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omments1.xml" ContentType="application/vnd.openxmlformats-officedocument.spreadsheetml.comments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comments2.xml" ContentType="application/vnd.openxmlformats-officedocument.spreadsheetml.comment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codeName="EstaPasta_de_trabalho" defaultThemeVersion="166925"/>
  <mc:AlternateContent xmlns:mc="http://schemas.openxmlformats.org/markup-compatibility/2006">
    <mc:Choice Requires="x15">
      <x15ac:absPath xmlns:x15ac="http://schemas.microsoft.com/office/spreadsheetml/2010/11/ac" url="https://tvivara.sharepoint.com/sites/sharepoint-ri/Documentos Compartilhados/Relações com Investidores/CVM/Divulgação de Resultados/2026/Planilha de fundamentos/"/>
    </mc:Choice>
  </mc:AlternateContent>
  <xr:revisionPtr revIDLastSave="5853" documentId="13_ncr:1_{EC083D9D-8FC4-4EDB-B55E-AD26349B53FA}" xr6:coauthVersionLast="47" xr6:coauthVersionMax="47" xr10:uidLastSave="{A6A9605B-09FE-4C82-95A9-47EF7EEF6799}"/>
  <bookViews>
    <workbookView xWindow="28815" yWindow="15" windowWidth="28770" windowHeight="15450" tabRatio="902" xr2:uid="{00000000-000D-0000-FFFF-FFFF00000000}"/>
  </bookViews>
  <sheets>
    <sheet name="Capa | Cover" sheetId="1" r:id="rId1"/>
    <sheet name="DRE | FinancialStatement" sheetId="2" r:id="rId2"/>
    <sheet name="DRE | sub. est." sheetId="15" r:id="rId3"/>
    <sheet name="DRE | Ex-IFRS 16" sheetId="16" r:id="rId4"/>
    <sheet name="BP | BalanceSheet" sheetId="3" r:id="rId5"/>
    <sheet name="Fluxo de Caixa | CashFlow" sheetId="8" r:id="rId6"/>
    <sheet name="DadosOperacionais|OperatingData" sheetId="10" r:id="rId7"/>
    <sheet name="ROIC" sheetId="13" r:id="rId8"/>
    <sheet name="Lojas | Stores" sheetId="9" r:id="rId9"/>
  </sheets>
  <definedNames>
    <definedName name="_xlnm._FilterDatabase" localSheetId="8" hidden="1">'Lojas | Stores'!$B$7:$N$625</definedName>
    <definedName name="aaaa" localSheetId="8">#REF!</definedName>
    <definedName name="aaaa">#REF!</definedName>
    <definedName name="ANO_BASE" localSheetId="8">#REF!</definedName>
    <definedName name="ANO_BASE">#REF!</definedName>
    <definedName name="CÓD." localSheetId="8">#REF!</definedName>
    <definedName name="CÓD.">#REF!</definedName>
    <definedName name="gjkfu" localSheetId="8">#REF!</definedName>
    <definedName name="gjkfu">#REF!</definedName>
    <definedName name="IQ_CH">110000</definedName>
    <definedName name="IQ_CQ">5000</definedName>
    <definedName name="IQ_CY">10000</definedName>
    <definedName name="IQ_DAILY">500000</definedName>
    <definedName name="IQ_FH">100000</definedName>
    <definedName name="IQ_FQ">500</definedName>
    <definedName name="IQ_FWD_CY" hidden="1">10001</definedName>
    <definedName name="IQ_FWD_CY1" hidden="1">10002</definedName>
    <definedName name="IQ_FWD_CY2" hidden="1">10003</definedName>
    <definedName name="IQ_FWD_FY" hidden="1">1001</definedName>
    <definedName name="IQ_FWD_FY1" hidden="1">1002</definedName>
    <definedName name="IQ_FWD_FY2" hidden="1">1003</definedName>
    <definedName name="IQ_FWD_Q" hidden="1">501</definedName>
    <definedName name="IQ_FWD_Q1" hidden="1">502</definedName>
    <definedName name="IQ_FWD_Q2" hidden="1">503</definedName>
    <definedName name="IQ_FY">1000</definedName>
    <definedName name="IQ_LATESTK" hidden="1">1000</definedName>
    <definedName name="IQ_LATESTQ" hidden="1">500</definedName>
    <definedName name="IQ_LTM">2000</definedName>
    <definedName name="IQ_LTMMONTH" hidden="1">120000</definedName>
    <definedName name="IQ_MONTH">15000</definedName>
    <definedName name="IQ_NTM">6000</definedName>
    <definedName name="IQ_TODAY" hidden="1">0</definedName>
    <definedName name="IQ_WEEK">50000</definedName>
    <definedName name="IQ_YTD">3000</definedName>
    <definedName name="IQ_YTDMONTH" hidden="1">130000</definedName>
    <definedName name="JUROS" localSheetId="8">#REF!</definedName>
    <definedName name="JUROS">#REF!</definedName>
    <definedName name="lalala">#REF!</definedName>
    <definedName name="MULTA" localSheetId="8">#REF!</definedName>
    <definedName name="MULTA">#REF!</definedName>
    <definedName name="operat" localSheetId="8">#REF!</definedName>
    <definedName name="operat">#REF!</definedName>
    <definedName name="Rec" localSheetId="8">#REF!</definedName>
    <definedName name="Rec">#REF!</definedName>
    <definedName name="sasasa">#REF!</definedName>
    <definedName name="Vendas2000" localSheetId="8">#REF!</definedName>
    <definedName name="Vendas2000">#REF!</definedName>
    <definedName name="vendas2002" localSheetId="8">#REF!</definedName>
    <definedName name="vendas2002">#REF!</definedName>
    <definedName name="vfcjhfg" localSheetId="8">#REF!</definedName>
    <definedName name="vfcjhfg">#REF!</definedName>
  </definedNames>
  <calcPr calcId="191029" iterate="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E14" i="8" l="1"/>
  <c r="BF14" i="8"/>
  <c r="BG14" i="8"/>
  <c r="BH14" i="8"/>
  <c r="BH7" i="8"/>
  <c r="BG7" i="8"/>
  <c r="J47" i="15" l="1"/>
  <c r="K47" i="15"/>
  <c r="J46" i="15"/>
  <c r="K46" i="15"/>
  <c r="K45" i="15"/>
  <c r="J45" i="15"/>
  <c r="K43" i="15"/>
  <c r="J43" i="15"/>
  <c r="J54" i="15"/>
  <c r="K54" i="15"/>
  <c r="G33" i="15"/>
  <c r="J33" i="15" s="1"/>
  <c r="G24" i="15"/>
  <c r="G22" i="15" s="1"/>
  <c r="H36" i="15"/>
  <c r="G36" i="15"/>
  <c r="J36" i="15" s="1"/>
  <c r="K38" i="15"/>
  <c r="J38" i="15"/>
  <c r="H46" i="15"/>
  <c r="K44" i="15" s="1"/>
  <c r="G46" i="15"/>
  <c r="J44" i="15" s="1"/>
  <c r="J49" i="15"/>
  <c r="H19" i="15"/>
  <c r="K19" i="15" s="1"/>
  <c r="G19" i="15"/>
  <c r="J19" i="15" s="1"/>
  <c r="K18" i="15"/>
  <c r="J18" i="15"/>
  <c r="J17" i="15" s="1"/>
  <c r="K16" i="15"/>
  <c r="K15" i="15"/>
  <c r="J15" i="15"/>
  <c r="K13" i="15"/>
  <c r="J13" i="15"/>
  <c r="K10" i="15"/>
  <c r="J10" i="15"/>
  <c r="K9" i="15"/>
  <c r="J9" i="15"/>
  <c r="K8" i="15"/>
  <c r="J8" i="15"/>
  <c r="K7" i="15"/>
  <c r="J7" i="15"/>
  <c r="G49" i="15"/>
  <c r="H49" i="15"/>
  <c r="K49" i="15" s="1"/>
  <c r="H33" i="15"/>
  <c r="K33" i="15" s="1"/>
  <c r="K31" i="15" s="1"/>
  <c r="H24" i="15"/>
  <c r="K24" i="15" s="1"/>
  <c r="H22" i="15"/>
  <c r="H12" i="15"/>
  <c r="G12" i="15"/>
  <c r="D4" i="15"/>
  <c r="E4" i="15"/>
  <c r="BK28" i="3"/>
  <c r="K14" i="15" l="1"/>
  <c r="K42" i="15"/>
  <c r="J42" i="15"/>
  <c r="K17" i="15"/>
  <c r="J11" i="15"/>
  <c r="J68" i="15"/>
  <c r="J109" i="15"/>
  <c r="J77" i="15"/>
  <c r="J89" i="15"/>
  <c r="J83" i="15"/>
  <c r="J105" i="15"/>
  <c r="J85" i="15"/>
  <c r="J92" i="15"/>
  <c r="J73" i="15"/>
  <c r="J78" i="15"/>
  <c r="J97" i="15"/>
  <c r="J95" i="15"/>
  <c r="J88" i="15"/>
  <c r="J99" i="15"/>
  <c r="J107" i="15"/>
  <c r="J79" i="15"/>
  <c r="J71" i="15"/>
  <c r="J100" i="15"/>
  <c r="J94" i="15"/>
  <c r="J87" i="15"/>
  <c r="J86" i="15"/>
  <c r="J98" i="15"/>
  <c r="J90" i="15"/>
  <c r="J103" i="15"/>
  <c r="K56" i="15"/>
  <c r="J106" i="15"/>
  <c r="J69" i="15"/>
  <c r="J70" i="15"/>
  <c r="J96" i="15"/>
  <c r="J102" i="15"/>
  <c r="K57" i="15"/>
  <c r="J57" i="15"/>
  <c r="J104" i="15"/>
  <c r="J67" i="15"/>
  <c r="J56" i="15"/>
  <c r="J75" i="15"/>
  <c r="K11" i="15"/>
  <c r="K106" i="15" s="1"/>
  <c r="K104" i="15"/>
  <c r="J58" i="15"/>
  <c r="K22" i="15"/>
  <c r="K82" i="15" s="1"/>
  <c r="J31" i="15"/>
  <c r="J91" i="15" s="1"/>
  <c r="J93" i="15"/>
  <c r="J24" i="15"/>
  <c r="K12" i="15"/>
  <c r="U12" i="15"/>
  <c r="W12" i="15" s="1"/>
  <c r="K102" i="15" l="1"/>
  <c r="K91" i="15"/>
  <c r="K84" i="15"/>
  <c r="K69" i="15"/>
  <c r="K70" i="15"/>
  <c r="K109" i="15"/>
  <c r="J22" i="15"/>
  <c r="J84" i="15"/>
  <c r="K103" i="15"/>
  <c r="K95" i="15"/>
  <c r="K88" i="15"/>
  <c r="K105" i="15"/>
  <c r="K78" i="15"/>
  <c r="K97" i="15"/>
  <c r="K71" i="15"/>
  <c r="K107" i="15"/>
  <c r="K100" i="15"/>
  <c r="K94" i="15"/>
  <c r="K87" i="15"/>
  <c r="K92" i="15"/>
  <c r="K89" i="15"/>
  <c r="K99" i="15"/>
  <c r="K86" i="15"/>
  <c r="K73" i="15"/>
  <c r="K98" i="15"/>
  <c r="K85" i="15"/>
  <c r="K90" i="15"/>
  <c r="K83" i="15"/>
  <c r="K74" i="15"/>
  <c r="K67" i="15"/>
  <c r="K79" i="15"/>
  <c r="K76" i="15"/>
  <c r="K20" i="15"/>
  <c r="K80" i="15" s="1"/>
  <c r="K72" i="15"/>
  <c r="K93" i="15"/>
  <c r="K68" i="15"/>
  <c r="K77" i="15"/>
  <c r="K75" i="15"/>
  <c r="U9" i="15"/>
  <c r="U14" i="15"/>
  <c r="W14" i="15" s="1"/>
  <c r="U7" i="15"/>
  <c r="U8" i="15"/>
  <c r="W8" i="15" s="1"/>
  <c r="U10" i="15"/>
  <c r="W10" i="15" s="1"/>
  <c r="U11" i="15"/>
  <c r="U13" i="15"/>
  <c r="H27" i="13"/>
  <c r="G27" i="13"/>
  <c r="H25" i="13"/>
  <c r="G25" i="13"/>
  <c r="H23" i="13"/>
  <c r="G23" i="13"/>
  <c r="H22" i="13"/>
  <c r="G22" i="13"/>
  <c r="H21" i="13"/>
  <c r="G21" i="13"/>
  <c r="G19" i="13"/>
  <c r="H18" i="13"/>
  <c r="G18" i="13"/>
  <c r="H17" i="13"/>
  <c r="G17" i="13"/>
  <c r="H16" i="13"/>
  <c r="G16" i="13"/>
  <c r="H15" i="13"/>
  <c r="G15" i="13"/>
  <c r="H13" i="13"/>
  <c r="G13" i="13"/>
  <c r="H12" i="13"/>
  <c r="G12" i="13"/>
  <c r="H11" i="13"/>
  <c r="G11" i="13"/>
  <c r="H10" i="13"/>
  <c r="G10" i="13"/>
  <c r="H8" i="13"/>
  <c r="G8" i="13"/>
  <c r="H6" i="13"/>
  <c r="G6" i="13"/>
  <c r="H5" i="13"/>
  <c r="G5" i="13"/>
  <c r="J21" i="15" l="1"/>
  <c r="J81" i="15" s="1"/>
  <c r="J82" i="15"/>
  <c r="U16" i="15"/>
  <c r="I11" i="16"/>
  <c r="I10" i="16"/>
  <c r="G24" i="16"/>
  <c r="G25" i="16"/>
  <c r="C24" i="16"/>
  <c r="G28" i="16"/>
  <c r="I28" i="16" s="1"/>
  <c r="I29" i="16" s="1"/>
  <c r="G21" i="16"/>
  <c r="G20" i="16"/>
  <c r="G19" i="16"/>
  <c r="G9" i="16"/>
  <c r="I9" i="16" s="1"/>
  <c r="E9" i="16"/>
  <c r="E12" i="16" s="1"/>
  <c r="C28" i="16"/>
  <c r="E28" i="16" s="1"/>
  <c r="C20" i="16"/>
  <c r="E20" i="16" s="1"/>
  <c r="C19" i="16"/>
  <c r="E19" i="16" s="1"/>
  <c r="I16" i="16"/>
  <c r="C9" i="16"/>
  <c r="C12" i="16" s="1"/>
  <c r="N62" i="15"/>
  <c r="N61" i="15"/>
  <c r="D58" i="15"/>
  <c r="E56" i="15"/>
  <c r="D56" i="15"/>
  <c r="E54" i="15"/>
  <c r="D54" i="15"/>
  <c r="N49" i="15"/>
  <c r="N47" i="15"/>
  <c r="N46" i="15"/>
  <c r="N45" i="15"/>
  <c r="E44" i="15"/>
  <c r="D44" i="15"/>
  <c r="D42" i="15" s="1"/>
  <c r="N43" i="15"/>
  <c r="N40" i="15"/>
  <c r="N38" i="15"/>
  <c r="N37" i="15"/>
  <c r="E36" i="15"/>
  <c r="K36" i="15" s="1"/>
  <c r="N35" i="15"/>
  <c r="N34" i="15"/>
  <c r="N33" i="15"/>
  <c r="N32" i="15"/>
  <c r="E31" i="15"/>
  <c r="D31" i="15"/>
  <c r="N30" i="15"/>
  <c r="N29" i="15"/>
  <c r="N28" i="15"/>
  <c r="N27" i="15"/>
  <c r="N26" i="15"/>
  <c r="N25" i="15"/>
  <c r="N24" i="15"/>
  <c r="N23" i="15"/>
  <c r="E22" i="15"/>
  <c r="D22" i="15"/>
  <c r="N19" i="15"/>
  <c r="E17" i="15"/>
  <c r="D16" i="15"/>
  <c r="J16" i="15" s="1"/>
  <c r="N15" i="15"/>
  <c r="N14" i="15"/>
  <c r="E14" i="15"/>
  <c r="N13" i="15"/>
  <c r="D12" i="15"/>
  <c r="E11" i="15"/>
  <c r="D11" i="15"/>
  <c r="N9" i="15"/>
  <c r="N8" i="15"/>
  <c r="N7" i="15"/>
  <c r="N56" i="15" l="1"/>
  <c r="J76" i="15"/>
  <c r="J14" i="15"/>
  <c r="N17" i="15"/>
  <c r="K58" i="15"/>
  <c r="K96" i="15"/>
  <c r="K21" i="15"/>
  <c r="E21" i="15"/>
  <c r="E81" i="15" s="1"/>
  <c r="N44" i="15"/>
  <c r="N42" i="15" s="1"/>
  <c r="D21" i="15"/>
  <c r="D81" i="15" s="1"/>
  <c r="X14" i="15"/>
  <c r="X10" i="15"/>
  <c r="X12" i="15"/>
  <c r="X8" i="15"/>
  <c r="E42" i="15"/>
  <c r="T11" i="15"/>
  <c r="W11" i="15" s="1"/>
  <c r="X11" i="15" s="1"/>
  <c r="T12" i="15"/>
  <c r="T14" i="15"/>
  <c r="T9" i="15"/>
  <c r="W9" i="15" s="1"/>
  <c r="X9" i="15" s="1"/>
  <c r="T8" i="15"/>
  <c r="T7" i="15"/>
  <c r="T10" i="15"/>
  <c r="T13" i="15"/>
  <c r="W13" i="15" s="1"/>
  <c r="X13" i="15" s="1"/>
  <c r="N31" i="15"/>
  <c r="N36" i="15"/>
  <c r="N22" i="15"/>
  <c r="N12" i="15"/>
  <c r="G12" i="16"/>
  <c r="I12" i="16" s="1"/>
  <c r="I30" i="16" s="1"/>
  <c r="E106" i="15"/>
  <c r="E98" i="15"/>
  <c r="E94" i="15"/>
  <c r="E107" i="15"/>
  <c r="E103" i="15"/>
  <c r="E99" i="15"/>
  <c r="E92" i="15"/>
  <c r="E97" i="15"/>
  <c r="E109" i="15"/>
  <c r="E100" i="15"/>
  <c r="E88" i="15"/>
  <c r="E87" i="15"/>
  <c r="E83" i="15"/>
  <c r="E105" i="15"/>
  <c r="E84" i="15"/>
  <c r="E89" i="15"/>
  <c r="E93" i="15"/>
  <c r="E85" i="15"/>
  <c r="E79" i="15"/>
  <c r="E78" i="15"/>
  <c r="E75" i="15"/>
  <c r="E71" i="15"/>
  <c r="E67" i="15"/>
  <c r="E68" i="15"/>
  <c r="E95" i="15"/>
  <c r="E69" i="15"/>
  <c r="E86" i="15"/>
  <c r="E76" i="15"/>
  <c r="E90" i="15"/>
  <c r="E73" i="15"/>
  <c r="E70" i="15"/>
  <c r="E77" i="15"/>
  <c r="E12" i="15"/>
  <c r="E74" i="15"/>
  <c r="D109" i="15"/>
  <c r="D105" i="15"/>
  <c r="D96" i="15"/>
  <c r="D93" i="15"/>
  <c r="D107" i="15"/>
  <c r="D98" i="15"/>
  <c r="D106" i="15"/>
  <c r="D84" i="15"/>
  <c r="D100" i="15"/>
  <c r="D95" i="15"/>
  <c r="D103" i="15"/>
  <c r="D92" i="15"/>
  <c r="D85" i="15"/>
  <c r="D90" i="15"/>
  <c r="D99" i="15"/>
  <c r="D97" i="15"/>
  <c r="D88" i="15"/>
  <c r="D86" i="15"/>
  <c r="D78" i="15"/>
  <c r="D94" i="15"/>
  <c r="D69" i="15"/>
  <c r="D83" i="15"/>
  <c r="D73" i="15"/>
  <c r="D79" i="15"/>
  <c r="D89" i="15"/>
  <c r="D75" i="15"/>
  <c r="D71" i="15"/>
  <c r="D77" i="15"/>
  <c r="D70" i="15"/>
  <c r="D87" i="15"/>
  <c r="D67" i="15"/>
  <c r="D68" i="15"/>
  <c r="D74" i="15"/>
  <c r="D72" i="15"/>
  <c r="D20" i="15"/>
  <c r="E82" i="15"/>
  <c r="D76" i="15"/>
  <c r="N16" i="15"/>
  <c r="D102" i="15"/>
  <c r="D57" i="15"/>
  <c r="D91" i="15"/>
  <c r="E96" i="15"/>
  <c r="E58" i="15"/>
  <c r="D82" i="15"/>
  <c r="E91" i="15"/>
  <c r="D104" i="15"/>
  <c r="E104" i="15"/>
  <c r="DE12" i="2"/>
  <c r="DF11" i="2"/>
  <c r="DE66" i="2"/>
  <c r="DF59" i="2"/>
  <c r="DF58" i="2"/>
  <c r="DE54" i="2"/>
  <c r="DE52" i="2"/>
  <c r="DE63" i="2" s="1"/>
  <c r="DF50" i="2"/>
  <c r="DF49" i="2"/>
  <c r="DF47" i="2"/>
  <c r="DF45" i="2"/>
  <c r="DF44" i="2"/>
  <c r="DF43" i="2"/>
  <c r="DE42" i="2"/>
  <c r="DF41" i="2"/>
  <c r="DF38" i="2"/>
  <c r="DF36" i="2"/>
  <c r="DF35" i="2"/>
  <c r="DE34" i="2"/>
  <c r="DF34" i="2" s="1"/>
  <c r="DF33" i="2"/>
  <c r="DF32" i="2"/>
  <c r="DF31" i="2"/>
  <c r="DF30" i="2"/>
  <c r="DE29" i="2"/>
  <c r="C18" i="16" s="1"/>
  <c r="E18" i="16" s="1"/>
  <c r="DF28" i="2"/>
  <c r="DF27" i="2"/>
  <c r="DF26" i="2"/>
  <c r="DF25" i="2"/>
  <c r="DF24" i="2"/>
  <c r="DF22" i="2"/>
  <c r="DF21" i="2"/>
  <c r="DE20" i="2"/>
  <c r="C17" i="16" s="1"/>
  <c r="E17" i="16" s="1"/>
  <c r="DF17" i="2"/>
  <c r="DF16" i="2"/>
  <c r="DE15" i="2"/>
  <c r="DF13" i="2"/>
  <c r="DE9" i="2"/>
  <c r="DF8" i="2"/>
  <c r="DF7" i="2"/>
  <c r="DF6" i="2"/>
  <c r="DF5" i="2"/>
  <c r="BH18" i="8"/>
  <c r="BH35" i="8"/>
  <c r="BH31" i="8"/>
  <c r="BH24" i="8"/>
  <c r="BL68" i="3"/>
  <c r="BL67" i="3"/>
  <c r="BL66" i="3"/>
  <c r="BL65" i="3"/>
  <c r="BL64" i="3"/>
  <c r="BL63" i="3"/>
  <c r="BL62" i="3"/>
  <c r="BL58" i="3"/>
  <c r="BL57" i="3"/>
  <c r="BL56" i="3"/>
  <c r="BL55" i="3"/>
  <c r="BL54" i="3"/>
  <c r="BL53" i="3"/>
  <c r="BL52" i="3"/>
  <c r="BL47" i="3"/>
  <c r="BL46" i="3"/>
  <c r="BL45" i="3"/>
  <c r="BL44" i="3"/>
  <c r="BL43" i="3"/>
  <c r="BL42" i="3"/>
  <c r="BL41" i="3"/>
  <c r="BL40" i="3"/>
  <c r="BL39" i="3"/>
  <c r="BL38" i="3"/>
  <c r="BL37" i="3"/>
  <c r="BL36" i="3"/>
  <c r="BL35" i="3"/>
  <c r="BL34" i="3"/>
  <c r="BL33" i="3"/>
  <c r="BL27" i="3"/>
  <c r="BL26" i="3"/>
  <c r="BL25" i="3"/>
  <c r="BL24" i="3"/>
  <c r="BL23" i="3"/>
  <c r="BL22" i="3"/>
  <c r="BL21" i="3"/>
  <c r="BL20" i="3"/>
  <c r="BL19" i="3"/>
  <c r="BL18" i="3"/>
  <c r="BL14" i="3"/>
  <c r="BL13" i="3"/>
  <c r="BL12" i="3"/>
  <c r="BL11" i="3"/>
  <c r="BL10" i="3"/>
  <c r="BL9" i="3"/>
  <c r="BL8" i="3"/>
  <c r="BL7" i="3"/>
  <c r="BL4" i="3"/>
  <c r="BL28" i="3"/>
  <c r="BK69" i="3"/>
  <c r="BL69" i="3" s="1"/>
  <c r="BK59" i="3"/>
  <c r="BL59" i="3" s="1"/>
  <c r="BK48" i="3"/>
  <c r="BL48" i="3" s="1"/>
  <c r="BK15" i="3"/>
  <c r="BL15" i="3" s="1"/>
  <c r="N58" i="15" l="1"/>
  <c r="N57" i="15"/>
  <c r="K81" i="15"/>
  <c r="K41" i="15"/>
  <c r="J74" i="15"/>
  <c r="J12" i="15"/>
  <c r="E16" i="16"/>
  <c r="DE112" i="2"/>
  <c r="C16" i="16"/>
  <c r="C25" i="16"/>
  <c r="E25" i="16" s="1"/>
  <c r="C21" i="16"/>
  <c r="E21" i="16" s="1"/>
  <c r="E102" i="15"/>
  <c r="E20" i="15"/>
  <c r="E57" i="15"/>
  <c r="N21" i="15"/>
  <c r="T16" i="15"/>
  <c r="W7" i="15"/>
  <c r="D80" i="15"/>
  <c r="D41" i="15"/>
  <c r="E72" i="15"/>
  <c r="DE72" i="2"/>
  <c r="DE40" i="2"/>
  <c r="C26" i="16" s="1"/>
  <c r="E26" i="16" s="1"/>
  <c r="DE10" i="2"/>
  <c r="DE85" i="2"/>
  <c r="DE19" i="2"/>
  <c r="DE95" i="2" s="1"/>
  <c r="DF15" i="2"/>
  <c r="DE89" i="2"/>
  <c r="DE91" i="2"/>
  <c r="DE88" i="2"/>
  <c r="DE93" i="2"/>
  <c r="DE97" i="2"/>
  <c r="DE81" i="2"/>
  <c r="DE83" i="2"/>
  <c r="DE101" i="2"/>
  <c r="DE103" i="2"/>
  <c r="DE105" i="2"/>
  <c r="DE113" i="2"/>
  <c r="DE90" i="2"/>
  <c r="DE102" i="2"/>
  <c r="DE114" i="2"/>
  <c r="DE56" i="2"/>
  <c r="DE92" i="2"/>
  <c r="DE104" i="2"/>
  <c r="DE117" i="2"/>
  <c r="DE82" i="2"/>
  <c r="DE106" i="2"/>
  <c r="DE118" i="2"/>
  <c r="DE107" i="2"/>
  <c r="DE119" i="2"/>
  <c r="DE84" i="2"/>
  <c r="DE96" i="2"/>
  <c r="DE108" i="2"/>
  <c r="DE120" i="2"/>
  <c r="DE109" i="2"/>
  <c r="DE121" i="2"/>
  <c r="DF12" i="2"/>
  <c r="DE98" i="2"/>
  <c r="DE110" i="2"/>
  <c r="DE87" i="2"/>
  <c r="DE99" i="2"/>
  <c r="DE111" i="2"/>
  <c r="DE123" i="2"/>
  <c r="DE100" i="2"/>
  <c r="BH33" i="8"/>
  <c r="BK71" i="3"/>
  <c r="BL71" i="3" s="1"/>
  <c r="BK30" i="3"/>
  <c r="BL30" i="3" s="1"/>
  <c r="K48" i="15" l="1"/>
  <c r="K101" i="15"/>
  <c r="J20" i="15"/>
  <c r="J72" i="15"/>
  <c r="E80" i="15"/>
  <c r="E41" i="15"/>
  <c r="E101" i="15" s="1"/>
  <c r="BL72" i="3"/>
  <c r="DE86" i="2"/>
  <c r="E13" i="16"/>
  <c r="E14" i="16" s="1"/>
  <c r="E22" i="16" s="1"/>
  <c r="E27" i="16" s="1"/>
  <c r="E29" i="16" s="1"/>
  <c r="E30" i="16" s="1"/>
  <c r="C13" i="16"/>
  <c r="C14" i="16" s="1"/>
  <c r="C15" i="16" s="1"/>
  <c r="DE55" i="2"/>
  <c r="DE18" i="2"/>
  <c r="X7" i="15"/>
  <c r="X16" i="15" s="1"/>
  <c r="N10" i="15" s="1"/>
  <c r="W16" i="15"/>
  <c r="D101" i="15"/>
  <c r="D48" i="15"/>
  <c r="DE116" i="2"/>
  <c r="BK72" i="3"/>
  <c r="J80" i="15" l="1"/>
  <c r="J41" i="15"/>
  <c r="E48" i="15"/>
  <c r="E108" i="15" s="1"/>
  <c r="K50" i="15"/>
  <c r="K108" i="15"/>
  <c r="C22" i="16"/>
  <c r="DE94" i="2"/>
  <c r="DE39" i="2"/>
  <c r="DE115" i="2" s="1"/>
  <c r="DE64" i="2"/>
  <c r="DE73" i="2" s="1"/>
  <c r="D108" i="15"/>
  <c r="D50" i="15"/>
  <c r="E50" i="15"/>
  <c r="DE46" i="2" l="1"/>
  <c r="K110" i="15"/>
  <c r="K55" i="15"/>
  <c r="K59" i="15" s="1"/>
  <c r="K62" i="15" s="1"/>
  <c r="K63" i="15" s="1"/>
  <c r="J101" i="15"/>
  <c r="J48" i="15"/>
  <c r="C27" i="16"/>
  <c r="C29" i="16" s="1"/>
  <c r="C30" i="16" s="1"/>
  <c r="C23" i="16"/>
  <c r="D110" i="15"/>
  <c r="D55" i="15"/>
  <c r="E110" i="15"/>
  <c r="E55" i="15"/>
  <c r="DE122" i="2"/>
  <c r="DE48" i="2"/>
  <c r="J108" i="15" l="1"/>
  <c r="J50" i="15"/>
  <c r="E59" i="15"/>
  <c r="D59" i="15"/>
  <c r="DE124" i="2"/>
  <c r="DE53" i="2"/>
  <c r="J110" i="15" l="1"/>
  <c r="J55" i="15"/>
  <c r="J59" i="15" s="1"/>
  <c r="J62" i="15" s="1"/>
  <c r="J63" i="15" s="1"/>
  <c r="E62" i="15"/>
  <c r="D62" i="15"/>
  <c r="DE57" i="2"/>
  <c r="D63" i="15" l="1"/>
  <c r="E63" i="15"/>
  <c r="DE60" i="2"/>
  <c r="DE61" i="2" l="1"/>
  <c r="DE75" i="2"/>
  <c r="DE77" i="2" l="1"/>
  <c r="DE78" i="2" s="1"/>
  <c r="K22" i="9"/>
  <c r="K21" i="9"/>
  <c r="K20" i="9"/>
  <c r="K19" i="9"/>
  <c r="K18" i="9"/>
  <c r="J22" i="9"/>
  <c r="J21" i="9"/>
  <c r="J20" i="9"/>
  <c r="J19" i="9"/>
  <c r="J18" i="9"/>
  <c r="AS22" i="10" l="1"/>
  <c r="AS16" i="10"/>
  <c r="AS9" i="10"/>
  <c r="AS5" i="10"/>
  <c r="BG31" i="8" l="1"/>
  <c r="BG24" i="8"/>
  <c r="BG5" i="8"/>
  <c r="BG18" i="8" s="1"/>
  <c r="BG33" i="8" s="1"/>
  <c r="BI69" i="3"/>
  <c r="BI59" i="3"/>
  <c r="BI15" i="3"/>
  <c r="DA42" i="2" l="1"/>
  <c r="DA29" i="2"/>
  <c r="BI40" i="3" l="1"/>
  <c r="BI48" i="3" s="1"/>
  <c r="DB21" i="2" l="1"/>
  <c r="DB22" i="2"/>
  <c r="DB24" i="2"/>
  <c r="DB25" i="2"/>
  <c r="DB26" i="2"/>
  <c r="DB27" i="2"/>
  <c r="DB28" i="2"/>
  <c r="K3" i="9" l="1"/>
  <c r="BF7" i="8" l="1"/>
  <c r="DA68" i="2"/>
  <c r="DA20" i="2"/>
  <c r="BA124" i="2"/>
  <c r="BA123" i="2"/>
  <c r="BA122" i="2"/>
  <c r="BA121" i="2"/>
  <c r="BA120" i="2"/>
  <c r="BA119" i="2"/>
  <c r="BA118" i="2"/>
  <c r="BA117" i="2"/>
  <c r="BA116" i="2"/>
  <c r="BA115" i="2"/>
  <c r="BA114" i="2"/>
  <c r="BA113" i="2"/>
  <c r="BA112" i="2"/>
  <c r="BA111" i="2"/>
  <c r="BA110" i="2"/>
  <c r="BA109" i="2"/>
  <c r="BA108" i="2"/>
  <c r="BA107" i="2"/>
  <c r="BA106" i="2"/>
  <c r="BA105" i="2"/>
  <c r="BA104" i="2"/>
  <c r="BA103" i="2"/>
  <c r="BA102" i="2"/>
  <c r="BA101" i="2"/>
  <c r="BA100" i="2"/>
  <c r="BA99" i="2"/>
  <c r="BA98" i="2"/>
  <c r="BA97" i="2"/>
  <c r="BA96" i="2"/>
  <c r="BA95" i="2"/>
  <c r="BA94" i="2"/>
  <c r="BA93" i="2"/>
  <c r="BA92" i="2"/>
  <c r="BA91" i="2"/>
  <c r="BA89" i="2"/>
  <c r="BA88" i="2"/>
  <c r="BA87" i="2"/>
  <c r="BA86" i="2"/>
  <c r="BA85" i="2"/>
  <c r="BA84" i="2"/>
  <c r="BA83" i="2"/>
  <c r="BA82" i="2"/>
  <c r="BA81" i="2"/>
  <c r="BC124" i="2"/>
  <c r="BC123" i="2"/>
  <c r="BC122" i="2"/>
  <c r="BC121" i="2"/>
  <c r="BC120" i="2"/>
  <c r="BC119" i="2"/>
  <c r="BC118" i="2"/>
  <c r="BC117" i="2"/>
  <c r="BC116" i="2"/>
  <c r="BC115" i="2"/>
  <c r="BC114" i="2"/>
  <c r="BC113" i="2"/>
  <c r="BC112" i="2"/>
  <c r="BC111" i="2"/>
  <c r="BC110" i="2"/>
  <c r="BC109" i="2"/>
  <c r="BC108" i="2"/>
  <c r="BC107" i="2"/>
  <c r="BC106" i="2"/>
  <c r="BC105" i="2"/>
  <c r="BC104" i="2"/>
  <c r="BC103" i="2"/>
  <c r="BC102" i="2"/>
  <c r="BC101" i="2"/>
  <c r="BC100" i="2"/>
  <c r="BC99" i="2"/>
  <c r="BC98" i="2"/>
  <c r="BC97" i="2"/>
  <c r="BC96" i="2"/>
  <c r="BC95" i="2"/>
  <c r="BC94" i="2"/>
  <c r="BC93" i="2"/>
  <c r="BC92" i="2"/>
  <c r="BC91" i="2"/>
  <c r="BC89" i="2"/>
  <c r="BC88" i="2"/>
  <c r="BC87" i="2"/>
  <c r="BC86" i="2"/>
  <c r="BC85" i="2"/>
  <c r="BC84" i="2"/>
  <c r="BC83" i="2"/>
  <c r="BC82" i="2"/>
  <c r="BC81" i="2"/>
  <c r="BG124" i="2"/>
  <c r="BG123" i="2"/>
  <c r="BG122" i="2"/>
  <c r="BG121" i="2"/>
  <c r="BG120" i="2"/>
  <c r="BG119" i="2"/>
  <c r="BG118" i="2"/>
  <c r="BG117" i="2"/>
  <c r="BG116" i="2"/>
  <c r="BG115" i="2"/>
  <c r="BG114" i="2"/>
  <c r="BG113" i="2"/>
  <c r="BG112" i="2"/>
  <c r="BG111" i="2"/>
  <c r="BG110" i="2"/>
  <c r="BG109" i="2"/>
  <c r="BG108" i="2"/>
  <c r="BG107" i="2"/>
  <c r="BG106" i="2"/>
  <c r="BG105" i="2"/>
  <c r="BG104" i="2"/>
  <c r="BG103" i="2"/>
  <c r="BG102" i="2"/>
  <c r="BG101" i="2"/>
  <c r="BG100" i="2"/>
  <c r="BG99" i="2"/>
  <c r="BG98" i="2"/>
  <c r="BG97" i="2"/>
  <c r="BG96" i="2"/>
  <c r="BG95" i="2"/>
  <c r="BG94" i="2"/>
  <c r="BG93" i="2"/>
  <c r="BG92" i="2"/>
  <c r="BG91" i="2"/>
  <c r="BG89" i="2"/>
  <c r="BG88" i="2"/>
  <c r="BG87" i="2"/>
  <c r="BG86" i="2"/>
  <c r="BG85" i="2"/>
  <c r="BG84" i="2"/>
  <c r="BG83" i="2"/>
  <c r="BG82" i="2"/>
  <c r="BG81" i="2"/>
  <c r="DD52" i="2"/>
  <c r="DD63" i="2" s="1"/>
  <c r="DD50" i="2"/>
  <c r="DD49" i="2"/>
  <c r="CR11" i="2"/>
  <c r="CV80" i="2"/>
  <c r="CT80" i="2"/>
  <c r="CX80" i="2" s="1"/>
  <c r="DB80" i="2" s="1"/>
  <c r="DF80" i="2" s="1"/>
  <c r="CN80" i="2"/>
  <c r="CJ80" i="2"/>
  <c r="CD80" i="2"/>
  <c r="CF80" i="2" s="1"/>
  <c r="BZ80" i="2"/>
  <c r="BV80" i="2"/>
  <c r="BN80" i="2"/>
  <c r="BP80" i="2" s="1"/>
  <c r="BR80" i="2" s="1"/>
  <c r="BF18" i="8"/>
  <c r="BF31" i="8"/>
  <c r="BF24" i="8"/>
  <c r="BI28" i="3"/>
  <c r="BJ68" i="3"/>
  <c r="BJ67" i="3"/>
  <c r="BJ66" i="3"/>
  <c r="BJ65" i="3"/>
  <c r="BJ63" i="3"/>
  <c r="BJ62" i="3"/>
  <c r="BJ58" i="3"/>
  <c r="BJ57" i="3"/>
  <c r="BJ56" i="3"/>
  <c r="BJ52" i="3"/>
  <c r="BJ47" i="3"/>
  <c r="BJ46" i="3"/>
  <c r="BJ45" i="3"/>
  <c r="BJ44" i="3"/>
  <c r="BJ42" i="3"/>
  <c r="BJ40" i="3"/>
  <c r="BJ39" i="3"/>
  <c r="BJ38" i="3"/>
  <c r="BJ35" i="3"/>
  <c r="BJ34" i="3"/>
  <c r="BJ33" i="3"/>
  <c r="BJ27" i="3"/>
  <c r="BJ26" i="3"/>
  <c r="BJ24" i="3"/>
  <c r="BJ23" i="3"/>
  <c r="BJ22" i="3"/>
  <c r="BJ21" i="3"/>
  <c r="BJ19" i="3"/>
  <c r="BJ13" i="3"/>
  <c r="BJ12" i="3"/>
  <c r="BJ11" i="3"/>
  <c r="BJ9" i="3"/>
  <c r="BJ8" i="3"/>
  <c r="BJ7" i="3"/>
  <c r="AR16" i="10"/>
  <c r="AR9" i="10"/>
  <c r="AR5" i="10"/>
  <c r="BI71" i="3" l="1"/>
  <c r="BI30" i="3"/>
  <c r="CZ80" i="2"/>
  <c r="DD80" i="2" s="1"/>
  <c r="AR22" i="10"/>
  <c r="BG37" i="8"/>
  <c r="BF33" i="8"/>
  <c r="BF37" i="8" s="1"/>
  <c r="K47" i="9"/>
  <c r="K46" i="9"/>
  <c r="K45" i="9"/>
  <c r="K44" i="9"/>
  <c r="K43" i="9"/>
  <c r="K42" i="9"/>
  <c r="K41" i="9"/>
  <c r="K40" i="9"/>
  <c r="K39" i="9"/>
  <c r="K38" i="9"/>
  <c r="K37" i="9"/>
  <c r="K36" i="9"/>
  <c r="K35" i="9"/>
  <c r="K34" i="9"/>
  <c r="K33" i="9"/>
  <c r="K32" i="9"/>
  <c r="K31" i="9"/>
  <c r="K30" i="9"/>
  <c r="K29" i="9"/>
  <c r="K28" i="9"/>
  <c r="K27" i="9"/>
  <c r="K26" i="9"/>
  <c r="K25" i="9"/>
  <c r="K24" i="9"/>
  <c r="K23" i="9"/>
  <c r="J47" i="9"/>
  <c r="J46" i="9"/>
  <c r="J45" i="9"/>
  <c r="J44" i="9"/>
  <c r="J43" i="9"/>
  <c r="J42" i="9"/>
  <c r="J41" i="9"/>
  <c r="J40" i="9"/>
  <c r="J39" i="9"/>
  <c r="J38" i="9"/>
  <c r="J37" i="9"/>
  <c r="J36" i="9"/>
  <c r="J35" i="9"/>
  <c r="J34" i="9"/>
  <c r="J33" i="9"/>
  <c r="J32" i="9"/>
  <c r="J31" i="9"/>
  <c r="J30" i="9"/>
  <c r="J29" i="9"/>
  <c r="J28" i="9"/>
  <c r="J27" i="9"/>
  <c r="J26" i="9"/>
  <c r="J25" i="9"/>
  <c r="J24" i="9"/>
  <c r="J23" i="9"/>
  <c r="BI72" i="3" l="1"/>
  <c r="AQ22" i="10"/>
  <c r="AQ16" i="10"/>
  <c r="AQ5" i="10"/>
  <c r="DC12" i="2"/>
  <c r="DC66" i="2"/>
  <c r="DC58" i="2"/>
  <c r="DC52" i="2"/>
  <c r="DC63" i="2" s="1"/>
  <c r="DC7" i="2"/>
  <c r="DC5" i="2"/>
  <c r="DA66" i="2"/>
  <c r="DB59" i="2"/>
  <c r="DB58" i="2"/>
  <c r="DA54" i="2"/>
  <c r="DA52" i="2"/>
  <c r="DA63" i="2" s="1"/>
  <c r="DB50" i="2"/>
  <c r="DB49" i="2"/>
  <c r="DB47" i="2"/>
  <c r="DB45" i="2"/>
  <c r="DB44" i="2"/>
  <c r="DB43" i="2"/>
  <c r="DB41" i="2"/>
  <c r="DB38" i="2"/>
  <c r="DB36" i="2"/>
  <c r="DB35" i="2"/>
  <c r="DA34" i="2"/>
  <c r="DA19" i="2" s="1"/>
  <c r="DB33" i="2"/>
  <c r="DB32" i="2"/>
  <c r="DB31" i="2"/>
  <c r="DB30" i="2"/>
  <c r="DB17" i="2"/>
  <c r="DB16" i="2"/>
  <c r="DA15" i="2"/>
  <c r="DB13" i="2"/>
  <c r="DA12" i="2"/>
  <c r="DB11" i="2"/>
  <c r="DA9" i="2"/>
  <c r="DB8" i="2"/>
  <c r="DB7" i="2"/>
  <c r="DB6" i="2"/>
  <c r="DB5" i="2"/>
  <c r="BE18" i="8"/>
  <c r="DA10" i="2" l="1"/>
  <c r="DA65" i="2" s="1"/>
  <c r="DA110" i="2"/>
  <c r="DA118" i="2"/>
  <c r="DA105" i="2"/>
  <c r="DA104" i="2"/>
  <c r="DA92" i="2"/>
  <c r="DA103" i="2"/>
  <c r="DA114" i="2"/>
  <c r="DA102" i="2"/>
  <c r="DA112" i="2"/>
  <c r="DA100" i="2"/>
  <c r="DA113" i="2"/>
  <c r="DA81" i="2"/>
  <c r="DA99" i="2"/>
  <c r="DA111" i="2"/>
  <c r="DA109" i="2"/>
  <c r="DA93" i="2"/>
  <c r="DA108" i="2"/>
  <c r="DA90" i="2"/>
  <c r="DA87" i="2"/>
  <c r="DA84" i="2"/>
  <c r="DA123" i="2"/>
  <c r="DA107" i="2"/>
  <c r="DA89" i="2"/>
  <c r="DA119" i="2"/>
  <c r="DA106" i="2"/>
  <c r="DA97" i="2"/>
  <c r="DA121" i="2"/>
  <c r="DA117" i="2"/>
  <c r="DA120" i="2"/>
  <c r="DA101" i="2"/>
  <c r="DA85" i="2"/>
  <c r="DA82" i="2"/>
  <c r="DA98" i="2"/>
  <c r="DA83" i="2"/>
  <c r="DA88" i="2"/>
  <c r="DB12" i="2"/>
  <c r="DA91" i="2"/>
  <c r="DA95" i="2"/>
  <c r="DA96" i="2"/>
  <c r="DC9" i="2"/>
  <c r="DA86" i="2"/>
  <c r="AQ9" i="10"/>
  <c r="DA40" i="2"/>
  <c r="DA56" i="2"/>
  <c r="R7" i="8"/>
  <c r="W7" i="8"/>
  <c r="U7" i="8"/>
  <c r="T7" i="8"/>
  <c r="S7" i="8"/>
  <c r="BC7" i="8"/>
  <c r="BA7" i="8"/>
  <c r="AZ7" i="8"/>
  <c r="AX7" i="8"/>
  <c r="AV7" i="8"/>
  <c r="AT7" i="8"/>
  <c r="AS7" i="8"/>
  <c r="AQ7" i="8"/>
  <c r="AO7" i="8"/>
  <c r="AM7" i="8"/>
  <c r="AL7" i="8"/>
  <c r="AJ7" i="8"/>
  <c r="AI7" i="8"/>
  <c r="AH7" i="8"/>
  <c r="AF7" i="8"/>
  <c r="AE7" i="8"/>
  <c r="AD7" i="8"/>
  <c r="AB7" i="8"/>
  <c r="Z7" i="8"/>
  <c r="Y7" i="8"/>
  <c r="BE7" i="8"/>
  <c r="DA18" i="2" l="1"/>
  <c r="DA39" i="2" s="1"/>
  <c r="DA46" i="2" s="1"/>
  <c r="DA48" i="2" s="1"/>
  <c r="DA116" i="2"/>
  <c r="DC81" i="2"/>
  <c r="DC104" i="2"/>
  <c r="DC84" i="2"/>
  <c r="DC103" i="2"/>
  <c r="DC113" i="2"/>
  <c r="DC99" i="2"/>
  <c r="DC85" i="2"/>
  <c r="DC98" i="2"/>
  <c r="DC112" i="2"/>
  <c r="DC82" i="2"/>
  <c r="DC111" i="2"/>
  <c r="DC97" i="2"/>
  <c r="DC102" i="2"/>
  <c r="DC123" i="2"/>
  <c r="DC109" i="2"/>
  <c r="DC93" i="2"/>
  <c r="DC108" i="2"/>
  <c r="DC107" i="2"/>
  <c r="DC100" i="2"/>
  <c r="DC121" i="2"/>
  <c r="DC120" i="2"/>
  <c r="DC106" i="2"/>
  <c r="DC90" i="2"/>
  <c r="DC119" i="2"/>
  <c r="DC89" i="2"/>
  <c r="DC117" i="2"/>
  <c r="DC101" i="2"/>
  <c r="DC114" i="2"/>
  <c r="DC83" i="2"/>
  <c r="DC88" i="2"/>
  <c r="DA55" i="2"/>
  <c r="DA94" i="2" l="1"/>
  <c r="DA115" i="2"/>
  <c r="DA64" i="2"/>
  <c r="CW42" i="2"/>
  <c r="DA122" i="2" l="1"/>
  <c r="DA72" i="2"/>
  <c r="DA73" i="2" s="1"/>
  <c r="AN14" i="3"/>
  <c r="CT59" i="2"/>
  <c r="X38" i="2"/>
  <c r="X37" i="2"/>
  <c r="BL23" i="2"/>
  <c r="BP23" i="2"/>
  <c r="BR23" i="2"/>
  <c r="J52" i="9"/>
  <c r="J51" i="9"/>
  <c r="J50" i="9"/>
  <c r="J49" i="9"/>
  <c r="J48" i="9"/>
  <c r="K52" i="9"/>
  <c r="K51" i="9"/>
  <c r="K50" i="9"/>
  <c r="K49" i="9"/>
  <c r="K48" i="9"/>
  <c r="DA124" i="2" l="1"/>
  <c r="DA53" i="2" l="1"/>
  <c r="DA57" i="2" s="1"/>
  <c r="CU11" i="2"/>
  <c r="CY47" i="2"/>
  <c r="CY45" i="2"/>
  <c r="CY44" i="2"/>
  <c r="CY43" i="2"/>
  <c r="CY41" i="2"/>
  <c r="CY38" i="2"/>
  <c r="CY36" i="2"/>
  <c r="CY33" i="2"/>
  <c r="CY32" i="2"/>
  <c r="CY31" i="2"/>
  <c r="CY30" i="2"/>
  <c r="CY28" i="2"/>
  <c r="CY27" i="2"/>
  <c r="CY26" i="2"/>
  <c r="CY25" i="2"/>
  <c r="CY24" i="2"/>
  <c r="CY22" i="2"/>
  <c r="CY21" i="2"/>
  <c r="CY17" i="2"/>
  <c r="CY16" i="2"/>
  <c r="CY13" i="2"/>
  <c r="CY11" i="2"/>
  <c r="CY6" i="2"/>
  <c r="CW9" i="2"/>
  <c r="BD36" i="8"/>
  <c r="BD35" i="8"/>
  <c r="BE31" i="8"/>
  <c r="BD30" i="8"/>
  <c r="BD29" i="8"/>
  <c r="BD28" i="8"/>
  <c r="BE24" i="8"/>
  <c r="BD23" i="8"/>
  <c r="BD22" i="8"/>
  <c r="BD21" i="8"/>
  <c r="BD20" i="8"/>
  <c r="BD17" i="8"/>
  <c r="BD16" i="8"/>
  <c r="BD15" i="8"/>
  <c r="BD13" i="8"/>
  <c r="BD12" i="8"/>
  <c r="BD11" i="8"/>
  <c r="BD10" i="8"/>
  <c r="BD9" i="8"/>
  <c r="BD8" i="8"/>
  <c r="BD5" i="8"/>
  <c r="BH13" i="3"/>
  <c r="BH12" i="3"/>
  <c r="BH11" i="3"/>
  <c r="BH9" i="3"/>
  <c r="BH8" i="3"/>
  <c r="BH7" i="3"/>
  <c r="BH68" i="3"/>
  <c r="BH67" i="3"/>
  <c r="BH66" i="3"/>
  <c r="BH65" i="3"/>
  <c r="BH63" i="3"/>
  <c r="BH62" i="3"/>
  <c r="BH58" i="3"/>
  <c r="BH57" i="3"/>
  <c r="BH56" i="3"/>
  <c r="BH52" i="3"/>
  <c r="BH47" i="3"/>
  <c r="BH46" i="3"/>
  <c r="BH45" i="3"/>
  <c r="BH44" i="3"/>
  <c r="BH42" i="3"/>
  <c r="BH40" i="3"/>
  <c r="BH39" i="3"/>
  <c r="BH38" i="3"/>
  <c r="BH35" i="3"/>
  <c r="BH34" i="3"/>
  <c r="BH33" i="3"/>
  <c r="BH27" i="3"/>
  <c r="BH26" i="3"/>
  <c r="BH24" i="3"/>
  <c r="BH23" i="3"/>
  <c r="BH22" i="3"/>
  <c r="BH21" i="3"/>
  <c r="BH19" i="3"/>
  <c r="BG28" i="3"/>
  <c r="BG69" i="3"/>
  <c r="BG59" i="3"/>
  <c r="BG48" i="3"/>
  <c r="BD7" i="8" l="1"/>
  <c r="CW112" i="2"/>
  <c r="CW100" i="2"/>
  <c r="CW123" i="2"/>
  <c r="CW111" i="2"/>
  <c r="CW99" i="2"/>
  <c r="CW87" i="2"/>
  <c r="CW98" i="2"/>
  <c r="CW120" i="2"/>
  <c r="CW108" i="2"/>
  <c r="CW84" i="2"/>
  <c r="CW97" i="2"/>
  <c r="CW103" i="2"/>
  <c r="CW114" i="2"/>
  <c r="CW93" i="2"/>
  <c r="CW83" i="2"/>
  <c r="CW113" i="2"/>
  <c r="CW109" i="2"/>
  <c r="CW92" i="2"/>
  <c r="CW90" i="2"/>
  <c r="CW107" i="2"/>
  <c r="CW119" i="2"/>
  <c r="CW106" i="2"/>
  <c r="CW89" i="2"/>
  <c r="CW121" i="2"/>
  <c r="CW104" i="2"/>
  <c r="CW85" i="2"/>
  <c r="CW102" i="2"/>
  <c r="CW82" i="2"/>
  <c r="CW117" i="2"/>
  <c r="CW101" i="2"/>
  <c r="CW81" i="2"/>
  <c r="CW118" i="2"/>
  <c r="DC11" i="2"/>
  <c r="CY9" i="2"/>
  <c r="CY98" i="2" s="1"/>
  <c r="DC16" i="2"/>
  <c r="DA60" i="2"/>
  <c r="BE33" i="8"/>
  <c r="BE37" i="8" s="1"/>
  <c r="BD31" i="8"/>
  <c r="BD14" i="8"/>
  <c r="BD18" i="8" s="1"/>
  <c r="BD24" i="8"/>
  <c r="BG15" i="3"/>
  <c r="BG71" i="3"/>
  <c r="CY104" i="2" l="1"/>
  <c r="CY123" i="2"/>
  <c r="CY103" i="2"/>
  <c r="DC92" i="2"/>
  <c r="DC87" i="2"/>
  <c r="CY107" i="2"/>
  <c r="CY108" i="2"/>
  <c r="CY121" i="2"/>
  <c r="CY87" i="2"/>
  <c r="CY117" i="2"/>
  <c r="CY114" i="2"/>
  <c r="CY106" i="2"/>
  <c r="CY120" i="2"/>
  <c r="CY82" i="2"/>
  <c r="CY100" i="2"/>
  <c r="CY84" i="2"/>
  <c r="CY83" i="2"/>
  <c r="CY85" i="2"/>
  <c r="CY81" i="2"/>
  <c r="CY99" i="2"/>
  <c r="CY113" i="2"/>
  <c r="CY92" i="2"/>
  <c r="CY102" i="2"/>
  <c r="CY101" i="2"/>
  <c r="CY112" i="2"/>
  <c r="CY109" i="2"/>
  <c r="CY97" i="2"/>
  <c r="CY89" i="2"/>
  <c r="CY93" i="2"/>
  <c r="CY119" i="2"/>
  <c r="DA61" i="2"/>
  <c r="DA75" i="2"/>
  <c r="BD33" i="8"/>
  <c r="BD37" i="8" s="1"/>
  <c r="BG30" i="3"/>
  <c r="AP22" i="10"/>
  <c r="AP16" i="10"/>
  <c r="CU41" i="2"/>
  <c r="CW34" i="2"/>
  <c r="CW110" i="2" s="1"/>
  <c r="CW29" i="2"/>
  <c r="CW105" i="2" s="1"/>
  <c r="DA77" i="2" l="1"/>
  <c r="DA78" i="2" s="1"/>
  <c r="CY34" i="2"/>
  <c r="CY110" i="2" s="1"/>
  <c r="BG72" i="3"/>
  <c r="CW12" i="2"/>
  <c r="CW88" i="2" s="1"/>
  <c r="CW15" i="2"/>
  <c r="CW91" i="2" s="1"/>
  <c r="DC34" i="2" l="1"/>
  <c r="CY15" i="2"/>
  <c r="CY91" i="2" s="1"/>
  <c r="CW10" i="2"/>
  <c r="CW86" i="2" s="1"/>
  <c r="CW66" i="2"/>
  <c r="CX59" i="2"/>
  <c r="CV52" i="2"/>
  <c r="CV49" i="2"/>
  <c r="CV50" i="2"/>
  <c r="CV4" i="2"/>
  <c r="DC110" i="2" l="1"/>
  <c r="DC15" i="2"/>
  <c r="CW18" i="2"/>
  <c r="CW94" i="2" s="1"/>
  <c r="CX58" i="2"/>
  <c r="CX6" i="2"/>
  <c r="CX7" i="2"/>
  <c r="CX8" i="2"/>
  <c r="CX11" i="2"/>
  <c r="CX13" i="2"/>
  <c r="CX15" i="2"/>
  <c r="CX17" i="2"/>
  <c r="CX21" i="2"/>
  <c r="CX22" i="2"/>
  <c r="CX24" i="2"/>
  <c r="CX25" i="2"/>
  <c r="CX26" i="2"/>
  <c r="CX27" i="2"/>
  <c r="CX28" i="2"/>
  <c r="CX30" i="2"/>
  <c r="CX31" i="2"/>
  <c r="CX32" i="2"/>
  <c r="CX33" i="2"/>
  <c r="CX34" i="2"/>
  <c r="CX35" i="2"/>
  <c r="CX36" i="2"/>
  <c r="CX38" i="2"/>
  <c r="CX41" i="2"/>
  <c r="CX43" i="2"/>
  <c r="CX44" i="2"/>
  <c r="CX45" i="2"/>
  <c r="CX47" i="2"/>
  <c r="CX49" i="2"/>
  <c r="CX50" i="2"/>
  <c r="CX5" i="2"/>
  <c r="CZ63" i="2"/>
  <c r="CW56" i="2"/>
  <c r="CW54" i="2"/>
  <c r="CY52" i="2"/>
  <c r="CY63" i="2" s="1"/>
  <c r="CW52" i="2"/>
  <c r="CW63" i="2" s="1"/>
  <c r="CW20" i="2"/>
  <c r="CW96" i="2" s="1"/>
  <c r="AM14" i="2"/>
  <c r="AM12" i="2"/>
  <c r="AO10" i="2"/>
  <c r="BD13" i="2"/>
  <c r="AS10" i="2"/>
  <c r="BH13" i="2"/>
  <c r="AW10" i="2"/>
  <c r="BL13" i="2"/>
  <c r="AO22" i="10"/>
  <c r="AO16" i="10"/>
  <c r="AO9" i="10"/>
  <c r="AO5" i="10"/>
  <c r="BC14" i="8"/>
  <c r="BC18" i="8" s="1"/>
  <c r="BC24" i="8"/>
  <c r="BC31" i="8"/>
  <c r="BB36" i="8"/>
  <c r="BB35" i="8"/>
  <c r="BB29" i="8"/>
  <c r="BB28" i="8"/>
  <c r="BB27" i="8"/>
  <c r="BB23" i="8"/>
  <c r="BB22" i="8"/>
  <c r="BB21" i="8"/>
  <c r="BB24" i="8" s="1"/>
  <c r="BB17" i="8"/>
  <c r="BB16" i="8"/>
  <c r="BB15" i="8"/>
  <c r="BB13" i="8"/>
  <c r="BB12" i="8"/>
  <c r="BB11" i="8"/>
  <c r="BB10" i="8"/>
  <c r="BB9" i="8"/>
  <c r="BB8" i="8"/>
  <c r="BB5" i="8"/>
  <c r="BF10" i="3"/>
  <c r="BF8" i="3"/>
  <c r="BF38" i="3"/>
  <c r="BF21" i="3"/>
  <c r="CU76" i="2"/>
  <c r="CY76" i="2" s="1"/>
  <c r="CU69" i="2"/>
  <c r="CY69" i="2" s="1"/>
  <c r="BB7" i="8" l="1"/>
  <c r="DC91" i="2"/>
  <c r="CW64" i="2"/>
  <c r="AM10" i="2"/>
  <c r="CW19" i="2"/>
  <c r="CW95" i="2" s="1"/>
  <c r="CW40" i="2"/>
  <c r="CW116" i="2" s="1"/>
  <c r="BC33" i="8"/>
  <c r="BC37" i="8" s="1"/>
  <c r="BB31" i="8"/>
  <c r="BB14" i="8"/>
  <c r="BB18" i="8" s="1"/>
  <c r="CU8" i="2"/>
  <c r="CU7" i="2"/>
  <c r="CU6" i="2"/>
  <c r="CU5" i="2"/>
  <c r="CU59" i="2"/>
  <c r="CU58" i="2"/>
  <c r="CT58" i="2"/>
  <c r="CS54" i="2"/>
  <c r="CU52" i="2"/>
  <c r="CT52" i="2"/>
  <c r="CS52" i="2"/>
  <c r="CS63" i="2" s="1"/>
  <c r="CT50" i="2"/>
  <c r="CT49" i="2"/>
  <c r="CU47" i="2"/>
  <c r="CT47" i="2"/>
  <c r="CU45" i="2"/>
  <c r="CT41" i="2"/>
  <c r="CU38" i="2"/>
  <c r="CT38" i="2"/>
  <c r="CU36" i="2"/>
  <c r="CT36" i="2"/>
  <c r="CU17" i="2"/>
  <c r="CT17" i="2"/>
  <c r="CU16" i="2"/>
  <c r="CT16" i="2"/>
  <c r="CU15" i="2"/>
  <c r="CT15" i="2"/>
  <c r="CT8" i="2"/>
  <c r="CT4" i="2"/>
  <c r="CX4" i="2" s="1"/>
  <c r="DB4" i="2" s="1"/>
  <c r="DF4" i="2" s="1"/>
  <c r="K60" i="9"/>
  <c r="J60" i="9"/>
  <c r="K59" i="9"/>
  <c r="J59" i="9"/>
  <c r="K58" i="9"/>
  <c r="J58" i="9"/>
  <c r="K57" i="9"/>
  <c r="J57" i="9"/>
  <c r="K56" i="9"/>
  <c r="J56" i="9"/>
  <c r="K55" i="9"/>
  <c r="J55" i="9"/>
  <c r="K54" i="9"/>
  <c r="J54" i="9"/>
  <c r="K53" i="9"/>
  <c r="J53" i="9"/>
  <c r="CM68" i="2"/>
  <c r="CM66" i="2" s="1"/>
  <c r="CO68" i="2"/>
  <c r="CO66" i="2" s="1"/>
  <c r="CQ68" i="2"/>
  <c r="CQ66" i="2" s="1"/>
  <c r="CQ14" i="2"/>
  <c r="CR12" i="2"/>
  <c r="CM14" i="2"/>
  <c r="CI14" i="2"/>
  <c r="CE14" i="2"/>
  <c r="CC14" i="2"/>
  <c r="BY14" i="2"/>
  <c r="BU14" i="2"/>
  <c r="BQ14" i="2"/>
  <c r="BO14" i="2"/>
  <c r="BK14" i="2"/>
  <c r="BG14" i="2"/>
  <c r="BG90" i="2" s="1"/>
  <c r="BA14" i="2"/>
  <c r="BA90" i="2" s="1"/>
  <c r="AM27" i="10"/>
  <c r="AM26" i="10"/>
  <c r="AM25" i="10"/>
  <c r="AM24" i="10"/>
  <c r="AM23" i="10"/>
  <c r="AM21" i="10"/>
  <c r="AM20" i="10"/>
  <c r="AM19" i="10"/>
  <c r="AM18" i="10"/>
  <c r="AM17" i="10"/>
  <c r="AM12" i="10"/>
  <c r="AM11" i="10"/>
  <c r="AM10" i="10"/>
  <c r="AM8" i="10"/>
  <c r="AM7" i="10"/>
  <c r="BA35" i="8"/>
  <c r="BD68" i="3"/>
  <c r="BD67" i="3"/>
  <c r="BD66" i="3"/>
  <c r="BD63" i="3"/>
  <c r="BD62" i="3"/>
  <c r="BD58" i="3"/>
  <c r="BD57" i="3"/>
  <c r="BD56" i="3"/>
  <c r="BD52" i="3"/>
  <c r="BD42" i="3"/>
  <c r="BD33" i="3"/>
  <c r="BD27" i="3"/>
  <c r="BD26" i="3"/>
  <c r="BD24" i="3"/>
  <c r="BD22" i="3"/>
  <c r="BD21" i="3"/>
  <c r="BD11" i="3"/>
  <c r="BD9" i="3"/>
  <c r="BD8" i="3"/>
  <c r="BD7" i="3"/>
  <c r="BD65" i="3"/>
  <c r="BD47" i="3"/>
  <c r="BD46" i="3"/>
  <c r="BD45" i="3"/>
  <c r="BD44" i="3"/>
  <c r="BD40" i="3"/>
  <c r="BD39" i="3"/>
  <c r="BD38" i="3"/>
  <c r="BD35" i="3"/>
  <c r="BD34" i="3"/>
  <c r="BD23" i="3"/>
  <c r="BD13" i="3"/>
  <c r="BD12" i="3"/>
  <c r="BD10" i="3"/>
  <c r="DF14" i="2" l="1"/>
  <c r="BB33" i="8"/>
  <c r="BB37" i="8" s="1"/>
  <c r="DB14" i="2"/>
  <c r="CY14" i="2"/>
  <c r="CY90" i="2" s="1"/>
  <c r="CZ4" i="2"/>
  <c r="DD4" i="2" s="1"/>
  <c r="CT63" i="2"/>
  <c r="CX52" i="2"/>
  <c r="CY58" i="2"/>
  <c r="CY59" i="2"/>
  <c r="CW55" i="2"/>
  <c r="CU63" i="2"/>
  <c r="CT5" i="2"/>
  <c r="CT7" i="2"/>
  <c r="CS9" i="2"/>
  <c r="CT13" i="2"/>
  <c r="AM9" i="10"/>
  <c r="AM22" i="10"/>
  <c r="CU13" i="2"/>
  <c r="CT6" i="2"/>
  <c r="CS42" i="2"/>
  <c r="CU43" i="2"/>
  <c r="CU44" i="2"/>
  <c r="BZ14" i="2"/>
  <c r="BZ13" i="2"/>
  <c r="BP13" i="2"/>
  <c r="CN14" i="2"/>
  <c r="CN13" i="2"/>
  <c r="CR14" i="2"/>
  <c r="CR13" i="2"/>
  <c r="CJ14" i="2"/>
  <c r="CG13" i="2"/>
  <c r="CG14" i="2"/>
  <c r="CD14" i="2"/>
  <c r="CJ13" i="2"/>
  <c r="CF13" i="2"/>
  <c r="BR13" i="2"/>
  <c r="CD13" i="2"/>
  <c r="BS13" i="2"/>
  <c r="BP14" i="2"/>
  <c r="BS14" i="2"/>
  <c r="BV14" i="2"/>
  <c r="BV13" i="2"/>
  <c r="BC14" i="2"/>
  <c r="BC90" i="2" s="1"/>
  <c r="BE13" i="2"/>
  <c r="CF14" i="2"/>
  <c r="BA31" i="8"/>
  <c r="BD19" i="3"/>
  <c r="BC28" i="3"/>
  <c r="BC69" i="3"/>
  <c r="AN22" i="10"/>
  <c r="BA24" i="8"/>
  <c r="AN16" i="10"/>
  <c r="AN9" i="10"/>
  <c r="AN5" i="10"/>
  <c r="AM16" i="10"/>
  <c r="AM5" i="10"/>
  <c r="BA14" i="8"/>
  <c r="BA18" i="8" s="1"/>
  <c r="BC59" i="3"/>
  <c r="BC48" i="3"/>
  <c r="BC15" i="3"/>
  <c r="CQ54" i="2"/>
  <c r="CQ52" i="2"/>
  <c r="CQ63" i="2" s="1"/>
  <c r="CQ42" i="2"/>
  <c r="DF42" i="2" s="1"/>
  <c r="CQ29" i="2"/>
  <c r="CQ20" i="2"/>
  <c r="CR15" i="2"/>
  <c r="CQ10" i="2"/>
  <c r="G13" i="16" s="1"/>
  <c r="CR63" i="2"/>
  <c r="CR58" i="2"/>
  <c r="CR47" i="2"/>
  <c r="CR45" i="2"/>
  <c r="CR44" i="2"/>
  <c r="CR43" i="2"/>
  <c r="CR41" i="2"/>
  <c r="CR34" i="2"/>
  <c r="CR33" i="2"/>
  <c r="CR32" i="2"/>
  <c r="CR31" i="2"/>
  <c r="CR30" i="2"/>
  <c r="CR28" i="2"/>
  <c r="CR27" i="2"/>
  <c r="CR26" i="2"/>
  <c r="CR25" i="2"/>
  <c r="CR24" i="2"/>
  <c r="CR22" i="2"/>
  <c r="CR21" i="2"/>
  <c r="CR8" i="2"/>
  <c r="CO58" i="2"/>
  <c r="K64" i="9"/>
  <c r="J64" i="9"/>
  <c r="K63" i="9"/>
  <c r="J63" i="9"/>
  <c r="K62" i="9"/>
  <c r="J62" i="9"/>
  <c r="K61" i="9"/>
  <c r="J61" i="9"/>
  <c r="I13" i="16" l="1"/>
  <c r="G14" i="16"/>
  <c r="G15" i="16" s="1"/>
  <c r="DF29" i="2"/>
  <c r="G18" i="16"/>
  <c r="DF20" i="2"/>
  <c r="G17" i="16"/>
  <c r="G16" i="16" s="1"/>
  <c r="G22" i="16" s="1"/>
  <c r="DF10" i="2"/>
  <c r="CU54" i="2"/>
  <c r="CY54" i="2" s="1"/>
  <c r="DC54" i="2" s="1"/>
  <c r="DF54" i="2"/>
  <c r="DD58" i="2"/>
  <c r="CS120" i="2"/>
  <c r="CS108" i="2"/>
  <c r="CS84" i="2"/>
  <c r="CS119" i="2"/>
  <c r="CS107" i="2"/>
  <c r="CS83" i="2"/>
  <c r="CS106" i="2"/>
  <c r="CS82" i="2"/>
  <c r="CS104" i="2"/>
  <c r="CS92" i="2"/>
  <c r="CS117" i="2"/>
  <c r="CS100" i="2"/>
  <c r="CS81" i="2"/>
  <c r="CS99" i="2"/>
  <c r="CS114" i="2"/>
  <c r="CS98" i="2"/>
  <c r="CS113" i="2"/>
  <c r="CS97" i="2"/>
  <c r="CS112" i="2"/>
  <c r="CS93" i="2"/>
  <c r="CS90" i="2"/>
  <c r="CS103" i="2"/>
  <c r="CS91" i="2"/>
  <c r="CS110" i="2"/>
  <c r="CS109" i="2"/>
  <c r="CS89" i="2"/>
  <c r="CS123" i="2"/>
  <c r="CS87" i="2"/>
  <c r="CS102" i="2"/>
  <c r="CS121" i="2"/>
  <c r="CS101" i="2"/>
  <c r="CS85" i="2"/>
  <c r="CS118" i="2"/>
  <c r="CK14" i="2"/>
  <c r="CO14" i="2" s="1"/>
  <c r="BR14" i="2"/>
  <c r="CX63" i="2"/>
  <c r="DB52" i="2"/>
  <c r="BW13" i="2"/>
  <c r="CQ65" i="2"/>
  <c r="CV13" i="2"/>
  <c r="CQ40" i="2"/>
  <c r="CY42" i="2"/>
  <c r="BA33" i="8"/>
  <c r="BA37" i="8" s="1"/>
  <c r="CU42" i="2"/>
  <c r="CS40" i="2"/>
  <c r="CS116" i="2" s="1"/>
  <c r="CH14" i="2"/>
  <c r="CK13" i="2"/>
  <c r="CH13" i="2"/>
  <c r="BW14" i="2"/>
  <c r="BI13" i="2"/>
  <c r="BE14" i="2"/>
  <c r="BT13" i="2"/>
  <c r="CQ19" i="2"/>
  <c r="DF19" i="2" s="1"/>
  <c r="BC71" i="3"/>
  <c r="BC30" i="3"/>
  <c r="CQ56" i="2"/>
  <c r="DF56" i="2" s="1"/>
  <c r="CP63" i="2"/>
  <c r="CL63" i="2"/>
  <c r="CH63" i="2"/>
  <c r="CC63" i="2"/>
  <c r="CB63" i="2"/>
  <c r="BX63" i="2"/>
  <c r="BT63" i="2"/>
  <c r="BM63" i="2"/>
  <c r="BJ63" i="2"/>
  <c r="BH63" i="2"/>
  <c r="BF63" i="2"/>
  <c r="BD63" i="2"/>
  <c r="BB63" i="2"/>
  <c r="AZ63" i="2"/>
  <c r="AX63" i="2"/>
  <c r="AV63" i="2"/>
  <c r="AT63" i="2"/>
  <c r="AR63" i="2"/>
  <c r="AP63" i="2"/>
  <c r="AN63" i="2"/>
  <c r="AL63" i="2"/>
  <c r="AJ63" i="2"/>
  <c r="AH63" i="2"/>
  <c r="AG63" i="2"/>
  <c r="AF63" i="2"/>
  <c r="AE63" i="2"/>
  <c r="AD63" i="2"/>
  <c r="AB63" i="2"/>
  <c r="Z63" i="2"/>
  <c r="X63" i="2"/>
  <c r="V63" i="2"/>
  <c r="T63" i="2"/>
  <c r="S63" i="2"/>
  <c r="R63" i="2"/>
  <c r="Q63" i="2"/>
  <c r="P63" i="2"/>
  <c r="O63" i="2"/>
  <c r="L63" i="2"/>
  <c r="K63" i="2"/>
  <c r="J63" i="2"/>
  <c r="I63" i="2"/>
  <c r="H63" i="2"/>
  <c r="G63" i="2"/>
  <c r="F63" i="2"/>
  <c r="E63" i="2"/>
  <c r="D63" i="2"/>
  <c r="AL22" i="10"/>
  <c r="AL16" i="10"/>
  <c r="AL9" i="10"/>
  <c r="AL5" i="10"/>
  <c r="AY36" i="8"/>
  <c r="AR30" i="8"/>
  <c r="AY30" i="8"/>
  <c r="AY29" i="8"/>
  <c r="AY28" i="8"/>
  <c r="AY27" i="8"/>
  <c r="AY21" i="8"/>
  <c r="AY20" i="8"/>
  <c r="AY17" i="8"/>
  <c r="AY15" i="8"/>
  <c r="AR5" i="8"/>
  <c r="AR13" i="8"/>
  <c r="AR11" i="8"/>
  <c r="AR10" i="8"/>
  <c r="AY12" i="8"/>
  <c r="AY11" i="8"/>
  <c r="AY10" i="8"/>
  <c r="AY9" i="8"/>
  <c r="AY13" i="8"/>
  <c r="AY8" i="8"/>
  <c r="AR36" i="8"/>
  <c r="AR35" i="8"/>
  <c r="AR29" i="8"/>
  <c r="AR27" i="8"/>
  <c r="AR23" i="8"/>
  <c r="AR22" i="8"/>
  <c r="AR21" i="8"/>
  <c r="AR17" i="8"/>
  <c r="AR16" i="8"/>
  <c r="AR15" i="8"/>
  <c r="AR12" i="8"/>
  <c r="AR9" i="8"/>
  <c r="AR8" i="8"/>
  <c r="AY35" i="8"/>
  <c r="AY23" i="8"/>
  <c r="AY22" i="8"/>
  <c r="AY16" i="8"/>
  <c r="CN45" i="2"/>
  <c r="CN11" i="2"/>
  <c r="CO52" i="2"/>
  <c r="CO63" i="2" s="1"/>
  <c r="CN52" i="2"/>
  <c r="CN63" i="2" s="1"/>
  <c r="CM52" i="2"/>
  <c r="CM63" i="2" s="1"/>
  <c r="CN50" i="2"/>
  <c r="CN49" i="2"/>
  <c r="CN4" i="2"/>
  <c r="R502" i="9"/>
  <c r="R501" i="9"/>
  <c r="R494" i="9"/>
  <c r="R493" i="9"/>
  <c r="R489" i="9"/>
  <c r="R487" i="9"/>
  <c r="R486" i="9"/>
  <c r="R484" i="9"/>
  <c r="R482" i="9"/>
  <c r="R478" i="9"/>
  <c r="R468" i="9"/>
  <c r="R462" i="9"/>
  <c r="R459" i="9"/>
  <c r="R458" i="9"/>
  <c r="R457" i="9"/>
  <c r="R456" i="9"/>
  <c r="R453" i="9"/>
  <c r="R452" i="9"/>
  <c r="R450" i="9"/>
  <c r="R449" i="9"/>
  <c r="R448" i="9"/>
  <c r="R447" i="9"/>
  <c r="R446" i="9"/>
  <c r="R445" i="9"/>
  <c r="R444" i="9"/>
  <c r="R443" i="9"/>
  <c r="R442" i="9"/>
  <c r="R441" i="9"/>
  <c r="R440" i="9"/>
  <c r="R439" i="9"/>
  <c r="R438" i="9"/>
  <c r="R434" i="9"/>
  <c r="R433" i="9"/>
  <c r="R432" i="9"/>
  <c r="R431" i="9"/>
  <c r="R429" i="9"/>
  <c r="R428" i="9"/>
  <c r="R427" i="9"/>
  <c r="R426" i="9"/>
  <c r="R425" i="9"/>
  <c r="R424" i="9"/>
  <c r="R422" i="9"/>
  <c r="R421" i="9"/>
  <c r="R420" i="9"/>
  <c r="R419" i="9"/>
  <c r="R418" i="9"/>
  <c r="R416" i="9"/>
  <c r="R415" i="9"/>
  <c r="R413" i="9"/>
  <c r="R412" i="9"/>
  <c r="R411" i="9"/>
  <c r="R410" i="9"/>
  <c r="R409" i="9"/>
  <c r="R408" i="9"/>
  <c r="R406" i="9"/>
  <c r="R405" i="9"/>
  <c r="R403" i="9"/>
  <c r="R401" i="9"/>
  <c r="R400" i="9"/>
  <c r="R396" i="9"/>
  <c r="R395" i="9"/>
  <c r="R394" i="9"/>
  <c r="R393" i="9"/>
  <c r="R391" i="9"/>
  <c r="R390" i="9"/>
  <c r="R389" i="9"/>
  <c r="R386" i="9"/>
  <c r="R385" i="9"/>
  <c r="R383" i="9"/>
  <c r="R382" i="9"/>
  <c r="R381" i="9"/>
  <c r="R380" i="9"/>
  <c r="R374" i="9"/>
  <c r="R371" i="9"/>
  <c r="R370" i="9"/>
  <c r="R366" i="9"/>
  <c r="R364" i="9"/>
  <c r="R363" i="9"/>
  <c r="R361" i="9"/>
  <c r="R360" i="9"/>
  <c r="R358" i="9"/>
  <c r="R357" i="9"/>
  <c r="R347" i="9"/>
  <c r="R346" i="9"/>
  <c r="R345" i="9"/>
  <c r="R344" i="9"/>
  <c r="R343" i="9"/>
  <c r="R341" i="9"/>
  <c r="R340" i="9"/>
  <c r="R337" i="9"/>
  <c r="R308" i="9"/>
  <c r="R304" i="9"/>
  <c r="R295" i="9"/>
  <c r="R294" i="9"/>
  <c r="R276" i="9"/>
  <c r="R275" i="9"/>
  <c r="R267" i="9"/>
  <c r="R234" i="9"/>
  <c r="R210" i="9"/>
  <c r="G23" i="16" l="1"/>
  <c r="DF40" i="2"/>
  <c r="G26" i="16"/>
  <c r="G27" i="16" s="1"/>
  <c r="G29" i="16" s="1"/>
  <c r="G30" i="16" s="1"/>
  <c r="DB63" i="2"/>
  <c r="DF52" i="2"/>
  <c r="DF63" i="2" s="1"/>
  <c r="AY7" i="8"/>
  <c r="CY118" i="2"/>
  <c r="DC42" i="2"/>
  <c r="DC40" i="2" s="1"/>
  <c r="AR7" i="8"/>
  <c r="DD14" i="2"/>
  <c r="CA13" i="2"/>
  <c r="CZ13" i="2"/>
  <c r="BM13" i="2"/>
  <c r="CL14" i="2"/>
  <c r="CY40" i="2"/>
  <c r="CY116" i="2" s="1"/>
  <c r="CQ55" i="2"/>
  <c r="DF55" i="2" s="1"/>
  <c r="BC72" i="3"/>
  <c r="CU40" i="2"/>
  <c r="CS55" i="2"/>
  <c r="CO13" i="2"/>
  <c r="CL13" i="2"/>
  <c r="CA14" i="2"/>
  <c r="BX13" i="2"/>
  <c r="BI14" i="2"/>
  <c r="BT14" i="2"/>
  <c r="CM15" i="2"/>
  <c r="AZ24" i="8"/>
  <c r="AZ14" i="8"/>
  <c r="AZ18" i="8" s="1"/>
  <c r="AZ31" i="8"/>
  <c r="AR31" i="8"/>
  <c r="CN43" i="2"/>
  <c r="AY5" i="8"/>
  <c r="AY14" i="8" s="1"/>
  <c r="AY18" i="8" s="1"/>
  <c r="CM42" i="2"/>
  <c r="CN44" i="2"/>
  <c r="AY31" i="8"/>
  <c r="AR24" i="8"/>
  <c r="AY24" i="8"/>
  <c r="AR14" i="8"/>
  <c r="AR18" i="8" s="1"/>
  <c r="CN41" i="2"/>
  <c r="CN12" i="2"/>
  <c r="CN17" i="2"/>
  <c r="P573" i="9"/>
  <c r="P554" i="9"/>
  <c r="P552" i="9"/>
  <c r="P547" i="9"/>
  <c r="P541" i="9"/>
  <c r="P502" i="9"/>
  <c r="P501" i="9"/>
  <c r="P494" i="9"/>
  <c r="P493" i="9"/>
  <c r="P489" i="9"/>
  <c r="P487" i="9"/>
  <c r="P486" i="9"/>
  <c r="P484" i="9"/>
  <c r="P482" i="9"/>
  <c r="P478" i="9"/>
  <c r="P468" i="9"/>
  <c r="P462" i="9"/>
  <c r="P459" i="9"/>
  <c r="P458" i="9"/>
  <c r="P457" i="9"/>
  <c r="P456" i="9"/>
  <c r="P453" i="9"/>
  <c r="P452" i="9"/>
  <c r="P450" i="9"/>
  <c r="P449" i="9"/>
  <c r="P448" i="9"/>
  <c r="P447" i="9"/>
  <c r="P446" i="9"/>
  <c r="P445" i="9"/>
  <c r="P444" i="9"/>
  <c r="P443" i="9"/>
  <c r="P442" i="9"/>
  <c r="P441" i="9"/>
  <c r="P440" i="9"/>
  <c r="P439" i="9"/>
  <c r="P438" i="9"/>
  <c r="P434" i="9"/>
  <c r="P433" i="9"/>
  <c r="P432" i="9"/>
  <c r="P431" i="9"/>
  <c r="P429" i="9"/>
  <c r="P428" i="9"/>
  <c r="P427" i="9"/>
  <c r="P426" i="9"/>
  <c r="P425" i="9"/>
  <c r="P424" i="9"/>
  <c r="P422" i="9"/>
  <c r="P421" i="9"/>
  <c r="P420" i="9"/>
  <c r="P419" i="9"/>
  <c r="P418" i="9"/>
  <c r="P416" i="9"/>
  <c r="P415" i="9"/>
  <c r="P413" i="9"/>
  <c r="P412" i="9"/>
  <c r="P411" i="9"/>
  <c r="P410" i="9"/>
  <c r="P409" i="9"/>
  <c r="P408" i="9"/>
  <c r="P406" i="9"/>
  <c r="P405" i="9"/>
  <c r="P403" i="9"/>
  <c r="P401" i="9"/>
  <c r="P400" i="9"/>
  <c r="P396" i="9"/>
  <c r="P395" i="9"/>
  <c r="P394" i="9"/>
  <c r="P393" i="9"/>
  <c r="P391" i="9"/>
  <c r="P390" i="9"/>
  <c r="P389" i="9"/>
  <c r="P386" i="9"/>
  <c r="P385" i="9"/>
  <c r="P383" i="9"/>
  <c r="P382" i="9"/>
  <c r="P381" i="9"/>
  <c r="P380" i="9"/>
  <c r="P374" i="9"/>
  <c r="P371" i="9"/>
  <c r="P370" i="9"/>
  <c r="P366" i="9"/>
  <c r="P364" i="9"/>
  <c r="P363" i="9"/>
  <c r="P361" i="9"/>
  <c r="P360" i="9"/>
  <c r="P358" i="9"/>
  <c r="P357" i="9"/>
  <c r="P347" i="9"/>
  <c r="P346" i="9"/>
  <c r="P345" i="9"/>
  <c r="P344" i="9"/>
  <c r="P343" i="9"/>
  <c r="P341" i="9"/>
  <c r="P340" i="9"/>
  <c r="P337" i="9"/>
  <c r="P308" i="9"/>
  <c r="P304" i="9"/>
  <c r="P295" i="9"/>
  <c r="P294" i="9"/>
  <c r="P276" i="9"/>
  <c r="P275" i="9"/>
  <c r="P267" i="9"/>
  <c r="P234" i="9"/>
  <c r="P210" i="9"/>
  <c r="M4" i="9"/>
  <c r="M3" i="9"/>
  <c r="M2" i="9"/>
  <c r="K70" i="9"/>
  <c r="K69" i="9"/>
  <c r="K68" i="9"/>
  <c r="K67" i="9"/>
  <c r="K66" i="9"/>
  <c r="K65" i="9"/>
  <c r="J70" i="9"/>
  <c r="J69" i="9"/>
  <c r="J68" i="9"/>
  <c r="J67" i="9"/>
  <c r="J66" i="9"/>
  <c r="J65" i="9"/>
  <c r="K86" i="9"/>
  <c r="K85" i="9"/>
  <c r="K84" i="9"/>
  <c r="K83" i="9"/>
  <c r="K82" i="9"/>
  <c r="K81" i="9"/>
  <c r="K80" i="9"/>
  <c r="K79" i="9"/>
  <c r="K78" i="9"/>
  <c r="K77" i="9"/>
  <c r="K76" i="9"/>
  <c r="K75" i="9"/>
  <c r="K74" i="9"/>
  <c r="K73" i="9"/>
  <c r="K72" i="9"/>
  <c r="K71" i="9"/>
  <c r="J86" i="9"/>
  <c r="J85" i="9"/>
  <c r="J84" i="9"/>
  <c r="J83" i="9"/>
  <c r="J82" i="9"/>
  <c r="J81" i="9"/>
  <c r="J80" i="9"/>
  <c r="J79" i="9"/>
  <c r="J78" i="9"/>
  <c r="J77" i="9"/>
  <c r="J76" i="9"/>
  <c r="J75" i="9"/>
  <c r="J74" i="9"/>
  <c r="J73" i="9"/>
  <c r="J72" i="9"/>
  <c r="J71" i="9"/>
  <c r="DD13" i="2" l="1"/>
  <c r="CB13" i="2"/>
  <c r="DC118" i="2"/>
  <c r="CM10" i="2"/>
  <c r="DB15" i="2"/>
  <c r="CM40" i="2"/>
  <c r="CM55" i="2" s="1"/>
  <c r="DB55" i="2" s="1"/>
  <c r="DB42" i="2"/>
  <c r="CP13" i="2"/>
  <c r="BM14" i="2"/>
  <c r="CP14" i="2"/>
  <c r="AP5" i="10"/>
  <c r="AZ33" i="8"/>
  <c r="AZ37" i="8" s="1"/>
  <c r="CU55" i="2"/>
  <c r="CN15" i="2"/>
  <c r="BX14" i="2"/>
  <c r="AR33" i="8"/>
  <c r="AR37" i="8" s="1"/>
  <c r="AY33" i="8"/>
  <c r="AY37" i="8" s="1"/>
  <c r="M5" i="9"/>
  <c r="K87" i="9"/>
  <c r="J87" i="9"/>
  <c r="DC116" i="2" l="1"/>
  <c r="CB14" i="2"/>
  <c r="DB40" i="2"/>
  <c r="CM65" i="2"/>
  <c r="DB10" i="2"/>
  <c r="CY55" i="2"/>
  <c r="DC55" i="2" s="1"/>
  <c r="AH5" i="10"/>
  <c r="AH9" i="10"/>
  <c r="AH16" i="10"/>
  <c r="AH22" i="10"/>
  <c r="AC6" i="10"/>
  <c r="AC7" i="10"/>
  <c r="AC8" i="10"/>
  <c r="AC10" i="10"/>
  <c r="AC11" i="10"/>
  <c r="AC12" i="10"/>
  <c r="AC16" i="10"/>
  <c r="AC23" i="10"/>
  <c r="AC24" i="10"/>
  <c r="AC25" i="10"/>
  <c r="AC26" i="10"/>
  <c r="AW35" i="8"/>
  <c r="AX67" i="3"/>
  <c r="AV67" i="3"/>
  <c r="AT67" i="3"/>
  <c r="AR67" i="3"/>
  <c r="AP67" i="3"/>
  <c r="AN67" i="3"/>
  <c r="AL67" i="3"/>
  <c r="AJ67" i="3"/>
  <c r="AH67" i="3"/>
  <c r="AF67" i="3"/>
  <c r="AD67" i="3"/>
  <c r="AB67" i="3"/>
  <c r="Z67" i="3"/>
  <c r="X67" i="3"/>
  <c r="N67" i="3"/>
  <c r="CJ12" i="2"/>
  <c r="CJ44" i="2"/>
  <c r="CJ43" i="2"/>
  <c r="CJ17" i="2"/>
  <c r="CK52" i="2"/>
  <c r="CK63" i="2" s="1"/>
  <c r="CJ52" i="2"/>
  <c r="CJ63" i="2" s="1"/>
  <c r="CI52" i="2"/>
  <c r="CI63" i="2" s="1"/>
  <c r="CJ50" i="2"/>
  <c r="CJ49" i="2"/>
  <c r="CJ4" i="2"/>
  <c r="CC59" i="2"/>
  <c r="CR59" i="2" s="1"/>
  <c r="K94" i="9"/>
  <c r="K93" i="9"/>
  <c r="K92" i="9"/>
  <c r="K91" i="9"/>
  <c r="K90" i="9"/>
  <c r="K89" i="9"/>
  <c r="K88" i="9"/>
  <c r="J94" i="9"/>
  <c r="J93" i="9"/>
  <c r="J92" i="9"/>
  <c r="J91" i="9"/>
  <c r="J90" i="9"/>
  <c r="J89" i="9"/>
  <c r="J88" i="9"/>
  <c r="CG59" i="2" l="1"/>
  <c r="CO59" i="2"/>
  <c r="AK22" i="10"/>
  <c r="AK16" i="10"/>
  <c r="AK9" i="10"/>
  <c r="AK5" i="10"/>
  <c r="CJ45" i="2"/>
  <c r="CI42" i="2"/>
  <c r="CJ36" i="2"/>
  <c r="CJ11" i="2"/>
  <c r="CP59" i="2" l="1"/>
  <c r="DD59" i="2"/>
  <c r="CX42" i="2"/>
  <c r="CK59" i="2"/>
  <c r="CZ59" i="2" s="1"/>
  <c r="CV59" i="2"/>
  <c r="K98" i="9"/>
  <c r="K97" i="9"/>
  <c r="K96" i="9"/>
  <c r="K95" i="9"/>
  <c r="J98" i="9"/>
  <c r="J97" i="9"/>
  <c r="J96" i="9"/>
  <c r="J95" i="9"/>
  <c r="CE45" i="2"/>
  <c r="CE44" i="2"/>
  <c r="CT45" i="2" l="1"/>
  <c r="CT44" i="2"/>
  <c r="CE43" i="2"/>
  <c r="AU20" i="8"/>
  <c r="CT43" i="2" l="1"/>
  <c r="AJ22" i="10"/>
  <c r="AJ16" i="10"/>
  <c r="AJ9" i="10"/>
  <c r="AJ5" i="10"/>
  <c r="AV31" i="8"/>
  <c r="AV24" i="8"/>
  <c r="AV14" i="8"/>
  <c r="AV18" i="8" s="1"/>
  <c r="AU36" i="8"/>
  <c r="AU35" i="8"/>
  <c r="AU29" i="8"/>
  <c r="AU28" i="8"/>
  <c r="AU27" i="8"/>
  <c r="AU23" i="8"/>
  <c r="AU22" i="8"/>
  <c r="AU21" i="8"/>
  <c r="AU17" i="8"/>
  <c r="AU16" i="8"/>
  <c r="AU15" i="8"/>
  <c r="AU13" i="8"/>
  <c r="AU12" i="8"/>
  <c r="AU11" i="8"/>
  <c r="AU10" i="8"/>
  <c r="AU9" i="8"/>
  <c r="AU8" i="8"/>
  <c r="AU5" i="8"/>
  <c r="AW69" i="3"/>
  <c r="AX66" i="3"/>
  <c r="AX65" i="3"/>
  <c r="AX62" i="3"/>
  <c r="AW59" i="3"/>
  <c r="AX58" i="3"/>
  <c r="AX57" i="3"/>
  <c r="AX56" i="3"/>
  <c r="AX52" i="3"/>
  <c r="AW48" i="3"/>
  <c r="AX46" i="3"/>
  <c r="AX45" i="3"/>
  <c r="AX44" i="3"/>
  <c r="AX43" i="3"/>
  <c r="AX42" i="3"/>
  <c r="AX40" i="3"/>
  <c r="AX39" i="3"/>
  <c r="AX35" i="3"/>
  <c r="AX34" i="3"/>
  <c r="AW28" i="3"/>
  <c r="AX27" i="3"/>
  <c r="AX26" i="3"/>
  <c r="AX24" i="3"/>
  <c r="AX21" i="3"/>
  <c r="AX19" i="3"/>
  <c r="AW15" i="3"/>
  <c r="AX13" i="3"/>
  <c r="AX12" i="3"/>
  <c r="AX11" i="3"/>
  <c r="AX9" i="3"/>
  <c r="AX8" i="3"/>
  <c r="AX7" i="3"/>
  <c r="CG58" i="2"/>
  <c r="CF58" i="2"/>
  <c r="CE56" i="2"/>
  <c r="CE54" i="2"/>
  <c r="CT54" i="2" s="1"/>
  <c r="CG52" i="2"/>
  <c r="CG63" i="2" s="1"/>
  <c r="CE52" i="2"/>
  <c r="CE63" i="2" s="1"/>
  <c r="CF50" i="2"/>
  <c r="CF49" i="2"/>
  <c r="CG47" i="2"/>
  <c r="CF47" i="2"/>
  <c r="CG45" i="2"/>
  <c r="CF45" i="2"/>
  <c r="CG44" i="2"/>
  <c r="CF44" i="2"/>
  <c r="CG43" i="2"/>
  <c r="CF43" i="2"/>
  <c r="CE42" i="2"/>
  <c r="CG41" i="2"/>
  <c r="CF41" i="2"/>
  <c r="CG38" i="2"/>
  <c r="CF38" i="2"/>
  <c r="CG36" i="2"/>
  <c r="CF36" i="2"/>
  <c r="CE35" i="2"/>
  <c r="CG34" i="2"/>
  <c r="CF34" i="2"/>
  <c r="CG33" i="2"/>
  <c r="CF33" i="2"/>
  <c r="CG32" i="2"/>
  <c r="CF32" i="2"/>
  <c r="CG31" i="2"/>
  <c r="CF31" i="2"/>
  <c r="CG30" i="2"/>
  <c r="CF30" i="2"/>
  <c r="CE29" i="2"/>
  <c r="CG28" i="2"/>
  <c r="CF28" i="2"/>
  <c r="CG27" i="2"/>
  <c r="CF27" i="2"/>
  <c r="CG26" i="2"/>
  <c r="CF26" i="2"/>
  <c r="CG25" i="2"/>
  <c r="CF25" i="2"/>
  <c r="CG24" i="2"/>
  <c r="CF24" i="2"/>
  <c r="CG22" i="2"/>
  <c r="CF22" i="2"/>
  <c r="CG21" i="2"/>
  <c r="CF21" i="2"/>
  <c r="CE20" i="2"/>
  <c r="CG12" i="2"/>
  <c r="CF12" i="2"/>
  <c r="CG17" i="2"/>
  <c r="CF17" i="2"/>
  <c r="CG15" i="2"/>
  <c r="CF15" i="2"/>
  <c r="CG11" i="2"/>
  <c r="CF11" i="2"/>
  <c r="CE10" i="2"/>
  <c r="CE9" i="2"/>
  <c r="CG8" i="2"/>
  <c r="CF8" i="2"/>
  <c r="CG7" i="2"/>
  <c r="CF7" i="2"/>
  <c r="CG6" i="2"/>
  <c r="CF6" i="2"/>
  <c r="CG5" i="2"/>
  <c r="CF5" i="2"/>
  <c r="K105" i="9"/>
  <c r="K104" i="9"/>
  <c r="K103" i="9"/>
  <c r="K102" i="9"/>
  <c r="K101" i="9"/>
  <c r="K100" i="9"/>
  <c r="K99" i="9"/>
  <c r="J105" i="9"/>
  <c r="J104" i="9"/>
  <c r="J103" i="9"/>
  <c r="J102" i="9"/>
  <c r="J101" i="9"/>
  <c r="J100" i="9"/>
  <c r="J99" i="9"/>
  <c r="J107" i="9"/>
  <c r="J106" i="9"/>
  <c r="CE96" i="2" l="1"/>
  <c r="AU7" i="8"/>
  <c r="CE111" i="2"/>
  <c r="CE105" i="2"/>
  <c r="CE118" i="2"/>
  <c r="CE86" i="2"/>
  <c r="CE112" i="2"/>
  <c r="CE100" i="2"/>
  <c r="CE88" i="2"/>
  <c r="CE123" i="2"/>
  <c r="CE99" i="2"/>
  <c r="CE87" i="2"/>
  <c r="CE110" i="2"/>
  <c r="CE98" i="2"/>
  <c r="CE109" i="2"/>
  <c r="CE97" i="2"/>
  <c r="CE85" i="2"/>
  <c r="CE108" i="2"/>
  <c r="CE84" i="2"/>
  <c r="CE107" i="2"/>
  <c r="CE83" i="2"/>
  <c r="CE106" i="2"/>
  <c r="CE82" i="2"/>
  <c r="CE104" i="2"/>
  <c r="CE92" i="2"/>
  <c r="CE113" i="2"/>
  <c r="CE103" i="2"/>
  <c r="CE102" i="2"/>
  <c r="CE101" i="2"/>
  <c r="CE93" i="2"/>
  <c r="CE91" i="2"/>
  <c r="CE89" i="2"/>
  <c r="CE117" i="2"/>
  <c r="CE81" i="2"/>
  <c r="CE114" i="2"/>
  <c r="CE90" i="2"/>
  <c r="CE120" i="2"/>
  <c r="CE121" i="2"/>
  <c r="CE119" i="2"/>
  <c r="CV44" i="2"/>
  <c r="CT9" i="2"/>
  <c r="CV5" i="2"/>
  <c r="CV45" i="2"/>
  <c r="CV47" i="2"/>
  <c r="CV15" i="2"/>
  <c r="CV41" i="2"/>
  <c r="CV6" i="2"/>
  <c r="CV11" i="2"/>
  <c r="CV7" i="2"/>
  <c r="CV43" i="2"/>
  <c r="CV8" i="2"/>
  <c r="CV38" i="2"/>
  <c r="CK58" i="2"/>
  <c r="CZ58" i="2" s="1"/>
  <c r="CV58" i="2"/>
  <c r="CK36" i="2"/>
  <c r="CV36" i="2"/>
  <c r="CK17" i="2"/>
  <c r="CO17" i="2" s="1"/>
  <c r="CV17" i="2"/>
  <c r="CE40" i="2"/>
  <c r="CE116" i="2" s="1"/>
  <c r="CT42" i="2"/>
  <c r="AV33" i="8"/>
  <c r="AV37" i="8" s="1"/>
  <c r="CK12" i="2"/>
  <c r="CK43" i="2"/>
  <c r="CK44" i="2"/>
  <c r="CK45" i="2"/>
  <c r="CK11" i="2"/>
  <c r="AU24" i="8"/>
  <c r="AU14" i="8"/>
  <c r="AU18" i="8" s="1"/>
  <c r="AU31" i="8"/>
  <c r="AW71" i="3"/>
  <c r="AW30" i="3"/>
  <c r="CE19" i="2"/>
  <c r="CE95" i="2" s="1"/>
  <c r="CE18" i="2"/>
  <c r="CE94" i="2" s="1"/>
  <c r="K106" i="9"/>
  <c r="K112" i="9"/>
  <c r="J112" i="9"/>
  <c r="B112" i="9"/>
  <c r="B111" i="9" s="1"/>
  <c r="B110" i="9" s="1"/>
  <c r="B109" i="9" s="1"/>
  <c r="B108" i="9" s="1"/>
  <c r="B107" i="9" s="1"/>
  <c r="B106" i="9" s="1"/>
  <c r="B105" i="9" s="1"/>
  <c r="B104" i="9" s="1"/>
  <c r="B103" i="9" s="1"/>
  <c r="B102" i="9" s="1"/>
  <c r="B101" i="9" s="1"/>
  <c r="B100" i="9" s="1"/>
  <c r="B99" i="9" s="1"/>
  <c r="B98" i="9" s="1"/>
  <c r="B97" i="9" s="1"/>
  <c r="B96" i="9" s="1"/>
  <c r="B95" i="9" s="1"/>
  <c r="B94" i="9" s="1"/>
  <c r="B93" i="9" s="1"/>
  <c r="B92" i="9" s="1"/>
  <c r="B91" i="9" s="1"/>
  <c r="B90" i="9" s="1"/>
  <c r="B89" i="9" s="1"/>
  <c r="B88" i="9" s="1"/>
  <c r="B87" i="9" s="1"/>
  <c r="B86" i="9" s="1"/>
  <c r="B85" i="9" s="1"/>
  <c r="B84" i="9" s="1"/>
  <c r="B83" i="9" s="1"/>
  <c r="B82" i="9" s="1"/>
  <c r="B81" i="9" s="1"/>
  <c r="B80" i="9" s="1"/>
  <c r="B79" i="9" s="1"/>
  <c r="B78" i="9" s="1"/>
  <c r="B77" i="9" s="1"/>
  <c r="B76" i="9" s="1"/>
  <c r="B75" i="9" s="1"/>
  <c r="B74" i="9" s="1"/>
  <c r="B73" i="9" s="1"/>
  <c r="B72" i="9" s="1"/>
  <c r="B71" i="9" s="1"/>
  <c r="B70" i="9" s="1"/>
  <c r="B69" i="9" s="1"/>
  <c r="B68" i="9" s="1"/>
  <c r="B67" i="9" s="1"/>
  <c r="B66" i="9" s="1"/>
  <c r="B65" i="9" s="1"/>
  <c r="B64" i="9" s="1"/>
  <c r="B63" i="9" s="1"/>
  <c r="B62" i="9" s="1"/>
  <c r="B61" i="9" s="1"/>
  <c r="B60" i="9" s="1"/>
  <c r="B59" i="9" s="1"/>
  <c r="B58" i="9" s="1"/>
  <c r="B57" i="9" s="1"/>
  <c r="B56" i="9" s="1"/>
  <c r="B55" i="9" s="1"/>
  <c r="B54" i="9" s="1"/>
  <c r="B53" i="9" s="1"/>
  <c r="B52" i="9" s="1"/>
  <c r="B51" i="9" s="1"/>
  <c r="B50" i="9" s="1"/>
  <c r="B49" i="9" s="1"/>
  <c r="B48" i="9" s="1"/>
  <c r="B47" i="9" s="1"/>
  <c r="B46" i="9" s="1"/>
  <c r="B45" i="9" s="1"/>
  <c r="B44" i="9" s="1"/>
  <c r="B43" i="9" s="1"/>
  <c r="B42" i="9" s="1"/>
  <c r="B41" i="9" s="1"/>
  <c r="B40" i="9" s="1"/>
  <c r="B39" i="9" s="1"/>
  <c r="B38" i="9" s="1"/>
  <c r="B37" i="9" s="1"/>
  <c r="B36" i="9" s="1"/>
  <c r="B35" i="9" s="1"/>
  <c r="B34" i="9" s="1"/>
  <c r="B33" i="9" s="1"/>
  <c r="B32" i="9" s="1"/>
  <c r="B31" i="9" s="1"/>
  <c r="B30" i="9" s="1"/>
  <c r="B29" i="9" s="1"/>
  <c r="B28" i="9" s="1"/>
  <c r="B27" i="9" s="1"/>
  <c r="B26" i="9" s="1"/>
  <c r="B25" i="9" s="1"/>
  <c r="B24" i="9" s="1"/>
  <c r="B23" i="9" s="1"/>
  <c r="B22" i="9" s="1"/>
  <c r="B21" i="9" s="1"/>
  <c r="B20" i="9" s="1"/>
  <c r="B19" i="9" s="1"/>
  <c r="B18" i="9" s="1"/>
  <c r="K111" i="9"/>
  <c r="J111" i="9"/>
  <c r="K110" i="9"/>
  <c r="J110" i="9"/>
  <c r="K109" i="9"/>
  <c r="J109" i="9"/>
  <c r="K108" i="9"/>
  <c r="J108" i="9"/>
  <c r="K107" i="9"/>
  <c r="CZ17" i="2" l="1"/>
  <c r="DD17" i="2"/>
  <c r="CZ36" i="2"/>
  <c r="CO11" i="2"/>
  <c r="CT40" i="2"/>
  <c r="CE55" i="2"/>
  <c r="CT55" i="2" s="1"/>
  <c r="CO44" i="2"/>
  <c r="CZ44" i="2"/>
  <c r="CO43" i="2"/>
  <c r="CZ43" i="2"/>
  <c r="CO45" i="2"/>
  <c r="CZ45" i="2"/>
  <c r="CO12" i="2"/>
  <c r="AU33" i="8"/>
  <c r="AU37" i="8" s="1"/>
  <c r="CE39" i="2"/>
  <c r="CE115" i="2" s="1"/>
  <c r="AV19" i="3"/>
  <c r="DD12" i="2" l="1"/>
  <c r="DD45" i="2"/>
  <c r="DD43" i="2"/>
  <c r="DD44" i="2"/>
  <c r="DD11" i="2"/>
  <c r="CP43" i="2"/>
  <c r="CP45" i="2"/>
  <c r="CP44" i="2"/>
  <c r="CP12" i="2"/>
  <c r="CP11" i="2"/>
  <c r="CE46" i="2"/>
  <c r="CE122" i="2" s="1"/>
  <c r="AI22" i="10"/>
  <c r="AI16" i="10"/>
  <c r="AI9" i="10"/>
  <c r="AI5" i="10"/>
  <c r="AT31" i="8"/>
  <c r="AT24" i="8"/>
  <c r="AT14" i="8"/>
  <c r="AT18" i="8" s="1"/>
  <c r="AV66" i="3"/>
  <c r="AV65" i="3"/>
  <c r="AV62" i="3"/>
  <c r="AV58" i="3"/>
  <c r="AV57" i="3"/>
  <c r="AV56" i="3"/>
  <c r="AV52" i="3"/>
  <c r="AV46" i="3"/>
  <c r="AV45" i="3"/>
  <c r="AV44" i="3"/>
  <c r="AV43" i="3"/>
  <c r="AV42" i="3"/>
  <c r="AV40" i="3"/>
  <c r="AV39" i="3"/>
  <c r="AV35" i="3"/>
  <c r="AV34" i="3"/>
  <c r="AV27" i="3"/>
  <c r="AV26" i="3"/>
  <c r="AV24" i="3"/>
  <c r="AV21" i="3"/>
  <c r="AV13" i="3"/>
  <c r="AV12" i="3"/>
  <c r="AV11" i="3"/>
  <c r="AV9" i="3"/>
  <c r="AV8" i="3"/>
  <c r="AV7" i="3"/>
  <c r="AU69" i="3"/>
  <c r="AU59" i="3"/>
  <c r="AU48" i="3"/>
  <c r="AU28" i="3"/>
  <c r="AU15" i="3"/>
  <c r="CC56" i="2"/>
  <c r="CR56" i="2" s="1"/>
  <c r="CC54" i="2"/>
  <c r="CC42" i="2"/>
  <c r="CC35" i="2"/>
  <c r="CC29" i="2"/>
  <c r="CC20" i="2"/>
  <c r="CD58" i="2"/>
  <c r="CD52" i="2"/>
  <c r="CD50" i="2"/>
  <c r="CD49" i="2"/>
  <c r="CD47" i="2"/>
  <c r="CD45" i="2"/>
  <c r="CD44" i="2"/>
  <c r="CD43" i="2"/>
  <c r="CD41" i="2"/>
  <c r="CD38" i="2"/>
  <c r="CD36" i="2"/>
  <c r="CD34" i="2"/>
  <c r="CD33" i="2"/>
  <c r="CD32" i="2"/>
  <c r="CD31" i="2"/>
  <c r="CD30" i="2"/>
  <c r="CD28" i="2"/>
  <c r="CD27" i="2"/>
  <c r="CD26" i="2"/>
  <c r="CD25" i="2"/>
  <c r="CD24" i="2"/>
  <c r="CD22" i="2"/>
  <c r="CD21" i="2"/>
  <c r="CD12" i="2"/>
  <c r="CD17" i="2"/>
  <c r="CD15" i="2"/>
  <c r="CD11" i="2"/>
  <c r="CD8" i="2"/>
  <c r="CD7" i="2"/>
  <c r="CD6" i="2"/>
  <c r="CD5" i="2"/>
  <c r="CD4" i="2"/>
  <c r="CF4" i="2" s="1"/>
  <c r="CC16" i="2"/>
  <c r="CC10" i="2"/>
  <c r="CC9" i="2"/>
  <c r="AS59" i="3"/>
  <c r="CC96" i="2" l="1"/>
  <c r="AT33" i="8"/>
  <c r="AT37" i="8" s="1"/>
  <c r="CC105" i="2"/>
  <c r="CC92" i="2"/>
  <c r="CC111" i="2"/>
  <c r="CC104" i="2"/>
  <c r="CC103" i="2"/>
  <c r="CC91" i="2"/>
  <c r="CC114" i="2"/>
  <c r="CC102" i="2"/>
  <c r="CC113" i="2"/>
  <c r="CC101" i="2"/>
  <c r="CC89" i="2"/>
  <c r="CC112" i="2"/>
  <c r="CC100" i="2"/>
  <c r="CC88" i="2"/>
  <c r="CC99" i="2"/>
  <c r="CC87" i="2"/>
  <c r="CC123" i="2"/>
  <c r="CC110" i="2"/>
  <c r="CC98" i="2"/>
  <c r="CC121" i="2"/>
  <c r="CC108" i="2"/>
  <c r="CC84" i="2"/>
  <c r="CC97" i="2"/>
  <c r="CC93" i="2"/>
  <c r="CC85" i="2"/>
  <c r="CC120" i="2"/>
  <c r="CC83" i="2"/>
  <c r="CC119" i="2"/>
  <c r="CC82" i="2"/>
  <c r="CC117" i="2"/>
  <c r="CC81" i="2"/>
  <c r="CC109" i="2"/>
  <c r="CC107" i="2"/>
  <c r="CC106" i="2"/>
  <c r="CC90" i="2"/>
  <c r="CC86" i="2"/>
  <c r="CC118" i="2"/>
  <c r="CG9" i="2"/>
  <c r="CG16" i="2"/>
  <c r="CR42" i="2"/>
  <c r="CG35" i="2"/>
  <c r="CG111" i="2" s="1"/>
  <c r="CR29" i="2"/>
  <c r="CG54" i="2"/>
  <c r="CV54" i="2" s="1"/>
  <c r="CR54" i="2"/>
  <c r="CG20" i="2"/>
  <c r="CR20" i="2"/>
  <c r="CG10" i="2"/>
  <c r="CR10" i="2"/>
  <c r="CC18" i="2"/>
  <c r="CC94" i="2" s="1"/>
  <c r="CF52" i="2"/>
  <c r="CF63" i="2" s="1"/>
  <c r="CD63" i="2"/>
  <c r="CG29" i="2"/>
  <c r="CG105" i="2" s="1"/>
  <c r="CC40" i="2"/>
  <c r="CC116" i="2" s="1"/>
  <c r="CG42" i="2"/>
  <c r="CG118" i="2" s="1"/>
  <c r="AV59" i="3"/>
  <c r="AX59" i="3"/>
  <c r="CG56" i="2"/>
  <c r="CE48" i="2"/>
  <c r="CE124" i="2" s="1"/>
  <c r="AU30" i="3"/>
  <c r="AU71" i="3"/>
  <c r="CC19" i="2"/>
  <c r="CC95" i="2" s="1"/>
  <c r="N16" i="10"/>
  <c r="J21" i="10"/>
  <c r="J20" i="10"/>
  <c r="J17" i="10"/>
  <c r="T17" i="10"/>
  <c r="R16" i="10"/>
  <c r="Q16" i="10"/>
  <c r="P16" i="10"/>
  <c r="O16" i="10"/>
  <c r="M16" i="10"/>
  <c r="L16" i="10"/>
  <c r="K16" i="10"/>
  <c r="X16" i="10"/>
  <c r="W16" i="10"/>
  <c r="V16" i="10"/>
  <c r="U16" i="10"/>
  <c r="Y16" i="10"/>
  <c r="Z16" i="10"/>
  <c r="AA16" i="10"/>
  <c r="AD16" i="10"/>
  <c r="AE16" i="10"/>
  <c r="AF16" i="10"/>
  <c r="CG86" i="2" l="1"/>
  <c r="CG96" i="2"/>
  <c r="CG92" i="2"/>
  <c r="CG113" i="2"/>
  <c r="CG85" i="2"/>
  <c r="CG99" i="2"/>
  <c r="CG90" i="2"/>
  <c r="CG89" i="2"/>
  <c r="CG112" i="2"/>
  <c r="CG91" i="2"/>
  <c r="CG102" i="2"/>
  <c r="CG109" i="2"/>
  <c r="CG120" i="2"/>
  <c r="CG81" i="2"/>
  <c r="CG121" i="2"/>
  <c r="CG107" i="2"/>
  <c r="CG119" i="2"/>
  <c r="CG100" i="2"/>
  <c r="CG83" i="2"/>
  <c r="CG87" i="2"/>
  <c r="CG110" i="2"/>
  <c r="CG114" i="2"/>
  <c r="CG88" i="2"/>
  <c r="CG106" i="2"/>
  <c r="CG101" i="2"/>
  <c r="CG123" i="2"/>
  <c r="CG117" i="2"/>
  <c r="CG97" i="2"/>
  <c r="CG84" i="2"/>
  <c r="CG103" i="2"/>
  <c r="CG93" i="2"/>
  <c r="CG104" i="2"/>
  <c r="CG82" i="2"/>
  <c r="CG98" i="2"/>
  <c r="CG108" i="2"/>
  <c r="CV42" i="2"/>
  <c r="CV16" i="2"/>
  <c r="CR40" i="2"/>
  <c r="CR19" i="2"/>
  <c r="CG18" i="2"/>
  <c r="CG94" i="2" s="1"/>
  <c r="CG19" i="2"/>
  <c r="CG95" i="2" s="1"/>
  <c r="CK42" i="2"/>
  <c r="CC39" i="2"/>
  <c r="CC115" i="2" s="1"/>
  <c r="CG40" i="2"/>
  <c r="CG116" i="2" s="1"/>
  <c r="CC55" i="2"/>
  <c r="CR55" i="2" s="1"/>
  <c r="CE53" i="2"/>
  <c r="AB16" i="10"/>
  <c r="CV40" i="2" l="1"/>
  <c r="CG39" i="2"/>
  <c r="CG115" i="2" s="1"/>
  <c r="CO42" i="2"/>
  <c r="CZ42" i="2"/>
  <c r="CG55" i="2"/>
  <c r="CV55" i="2" s="1"/>
  <c r="CC46" i="2"/>
  <c r="CC122" i="2" s="1"/>
  <c r="CE57" i="2"/>
  <c r="BU56" i="2"/>
  <c r="BQ42" i="2"/>
  <c r="DD42" i="2" l="1"/>
  <c r="CF42" i="2"/>
  <c r="CG46" i="2"/>
  <c r="CG122" i="2" s="1"/>
  <c r="CC48" i="2"/>
  <c r="CC124" i="2" s="1"/>
  <c r="CE60" i="2"/>
  <c r="CE61" i="2" s="1"/>
  <c r="BU16" i="2"/>
  <c r="CC53" i="2" l="1"/>
  <c r="CC57" i="2" s="1"/>
  <c r="CG48" i="2"/>
  <c r="CG124" i="2" s="1"/>
  <c r="CG53" i="2" l="1"/>
  <c r="CG57" i="2" s="1"/>
  <c r="CC60" i="2"/>
  <c r="AG22" i="10"/>
  <c r="CG60" i="2" l="1"/>
  <c r="CC61" i="2"/>
  <c r="AS24" i="8"/>
  <c r="CG61" i="2" l="1"/>
  <c r="BZ6" i="2"/>
  <c r="CA9" i="2" l="1"/>
  <c r="CA110" i="2" l="1"/>
  <c r="CA98" i="2"/>
  <c r="CA121" i="2"/>
  <c r="CA109" i="2"/>
  <c r="CA97" i="2"/>
  <c r="CA106" i="2"/>
  <c r="CA82" i="2"/>
  <c r="CA117" i="2"/>
  <c r="CA93" i="2"/>
  <c r="CA81" i="2"/>
  <c r="CA104" i="2"/>
  <c r="CA88" i="2"/>
  <c r="CA123" i="2"/>
  <c r="CA103" i="2"/>
  <c r="CA87" i="2"/>
  <c r="CA120" i="2"/>
  <c r="CA102" i="2"/>
  <c r="CA85" i="2"/>
  <c r="CA119" i="2"/>
  <c r="CA101" i="2"/>
  <c r="CA84" i="2"/>
  <c r="CA100" i="2"/>
  <c r="CA83" i="2"/>
  <c r="CA99" i="2"/>
  <c r="CA114" i="2"/>
  <c r="CA107" i="2"/>
  <c r="CA91" i="2"/>
  <c r="CA113" i="2"/>
  <c r="CA108" i="2"/>
  <c r="CA90" i="2"/>
  <c r="CA89" i="2"/>
  <c r="AS31" i="8"/>
  <c r="AS14" i="8" l="1"/>
  <c r="AS18" i="8" s="1"/>
  <c r="AS33" i="8" s="1"/>
  <c r="AS37" i="8" s="1"/>
  <c r="AG16" i="10" l="1"/>
  <c r="AT66" i="3" l="1"/>
  <c r="AT65" i="3"/>
  <c r="AT62" i="3"/>
  <c r="AT58" i="3"/>
  <c r="AT57" i="3"/>
  <c r="AT56" i="3"/>
  <c r="AT55" i="3"/>
  <c r="AT54" i="3"/>
  <c r="AT53" i="3"/>
  <c r="AT52" i="3"/>
  <c r="AT46" i="3"/>
  <c r="AT45" i="3"/>
  <c r="AT44" i="3"/>
  <c r="AT43" i="3"/>
  <c r="AT42" i="3"/>
  <c r="AT41" i="3"/>
  <c r="AT40" i="3"/>
  <c r="AT39" i="3"/>
  <c r="AT36" i="3"/>
  <c r="AT35" i="3"/>
  <c r="AT34" i="3"/>
  <c r="AS28" i="3"/>
  <c r="AT27" i="3"/>
  <c r="AT26" i="3"/>
  <c r="AT24" i="3"/>
  <c r="AT21" i="3"/>
  <c r="AT19" i="3"/>
  <c r="AT18" i="3"/>
  <c r="AS15" i="3"/>
  <c r="AT13" i="3"/>
  <c r="AT12" i="3"/>
  <c r="AT11" i="3"/>
  <c r="AT9" i="3"/>
  <c r="AT8" i="3"/>
  <c r="AT7" i="3"/>
  <c r="BZ5" i="2"/>
  <c r="BY35" i="2"/>
  <c r="CA52" i="2"/>
  <c r="CA63" i="2" s="1"/>
  <c r="BZ52" i="2"/>
  <c r="BZ63" i="2" s="1"/>
  <c r="BY52" i="2"/>
  <c r="BY63" i="2" s="1"/>
  <c r="BZ50" i="2"/>
  <c r="BZ49" i="2"/>
  <c r="BZ38" i="2"/>
  <c r="BZ36" i="2"/>
  <c r="BZ34" i="2"/>
  <c r="BZ33" i="2"/>
  <c r="BZ32" i="2"/>
  <c r="BZ31" i="2"/>
  <c r="BZ30" i="2"/>
  <c r="BY29" i="2"/>
  <c r="BZ28" i="2"/>
  <c r="BZ27" i="2"/>
  <c r="BZ26" i="2"/>
  <c r="BZ25" i="2"/>
  <c r="BZ24" i="2"/>
  <c r="BZ22" i="2"/>
  <c r="BZ21" i="2"/>
  <c r="BY20" i="2"/>
  <c r="BZ17" i="2"/>
  <c r="BY9" i="2"/>
  <c r="BZ8" i="2"/>
  <c r="BZ7" i="2"/>
  <c r="BZ4" i="2"/>
  <c r="W35" i="8"/>
  <c r="V30" i="8"/>
  <c r="X30" i="8" s="1"/>
  <c r="BY114" i="2" l="1"/>
  <c r="BY102" i="2"/>
  <c r="BY113" i="2"/>
  <c r="BY101" i="2"/>
  <c r="BY89" i="2"/>
  <c r="BY110" i="2"/>
  <c r="BY98" i="2"/>
  <c r="BY121" i="2"/>
  <c r="BY109" i="2"/>
  <c r="BY97" i="2"/>
  <c r="BY85" i="2"/>
  <c r="BY112" i="2"/>
  <c r="BY93" i="2"/>
  <c r="BY108" i="2"/>
  <c r="BY107" i="2"/>
  <c r="BY91" i="2"/>
  <c r="BY106" i="2"/>
  <c r="BY88" i="2"/>
  <c r="BY120" i="2"/>
  <c r="BY104" i="2"/>
  <c r="BY84" i="2"/>
  <c r="BY117" i="2"/>
  <c r="BY103" i="2"/>
  <c r="BY100" i="2"/>
  <c r="BY99" i="2"/>
  <c r="BY87" i="2"/>
  <c r="BY83" i="2"/>
  <c r="BY82" i="2"/>
  <c r="BY81" i="2"/>
  <c r="BY123" i="2"/>
  <c r="BY119" i="2"/>
  <c r="BY90" i="2"/>
  <c r="BY96" i="2"/>
  <c r="BY105" i="2"/>
  <c r="BY111" i="2"/>
  <c r="AV28" i="3"/>
  <c r="AX28" i="3"/>
  <c r="AV15" i="3"/>
  <c r="AX15" i="3"/>
  <c r="AS30" i="3"/>
  <c r="BY19" i="2"/>
  <c r="BY95" i="2" s="1"/>
  <c r="AV30" i="3" l="1"/>
  <c r="AX30" i="3"/>
  <c r="AG9" i="10"/>
  <c r="AG5" i="10"/>
  <c r="BU42" i="2" l="1"/>
  <c r="AN7" i="3"/>
  <c r="AP7" i="3"/>
  <c r="AR36" i="3"/>
  <c r="AP41" i="3"/>
  <c r="AP66" i="3"/>
  <c r="AP65" i="3"/>
  <c r="AP63" i="3"/>
  <c r="AP62" i="3"/>
  <c r="AP58" i="3"/>
  <c r="AP57" i="3"/>
  <c r="AP56" i="3"/>
  <c r="AP55" i="3"/>
  <c r="AP53" i="3"/>
  <c r="AP52" i="3"/>
  <c r="AP47" i="3"/>
  <c r="AP46" i="3"/>
  <c r="AP45" i="3"/>
  <c r="AP44" i="3"/>
  <c r="AP43" i="3"/>
  <c r="AP42" i="3"/>
  <c r="AP40" i="3"/>
  <c r="AP39" i="3"/>
  <c r="AP36" i="3"/>
  <c r="AP35" i="3"/>
  <c r="AP34" i="3"/>
  <c r="AP33" i="3"/>
  <c r="AP27" i="3"/>
  <c r="AP26" i="3"/>
  <c r="AP24" i="3"/>
  <c r="AP21" i="3"/>
  <c r="AP19" i="3"/>
  <c r="AP18" i="3"/>
  <c r="AP13" i="3"/>
  <c r="AP12" i="3"/>
  <c r="AP11" i="3"/>
  <c r="AP9" i="3"/>
  <c r="AP8" i="3"/>
  <c r="AN66" i="3"/>
  <c r="AN65" i="3"/>
  <c r="AN63" i="3"/>
  <c r="AN62" i="3"/>
  <c r="AN58" i="3"/>
  <c r="AN57" i="3"/>
  <c r="AN56" i="3"/>
  <c r="AN55" i="3"/>
  <c r="AN53" i="3"/>
  <c r="AN52" i="3"/>
  <c r="AN47" i="3"/>
  <c r="AN46" i="3"/>
  <c r="AN45" i="3"/>
  <c r="AN44" i="3"/>
  <c r="AN43" i="3"/>
  <c r="AN42" i="3"/>
  <c r="AN40" i="3"/>
  <c r="AN39" i="3"/>
  <c r="AN36" i="3"/>
  <c r="AN35" i="3"/>
  <c r="AN34" i="3"/>
  <c r="AN33" i="3"/>
  <c r="AN27" i="3"/>
  <c r="AN26" i="3"/>
  <c r="AN24" i="3"/>
  <c r="AN21" i="3"/>
  <c r="AN19" i="3"/>
  <c r="AN18" i="3"/>
  <c r="AN13" i="3"/>
  <c r="AN12" i="3"/>
  <c r="AN11" i="3"/>
  <c r="AN9" i="3"/>
  <c r="AN8" i="3"/>
  <c r="AR54" i="3"/>
  <c r="CJ42" i="2" l="1"/>
  <c r="AP35" i="8"/>
  <c r="AN5" i="8"/>
  <c r="BU35" i="2"/>
  <c r="BV58" i="2"/>
  <c r="BV56" i="2"/>
  <c r="BW52" i="2"/>
  <c r="BW63" i="2" s="1"/>
  <c r="BV52" i="2"/>
  <c r="BV63" i="2" s="1"/>
  <c r="BU52" i="2"/>
  <c r="BU63" i="2" s="1"/>
  <c r="BV50" i="2"/>
  <c r="BV49" i="2"/>
  <c r="BV45" i="2"/>
  <c r="BV44" i="2"/>
  <c r="BV43" i="2"/>
  <c r="BV36" i="2"/>
  <c r="BV34" i="2"/>
  <c r="BV12" i="2"/>
  <c r="BV17" i="2"/>
  <c r="BV16" i="2"/>
  <c r="BV15" i="2"/>
  <c r="BV11" i="2"/>
  <c r="BU10" i="2"/>
  <c r="BV4" i="2"/>
  <c r="AF5" i="10" l="1"/>
  <c r="AF9" i="10"/>
  <c r="BV42" i="2"/>
  <c r="BV10" i="2"/>
  <c r="BV35" i="2"/>
  <c r="AI24" i="8"/>
  <c r="AH24" i="8"/>
  <c r="AE24" i="8"/>
  <c r="Q24" i="8"/>
  <c r="J24" i="8"/>
  <c r="E24" i="8"/>
  <c r="G24" i="8"/>
  <c r="H24" i="8"/>
  <c r="K24" i="8"/>
  <c r="M24" i="8"/>
  <c r="N24" i="8"/>
  <c r="O24" i="8"/>
  <c r="P24" i="8"/>
  <c r="R24" i="8"/>
  <c r="S24" i="8"/>
  <c r="T24" i="8"/>
  <c r="U24" i="8"/>
  <c r="W24" i="8"/>
  <c r="Y24" i="8"/>
  <c r="Z24" i="8"/>
  <c r="AB24" i="8"/>
  <c r="AD24" i="8"/>
  <c r="L24" i="8" l="1"/>
  <c r="BA52" i="2" l="1"/>
  <c r="BA63" i="2" s="1"/>
  <c r="BC52" i="2"/>
  <c r="BC63" i="2" s="1"/>
  <c r="BG52" i="2"/>
  <c r="BG63" i="2" s="1"/>
  <c r="BI52" i="2"/>
  <c r="BI63" i="2" s="1"/>
  <c r="BK52" i="2"/>
  <c r="BK63" i="2" s="1"/>
  <c r="BO52" i="2"/>
  <c r="BO63" i="2" s="1"/>
  <c r="BQ52" i="2"/>
  <c r="BQ63" i="2" s="1"/>
  <c r="BS52" i="2"/>
  <c r="BS63" i="2" s="1"/>
  <c r="BE52" i="2"/>
  <c r="BE63" i="2" s="1"/>
  <c r="AD5" i="10" l="1"/>
  <c r="AE9" i="10"/>
  <c r="AP54" i="3"/>
  <c r="AE22" i="10" l="1"/>
  <c r="AE5" i="10"/>
  <c r="BS59" i="2"/>
  <c r="BW59" i="2" s="1"/>
  <c r="BR50" i="2"/>
  <c r="BR49" i="2"/>
  <c r="BR36" i="2"/>
  <c r="BR17" i="2"/>
  <c r="BS36" i="2"/>
  <c r="BW36" i="2" l="1"/>
  <c r="AF24" i="8"/>
  <c r="AG24" i="8" s="1"/>
  <c r="BS17" i="2"/>
  <c r="BW17" i="2" l="1"/>
  <c r="CA36" i="2"/>
  <c r="CA112" i="2" s="1"/>
  <c r="BP50" i="2"/>
  <c r="BP49" i="2"/>
  <c r="BP36" i="2"/>
  <c r="BP12" i="2"/>
  <c r="BP17" i="2"/>
  <c r="CA35" i="2" l="1"/>
  <c r="CA111" i="2" s="1"/>
  <c r="AD9" i="10"/>
  <c r="AD22" i="10" l="1"/>
  <c r="AN54" i="3" l="1"/>
  <c r="AN41" i="3"/>
  <c r="AN35" i="8"/>
  <c r="AN22" i="8"/>
  <c r="AN16" i="8"/>
  <c r="AN15" i="8"/>
  <c r="AA27" i="10"/>
  <c r="Z27" i="10"/>
  <c r="AC27" i="10" l="1"/>
  <c r="AM48" i="3"/>
  <c r="AM24" i="8"/>
  <c r="AN21" i="8"/>
  <c r="AM14" i="8"/>
  <c r="AM18" i="8" s="1"/>
  <c r="AM69" i="3"/>
  <c r="AM59" i="3"/>
  <c r="AM28" i="3"/>
  <c r="AM31" i="8"/>
  <c r="AM15" i="3"/>
  <c r="AM33" i="8" l="1"/>
  <c r="AM37" i="8" s="1"/>
  <c r="AM30" i="3"/>
  <c r="AM71" i="3"/>
  <c r="AB22" i="10" l="1"/>
  <c r="AK35" i="8"/>
  <c r="AL35" i="8"/>
  <c r="AK17" i="8"/>
  <c r="AK16" i="8"/>
  <c r="AK15" i="8"/>
  <c r="BL36" i="2"/>
  <c r="BL17" i="2"/>
  <c r="AL4" i="3"/>
  <c r="AN4" i="3" s="1"/>
  <c r="AP4" i="3" s="1"/>
  <c r="AR4" i="3" s="1"/>
  <c r="AT4" i="3" s="1"/>
  <c r="AV4" i="3" s="1"/>
  <c r="AX4" i="3" s="1"/>
  <c r="AZ4" i="3" s="1"/>
  <c r="BB4" i="3" s="1"/>
  <c r="BD4" i="3" s="1"/>
  <c r="BF4" i="3" s="1"/>
  <c r="BH4" i="3" s="1"/>
  <c r="BJ4" i="3" s="1"/>
  <c r="BN4" i="2"/>
  <c r="BP4" i="2" s="1"/>
  <c r="BR4" i="2" s="1"/>
  <c r="BM59" i="2"/>
  <c r="BN59" i="2" s="1"/>
  <c r="BL52" i="2"/>
  <c r="BL49" i="2"/>
  <c r="BL50" i="2"/>
  <c r="BN52" i="2" l="1"/>
  <c r="BL63" i="2"/>
  <c r="AJ24" i="8"/>
  <c r="AK22" i="8"/>
  <c r="AK21" i="8"/>
  <c r="BP52" i="2" l="1"/>
  <c r="BN63" i="2"/>
  <c r="BR52" i="2" l="1"/>
  <c r="BR63" i="2" s="1"/>
  <c r="BP63" i="2"/>
  <c r="BI49" i="2"/>
  <c r="BM49" i="2" s="1"/>
  <c r="BN49" i="2" s="1"/>
  <c r="BI50" i="2"/>
  <c r="BM50" i="2" s="1"/>
  <c r="BN50" i="2" s="1"/>
  <c r="BE6" i="2"/>
  <c r="BE7" i="2"/>
  <c r="BE8" i="2"/>
  <c r="BE9" i="2"/>
  <c r="BE10" i="2"/>
  <c r="BE86" i="2" s="1"/>
  <c r="BE11" i="2"/>
  <c r="BE87" i="2" s="1"/>
  <c r="BE15" i="2"/>
  <c r="BE91" i="2" s="1"/>
  <c r="BE16" i="2"/>
  <c r="BE92" i="2" s="1"/>
  <c r="BE17" i="2"/>
  <c r="BE12" i="2"/>
  <c r="BE18" i="2"/>
  <c r="BE19" i="2"/>
  <c r="BE20" i="2"/>
  <c r="BE21" i="2"/>
  <c r="BE22" i="2"/>
  <c r="BE23" i="2"/>
  <c r="BE24" i="2"/>
  <c r="BE100" i="2" s="1"/>
  <c r="BE25" i="2"/>
  <c r="BE101" i="2" s="1"/>
  <c r="BE26" i="2"/>
  <c r="BE102" i="2" s="1"/>
  <c r="BE27" i="2"/>
  <c r="BE103" i="2" s="1"/>
  <c r="BE28" i="2"/>
  <c r="BE29" i="2"/>
  <c r="BE30" i="2"/>
  <c r="BE31" i="2"/>
  <c r="BE32" i="2"/>
  <c r="BE33" i="2"/>
  <c r="BE34" i="2"/>
  <c r="BE35" i="2"/>
  <c r="BE36" i="2"/>
  <c r="BE112" i="2" s="1"/>
  <c r="BE38" i="2"/>
  <c r="BE114" i="2" s="1"/>
  <c r="BE39" i="2"/>
  <c r="BE115" i="2" s="1"/>
  <c r="BE40" i="2"/>
  <c r="BE116" i="2" s="1"/>
  <c r="BE41" i="2"/>
  <c r="BE42" i="2"/>
  <c r="BE43" i="2"/>
  <c r="BE44" i="2"/>
  <c r="BE45" i="2"/>
  <c r="BE46" i="2"/>
  <c r="BE47" i="2"/>
  <c r="BE48" i="2"/>
  <c r="BE124" i="2" s="1"/>
  <c r="BE5" i="2"/>
  <c r="BE81" i="2" s="1"/>
  <c r="BE99" i="2" l="1"/>
  <c r="BE111" i="2"/>
  <c r="BE82" i="2"/>
  <c r="BE84" i="2"/>
  <c r="BE113" i="2"/>
  <c r="BE85" i="2"/>
  <c r="BE89" i="2"/>
  <c r="BE90" i="2"/>
  <c r="BE122" i="2"/>
  <c r="BE83" i="2"/>
  <c r="BE121" i="2"/>
  <c r="BE120" i="2"/>
  <c r="BE107" i="2"/>
  <c r="BE95" i="2"/>
  <c r="BE123" i="2"/>
  <c r="BE97" i="2"/>
  <c r="BE108" i="2"/>
  <c r="BE119" i="2"/>
  <c r="BE106" i="2"/>
  <c r="BE94" i="2"/>
  <c r="BE98" i="2"/>
  <c r="BE109" i="2"/>
  <c r="BE96" i="2"/>
  <c r="BE118" i="2"/>
  <c r="BE105" i="2"/>
  <c r="BE88" i="2"/>
  <c r="BE110" i="2"/>
  <c r="BE117" i="2"/>
  <c r="BE104" i="2"/>
  <c r="BE93" i="2"/>
  <c r="BI38" i="2"/>
  <c r="BI26" i="2"/>
  <c r="BI15" i="2"/>
  <c r="BI10" i="2"/>
  <c r="BI35" i="2"/>
  <c r="BI22" i="2"/>
  <c r="BI33" i="2"/>
  <c r="BI32" i="2"/>
  <c r="BI20" i="2"/>
  <c r="BI44" i="2"/>
  <c r="BI18" i="2"/>
  <c r="BI40" i="2"/>
  <c r="BI16" i="2"/>
  <c r="BI25" i="2"/>
  <c r="BI5" i="2"/>
  <c r="BI36" i="2"/>
  <c r="BI48" i="2"/>
  <c r="BI23" i="2"/>
  <c r="BI47" i="2"/>
  <c r="BI8" i="2"/>
  <c r="BI21" i="2"/>
  <c r="BI45" i="2"/>
  <c r="BI30" i="2"/>
  <c r="BI42" i="2"/>
  <c r="BI29" i="2"/>
  <c r="BI27" i="2"/>
  <c r="BI39" i="2"/>
  <c r="BI11" i="2"/>
  <c r="BI24" i="2"/>
  <c r="BI9" i="2"/>
  <c r="BI34" i="2"/>
  <c r="BI46" i="2"/>
  <c r="BI7" i="2"/>
  <c r="BI6" i="2"/>
  <c r="BI31" i="2"/>
  <c r="BI19" i="2"/>
  <c r="BI43" i="2"/>
  <c r="BI41" i="2"/>
  <c r="BI28" i="2"/>
  <c r="BI17" i="2"/>
  <c r="BI12" i="2"/>
  <c r="BF12" i="2"/>
  <c r="AA22" i="10"/>
  <c r="AA9" i="10"/>
  <c r="AA5" i="10"/>
  <c r="BI109" i="2" l="1"/>
  <c r="BI123" i="2"/>
  <c r="BI110" i="2"/>
  <c r="BI122" i="2"/>
  <c r="BI84" i="2"/>
  <c r="BI108" i="2"/>
  <c r="BI99" i="2"/>
  <c r="BI88" i="2"/>
  <c r="BI120" i="2"/>
  <c r="BI98" i="2"/>
  <c r="BI82" i="2"/>
  <c r="BI121" i="2"/>
  <c r="BI83" i="2"/>
  <c r="BI97" i="2"/>
  <c r="BI96" i="2"/>
  <c r="BI85" i="2"/>
  <c r="BI113" i="2"/>
  <c r="BI89" i="2"/>
  <c r="BI90" i="2"/>
  <c r="BI112" i="2"/>
  <c r="BI124" i="2"/>
  <c r="BI115" i="2"/>
  <c r="BI111" i="2"/>
  <c r="BI87" i="2"/>
  <c r="BI104" i="2"/>
  <c r="BI101" i="2"/>
  <c r="BI102" i="2"/>
  <c r="BI100" i="2"/>
  <c r="BI93" i="2"/>
  <c r="BI86" i="2"/>
  <c r="BI92" i="2"/>
  <c r="BI114" i="2"/>
  <c r="BI81" i="2"/>
  <c r="BI103" i="2"/>
  <c r="BI119" i="2"/>
  <c r="BI95" i="2"/>
  <c r="BI118" i="2"/>
  <c r="BI116" i="2"/>
  <c r="BI91" i="2"/>
  <c r="BI117" i="2"/>
  <c r="BI105" i="2"/>
  <c r="BI107" i="2"/>
  <c r="BI106" i="2"/>
  <c r="BI94" i="2"/>
  <c r="BM36" i="2"/>
  <c r="BM17" i="2"/>
  <c r="BM23" i="2"/>
  <c r="AI31" i="8"/>
  <c r="AI14" i="8"/>
  <c r="BN23" i="2" l="1"/>
  <c r="BN17" i="2"/>
  <c r="BN36" i="2"/>
  <c r="AJ31" i="8"/>
  <c r="AI18" i="8"/>
  <c r="AJ14" i="8"/>
  <c r="AI33" i="8" l="1"/>
  <c r="BG54" i="2" l="1"/>
  <c r="BI54" i="2" l="1"/>
  <c r="AJ8" i="3" l="1"/>
  <c r="AJ13" i="3"/>
  <c r="AJ41" i="3"/>
  <c r="AJ35" i="3"/>
  <c r="AJ63" i="3"/>
  <c r="AJ57" i="3"/>
  <c r="AJ47" i="3"/>
  <c r="AJ12" i="3"/>
  <c r="AJ42" i="3"/>
  <c r="AJ66" i="3"/>
  <c r="AJ56" i="3"/>
  <c r="AJ14" i="3"/>
  <c r="AJ58" i="3"/>
  <c r="AJ52" i="3"/>
  <c r="AJ39" i="3"/>
  <c r="AJ54" i="3"/>
  <c r="AJ44" i="3"/>
  <c r="AJ26" i="3"/>
  <c r="AJ19" i="3"/>
  <c r="BI55" i="2" l="1"/>
  <c r="BG55" i="2"/>
  <c r="AJ21" i="3"/>
  <c r="AJ46" i="3"/>
  <c r="AJ27" i="3"/>
  <c r="AJ45" i="3"/>
  <c r="AJ11" i="3"/>
  <c r="AJ9" i="3"/>
  <c r="AJ40" i="3"/>
  <c r="AJ34" i="3"/>
  <c r="AJ62" i="3" l="1"/>
  <c r="AJ51" i="3"/>
  <c r="AJ24" i="3"/>
  <c r="AI59" i="3"/>
  <c r="AI28" i="3" l="1"/>
  <c r="AJ18" i="3"/>
  <c r="AJ7" i="3"/>
  <c r="AI15" i="3"/>
  <c r="AI30" i="3" l="1"/>
  <c r="AJ33" i="3" l="1"/>
  <c r="AI48" i="3"/>
  <c r="AI69" i="3" l="1"/>
  <c r="AI71" i="3" l="1"/>
  <c r="AJ18" i="8" l="1"/>
  <c r="AJ33" i="8" s="1"/>
  <c r="AJ37" i="8" s="1"/>
  <c r="BH58" i="2" l="1"/>
  <c r="BH56" i="2"/>
  <c r="BH45" i="2"/>
  <c r="BH44" i="2"/>
  <c r="BH43" i="2"/>
  <c r="BH41" i="2"/>
  <c r="BH33" i="2"/>
  <c r="BH32" i="2"/>
  <c r="BH31" i="2"/>
  <c r="BH30" i="2"/>
  <c r="BH28" i="2"/>
  <c r="BH27" i="2"/>
  <c r="BH26" i="2"/>
  <c r="BH25" i="2"/>
  <c r="BH24" i="2"/>
  <c r="BH22" i="2"/>
  <c r="BH21" i="2"/>
  <c r="BJ47" i="2"/>
  <c r="X23" i="10"/>
  <c r="Z22" i="10"/>
  <c r="AG30" i="8" l="1"/>
  <c r="AG29" i="8"/>
  <c r="AG28" i="8"/>
  <c r="AG23" i="8"/>
  <c r="AG22" i="8"/>
  <c r="AG21" i="8"/>
  <c r="AG17" i="8"/>
  <c r="AG16" i="8"/>
  <c r="AG15" i="8"/>
  <c r="AG13" i="8"/>
  <c r="AG11" i="8"/>
  <c r="AG10" i="8"/>
  <c r="AG9" i="8"/>
  <c r="AG8" i="8"/>
  <c r="AH31" i="8" l="1"/>
  <c r="AG27" i="8"/>
  <c r="AB9" i="10" l="1"/>
  <c r="AC9" i="10" s="1"/>
  <c r="AF52" i="3"/>
  <c r="AH14" i="3" l="1"/>
  <c r="BD23" i="2" l="1"/>
  <c r="BD58" i="2"/>
  <c r="BD56" i="2"/>
  <c r="BD17" i="2"/>
  <c r="BE59" i="2"/>
  <c r="BE58" i="2"/>
  <c r="BE56" i="2"/>
  <c r="AQ34" i="2" l="1"/>
  <c r="AS34" i="2"/>
  <c r="AU34" i="2"/>
  <c r="AW34" i="2"/>
  <c r="AY34" i="2"/>
  <c r="W15" i="2"/>
  <c r="AK15" i="2"/>
  <c r="AY15" i="2"/>
  <c r="Y22" i="10" l="1"/>
  <c r="AC22" i="10" s="1"/>
  <c r="Z9" i="10"/>
  <c r="Z5" i="10"/>
  <c r="AF24" i="3" l="1"/>
  <c r="AF62" i="3"/>
  <c r="AF39" i="3"/>
  <c r="AF18" i="3"/>
  <c r="AF14" i="3"/>
  <c r="AF7" i="3"/>
  <c r="AF66" i="3"/>
  <c r="AF63" i="3"/>
  <c r="AF58" i="3"/>
  <c r="AF57" i="3"/>
  <c r="AF56" i="3"/>
  <c r="AF54" i="3"/>
  <c r="AF51" i="3"/>
  <c r="AF42" i="3"/>
  <c r="AF45" i="3"/>
  <c r="AF44" i="3"/>
  <c r="AF47" i="3"/>
  <c r="AF46" i="3"/>
  <c r="AF41" i="3"/>
  <c r="AF40" i="3"/>
  <c r="AF35" i="3"/>
  <c r="AF34" i="3"/>
  <c r="AF33" i="3"/>
  <c r="AF27" i="3"/>
  <c r="AF26" i="3"/>
  <c r="AF21" i="3"/>
  <c r="AF19" i="3"/>
  <c r="AF13" i="3"/>
  <c r="AF12" i="3"/>
  <c r="AF11" i="3"/>
  <c r="AF9" i="3"/>
  <c r="AF8" i="3"/>
  <c r="AE69" i="3" l="1"/>
  <c r="AE59" i="3"/>
  <c r="AE48" i="3"/>
  <c r="AE15" i="3"/>
  <c r="AE28" i="3"/>
  <c r="AE71" i="3" l="1"/>
  <c r="AE30" i="3"/>
  <c r="AF14" i="8" l="1"/>
  <c r="AF18" i="8" s="1"/>
  <c r="BB58" i="2" l="1"/>
  <c r="BB56" i="2"/>
  <c r="BB47" i="2"/>
  <c r="BB45" i="2"/>
  <c r="BB41" i="2"/>
  <c r="BB38" i="2"/>
  <c r="BB36" i="2"/>
  <c r="BB34" i="2"/>
  <c r="BB33" i="2"/>
  <c r="BB32" i="2"/>
  <c r="BB31" i="2"/>
  <c r="BB30" i="2"/>
  <c r="BB28" i="2"/>
  <c r="BB27" i="2"/>
  <c r="BB26" i="2"/>
  <c r="BB25" i="2"/>
  <c r="BB24" i="2"/>
  <c r="BB23" i="2"/>
  <c r="BB22" i="2"/>
  <c r="BB21" i="2"/>
  <c r="BB12" i="2"/>
  <c r="BB17" i="2"/>
  <c r="BB15" i="2"/>
  <c r="BB8" i="2"/>
  <c r="BB7" i="2"/>
  <c r="BB6" i="2"/>
  <c r="BB5" i="2"/>
  <c r="BA54" i="2"/>
  <c r="AD14" i="8" l="1"/>
  <c r="AD18" i="8" s="1"/>
  <c r="AD31" i="8" l="1"/>
  <c r="AD33" i="8" s="1"/>
  <c r="AD37" i="8" s="1"/>
  <c r="T19" i="10"/>
  <c r="T18" i="10"/>
  <c r="T16" i="10" l="1"/>
  <c r="J19" i="10"/>
  <c r="J18" i="10"/>
  <c r="J16" i="10" l="1"/>
  <c r="S19" i="10"/>
  <c r="S18" i="10"/>
  <c r="S17" i="10"/>
  <c r="S16" i="10" l="1"/>
  <c r="Y9" i="10"/>
  <c r="Y5" i="10"/>
  <c r="X9" i="10" l="1"/>
  <c r="X5" i="10"/>
  <c r="X22" i="10" l="1"/>
  <c r="AX15" i="2" l="1"/>
  <c r="AX56" i="2"/>
  <c r="AX11" i="2" l="1"/>
  <c r="AX44" i="2" l="1"/>
  <c r="AX47" i="2" l="1"/>
  <c r="AX43" i="2"/>
  <c r="AX45" i="2"/>
  <c r="AX41" i="2"/>
  <c r="AX6" i="2"/>
  <c r="AX7" i="2"/>
  <c r="AX5" i="2"/>
  <c r="AX8" i="2" l="1"/>
  <c r="AW54" i="2" l="1"/>
  <c r="AW42" i="2"/>
  <c r="AW52" i="2"/>
  <c r="AW63" i="2" s="1"/>
  <c r="AW9" i="2"/>
  <c r="AY52" i="2"/>
  <c r="AY63" i="2" s="1"/>
  <c r="W22" i="10"/>
  <c r="W9" i="10"/>
  <c r="W5" i="10"/>
  <c r="AW98" i="2" l="1"/>
  <c r="AW121" i="2"/>
  <c r="AW109" i="2"/>
  <c r="AW97" i="2"/>
  <c r="AW85" i="2"/>
  <c r="AW120" i="2"/>
  <c r="AW108" i="2"/>
  <c r="AW84" i="2"/>
  <c r="AW119" i="2"/>
  <c r="AW107" i="2"/>
  <c r="AW83" i="2"/>
  <c r="AW106" i="2"/>
  <c r="AW82" i="2"/>
  <c r="AW117" i="2"/>
  <c r="AW93" i="2"/>
  <c r="AW81" i="2"/>
  <c r="AW104" i="2"/>
  <c r="AW92" i="2"/>
  <c r="AW103" i="2"/>
  <c r="AW91" i="2"/>
  <c r="AW114" i="2"/>
  <c r="AW102" i="2"/>
  <c r="AW90" i="2"/>
  <c r="AW99" i="2"/>
  <c r="AW89" i="2"/>
  <c r="AW88" i="2"/>
  <c r="AW87" i="2"/>
  <c r="AW123" i="2"/>
  <c r="AW113" i="2"/>
  <c r="AW112" i="2"/>
  <c r="AW111" i="2"/>
  <c r="AW101" i="2"/>
  <c r="AW100" i="2"/>
  <c r="AW86" i="2"/>
  <c r="AW110" i="2"/>
  <c r="AW118" i="2"/>
  <c r="AB5" i="10"/>
  <c r="AC5" i="10" s="1"/>
  <c r="AW40" i="2"/>
  <c r="AW116" i="2" s="1"/>
  <c r="AW55" i="2" l="1"/>
  <c r="AU52" i="2" l="1"/>
  <c r="AU63" i="2" s="1"/>
  <c r="AS52" i="2"/>
  <c r="AS63" i="2" s="1"/>
  <c r="AT56" i="2" l="1"/>
  <c r="AT58" i="2"/>
  <c r="Z35" i="8" l="1"/>
  <c r="AB35" i="8" l="1"/>
  <c r="AA30" i="8" l="1"/>
  <c r="AA29" i="8"/>
  <c r="AA28" i="8"/>
  <c r="AA27" i="8"/>
  <c r="AA23" i="8"/>
  <c r="AA22" i="8"/>
  <c r="AA21" i="8"/>
  <c r="AA17" i="8"/>
  <c r="AA16" i="8"/>
  <c r="AA15" i="8"/>
  <c r="AA13" i="8"/>
  <c r="AA12" i="8"/>
  <c r="AA11" i="8"/>
  <c r="AA10" i="8"/>
  <c r="AA9" i="8"/>
  <c r="AA8" i="8"/>
  <c r="AA7" i="8" l="1"/>
  <c r="AA24" i="8"/>
  <c r="AA5" i="8"/>
  <c r="AA14" i="8" s="1"/>
  <c r="AA18" i="8" s="1"/>
  <c r="Z14" i="8"/>
  <c r="Z18" i="8" s="1"/>
  <c r="Z51" i="3"/>
  <c r="Z63" i="3" l="1"/>
  <c r="Z44" i="3" l="1"/>
  <c r="Z9" i="3"/>
  <c r="Z11" i="3"/>
  <c r="Z42" i="3"/>
  <c r="Z56" i="3"/>
  <c r="Z39" i="3"/>
  <c r="Z35" i="3"/>
  <c r="Z26" i="3"/>
  <c r="Z12" i="3"/>
  <c r="Z14" i="3"/>
  <c r="Z57" i="3"/>
  <c r="Z19" i="3"/>
  <c r="Z13" i="3"/>
  <c r="Z54" i="3" l="1"/>
  <c r="Z47" i="3"/>
  <c r="Z46" i="3"/>
  <c r="Z45" i="3"/>
  <c r="Z41" i="3"/>
  <c r="Z40" i="3"/>
  <c r="Z27" i="3"/>
  <c r="Z24" i="3"/>
  <c r="Z21" i="3"/>
  <c r="Z8" i="3"/>
  <c r="Z62" i="3"/>
  <c r="Z7" i="3"/>
  <c r="Z33" i="3"/>
  <c r="Z52" i="3" l="1"/>
  <c r="Y48" i="3"/>
  <c r="Z18" i="3"/>
  <c r="Y15" i="3"/>
  <c r="Y59" i="3" l="1"/>
  <c r="Y28" i="3"/>
  <c r="Y30" i="3" l="1"/>
  <c r="AQ58" i="2"/>
  <c r="AQ56" i="2"/>
  <c r="AQ33" i="2"/>
  <c r="AQ32" i="2"/>
  <c r="AQ31" i="2"/>
  <c r="AQ30" i="2"/>
  <c r="AQ28" i="2"/>
  <c r="AQ27" i="2"/>
  <c r="AQ26" i="2"/>
  <c r="AQ25" i="2"/>
  <c r="AQ24" i="2"/>
  <c r="AQ23" i="2"/>
  <c r="AQ22" i="2"/>
  <c r="AQ21" i="2"/>
  <c r="AQ15" i="2"/>
  <c r="AQ52" i="2"/>
  <c r="AQ63" i="2" s="1"/>
  <c r="AP58" i="2"/>
  <c r="AP56" i="2"/>
  <c r="AO52" i="2"/>
  <c r="AO63" i="2" s="1"/>
  <c r="AP34" i="2"/>
  <c r="AP33" i="2"/>
  <c r="AP32" i="2"/>
  <c r="AP31" i="2"/>
  <c r="AP30" i="2"/>
  <c r="AO29" i="2"/>
  <c r="AP28" i="2"/>
  <c r="AP27" i="2"/>
  <c r="AP26" i="2"/>
  <c r="AP25" i="2"/>
  <c r="AP24" i="2"/>
  <c r="AP22" i="2"/>
  <c r="AP21" i="2"/>
  <c r="AO20" i="2"/>
  <c r="AP15" i="2"/>
  <c r="AP11" i="2"/>
  <c r="AU23" i="2" l="1"/>
  <c r="BF56" i="2"/>
  <c r="BF58" i="2"/>
  <c r="AR56" i="2"/>
  <c r="AU56" i="2"/>
  <c r="AR58" i="2"/>
  <c r="AU58" i="2"/>
  <c r="BJ58" i="2" s="1"/>
  <c r="AQ29" i="2"/>
  <c r="AP5" i="2"/>
  <c r="AQ20" i="2"/>
  <c r="V22" i="10"/>
  <c r="V9" i="10"/>
  <c r="V5" i="10"/>
  <c r="BJ23" i="2" l="1"/>
  <c r="AY56" i="2"/>
  <c r="BJ56" i="2"/>
  <c r="AQ47" i="2"/>
  <c r="AQ44" i="2"/>
  <c r="AP44" i="2"/>
  <c r="AQ7" i="2"/>
  <c r="AP7" i="2"/>
  <c r="AP6" i="2"/>
  <c r="AQ6" i="2"/>
  <c r="AQ5" i="2"/>
  <c r="BH47" i="2" l="1"/>
  <c r="Y69" i="3"/>
  <c r="AP47" i="2"/>
  <c r="AO54" i="2"/>
  <c r="AP45" i="2"/>
  <c r="AQ45" i="2"/>
  <c r="AP43" i="2"/>
  <c r="AQ43" i="2"/>
  <c r="AO42" i="2"/>
  <c r="AP41" i="2"/>
  <c r="AQ41" i="2"/>
  <c r="AO9" i="2"/>
  <c r="AO118" i="2" l="1"/>
  <c r="AO123" i="2"/>
  <c r="AO121" i="2"/>
  <c r="AO114" i="2"/>
  <c r="AO102" i="2"/>
  <c r="AO90" i="2"/>
  <c r="AO113" i="2"/>
  <c r="AO101" i="2"/>
  <c r="AO89" i="2"/>
  <c r="AO112" i="2"/>
  <c r="AO100" i="2"/>
  <c r="AO88" i="2"/>
  <c r="AO111" i="2"/>
  <c r="AO99" i="2"/>
  <c r="AO87" i="2"/>
  <c r="AO110" i="2"/>
  <c r="AO98" i="2"/>
  <c r="AO109" i="2"/>
  <c r="AO97" i="2"/>
  <c r="AO85" i="2"/>
  <c r="AO108" i="2"/>
  <c r="AO84" i="2"/>
  <c r="AO107" i="2"/>
  <c r="AO83" i="2"/>
  <c r="AO120" i="2"/>
  <c r="AO106" i="2"/>
  <c r="AO82" i="2"/>
  <c r="AO117" i="2"/>
  <c r="AO104" i="2"/>
  <c r="AO103" i="2"/>
  <c r="AO93" i="2"/>
  <c r="AO92" i="2"/>
  <c r="AO91" i="2"/>
  <c r="AO81" i="2"/>
  <c r="AO119" i="2"/>
  <c r="AO86" i="2"/>
  <c r="AO105" i="2"/>
  <c r="AO96" i="2"/>
  <c r="AO18" i="2"/>
  <c r="AO94" i="2" s="1"/>
  <c r="Y71" i="3"/>
  <c r="AQ42" i="2"/>
  <c r="AO40" i="2"/>
  <c r="AO116" i="2" s="1"/>
  <c r="AO19" i="2"/>
  <c r="AO95" i="2" s="1"/>
  <c r="AQ8" i="2"/>
  <c r="AP8" i="2"/>
  <c r="Q35" i="2"/>
  <c r="U35" i="2"/>
  <c r="O36" i="2"/>
  <c r="M35" i="2"/>
  <c r="AO55" i="2" l="1"/>
  <c r="AQ40" i="2"/>
  <c r="AO39" i="2"/>
  <c r="AO115" i="2" s="1"/>
  <c r="AQ9" i="2"/>
  <c r="AQ84" i="2" s="1"/>
  <c r="AK34" i="2"/>
  <c r="AQ85" i="2" l="1"/>
  <c r="AQ93" i="2"/>
  <c r="AQ92" i="2"/>
  <c r="AQ114" i="2"/>
  <c r="AQ90" i="2"/>
  <c r="AQ111" i="2"/>
  <c r="AQ89" i="2"/>
  <c r="AQ88" i="2"/>
  <c r="AQ113" i="2"/>
  <c r="AQ112" i="2"/>
  <c r="AQ110" i="2"/>
  <c r="AQ101" i="2"/>
  <c r="AQ100" i="2"/>
  <c r="AQ107" i="2"/>
  <c r="AQ102" i="2"/>
  <c r="AQ99" i="2"/>
  <c r="AQ108" i="2"/>
  <c r="AQ104" i="2"/>
  <c r="AQ109" i="2"/>
  <c r="AQ106" i="2"/>
  <c r="AQ97" i="2"/>
  <c r="AQ103" i="2"/>
  <c r="AQ91" i="2"/>
  <c r="AQ98" i="2"/>
  <c r="AQ105" i="2"/>
  <c r="AQ96" i="2"/>
  <c r="AQ82" i="2"/>
  <c r="AQ123" i="2"/>
  <c r="AQ120" i="2"/>
  <c r="AQ83" i="2"/>
  <c r="AQ81" i="2"/>
  <c r="AQ121" i="2"/>
  <c r="AQ117" i="2"/>
  <c r="AQ119" i="2"/>
  <c r="AQ116" i="2"/>
  <c r="AQ118" i="2"/>
  <c r="AO46" i="2"/>
  <c r="AO122" i="2" s="1"/>
  <c r="U22" i="10"/>
  <c r="U9" i="10"/>
  <c r="U5" i="10"/>
  <c r="AO48" i="2" l="1"/>
  <c r="AO124" i="2" s="1"/>
  <c r="AN58" i="2"/>
  <c r="AM52" i="2"/>
  <c r="AM63" i="2" s="1"/>
  <c r="AO53" i="2" l="1"/>
  <c r="AO57" i="2"/>
  <c r="E22" i="10"/>
  <c r="AO60" i="2" l="1"/>
  <c r="T22" i="10"/>
  <c r="S22" i="10"/>
  <c r="R22" i="10"/>
  <c r="Q22" i="10"/>
  <c r="P22" i="10"/>
  <c r="O22" i="10"/>
  <c r="N22" i="10"/>
  <c r="M22" i="10"/>
  <c r="L22" i="10"/>
  <c r="K22" i="10"/>
  <c r="J22" i="10"/>
  <c r="I22" i="10"/>
  <c r="H22" i="10"/>
  <c r="G22" i="10"/>
  <c r="F22" i="10"/>
  <c r="AO61" i="2" l="1"/>
  <c r="I12" i="10"/>
  <c r="T9" i="10"/>
  <c r="R9" i="10"/>
  <c r="Q9" i="10"/>
  <c r="O9" i="10"/>
  <c r="M9" i="10"/>
  <c r="L9" i="10"/>
  <c r="K9" i="10"/>
  <c r="J9" i="10"/>
  <c r="H9" i="10"/>
  <c r="G9" i="10"/>
  <c r="F9" i="10"/>
  <c r="S6" i="10" l="1"/>
  <c r="S7" i="10"/>
  <c r="S8" i="10"/>
  <c r="S10" i="10"/>
  <c r="S11" i="10"/>
  <c r="S12" i="10"/>
  <c r="S5" i="10"/>
  <c r="N6" i="10"/>
  <c r="N7" i="10"/>
  <c r="N8" i="10"/>
  <c r="N10" i="10"/>
  <c r="N11" i="10"/>
  <c r="N12" i="10"/>
  <c r="N5" i="10"/>
  <c r="I6" i="10"/>
  <c r="I7" i="10"/>
  <c r="I8" i="10"/>
  <c r="I10" i="10"/>
  <c r="I11" i="10"/>
  <c r="I5" i="10"/>
  <c r="S9" i="10" l="1"/>
  <c r="N9" i="10"/>
  <c r="I9" i="10"/>
  <c r="E8" i="10"/>
  <c r="E6" i="10" s="1"/>
  <c r="D8" i="10"/>
  <c r="T5" i="10"/>
  <c r="Q5" i="10"/>
  <c r="P5" i="10"/>
  <c r="O5" i="10"/>
  <c r="P9" i="10"/>
  <c r="E9" i="10" l="1"/>
  <c r="D9" i="10"/>
  <c r="AJ44" i="2" l="1"/>
  <c r="AF44" i="2"/>
  <c r="M42" i="2" l="1"/>
  <c r="O43" i="2" l="1"/>
  <c r="S42" i="2" l="1"/>
  <c r="Q42" i="2"/>
  <c r="W44" i="2" l="1"/>
  <c r="U42" i="2" l="1"/>
  <c r="V8" i="8" l="1"/>
  <c r="M59" i="3"/>
  <c r="X8" i="8" l="1"/>
  <c r="W31" i="8"/>
  <c r="AI42" i="2" l="1"/>
  <c r="AX42" i="2" l="1"/>
  <c r="V35" i="3"/>
  <c r="V63" i="3" l="1"/>
  <c r="V57" i="3"/>
  <c r="V56" i="3"/>
  <c r="V45" i="3"/>
  <c r="V44" i="3"/>
  <c r="V42" i="3"/>
  <c r="V39" i="3"/>
  <c r="V38" i="3"/>
  <c r="V26" i="3"/>
  <c r="V21" i="3"/>
  <c r="V19" i="3"/>
  <c r="V13" i="3"/>
  <c r="V12" i="3"/>
  <c r="V9" i="3"/>
  <c r="V62" i="3" l="1"/>
  <c r="V54" i="3"/>
  <c r="V52" i="3"/>
  <c r="V47" i="3"/>
  <c r="V41" i="3"/>
  <c r="V40" i="3"/>
  <c r="V27" i="3"/>
  <c r="V24" i="3"/>
  <c r="V22" i="3"/>
  <c r="V14" i="3"/>
  <c r="V11" i="3"/>
  <c r="V7" i="3"/>
  <c r="U59" i="3" l="1"/>
  <c r="Z59" i="3" s="1"/>
  <c r="U48" i="3"/>
  <c r="Z48" i="3" s="1"/>
  <c r="V33" i="3"/>
  <c r="U15" i="3"/>
  <c r="Z15" i="3" s="1"/>
  <c r="U28" i="3"/>
  <c r="Z28" i="3" s="1"/>
  <c r="U30" i="3" l="1"/>
  <c r="Z30" i="3" s="1"/>
  <c r="U69" i="3" l="1"/>
  <c r="U71" i="3" l="1"/>
  <c r="Z69" i="3"/>
  <c r="W14" i="8"/>
  <c r="Z71" i="3" l="1"/>
  <c r="W18" i="8"/>
  <c r="W33" i="8" s="1"/>
  <c r="W37" i="8" s="1"/>
  <c r="AJ58" i="2"/>
  <c r="AJ56" i="2"/>
  <c r="AJ47" i="2"/>
  <c r="AJ42" i="2"/>
  <c r="AJ34" i="2"/>
  <c r="AJ33" i="2"/>
  <c r="AJ32" i="2"/>
  <c r="AJ31" i="2"/>
  <c r="AJ30" i="2"/>
  <c r="AJ28" i="2"/>
  <c r="AJ27" i="2"/>
  <c r="AJ26" i="2"/>
  <c r="AJ25" i="2"/>
  <c r="AJ24" i="2"/>
  <c r="AJ22" i="2"/>
  <c r="AJ15" i="2"/>
  <c r="AJ11" i="2"/>
  <c r="AJ8" i="2"/>
  <c r="AJ7" i="2"/>
  <c r="AJ6" i="2"/>
  <c r="AJ5" i="2"/>
  <c r="AI54" i="2"/>
  <c r="AX54" i="2" s="1"/>
  <c r="AK52" i="2"/>
  <c r="AK63" i="2" s="1"/>
  <c r="AI52" i="2"/>
  <c r="AI63" i="2" s="1"/>
  <c r="AI29" i="2"/>
  <c r="AI20" i="2"/>
  <c r="AI10" i="2"/>
  <c r="AI9" i="2"/>
  <c r="AI123" i="2" l="1"/>
  <c r="AI111" i="2"/>
  <c r="AI99" i="2"/>
  <c r="AI87" i="2"/>
  <c r="AI110" i="2"/>
  <c r="AI98" i="2"/>
  <c r="AI121" i="2"/>
  <c r="AI109" i="2"/>
  <c r="AI97" i="2"/>
  <c r="AI85" i="2"/>
  <c r="AI120" i="2"/>
  <c r="AI108" i="2"/>
  <c r="AI84" i="2"/>
  <c r="AI119" i="2"/>
  <c r="AI107" i="2"/>
  <c r="AI117" i="2"/>
  <c r="AI104" i="2"/>
  <c r="AI92" i="2"/>
  <c r="AI103" i="2"/>
  <c r="AI91" i="2"/>
  <c r="AI102" i="2"/>
  <c r="AI101" i="2"/>
  <c r="AI100" i="2"/>
  <c r="AI93" i="2"/>
  <c r="AI90" i="2"/>
  <c r="AI89" i="2"/>
  <c r="AI114" i="2"/>
  <c r="AI88" i="2"/>
  <c r="AI113" i="2"/>
  <c r="AI112" i="2"/>
  <c r="AI106" i="2"/>
  <c r="AI83" i="2"/>
  <c r="AI82" i="2"/>
  <c r="AI81" i="2"/>
  <c r="AI118" i="2"/>
  <c r="AI96" i="2"/>
  <c r="AI86" i="2"/>
  <c r="AI105" i="2"/>
  <c r="AX9" i="2"/>
  <c r="AI19" i="2"/>
  <c r="AI95" i="2" s="1"/>
  <c r="AI18" i="2"/>
  <c r="AI94" i="2" s="1"/>
  <c r="AI39" i="2" l="1"/>
  <c r="AI115" i="2" s="1"/>
  <c r="AC7" i="2" l="1"/>
  <c r="AR7" i="2" l="1"/>
  <c r="T28" i="8"/>
  <c r="T29" i="8"/>
  <c r="V29" i="8" l="1"/>
  <c r="X29" i="8" s="1"/>
  <c r="V28" i="8"/>
  <c r="X28" i="8" s="1"/>
  <c r="X27" i="8"/>
  <c r="V23" i="8"/>
  <c r="X23" i="8" s="1"/>
  <c r="V22" i="8"/>
  <c r="X22" i="8" s="1"/>
  <c r="V21" i="8"/>
  <c r="V17" i="8"/>
  <c r="X17" i="8" s="1"/>
  <c r="V16" i="8"/>
  <c r="X16" i="8" s="1"/>
  <c r="V15" i="8"/>
  <c r="X15" i="8" s="1"/>
  <c r="V13" i="8"/>
  <c r="X13" i="8" s="1"/>
  <c r="V12" i="8"/>
  <c r="X12" i="8" s="1"/>
  <c r="V11" i="8"/>
  <c r="X11" i="8" s="1"/>
  <c r="V10" i="8"/>
  <c r="X10" i="8" s="1"/>
  <c r="V9" i="8"/>
  <c r="X9" i="8" l="1"/>
  <c r="X7" i="8" s="1"/>
  <c r="V7" i="8"/>
  <c r="X21" i="8"/>
  <c r="X24" i="8" s="1"/>
  <c r="V24" i="8"/>
  <c r="Z31" i="8"/>
  <c r="Z33" i="8" s="1"/>
  <c r="Z37" i="8" s="1"/>
  <c r="X31" i="8"/>
  <c r="V31" i="8"/>
  <c r="U31" i="8"/>
  <c r="T63" i="3" l="1"/>
  <c r="T62" i="3"/>
  <c r="T42" i="3"/>
  <c r="T38" i="3"/>
  <c r="T33" i="3"/>
  <c r="T27" i="3"/>
  <c r="T21" i="3"/>
  <c r="T11" i="3"/>
  <c r="T35" i="3"/>
  <c r="T9" i="3"/>
  <c r="AE42" i="2"/>
  <c r="AA31" i="8" l="1"/>
  <c r="AA33" i="8" s="1"/>
  <c r="AA37" i="8" s="1"/>
  <c r="T45" i="3"/>
  <c r="T56" i="3"/>
  <c r="T54" i="3"/>
  <c r="T47" i="3"/>
  <c r="T41" i="3"/>
  <c r="T26" i="3"/>
  <c r="T19" i="3"/>
  <c r="T13" i="3"/>
  <c r="T39" i="3"/>
  <c r="AF31" i="8" l="1"/>
  <c r="AF33" i="8" s="1"/>
  <c r="AF36" i="8" s="1"/>
  <c r="T57" i="3"/>
  <c r="T52" i="3"/>
  <c r="T44" i="3"/>
  <c r="T40" i="3"/>
  <c r="T24" i="3"/>
  <c r="T22" i="3"/>
  <c r="T7" i="3"/>
  <c r="T14" i="3"/>
  <c r="T12" i="3"/>
  <c r="AG35" i="8" l="1"/>
  <c r="AH35" i="8" s="1"/>
  <c r="AF37" i="8"/>
  <c r="S59" i="3"/>
  <c r="S48" i="3"/>
  <c r="S28" i="3"/>
  <c r="S15" i="3"/>
  <c r="S30" i="3" l="1"/>
  <c r="S69" i="3" l="1"/>
  <c r="S71" i="3" l="1"/>
  <c r="V5" i="8" l="1"/>
  <c r="U14" i="8"/>
  <c r="U18" i="8" s="1"/>
  <c r="U33" i="8" s="1"/>
  <c r="U37" i="8" s="1"/>
  <c r="V14" i="8" l="1"/>
  <c r="V18" i="8" s="1"/>
  <c r="V33" i="8" s="1"/>
  <c r="V37" i="8" s="1"/>
  <c r="X5" i="8"/>
  <c r="X14" i="8" s="1"/>
  <c r="X18" i="8" s="1"/>
  <c r="X33" i="8" s="1"/>
  <c r="X37" i="8" s="1"/>
  <c r="AF58" i="2" l="1"/>
  <c r="AG58" i="2"/>
  <c r="AV58" i="2" s="1"/>
  <c r="AH58" i="2" l="1"/>
  <c r="AK58" i="2"/>
  <c r="AL58" i="2" s="1"/>
  <c r="AF7" i="2"/>
  <c r="AF34" i="2" l="1"/>
  <c r="AF33" i="2"/>
  <c r="AF5" i="2"/>
  <c r="AF24" i="2"/>
  <c r="AF30" i="2"/>
  <c r="AE29" i="2"/>
  <c r="AF6" i="2"/>
  <c r="AF22" i="2"/>
  <c r="AF28" i="2"/>
  <c r="AF47" i="2"/>
  <c r="AF26" i="2"/>
  <c r="AF25" i="2"/>
  <c r="AF32" i="2"/>
  <c r="AF31" i="2"/>
  <c r="AF27" i="2"/>
  <c r="AG56" i="2" l="1"/>
  <c r="AF21" i="2"/>
  <c r="AE20" i="2"/>
  <c r="AK56" i="2" l="1"/>
  <c r="AV56" i="2"/>
  <c r="AF8" i="2"/>
  <c r="AE9" i="2"/>
  <c r="AE19" i="2"/>
  <c r="AE95" i="2" l="1"/>
  <c r="AE119" i="2"/>
  <c r="AE107" i="2"/>
  <c r="AE83" i="2"/>
  <c r="AE106" i="2"/>
  <c r="AE82" i="2"/>
  <c r="AE117" i="2"/>
  <c r="AE93" i="2"/>
  <c r="AE81" i="2"/>
  <c r="AE104" i="2"/>
  <c r="AE92" i="2"/>
  <c r="AE103" i="2"/>
  <c r="AE91" i="2"/>
  <c r="AE113" i="2"/>
  <c r="AE101" i="2"/>
  <c r="AE89" i="2"/>
  <c r="AE112" i="2"/>
  <c r="AE100" i="2"/>
  <c r="AE88" i="2"/>
  <c r="AE123" i="2"/>
  <c r="AE111" i="2"/>
  <c r="AE99" i="2"/>
  <c r="AE87" i="2"/>
  <c r="AE121" i="2"/>
  <c r="AE85" i="2"/>
  <c r="AE120" i="2"/>
  <c r="AE84" i="2"/>
  <c r="AE114" i="2"/>
  <c r="AE110" i="2"/>
  <c r="AE109" i="2"/>
  <c r="AE108" i="2"/>
  <c r="AE102" i="2"/>
  <c r="AE98" i="2"/>
  <c r="AE90" i="2"/>
  <c r="AE97" i="2"/>
  <c r="AE118" i="2"/>
  <c r="AE105" i="2"/>
  <c r="AE96" i="2"/>
  <c r="AL56" i="2"/>
  <c r="AZ56" i="2"/>
  <c r="AF11" i="2"/>
  <c r="AE10" i="2"/>
  <c r="AE86" i="2" s="1"/>
  <c r="AE40" i="2"/>
  <c r="AE116" i="2" s="1"/>
  <c r="AE18" i="2" l="1"/>
  <c r="AE94" i="2" s="1"/>
  <c r="AE39" i="2" l="1"/>
  <c r="AE115" i="2" s="1"/>
  <c r="AE46" i="2" l="1"/>
  <c r="AE122" i="2" s="1"/>
  <c r="AE48" i="2" l="1"/>
  <c r="AE124" i="2" s="1"/>
  <c r="AE53" i="2" l="1"/>
  <c r="AE57" i="2" l="1"/>
  <c r="AE60" i="2" l="1"/>
  <c r="AE61" i="2" l="1"/>
  <c r="Y42" i="2" l="1"/>
  <c r="M9" i="2" l="1"/>
  <c r="M10" i="2"/>
  <c r="M20" i="2"/>
  <c r="M29" i="2"/>
  <c r="AC49" i="2"/>
  <c r="AC50" i="2"/>
  <c r="M96" i="2" l="1"/>
  <c r="M105" i="2"/>
  <c r="M86" i="2"/>
  <c r="M103" i="2"/>
  <c r="M91" i="2"/>
  <c r="M114" i="2"/>
  <c r="M102" i="2"/>
  <c r="M90" i="2"/>
  <c r="M113" i="2"/>
  <c r="M101" i="2"/>
  <c r="M89" i="2"/>
  <c r="M112" i="2"/>
  <c r="M100" i="2"/>
  <c r="M88" i="2"/>
  <c r="M123" i="2"/>
  <c r="M99" i="2"/>
  <c r="M87" i="2"/>
  <c r="M121" i="2"/>
  <c r="M109" i="2"/>
  <c r="M97" i="2"/>
  <c r="M85" i="2"/>
  <c r="M120" i="2"/>
  <c r="M108" i="2"/>
  <c r="M84" i="2"/>
  <c r="M119" i="2"/>
  <c r="M107" i="2"/>
  <c r="M83" i="2"/>
  <c r="M117" i="2"/>
  <c r="M93" i="2"/>
  <c r="M81" i="2"/>
  <c r="M110" i="2"/>
  <c r="M106" i="2"/>
  <c r="M104" i="2"/>
  <c r="M98" i="2"/>
  <c r="M92" i="2"/>
  <c r="M82" i="2"/>
  <c r="M111" i="2"/>
  <c r="M118" i="2"/>
  <c r="M19" i="2"/>
  <c r="M95" i="2" s="1"/>
  <c r="M18" i="2"/>
  <c r="M94" i="2" s="1"/>
  <c r="AC44" i="2"/>
  <c r="M39" i="2" l="1"/>
  <c r="M115" i="2" s="1"/>
  <c r="AG44" i="2"/>
  <c r="AR44" i="2"/>
  <c r="N34" i="2"/>
  <c r="N33" i="2"/>
  <c r="N32" i="2"/>
  <c r="N31" i="2"/>
  <c r="N30" i="2"/>
  <c r="N28" i="2"/>
  <c r="N27" i="2"/>
  <c r="N26" i="2"/>
  <c r="N25" i="2"/>
  <c r="N24" i="2"/>
  <c r="N35" i="2" l="1"/>
  <c r="AK44" i="2"/>
  <c r="AH44" i="2"/>
  <c r="AC23" i="2"/>
  <c r="AG23" i="2" l="1"/>
  <c r="AL44" i="2"/>
  <c r="O35" i="2"/>
  <c r="AC26" i="2"/>
  <c r="AC24" i="2"/>
  <c r="AC25" i="2"/>
  <c r="AC27" i="2"/>
  <c r="AC28" i="2"/>
  <c r="AC33" i="2"/>
  <c r="AC47" i="2"/>
  <c r="AC31" i="2"/>
  <c r="AK23" i="2" l="1"/>
  <c r="AG31" i="2"/>
  <c r="AR31" i="2"/>
  <c r="AG33" i="2"/>
  <c r="AR33" i="2"/>
  <c r="AG26" i="2"/>
  <c r="AR26" i="2"/>
  <c r="AG47" i="2"/>
  <c r="AR47" i="2"/>
  <c r="AG28" i="2"/>
  <c r="AR28" i="2"/>
  <c r="AG27" i="2"/>
  <c r="AR27" i="2"/>
  <c r="AG25" i="2"/>
  <c r="AR25" i="2"/>
  <c r="AG24" i="2"/>
  <c r="AR24" i="2"/>
  <c r="AC32" i="2"/>
  <c r="AK33" i="2" l="1"/>
  <c r="AL33" i="2" s="1"/>
  <c r="AK31" i="2"/>
  <c r="AK28" i="2"/>
  <c r="AK26" i="2"/>
  <c r="AH24" i="2"/>
  <c r="AK25" i="2"/>
  <c r="AH47" i="2"/>
  <c r="AH27" i="2"/>
  <c r="AH28" i="2"/>
  <c r="AK47" i="2"/>
  <c r="AH26" i="2"/>
  <c r="AH25" i="2"/>
  <c r="AK27" i="2"/>
  <c r="AK24" i="2"/>
  <c r="AG32" i="2"/>
  <c r="AR32" i="2"/>
  <c r="AC30" i="2"/>
  <c r="AL24" i="2" l="1"/>
  <c r="AL26" i="2"/>
  <c r="AK32" i="2"/>
  <c r="AL28" i="2"/>
  <c r="AL31" i="2"/>
  <c r="AL25" i="2"/>
  <c r="AL27" i="2"/>
  <c r="AL47" i="2"/>
  <c r="AG30" i="2"/>
  <c r="AR30" i="2"/>
  <c r="AC34" i="2"/>
  <c r="P7" i="3"/>
  <c r="AG34" i="2" l="1"/>
  <c r="AK30" i="2"/>
  <c r="AL30" i="2" s="1"/>
  <c r="AL32" i="2"/>
  <c r="T31" i="8"/>
  <c r="S31" i="8"/>
  <c r="AK29" i="2" l="1"/>
  <c r="AK21" i="2"/>
  <c r="AH34" i="2"/>
  <c r="AC15" i="2"/>
  <c r="AD30" i="2"/>
  <c r="AD31" i="2"/>
  <c r="AD28" i="2"/>
  <c r="AG15" i="2" l="1"/>
  <c r="AR15" i="2"/>
  <c r="AD47" i="2"/>
  <c r="AD34" i="2"/>
  <c r="AD33" i="2"/>
  <c r="AD32" i="2"/>
  <c r="AD27" i="2"/>
  <c r="AD26" i="2"/>
  <c r="AD25" i="2"/>
  <c r="AD24" i="2"/>
  <c r="AD58" i="2"/>
  <c r="AC52" i="2"/>
  <c r="AC63" i="2" s="1"/>
  <c r="AA52" i="2"/>
  <c r="AA63" i="2" s="1"/>
  <c r="AL15" i="2" l="1"/>
  <c r="AD7" i="2"/>
  <c r="AG7" i="2"/>
  <c r="AC54" i="2"/>
  <c r="AG54" i="2" s="1"/>
  <c r="AK54" i="2" s="1"/>
  <c r="R63" i="3"/>
  <c r="R45" i="3"/>
  <c r="R42" i="3"/>
  <c r="R26" i="3"/>
  <c r="R21" i="3"/>
  <c r="R13" i="3"/>
  <c r="AA54" i="2"/>
  <c r="AP54" i="2" s="1"/>
  <c r="AC22" i="2"/>
  <c r="R11" i="3"/>
  <c r="R9" i="3"/>
  <c r="R35" i="3"/>
  <c r="R19" i="3"/>
  <c r="AC6" i="2"/>
  <c r="AC5" i="2"/>
  <c r="AR5" i="2" l="1"/>
  <c r="AR6" i="2"/>
  <c r="AR22" i="2"/>
  <c r="AH7" i="2"/>
  <c r="AK7" i="2"/>
  <c r="AD6" i="2"/>
  <c r="AG6" i="2"/>
  <c r="AD22" i="2"/>
  <c r="AG22" i="2"/>
  <c r="AD5" i="2"/>
  <c r="AG5" i="2"/>
  <c r="R57" i="3"/>
  <c r="R56" i="3"/>
  <c r="R54" i="3"/>
  <c r="R47" i="3"/>
  <c r="R44" i="3"/>
  <c r="R41" i="3"/>
  <c r="R40" i="3"/>
  <c r="R39" i="3"/>
  <c r="R38" i="3"/>
  <c r="R27" i="3"/>
  <c r="R24" i="3"/>
  <c r="R22" i="3"/>
  <c r="R14" i="3"/>
  <c r="R12" i="3"/>
  <c r="R7" i="3"/>
  <c r="R62" i="3"/>
  <c r="R33" i="3"/>
  <c r="AC21" i="2"/>
  <c r="K35" i="8"/>
  <c r="E35" i="8"/>
  <c r="R31" i="8"/>
  <c r="Q31" i="8"/>
  <c r="O31" i="8"/>
  <c r="N31" i="8"/>
  <c r="M31" i="8"/>
  <c r="K31" i="8"/>
  <c r="J31" i="8"/>
  <c r="H31" i="8"/>
  <c r="G31" i="8"/>
  <c r="E31" i="8"/>
  <c r="P30" i="8"/>
  <c r="I30" i="8"/>
  <c r="D30" i="8"/>
  <c r="P29" i="8"/>
  <c r="L29" i="8"/>
  <c r="P28" i="8"/>
  <c r="L28" i="8"/>
  <c r="I28" i="8"/>
  <c r="F28" i="8"/>
  <c r="D28" i="8"/>
  <c r="L27" i="8"/>
  <c r="I27" i="8"/>
  <c r="F27" i="8"/>
  <c r="D27" i="8"/>
  <c r="P26" i="8"/>
  <c r="L23" i="8"/>
  <c r="I23" i="8"/>
  <c r="L22" i="8"/>
  <c r="I22" i="8"/>
  <c r="L21" i="8"/>
  <c r="I21" i="8"/>
  <c r="F21" i="8"/>
  <c r="F24" i="8" s="1"/>
  <c r="D21" i="8"/>
  <c r="D24" i="8" s="1"/>
  <c r="P16" i="8"/>
  <c r="L16" i="8"/>
  <c r="I16" i="8"/>
  <c r="P15" i="8"/>
  <c r="L15" i="8"/>
  <c r="I15" i="8"/>
  <c r="R14" i="8"/>
  <c r="R18" i="8" s="1"/>
  <c r="Q14" i="8"/>
  <c r="Q18" i="8" s="1"/>
  <c r="O14" i="8"/>
  <c r="O18" i="8" s="1"/>
  <c r="N14" i="8"/>
  <c r="N18" i="8" s="1"/>
  <c r="M14" i="8"/>
  <c r="K14" i="8"/>
  <c r="K18" i="8" s="1"/>
  <c r="J14" i="8"/>
  <c r="J18" i="8" s="1"/>
  <c r="H14" i="8"/>
  <c r="H18" i="8" s="1"/>
  <c r="G14" i="8"/>
  <c r="G18" i="8" s="1"/>
  <c r="E14" i="8"/>
  <c r="E18" i="8" s="1"/>
  <c r="L13" i="8"/>
  <c r="I13" i="8"/>
  <c r="F13" i="8"/>
  <c r="F14" i="8" s="1"/>
  <c r="F18" i="8" s="1"/>
  <c r="D13" i="8"/>
  <c r="D14" i="8" s="1"/>
  <c r="D18" i="8" s="1"/>
  <c r="P12" i="8"/>
  <c r="L12" i="8"/>
  <c r="I12" i="8"/>
  <c r="P11" i="8"/>
  <c r="L11" i="8"/>
  <c r="I11" i="8"/>
  <c r="P10" i="8"/>
  <c r="L10" i="8"/>
  <c r="I10" i="8"/>
  <c r="P9" i="8"/>
  <c r="L9" i="8"/>
  <c r="I9" i="8"/>
  <c r="P8" i="8"/>
  <c r="L8" i="8"/>
  <c r="I8" i="8"/>
  <c r="L5" i="8"/>
  <c r="O69" i="3"/>
  <c r="M69" i="3"/>
  <c r="V69" i="3" s="1"/>
  <c r="K69" i="3"/>
  <c r="I69" i="3"/>
  <c r="G69" i="3"/>
  <c r="E69" i="3"/>
  <c r="D69" i="3"/>
  <c r="N64" i="3"/>
  <c r="L64" i="3"/>
  <c r="J64" i="3"/>
  <c r="H64" i="3"/>
  <c r="F64" i="3"/>
  <c r="P63" i="3"/>
  <c r="N63" i="3"/>
  <c r="L63" i="3"/>
  <c r="J63" i="3"/>
  <c r="H63" i="3"/>
  <c r="F63" i="3"/>
  <c r="P62" i="3"/>
  <c r="N62" i="3"/>
  <c r="L62" i="3"/>
  <c r="J62" i="3"/>
  <c r="H62" i="3"/>
  <c r="F62" i="3"/>
  <c r="O59" i="3"/>
  <c r="K59" i="3"/>
  <c r="I59" i="3"/>
  <c r="G59" i="3"/>
  <c r="E59" i="3"/>
  <c r="D59" i="3"/>
  <c r="J58" i="3"/>
  <c r="H58" i="3"/>
  <c r="F58" i="3"/>
  <c r="P57" i="3"/>
  <c r="N57" i="3"/>
  <c r="L57" i="3"/>
  <c r="P56" i="3"/>
  <c r="N56" i="3"/>
  <c r="L56" i="3"/>
  <c r="J56" i="3"/>
  <c r="H56" i="3"/>
  <c r="F56" i="3"/>
  <c r="P54" i="3"/>
  <c r="N54" i="3"/>
  <c r="L54" i="3"/>
  <c r="J54" i="3"/>
  <c r="H54" i="3"/>
  <c r="F54" i="3"/>
  <c r="P52" i="3"/>
  <c r="N52" i="3"/>
  <c r="L52" i="3"/>
  <c r="J52" i="3"/>
  <c r="H52" i="3"/>
  <c r="F52" i="3"/>
  <c r="O48" i="3"/>
  <c r="M48" i="3"/>
  <c r="K48" i="3"/>
  <c r="I48" i="3"/>
  <c r="E48" i="3"/>
  <c r="P47" i="3"/>
  <c r="N47" i="3"/>
  <c r="L47" i="3"/>
  <c r="J47" i="3"/>
  <c r="H47" i="3"/>
  <c r="F47" i="3"/>
  <c r="P45" i="3"/>
  <c r="H45" i="3"/>
  <c r="F45" i="3"/>
  <c r="P44" i="3"/>
  <c r="N44" i="3"/>
  <c r="L44" i="3"/>
  <c r="D48" i="3"/>
  <c r="G48" i="3"/>
  <c r="F43" i="3"/>
  <c r="P42" i="3"/>
  <c r="N42" i="3"/>
  <c r="L42" i="3"/>
  <c r="J42" i="3"/>
  <c r="H42" i="3"/>
  <c r="F42" i="3"/>
  <c r="P41" i="3"/>
  <c r="N41" i="3"/>
  <c r="L41" i="3"/>
  <c r="J41" i="3"/>
  <c r="H41" i="3"/>
  <c r="F41" i="3"/>
  <c r="P40" i="3"/>
  <c r="N40" i="3"/>
  <c r="L40" i="3"/>
  <c r="J40" i="3"/>
  <c r="H40" i="3"/>
  <c r="F40" i="3"/>
  <c r="P39" i="3"/>
  <c r="N39" i="3"/>
  <c r="L39" i="3"/>
  <c r="J39" i="3"/>
  <c r="H39" i="3"/>
  <c r="F39" i="3"/>
  <c r="P38" i="3"/>
  <c r="N38" i="3"/>
  <c r="L38" i="3"/>
  <c r="J38" i="3"/>
  <c r="H38" i="3"/>
  <c r="F38" i="3"/>
  <c r="J37" i="3"/>
  <c r="P35" i="3"/>
  <c r="N35" i="3"/>
  <c r="L35" i="3"/>
  <c r="J35" i="3"/>
  <c r="H35" i="3"/>
  <c r="F35" i="3"/>
  <c r="P33" i="3"/>
  <c r="N33" i="3"/>
  <c r="L33" i="3"/>
  <c r="J33" i="3"/>
  <c r="H33" i="3"/>
  <c r="F33" i="3"/>
  <c r="O28" i="3"/>
  <c r="M28" i="3"/>
  <c r="K28" i="3"/>
  <c r="I28" i="3"/>
  <c r="G28" i="3"/>
  <c r="E28" i="3"/>
  <c r="D28" i="3"/>
  <c r="P27" i="3"/>
  <c r="N27" i="3"/>
  <c r="L27" i="3"/>
  <c r="J27" i="3"/>
  <c r="H27" i="3"/>
  <c r="F27" i="3"/>
  <c r="P26" i="3"/>
  <c r="N26" i="3"/>
  <c r="L26" i="3"/>
  <c r="J26" i="3"/>
  <c r="H26" i="3"/>
  <c r="F26" i="3"/>
  <c r="N25" i="3"/>
  <c r="H25" i="3"/>
  <c r="F25" i="3"/>
  <c r="P24" i="3"/>
  <c r="N24" i="3"/>
  <c r="L24" i="3"/>
  <c r="J24" i="3"/>
  <c r="H24" i="3"/>
  <c r="F24" i="3"/>
  <c r="P22" i="3"/>
  <c r="N22" i="3"/>
  <c r="L22" i="3"/>
  <c r="J22" i="3"/>
  <c r="H22" i="3"/>
  <c r="F22" i="3"/>
  <c r="P21" i="3"/>
  <c r="N21" i="3"/>
  <c r="L21" i="3"/>
  <c r="J21" i="3"/>
  <c r="H21" i="3"/>
  <c r="F21" i="3"/>
  <c r="N20" i="3"/>
  <c r="J20" i="3"/>
  <c r="P19" i="3"/>
  <c r="N19" i="3"/>
  <c r="L19" i="3"/>
  <c r="J19" i="3"/>
  <c r="H19" i="3"/>
  <c r="F19" i="3"/>
  <c r="H18" i="3"/>
  <c r="F18" i="3"/>
  <c r="O15" i="3"/>
  <c r="M15" i="3"/>
  <c r="V15" i="3" s="1"/>
  <c r="K15" i="3"/>
  <c r="I15" i="3"/>
  <c r="G15" i="3"/>
  <c r="E15" i="3"/>
  <c r="D15" i="3"/>
  <c r="P14" i="3"/>
  <c r="N14" i="3"/>
  <c r="L14" i="3"/>
  <c r="J14" i="3"/>
  <c r="F14" i="3"/>
  <c r="P13" i="3"/>
  <c r="N13" i="3"/>
  <c r="L13" i="3"/>
  <c r="J13" i="3"/>
  <c r="H13" i="3"/>
  <c r="F13" i="3"/>
  <c r="P12" i="3"/>
  <c r="N12" i="3"/>
  <c r="L12" i="3"/>
  <c r="J12" i="3"/>
  <c r="H12" i="3"/>
  <c r="F12" i="3"/>
  <c r="P11" i="3"/>
  <c r="N11" i="3"/>
  <c r="L11" i="3"/>
  <c r="J11" i="3"/>
  <c r="H11" i="3"/>
  <c r="F11" i="3"/>
  <c r="N10" i="3"/>
  <c r="J10" i="3"/>
  <c r="H10" i="3"/>
  <c r="F10" i="3"/>
  <c r="P9" i="3"/>
  <c r="N9" i="3"/>
  <c r="L9" i="3"/>
  <c r="J9" i="3"/>
  <c r="H9" i="3"/>
  <c r="F9" i="3"/>
  <c r="N8" i="3"/>
  <c r="J8" i="3"/>
  <c r="N7" i="3"/>
  <c r="L7" i="3"/>
  <c r="J7" i="3"/>
  <c r="H7" i="3"/>
  <c r="F7" i="3"/>
  <c r="X59" i="2"/>
  <c r="T59" i="2"/>
  <c r="P59" i="2"/>
  <c r="N59" i="2"/>
  <c r="Z58" i="2"/>
  <c r="N58" i="2"/>
  <c r="Z56" i="2"/>
  <c r="S56" i="2"/>
  <c r="AH56" i="2" s="1"/>
  <c r="Q56" i="2"/>
  <c r="AF56" i="2" s="1"/>
  <c r="O56" i="2"/>
  <c r="AD56" i="2" s="1"/>
  <c r="K56" i="2"/>
  <c r="X56" i="2" s="1"/>
  <c r="I56" i="2"/>
  <c r="H56" i="2"/>
  <c r="G56" i="2"/>
  <c r="E56" i="2"/>
  <c r="D56" i="2"/>
  <c r="Y54" i="2"/>
  <c r="W54" i="2"/>
  <c r="AL54" i="2" s="1"/>
  <c r="U54" i="2"/>
  <c r="AJ54" i="2" s="1"/>
  <c r="S54" i="2"/>
  <c r="AH54" i="2" s="1"/>
  <c r="Q54" i="2"/>
  <c r="AF54" i="2" s="1"/>
  <c r="O54" i="2"/>
  <c r="M54" i="2"/>
  <c r="K54" i="2"/>
  <c r="I54" i="2"/>
  <c r="H54" i="2"/>
  <c r="G54" i="2"/>
  <c r="E54" i="2"/>
  <c r="D54" i="2"/>
  <c r="Y52" i="2"/>
  <c r="Y63" i="2" s="1"/>
  <c r="W52" i="2"/>
  <c r="W63" i="2" s="1"/>
  <c r="U52" i="2"/>
  <c r="U63" i="2" s="1"/>
  <c r="N52" i="2"/>
  <c r="N63" i="2" s="1"/>
  <c r="M52" i="2"/>
  <c r="M63" i="2" s="1"/>
  <c r="N50" i="2"/>
  <c r="N49" i="2"/>
  <c r="Z47" i="2"/>
  <c r="X47" i="2"/>
  <c r="T47" i="2"/>
  <c r="R47" i="2"/>
  <c r="P47" i="2"/>
  <c r="N47" i="2"/>
  <c r="L47" i="2"/>
  <c r="J47" i="2"/>
  <c r="F47" i="2"/>
  <c r="X45" i="2"/>
  <c r="T45" i="2"/>
  <c r="AF45" i="2"/>
  <c r="P45" i="2"/>
  <c r="L45" i="2"/>
  <c r="J45" i="2"/>
  <c r="H45" i="2"/>
  <c r="F45" i="2"/>
  <c r="AJ43" i="2"/>
  <c r="L42" i="2"/>
  <c r="J42" i="2"/>
  <c r="H42" i="2"/>
  <c r="F42" i="2"/>
  <c r="X41" i="2"/>
  <c r="T41" i="2"/>
  <c r="AF41" i="2"/>
  <c r="P41" i="2"/>
  <c r="L41" i="2"/>
  <c r="J41" i="2"/>
  <c r="H41" i="2"/>
  <c r="F41" i="2"/>
  <c r="U40" i="2"/>
  <c r="K40" i="2"/>
  <c r="I40" i="2"/>
  <c r="G40" i="2"/>
  <c r="E40" i="2"/>
  <c r="D40" i="2"/>
  <c r="T38" i="2"/>
  <c r="R38" i="2"/>
  <c r="P38" i="2"/>
  <c r="N38" i="2"/>
  <c r="L38" i="2"/>
  <c r="J38" i="2"/>
  <c r="F38" i="2"/>
  <c r="T37" i="2"/>
  <c r="R37" i="2"/>
  <c r="P37" i="2"/>
  <c r="N37" i="2"/>
  <c r="L37" i="2"/>
  <c r="J37" i="2"/>
  <c r="F37" i="2"/>
  <c r="S36" i="2"/>
  <c r="Z34" i="2"/>
  <c r="X34" i="2"/>
  <c r="T34" i="2"/>
  <c r="R34" i="2"/>
  <c r="P34" i="2"/>
  <c r="AB34" i="2"/>
  <c r="L34" i="2"/>
  <c r="J34" i="2"/>
  <c r="F34" i="2"/>
  <c r="Z33" i="2"/>
  <c r="X33" i="2"/>
  <c r="S33" i="2"/>
  <c r="R33" i="2"/>
  <c r="P33" i="2"/>
  <c r="AB33" i="2"/>
  <c r="L33" i="2"/>
  <c r="I33" i="2"/>
  <c r="D33" i="2"/>
  <c r="Z32" i="2"/>
  <c r="X32" i="2"/>
  <c r="S32" i="2"/>
  <c r="R32" i="2"/>
  <c r="P32" i="2"/>
  <c r="AB32" i="2"/>
  <c r="L32" i="2"/>
  <c r="I32" i="2"/>
  <c r="F32" i="2"/>
  <c r="Z31" i="2"/>
  <c r="X31" i="2"/>
  <c r="S31" i="2"/>
  <c r="R31" i="2"/>
  <c r="P31" i="2"/>
  <c r="AB31" i="2"/>
  <c r="L31" i="2"/>
  <c r="I31" i="2"/>
  <c r="F31" i="2"/>
  <c r="Z30" i="2"/>
  <c r="X30" i="2"/>
  <c r="S30" i="2"/>
  <c r="R30" i="2"/>
  <c r="P30" i="2"/>
  <c r="L30" i="2"/>
  <c r="I30" i="2"/>
  <c r="F30" i="2"/>
  <c r="Y29" i="2"/>
  <c r="W29" i="2"/>
  <c r="U29" i="2"/>
  <c r="T29" i="2"/>
  <c r="Q29" i="2"/>
  <c r="P29" i="2"/>
  <c r="N29" i="2"/>
  <c r="K29" i="2"/>
  <c r="F29" i="2"/>
  <c r="Z28" i="2"/>
  <c r="X28" i="2"/>
  <c r="R28" i="2"/>
  <c r="P28" i="2"/>
  <c r="AB28" i="2"/>
  <c r="L28" i="2"/>
  <c r="I28" i="2"/>
  <c r="F28" i="2"/>
  <c r="Z27" i="2"/>
  <c r="X27" i="2"/>
  <c r="R27" i="2"/>
  <c r="P27" i="2"/>
  <c r="AB27" i="2"/>
  <c r="L27" i="2"/>
  <c r="I27" i="2"/>
  <c r="F27" i="2"/>
  <c r="Z26" i="2"/>
  <c r="X26" i="2"/>
  <c r="R26" i="2"/>
  <c r="P26" i="2"/>
  <c r="AB26" i="2"/>
  <c r="L26" i="2"/>
  <c r="I26" i="2"/>
  <c r="F26" i="2"/>
  <c r="Z25" i="2"/>
  <c r="X25" i="2"/>
  <c r="R25" i="2"/>
  <c r="P25" i="2"/>
  <c r="AB25" i="2"/>
  <c r="L25" i="2"/>
  <c r="I25" i="2"/>
  <c r="F25" i="2"/>
  <c r="Z24" i="2"/>
  <c r="X24" i="2"/>
  <c r="R24" i="2"/>
  <c r="P24" i="2"/>
  <c r="AB24" i="2"/>
  <c r="L24" i="2"/>
  <c r="I24" i="2"/>
  <c r="F24" i="2"/>
  <c r="Z22" i="2"/>
  <c r="X22" i="2"/>
  <c r="R22" i="2"/>
  <c r="P22" i="2"/>
  <c r="N22" i="2"/>
  <c r="L22" i="2"/>
  <c r="I22" i="2"/>
  <c r="F22" i="2"/>
  <c r="Z21" i="2"/>
  <c r="X21" i="2"/>
  <c r="R21" i="2"/>
  <c r="P21" i="2"/>
  <c r="N21" i="2"/>
  <c r="L21" i="2"/>
  <c r="I21" i="2"/>
  <c r="F21" i="2"/>
  <c r="Y20" i="2"/>
  <c r="W20" i="2"/>
  <c r="U20" i="2"/>
  <c r="S20" i="2"/>
  <c r="Q20" i="2"/>
  <c r="O20" i="2"/>
  <c r="K20" i="2"/>
  <c r="F20" i="2"/>
  <c r="I19" i="2"/>
  <c r="H19" i="2"/>
  <c r="G19" i="2"/>
  <c r="E19" i="2"/>
  <c r="D19" i="2"/>
  <c r="V15" i="2"/>
  <c r="Z11" i="2"/>
  <c r="X11" i="2"/>
  <c r="V11" i="2"/>
  <c r="T11" i="2"/>
  <c r="R11" i="2"/>
  <c r="P11" i="2"/>
  <c r="N11" i="2"/>
  <c r="L11" i="2"/>
  <c r="F11" i="2"/>
  <c r="Y10" i="2"/>
  <c r="W10" i="2"/>
  <c r="U10" i="2"/>
  <c r="S10" i="2"/>
  <c r="Q10" i="2"/>
  <c r="O10" i="2"/>
  <c r="K10" i="2"/>
  <c r="K86" i="2" s="1"/>
  <c r="J10" i="2"/>
  <c r="I10" i="2"/>
  <c r="H10" i="2"/>
  <c r="G10" i="2"/>
  <c r="E10" i="2"/>
  <c r="D10" i="2"/>
  <c r="Y9" i="2"/>
  <c r="W9" i="2"/>
  <c r="U9" i="2"/>
  <c r="S9" i="2"/>
  <c r="Q9" i="2"/>
  <c r="O9" i="2"/>
  <c r="K9" i="2"/>
  <c r="I9" i="2"/>
  <c r="H9" i="2"/>
  <c r="G9" i="2"/>
  <c r="E9" i="2"/>
  <c r="D9" i="2"/>
  <c r="Z7" i="2"/>
  <c r="X7" i="2"/>
  <c r="T7" i="2"/>
  <c r="R7" i="2"/>
  <c r="P7" i="2"/>
  <c r="N7" i="2"/>
  <c r="L7" i="2"/>
  <c r="J7" i="2"/>
  <c r="F7" i="2"/>
  <c r="Z8" i="2"/>
  <c r="X8" i="2"/>
  <c r="T8" i="2"/>
  <c r="R8" i="2"/>
  <c r="P8" i="2"/>
  <c r="N8" i="2"/>
  <c r="L8" i="2"/>
  <c r="J8" i="2"/>
  <c r="F8" i="2"/>
  <c r="Z6" i="2"/>
  <c r="X6" i="2"/>
  <c r="T6" i="2"/>
  <c r="R6" i="2"/>
  <c r="P6" i="2"/>
  <c r="N6" i="2"/>
  <c r="L6" i="2"/>
  <c r="J6" i="2"/>
  <c r="F6" i="2"/>
  <c r="Z5" i="2"/>
  <c r="X5" i="2"/>
  <c r="T5" i="2"/>
  <c r="R5" i="2"/>
  <c r="P5" i="2"/>
  <c r="N5" i="2"/>
  <c r="L5" i="2"/>
  <c r="J5" i="2"/>
  <c r="F5" i="2"/>
  <c r="D95" i="2" l="1"/>
  <c r="U86" i="2"/>
  <c r="I108" i="2"/>
  <c r="O86" i="2"/>
  <c r="S106" i="2"/>
  <c r="H117" i="2"/>
  <c r="D86" i="2"/>
  <c r="Y86" i="2"/>
  <c r="E95" i="2"/>
  <c r="Q105" i="2"/>
  <c r="E86" i="2"/>
  <c r="G95" i="2"/>
  <c r="I97" i="2"/>
  <c r="I101" i="2"/>
  <c r="I104" i="2"/>
  <c r="G86" i="2"/>
  <c r="H95" i="2"/>
  <c r="H121" i="2"/>
  <c r="D103" i="2"/>
  <c r="D91" i="2"/>
  <c r="D114" i="2"/>
  <c r="D102" i="2"/>
  <c r="D90" i="2"/>
  <c r="D113" i="2"/>
  <c r="D101" i="2"/>
  <c r="D89" i="2"/>
  <c r="D112" i="2"/>
  <c r="D100" i="2"/>
  <c r="D88" i="2"/>
  <c r="D123" i="2"/>
  <c r="D111" i="2"/>
  <c r="D99" i="2"/>
  <c r="D87" i="2"/>
  <c r="D110" i="2"/>
  <c r="D98" i="2"/>
  <c r="D121" i="2"/>
  <c r="D97" i="2"/>
  <c r="D85" i="2"/>
  <c r="D120" i="2"/>
  <c r="D108" i="2"/>
  <c r="D96" i="2"/>
  <c r="D84" i="2"/>
  <c r="D119" i="2"/>
  <c r="D107" i="2"/>
  <c r="D83" i="2"/>
  <c r="D117" i="2"/>
  <c r="D105" i="2"/>
  <c r="D93" i="2"/>
  <c r="D81" i="2"/>
  <c r="D118" i="2"/>
  <c r="D106" i="2"/>
  <c r="D104" i="2"/>
  <c r="D92" i="2"/>
  <c r="D82" i="2"/>
  <c r="E123" i="2"/>
  <c r="E111" i="2"/>
  <c r="E99" i="2"/>
  <c r="E87" i="2"/>
  <c r="E110" i="2"/>
  <c r="E98" i="2"/>
  <c r="E121" i="2"/>
  <c r="E109" i="2"/>
  <c r="E97" i="2"/>
  <c r="E85" i="2"/>
  <c r="E120" i="2"/>
  <c r="E108" i="2"/>
  <c r="E96" i="2"/>
  <c r="E84" i="2"/>
  <c r="E119" i="2"/>
  <c r="E107" i="2"/>
  <c r="E83" i="2"/>
  <c r="E118" i="2"/>
  <c r="E106" i="2"/>
  <c r="E82" i="2"/>
  <c r="E117" i="2"/>
  <c r="E105" i="2"/>
  <c r="E93" i="2"/>
  <c r="E81" i="2"/>
  <c r="E104" i="2"/>
  <c r="E92" i="2"/>
  <c r="E103" i="2"/>
  <c r="E91" i="2"/>
  <c r="E113" i="2"/>
  <c r="E101" i="2"/>
  <c r="E89" i="2"/>
  <c r="E102" i="2"/>
  <c r="E100" i="2"/>
  <c r="E90" i="2"/>
  <c r="E88" i="2"/>
  <c r="E114" i="2"/>
  <c r="E112" i="2"/>
  <c r="S109" i="2"/>
  <c r="S112" i="2"/>
  <c r="U105" i="2"/>
  <c r="I107" i="2"/>
  <c r="W96" i="2"/>
  <c r="H103" i="2"/>
  <c r="H91" i="2"/>
  <c r="H114" i="2"/>
  <c r="H102" i="2"/>
  <c r="H90" i="2"/>
  <c r="H113" i="2"/>
  <c r="H101" i="2"/>
  <c r="H89" i="2"/>
  <c r="H112" i="2"/>
  <c r="H100" i="2"/>
  <c r="H88" i="2"/>
  <c r="H123" i="2"/>
  <c r="H111" i="2"/>
  <c r="H99" i="2"/>
  <c r="H87" i="2"/>
  <c r="H110" i="2"/>
  <c r="H98" i="2"/>
  <c r="H109" i="2"/>
  <c r="H97" i="2"/>
  <c r="H85" i="2"/>
  <c r="H120" i="2"/>
  <c r="H108" i="2"/>
  <c r="H96" i="2"/>
  <c r="H84" i="2"/>
  <c r="H119" i="2"/>
  <c r="H107" i="2"/>
  <c r="H83" i="2"/>
  <c r="H105" i="2"/>
  <c r="H93" i="2"/>
  <c r="H81" i="2"/>
  <c r="H106" i="2"/>
  <c r="H104" i="2"/>
  <c r="H92" i="2"/>
  <c r="H82" i="2"/>
  <c r="H86" i="2"/>
  <c r="I95" i="2"/>
  <c r="W105" i="2"/>
  <c r="Y119" i="2"/>
  <c r="Y107" i="2"/>
  <c r="Y83" i="2"/>
  <c r="Y106" i="2"/>
  <c r="Y82" i="2"/>
  <c r="Y117" i="2"/>
  <c r="Y93" i="2"/>
  <c r="Y81" i="2"/>
  <c r="Y104" i="2"/>
  <c r="Y92" i="2"/>
  <c r="Y103" i="2"/>
  <c r="Y91" i="2"/>
  <c r="Y113" i="2"/>
  <c r="Y101" i="2"/>
  <c r="Y89" i="2"/>
  <c r="Y112" i="2"/>
  <c r="Y100" i="2"/>
  <c r="Y88" i="2"/>
  <c r="Y123" i="2"/>
  <c r="Y111" i="2"/>
  <c r="Y99" i="2"/>
  <c r="Y87" i="2"/>
  <c r="Y98" i="2"/>
  <c r="Y97" i="2"/>
  <c r="Y90" i="2"/>
  <c r="Y121" i="2"/>
  <c r="Y85" i="2"/>
  <c r="Y120" i="2"/>
  <c r="Y84" i="2"/>
  <c r="Y114" i="2"/>
  <c r="Y110" i="2"/>
  <c r="Y102" i="2"/>
  <c r="Y109" i="2"/>
  <c r="Y108" i="2"/>
  <c r="Y118" i="2"/>
  <c r="I123" i="2"/>
  <c r="I111" i="2"/>
  <c r="I99" i="2"/>
  <c r="I87" i="2"/>
  <c r="I110" i="2"/>
  <c r="I121" i="2"/>
  <c r="I85" i="2"/>
  <c r="I120" i="2"/>
  <c r="I96" i="2"/>
  <c r="I84" i="2"/>
  <c r="I119" i="2"/>
  <c r="I83" i="2"/>
  <c r="I118" i="2"/>
  <c r="I82" i="2"/>
  <c r="I117" i="2"/>
  <c r="I105" i="2"/>
  <c r="I93" i="2"/>
  <c r="I81" i="2"/>
  <c r="I92" i="2"/>
  <c r="I91" i="2"/>
  <c r="I113" i="2"/>
  <c r="I89" i="2"/>
  <c r="I90" i="2"/>
  <c r="I88" i="2"/>
  <c r="I114" i="2"/>
  <c r="I112" i="2"/>
  <c r="I86" i="2"/>
  <c r="Y105" i="2"/>
  <c r="S108" i="2"/>
  <c r="D116" i="2"/>
  <c r="G119" i="2"/>
  <c r="G107" i="2"/>
  <c r="G83" i="2"/>
  <c r="G118" i="2"/>
  <c r="G106" i="2"/>
  <c r="G82" i="2"/>
  <c r="G117" i="2"/>
  <c r="G105" i="2"/>
  <c r="G93" i="2"/>
  <c r="G81" i="2"/>
  <c r="G104" i="2"/>
  <c r="G92" i="2"/>
  <c r="G103" i="2"/>
  <c r="G91" i="2"/>
  <c r="G114" i="2"/>
  <c r="G102" i="2"/>
  <c r="G90" i="2"/>
  <c r="G113" i="2"/>
  <c r="G101" i="2"/>
  <c r="G89" i="2"/>
  <c r="G112" i="2"/>
  <c r="G100" i="2"/>
  <c r="G88" i="2"/>
  <c r="G123" i="2"/>
  <c r="G111" i="2"/>
  <c r="G99" i="2"/>
  <c r="G87" i="2"/>
  <c r="G121" i="2"/>
  <c r="G109" i="2"/>
  <c r="G97" i="2"/>
  <c r="G85" i="2"/>
  <c r="G120" i="2"/>
  <c r="G110" i="2"/>
  <c r="G108" i="2"/>
  <c r="G98" i="2"/>
  <c r="G96" i="2"/>
  <c r="G84" i="2"/>
  <c r="K103" i="2"/>
  <c r="K91" i="2"/>
  <c r="K114" i="2"/>
  <c r="K102" i="2"/>
  <c r="K90" i="2"/>
  <c r="K113" i="2"/>
  <c r="K101" i="2"/>
  <c r="K89" i="2"/>
  <c r="K112" i="2"/>
  <c r="K100" i="2"/>
  <c r="K88" i="2"/>
  <c r="K123" i="2"/>
  <c r="K111" i="2"/>
  <c r="K99" i="2"/>
  <c r="K87" i="2"/>
  <c r="K110" i="2"/>
  <c r="K98" i="2"/>
  <c r="K121" i="2"/>
  <c r="K109" i="2"/>
  <c r="K97" i="2"/>
  <c r="K85" i="2"/>
  <c r="K120" i="2"/>
  <c r="K108" i="2"/>
  <c r="K84" i="2"/>
  <c r="K119" i="2"/>
  <c r="K107" i="2"/>
  <c r="K83" i="2"/>
  <c r="K117" i="2"/>
  <c r="K93" i="2"/>
  <c r="K81" i="2"/>
  <c r="K106" i="2"/>
  <c r="K104" i="2"/>
  <c r="K92" i="2"/>
  <c r="K82" i="2"/>
  <c r="K118" i="2"/>
  <c r="K96" i="2"/>
  <c r="I100" i="2"/>
  <c r="I103" i="2"/>
  <c r="E116" i="2"/>
  <c r="O123" i="2"/>
  <c r="O99" i="2"/>
  <c r="O87" i="2"/>
  <c r="O110" i="2"/>
  <c r="O98" i="2"/>
  <c r="O121" i="2"/>
  <c r="O109" i="2"/>
  <c r="O97" i="2"/>
  <c r="O85" i="2"/>
  <c r="O108" i="2"/>
  <c r="O84" i="2"/>
  <c r="O107" i="2"/>
  <c r="O83" i="2"/>
  <c r="O106" i="2"/>
  <c r="O117" i="2"/>
  <c r="O105" i="2"/>
  <c r="O93" i="2"/>
  <c r="O81" i="2"/>
  <c r="O104" i="2"/>
  <c r="O92" i="2"/>
  <c r="O103" i="2"/>
  <c r="O91" i="2"/>
  <c r="O113" i="2"/>
  <c r="O101" i="2"/>
  <c r="O89" i="2"/>
  <c r="O88" i="2"/>
  <c r="O82" i="2"/>
  <c r="O114" i="2"/>
  <c r="O102" i="2"/>
  <c r="O100" i="2"/>
  <c r="O90" i="2"/>
  <c r="O112" i="2"/>
  <c r="O119" i="2"/>
  <c r="O111" i="2"/>
  <c r="O96" i="2"/>
  <c r="I106" i="2"/>
  <c r="G116" i="2"/>
  <c r="Q123" i="2"/>
  <c r="Q99" i="2"/>
  <c r="Q87" i="2"/>
  <c r="Q110" i="2"/>
  <c r="Q98" i="2"/>
  <c r="Q121" i="2"/>
  <c r="Q109" i="2"/>
  <c r="Q97" i="2"/>
  <c r="Q85" i="2"/>
  <c r="Q120" i="2"/>
  <c r="Q108" i="2"/>
  <c r="Q84" i="2"/>
  <c r="Q119" i="2"/>
  <c r="Q107" i="2"/>
  <c r="Q83" i="2"/>
  <c r="Q117" i="2"/>
  <c r="Q93" i="2"/>
  <c r="Q81" i="2"/>
  <c r="Q104" i="2"/>
  <c r="Q92" i="2"/>
  <c r="Q103" i="2"/>
  <c r="Q91" i="2"/>
  <c r="Q113" i="2"/>
  <c r="Q101" i="2"/>
  <c r="Q89" i="2"/>
  <c r="Q114" i="2"/>
  <c r="Q112" i="2"/>
  <c r="Q106" i="2"/>
  <c r="Q102" i="2"/>
  <c r="Q100" i="2"/>
  <c r="Q90" i="2"/>
  <c r="Q88" i="2"/>
  <c r="Q82" i="2"/>
  <c r="Q111" i="2"/>
  <c r="Q118" i="2"/>
  <c r="Q96" i="2"/>
  <c r="S107" i="2"/>
  <c r="D109" i="2"/>
  <c r="I116" i="2"/>
  <c r="H118" i="2"/>
  <c r="Y96" i="2"/>
  <c r="S119" i="2"/>
  <c r="S83" i="2"/>
  <c r="S82" i="2"/>
  <c r="S117" i="2"/>
  <c r="S105" i="2"/>
  <c r="S93" i="2"/>
  <c r="S81" i="2"/>
  <c r="S104" i="2"/>
  <c r="S92" i="2"/>
  <c r="S103" i="2"/>
  <c r="S91" i="2"/>
  <c r="S113" i="2"/>
  <c r="S101" i="2"/>
  <c r="S89" i="2"/>
  <c r="S100" i="2"/>
  <c r="S88" i="2"/>
  <c r="S123" i="2"/>
  <c r="S99" i="2"/>
  <c r="S87" i="2"/>
  <c r="S121" i="2"/>
  <c r="S97" i="2"/>
  <c r="S120" i="2"/>
  <c r="S114" i="2"/>
  <c r="S110" i="2"/>
  <c r="S102" i="2"/>
  <c r="S98" i="2"/>
  <c r="S90" i="2"/>
  <c r="S85" i="2"/>
  <c r="S84" i="2"/>
  <c r="S118" i="2"/>
  <c r="Q86" i="2"/>
  <c r="S96" i="2"/>
  <c r="I109" i="2"/>
  <c r="K116" i="2"/>
  <c r="W123" i="2"/>
  <c r="W111" i="2"/>
  <c r="W99" i="2"/>
  <c r="W87" i="2"/>
  <c r="W110" i="2"/>
  <c r="W98" i="2"/>
  <c r="W121" i="2"/>
  <c r="W109" i="2"/>
  <c r="W97" i="2"/>
  <c r="W85" i="2"/>
  <c r="W108" i="2"/>
  <c r="W84" i="2"/>
  <c r="W107" i="2"/>
  <c r="W83" i="2"/>
  <c r="W117" i="2"/>
  <c r="W93" i="2"/>
  <c r="W81" i="2"/>
  <c r="W104" i="2"/>
  <c r="W92" i="2"/>
  <c r="W103" i="2"/>
  <c r="W90" i="2"/>
  <c r="W89" i="2"/>
  <c r="W88" i="2"/>
  <c r="W82" i="2"/>
  <c r="W114" i="2"/>
  <c r="W113" i="2"/>
  <c r="W112" i="2"/>
  <c r="W106" i="2"/>
  <c r="W102" i="2"/>
  <c r="W101" i="2"/>
  <c r="W100" i="2"/>
  <c r="W91" i="2"/>
  <c r="W120" i="2"/>
  <c r="W86" i="2"/>
  <c r="U103" i="2"/>
  <c r="U91" i="2"/>
  <c r="U114" i="2"/>
  <c r="U102" i="2"/>
  <c r="U90" i="2"/>
  <c r="U113" i="2"/>
  <c r="U101" i="2"/>
  <c r="U89" i="2"/>
  <c r="U112" i="2"/>
  <c r="U100" i="2"/>
  <c r="U88" i="2"/>
  <c r="U123" i="2"/>
  <c r="U99" i="2"/>
  <c r="U87" i="2"/>
  <c r="U121" i="2"/>
  <c r="U109" i="2"/>
  <c r="U97" i="2"/>
  <c r="U85" i="2"/>
  <c r="U120" i="2"/>
  <c r="U108" i="2"/>
  <c r="U84" i="2"/>
  <c r="U119" i="2"/>
  <c r="U107" i="2"/>
  <c r="U83" i="2"/>
  <c r="U82" i="2"/>
  <c r="U117" i="2"/>
  <c r="U81" i="2"/>
  <c r="U110" i="2"/>
  <c r="U106" i="2"/>
  <c r="U104" i="2"/>
  <c r="U98" i="2"/>
  <c r="U93" i="2"/>
  <c r="U92" i="2"/>
  <c r="U111" i="2"/>
  <c r="U118" i="2"/>
  <c r="S86" i="2"/>
  <c r="U96" i="2"/>
  <c r="I98" i="2"/>
  <c r="I102" i="2"/>
  <c r="K105" i="2"/>
  <c r="U116" i="2"/>
  <c r="AB22" i="2"/>
  <c r="J32" i="2"/>
  <c r="V41" i="2"/>
  <c r="T25" i="2"/>
  <c r="J28" i="2"/>
  <c r="AH33" i="2"/>
  <c r="S35" i="2"/>
  <c r="S111" i="2" s="1"/>
  <c r="V45" i="2"/>
  <c r="AR21" i="2"/>
  <c r="AL7" i="2"/>
  <c r="AB47" i="2"/>
  <c r="AJ29" i="2"/>
  <c r="J31" i="2"/>
  <c r="AL29" i="2"/>
  <c r="V37" i="2"/>
  <c r="AB6" i="2"/>
  <c r="J21" i="2"/>
  <c r="AB5" i="2"/>
  <c r="V7" i="2"/>
  <c r="AH32" i="2"/>
  <c r="D55" i="2"/>
  <c r="AJ10" i="2"/>
  <c r="L20" i="2"/>
  <c r="J24" i="2"/>
  <c r="T27" i="2"/>
  <c r="J56" i="2"/>
  <c r="V56" i="2" s="1"/>
  <c r="E55" i="2"/>
  <c r="AB7" i="2"/>
  <c r="P20" i="2"/>
  <c r="J30" i="2"/>
  <c r="G55" i="2"/>
  <c r="AH30" i="2"/>
  <c r="AF9" i="2"/>
  <c r="AH31" i="2"/>
  <c r="F33" i="2"/>
  <c r="I55" i="2"/>
  <c r="V6" i="2"/>
  <c r="AF10" i="2"/>
  <c r="T20" i="2"/>
  <c r="J33" i="2"/>
  <c r="K55" i="2"/>
  <c r="V42" i="2"/>
  <c r="J54" i="2"/>
  <c r="V54" i="2" s="1"/>
  <c r="V38" i="2"/>
  <c r="V5" i="2"/>
  <c r="AJ9" i="2"/>
  <c r="AJ20" i="2"/>
  <c r="T22" i="2"/>
  <c r="J26" i="2"/>
  <c r="L29" i="2"/>
  <c r="I24" i="8"/>
  <c r="I14" i="8"/>
  <c r="I18" i="8" s="1"/>
  <c r="D22" i="10"/>
  <c r="U55" i="2"/>
  <c r="AL34" i="2"/>
  <c r="AH22" i="2"/>
  <c r="AK22" i="2"/>
  <c r="AH5" i="2"/>
  <c r="AK5" i="2"/>
  <c r="AH6" i="2"/>
  <c r="AK6" i="2"/>
  <c r="T48" i="3"/>
  <c r="V48" i="3"/>
  <c r="T28" i="3"/>
  <c r="V28" i="3"/>
  <c r="T59" i="3"/>
  <c r="V59" i="3"/>
  <c r="D31" i="8"/>
  <c r="L31" i="8"/>
  <c r="N9" i="2"/>
  <c r="N114" i="2" s="1"/>
  <c r="G18" i="2"/>
  <c r="G94" i="2" s="1"/>
  <c r="P48" i="3"/>
  <c r="Q33" i="8"/>
  <c r="Q37" i="8" s="1"/>
  <c r="F19" i="2"/>
  <c r="L14" i="8"/>
  <c r="J33" i="8"/>
  <c r="J37" i="8" s="1"/>
  <c r="M30" i="3"/>
  <c r="T15" i="3"/>
  <c r="N69" i="3"/>
  <c r="T69" i="3"/>
  <c r="Q19" i="2"/>
  <c r="Q95" i="2" s="1"/>
  <c r="AF20" i="2"/>
  <c r="R29" i="2"/>
  <c r="AF29" i="2"/>
  <c r="AD21" i="2"/>
  <c r="AG21" i="2"/>
  <c r="R33" i="8"/>
  <c r="R37" i="8" s="1"/>
  <c r="W19" i="2"/>
  <c r="W95" i="2" s="1"/>
  <c r="L28" i="3"/>
  <c r="N48" i="3"/>
  <c r="N59" i="3"/>
  <c r="F31" i="8"/>
  <c r="F33" i="8" s="1"/>
  <c r="F37" i="8" s="1"/>
  <c r="O33" i="8"/>
  <c r="O37" i="8" s="1"/>
  <c r="F59" i="3"/>
  <c r="G33" i="8"/>
  <c r="G37" i="8" s="1"/>
  <c r="J40" i="2"/>
  <c r="Q18" i="2"/>
  <c r="Q94" i="2" s="1"/>
  <c r="I30" i="3"/>
  <c r="H33" i="8"/>
  <c r="H37" i="8" s="1"/>
  <c r="F54" i="2"/>
  <c r="T54" i="2"/>
  <c r="J28" i="3"/>
  <c r="F48" i="3"/>
  <c r="E18" i="2"/>
  <c r="E94" i="2" s="1"/>
  <c r="F15" i="3"/>
  <c r="E33" i="8"/>
  <c r="E37" i="8" s="1"/>
  <c r="N33" i="8"/>
  <c r="N37" i="8" s="1"/>
  <c r="P69" i="3"/>
  <c r="AA9" i="2"/>
  <c r="AC8" i="2"/>
  <c r="P14" i="8"/>
  <c r="P18" i="8" s="1"/>
  <c r="K33" i="8"/>
  <c r="K36" i="8" s="1"/>
  <c r="F28" i="3"/>
  <c r="J59" i="3"/>
  <c r="E71" i="3"/>
  <c r="L15" i="3"/>
  <c r="F10" i="2"/>
  <c r="X29" i="2"/>
  <c r="R45" i="2"/>
  <c r="N56" i="2"/>
  <c r="AB56" i="2" s="1"/>
  <c r="P31" i="8"/>
  <c r="H59" i="3"/>
  <c r="Y19" i="2"/>
  <c r="Y95" i="2" s="1"/>
  <c r="L54" i="2"/>
  <c r="D71" i="3"/>
  <c r="I31" i="8"/>
  <c r="K30" i="3"/>
  <c r="T10" i="2"/>
  <c r="I71" i="3"/>
  <c r="I18" i="2"/>
  <c r="I94" i="2" s="1"/>
  <c r="V10" i="2"/>
  <c r="N15" i="3"/>
  <c r="L9" i="2"/>
  <c r="P54" i="2"/>
  <c r="P56" i="2"/>
  <c r="N28" i="3"/>
  <c r="K71" i="3"/>
  <c r="D18" i="2"/>
  <c r="D94" i="2" s="1"/>
  <c r="R41" i="2"/>
  <c r="J15" i="3"/>
  <c r="P28" i="3"/>
  <c r="H48" i="3"/>
  <c r="M71" i="3"/>
  <c r="V71" i="3" s="1"/>
  <c r="M18" i="8"/>
  <c r="P9" i="2"/>
  <c r="R10" i="2"/>
  <c r="E30" i="3"/>
  <c r="H18" i="2"/>
  <c r="H94" i="2" s="1"/>
  <c r="L59" i="3"/>
  <c r="U18" i="2"/>
  <c r="U94" i="2" s="1"/>
  <c r="F69" i="3"/>
  <c r="W18" i="2"/>
  <c r="W94" i="2" s="1"/>
  <c r="X10" i="2"/>
  <c r="P15" i="3"/>
  <c r="H69" i="3"/>
  <c r="L10" i="2"/>
  <c r="T56" i="2"/>
  <c r="D30" i="3"/>
  <c r="P59" i="3"/>
  <c r="J69" i="3"/>
  <c r="T21" i="2"/>
  <c r="F9" i="2"/>
  <c r="T30" i="2"/>
  <c r="T31" i="2"/>
  <c r="L40" i="2"/>
  <c r="V47" i="2"/>
  <c r="X54" i="2"/>
  <c r="T9" i="2"/>
  <c r="H40" i="2"/>
  <c r="H116" i="2" s="1"/>
  <c r="Z54" i="2"/>
  <c r="J29" i="2"/>
  <c r="N54" i="2"/>
  <c r="AB54" i="2" s="1"/>
  <c r="R56" i="2"/>
  <c r="J9" i="2"/>
  <c r="J113" i="2" s="1"/>
  <c r="O19" i="2"/>
  <c r="O95" i="2" s="1"/>
  <c r="R20" i="2"/>
  <c r="F56" i="2"/>
  <c r="Z9" i="2"/>
  <c r="Z10" i="2"/>
  <c r="R54" i="2"/>
  <c r="AD54" i="2"/>
  <c r="P10" i="2"/>
  <c r="U19" i="2"/>
  <c r="U95" i="2" s="1"/>
  <c r="T24" i="2"/>
  <c r="T33" i="2"/>
  <c r="F40" i="2"/>
  <c r="Y18" i="2"/>
  <c r="Y94" i="2" s="1"/>
  <c r="S18" i="2"/>
  <c r="S94" i="2" s="1"/>
  <c r="K19" i="2"/>
  <c r="K95" i="2" s="1"/>
  <c r="V8" i="2"/>
  <c r="J22" i="2"/>
  <c r="T28" i="2"/>
  <c r="K18" i="2"/>
  <c r="K94" i="2" s="1"/>
  <c r="X9" i="2"/>
  <c r="Z29" i="2"/>
  <c r="T32" i="2"/>
  <c r="V34" i="2"/>
  <c r="R9" i="2"/>
  <c r="J27" i="2"/>
  <c r="L56" i="2"/>
  <c r="AB8" i="2"/>
  <c r="S19" i="2"/>
  <c r="S95" i="2" s="1"/>
  <c r="N20" i="2"/>
  <c r="Z20" i="2"/>
  <c r="X20" i="2"/>
  <c r="J20" i="2"/>
  <c r="AB21" i="2"/>
  <c r="J25" i="2"/>
  <c r="T26" i="2"/>
  <c r="AB30" i="2"/>
  <c r="AB58" i="2"/>
  <c r="N10" i="2"/>
  <c r="O18" i="2"/>
  <c r="O94" i="2" s="1"/>
  <c r="J48" i="3"/>
  <c r="O30" i="3"/>
  <c r="L69" i="3"/>
  <c r="G71" i="3"/>
  <c r="O71" i="3"/>
  <c r="G30" i="3"/>
  <c r="H15" i="3"/>
  <c r="H28" i="3"/>
  <c r="L48" i="3"/>
  <c r="R52" i="3"/>
  <c r="Q48" i="3"/>
  <c r="R48" i="3" s="1"/>
  <c r="Q28" i="3"/>
  <c r="R28" i="3" s="1"/>
  <c r="AA20" i="2"/>
  <c r="AA29" i="2"/>
  <c r="N86" i="2" l="1"/>
  <c r="F55" i="2"/>
  <c r="N83" i="2"/>
  <c r="J121" i="2"/>
  <c r="N82" i="2"/>
  <c r="J103" i="2"/>
  <c r="N84" i="2"/>
  <c r="J106" i="2"/>
  <c r="J123" i="2"/>
  <c r="N113" i="2"/>
  <c r="J97" i="2"/>
  <c r="J104" i="2"/>
  <c r="J84" i="2"/>
  <c r="J118" i="2"/>
  <c r="J110" i="2"/>
  <c r="J83" i="2"/>
  <c r="J109" i="2"/>
  <c r="J119" i="2"/>
  <c r="J93" i="2"/>
  <c r="J92" i="2"/>
  <c r="J91" i="2"/>
  <c r="J90" i="2"/>
  <c r="J89" i="2"/>
  <c r="J112" i="2"/>
  <c r="J88" i="2"/>
  <c r="J111" i="2"/>
  <c r="J99" i="2"/>
  <c r="J87" i="2"/>
  <c r="J85" i="2"/>
  <c r="J120" i="2"/>
  <c r="N97" i="2"/>
  <c r="J101" i="2"/>
  <c r="J105" i="2"/>
  <c r="J96" i="2"/>
  <c r="J108" i="2"/>
  <c r="N98" i="2"/>
  <c r="J102" i="2"/>
  <c r="J107" i="2"/>
  <c r="J86" i="2"/>
  <c r="N87" i="2"/>
  <c r="N81" i="2"/>
  <c r="J114" i="2"/>
  <c r="J82" i="2"/>
  <c r="J116" i="2"/>
  <c r="J100" i="2"/>
  <c r="AA105" i="2"/>
  <c r="N96" i="2"/>
  <c r="J98" i="2"/>
  <c r="J81" i="2"/>
  <c r="J117" i="2"/>
  <c r="N123" i="2"/>
  <c r="AA103" i="2"/>
  <c r="AA91" i="2"/>
  <c r="AA114" i="2"/>
  <c r="AA102" i="2"/>
  <c r="AA90" i="2"/>
  <c r="AA113" i="2"/>
  <c r="AA101" i="2"/>
  <c r="AA89" i="2"/>
  <c r="AA112" i="2"/>
  <c r="AA100" i="2"/>
  <c r="AA88" i="2"/>
  <c r="AA123" i="2"/>
  <c r="AA111" i="2"/>
  <c r="AA99" i="2"/>
  <c r="AA87" i="2"/>
  <c r="AA121" i="2"/>
  <c r="AA109" i="2"/>
  <c r="AA97" i="2"/>
  <c r="AA85" i="2"/>
  <c r="AA120" i="2"/>
  <c r="AA108" i="2"/>
  <c r="AA84" i="2"/>
  <c r="AA119" i="2"/>
  <c r="AA107" i="2"/>
  <c r="AA83" i="2"/>
  <c r="AA106" i="2"/>
  <c r="AA104" i="2"/>
  <c r="AA98" i="2"/>
  <c r="AA93" i="2"/>
  <c r="AA92" i="2"/>
  <c r="AA82" i="2"/>
  <c r="AA117" i="2"/>
  <c r="AA110" i="2"/>
  <c r="AA81" i="2"/>
  <c r="AA96" i="2"/>
  <c r="N119" i="2"/>
  <c r="N117" i="2"/>
  <c r="N93" i="2"/>
  <c r="N92" i="2"/>
  <c r="N91" i="2"/>
  <c r="N89" i="2"/>
  <c r="N112" i="2"/>
  <c r="N88" i="2"/>
  <c r="N99" i="2"/>
  <c r="N85" i="2"/>
  <c r="N120" i="2"/>
  <c r="N90" i="2"/>
  <c r="N102" i="2"/>
  <c r="N104" i="2"/>
  <c r="N107" i="2"/>
  <c r="N103" i="2"/>
  <c r="N106" i="2"/>
  <c r="N109" i="2"/>
  <c r="N100" i="2"/>
  <c r="N108" i="2"/>
  <c r="N110" i="2"/>
  <c r="N101" i="2"/>
  <c r="N111" i="2"/>
  <c r="N105" i="2"/>
  <c r="D39" i="2"/>
  <c r="D115" i="2" s="1"/>
  <c r="AJ18" i="2"/>
  <c r="V28" i="2"/>
  <c r="V9" i="2"/>
  <c r="V30" i="2"/>
  <c r="Z19" i="2"/>
  <c r="AR8" i="2"/>
  <c r="V24" i="2"/>
  <c r="H39" i="2"/>
  <c r="H115" i="2" s="1"/>
  <c r="L55" i="2"/>
  <c r="AP9" i="2"/>
  <c r="AL6" i="2"/>
  <c r="AJ19" i="2"/>
  <c r="H55" i="2"/>
  <c r="V22" i="2"/>
  <c r="J55" i="2"/>
  <c r="V55" i="2" s="1"/>
  <c r="V21" i="2"/>
  <c r="V25" i="2"/>
  <c r="V29" i="2"/>
  <c r="I39" i="2"/>
  <c r="I115" i="2" s="1"/>
  <c r="G39" i="2"/>
  <c r="G115" i="2" s="1"/>
  <c r="V26" i="2"/>
  <c r="V33" i="2"/>
  <c r="V32" i="2"/>
  <c r="V27" i="2"/>
  <c r="V31" i="2"/>
  <c r="E39" i="2"/>
  <c r="E115" i="2" s="1"/>
  <c r="Z18" i="2"/>
  <c r="P19" i="2"/>
  <c r="AF19" i="2"/>
  <c r="AL22" i="2"/>
  <c r="AF18" i="2"/>
  <c r="L35" i="8"/>
  <c r="K37" i="8"/>
  <c r="I33" i="8"/>
  <c r="I37" i="8" s="1"/>
  <c r="AB29" i="2"/>
  <c r="AP29" i="2"/>
  <c r="AC20" i="2"/>
  <c r="AP20" i="2"/>
  <c r="D33" i="8"/>
  <c r="D37" i="8" s="1"/>
  <c r="L71" i="3"/>
  <c r="W39" i="2"/>
  <c r="W115" i="2" s="1"/>
  <c r="AL5" i="2"/>
  <c r="AH21" i="2"/>
  <c r="X19" i="2"/>
  <c r="P30" i="3"/>
  <c r="P71" i="3"/>
  <c r="F71" i="3"/>
  <c r="D74" i="3"/>
  <c r="T30" i="3"/>
  <c r="V30" i="3"/>
  <c r="U39" i="2"/>
  <c r="U115" i="2" s="1"/>
  <c r="R19" i="2"/>
  <c r="J71" i="3"/>
  <c r="E74" i="3"/>
  <c r="I74" i="3"/>
  <c r="L18" i="2"/>
  <c r="AB9" i="2"/>
  <c r="R18" i="2"/>
  <c r="Q39" i="2"/>
  <c r="Q115" i="2" s="1"/>
  <c r="N30" i="3"/>
  <c r="L30" i="3"/>
  <c r="N71" i="3"/>
  <c r="T71" i="3"/>
  <c r="AD8" i="2"/>
  <c r="AG8" i="2"/>
  <c r="F30" i="3"/>
  <c r="V40" i="2"/>
  <c r="D46" i="2"/>
  <c r="D122" i="2" s="1"/>
  <c r="T18" i="2"/>
  <c r="AC9" i="2"/>
  <c r="AC29" i="2"/>
  <c r="H30" i="3"/>
  <c r="N19" i="2"/>
  <c r="N95" i="2" s="1"/>
  <c r="P33" i="8"/>
  <c r="P37" i="8" s="1"/>
  <c r="F18" i="2"/>
  <c r="M33" i="8"/>
  <c r="L18" i="8"/>
  <c r="J30" i="3"/>
  <c r="J18" i="2"/>
  <c r="J94" i="2" s="1"/>
  <c r="AB20" i="2"/>
  <c r="L19" i="2"/>
  <c r="K39" i="2"/>
  <c r="K115" i="2" s="1"/>
  <c r="X18" i="2"/>
  <c r="Y39" i="2"/>
  <c r="Y115" i="2" s="1"/>
  <c r="S39" i="2"/>
  <c r="S115" i="2" s="1"/>
  <c r="T19" i="2"/>
  <c r="J19" i="2"/>
  <c r="J95" i="2" s="1"/>
  <c r="V20" i="2"/>
  <c r="P18" i="2"/>
  <c r="O39" i="2"/>
  <c r="O115" i="2" s="1"/>
  <c r="N18" i="2"/>
  <c r="N94" i="2" s="1"/>
  <c r="G74" i="3"/>
  <c r="H71" i="3"/>
  <c r="Q59" i="3"/>
  <c r="R59" i="3" s="1"/>
  <c r="AA19" i="2"/>
  <c r="AA95" i="2" s="1"/>
  <c r="AC105" i="2" l="1"/>
  <c r="AC111" i="2"/>
  <c r="AC85" i="2"/>
  <c r="AC93" i="2"/>
  <c r="AC92" i="2"/>
  <c r="AC114" i="2"/>
  <c r="AC113" i="2"/>
  <c r="AC112" i="2"/>
  <c r="AC90" i="2"/>
  <c r="AC89" i="2"/>
  <c r="AC88" i="2"/>
  <c r="AC83" i="2"/>
  <c r="AC120" i="2"/>
  <c r="AC99" i="2"/>
  <c r="AC104" i="2"/>
  <c r="AC107" i="2"/>
  <c r="AC109" i="2"/>
  <c r="AC102" i="2"/>
  <c r="AC103" i="2"/>
  <c r="AC101" i="2"/>
  <c r="AC100" i="2"/>
  <c r="AC123" i="2"/>
  <c r="AC108" i="2"/>
  <c r="AC106" i="2"/>
  <c r="AC110" i="2"/>
  <c r="AC91" i="2"/>
  <c r="AC81" i="2"/>
  <c r="AC82" i="2"/>
  <c r="AC98" i="2"/>
  <c r="AC97" i="2"/>
  <c r="AC84" i="2"/>
  <c r="AC96" i="2"/>
  <c r="F39" i="2"/>
  <c r="E46" i="2"/>
  <c r="E122" i="2" s="1"/>
  <c r="H46" i="2"/>
  <c r="H122" i="2" s="1"/>
  <c r="I46" i="2"/>
  <c r="I122" i="2" s="1"/>
  <c r="AR20" i="2"/>
  <c r="AR29" i="2"/>
  <c r="AR9" i="2"/>
  <c r="G46" i="2"/>
  <c r="G122" i="2" s="1"/>
  <c r="V18" i="2"/>
  <c r="D48" i="2"/>
  <c r="D124" i="2" s="1"/>
  <c r="L33" i="8"/>
  <c r="L36" i="8" s="1"/>
  <c r="L37" i="8" s="1"/>
  <c r="M37" i="8"/>
  <c r="AG20" i="2"/>
  <c r="AD20" i="2"/>
  <c r="AB19" i="2"/>
  <c r="AP19" i="2"/>
  <c r="AL21" i="2"/>
  <c r="AK20" i="2"/>
  <c r="AH8" i="2"/>
  <c r="AK8" i="2"/>
  <c r="U46" i="2"/>
  <c r="U122" i="2" s="1"/>
  <c r="AJ39" i="2"/>
  <c r="AF39" i="2"/>
  <c r="R39" i="2"/>
  <c r="AD29" i="2"/>
  <c r="AG29" i="2"/>
  <c r="AD9" i="2"/>
  <c r="AG9" i="2"/>
  <c r="AC19" i="2"/>
  <c r="AC95" i="2" s="1"/>
  <c r="Z39" i="2"/>
  <c r="K46" i="2"/>
  <c r="K122" i="2" s="1"/>
  <c r="X39" i="2"/>
  <c r="L39" i="2"/>
  <c r="T39" i="2"/>
  <c r="V19" i="2"/>
  <c r="J39" i="2"/>
  <c r="J115" i="2" s="1"/>
  <c r="P39" i="2"/>
  <c r="N39" i="2"/>
  <c r="N115" i="2" s="1"/>
  <c r="AG114" i="2" l="1"/>
  <c r="AG90" i="2"/>
  <c r="AG113" i="2"/>
  <c r="AG89" i="2"/>
  <c r="AG112" i="2"/>
  <c r="AG88" i="2"/>
  <c r="AG111" i="2"/>
  <c r="AG85" i="2"/>
  <c r="AG93" i="2"/>
  <c r="AG92" i="2"/>
  <c r="AG120" i="2"/>
  <c r="AG99" i="2"/>
  <c r="AG107" i="2"/>
  <c r="AG104" i="2"/>
  <c r="AG102" i="2"/>
  <c r="AG101" i="2"/>
  <c r="AG100" i="2"/>
  <c r="AG109" i="2"/>
  <c r="AG103" i="2"/>
  <c r="AG123" i="2"/>
  <c r="AG108" i="2"/>
  <c r="AG106" i="2"/>
  <c r="AG110" i="2"/>
  <c r="AG91" i="2"/>
  <c r="AG83" i="2"/>
  <c r="AG98" i="2"/>
  <c r="AG82" i="2"/>
  <c r="AG81" i="2"/>
  <c r="AG97" i="2"/>
  <c r="AG105" i="2"/>
  <c r="AG96" i="2"/>
  <c r="AG84" i="2"/>
  <c r="E48" i="2"/>
  <c r="E124" i="2" s="1"/>
  <c r="F46" i="2"/>
  <c r="AH29" i="2"/>
  <c r="I48" i="2"/>
  <c r="I124" i="2" s="1"/>
  <c r="D53" i="2"/>
  <c r="D57" i="2" s="1"/>
  <c r="D60" i="2" s="1"/>
  <c r="D61" i="2" s="1"/>
  <c r="G48" i="2"/>
  <c r="G124" i="2" s="1"/>
  <c r="H48" i="2"/>
  <c r="H124" i="2" s="1"/>
  <c r="AH20" i="2"/>
  <c r="AH9" i="2"/>
  <c r="AL8" i="2"/>
  <c r="AK9" i="2"/>
  <c r="AL20" i="2"/>
  <c r="AK19" i="2"/>
  <c r="AK95" i="2" s="1"/>
  <c r="U48" i="2"/>
  <c r="U124" i="2" s="1"/>
  <c r="AD19" i="2"/>
  <c r="AG19" i="2"/>
  <c r="AG95" i="2" s="1"/>
  <c r="K48" i="2"/>
  <c r="K124" i="2" s="1"/>
  <c r="L46" i="2"/>
  <c r="V39" i="2"/>
  <c r="J46" i="2"/>
  <c r="J122" i="2" s="1"/>
  <c r="AK93" i="2" l="1"/>
  <c r="AK92" i="2"/>
  <c r="AK112" i="2"/>
  <c r="AK88" i="2"/>
  <c r="AK111" i="2"/>
  <c r="AK114" i="2"/>
  <c r="AK113" i="2"/>
  <c r="AK90" i="2"/>
  <c r="AK89" i="2"/>
  <c r="AK85" i="2"/>
  <c r="AK91" i="2"/>
  <c r="AK110" i="2"/>
  <c r="AK120" i="2"/>
  <c r="AK99" i="2"/>
  <c r="AK107" i="2"/>
  <c r="AK123" i="2"/>
  <c r="AK103" i="2"/>
  <c r="AK102" i="2"/>
  <c r="AK109" i="2"/>
  <c r="AK101" i="2"/>
  <c r="AK100" i="2"/>
  <c r="AK104" i="2"/>
  <c r="AK108" i="2"/>
  <c r="AK105" i="2"/>
  <c r="AK97" i="2"/>
  <c r="AK106" i="2"/>
  <c r="AK83" i="2"/>
  <c r="AK82" i="2"/>
  <c r="AK81" i="2"/>
  <c r="AK98" i="2"/>
  <c r="AK96" i="2"/>
  <c r="E53" i="2"/>
  <c r="F53" i="2" s="1"/>
  <c r="AK84" i="2"/>
  <c r="F48" i="2"/>
  <c r="AL19" i="2"/>
  <c r="AH19" i="2"/>
  <c r="H53" i="2"/>
  <c r="H57" i="2" s="1"/>
  <c r="H60" i="2" s="1"/>
  <c r="H61" i="2" s="1"/>
  <c r="G53" i="2"/>
  <c r="G57" i="2" s="1"/>
  <c r="G60" i="2" s="1"/>
  <c r="G61" i="2" s="1"/>
  <c r="I53" i="2"/>
  <c r="I57" i="2" s="1"/>
  <c r="I60" i="2" s="1"/>
  <c r="I61" i="2" s="1"/>
  <c r="AL9" i="2"/>
  <c r="U53" i="2"/>
  <c r="L48" i="2"/>
  <c r="K53" i="2"/>
  <c r="V46" i="2"/>
  <c r="J48" i="2"/>
  <c r="J124" i="2" s="1"/>
  <c r="Q69" i="3"/>
  <c r="E57" i="2" l="1"/>
  <c r="E60" i="2" s="1"/>
  <c r="U57" i="2"/>
  <c r="R69" i="3"/>
  <c r="K57" i="2"/>
  <c r="L53" i="2"/>
  <c r="J53" i="2"/>
  <c r="V48" i="2"/>
  <c r="Q71" i="3"/>
  <c r="R71" i="3" s="1"/>
  <c r="F57" i="2" l="1"/>
  <c r="U60" i="2"/>
  <c r="K60" i="2"/>
  <c r="L57" i="2"/>
  <c r="F60" i="2"/>
  <c r="E61" i="2"/>
  <c r="F61" i="2" s="1"/>
  <c r="J57" i="2"/>
  <c r="V53" i="2"/>
  <c r="Q15" i="3"/>
  <c r="R15" i="3" s="1"/>
  <c r="U61" i="2" l="1"/>
  <c r="K61" i="2"/>
  <c r="L61" i="2" s="1"/>
  <c r="L60" i="2"/>
  <c r="V57" i="2"/>
  <c r="J60" i="2"/>
  <c r="Q30" i="3"/>
  <c r="R30" i="3" s="1"/>
  <c r="T14" i="8"/>
  <c r="T18" i="8" s="1"/>
  <c r="T33" i="8" s="1"/>
  <c r="T37" i="8" s="1"/>
  <c r="V60" i="2" l="1"/>
  <c r="J61" i="2"/>
  <c r="V61" i="2" s="1"/>
  <c r="N45" i="2" l="1"/>
  <c r="N121" i="2" s="1"/>
  <c r="Z45" i="2" l="1"/>
  <c r="M40" i="2"/>
  <c r="M116" i="2" s="1"/>
  <c r="Z43" i="2"/>
  <c r="Z41" i="2"/>
  <c r="M46" i="2" l="1"/>
  <c r="M122" i="2" s="1"/>
  <c r="M55" i="2"/>
  <c r="Y40" i="2"/>
  <c r="Y116" i="2" s="1"/>
  <c r="Z42" i="2"/>
  <c r="M48" i="2" l="1"/>
  <c r="M124" i="2" s="1"/>
  <c r="Y55" i="2"/>
  <c r="Z55" i="2" s="1"/>
  <c r="Z40" i="2"/>
  <c r="Y46" i="2"/>
  <c r="Y122" i="2" s="1"/>
  <c r="M53" i="2"/>
  <c r="M57" i="2" l="1"/>
  <c r="Y48" i="2"/>
  <c r="Y124" i="2" s="1"/>
  <c r="Z46" i="2"/>
  <c r="Y53" i="2" l="1"/>
  <c r="Z48" i="2"/>
  <c r="M60" i="2"/>
  <c r="M61" i="2" l="1"/>
  <c r="Z53" i="2"/>
  <c r="Y57" i="2"/>
  <c r="Z57" i="2" l="1"/>
  <c r="Y60" i="2"/>
  <c r="Y61" i="2" l="1"/>
  <c r="Z61" i="2" s="1"/>
  <c r="Z60" i="2"/>
  <c r="AB44" i="2" l="1"/>
  <c r="AB45" i="2" l="1"/>
  <c r="AC43" i="2"/>
  <c r="AC119" i="2" s="1"/>
  <c r="N42" i="2"/>
  <c r="N118" i="2" s="1"/>
  <c r="AC45" i="2"/>
  <c r="AC121" i="2" s="1"/>
  <c r="AR45" i="2" l="1"/>
  <c r="N40" i="2"/>
  <c r="N116" i="2" s="1"/>
  <c r="AR43" i="2"/>
  <c r="AD45" i="2"/>
  <c r="AG45" i="2"/>
  <c r="AG121" i="2" s="1"/>
  <c r="AD43" i="2"/>
  <c r="AG43" i="2"/>
  <c r="AG119" i="2" s="1"/>
  <c r="AB43" i="2"/>
  <c r="AA42" i="2"/>
  <c r="AA118" i="2" s="1"/>
  <c r="AC11" i="2"/>
  <c r="AC87" i="2" s="1"/>
  <c r="AB11" i="2"/>
  <c r="AB41" i="2"/>
  <c r="AC41" i="2"/>
  <c r="AC117" i="2" s="1"/>
  <c r="AR41" i="2" l="1"/>
  <c r="AC42" i="2"/>
  <c r="AC118" i="2" s="1"/>
  <c r="AP42" i="2"/>
  <c r="AK43" i="2"/>
  <c r="AK119" i="2" s="1"/>
  <c r="AH45" i="2"/>
  <c r="AD11" i="2"/>
  <c r="AG11" i="2"/>
  <c r="AG87" i="2" s="1"/>
  <c r="AD41" i="2"/>
  <c r="AG41" i="2"/>
  <c r="AG117" i="2" s="1"/>
  <c r="AA40" i="2"/>
  <c r="AA116" i="2" s="1"/>
  <c r="AB42" i="2"/>
  <c r="AA10" i="2"/>
  <c r="AA86" i="2" s="1"/>
  <c r="AR42" i="2" l="1"/>
  <c r="AP10" i="2"/>
  <c r="AG42" i="2"/>
  <c r="AG118" i="2" s="1"/>
  <c r="AA55" i="2"/>
  <c r="AP55" i="2" s="1"/>
  <c r="AP40" i="2"/>
  <c r="AH41" i="2"/>
  <c r="AK42" i="2"/>
  <c r="AK118" i="2" s="1"/>
  <c r="AH11" i="2"/>
  <c r="AK11" i="2"/>
  <c r="AK87" i="2" s="1"/>
  <c r="AB40" i="2"/>
  <c r="AC40" i="2"/>
  <c r="AC116" i="2" s="1"/>
  <c r="AC10" i="2"/>
  <c r="AC86" i="2" s="1"/>
  <c r="AA18" i="2"/>
  <c r="AA94" i="2" s="1"/>
  <c r="AB10" i="2"/>
  <c r="AL11" i="2" l="1"/>
  <c r="AP18" i="2"/>
  <c r="AG40" i="2"/>
  <c r="AG116" i="2" s="1"/>
  <c r="AR40" i="2"/>
  <c r="AC55" i="2"/>
  <c r="AG55" i="2" s="1"/>
  <c r="AD10" i="2"/>
  <c r="AG10" i="2"/>
  <c r="AG86" i="2" s="1"/>
  <c r="AC18" i="2"/>
  <c r="AC94" i="2" s="1"/>
  <c r="AB18" i="2"/>
  <c r="AA39" i="2"/>
  <c r="AA115" i="2" s="1"/>
  <c r="AP39" i="2" l="1"/>
  <c r="AH10" i="2"/>
  <c r="AK10" i="2"/>
  <c r="AK86" i="2" s="1"/>
  <c r="AD18" i="2"/>
  <c r="AG18" i="2"/>
  <c r="AG94" i="2" s="1"/>
  <c r="AC39" i="2"/>
  <c r="AC115" i="2" s="1"/>
  <c r="AB39" i="2"/>
  <c r="AA46" i="2"/>
  <c r="AA122" i="2" s="1"/>
  <c r="AH18" i="2" l="1"/>
  <c r="AP46" i="2"/>
  <c r="AG39" i="2"/>
  <c r="AG115" i="2" s="1"/>
  <c r="AL10" i="2"/>
  <c r="AK18" i="2"/>
  <c r="AK94" i="2" s="1"/>
  <c r="AD39" i="2"/>
  <c r="AC46" i="2"/>
  <c r="AC122" i="2" s="1"/>
  <c r="AA48" i="2"/>
  <c r="AA124" i="2" s="1"/>
  <c r="AG46" i="2" l="1"/>
  <c r="AG122" i="2" s="1"/>
  <c r="AH39" i="2"/>
  <c r="AP48" i="2"/>
  <c r="AL18" i="2"/>
  <c r="AK39" i="2"/>
  <c r="AK115" i="2" s="1"/>
  <c r="AC48" i="2"/>
  <c r="AC124" i="2" s="1"/>
  <c r="AA53" i="2"/>
  <c r="AP53" i="2" s="1"/>
  <c r="AG48" i="2" l="1"/>
  <c r="AG124" i="2" s="1"/>
  <c r="AL39" i="2"/>
  <c r="AA57" i="2"/>
  <c r="AP57" i="2" s="1"/>
  <c r="AC53" i="2"/>
  <c r="AG53" i="2" s="1"/>
  <c r="AC57" i="2" l="1"/>
  <c r="AG57" i="2" s="1"/>
  <c r="AA60" i="2"/>
  <c r="AP60" i="2" s="1"/>
  <c r="S14" i="8" l="1"/>
  <c r="S18" i="8" s="1"/>
  <c r="S33" i="8" s="1"/>
  <c r="S37" i="8" s="1"/>
  <c r="AA61" i="2"/>
  <c r="AP61" i="2" s="1"/>
  <c r="AC60" i="2"/>
  <c r="AG60" i="2" s="1"/>
  <c r="AG61" i="2" l="1"/>
  <c r="AC61" i="2"/>
  <c r="AI40" i="2" l="1"/>
  <c r="AI116" i="2" s="1"/>
  <c r="AK41" i="2"/>
  <c r="AK117" i="2" s="1"/>
  <c r="AJ45" i="2"/>
  <c r="AK45" i="2"/>
  <c r="AK121" i="2" s="1"/>
  <c r="AL45" i="2" l="1"/>
  <c r="AX40" i="2"/>
  <c r="AJ41" i="2"/>
  <c r="AK40" i="2"/>
  <c r="AK116" i="2" s="1"/>
  <c r="AL41" i="2"/>
  <c r="AI55" i="2"/>
  <c r="AX55" i="2" s="1"/>
  <c r="AI46" i="2"/>
  <c r="AI122" i="2" s="1"/>
  <c r="AJ40" i="2"/>
  <c r="AI48" i="2" l="1"/>
  <c r="AI124" i="2" s="1"/>
  <c r="AJ46" i="2"/>
  <c r="AJ55" i="2"/>
  <c r="AK55" i="2"/>
  <c r="AK46" i="2"/>
  <c r="AK122" i="2" s="1"/>
  <c r="AK48" i="2" l="1"/>
  <c r="AK124" i="2" s="1"/>
  <c r="AI53" i="2"/>
  <c r="AJ48" i="2"/>
  <c r="AI57" i="2" l="1"/>
  <c r="AJ53" i="2"/>
  <c r="AK53" i="2"/>
  <c r="AK57" i="2" l="1"/>
  <c r="AI60" i="2"/>
  <c r="AJ57" i="2"/>
  <c r="AI61" i="2" l="1"/>
  <c r="AJ61" i="2" s="1"/>
  <c r="AJ60" i="2"/>
  <c r="AK60" i="2"/>
  <c r="AK61" i="2" l="1"/>
  <c r="T42" i="2"/>
  <c r="AH42" i="2"/>
  <c r="S40" i="2"/>
  <c r="S116" i="2" s="1"/>
  <c r="W42" i="2"/>
  <c r="W118" i="2" s="1"/>
  <c r="X42" i="2" l="1"/>
  <c r="AH40" i="2"/>
  <c r="T40" i="2"/>
  <c r="AF43" i="2"/>
  <c r="Q40" i="2"/>
  <c r="Q116" i="2" s="1"/>
  <c r="W40" i="2"/>
  <c r="W116" i="2" s="1"/>
  <c r="S55" i="2"/>
  <c r="S46" i="2"/>
  <c r="S122" i="2" s="1"/>
  <c r="AL42" i="2"/>
  <c r="AF42" i="2"/>
  <c r="R42" i="2"/>
  <c r="AH55" i="2" l="1"/>
  <c r="T55" i="2"/>
  <c r="AH46" i="2"/>
  <c r="T46" i="2"/>
  <c r="S48" i="2"/>
  <c r="S124" i="2" s="1"/>
  <c r="AH43" i="2"/>
  <c r="W43" i="2"/>
  <c r="W119" i="2" s="1"/>
  <c r="W55" i="2"/>
  <c r="X40" i="2"/>
  <c r="AL40" i="2"/>
  <c r="W46" i="2"/>
  <c r="W122" i="2" s="1"/>
  <c r="Q46" i="2"/>
  <c r="Q122" i="2" s="1"/>
  <c r="R40" i="2"/>
  <c r="AF40" i="2"/>
  <c r="Q55" i="2"/>
  <c r="AL43" i="2" l="1"/>
  <c r="X55" i="2"/>
  <c r="AL55" i="2"/>
  <c r="AH48" i="2"/>
  <c r="T48" i="2"/>
  <c r="S53" i="2"/>
  <c r="AF55" i="2"/>
  <c r="R55" i="2"/>
  <c r="AF46" i="2"/>
  <c r="Q48" i="2"/>
  <c r="Q124" i="2" s="1"/>
  <c r="R46" i="2"/>
  <c r="X46" i="2"/>
  <c r="W48" i="2"/>
  <c r="W124" i="2" s="1"/>
  <c r="AL46" i="2"/>
  <c r="S57" i="2" l="1"/>
  <c r="AH53" i="2"/>
  <c r="T53" i="2"/>
  <c r="X48" i="2"/>
  <c r="AL48" i="2"/>
  <c r="W53" i="2"/>
  <c r="Q53" i="2"/>
  <c r="AF48" i="2"/>
  <c r="R48" i="2"/>
  <c r="AF53" i="2" l="1"/>
  <c r="Q57" i="2"/>
  <c r="R53" i="2"/>
  <c r="AL53" i="2"/>
  <c r="W57" i="2"/>
  <c r="X53" i="2"/>
  <c r="S60" i="2"/>
  <c r="T57" i="2"/>
  <c r="AH57" i="2"/>
  <c r="T60" i="2" l="1"/>
  <c r="AH60" i="2"/>
  <c r="S61" i="2"/>
  <c r="AF57" i="2"/>
  <c r="Q60" i="2"/>
  <c r="R57" i="2"/>
  <c r="W60" i="2"/>
  <c r="AL57" i="2"/>
  <c r="X57" i="2"/>
  <c r="AL60" i="2" l="1"/>
  <c r="W61" i="2"/>
  <c r="X60" i="2"/>
  <c r="R60" i="2"/>
  <c r="AF60" i="2"/>
  <c r="Q61" i="2"/>
  <c r="AH61" i="2"/>
  <c r="T61" i="2"/>
  <c r="AF61" i="2" l="1"/>
  <c r="R61" i="2"/>
  <c r="X61" i="2"/>
  <c r="AL61" i="2"/>
  <c r="Z44" i="2"/>
  <c r="O44" i="2"/>
  <c r="O120" i="2" s="1"/>
  <c r="O42" i="2" l="1"/>
  <c r="O118" i="2" s="1"/>
  <c r="AD44" i="2"/>
  <c r="O40" i="2" l="1"/>
  <c r="O116" i="2" s="1"/>
  <c r="AD42" i="2"/>
  <c r="P42" i="2"/>
  <c r="O46" i="2" l="1"/>
  <c r="O122" i="2" s="1"/>
  <c r="O55" i="2"/>
  <c r="AD40" i="2"/>
  <c r="P40" i="2"/>
  <c r="O48" i="2"/>
  <c r="O124" i="2" s="1"/>
  <c r="P46" i="2"/>
  <c r="N46" i="2"/>
  <c r="N122" i="2" s="1"/>
  <c r="AD46" i="2"/>
  <c r="P55" i="2"/>
  <c r="N55" i="2"/>
  <c r="AB55" i="2" s="1"/>
  <c r="AD55" i="2"/>
  <c r="AB46" i="2" l="1"/>
  <c r="O53" i="2"/>
  <c r="P48" i="2"/>
  <c r="N48" i="2"/>
  <c r="N124" i="2" s="1"/>
  <c r="AD48" i="2"/>
  <c r="AB48" i="2" l="1"/>
  <c r="O57" i="2"/>
  <c r="P53" i="2"/>
  <c r="N53" i="2"/>
  <c r="AB53" i="2" s="1"/>
  <c r="AD53" i="2"/>
  <c r="O60" i="2" l="1"/>
  <c r="P57" i="2"/>
  <c r="N57" i="2"/>
  <c r="AB57" i="2" s="1"/>
  <c r="AD57" i="2"/>
  <c r="P60" i="2" l="1"/>
  <c r="O61" i="2"/>
  <c r="N60" i="2"/>
  <c r="AD60" i="2"/>
  <c r="N61" i="2" l="1"/>
  <c r="AB61" i="2" s="1"/>
  <c r="AB60" i="2"/>
  <c r="P61" i="2"/>
  <c r="AD61" i="2"/>
  <c r="AN28" i="2" l="1"/>
  <c r="AN24" i="2"/>
  <c r="AN32" i="2"/>
  <c r="AN25" i="2"/>
  <c r="AN27" i="2"/>
  <c r="AN33" i="2"/>
  <c r="AN31" i="2"/>
  <c r="AN26" i="2"/>
  <c r="AN22" i="2"/>
  <c r="X51" i="3" l="1"/>
  <c r="AM29" i="2" l="1"/>
  <c r="AN56" i="2"/>
  <c r="AN29" i="2" l="1"/>
  <c r="BB29" i="2"/>
  <c r="AN30" i="2"/>
  <c r="AN21" i="2"/>
  <c r="AM20" i="2"/>
  <c r="BB20" i="2" l="1"/>
  <c r="AN20" i="2"/>
  <c r="X63" i="3" l="1"/>
  <c r="AN45" i="2" l="1"/>
  <c r="AN41" i="2"/>
  <c r="AN44" i="2"/>
  <c r="X56" i="3" l="1"/>
  <c r="X39" i="3"/>
  <c r="X9" i="3"/>
  <c r="X7" i="3"/>
  <c r="X8" i="3"/>
  <c r="X47" i="3"/>
  <c r="X27" i="3"/>
  <c r="X54" i="3"/>
  <c r="X46" i="3"/>
  <c r="X40" i="3"/>
  <c r="X24" i="3"/>
  <c r="AM42" i="2"/>
  <c r="AN43" i="2"/>
  <c r="X35" i="3"/>
  <c r="X21" i="3" l="1"/>
  <c r="X14" i="3"/>
  <c r="X13" i="3"/>
  <c r="X57" i="3"/>
  <c r="X62" i="3"/>
  <c r="X19" i="3"/>
  <c r="X42" i="3"/>
  <c r="X18" i="3"/>
  <c r="X44" i="3"/>
  <c r="AM40" i="2"/>
  <c r="AN42" i="2"/>
  <c r="X26" i="3"/>
  <c r="X45" i="3"/>
  <c r="X41" i="3"/>
  <c r="X12" i="3"/>
  <c r="AM54" i="2"/>
  <c r="BB54" i="2" s="1"/>
  <c r="AN47" i="2"/>
  <c r="AN54" i="2" l="1"/>
  <c r="AQ54" i="2"/>
  <c r="W28" i="3"/>
  <c r="X52" i="3"/>
  <c r="W59" i="3"/>
  <c r="AN40" i="2"/>
  <c r="AM55" i="2"/>
  <c r="X33" i="3"/>
  <c r="W48" i="3"/>
  <c r="X11" i="3"/>
  <c r="W15" i="3"/>
  <c r="AR54" i="2" l="1"/>
  <c r="X59" i="3"/>
  <c r="X28" i="3"/>
  <c r="X48" i="3"/>
  <c r="AN55" i="2"/>
  <c r="AQ55" i="2"/>
  <c r="X15" i="3"/>
  <c r="W30" i="3"/>
  <c r="AR55" i="2" l="1"/>
  <c r="X30" i="3"/>
  <c r="W69" i="3"/>
  <c r="X69" i="3" l="1"/>
  <c r="W71" i="3"/>
  <c r="X71" i="3" l="1"/>
  <c r="Y31" i="8"/>
  <c r="Y14" i="8" l="1"/>
  <c r="Y18" i="8" s="1"/>
  <c r="Y33" i="8" s="1"/>
  <c r="Y37" i="8" s="1"/>
  <c r="BB35" i="2" l="1"/>
  <c r="BB16" i="2" l="1"/>
  <c r="AN15" i="2"/>
  <c r="AN34" i="2"/>
  <c r="AM19" i="2"/>
  <c r="AN19" i="2" l="1"/>
  <c r="BB19" i="2"/>
  <c r="AR34" i="2" l="1"/>
  <c r="AQ19" i="2"/>
  <c r="AQ95" i="2" s="1"/>
  <c r="AR19" i="2" l="1"/>
  <c r="AN8" i="2"/>
  <c r="AN7" i="2"/>
  <c r="AN6" i="2"/>
  <c r="AM9" i="2" l="1"/>
  <c r="AN5" i="2"/>
  <c r="AM103" i="2" l="1"/>
  <c r="AM91" i="2"/>
  <c r="AM113" i="2"/>
  <c r="AM101" i="2"/>
  <c r="AM120" i="2"/>
  <c r="AM108" i="2"/>
  <c r="AM84" i="2"/>
  <c r="AM119" i="2"/>
  <c r="AM107" i="2"/>
  <c r="AM83" i="2"/>
  <c r="AM106" i="2"/>
  <c r="AM123" i="2"/>
  <c r="AM87" i="2"/>
  <c r="AM104" i="2"/>
  <c r="AM121" i="2"/>
  <c r="AM102" i="2"/>
  <c r="AM85" i="2"/>
  <c r="AM100" i="2"/>
  <c r="AM82" i="2"/>
  <c r="AM117" i="2"/>
  <c r="AM99" i="2"/>
  <c r="AM81" i="2"/>
  <c r="AM98" i="2"/>
  <c r="AM114" i="2"/>
  <c r="AM97" i="2"/>
  <c r="AM112" i="2"/>
  <c r="AM111" i="2"/>
  <c r="AM110" i="2"/>
  <c r="AM109" i="2"/>
  <c r="AM93" i="2"/>
  <c r="AM92" i="2"/>
  <c r="AM90" i="2"/>
  <c r="AM88" i="2"/>
  <c r="AM86" i="2"/>
  <c r="AM105" i="2"/>
  <c r="AM96" i="2"/>
  <c r="AM118" i="2"/>
  <c r="AM116" i="2"/>
  <c r="AM95" i="2"/>
  <c r="BB9" i="2"/>
  <c r="AN9" i="2"/>
  <c r="AT11" i="2" l="1"/>
  <c r="AT44" i="2" l="1"/>
  <c r="AU44" i="2"/>
  <c r="BJ44" i="2" l="1"/>
  <c r="AV44" i="2"/>
  <c r="AY44" i="2"/>
  <c r="AT41" i="2"/>
  <c r="AU41" i="2"/>
  <c r="AT45" i="2"/>
  <c r="AU45" i="2"/>
  <c r="BJ45" i="2" l="1"/>
  <c r="BJ41" i="2"/>
  <c r="AZ44" i="2"/>
  <c r="AY41" i="2"/>
  <c r="AV45" i="2"/>
  <c r="AY45" i="2"/>
  <c r="AU43" i="2"/>
  <c r="AT43" i="2"/>
  <c r="AS42" i="2"/>
  <c r="AV41" i="2"/>
  <c r="BH42" i="2" l="1"/>
  <c r="BJ43" i="2"/>
  <c r="AZ45" i="2"/>
  <c r="AZ41" i="2"/>
  <c r="AU42" i="2"/>
  <c r="AY43" i="2"/>
  <c r="AT42" i="2"/>
  <c r="AS40" i="2"/>
  <c r="AV43" i="2"/>
  <c r="BH40" i="2" l="1"/>
  <c r="AU40" i="2"/>
  <c r="BJ42" i="2"/>
  <c r="AY42" i="2"/>
  <c r="AZ43" i="2"/>
  <c r="AV42" i="2"/>
  <c r="AS55" i="2"/>
  <c r="BH55" i="2" s="1"/>
  <c r="AT40" i="2"/>
  <c r="BJ40" i="2" l="1"/>
  <c r="AV40" i="2"/>
  <c r="AY40" i="2"/>
  <c r="AZ42" i="2"/>
  <c r="AT55" i="2"/>
  <c r="AU55" i="2"/>
  <c r="BJ55" i="2" s="1"/>
  <c r="AZ40" i="2" l="1"/>
  <c r="AV55" i="2"/>
  <c r="AY55" i="2"/>
  <c r="AZ55" i="2" s="1"/>
  <c r="AC30" i="8"/>
  <c r="AC29" i="8"/>
  <c r="AC28" i="8"/>
  <c r="AC23" i="8"/>
  <c r="AC22" i="8"/>
  <c r="AC17" i="8"/>
  <c r="AC16" i="8"/>
  <c r="AC15" i="8"/>
  <c r="AC13" i="8"/>
  <c r="AC12" i="8"/>
  <c r="AC11" i="8"/>
  <c r="AC10" i="8"/>
  <c r="AC9" i="8"/>
  <c r="AC8" i="8"/>
  <c r="AC7" i="8" l="1"/>
  <c r="AB31" i="8"/>
  <c r="AC27" i="8"/>
  <c r="AC31" i="8" s="1"/>
  <c r="AC21" i="8"/>
  <c r="AC24" i="8" s="1"/>
  <c r="AB51" i="3" l="1"/>
  <c r="AU31" i="2" l="1"/>
  <c r="AT31" i="2"/>
  <c r="AT34" i="2"/>
  <c r="AT33" i="2"/>
  <c r="AU33" i="2"/>
  <c r="AU32" i="2"/>
  <c r="AT32" i="2"/>
  <c r="AU25" i="2"/>
  <c r="AT25" i="2"/>
  <c r="AT22" i="2"/>
  <c r="AU22" i="2"/>
  <c r="AU26" i="2"/>
  <c r="AT26" i="2"/>
  <c r="AU24" i="2"/>
  <c r="AT24" i="2"/>
  <c r="AT27" i="2"/>
  <c r="AU27" i="2"/>
  <c r="BJ26" i="2" l="1"/>
  <c r="BJ22" i="2"/>
  <c r="BJ32" i="2"/>
  <c r="BJ25" i="2"/>
  <c r="BJ27" i="2"/>
  <c r="BJ33" i="2"/>
  <c r="BJ24" i="2"/>
  <c r="BJ31" i="2"/>
  <c r="AV32" i="2"/>
  <c r="AV33" i="2"/>
  <c r="AV26" i="2"/>
  <c r="AV22" i="2"/>
  <c r="AV24" i="2"/>
  <c r="AV27" i="2"/>
  <c r="AV25" i="2"/>
  <c r="AV31" i="2"/>
  <c r="AT28" i="2"/>
  <c r="AU28" i="2"/>
  <c r="AS29" i="2"/>
  <c r="AU30" i="2"/>
  <c r="AT30" i="2"/>
  <c r="AU21" i="2"/>
  <c r="AT21" i="2"/>
  <c r="AS20" i="2"/>
  <c r="BH20" i="2" l="1"/>
  <c r="BJ21" i="2"/>
  <c r="BJ30" i="2"/>
  <c r="BJ28" i="2"/>
  <c r="AT29" i="2"/>
  <c r="BH29" i="2"/>
  <c r="AV28" i="2"/>
  <c r="AU20" i="2"/>
  <c r="AU29" i="2"/>
  <c r="AV21" i="2"/>
  <c r="AV30" i="2"/>
  <c r="AT20" i="2"/>
  <c r="AV29" i="2" l="1"/>
  <c r="BJ29" i="2"/>
  <c r="AV20" i="2"/>
  <c r="BJ20" i="2"/>
  <c r="AB63" i="3"/>
  <c r="AB62" i="3" l="1"/>
  <c r="AB57" i="3"/>
  <c r="AB42" i="3"/>
  <c r="AB35" i="3"/>
  <c r="AB8" i="3"/>
  <c r="AB13" i="3"/>
  <c r="AT7" i="2"/>
  <c r="AU7" i="2"/>
  <c r="AB52" i="3"/>
  <c r="AV7" i="2" l="1"/>
  <c r="AY7" i="2"/>
  <c r="AB54" i="3"/>
  <c r="AB56" i="3"/>
  <c r="AB44" i="3"/>
  <c r="AB39" i="3"/>
  <c r="AB47" i="3"/>
  <c r="AB26" i="3"/>
  <c r="AB27" i="3"/>
  <c r="AB19" i="3"/>
  <c r="AB9" i="3"/>
  <c r="AB12" i="3"/>
  <c r="AB33" i="3"/>
  <c r="AT6" i="2"/>
  <c r="AU6" i="2"/>
  <c r="AT5" i="2"/>
  <c r="AU5" i="2"/>
  <c r="AA59" i="3"/>
  <c r="AT47" i="2"/>
  <c r="AS54" i="2"/>
  <c r="BH54" i="2" s="1"/>
  <c r="AB7" i="3"/>
  <c r="AB18" i="3"/>
  <c r="AZ7" i="2" l="1"/>
  <c r="AY5" i="2"/>
  <c r="AV47" i="2"/>
  <c r="AY47" i="2"/>
  <c r="AV6" i="2"/>
  <c r="AY6" i="2"/>
  <c r="AB59" i="3"/>
  <c r="AB46" i="3"/>
  <c r="AB41" i="3"/>
  <c r="AB45" i="3"/>
  <c r="AB40" i="3"/>
  <c r="AB21" i="3"/>
  <c r="AB24" i="3"/>
  <c r="AA48" i="3"/>
  <c r="AB11" i="3"/>
  <c r="AA28" i="3"/>
  <c r="AS19" i="2"/>
  <c r="AA15" i="3"/>
  <c r="AT54" i="2"/>
  <c r="AU54" i="2"/>
  <c r="BJ54" i="2" s="1"/>
  <c r="AU8" i="2"/>
  <c r="AT8" i="2"/>
  <c r="AV5" i="2"/>
  <c r="AS9" i="2"/>
  <c r="AS95" i="2" l="1"/>
  <c r="AS106" i="2"/>
  <c r="AS82" i="2"/>
  <c r="AS117" i="2"/>
  <c r="AS93" i="2"/>
  <c r="AS81" i="2"/>
  <c r="AS104" i="2"/>
  <c r="AS92" i="2"/>
  <c r="AS103" i="2"/>
  <c r="AS91" i="2"/>
  <c r="AS114" i="2"/>
  <c r="AS102" i="2"/>
  <c r="AS90" i="2"/>
  <c r="AS113" i="2"/>
  <c r="AS101" i="2"/>
  <c r="AS89" i="2"/>
  <c r="AS112" i="2"/>
  <c r="AS100" i="2"/>
  <c r="AS88" i="2"/>
  <c r="AS123" i="2"/>
  <c r="AS111" i="2"/>
  <c r="AS99" i="2"/>
  <c r="AS87" i="2"/>
  <c r="AS98" i="2"/>
  <c r="AS107" i="2"/>
  <c r="AS97" i="2"/>
  <c r="AS85" i="2"/>
  <c r="AS84" i="2"/>
  <c r="AS83" i="2"/>
  <c r="AS121" i="2"/>
  <c r="AS120" i="2"/>
  <c r="AS119" i="2"/>
  <c r="AS109" i="2"/>
  <c r="AS108" i="2"/>
  <c r="AS86" i="2"/>
  <c r="AS110" i="2"/>
  <c r="AS118" i="2"/>
  <c r="AS116" i="2"/>
  <c r="AS96" i="2"/>
  <c r="AS105" i="2"/>
  <c r="AZ6" i="2"/>
  <c r="AT19" i="2"/>
  <c r="AZ47" i="2"/>
  <c r="AZ5" i="2"/>
  <c r="AV8" i="2"/>
  <c r="AY8" i="2"/>
  <c r="AV54" i="2"/>
  <c r="AY54" i="2"/>
  <c r="AZ54" i="2" s="1"/>
  <c r="AB48" i="3"/>
  <c r="AB28" i="3"/>
  <c r="AT9" i="2"/>
  <c r="AA30" i="3"/>
  <c r="AB15" i="3"/>
  <c r="AU9" i="2"/>
  <c r="AU114" i="2" l="1"/>
  <c r="AU90" i="2"/>
  <c r="AU113" i="2"/>
  <c r="AU89" i="2"/>
  <c r="AU112" i="2"/>
  <c r="AU88" i="2"/>
  <c r="AU123" i="2"/>
  <c r="AU111" i="2"/>
  <c r="AU85" i="2"/>
  <c r="AU93" i="2"/>
  <c r="AU92" i="2"/>
  <c r="AU110" i="2"/>
  <c r="AU99" i="2"/>
  <c r="AU120" i="2"/>
  <c r="AU117" i="2"/>
  <c r="AU121" i="2"/>
  <c r="AU119" i="2"/>
  <c r="AU118" i="2"/>
  <c r="AU116" i="2"/>
  <c r="AU102" i="2"/>
  <c r="AU100" i="2"/>
  <c r="AU103" i="2"/>
  <c r="AU108" i="2"/>
  <c r="AU101" i="2"/>
  <c r="AU109" i="2"/>
  <c r="AU98" i="2"/>
  <c r="AU107" i="2"/>
  <c r="AU97" i="2"/>
  <c r="AU104" i="2"/>
  <c r="AU106" i="2"/>
  <c r="AU105" i="2"/>
  <c r="AU96" i="2"/>
  <c r="AU83" i="2"/>
  <c r="AU81" i="2"/>
  <c r="AU82" i="2"/>
  <c r="AU84" i="2"/>
  <c r="AZ8" i="2"/>
  <c r="AY9" i="2"/>
  <c r="AY84" i="2" s="1"/>
  <c r="AB30" i="3"/>
  <c r="AV9" i="2"/>
  <c r="AY93" i="2" l="1"/>
  <c r="AY104" i="2"/>
  <c r="AY92" i="2"/>
  <c r="AY115" i="2"/>
  <c r="AY114" i="2"/>
  <c r="AY90" i="2"/>
  <c r="AY113" i="2"/>
  <c r="AY89" i="2"/>
  <c r="AY112" i="2"/>
  <c r="AY88" i="2"/>
  <c r="AY111" i="2"/>
  <c r="AY99" i="2"/>
  <c r="AY98" i="2"/>
  <c r="AY85" i="2"/>
  <c r="AY109" i="2"/>
  <c r="AY107" i="2"/>
  <c r="AY91" i="2"/>
  <c r="AY110" i="2"/>
  <c r="AY120" i="2"/>
  <c r="AY121" i="2"/>
  <c r="AY117" i="2"/>
  <c r="AY119" i="2"/>
  <c r="AY118" i="2"/>
  <c r="AY116" i="2"/>
  <c r="AY83" i="2"/>
  <c r="AY81" i="2"/>
  <c r="AY82" i="2"/>
  <c r="AY123" i="2"/>
  <c r="AZ9" i="2"/>
  <c r="AA69" i="3"/>
  <c r="AB69" i="3" s="1"/>
  <c r="AA71" i="3" l="1"/>
  <c r="AB71" i="3" s="1"/>
  <c r="AC5" i="8" l="1"/>
  <c r="AC14" i="8" s="1"/>
  <c r="AC18" i="8" s="1"/>
  <c r="AC33" i="8" s="1"/>
  <c r="AC37" i="8" s="1"/>
  <c r="AB14" i="8"/>
  <c r="AB18" i="8" l="1"/>
  <c r="AB33" i="8" l="1"/>
  <c r="AB37" i="8" s="1"/>
  <c r="AT10" i="2"/>
  <c r="AT15" i="2"/>
  <c r="AU15" i="2" l="1"/>
  <c r="AU91" i="2" s="1"/>
  <c r="AS18" i="2"/>
  <c r="AS94" i="2" s="1"/>
  <c r="AV15" i="2" l="1"/>
  <c r="AT18" i="2"/>
  <c r="AS39" i="2"/>
  <c r="AS115" i="2" s="1"/>
  <c r="AS46" i="2" l="1"/>
  <c r="AS122" i="2" s="1"/>
  <c r="AT39" i="2"/>
  <c r="AS48" i="2" l="1"/>
  <c r="AS124" i="2" s="1"/>
  <c r="AT46" i="2"/>
  <c r="AS53" i="2" l="1"/>
  <c r="AT48" i="2"/>
  <c r="AT53" i="2" l="1"/>
  <c r="AS57" i="2"/>
  <c r="AT57" i="2" l="1"/>
  <c r="AS60" i="2"/>
  <c r="AS61" i="2" l="1"/>
  <c r="AT61" i="2" s="1"/>
  <c r="AT60" i="2"/>
  <c r="AX10" i="2" l="1"/>
  <c r="AW18" i="2" l="1"/>
  <c r="AW94" i="2" s="1"/>
  <c r="AX18" i="2" l="1"/>
  <c r="AZ15" i="2"/>
  <c r="AU19" i="2" l="1"/>
  <c r="AU95" i="2" s="1"/>
  <c r="AV34" i="2"/>
  <c r="AV19" i="2" l="1"/>
  <c r="AE31" i="8" l="1"/>
  <c r="AZ23" i="2" l="1"/>
  <c r="AX23" i="2"/>
  <c r="AX58" i="2" l="1"/>
  <c r="AZ58" i="2"/>
  <c r="AD51" i="3" l="1"/>
  <c r="AX27" i="2" l="1"/>
  <c r="AY27" i="2"/>
  <c r="AY103" i="2" s="1"/>
  <c r="AX33" i="2"/>
  <c r="AZ33" i="2"/>
  <c r="AX22" i="2"/>
  <c r="AZ22" i="2"/>
  <c r="AX25" i="2"/>
  <c r="AY25" i="2"/>
  <c r="AY101" i="2" s="1"/>
  <c r="AX32" i="2"/>
  <c r="AY32" i="2"/>
  <c r="AY108" i="2" s="1"/>
  <c r="AX24" i="2"/>
  <c r="AY24" i="2"/>
  <c r="AY100" i="2" s="1"/>
  <c r="AX34" i="2"/>
  <c r="AX31" i="2"/>
  <c r="AZ31" i="2"/>
  <c r="AX26" i="2"/>
  <c r="AY26" i="2"/>
  <c r="AY102" i="2" s="1"/>
  <c r="AZ24" i="2" l="1"/>
  <c r="AZ25" i="2"/>
  <c r="AZ26" i="2"/>
  <c r="AZ32" i="2"/>
  <c r="AZ27" i="2"/>
  <c r="AX28" i="2"/>
  <c r="AZ28" i="2"/>
  <c r="AX21" i="2"/>
  <c r="AW20" i="2"/>
  <c r="AW96" i="2" s="1"/>
  <c r="AY21" i="2"/>
  <c r="AY97" i="2" s="1"/>
  <c r="AX30" i="2"/>
  <c r="AY30" i="2"/>
  <c r="AY106" i="2" s="1"/>
  <c r="AW29" i="2"/>
  <c r="AW105" i="2" s="1"/>
  <c r="AX29" i="2" l="1"/>
  <c r="AZ21" i="2"/>
  <c r="AY20" i="2"/>
  <c r="AY96" i="2" s="1"/>
  <c r="AX20" i="2"/>
  <c r="AZ34" i="2"/>
  <c r="AZ30" i="2"/>
  <c r="AY29" i="2"/>
  <c r="AY105" i="2" s="1"/>
  <c r="AZ29" i="2" l="1"/>
  <c r="AZ20" i="2"/>
  <c r="AD63" i="3" l="1"/>
  <c r="AD44" i="3" l="1"/>
  <c r="AD13" i="3"/>
  <c r="AD26" i="3"/>
  <c r="AD8" i="3"/>
  <c r="AD56" i="3"/>
  <c r="AD39" i="3"/>
  <c r="AD9" i="3"/>
  <c r="AD14" i="3"/>
  <c r="AD62" i="3" l="1"/>
  <c r="AY19" i="2"/>
  <c r="AY95" i="2" s="1"/>
  <c r="AD57" i="3"/>
  <c r="AD42" i="3"/>
  <c r="AD46" i="3"/>
  <c r="AD41" i="3"/>
  <c r="AD40" i="3"/>
  <c r="AD54" i="3"/>
  <c r="AD21" i="3"/>
  <c r="AD47" i="3"/>
  <c r="AD24" i="3"/>
  <c r="AD19" i="3"/>
  <c r="AD52" i="3" l="1"/>
  <c r="AC59" i="3"/>
  <c r="AJ59" i="3" s="1"/>
  <c r="AD18" i="3"/>
  <c r="AD7" i="3"/>
  <c r="AD12" i="3"/>
  <c r="AD45" i="3"/>
  <c r="AD35" i="3"/>
  <c r="AD27" i="3"/>
  <c r="AD11" i="3"/>
  <c r="AD59" i="3" l="1"/>
  <c r="AF59" i="3"/>
  <c r="AC15" i="3"/>
  <c r="AW19" i="2"/>
  <c r="AW95" i="2" s="1"/>
  <c r="AC28" i="3"/>
  <c r="AD33" i="3"/>
  <c r="AC48" i="3"/>
  <c r="AJ48" i="3" l="1"/>
  <c r="AF48" i="3"/>
  <c r="AD48" i="3"/>
  <c r="AJ15" i="3"/>
  <c r="AF15" i="3"/>
  <c r="AD28" i="3"/>
  <c r="AJ28" i="3"/>
  <c r="AF28" i="3"/>
  <c r="AX19" i="2"/>
  <c r="AW39" i="2"/>
  <c r="AW115" i="2" s="1"/>
  <c r="AD15" i="3"/>
  <c r="AC30" i="3"/>
  <c r="AD30" i="3" l="1"/>
  <c r="AF30" i="3"/>
  <c r="AZ19" i="2"/>
  <c r="AX39" i="2"/>
  <c r="AW46" i="2"/>
  <c r="AW122" i="2" s="1"/>
  <c r="AX46" i="2" l="1"/>
  <c r="AW48" i="2"/>
  <c r="AW124" i="2" s="1"/>
  <c r="AZ39" i="2"/>
  <c r="AY46" i="2"/>
  <c r="AY122" i="2" s="1"/>
  <c r="AZ46" i="2" l="1"/>
  <c r="AY48" i="2"/>
  <c r="AY124" i="2" s="1"/>
  <c r="AX48" i="2"/>
  <c r="AW53" i="2"/>
  <c r="AD64" i="3" l="1"/>
  <c r="AC69" i="3"/>
  <c r="AX53" i="2"/>
  <c r="AW57" i="2"/>
  <c r="AZ48" i="2"/>
  <c r="AY53" i="2"/>
  <c r="AJ69" i="3" l="1"/>
  <c r="AF69" i="3"/>
  <c r="AZ53" i="2"/>
  <c r="AY57" i="2"/>
  <c r="AX57" i="2"/>
  <c r="AW60" i="2"/>
  <c r="AD69" i="3"/>
  <c r="AC71" i="3"/>
  <c r="AJ71" i="3" s="1"/>
  <c r="AE14" i="8"/>
  <c r="AE18" i="8" s="1"/>
  <c r="AE33" i="8" s="1"/>
  <c r="AE37" i="8" s="1"/>
  <c r="AD71" i="3" l="1"/>
  <c r="AF71" i="3"/>
  <c r="AX60" i="2"/>
  <c r="AW61" i="2"/>
  <c r="AX61" i="2" s="1"/>
  <c r="AZ57" i="2"/>
  <c r="AY60" i="2"/>
  <c r="AZ60" i="2" l="1"/>
  <c r="AY61" i="2"/>
  <c r="AZ61" i="2" s="1"/>
  <c r="AG31" i="8" l="1"/>
  <c r="BD44" i="2" l="1"/>
  <c r="BF31" i="2" l="1"/>
  <c r="BD27" i="2"/>
  <c r="BF26" i="2"/>
  <c r="BF24" i="2"/>
  <c r="BF22" i="2"/>
  <c r="BD32" i="2"/>
  <c r="BD25" i="2"/>
  <c r="BF47" i="2"/>
  <c r="BD33" i="2"/>
  <c r="BF44" i="2"/>
  <c r="BB44" i="2"/>
  <c r="BF27" i="2" l="1"/>
  <c r="BD15" i="2"/>
  <c r="BF15" i="2"/>
  <c r="BD31" i="2"/>
  <c r="BF32" i="2"/>
  <c r="BF25" i="2"/>
  <c r="BD26" i="2"/>
  <c r="BF41" i="2"/>
  <c r="AH54" i="3"/>
  <c r="AH34" i="3"/>
  <c r="BD30" i="2"/>
  <c r="AH41" i="3"/>
  <c r="AH24" i="3"/>
  <c r="BD22" i="2"/>
  <c r="AH51" i="3"/>
  <c r="AH45" i="3"/>
  <c r="AH27" i="3"/>
  <c r="AH9" i="3"/>
  <c r="BD21" i="2"/>
  <c r="BD24" i="2"/>
  <c r="AH46" i="3"/>
  <c r="AH21" i="3"/>
  <c r="BD47" i="2"/>
  <c r="BC54" i="2"/>
  <c r="BE54" i="2" s="1"/>
  <c r="BF54" i="2" s="1"/>
  <c r="BF33" i="2"/>
  <c r="AH35" i="3"/>
  <c r="AH40" i="3"/>
  <c r="AH42" i="3"/>
  <c r="AH12" i="3"/>
  <c r="AH66" i="3"/>
  <c r="AH58" i="3"/>
  <c r="AH44" i="3"/>
  <c r="AH57" i="3"/>
  <c r="BF34" i="2"/>
  <c r="BD35" i="2"/>
  <c r="BD34" i="2"/>
  <c r="BB43" i="2"/>
  <c r="AH13" i="3"/>
  <c r="AH56" i="3"/>
  <c r="AH19" i="3"/>
  <c r="AH8" i="3"/>
  <c r="AH63" i="3"/>
  <c r="AH39" i="3"/>
  <c r="BF6" i="2"/>
  <c r="BD6" i="2"/>
  <c r="BF28" i="2"/>
  <c r="BD28" i="2"/>
  <c r="AH11" i="3"/>
  <c r="BF5" i="2"/>
  <c r="BD5" i="2"/>
  <c r="AH47" i="3"/>
  <c r="AH26" i="3"/>
  <c r="BD45" i="2"/>
  <c r="BF45" i="2"/>
  <c r="BF7" i="2"/>
  <c r="BD7" i="2"/>
  <c r="BD16" i="2"/>
  <c r="BF8" i="2"/>
  <c r="BD8" i="2"/>
  <c r="BD29" i="2" l="1"/>
  <c r="BF30" i="2"/>
  <c r="BF21" i="2"/>
  <c r="BD38" i="2"/>
  <c r="BD41" i="2"/>
  <c r="BD11" i="2"/>
  <c r="AH18" i="3"/>
  <c r="BD54" i="2"/>
  <c r="AH62" i="3"/>
  <c r="BD9" i="2"/>
  <c r="BB42" i="2"/>
  <c r="BF9" i="2" l="1"/>
  <c r="BD20" i="2"/>
  <c r="AG28" i="3"/>
  <c r="AH28" i="3" s="1"/>
  <c r="BF29" i="2"/>
  <c r="BD10" i="2"/>
  <c r="BD12" i="2"/>
  <c r="AG12" i="8"/>
  <c r="AG7" i="8" s="1"/>
  <c r="BB40" i="2"/>
  <c r="BA55" i="2"/>
  <c r="AG15" i="3"/>
  <c r="AH7" i="3"/>
  <c r="AH52" i="3"/>
  <c r="AG59" i="3"/>
  <c r="AH59" i="3" s="1"/>
  <c r="AH33" i="3"/>
  <c r="AG48" i="3"/>
  <c r="AH48" i="3" s="1"/>
  <c r="BD43" i="2"/>
  <c r="BF43" i="2"/>
  <c r="BD19" i="2" l="1"/>
  <c r="BD18" i="2"/>
  <c r="AH15" i="3"/>
  <c r="AG30" i="3"/>
  <c r="BB55" i="2"/>
  <c r="BD42" i="2"/>
  <c r="BF42" i="2"/>
  <c r="AH30" i="3" l="1"/>
  <c r="AJ30" i="3"/>
  <c r="BD40" i="2"/>
  <c r="BC55" i="2"/>
  <c r="BF40" i="2"/>
  <c r="BA53" i="2"/>
  <c r="AG69" i="3" l="1"/>
  <c r="AH69" i="3" s="1"/>
  <c r="BA57" i="2"/>
  <c r="BD55" i="2"/>
  <c r="BE55" i="2"/>
  <c r="BF55" i="2" s="1"/>
  <c r="AG71" i="3" l="1"/>
  <c r="AH71" i="3" s="1"/>
  <c r="BA60" i="2"/>
  <c r="BA61" i="2" l="1"/>
  <c r="AG5" i="8" l="1"/>
  <c r="AH14" i="8" l="1"/>
  <c r="AG14" i="8" s="1"/>
  <c r="AH18" i="8" l="1"/>
  <c r="AG18" i="8" s="1"/>
  <c r="AH33" i="8" l="1"/>
  <c r="AG33" i="8" l="1"/>
  <c r="AG36" i="8" s="1"/>
  <c r="AG37" i="8" s="1"/>
  <c r="AH36" i="8"/>
  <c r="BF19" i="2"/>
  <c r="BF20" i="2"/>
  <c r="AI35" i="8" l="1"/>
  <c r="AI36" i="8" s="1"/>
  <c r="AI37" i="8" s="1"/>
  <c r="AH37" i="8"/>
  <c r="BD46" i="2"/>
  <c r="BD39" i="2"/>
  <c r="BE53" i="2" l="1"/>
  <c r="BE57" i="2" l="1"/>
  <c r="BD48" i="2"/>
  <c r="BC53" i="2"/>
  <c r="BE60" i="2" l="1"/>
  <c r="BE61" i="2" s="1"/>
  <c r="BD53" i="2"/>
  <c r="BC57" i="2"/>
  <c r="BD57" i="2" l="1"/>
  <c r="BC60" i="2"/>
  <c r="BC61" i="2" l="1"/>
  <c r="BD61" i="2" s="1"/>
  <c r="BD60" i="2"/>
  <c r="BJ6" i="2" l="1"/>
  <c r="BH6" i="2"/>
  <c r="BJ5" i="2"/>
  <c r="BH5" i="2"/>
  <c r="BJ35" i="2"/>
  <c r="BJ34" i="2" l="1"/>
  <c r="BH34" i="2"/>
  <c r="BJ36" i="2"/>
  <c r="BH35" i="2" l="1"/>
  <c r="BH36" i="2"/>
  <c r="BD36" i="2"/>
  <c r="BH39" i="2"/>
  <c r="BH46" i="2"/>
  <c r="BH10" i="2"/>
  <c r="BH19" i="2"/>
  <c r="BH48" i="2"/>
  <c r="BH18" i="2"/>
  <c r="BJ15" i="2"/>
  <c r="BH15" i="2"/>
  <c r="BH38" i="2"/>
  <c r="BH9" i="2"/>
  <c r="BH7" i="2"/>
  <c r="BJ12" i="2"/>
  <c r="BH12" i="2"/>
  <c r="BJ17" i="2"/>
  <c r="BH17" i="2"/>
  <c r="BJ8" i="2"/>
  <c r="BG53" i="2"/>
  <c r="BG57" i="2" s="1"/>
  <c r="BJ16" i="2"/>
  <c r="BH16" i="2"/>
  <c r="BH8" i="2"/>
  <c r="BH11" i="2"/>
  <c r="BJ38" i="2"/>
  <c r="BJ19" i="2"/>
  <c r="BJ7" i="2"/>
  <c r="BJ9" i="2"/>
  <c r="BH57" i="2" l="1"/>
  <c r="BG60" i="2"/>
  <c r="BH53" i="2"/>
  <c r="BG61" i="2" l="1"/>
  <c r="BH61" i="2" s="1"/>
  <c r="BH60" i="2"/>
  <c r="BI53" i="2" l="1"/>
  <c r="BI57" i="2" l="1"/>
  <c r="BI60" i="2" l="1"/>
  <c r="BI61" i="2" l="1"/>
  <c r="AK10" i="8" l="1"/>
  <c r="AK8" i="8"/>
  <c r="AK11" i="8" l="1"/>
  <c r="AK29" i="8"/>
  <c r="AL24" i="8"/>
  <c r="AK24" i="8" s="1"/>
  <c r="AK13" i="8"/>
  <c r="AK23" i="8" l="1"/>
  <c r="AK9" i="8"/>
  <c r="AK30" i="8" l="1"/>
  <c r="AK28" i="8" l="1"/>
  <c r="AL66" i="3" l="1"/>
  <c r="AL44" i="3"/>
  <c r="AL42" i="3"/>
  <c r="AL57" i="3"/>
  <c r="AL45" i="3"/>
  <c r="AL19" i="3"/>
  <c r="AL41" i="3" l="1"/>
  <c r="AL47" i="3"/>
  <c r="BL7" i="2"/>
  <c r="BM25" i="2"/>
  <c r="BL31" i="2"/>
  <c r="BL26" i="2"/>
  <c r="BM27" i="2"/>
  <c r="BL24" i="2"/>
  <c r="AL52" i="3"/>
  <c r="BL22" i="2"/>
  <c r="BL32" i="2"/>
  <c r="BM6" i="2"/>
  <c r="AL58" i="3"/>
  <c r="AL54" i="3"/>
  <c r="AL11" i="3"/>
  <c r="AL21" i="3"/>
  <c r="AL35" i="3"/>
  <c r="AL24" i="3"/>
  <c r="AL56" i="3"/>
  <c r="AL13" i="3"/>
  <c r="AL26" i="3"/>
  <c r="AL8" i="3"/>
  <c r="AL62" i="3"/>
  <c r="BM47" i="2"/>
  <c r="AL18" i="3"/>
  <c r="AL46" i="3"/>
  <c r="BM44" i="2"/>
  <c r="BL44" i="2"/>
  <c r="AL39" i="3"/>
  <c r="AL27" i="3"/>
  <c r="AL9" i="3"/>
  <c r="AL64" i="3"/>
  <c r="AL63" i="3"/>
  <c r="AL12" i="3"/>
  <c r="BN27" i="2" l="1"/>
  <c r="BN44" i="2"/>
  <c r="BN47" i="2"/>
  <c r="BN25" i="2"/>
  <c r="BN6" i="2"/>
  <c r="CB6" i="2"/>
  <c r="BL5" i="2"/>
  <c r="BM5" i="2"/>
  <c r="BK16" i="2"/>
  <c r="BL27" i="2"/>
  <c r="BM24" i="2"/>
  <c r="BM31" i="2"/>
  <c r="BM26" i="2"/>
  <c r="BL6" i="2"/>
  <c r="BM22" i="2"/>
  <c r="BL15" i="2"/>
  <c r="BL25" i="2"/>
  <c r="BM32" i="2"/>
  <c r="BM15" i="2"/>
  <c r="BM7" i="2"/>
  <c r="BK9" i="2"/>
  <c r="BL12" i="2"/>
  <c r="BM43" i="2"/>
  <c r="BL41" i="2"/>
  <c r="AL14" i="3"/>
  <c r="BK35" i="2"/>
  <c r="BL38" i="2"/>
  <c r="BM30" i="2"/>
  <c r="AL7" i="3"/>
  <c r="AL40" i="3"/>
  <c r="BL47" i="2"/>
  <c r="BK54" i="2"/>
  <c r="BL54" i="2" s="1"/>
  <c r="AK69" i="3"/>
  <c r="BL28" i="2"/>
  <c r="BM28" i="2"/>
  <c r="AL34" i="3"/>
  <c r="AK28" i="3"/>
  <c r="BL33" i="2"/>
  <c r="BM33" i="2"/>
  <c r="BL45" i="2"/>
  <c r="BM45" i="2"/>
  <c r="BM8" i="2"/>
  <c r="BL8" i="2"/>
  <c r="BK111" i="2" l="1"/>
  <c r="BK106" i="2"/>
  <c r="BK82" i="2"/>
  <c r="BK117" i="2"/>
  <c r="BK93" i="2"/>
  <c r="BK81" i="2"/>
  <c r="BK114" i="2"/>
  <c r="BK102" i="2"/>
  <c r="BK113" i="2"/>
  <c r="BK101" i="2"/>
  <c r="BK89" i="2"/>
  <c r="BK112" i="2"/>
  <c r="BK110" i="2"/>
  <c r="BK109" i="2"/>
  <c r="BK91" i="2"/>
  <c r="BK108" i="2"/>
  <c r="BK88" i="2"/>
  <c r="BK123" i="2"/>
  <c r="BK107" i="2"/>
  <c r="BK87" i="2"/>
  <c r="BK104" i="2"/>
  <c r="BK121" i="2"/>
  <c r="BK103" i="2"/>
  <c r="BK85" i="2"/>
  <c r="BK120" i="2"/>
  <c r="BK100" i="2"/>
  <c r="BK84" i="2"/>
  <c r="BK119" i="2"/>
  <c r="BK99" i="2"/>
  <c r="BK98" i="2"/>
  <c r="BK97" i="2"/>
  <c r="BK83" i="2"/>
  <c r="BK90" i="2"/>
  <c r="BK92" i="2"/>
  <c r="BN45" i="2"/>
  <c r="BN32" i="2"/>
  <c r="BN30" i="2"/>
  <c r="BN33" i="2"/>
  <c r="BN22" i="2"/>
  <c r="BN43" i="2"/>
  <c r="BN26" i="2"/>
  <c r="BN28" i="2"/>
  <c r="BN24" i="2"/>
  <c r="BM16" i="2"/>
  <c r="BN15" i="2"/>
  <c r="BN31" i="2"/>
  <c r="BM35" i="2"/>
  <c r="BZ35" i="2"/>
  <c r="BM9" i="2"/>
  <c r="BM91" i="2" s="1"/>
  <c r="BZ9" i="2"/>
  <c r="BN7" i="2"/>
  <c r="CB7" i="2"/>
  <c r="BN5" i="2"/>
  <c r="CB5" i="2"/>
  <c r="BN8" i="2"/>
  <c r="CB8" i="2"/>
  <c r="AN28" i="3"/>
  <c r="AT28" i="3"/>
  <c r="AL69" i="3"/>
  <c r="AN69" i="3"/>
  <c r="BM21" i="2"/>
  <c r="BM97" i="2" s="1"/>
  <c r="BK20" i="2"/>
  <c r="BK96" i="2" s="1"/>
  <c r="BL16" i="2"/>
  <c r="BL35" i="2"/>
  <c r="BL9" i="2"/>
  <c r="BK42" i="2"/>
  <c r="BK118" i="2" s="1"/>
  <c r="BM12" i="2"/>
  <c r="BL30" i="2"/>
  <c r="BL43" i="2"/>
  <c r="BL34" i="2"/>
  <c r="BK29" i="2"/>
  <c r="BK105" i="2" s="1"/>
  <c r="BM41" i="2"/>
  <c r="AK15" i="3"/>
  <c r="BL21" i="2"/>
  <c r="AK12" i="8"/>
  <c r="AK7" i="8" s="1"/>
  <c r="BM38" i="2"/>
  <c r="BK56" i="2"/>
  <c r="BM56" i="2" s="1"/>
  <c r="BN56" i="2" s="1"/>
  <c r="BM34" i="2"/>
  <c r="BM54" i="2"/>
  <c r="BN54" i="2" s="1"/>
  <c r="AL28" i="3"/>
  <c r="AL51" i="3"/>
  <c r="AK59" i="3"/>
  <c r="BM58" i="2"/>
  <c r="BN58" i="2" s="1"/>
  <c r="BL58" i="2"/>
  <c r="AL33" i="3"/>
  <c r="AK48" i="3"/>
  <c r="BM100" i="2" l="1"/>
  <c r="BM107" i="2"/>
  <c r="BM111" i="2"/>
  <c r="BM109" i="2"/>
  <c r="BM83" i="2"/>
  <c r="BM119" i="2"/>
  <c r="BM81" i="2"/>
  <c r="BM92" i="2"/>
  <c r="BM88" i="2"/>
  <c r="BM110" i="2"/>
  <c r="BM102" i="2"/>
  <c r="BM108" i="2"/>
  <c r="BM106" i="2"/>
  <c r="BM114" i="2"/>
  <c r="BM104" i="2"/>
  <c r="BM121" i="2"/>
  <c r="BM113" i="2"/>
  <c r="BM85" i="2"/>
  <c r="BM89" i="2"/>
  <c r="BM90" i="2"/>
  <c r="BM93" i="2"/>
  <c r="BM112" i="2"/>
  <c r="BM99" i="2"/>
  <c r="BM103" i="2"/>
  <c r="BM123" i="2"/>
  <c r="BM101" i="2"/>
  <c r="BM120" i="2"/>
  <c r="BM82" i="2"/>
  <c r="BM98" i="2"/>
  <c r="BM117" i="2"/>
  <c r="BM84" i="2"/>
  <c r="BN16" i="2"/>
  <c r="CB9" i="2"/>
  <c r="BN41" i="2"/>
  <c r="BM42" i="2"/>
  <c r="BM118" i="2" s="1"/>
  <c r="BN35" i="2"/>
  <c r="BN21" i="2"/>
  <c r="BN34" i="2"/>
  <c r="BN38" i="2"/>
  <c r="BN12" i="2"/>
  <c r="CB12" i="2"/>
  <c r="BN9" i="2"/>
  <c r="BL20" i="2"/>
  <c r="BZ20" i="2"/>
  <c r="BL29" i="2"/>
  <c r="BZ29" i="2"/>
  <c r="AT15" i="3"/>
  <c r="AN15" i="3"/>
  <c r="AN59" i="3"/>
  <c r="AT59" i="3"/>
  <c r="AL15" i="3"/>
  <c r="AL48" i="3"/>
  <c r="AN48" i="3"/>
  <c r="BL42" i="2"/>
  <c r="BK40" i="2"/>
  <c r="BK116" i="2" s="1"/>
  <c r="AK30" i="3"/>
  <c r="BM29" i="2"/>
  <c r="BM105" i="2" s="1"/>
  <c r="BK19" i="2"/>
  <c r="BK95" i="2" s="1"/>
  <c r="BM20" i="2"/>
  <c r="BM96" i="2" s="1"/>
  <c r="BL56" i="2"/>
  <c r="BM11" i="2"/>
  <c r="BM87" i="2" s="1"/>
  <c r="BK10" i="2"/>
  <c r="BK86" i="2" s="1"/>
  <c r="BL11" i="2"/>
  <c r="AL59" i="3"/>
  <c r="AK71" i="3"/>
  <c r="BN42" i="2" l="1"/>
  <c r="BN29" i="2"/>
  <c r="BL40" i="2"/>
  <c r="BN20" i="2"/>
  <c r="AT30" i="3"/>
  <c r="BL19" i="2"/>
  <c r="BZ19" i="2"/>
  <c r="AL30" i="3"/>
  <c r="AN30" i="3"/>
  <c r="AL71" i="3"/>
  <c r="AN71" i="3"/>
  <c r="BK55" i="2"/>
  <c r="BL55" i="2" s="1"/>
  <c r="BM40" i="2"/>
  <c r="BM116" i="2" s="1"/>
  <c r="BM19" i="2"/>
  <c r="BM95" i="2" s="1"/>
  <c r="BM10" i="2"/>
  <c r="BM86" i="2" s="1"/>
  <c r="BL10" i="2"/>
  <c r="BK18" i="2"/>
  <c r="BK94" i="2" s="1"/>
  <c r="BN19" i="2" l="1"/>
  <c r="BN40" i="2"/>
  <c r="BM55" i="2"/>
  <c r="BN55" i="2" s="1"/>
  <c r="BM18" i="2"/>
  <c r="BM94" i="2" s="1"/>
  <c r="BK39" i="2"/>
  <c r="BK115" i="2" s="1"/>
  <c r="BL18" i="2"/>
  <c r="BM39" i="2" l="1"/>
  <c r="BM115" i="2" s="1"/>
  <c r="BK46" i="2"/>
  <c r="BK122" i="2" s="1"/>
  <c r="BL39" i="2"/>
  <c r="BN39" i="2" l="1"/>
  <c r="BM46" i="2"/>
  <c r="BM122" i="2" s="1"/>
  <c r="BK48" i="2"/>
  <c r="BK124" i="2" s="1"/>
  <c r="BL46" i="2"/>
  <c r="BN46" i="2" l="1"/>
  <c r="AL14" i="8"/>
  <c r="BM48" i="2"/>
  <c r="BM124" i="2" s="1"/>
  <c r="BK53" i="2"/>
  <c r="BL48" i="2"/>
  <c r="BN48" i="2" l="1"/>
  <c r="AL31" i="8"/>
  <c r="AK31" i="8" s="1"/>
  <c r="AK5" i="8"/>
  <c r="AL18" i="8"/>
  <c r="AK14" i="8"/>
  <c r="BM53" i="2"/>
  <c r="BN53" i="2" s="1"/>
  <c r="BK57" i="2"/>
  <c r="BL53" i="2"/>
  <c r="AK18" i="8" l="1"/>
  <c r="AK33" i="8" s="1"/>
  <c r="AK37" i="8" s="1"/>
  <c r="AL33" i="8"/>
  <c r="AL37" i="8" s="1"/>
  <c r="BM57" i="2"/>
  <c r="BK60" i="2"/>
  <c r="BL57" i="2"/>
  <c r="BN57" i="2" l="1"/>
  <c r="BM60" i="2"/>
  <c r="BK61" i="2"/>
  <c r="BL61" i="2" s="1"/>
  <c r="BL60" i="2"/>
  <c r="BM61" i="2" l="1"/>
  <c r="BN61" i="2" s="1"/>
  <c r="BN60" i="2"/>
  <c r="BO16" i="2" l="1"/>
  <c r="CD16" i="2" l="1"/>
  <c r="BP25" i="2"/>
  <c r="BP24" i="2"/>
  <c r="BP26" i="2"/>
  <c r="BP32" i="2"/>
  <c r="BP33" i="2"/>
  <c r="BO10" i="2"/>
  <c r="BO56" i="2"/>
  <c r="BP34" i="2"/>
  <c r="BO35" i="2"/>
  <c r="BP15" i="2"/>
  <c r="CD35" i="2" l="1"/>
  <c r="CD10" i="2"/>
  <c r="BP56" i="2"/>
  <c r="CD56" i="2"/>
  <c r="BP22" i="2"/>
  <c r="BP27" i="2"/>
  <c r="BP16" i="2"/>
  <c r="BP28" i="2"/>
  <c r="BP31" i="2"/>
  <c r="BP35" i="2"/>
  <c r="BP45" i="2"/>
  <c r="BP8" i="2"/>
  <c r="BP7" i="2"/>
  <c r="BP6" i="2"/>
  <c r="BP5" i="2"/>
  <c r="BO54" i="2" l="1"/>
  <c r="CD54" i="2" s="1"/>
  <c r="BP44" i="2"/>
  <c r="BO9" i="2"/>
  <c r="BO110" i="2" l="1"/>
  <c r="BO98" i="2"/>
  <c r="BO121" i="2"/>
  <c r="BO109" i="2"/>
  <c r="BO97" i="2"/>
  <c r="BO85" i="2"/>
  <c r="BO106" i="2"/>
  <c r="BO82" i="2"/>
  <c r="BO117" i="2"/>
  <c r="BO93" i="2"/>
  <c r="BO81" i="2"/>
  <c r="BO112" i="2"/>
  <c r="BO91" i="2"/>
  <c r="BO108" i="2"/>
  <c r="BO107" i="2"/>
  <c r="BO89" i="2"/>
  <c r="BO104" i="2"/>
  <c r="BO88" i="2"/>
  <c r="BO123" i="2"/>
  <c r="BO103" i="2"/>
  <c r="BO87" i="2"/>
  <c r="BO120" i="2"/>
  <c r="BO102" i="2"/>
  <c r="BO84" i="2"/>
  <c r="BO119" i="2"/>
  <c r="BO101" i="2"/>
  <c r="BO83" i="2"/>
  <c r="BO100" i="2"/>
  <c r="BO114" i="2"/>
  <c r="BO113" i="2"/>
  <c r="BO99" i="2"/>
  <c r="BO90" i="2"/>
  <c r="BO92" i="2"/>
  <c r="BO111" i="2"/>
  <c r="BO86" i="2"/>
  <c r="BP9" i="2"/>
  <c r="CD9" i="2"/>
  <c r="BP47" i="2"/>
  <c r="BP54" i="2" l="1"/>
  <c r="BP38" i="2"/>
  <c r="BP41" i="2"/>
  <c r="BO42" i="2"/>
  <c r="BO118" i="2" s="1"/>
  <c r="BP43" i="2"/>
  <c r="BO20" i="2"/>
  <c r="BO96" i="2" s="1"/>
  <c r="BP21" i="2"/>
  <c r="CD20" i="2" l="1"/>
  <c r="BS42" i="2"/>
  <c r="CD42" i="2"/>
  <c r="BP20" i="2"/>
  <c r="BP42" i="2"/>
  <c r="BO40" i="2"/>
  <c r="BO116" i="2" s="1"/>
  <c r="BO29" i="2"/>
  <c r="BO105" i="2" s="1"/>
  <c r="BP30" i="2"/>
  <c r="BP11" i="2"/>
  <c r="BP58" i="2"/>
  <c r="CD29" i="2" l="1"/>
  <c r="CD40" i="2"/>
  <c r="CH42" i="2"/>
  <c r="BO55" i="2"/>
  <c r="CD55" i="2" s="1"/>
  <c r="BP40" i="2"/>
  <c r="BO19" i="2"/>
  <c r="BO95" i="2" s="1"/>
  <c r="BP29" i="2"/>
  <c r="CD19" i="2" l="1"/>
  <c r="BP19" i="2"/>
  <c r="BP55" i="2"/>
  <c r="BO18" i="2"/>
  <c r="BO94" i="2" s="1"/>
  <c r="BP10" i="2"/>
  <c r="CD18" i="2" l="1"/>
  <c r="BO39" i="2"/>
  <c r="BO115" i="2" s="1"/>
  <c r="BP18" i="2"/>
  <c r="CD39" i="2" l="1"/>
  <c r="BO46" i="2"/>
  <c r="BO122" i="2" s="1"/>
  <c r="BP39" i="2"/>
  <c r="CD46" i="2" l="1"/>
  <c r="BO48" i="2"/>
  <c r="BO124" i="2" s="1"/>
  <c r="BP46" i="2"/>
  <c r="BO53" i="2" l="1"/>
  <c r="CD48" i="2"/>
  <c r="BP48" i="2"/>
  <c r="BO57" i="2" l="1"/>
  <c r="CD53" i="2"/>
  <c r="BP53" i="2"/>
  <c r="BO60" i="2" l="1"/>
  <c r="CD60" i="2" s="1"/>
  <c r="CD57" i="2"/>
  <c r="BP57" i="2"/>
  <c r="BO61" i="2" l="1"/>
  <c r="BP60" i="2"/>
  <c r="BP61" i="2" l="1"/>
  <c r="CD61" i="2"/>
  <c r="AN27" i="8"/>
  <c r="AN29" i="8" l="1"/>
  <c r="AO24" i="8" l="1"/>
  <c r="AN23" i="8"/>
  <c r="AN24" i="8" s="1"/>
  <c r="AN30" i="8" l="1"/>
  <c r="AN28" i="8" l="1"/>
  <c r="AN31" i="8" s="1"/>
  <c r="AO31" i="8"/>
  <c r="AN11" i="8" l="1"/>
  <c r="BR24" i="2" l="1"/>
  <c r="BS24" i="2"/>
  <c r="BQ16" i="2"/>
  <c r="BS15" i="2"/>
  <c r="BR15" i="2"/>
  <c r="BS27" i="2"/>
  <c r="BR27" i="2"/>
  <c r="BR26" i="2"/>
  <c r="BS26" i="2"/>
  <c r="BS32" i="2"/>
  <c r="BR32" i="2"/>
  <c r="BS25" i="2"/>
  <c r="BR25" i="2"/>
  <c r="BS22" i="2"/>
  <c r="BR22" i="2"/>
  <c r="BR31" i="2"/>
  <c r="BS31" i="2"/>
  <c r="CH15" i="2" l="1"/>
  <c r="CF16" i="2"/>
  <c r="BT25" i="2"/>
  <c r="CH25" i="2"/>
  <c r="BT32" i="2"/>
  <c r="CH32" i="2"/>
  <c r="BT26" i="2"/>
  <c r="CH26" i="2"/>
  <c r="BT27" i="2"/>
  <c r="CH27" i="2"/>
  <c r="BT31" i="2"/>
  <c r="CH31" i="2"/>
  <c r="BT22" i="2"/>
  <c r="CH22" i="2"/>
  <c r="BT24" i="2"/>
  <c r="CH24" i="2"/>
  <c r="BT15" i="2"/>
  <c r="BW15" i="2"/>
  <c r="BS11" i="2"/>
  <c r="BR11" i="2"/>
  <c r="BR16" i="2"/>
  <c r="BS16" i="2"/>
  <c r="BS33" i="2"/>
  <c r="BR33" i="2"/>
  <c r="BQ56" i="2"/>
  <c r="CF56" i="2" s="1"/>
  <c r="BQ35" i="2"/>
  <c r="BS34" i="2"/>
  <c r="BR34" i="2"/>
  <c r="BS21" i="2"/>
  <c r="BR21" i="2"/>
  <c r="CH11" i="2" l="1"/>
  <c r="BX15" i="2"/>
  <c r="BW16" i="2"/>
  <c r="CH34" i="2"/>
  <c r="CF35" i="2"/>
  <c r="BT33" i="2"/>
  <c r="CH33" i="2"/>
  <c r="BT21" i="2"/>
  <c r="CH21" i="2"/>
  <c r="BT34" i="2"/>
  <c r="BW34" i="2"/>
  <c r="BT11" i="2"/>
  <c r="BW11" i="2"/>
  <c r="BR35" i="2"/>
  <c r="BS35" i="2"/>
  <c r="BS56" i="2"/>
  <c r="CH56" i="2" s="1"/>
  <c r="BR56" i="2"/>
  <c r="BS28" i="2"/>
  <c r="BR28" i="2"/>
  <c r="BR30" i="2"/>
  <c r="BS30" i="2"/>
  <c r="BQ29" i="2"/>
  <c r="BQ20" i="2"/>
  <c r="BW35" i="2" l="1"/>
  <c r="CF20" i="2"/>
  <c r="CF29" i="2"/>
  <c r="BX11" i="2"/>
  <c r="CL11" i="2"/>
  <c r="BT30" i="2"/>
  <c r="CH30" i="2"/>
  <c r="BT28" i="2"/>
  <c r="CH28" i="2"/>
  <c r="BX34" i="2"/>
  <c r="BT56" i="2"/>
  <c r="BW56" i="2"/>
  <c r="BX56" i="2" s="1"/>
  <c r="BS29" i="2"/>
  <c r="BR29" i="2"/>
  <c r="BR58" i="2"/>
  <c r="BS58" i="2"/>
  <c r="BS12" i="2"/>
  <c r="BR12" i="2"/>
  <c r="BQ10" i="2"/>
  <c r="BR20" i="2"/>
  <c r="BS20" i="2"/>
  <c r="CF10" i="2" l="1"/>
  <c r="BW12" i="2"/>
  <c r="CH12" i="2"/>
  <c r="CH58" i="2"/>
  <c r="BW58" i="2"/>
  <c r="BX58" i="2" s="1"/>
  <c r="BT29" i="2"/>
  <c r="CH29" i="2"/>
  <c r="BT20" i="2"/>
  <c r="CH20" i="2"/>
  <c r="CB34" i="2"/>
  <c r="BT58" i="2"/>
  <c r="BS10" i="2"/>
  <c r="BR10" i="2"/>
  <c r="CH10" i="2" l="1"/>
  <c r="BX12" i="2"/>
  <c r="CL12" i="2"/>
  <c r="BT10" i="2"/>
  <c r="BW10" i="2"/>
  <c r="AN10" i="8"/>
  <c r="BX10" i="2" l="1"/>
  <c r="AN9" i="8"/>
  <c r="BR44" i="2" l="1"/>
  <c r="BS44" i="2"/>
  <c r="AN12" i="8"/>
  <c r="CH44" i="2" l="1"/>
  <c r="BT44" i="2"/>
  <c r="BW44" i="2"/>
  <c r="BS7" i="2"/>
  <c r="BR7" i="2"/>
  <c r="BR8" i="2"/>
  <c r="BS8" i="2"/>
  <c r="BS47" i="2"/>
  <c r="BQ54" i="2"/>
  <c r="CF54" i="2" s="1"/>
  <c r="BR47" i="2"/>
  <c r="BS6" i="2"/>
  <c r="BR6" i="2"/>
  <c r="BS5" i="2"/>
  <c r="BQ9" i="2"/>
  <c r="BR5" i="2"/>
  <c r="BQ106" i="2" l="1"/>
  <c r="BQ82" i="2"/>
  <c r="BQ117" i="2"/>
  <c r="BQ93" i="2"/>
  <c r="BQ81" i="2"/>
  <c r="BQ114" i="2"/>
  <c r="BQ102" i="2"/>
  <c r="BQ113" i="2"/>
  <c r="BQ101" i="2"/>
  <c r="BQ89" i="2"/>
  <c r="BQ120" i="2"/>
  <c r="BQ100" i="2"/>
  <c r="BQ84" i="2"/>
  <c r="BQ119" i="2"/>
  <c r="BQ99" i="2"/>
  <c r="BQ83" i="2"/>
  <c r="BQ98" i="2"/>
  <c r="BQ97" i="2"/>
  <c r="BQ112" i="2"/>
  <c r="BQ110" i="2"/>
  <c r="BQ109" i="2"/>
  <c r="BQ91" i="2"/>
  <c r="BQ108" i="2"/>
  <c r="BQ88" i="2"/>
  <c r="BQ123" i="2"/>
  <c r="BQ121" i="2"/>
  <c r="BQ107" i="2"/>
  <c r="BQ104" i="2"/>
  <c r="BQ103" i="2"/>
  <c r="BQ87" i="2"/>
  <c r="BQ85" i="2"/>
  <c r="BQ90" i="2"/>
  <c r="BQ118" i="2"/>
  <c r="BQ92" i="2"/>
  <c r="BQ111" i="2"/>
  <c r="BQ96" i="2"/>
  <c r="BQ105" i="2"/>
  <c r="BQ86" i="2"/>
  <c r="CF9" i="2"/>
  <c r="BT5" i="2"/>
  <c r="CH5" i="2"/>
  <c r="BT6" i="2"/>
  <c r="CH6" i="2"/>
  <c r="BT47" i="2"/>
  <c r="CH47" i="2"/>
  <c r="BT8" i="2"/>
  <c r="CH8" i="2"/>
  <c r="BT7" i="2"/>
  <c r="CH7" i="2"/>
  <c r="BX44" i="2"/>
  <c r="CL44" i="2"/>
  <c r="AO15" i="3"/>
  <c r="AP15" i="3" s="1"/>
  <c r="BS38" i="2"/>
  <c r="BS114" i="2" s="1"/>
  <c r="AO48" i="3"/>
  <c r="AP48" i="3" s="1"/>
  <c r="AO28" i="3"/>
  <c r="AP28" i="3" s="1"/>
  <c r="BR54" i="2"/>
  <c r="BS54" i="2"/>
  <c r="BR38" i="2"/>
  <c r="BQ19" i="2"/>
  <c r="BQ95" i="2" s="1"/>
  <c r="AN36" i="8"/>
  <c r="BQ18" i="2"/>
  <c r="BQ94" i="2" s="1"/>
  <c r="BR9" i="2"/>
  <c r="BS9" i="2"/>
  <c r="BS82" i="2" s="1"/>
  <c r="AO59" i="3"/>
  <c r="AP59" i="3" s="1"/>
  <c r="BS83" i="2" l="1"/>
  <c r="BS123" i="2"/>
  <c r="BS81" i="2"/>
  <c r="BS113" i="2"/>
  <c r="BS85" i="2"/>
  <c r="BS99" i="2"/>
  <c r="BS89" i="2"/>
  <c r="BS90" i="2"/>
  <c r="BS112" i="2"/>
  <c r="BS93" i="2"/>
  <c r="BS118" i="2"/>
  <c r="BS101" i="2"/>
  <c r="BS103" i="2"/>
  <c r="BS102" i="2"/>
  <c r="BS98" i="2"/>
  <c r="BS108" i="2"/>
  <c r="BS91" i="2"/>
  <c r="BS107" i="2"/>
  <c r="BS100" i="2"/>
  <c r="BS109" i="2"/>
  <c r="BS87" i="2"/>
  <c r="BS110" i="2"/>
  <c r="BS92" i="2"/>
  <c r="BS97" i="2"/>
  <c r="BS104" i="2"/>
  <c r="BS111" i="2"/>
  <c r="BS106" i="2"/>
  <c r="BS96" i="2"/>
  <c r="BS105" i="2"/>
  <c r="BS88" i="2"/>
  <c r="BS86" i="2"/>
  <c r="BS120" i="2"/>
  <c r="BS84" i="2"/>
  <c r="CF18" i="2"/>
  <c r="CF19" i="2"/>
  <c r="BT9" i="2"/>
  <c r="CH9" i="2"/>
  <c r="BT54" i="2"/>
  <c r="CH54" i="2"/>
  <c r="BS18" i="2"/>
  <c r="BS94" i="2" s="1"/>
  <c r="BQ39" i="2"/>
  <c r="BQ115" i="2" s="1"/>
  <c r="BR18" i="2"/>
  <c r="AO30" i="3"/>
  <c r="AP30" i="3" s="1"/>
  <c r="BR19" i="2"/>
  <c r="BS19" i="2"/>
  <c r="BS95" i="2" s="1"/>
  <c r="CF39" i="2" l="1"/>
  <c r="BT19" i="2"/>
  <c r="CH19" i="2"/>
  <c r="BT18" i="2"/>
  <c r="CH18" i="2"/>
  <c r="BR39" i="2"/>
  <c r="BS39" i="2"/>
  <c r="BS115" i="2" s="1"/>
  <c r="BT39" i="2" l="1"/>
  <c r="CH39" i="2"/>
  <c r="AN8" i="8"/>
  <c r="BR45" i="2" l="1"/>
  <c r="BS45" i="2"/>
  <c r="BS121" i="2" s="1"/>
  <c r="CH45" i="2" l="1"/>
  <c r="BT45" i="2"/>
  <c r="BW45" i="2"/>
  <c r="BS43" i="2"/>
  <c r="BS119" i="2" s="1"/>
  <c r="BR43" i="2"/>
  <c r="BQ40" i="2"/>
  <c r="BQ116" i="2" s="1"/>
  <c r="BR41" i="2"/>
  <c r="BS41" i="2"/>
  <c r="BS117" i="2" s="1"/>
  <c r="CF40" i="2" l="1"/>
  <c r="CH43" i="2"/>
  <c r="BT41" i="2"/>
  <c r="CH41" i="2"/>
  <c r="BX45" i="2"/>
  <c r="CL45" i="2"/>
  <c r="BT43" i="2"/>
  <c r="BW43" i="2"/>
  <c r="BS40" i="2"/>
  <c r="BS116" i="2" s="1"/>
  <c r="BQ55" i="2"/>
  <c r="CF55" i="2" s="1"/>
  <c r="BR40" i="2"/>
  <c r="BQ46" i="2"/>
  <c r="BQ122" i="2" s="1"/>
  <c r="BR42" i="2"/>
  <c r="AO69" i="3"/>
  <c r="AP69" i="3" s="1"/>
  <c r="CF46" i="2" l="1"/>
  <c r="BT40" i="2"/>
  <c r="CH40" i="2"/>
  <c r="BX43" i="2"/>
  <c r="CL43" i="2"/>
  <c r="BT42" i="2"/>
  <c r="BW42" i="2"/>
  <c r="AO71" i="3"/>
  <c r="AP71" i="3" s="1"/>
  <c r="BQ48" i="2"/>
  <c r="BQ124" i="2" s="1"/>
  <c r="BS46" i="2"/>
  <c r="BS122" i="2" s="1"/>
  <c r="BR46" i="2"/>
  <c r="BR55" i="2"/>
  <c r="BS55" i="2"/>
  <c r="CF48" i="2" l="1"/>
  <c r="CL42" i="2"/>
  <c r="BT55" i="2"/>
  <c r="CH55" i="2"/>
  <c r="BT46" i="2"/>
  <c r="CH46" i="2"/>
  <c r="BX42" i="2"/>
  <c r="BR48" i="2"/>
  <c r="BS48" i="2"/>
  <c r="BS124" i="2" s="1"/>
  <c r="BQ53" i="2"/>
  <c r="CF53" i="2" s="1"/>
  <c r="AN13" i="8"/>
  <c r="AN7" i="8" s="1"/>
  <c r="CH48" i="2" l="1"/>
  <c r="AN14" i="8"/>
  <c r="AO14" i="8"/>
  <c r="BQ57" i="2"/>
  <c r="CF57" i="2" s="1"/>
  <c r="BR53" i="2"/>
  <c r="BT48" i="2"/>
  <c r="BS53" i="2"/>
  <c r="CH53" i="2" s="1"/>
  <c r="BT53" i="2" l="1"/>
  <c r="BS57" i="2"/>
  <c r="CH57" i="2" s="1"/>
  <c r="AN17" i="8"/>
  <c r="AN18" i="8" s="1"/>
  <c r="AN33" i="8" s="1"/>
  <c r="AN37" i="8" s="1"/>
  <c r="BQ60" i="2"/>
  <c r="CF60" i="2" s="1"/>
  <c r="BR57" i="2"/>
  <c r="AO18" i="8"/>
  <c r="AO33" i="8" s="1"/>
  <c r="AO37" i="8" s="1"/>
  <c r="BR60" i="2" l="1"/>
  <c r="BQ61" i="2"/>
  <c r="BT57" i="2"/>
  <c r="BS60" i="2"/>
  <c r="CH60" i="2" s="1"/>
  <c r="BR61" i="2" l="1"/>
  <c r="CF61" i="2"/>
  <c r="BS61" i="2"/>
  <c r="BT60" i="2"/>
  <c r="BT61" i="2" l="1"/>
  <c r="CH61" i="2"/>
  <c r="BV41" i="2"/>
  <c r="BW41" i="2"/>
  <c r="BU40" i="2"/>
  <c r="BX41" i="2" l="1"/>
  <c r="BW40" i="2"/>
  <c r="BV40" i="2"/>
  <c r="BU55" i="2"/>
  <c r="BX40" i="2" l="1"/>
  <c r="BW55" i="2"/>
  <c r="BV55" i="2"/>
  <c r="BX55" i="2" l="1"/>
  <c r="AF22" i="10"/>
  <c r="AP17" i="8" l="1"/>
  <c r="AP15" i="8"/>
  <c r="AP21" i="8" l="1"/>
  <c r="AP16" i="8" l="1"/>
  <c r="AP22" i="8" l="1"/>
  <c r="AP20" i="8" l="1"/>
  <c r="AP23" i="8"/>
  <c r="AP29" i="8"/>
  <c r="AP24" i="8" l="1"/>
  <c r="AQ24" i="8"/>
  <c r="AP30" i="8" l="1"/>
  <c r="AP28" i="8" l="1"/>
  <c r="AP31" i="8" s="1"/>
  <c r="AQ31" i="8"/>
  <c r="BW33" i="2" l="1"/>
  <c r="BV33" i="2"/>
  <c r="BV26" i="2"/>
  <c r="BW26" i="2"/>
  <c r="BV27" i="2"/>
  <c r="BW27" i="2"/>
  <c r="BV24" i="2"/>
  <c r="BW24" i="2"/>
  <c r="BV22" i="2"/>
  <c r="BW22" i="2"/>
  <c r="BW31" i="2"/>
  <c r="BV31" i="2"/>
  <c r="BV32" i="2"/>
  <c r="BW32" i="2"/>
  <c r="BW25" i="2"/>
  <c r="BV25" i="2"/>
  <c r="BX22" i="2" l="1"/>
  <c r="CB22" i="2"/>
  <c r="BX26" i="2"/>
  <c r="CB26" i="2"/>
  <c r="BX33" i="2"/>
  <c r="CB33" i="2"/>
  <c r="BX24" i="2"/>
  <c r="CB24" i="2"/>
  <c r="BX27" i="2"/>
  <c r="CB27" i="2"/>
  <c r="BX25" i="2"/>
  <c r="CB25" i="2"/>
  <c r="BX31" i="2"/>
  <c r="CB31" i="2"/>
  <c r="BX32" i="2"/>
  <c r="CB32" i="2"/>
  <c r="BU20" i="2"/>
  <c r="BV21" i="2"/>
  <c r="BW21" i="2"/>
  <c r="BV28" i="2"/>
  <c r="BW28" i="2"/>
  <c r="BX28" i="2" l="1"/>
  <c r="CB28" i="2"/>
  <c r="BX21" i="2"/>
  <c r="BW30" i="2"/>
  <c r="BU29" i="2"/>
  <c r="BV30" i="2"/>
  <c r="BV20" i="2"/>
  <c r="BW20" i="2"/>
  <c r="BX20" i="2" l="1"/>
  <c r="BX30" i="2"/>
  <c r="CB21" i="2"/>
  <c r="CA20" i="2"/>
  <c r="CA96" i="2" s="1"/>
  <c r="BW29" i="2"/>
  <c r="BV29" i="2"/>
  <c r="BX29" i="2" l="1"/>
  <c r="CB30" i="2"/>
  <c r="CA29" i="2"/>
  <c r="CA105" i="2" s="1"/>
  <c r="CB20" i="2"/>
  <c r="AP10" i="8"/>
  <c r="CB29" i="2" l="1"/>
  <c r="AP9" i="8"/>
  <c r="AP13" i="8" l="1"/>
  <c r="AP8" i="8" l="1"/>
  <c r="AR57" i="3" l="1"/>
  <c r="AR41" i="3"/>
  <c r="AR52" i="3"/>
  <c r="AR56" i="3"/>
  <c r="AR35" i="3"/>
  <c r="AR19" i="3" l="1"/>
  <c r="AR53" i="3"/>
  <c r="AR46" i="3"/>
  <c r="AR27" i="3"/>
  <c r="AR26" i="3"/>
  <c r="AR45" i="3"/>
  <c r="AR34" i="3"/>
  <c r="AR11" i="3"/>
  <c r="AR9" i="3"/>
  <c r="AR40" i="3"/>
  <c r="AR65" i="3"/>
  <c r="AR39" i="3"/>
  <c r="AR12" i="3"/>
  <c r="AR66" i="3"/>
  <c r="AR43" i="3"/>
  <c r="AR21" i="3"/>
  <c r="AR8" i="3"/>
  <c r="AR42" i="3"/>
  <c r="AR44" i="3"/>
  <c r="AR24" i="3"/>
  <c r="AR13" i="3"/>
  <c r="BV38" i="2" l="1"/>
  <c r="BW38" i="2"/>
  <c r="BU19" i="2"/>
  <c r="AR18" i="3"/>
  <c r="AQ28" i="3"/>
  <c r="AR33" i="3"/>
  <c r="BW6" i="2"/>
  <c r="BV6" i="2"/>
  <c r="BV8" i="2"/>
  <c r="BW8" i="2"/>
  <c r="BV5" i="2"/>
  <c r="BW5" i="2"/>
  <c r="AR62" i="3"/>
  <c r="AR7" i="3"/>
  <c r="AQ15" i="3"/>
  <c r="AR15" i="3" s="1"/>
  <c r="BV47" i="2"/>
  <c r="BU54" i="2"/>
  <c r="BW47" i="2"/>
  <c r="AR47" i="3"/>
  <c r="AR58" i="3"/>
  <c r="BX6" i="2" l="1"/>
  <c r="BX8" i="2"/>
  <c r="BX47" i="2"/>
  <c r="BX5" i="2"/>
  <c r="CA19" i="2"/>
  <c r="CA95" i="2" s="1"/>
  <c r="AQ59" i="3"/>
  <c r="AR59" i="3" s="1"/>
  <c r="BV7" i="2"/>
  <c r="BW7" i="2"/>
  <c r="BW54" i="2"/>
  <c r="BX54" i="2" s="1"/>
  <c r="BV54" i="2"/>
  <c r="AQ48" i="3"/>
  <c r="AR48" i="3" s="1"/>
  <c r="AR28" i="3"/>
  <c r="AQ30" i="3"/>
  <c r="AR30" i="3" s="1"/>
  <c r="BV19" i="2"/>
  <c r="BW19" i="2"/>
  <c r="BU9" i="2"/>
  <c r="AP11" i="8"/>
  <c r="AP36" i="8"/>
  <c r="CB19" i="2" l="1"/>
  <c r="BU110" i="2"/>
  <c r="BU98" i="2"/>
  <c r="BU121" i="2"/>
  <c r="BU109" i="2"/>
  <c r="BU97" i="2"/>
  <c r="BU85" i="2"/>
  <c r="BU106" i="2"/>
  <c r="BU82" i="2"/>
  <c r="BU117" i="2"/>
  <c r="BU93" i="2"/>
  <c r="BU81" i="2"/>
  <c r="BU100" i="2"/>
  <c r="BU99" i="2"/>
  <c r="BU114" i="2"/>
  <c r="BU113" i="2"/>
  <c r="BU112" i="2"/>
  <c r="BU91" i="2"/>
  <c r="BU108" i="2"/>
  <c r="BU107" i="2"/>
  <c r="BU89" i="2"/>
  <c r="BU104" i="2"/>
  <c r="BU88" i="2"/>
  <c r="BU84" i="2"/>
  <c r="BU83" i="2"/>
  <c r="BU123" i="2"/>
  <c r="BU120" i="2"/>
  <c r="BU119" i="2"/>
  <c r="BU103" i="2"/>
  <c r="BU102" i="2"/>
  <c r="BU101" i="2"/>
  <c r="BU87" i="2"/>
  <c r="BU90" i="2"/>
  <c r="BU92" i="2"/>
  <c r="BU118" i="2"/>
  <c r="BU111" i="2"/>
  <c r="BU86" i="2"/>
  <c r="BU116" i="2"/>
  <c r="BU96" i="2"/>
  <c r="BU105" i="2"/>
  <c r="BU95" i="2"/>
  <c r="BX19" i="2"/>
  <c r="BX7" i="2"/>
  <c r="BW9" i="2"/>
  <c r="BV9" i="2"/>
  <c r="BU18" i="2"/>
  <c r="BU94" i="2" s="1"/>
  <c r="AP12" i="8"/>
  <c r="AP7" i="8" s="1"/>
  <c r="BW113" i="2" l="1"/>
  <c r="BW85" i="2"/>
  <c r="BW99" i="2"/>
  <c r="BW89" i="2"/>
  <c r="BW90" i="2"/>
  <c r="BW112" i="2"/>
  <c r="BW93" i="2"/>
  <c r="BW91" i="2"/>
  <c r="BW92" i="2"/>
  <c r="BW110" i="2"/>
  <c r="BW87" i="2"/>
  <c r="BW111" i="2"/>
  <c r="BW88" i="2"/>
  <c r="BW86" i="2"/>
  <c r="BW120" i="2"/>
  <c r="BW121" i="2"/>
  <c r="BW119" i="2"/>
  <c r="BW118" i="2"/>
  <c r="BW117" i="2"/>
  <c r="BW116" i="2"/>
  <c r="BW98" i="2"/>
  <c r="BW108" i="2"/>
  <c r="BW107" i="2"/>
  <c r="BW100" i="2"/>
  <c r="BW103" i="2"/>
  <c r="BW102" i="2"/>
  <c r="BW109" i="2"/>
  <c r="BW101" i="2"/>
  <c r="BW104" i="2"/>
  <c r="BW97" i="2"/>
  <c r="BW96" i="2"/>
  <c r="BW106" i="2"/>
  <c r="BW105" i="2"/>
  <c r="BW84" i="2"/>
  <c r="BW114" i="2"/>
  <c r="BW81" i="2"/>
  <c r="BW82" i="2"/>
  <c r="BW123" i="2"/>
  <c r="BW83" i="2"/>
  <c r="BW95" i="2"/>
  <c r="BX9" i="2"/>
  <c r="BW18" i="2"/>
  <c r="BW94" i="2" s="1"/>
  <c r="BV18" i="2"/>
  <c r="BU39" i="2"/>
  <c r="BU115" i="2" s="1"/>
  <c r="BX18" i="2" l="1"/>
  <c r="AQ14" i="8"/>
  <c r="AP5" i="8"/>
  <c r="AP14" i="8" s="1"/>
  <c r="AP18" i="8" s="1"/>
  <c r="AP33" i="8" s="1"/>
  <c r="BW39" i="2"/>
  <c r="BW115" i="2" s="1"/>
  <c r="BU46" i="2"/>
  <c r="BU122" i="2" s="1"/>
  <c r="BV39" i="2"/>
  <c r="BX39" i="2" l="1"/>
  <c r="AQ18" i="8"/>
  <c r="AQ33" i="8" s="1"/>
  <c r="AQ37" i="8" s="1"/>
  <c r="AP37" i="8"/>
  <c r="BV46" i="2"/>
  <c r="BW46" i="2"/>
  <c r="BW122" i="2" s="1"/>
  <c r="BU48" i="2"/>
  <c r="BU124" i="2" s="1"/>
  <c r="AR63" i="3"/>
  <c r="AQ69" i="3"/>
  <c r="BX46" i="2" l="1"/>
  <c r="AQ71" i="3"/>
  <c r="AR71" i="3" s="1"/>
  <c r="AR69" i="3"/>
  <c r="BW48" i="2"/>
  <c r="BW124" i="2" s="1"/>
  <c r="BV48" i="2"/>
  <c r="BU53" i="2"/>
  <c r="BV53" i="2" l="1"/>
  <c r="BU57" i="2"/>
  <c r="BW53" i="2"/>
  <c r="BW57" i="2" s="1"/>
  <c r="BX48" i="2"/>
  <c r="BX53" i="2" l="1"/>
  <c r="BV57" i="2"/>
  <c r="BU60" i="2"/>
  <c r="BU61" i="2" l="1"/>
  <c r="BV61" i="2" s="1"/>
  <c r="BV60" i="2"/>
  <c r="BW60" i="2"/>
  <c r="BX57" i="2"/>
  <c r="BW61" i="2" l="1"/>
  <c r="BX61" i="2" s="1"/>
  <c r="BX60" i="2"/>
  <c r="CA56" i="2" l="1"/>
  <c r="CB56" i="2" s="1"/>
  <c r="CB15" i="2"/>
  <c r="CA16" i="2"/>
  <c r="CA92" i="2" s="1"/>
  <c r="BY56" i="2" l="1"/>
  <c r="BZ15" i="2"/>
  <c r="BY16" i="2"/>
  <c r="BY92" i="2" s="1"/>
  <c r="CB11" i="2"/>
  <c r="BZ16" i="2" l="1"/>
  <c r="CN16" i="2"/>
  <c r="BZ56" i="2"/>
  <c r="CA10" i="2"/>
  <c r="CA86" i="2" s="1"/>
  <c r="BZ11" i="2"/>
  <c r="CB58" i="2"/>
  <c r="BZ12" i="2"/>
  <c r="BY10" i="2" l="1"/>
  <c r="BY86" i="2" s="1"/>
  <c r="CB10" i="2"/>
  <c r="CA18" i="2"/>
  <c r="CA94" i="2" s="1"/>
  <c r="CA39" i="2" l="1"/>
  <c r="CA115" i="2" s="1"/>
  <c r="CN10" i="2"/>
  <c r="BZ58" i="2"/>
  <c r="CB18" i="2"/>
  <c r="BZ10" i="2"/>
  <c r="BY18" i="2"/>
  <c r="BY94" i="2" s="1"/>
  <c r="BZ18" i="2" l="1"/>
  <c r="BY39" i="2"/>
  <c r="BY115" i="2" s="1"/>
  <c r="CB39" i="2"/>
  <c r="BZ39" i="2" l="1"/>
  <c r="BZ41" i="2" l="1"/>
  <c r="CB44" i="2"/>
  <c r="BZ44" i="2"/>
  <c r="BZ47" i="2"/>
  <c r="BY54" i="2"/>
  <c r="BZ54" i="2" l="1"/>
  <c r="BY42" i="2"/>
  <c r="BY118" i="2" s="1"/>
  <c r="BZ43" i="2"/>
  <c r="BZ45" i="2"/>
  <c r="CB45" i="2"/>
  <c r="CB41" i="2"/>
  <c r="CA42" i="2"/>
  <c r="CA118" i="2" s="1"/>
  <c r="CB43" i="2"/>
  <c r="CP42" i="2" l="1"/>
  <c r="BZ42" i="2"/>
  <c r="CN42" i="2"/>
  <c r="CB42" i="2"/>
  <c r="CA40" i="2"/>
  <c r="CA116" i="2" s="1"/>
  <c r="BY40" i="2"/>
  <c r="BY116" i="2" s="1"/>
  <c r="BZ40" i="2" l="1"/>
  <c r="CN40" i="2"/>
  <c r="BY46" i="2"/>
  <c r="BY122" i="2" s="1"/>
  <c r="BY55" i="2"/>
  <c r="CA55" i="2"/>
  <c r="CB55" i="2" s="1"/>
  <c r="CB40" i="2"/>
  <c r="CA46" i="2"/>
  <c r="CA122" i="2" s="1"/>
  <c r="BZ55" i="2" l="1"/>
  <c r="CN55" i="2"/>
  <c r="BZ46" i="2"/>
  <c r="BY48" i="2"/>
  <c r="BY124" i="2" s="1"/>
  <c r="CB46" i="2"/>
  <c r="BZ48" i="2" l="1"/>
  <c r="BY53" i="2"/>
  <c r="BY57" i="2" s="1"/>
  <c r="BZ53" i="2" l="1"/>
  <c r="BZ57" i="2"/>
  <c r="BY60" i="2"/>
  <c r="BY61" i="2" l="1"/>
  <c r="BZ60" i="2"/>
  <c r="BZ61" i="2" l="1"/>
  <c r="AZ13" i="3" l="1"/>
  <c r="AZ8" i="3"/>
  <c r="AW13" i="8" l="1"/>
  <c r="AW21" i="8"/>
  <c r="AW17" i="8"/>
  <c r="AW29" i="8"/>
  <c r="AW16" i="8"/>
  <c r="AW22" i="8"/>
  <c r="AW15" i="8"/>
  <c r="CK7" i="2" l="1"/>
  <c r="CJ7" i="2"/>
  <c r="CZ7" i="2" l="1"/>
  <c r="CL7" i="2"/>
  <c r="AZ21" i="3"/>
  <c r="AZ56" i="3"/>
  <c r="AZ44" i="3"/>
  <c r="AZ66" i="3"/>
  <c r="AZ57" i="3"/>
  <c r="AZ11" i="3"/>
  <c r="AZ27" i="3"/>
  <c r="AZ43" i="3"/>
  <c r="AZ40" i="3"/>
  <c r="AZ65" i="3"/>
  <c r="AZ39" i="3"/>
  <c r="AZ34" i="3"/>
  <c r="AZ46" i="3"/>
  <c r="AZ45" i="3"/>
  <c r="AZ42" i="3"/>
  <c r="AZ35" i="3"/>
  <c r="AZ12" i="3"/>
  <c r="AZ67" i="3"/>
  <c r="AZ9" i="3"/>
  <c r="AZ58" i="3"/>
  <c r="AZ26" i="3"/>
  <c r="AZ24" i="3" l="1"/>
  <c r="AW36" i="8" l="1"/>
  <c r="AZ62" i="3"/>
  <c r="AZ7" i="3"/>
  <c r="AY15" i="3"/>
  <c r="AZ15" i="3" s="1"/>
  <c r="AY28" i="3"/>
  <c r="AZ19" i="3"/>
  <c r="AW9" i="8"/>
  <c r="AZ52" i="3"/>
  <c r="AY59" i="3"/>
  <c r="AZ59" i="3" s="1"/>
  <c r="AY48" i="3"/>
  <c r="AW28" i="8" l="1"/>
  <c r="AW8" i="8"/>
  <c r="AW10" i="8"/>
  <c r="AW11" i="8"/>
  <c r="AY30" i="3"/>
  <c r="AZ30" i="3" s="1"/>
  <c r="AZ28" i="3"/>
  <c r="AW23" i="8" l="1"/>
  <c r="AW24" i="8" s="1"/>
  <c r="AX24" i="8"/>
  <c r="AW12" i="8" l="1"/>
  <c r="AW7" i="8" s="1"/>
  <c r="CJ34" i="2" l="1"/>
  <c r="CK34" i="2"/>
  <c r="CK38" i="2"/>
  <c r="CJ38" i="2"/>
  <c r="CZ38" i="2" l="1"/>
  <c r="CL34" i="2"/>
  <c r="CI56" i="2"/>
  <c r="CJ33" i="2"/>
  <c r="CK33" i="2"/>
  <c r="CJ24" i="2"/>
  <c r="CK24" i="2"/>
  <c r="CK41" i="2"/>
  <c r="CJ41" i="2"/>
  <c r="CI40" i="2"/>
  <c r="CJ25" i="2"/>
  <c r="CK25" i="2"/>
  <c r="CJ47" i="2"/>
  <c r="CI54" i="2"/>
  <c r="CX54" i="2" s="1"/>
  <c r="CK47" i="2"/>
  <c r="CJ6" i="2"/>
  <c r="CK6" i="2"/>
  <c r="CI20" i="2"/>
  <c r="CJ31" i="2"/>
  <c r="CK31" i="2"/>
  <c r="CK28" i="2"/>
  <c r="CJ28" i="2"/>
  <c r="CK26" i="2"/>
  <c r="CJ26" i="2"/>
  <c r="CK15" i="2"/>
  <c r="CI10" i="2"/>
  <c r="CJ15" i="2"/>
  <c r="CI16" i="2"/>
  <c r="CJ30" i="2"/>
  <c r="CI29" i="2"/>
  <c r="CK30" i="2"/>
  <c r="CK21" i="2"/>
  <c r="CJ21" i="2"/>
  <c r="CJ32" i="2"/>
  <c r="CK32" i="2"/>
  <c r="CK22" i="2"/>
  <c r="CJ22" i="2"/>
  <c r="CZ6" i="2" l="1"/>
  <c r="CZ41" i="2"/>
  <c r="CZ47" i="2"/>
  <c r="CZ15" i="2"/>
  <c r="CX40" i="2"/>
  <c r="CX29" i="2"/>
  <c r="CX16" i="2"/>
  <c r="CX20" i="2"/>
  <c r="CK56" i="2"/>
  <c r="CL56" i="2" s="1"/>
  <c r="CX56" i="2"/>
  <c r="CL32" i="2"/>
  <c r="CL25" i="2"/>
  <c r="CL31" i="2"/>
  <c r="CL6" i="2"/>
  <c r="CL47" i="2"/>
  <c r="CL22" i="2"/>
  <c r="CL26" i="2"/>
  <c r="CL28" i="2"/>
  <c r="CL21" i="2"/>
  <c r="CL41" i="2"/>
  <c r="CO41" i="2"/>
  <c r="CL30" i="2"/>
  <c r="CL24" i="2"/>
  <c r="CL33" i="2"/>
  <c r="CL15" i="2"/>
  <c r="CO15" i="2"/>
  <c r="CJ56" i="2"/>
  <c r="CJ35" i="2"/>
  <c r="CK35" i="2"/>
  <c r="CJ40" i="2"/>
  <c r="CI55" i="2"/>
  <c r="CX55" i="2" s="1"/>
  <c r="CK40" i="2"/>
  <c r="CJ29" i="2"/>
  <c r="CK29" i="2"/>
  <c r="CJ27" i="2"/>
  <c r="CK27" i="2"/>
  <c r="CI19" i="2"/>
  <c r="CJ20" i="2"/>
  <c r="CK20" i="2"/>
  <c r="CJ16" i="2"/>
  <c r="CK16" i="2"/>
  <c r="CK10" i="2"/>
  <c r="CJ10" i="2"/>
  <c r="CK54" i="2"/>
  <c r="CZ54" i="2" s="1"/>
  <c r="CJ54" i="2"/>
  <c r="DD15" i="2" l="1"/>
  <c r="DD41" i="2"/>
  <c r="CP15" i="2"/>
  <c r="CP41" i="2"/>
  <c r="CZ40" i="2"/>
  <c r="CX19" i="2"/>
  <c r="CO16" i="2"/>
  <c r="CZ16" i="2"/>
  <c r="CL54" i="2"/>
  <c r="CL40" i="2"/>
  <c r="CO40" i="2"/>
  <c r="CL10" i="2"/>
  <c r="CO10" i="2"/>
  <c r="CL20" i="2"/>
  <c r="CL27" i="2"/>
  <c r="CL29" i="2"/>
  <c r="CJ19" i="2"/>
  <c r="CK19" i="2"/>
  <c r="CK8" i="2"/>
  <c r="CJ8" i="2"/>
  <c r="CJ5" i="2"/>
  <c r="CK5" i="2"/>
  <c r="CI9" i="2"/>
  <c r="CJ55" i="2"/>
  <c r="CK55" i="2"/>
  <c r="CI104" i="2" l="1"/>
  <c r="CI103" i="2"/>
  <c r="CI91" i="2"/>
  <c r="CI114" i="2"/>
  <c r="CI102" i="2"/>
  <c r="CI113" i="2"/>
  <c r="CI101" i="2"/>
  <c r="CI89" i="2"/>
  <c r="CI112" i="2"/>
  <c r="CI100" i="2"/>
  <c r="CI88" i="2"/>
  <c r="CI123" i="2"/>
  <c r="CI111" i="2"/>
  <c r="CI99" i="2"/>
  <c r="CI120" i="2"/>
  <c r="CI108" i="2"/>
  <c r="CI84" i="2"/>
  <c r="CI98" i="2"/>
  <c r="CI97" i="2"/>
  <c r="CI121" i="2"/>
  <c r="CI119" i="2"/>
  <c r="CI93" i="2"/>
  <c r="CI87" i="2"/>
  <c r="CI117" i="2"/>
  <c r="CI110" i="2"/>
  <c r="CI85" i="2"/>
  <c r="CI109" i="2"/>
  <c r="CI83" i="2"/>
  <c r="CI107" i="2"/>
  <c r="CI82" i="2"/>
  <c r="CI106" i="2"/>
  <c r="CI81" i="2"/>
  <c r="CI90" i="2"/>
  <c r="CI118" i="2"/>
  <c r="CI116" i="2"/>
  <c r="CI105" i="2"/>
  <c r="CI86" i="2"/>
  <c r="CI96" i="2"/>
  <c r="CI92" i="2"/>
  <c r="DD40" i="2"/>
  <c r="CI95" i="2"/>
  <c r="DD16" i="2"/>
  <c r="CP40" i="2"/>
  <c r="CZ8" i="2"/>
  <c r="CZ5" i="2"/>
  <c r="CO5" i="2"/>
  <c r="CO55" i="2"/>
  <c r="CZ55" i="2"/>
  <c r="CX9" i="2"/>
  <c r="CP10" i="2"/>
  <c r="CO65" i="2"/>
  <c r="CL55" i="2"/>
  <c r="CL5" i="2"/>
  <c r="CL8" i="2"/>
  <c r="CL19" i="2"/>
  <c r="CK9" i="2"/>
  <c r="CK84" i="2" s="1"/>
  <c r="CJ9" i="2"/>
  <c r="CI18" i="2"/>
  <c r="CI94" i="2" s="1"/>
  <c r="CK81" i="2" l="1"/>
  <c r="CK95" i="2"/>
  <c r="DD5" i="2"/>
  <c r="CK99" i="2"/>
  <c r="CK113" i="2"/>
  <c r="CK85" i="2"/>
  <c r="CK90" i="2"/>
  <c r="CK89" i="2"/>
  <c r="CK93" i="2"/>
  <c r="CK112" i="2"/>
  <c r="CK119" i="2"/>
  <c r="CK87" i="2"/>
  <c r="CK120" i="2"/>
  <c r="CK88" i="2"/>
  <c r="CK121" i="2"/>
  <c r="CK118" i="2"/>
  <c r="CK83" i="2"/>
  <c r="CK114" i="2"/>
  <c r="CK110" i="2"/>
  <c r="CK107" i="2"/>
  <c r="CK101" i="2"/>
  <c r="CK97" i="2"/>
  <c r="CK104" i="2"/>
  <c r="CK106" i="2"/>
  <c r="CK100" i="2"/>
  <c r="CK109" i="2"/>
  <c r="CK123" i="2"/>
  <c r="CK91" i="2"/>
  <c r="CK117" i="2"/>
  <c r="CK82" i="2"/>
  <c r="CK108" i="2"/>
  <c r="CK102" i="2"/>
  <c r="CK98" i="2"/>
  <c r="CK103" i="2"/>
  <c r="CK96" i="2"/>
  <c r="CK105" i="2"/>
  <c r="CK86" i="2"/>
  <c r="CK116" i="2"/>
  <c r="CK92" i="2"/>
  <c r="CK111" i="2"/>
  <c r="CP55" i="2"/>
  <c r="DD55" i="2"/>
  <c r="CL9" i="2"/>
  <c r="CI39" i="2"/>
  <c r="CI115" i="2" s="1"/>
  <c r="CK18" i="2"/>
  <c r="CK94" i="2" s="1"/>
  <c r="CJ18" i="2"/>
  <c r="CL18" i="2" l="1"/>
  <c r="CK39" i="2"/>
  <c r="CK115" i="2" s="1"/>
  <c r="CJ39" i="2"/>
  <c r="CI46" i="2"/>
  <c r="CI122" i="2" s="1"/>
  <c r="CL39" i="2" l="1"/>
  <c r="CK46" i="2"/>
  <c r="CK122" i="2" s="1"/>
  <c r="CI48" i="2"/>
  <c r="CI124" i="2" s="1"/>
  <c r="CJ46" i="2"/>
  <c r="CL46" i="2" l="1"/>
  <c r="CK48" i="2"/>
  <c r="CK124" i="2" s="1"/>
  <c r="CI53" i="2"/>
  <c r="CJ48" i="2"/>
  <c r="CJ53" i="2" l="1"/>
  <c r="CI57" i="2"/>
  <c r="CK53" i="2"/>
  <c r="CL48" i="2"/>
  <c r="CK57" i="2" l="1"/>
  <c r="CL53" i="2"/>
  <c r="CJ57" i="2"/>
  <c r="CL57" i="2" l="1"/>
  <c r="CJ58" i="2" l="1"/>
  <c r="CI60" i="2"/>
  <c r="CI61" i="2" l="1"/>
  <c r="CJ60" i="2"/>
  <c r="CL58" i="2"/>
  <c r="CK60" i="2"/>
  <c r="CJ61" i="2" l="1"/>
  <c r="CK61" i="2"/>
  <c r="CL61" i="2" s="1"/>
  <c r="CL60" i="2"/>
  <c r="AY69" i="3" l="1"/>
  <c r="AY71" i="3" l="1"/>
  <c r="AW5" i="8" l="1"/>
  <c r="AW14" i="8" s="1"/>
  <c r="AW18" i="8" s="1"/>
  <c r="AX14" i="8"/>
  <c r="AX18" i="8" s="1"/>
  <c r="AW27" i="8"/>
  <c r="AW31" i="8" s="1"/>
  <c r="AX31" i="8"/>
  <c r="AX33" i="8" l="1"/>
  <c r="AW33" i="8"/>
  <c r="AW37" i="8" l="1"/>
  <c r="AX37" i="8"/>
  <c r="K4" i="9"/>
  <c r="K2" i="9"/>
  <c r="K5" i="9" l="1"/>
  <c r="N5" i="9" s="1"/>
  <c r="AP9" i="10"/>
  <c r="BB63" i="3" l="1"/>
  <c r="BB66" i="3"/>
  <c r="BB58" i="3"/>
  <c r="BB56" i="3"/>
  <c r="BB13" i="3"/>
  <c r="BB27" i="3"/>
  <c r="AX63" i="3" l="1"/>
  <c r="AS69" i="3"/>
  <c r="AV63" i="3"/>
  <c r="AT63" i="3"/>
  <c r="AZ63" i="3"/>
  <c r="AX47" i="3"/>
  <c r="AV47" i="3"/>
  <c r="AT47" i="3"/>
  <c r="AZ47" i="3"/>
  <c r="BB24" i="3"/>
  <c r="BB47" i="3"/>
  <c r="AX33" i="3"/>
  <c r="AV33" i="3"/>
  <c r="AT33" i="3"/>
  <c r="AS48" i="3"/>
  <c r="AZ33" i="3"/>
  <c r="AX48" i="3" l="1"/>
  <c r="AV48" i="3"/>
  <c r="AT48" i="3"/>
  <c r="AZ48" i="3"/>
  <c r="AV69" i="3"/>
  <c r="AX69" i="3"/>
  <c r="AS71" i="3"/>
  <c r="AT69" i="3"/>
  <c r="AZ69" i="3"/>
  <c r="AX71" i="3" l="1"/>
  <c r="AV71" i="3"/>
  <c r="AT71" i="3"/>
  <c r="AZ71" i="3"/>
  <c r="CA54" i="2" l="1"/>
  <c r="CB47" i="2"/>
  <c r="CA48" i="2"/>
  <c r="CA124" i="2" s="1"/>
  <c r="CN7" i="2" l="1"/>
  <c r="CO7" i="2"/>
  <c r="CA53" i="2"/>
  <c r="CB48" i="2"/>
  <c r="CB54" i="2"/>
  <c r="DD7" i="2" l="1"/>
  <c r="CP7" i="2"/>
  <c r="CA57" i="2"/>
  <c r="CB53" i="2"/>
  <c r="CA60" i="2" l="1"/>
  <c r="CB57" i="2"/>
  <c r="CA61" i="2" l="1"/>
  <c r="CB61" i="2" s="1"/>
  <c r="CB60" i="2"/>
  <c r="CM54" i="2" l="1"/>
  <c r="CN47" i="2"/>
  <c r="CO47" i="2"/>
  <c r="CN6" i="2"/>
  <c r="CO6" i="2"/>
  <c r="CN38" i="2"/>
  <c r="CO38" i="2"/>
  <c r="CN5" i="2"/>
  <c r="CP5" i="2"/>
  <c r="DD38" i="2" l="1"/>
  <c r="DD6" i="2"/>
  <c r="DD47" i="2"/>
  <c r="CP6" i="2"/>
  <c r="CP47" i="2"/>
  <c r="CO54" i="2"/>
  <c r="DB54" i="2"/>
  <c r="CN54" i="2"/>
  <c r="CP54" i="2" l="1"/>
  <c r="DD54" i="2"/>
  <c r="CN8" i="2"/>
  <c r="CO8" i="2"/>
  <c r="CM9" i="2"/>
  <c r="CM120" i="2" l="1"/>
  <c r="CM108" i="2"/>
  <c r="CM84" i="2"/>
  <c r="CM119" i="2"/>
  <c r="CM107" i="2"/>
  <c r="CM83" i="2"/>
  <c r="CM106" i="2"/>
  <c r="CM82" i="2"/>
  <c r="CM104" i="2"/>
  <c r="CM92" i="2"/>
  <c r="CM112" i="2"/>
  <c r="CM100" i="2"/>
  <c r="CM88" i="2"/>
  <c r="CM121" i="2"/>
  <c r="CM99" i="2"/>
  <c r="CM117" i="2"/>
  <c r="CM98" i="2"/>
  <c r="CM97" i="2"/>
  <c r="CM114" i="2"/>
  <c r="CM93" i="2"/>
  <c r="CM113" i="2"/>
  <c r="CM111" i="2"/>
  <c r="CM89" i="2"/>
  <c r="CM109" i="2"/>
  <c r="CM87" i="2"/>
  <c r="CM103" i="2"/>
  <c r="CM85" i="2"/>
  <c r="CM123" i="2"/>
  <c r="CM102" i="2"/>
  <c r="CM81" i="2"/>
  <c r="CM101" i="2"/>
  <c r="DB9" i="2"/>
  <c r="CM90" i="2"/>
  <c r="CM91" i="2"/>
  <c r="CM118" i="2"/>
  <c r="CM116" i="2"/>
  <c r="CM86" i="2"/>
  <c r="DD8" i="2"/>
  <c r="CP8" i="2"/>
  <c r="CM18" i="2"/>
  <c r="CM94" i="2" s="1"/>
  <c r="CN9" i="2"/>
  <c r="CO9" i="2"/>
  <c r="CO99" i="2" l="1"/>
  <c r="CO113" i="2"/>
  <c r="CO85" i="2"/>
  <c r="DD9" i="2"/>
  <c r="CO90" i="2"/>
  <c r="CO89" i="2"/>
  <c r="CO93" i="2"/>
  <c r="CO88" i="2"/>
  <c r="CO87" i="2"/>
  <c r="CO121" i="2"/>
  <c r="CO119" i="2"/>
  <c r="CO120" i="2"/>
  <c r="CO118" i="2"/>
  <c r="CO117" i="2"/>
  <c r="CO91" i="2"/>
  <c r="CO86" i="2"/>
  <c r="CO92" i="2"/>
  <c r="CO116" i="2"/>
  <c r="CO81" i="2"/>
  <c r="CO83" i="2"/>
  <c r="CO114" i="2"/>
  <c r="CO123" i="2"/>
  <c r="CO82" i="2"/>
  <c r="CO84" i="2"/>
  <c r="CP9" i="2"/>
  <c r="DB18" i="2"/>
  <c r="CM64" i="2"/>
  <c r="CN18" i="2"/>
  <c r="CO18" i="2"/>
  <c r="CO94" i="2" s="1"/>
  <c r="CM72" i="2" l="1"/>
  <c r="CM73" i="2" s="1"/>
  <c r="CP18" i="2"/>
  <c r="CO64" i="2"/>
  <c r="BB9" i="3"/>
  <c r="CO72" i="2" l="1"/>
  <c r="CO73" i="2" s="1"/>
  <c r="BB26" i="3"/>
  <c r="BB57" i="3"/>
  <c r="BB33" i="3" l="1"/>
  <c r="CN26" i="2" l="1"/>
  <c r="CO26" i="2"/>
  <c r="CN21" i="2"/>
  <c r="CO21" i="2"/>
  <c r="CN24" i="2"/>
  <c r="CO24" i="2"/>
  <c r="CN22" i="2"/>
  <c r="CO22" i="2"/>
  <c r="CN36" i="2"/>
  <c r="CO36" i="2"/>
  <c r="CN25" i="2"/>
  <c r="CO25" i="2"/>
  <c r="CN32" i="2"/>
  <c r="CO32" i="2"/>
  <c r="CM34" i="2"/>
  <c r="CM110" i="2" s="1"/>
  <c r="CN35" i="2"/>
  <c r="CO35" i="2"/>
  <c r="CN27" i="2"/>
  <c r="CO27" i="2"/>
  <c r="CN31" i="2"/>
  <c r="CO31" i="2"/>
  <c r="CN30" i="2"/>
  <c r="CO30" i="2"/>
  <c r="DD30" i="2" l="1"/>
  <c r="CO106" i="2"/>
  <c r="CO103" i="2"/>
  <c r="DD27" i="2"/>
  <c r="DD31" i="2"/>
  <c r="CO107" i="2"/>
  <c r="CO98" i="2"/>
  <c r="DD22" i="2"/>
  <c r="CO102" i="2"/>
  <c r="DD26" i="2"/>
  <c r="CO101" i="2"/>
  <c r="DD25" i="2"/>
  <c r="CO112" i="2"/>
  <c r="DD36" i="2"/>
  <c r="CO100" i="2"/>
  <c r="DD24" i="2"/>
  <c r="CO111" i="2"/>
  <c r="DD35" i="2"/>
  <c r="CO97" i="2"/>
  <c r="DD21" i="2"/>
  <c r="DD32" i="2"/>
  <c r="CO108" i="2"/>
  <c r="CP25" i="2"/>
  <c r="CP24" i="2"/>
  <c r="CP26" i="2"/>
  <c r="CP30" i="2"/>
  <c r="CP31" i="2"/>
  <c r="CP22" i="2"/>
  <c r="CP27" i="2"/>
  <c r="CP21" i="2"/>
  <c r="DB34" i="2"/>
  <c r="CP32" i="2"/>
  <c r="CN34" i="2"/>
  <c r="CM56" i="2"/>
  <c r="CO34" i="2"/>
  <c r="CO110" i="2" l="1"/>
  <c r="DD34" i="2"/>
  <c r="CO56" i="2"/>
  <c r="CP56" i="2" s="1"/>
  <c r="DB56" i="2"/>
  <c r="CP34" i="2"/>
  <c r="CN56" i="2"/>
  <c r="CN28" i="2"/>
  <c r="CO28" i="2"/>
  <c r="CM20" i="2"/>
  <c r="CM96" i="2" s="1"/>
  <c r="CN33" i="2"/>
  <c r="CO33" i="2"/>
  <c r="CM29" i="2"/>
  <c r="CM105" i="2" s="1"/>
  <c r="DD33" i="2" l="1"/>
  <c r="CO109" i="2"/>
  <c r="CO104" i="2"/>
  <c r="DD28" i="2"/>
  <c r="DB29" i="2"/>
  <c r="CP33" i="2"/>
  <c r="DB20" i="2"/>
  <c r="CP28" i="2"/>
  <c r="CM19" i="2"/>
  <c r="CM95" i="2" s="1"/>
  <c r="CN29" i="2"/>
  <c r="CO29" i="2"/>
  <c r="CO105" i="2" s="1"/>
  <c r="CN20" i="2"/>
  <c r="CO20" i="2"/>
  <c r="CO96" i="2" s="1"/>
  <c r="CP29" i="2" l="1"/>
  <c r="DB19" i="2"/>
  <c r="CP20" i="2"/>
  <c r="CN19" i="2"/>
  <c r="CO19" i="2"/>
  <c r="CO95" i="2" s="1"/>
  <c r="CM39" i="2"/>
  <c r="CM115" i="2" s="1"/>
  <c r="DB39" i="2" l="1"/>
  <c r="CP19" i="2"/>
  <c r="CM46" i="2"/>
  <c r="CM122" i="2" s="1"/>
  <c r="CN39" i="2"/>
  <c r="CO39" i="2"/>
  <c r="CO115" i="2" s="1"/>
  <c r="CP39" i="2" l="1"/>
  <c r="DB46" i="2"/>
  <c r="CM48" i="2"/>
  <c r="CM124" i="2" s="1"/>
  <c r="CN46" i="2"/>
  <c r="CO46" i="2"/>
  <c r="CO122" i="2" s="1"/>
  <c r="CP46" i="2" l="1"/>
  <c r="DB48" i="2"/>
  <c r="CM53" i="2"/>
  <c r="CN48" i="2"/>
  <c r="CO48" i="2"/>
  <c r="CO124" i="2" s="1"/>
  <c r="DB53" i="2" l="1"/>
  <c r="CO53" i="2"/>
  <c r="CP48" i="2"/>
  <c r="CM57" i="2"/>
  <c r="CM60" i="2" s="1"/>
  <c r="CN53" i="2"/>
  <c r="CN58" i="2"/>
  <c r="CM75" i="2" l="1"/>
  <c r="CM77" i="2" s="1"/>
  <c r="CM78" i="2" s="1"/>
  <c r="DB60" i="2"/>
  <c r="CN57" i="2"/>
  <c r="DB57" i="2"/>
  <c r="CO57" i="2"/>
  <c r="CP57" i="2" s="1"/>
  <c r="CP53" i="2"/>
  <c r="CM61" i="2"/>
  <c r="CN60" i="2"/>
  <c r="CP58" i="2"/>
  <c r="CN61" i="2" l="1"/>
  <c r="DB61" i="2"/>
  <c r="CO60" i="2"/>
  <c r="CO75" i="2" l="1"/>
  <c r="CO77" i="2" s="1"/>
  <c r="CO78" i="2" s="1"/>
  <c r="CP60" i="2"/>
  <c r="CO61" i="2"/>
  <c r="CP61" i="2" s="1"/>
  <c r="BB8" i="3"/>
  <c r="BB42" i="3"/>
  <c r="BB35" i="3"/>
  <c r="BB43" i="3"/>
  <c r="BB39" i="3"/>
  <c r="BB45" i="3"/>
  <c r="BB46" i="3"/>
  <c r="BB21" i="3"/>
  <c r="BB65" i="3"/>
  <c r="BB40" i="3"/>
  <c r="BB67" i="3"/>
  <c r="BB44" i="3"/>
  <c r="BB12" i="3"/>
  <c r="BB11" i="3"/>
  <c r="BB19" i="3" l="1"/>
  <c r="BA28" i="3"/>
  <c r="BJ28" i="3" s="1"/>
  <c r="BB34" i="3"/>
  <c r="BB52" i="3"/>
  <c r="BA59" i="3"/>
  <c r="BA15" i="3"/>
  <c r="BB7" i="3"/>
  <c r="BB62" i="3"/>
  <c r="BA69" i="3"/>
  <c r="BJ69" i="3" s="1"/>
  <c r="BH59" i="3" l="1"/>
  <c r="BJ59" i="3"/>
  <c r="BH15" i="3"/>
  <c r="BJ15" i="3"/>
  <c r="BD69" i="3"/>
  <c r="BH69" i="3"/>
  <c r="BD28" i="3"/>
  <c r="BH28" i="3"/>
  <c r="BB15" i="3"/>
  <c r="BD15" i="3"/>
  <c r="BB59" i="3"/>
  <c r="BD59" i="3"/>
  <c r="BA48" i="3"/>
  <c r="BA30" i="3"/>
  <c r="BB28" i="3"/>
  <c r="BB69" i="3"/>
  <c r="BH48" i="3" l="1"/>
  <c r="BJ48" i="3"/>
  <c r="BH30" i="3"/>
  <c r="BJ30" i="3"/>
  <c r="BA71" i="3"/>
  <c r="BD71" i="3"/>
  <c r="BB30" i="3"/>
  <c r="BD30" i="3"/>
  <c r="BB48" i="3"/>
  <c r="BD48" i="3"/>
  <c r="CR7" i="2"/>
  <c r="BH71" i="3" l="1"/>
  <c r="BJ71" i="3"/>
  <c r="BB71" i="3"/>
  <c r="BB72" i="3" s="1"/>
  <c r="BD72" i="3"/>
  <c r="CR6" i="2"/>
  <c r="CR5" i="2" l="1"/>
  <c r="CQ9" i="2"/>
  <c r="DF9" i="2" l="1"/>
  <c r="CQ112" i="2"/>
  <c r="CQ100" i="2"/>
  <c r="CQ88" i="2"/>
  <c r="CQ123" i="2"/>
  <c r="CQ111" i="2"/>
  <c r="CQ99" i="2"/>
  <c r="CQ87" i="2"/>
  <c r="CQ110" i="2"/>
  <c r="CQ98" i="2"/>
  <c r="CQ120" i="2"/>
  <c r="CQ108" i="2"/>
  <c r="CQ84" i="2"/>
  <c r="CQ109" i="2"/>
  <c r="CQ92" i="2"/>
  <c r="CQ107" i="2"/>
  <c r="CQ91" i="2"/>
  <c r="CQ106" i="2"/>
  <c r="CQ89" i="2"/>
  <c r="CQ121" i="2"/>
  <c r="CQ104" i="2"/>
  <c r="CQ85" i="2"/>
  <c r="CQ119" i="2"/>
  <c r="CQ103" i="2"/>
  <c r="CQ83" i="2"/>
  <c r="CQ102" i="2"/>
  <c r="CQ82" i="2"/>
  <c r="CQ117" i="2"/>
  <c r="CQ101" i="2"/>
  <c r="CQ81" i="2"/>
  <c r="CQ97" i="2"/>
  <c r="CQ114" i="2"/>
  <c r="CQ113" i="2"/>
  <c r="CQ93" i="2"/>
  <c r="CQ90" i="2"/>
  <c r="CQ118" i="2"/>
  <c r="CQ105" i="2"/>
  <c r="CQ96" i="2"/>
  <c r="CQ86" i="2"/>
  <c r="CQ116" i="2"/>
  <c r="CQ95" i="2"/>
  <c r="CU9" i="2"/>
  <c r="CQ18" i="2"/>
  <c r="CR9" i="2"/>
  <c r="CQ94" i="2" l="1"/>
  <c r="DF18" i="2"/>
  <c r="CU85" i="2"/>
  <c r="CU99" i="2"/>
  <c r="CU113" i="2"/>
  <c r="CU87" i="2"/>
  <c r="CU117" i="2"/>
  <c r="CU91" i="2"/>
  <c r="CU82" i="2"/>
  <c r="CU114" i="2"/>
  <c r="CU123" i="2"/>
  <c r="CU83" i="2"/>
  <c r="CU93" i="2"/>
  <c r="CU84" i="2"/>
  <c r="CU112" i="2"/>
  <c r="CU92" i="2"/>
  <c r="CU121" i="2"/>
  <c r="CU81" i="2"/>
  <c r="CU119" i="2"/>
  <c r="CU120" i="2"/>
  <c r="CU89" i="2"/>
  <c r="CU118" i="2"/>
  <c r="CU116" i="2"/>
  <c r="CV9" i="2"/>
  <c r="CZ9" i="2"/>
  <c r="CQ39" i="2"/>
  <c r="CR18" i="2"/>
  <c r="CQ64" i="2"/>
  <c r="CQ115" i="2" l="1"/>
  <c r="DF39" i="2"/>
  <c r="CQ72" i="2"/>
  <c r="CQ73" i="2" s="1"/>
  <c r="CR39" i="2"/>
  <c r="CQ46" i="2"/>
  <c r="CQ122" i="2" l="1"/>
  <c r="DF46" i="2"/>
  <c r="CR46" i="2"/>
  <c r="CQ48" i="2"/>
  <c r="CQ124" i="2" l="1"/>
  <c r="DF48" i="2"/>
  <c r="CQ53" i="2"/>
  <c r="DF53" i="2" s="1"/>
  <c r="CR48" i="2"/>
  <c r="CQ57" i="2" l="1"/>
  <c r="DF57" i="2" s="1"/>
  <c r="CR53" i="2"/>
  <c r="CQ60" i="2" l="1"/>
  <c r="CR57" i="2"/>
  <c r="DF60" i="2" l="1"/>
  <c r="CQ75" i="2"/>
  <c r="CQ77" i="2" s="1"/>
  <c r="CQ78" i="2" s="1"/>
  <c r="CQ61" i="2"/>
  <c r="CR60" i="2"/>
  <c r="CR61" i="2" l="1"/>
  <c r="DF61" i="2"/>
  <c r="CU71" i="2"/>
  <c r="CY71" i="2" s="1"/>
  <c r="BF68" i="3" l="1"/>
  <c r="BF63" i="3"/>
  <c r="BF67" i="3" l="1"/>
  <c r="BF66" i="3"/>
  <c r="BF65" i="3"/>
  <c r="BF58" i="3"/>
  <c r="BF57" i="3"/>
  <c r="BF56" i="3"/>
  <c r="BF47" i="3"/>
  <c r="BF44" i="3"/>
  <c r="BF46" i="3"/>
  <c r="BF45" i="3"/>
  <c r="BF42" i="3"/>
  <c r="BF40" i="3"/>
  <c r="BF39" i="3"/>
  <c r="BF34" i="3"/>
  <c r="BF35" i="3"/>
  <c r="BF27" i="3"/>
  <c r="BF26" i="3"/>
  <c r="BF22" i="3"/>
  <c r="BF13" i="3"/>
  <c r="BF12" i="3"/>
  <c r="BF11" i="3"/>
  <c r="BE69" i="3" l="1"/>
  <c r="BF69" i="3" s="1"/>
  <c r="BF62" i="3"/>
  <c r="BF52" i="3"/>
  <c r="BE48" i="3"/>
  <c r="BF33" i="3"/>
  <c r="BF24" i="3"/>
  <c r="BF23" i="3"/>
  <c r="BE28" i="3"/>
  <c r="BF28" i="3" s="1"/>
  <c r="BF19" i="3"/>
  <c r="BF9" i="3"/>
  <c r="BF7" i="3"/>
  <c r="BE59" i="3" l="1"/>
  <c r="BF59" i="3" s="1"/>
  <c r="BF48" i="3"/>
  <c r="BE15" i="3"/>
  <c r="BF15" i="3" s="1"/>
  <c r="BE71" i="3" l="1"/>
  <c r="BF71" i="3" s="1"/>
  <c r="BE30" i="3"/>
  <c r="CU67" i="2"/>
  <c r="CY67" i="2" s="1"/>
  <c r="CU32" i="2"/>
  <c r="CU108" i="2" s="1"/>
  <c r="CT32" i="2"/>
  <c r="CZ32" i="2" s="1"/>
  <c r="CT31" i="2"/>
  <c r="CZ31" i="2" s="1"/>
  <c r="CU31" i="2"/>
  <c r="CU107" i="2" s="1"/>
  <c r="CU30" i="2"/>
  <c r="CU106" i="2" s="1"/>
  <c r="CT30" i="2"/>
  <c r="CZ30" i="2" s="1"/>
  <c r="CT11" i="2"/>
  <c r="CZ11" i="2" s="1"/>
  <c r="CV31" i="2" l="1"/>
  <c r="CV30" i="2"/>
  <c r="CV32" i="2"/>
  <c r="BF30" i="3"/>
  <c r="BF72" i="3" s="1"/>
  <c r="BE72" i="3"/>
  <c r="CU70" i="2"/>
  <c r="CY70" i="2" s="1"/>
  <c r="CU33" i="2"/>
  <c r="CU109" i="2" s="1"/>
  <c r="CT33" i="2"/>
  <c r="CZ33" i="2" s="1"/>
  <c r="CS29" i="2"/>
  <c r="CS105" i="2" s="1"/>
  <c r="CT27" i="2"/>
  <c r="CZ27" i="2" s="1"/>
  <c r="CU27" i="2"/>
  <c r="CU103" i="2" s="1"/>
  <c r="CT25" i="2"/>
  <c r="CZ25" i="2" s="1"/>
  <c r="CU25" i="2"/>
  <c r="CU101" i="2" s="1"/>
  <c r="CU22" i="2"/>
  <c r="CU98" i="2" s="1"/>
  <c r="CT22" i="2"/>
  <c r="CZ22" i="2" s="1"/>
  <c r="CU21" i="2"/>
  <c r="CU97" i="2" s="1"/>
  <c r="CT21" i="2"/>
  <c r="CZ21" i="2" s="1"/>
  <c r="CS12" i="2"/>
  <c r="CS88" i="2" s="1"/>
  <c r="CV33" i="2" l="1"/>
  <c r="CV21" i="2"/>
  <c r="CY12" i="2"/>
  <c r="CY88" i="2" s="1"/>
  <c r="CV22" i="2"/>
  <c r="CV25" i="2"/>
  <c r="CV27" i="2"/>
  <c r="CU29" i="2"/>
  <c r="CU105" i="2" s="1"/>
  <c r="CY29" i="2"/>
  <c r="CY105" i="2" s="1"/>
  <c r="CT29" i="2"/>
  <c r="CT34" i="2"/>
  <c r="CZ34" i="2" s="1"/>
  <c r="CU34" i="2"/>
  <c r="CU110" i="2" s="1"/>
  <c r="CS35" i="2"/>
  <c r="CS111" i="2" s="1"/>
  <c r="CS56" i="2"/>
  <c r="CT56" i="2" s="1"/>
  <c r="CS20" i="2"/>
  <c r="CS96" i="2" s="1"/>
  <c r="CT28" i="2"/>
  <c r="CZ28" i="2" s="1"/>
  <c r="CU28" i="2"/>
  <c r="CU104" i="2" s="1"/>
  <c r="CU26" i="2"/>
  <c r="CU102" i="2" s="1"/>
  <c r="CT26" i="2"/>
  <c r="CZ26" i="2" s="1"/>
  <c r="CU24" i="2"/>
  <c r="CU100" i="2" s="1"/>
  <c r="CT24" i="2"/>
  <c r="CZ24" i="2" s="1"/>
  <c r="CV26" i="2" l="1"/>
  <c r="CV34" i="2"/>
  <c r="CV28" i="2"/>
  <c r="CY35" i="2"/>
  <c r="CY111" i="2" s="1"/>
  <c r="DC29" i="2"/>
  <c r="CV24" i="2"/>
  <c r="CV29" i="2"/>
  <c r="CZ29" i="2"/>
  <c r="CS19" i="2"/>
  <c r="CS95" i="2" s="1"/>
  <c r="CY20" i="2"/>
  <c r="CY96" i="2" s="1"/>
  <c r="CU56" i="2"/>
  <c r="CU35" i="2"/>
  <c r="CU111" i="2" s="1"/>
  <c r="CT35" i="2"/>
  <c r="CT20" i="2"/>
  <c r="CU20" i="2"/>
  <c r="CU96" i="2" s="1"/>
  <c r="DD29" i="2" l="1"/>
  <c r="DC105" i="2"/>
  <c r="CZ35" i="2"/>
  <c r="CV20" i="2"/>
  <c r="CV35" i="2"/>
  <c r="DC20" i="2"/>
  <c r="CY19" i="2"/>
  <c r="CY95" i="2" s="1"/>
  <c r="CZ20" i="2"/>
  <c r="CV56" i="2"/>
  <c r="CY56" i="2"/>
  <c r="CT19" i="2"/>
  <c r="CU19" i="2"/>
  <c r="CU95" i="2" s="1"/>
  <c r="CS10" i="2"/>
  <c r="CS86" i="2" s="1"/>
  <c r="CT12" i="2"/>
  <c r="CU12" i="2"/>
  <c r="CU88" i="2" s="1"/>
  <c r="CT14" i="2"/>
  <c r="DC96" i="2" l="1"/>
  <c r="DD20" i="2"/>
  <c r="CZ56" i="2"/>
  <c r="DC56" i="2"/>
  <c r="DD56" i="2" s="1"/>
  <c r="CY10" i="2"/>
  <c r="CY86" i="2" s="1"/>
  <c r="DC19" i="2"/>
  <c r="CV12" i="2"/>
  <c r="CZ19" i="2"/>
  <c r="CV19" i="2"/>
  <c r="CT10" i="2"/>
  <c r="CU14" i="2"/>
  <c r="CU90" i="2" s="1"/>
  <c r="CS18" i="2"/>
  <c r="CS94" i="2" s="1"/>
  <c r="CU10" i="2"/>
  <c r="CU86" i="2" s="1"/>
  <c r="DC95" i="2" l="1"/>
  <c r="DD19" i="2"/>
  <c r="CV10" i="2"/>
  <c r="CS64" i="2"/>
  <c r="DC10" i="2"/>
  <c r="CV14" i="2"/>
  <c r="CS39" i="2"/>
  <c r="CS115" i="2" s="1"/>
  <c r="CT18" i="2"/>
  <c r="CU18" i="2"/>
  <c r="CU94" i="2" s="1"/>
  <c r="DD10" i="2" l="1"/>
  <c r="DC86" i="2"/>
  <c r="DC65" i="2"/>
  <c r="CU64" i="2"/>
  <c r="CV18" i="2"/>
  <c r="CT39" i="2"/>
  <c r="CS46" i="2"/>
  <c r="CS122" i="2" s="1"/>
  <c r="CU39" i="2"/>
  <c r="CU115" i="2" s="1"/>
  <c r="CV39" i="2" l="1"/>
  <c r="CS48" i="2"/>
  <c r="CS124" i="2" s="1"/>
  <c r="CT46" i="2"/>
  <c r="CU46" i="2"/>
  <c r="CU122" i="2" s="1"/>
  <c r="CV46" i="2" l="1"/>
  <c r="CS53" i="2"/>
  <c r="CT48" i="2"/>
  <c r="CU48" i="2"/>
  <c r="CU124" i="2" s="1"/>
  <c r="CV48" i="2" l="1"/>
  <c r="CU53" i="2"/>
  <c r="CT53" i="2"/>
  <c r="CS57" i="2"/>
  <c r="CU57" i="2" l="1"/>
  <c r="CV53" i="2"/>
  <c r="CS60" i="2"/>
  <c r="CS75" i="2" s="1"/>
  <c r="CS77" i="2" s="1"/>
  <c r="CS78" i="2" s="1"/>
  <c r="CT57" i="2"/>
  <c r="CU60" i="2" l="1"/>
  <c r="CV57" i="2"/>
  <c r="CT60" i="2"/>
  <c r="CS61" i="2"/>
  <c r="CT61" i="2" s="1"/>
  <c r="CS68" i="2"/>
  <c r="CU75" i="2" l="1"/>
  <c r="CU77" i="2" s="1"/>
  <c r="CU78" i="2" s="1"/>
  <c r="CV60" i="2"/>
  <c r="CV61" i="2" s="1"/>
  <c r="CU61" i="2"/>
  <c r="CS66" i="2"/>
  <c r="CS65" i="2" s="1"/>
  <c r="CU68" i="2"/>
  <c r="CU66" i="2" l="1"/>
  <c r="CU65" i="2" s="1"/>
  <c r="CU72" i="2" s="1"/>
  <c r="CU73" i="2" s="1"/>
  <c r="CY68" i="2"/>
  <c r="CY66" i="2" s="1"/>
  <c r="CS72" i="2"/>
  <c r="CS73" i="2" s="1"/>
  <c r="AN11" i="2" l="1"/>
  <c r="BB11" i="2"/>
  <c r="AQ11" i="2"/>
  <c r="AQ87" i="2" s="1"/>
  <c r="BF11" i="2" l="1"/>
  <c r="AU11" i="2"/>
  <c r="AU87" i="2" s="1"/>
  <c r="AR11" i="2"/>
  <c r="AV11" i="2" l="1"/>
  <c r="BJ11" i="2"/>
  <c r="AY11" i="2"/>
  <c r="AY87" i="2" s="1"/>
  <c r="AU10" i="2"/>
  <c r="AU86" i="2" s="1"/>
  <c r="BN11" i="2"/>
  <c r="AZ11" i="2"/>
  <c r="AY10" i="2"/>
  <c r="AY86" i="2" s="1"/>
  <c r="AU18" i="2" l="1"/>
  <c r="AU94" i="2" s="1"/>
  <c r="AV10" i="2"/>
  <c r="BJ10" i="2"/>
  <c r="AZ10" i="2"/>
  <c r="AY18" i="2"/>
  <c r="AY94" i="2" s="1"/>
  <c r="BN10" i="2"/>
  <c r="BJ18" i="2" l="1"/>
  <c r="AV18" i="2"/>
  <c r="AU39" i="2"/>
  <c r="AU115" i="2" s="1"/>
  <c r="AU46" i="2"/>
  <c r="AU122" i="2" s="1"/>
  <c r="BJ39" i="2"/>
  <c r="BN18" i="2"/>
  <c r="AZ18" i="2"/>
  <c r="AV39" i="2" l="1"/>
  <c r="AU48" i="2"/>
  <c r="AU124" i="2" s="1"/>
  <c r="BJ46" i="2"/>
  <c r="AV46" i="2"/>
  <c r="AU53" i="2" l="1"/>
  <c r="BJ48" i="2"/>
  <c r="AV48" i="2"/>
  <c r="AU57" i="2" l="1"/>
  <c r="BJ53" i="2"/>
  <c r="AV53" i="2"/>
  <c r="AV57" i="2" l="1"/>
  <c r="AU60" i="2"/>
  <c r="BJ57" i="2"/>
  <c r="BJ60" i="2" l="1"/>
  <c r="AU61" i="2"/>
  <c r="AV60" i="2"/>
  <c r="BJ61" i="2" l="1"/>
  <c r="AV61" i="2"/>
  <c r="AM13" i="2"/>
  <c r="AM89" i="2" s="1"/>
  <c r="AM18" i="2"/>
  <c r="AM94" i="2" s="1"/>
  <c r="AM39" i="2" l="1"/>
  <c r="AM115" i="2" s="1"/>
  <c r="BB18" i="2"/>
  <c r="AN18" i="2"/>
  <c r="AQ10" i="2"/>
  <c r="AQ86" i="2" s="1"/>
  <c r="AN10" i="2"/>
  <c r="BB10" i="2"/>
  <c r="AQ18" i="2" l="1"/>
  <c r="AQ94" i="2" s="1"/>
  <c r="BF10" i="2"/>
  <c r="AR10" i="2"/>
  <c r="AM46" i="2"/>
  <c r="AM122" i="2" s="1"/>
  <c r="AN39" i="2"/>
  <c r="BB39" i="2"/>
  <c r="AN46" i="2" l="1"/>
  <c r="BB46" i="2"/>
  <c r="AM48" i="2"/>
  <c r="AM124" i="2" s="1"/>
  <c r="AR18" i="2"/>
  <c r="BF18" i="2"/>
  <c r="AQ39" i="2"/>
  <c r="AQ115" i="2" s="1"/>
  <c r="AQ46" i="2" l="1"/>
  <c r="AQ122" i="2" s="1"/>
  <c r="AR39" i="2"/>
  <c r="BF39" i="2"/>
  <c r="AM53" i="2"/>
  <c r="BB48" i="2"/>
  <c r="AN48" i="2"/>
  <c r="AM57" i="2" l="1"/>
  <c r="AN53" i="2"/>
  <c r="BB53" i="2"/>
  <c r="AQ48" i="2"/>
  <c r="AQ124" i="2" s="1"/>
  <c r="BF46" i="2"/>
  <c r="AR46" i="2"/>
  <c r="AQ53" i="2" l="1"/>
  <c r="AR48" i="2"/>
  <c r="BF48" i="2"/>
  <c r="AM60" i="2"/>
  <c r="BB57" i="2"/>
  <c r="AN57" i="2"/>
  <c r="AQ57" i="2" l="1"/>
  <c r="BF53" i="2"/>
  <c r="AR53" i="2"/>
  <c r="AN60" i="2"/>
  <c r="BB60" i="2"/>
  <c r="AM61" i="2"/>
  <c r="BB61" i="2" l="1"/>
  <c r="AN61" i="2"/>
  <c r="BF57" i="2"/>
  <c r="AQ60" i="2"/>
  <c r="AR57" i="2"/>
  <c r="AR60" i="2" l="1"/>
  <c r="AQ61" i="2"/>
  <c r="BF60" i="2"/>
  <c r="AR61" i="2" l="1"/>
  <c r="BF61" i="2"/>
  <c r="CZ12" i="2"/>
  <c r="CX12" i="2"/>
  <c r="CZ14" i="2"/>
  <c r="CX14" i="2"/>
  <c r="CX10" i="2" l="1"/>
  <c r="CZ10" i="2"/>
  <c r="CY65" i="2"/>
  <c r="CW65" i="2"/>
  <c r="CY18" i="2" l="1"/>
  <c r="DC18" i="2" s="1"/>
  <c r="DC39" i="2" s="1"/>
  <c r="DC46" i="2" s="1"/>
  <c r="DC48" i="2" s="1"/>
  <c r="CX18" i="2"/>
  <c r="CW39" i="2"/>
  <c r="CW115" i="2" s="1"/>
  <c r="CY94" i="2" l="1"/>
  <c r="CW46" i="2"/>
  <c r="CW122" i="2" s="1"/>
  <c r="CY39" i="2"/>
  <c r="CY115" i="2" s="1"/>
  <c r="CW72" i="2"/>
  <c r="CW73" i="2" s="1"/>
  <c r="CY64" i="2"/>
  <c r="CY72" i="2" s="1"/>
  <c r="CY73" i="2" s="1"/>
  <c r="CZ18" i="2"/>
  <c r="CX39" i="2"/>
  <c r="CZ39" i="2"/>
  <c r="DD18" i="2" l="1"/>
  <c r="DC94" i="2"/>
  <c r="CY46" i="2"/>
  <c r="CY122" i="2" s="1"/>
  <c r="DC64" i="2"/>
  <c r="DC72" i="2" s="1"/>
  <c r="DC73" i="2" s="1"/>
  <c r="CX46" i="2"/>
  <c r="CZ46" i="2"/>
  <c r="CW48" i="2"/>
  <c r="CW124" i="2" s="1"/>
  <c r="DC115" i="2" l="1"/>
  <c r="DD39" i="2"/>
  <c r="CY48" i="2"/>
  <c r="CY124" i="2" s="1"/>
  <c r="CX48" i="2"/>
  <c r="CW53" i="2"/>
  <c r="DD46" i="2" l="1"/>
  <c r="DC122" i="2"/>
  <c r="CZ48" i="2"/>
  <c r="CW57" i="2"/>
  <c r="CW60" i="2" s="1"/>
  <c r="CY53" i="2"/>
  <c r="CX53" i="2"/>
  <c r="DD48" i="2" l="1"/>
  <c r="DC124" i="2"/>
  <c r="DC53" i="2"/>
  <c r="DD53" i="2" s="1"/>
  <c r="CZ53" i="2"/>
  <c r="CY57" i="2"/>
  <c r="CZ57" i="2" s="1"/>
  <c r="CX57" i="2"/>
  <c r="DC57" i="2" l="1"/>
  <c r="DC60" i="2" s="1"/>
  <c r="CW61" i="2"/>
  <c r="CX61" i="2" s="1"/>
  <c r="CX60" i="2"/>
  <c r="CW75" i="2"/>
  <c r="CY60" i="2"/>
  <c r="DD60" i="2" l="1"/>
  <c r="DD57" i="2"/>
  <c r="CW77" i="2"/>
  <c r="CW78" i="2" s="1"/>
  <c r="CY61" i="2"/>
  <c r="CZ61" i="2" s="1"/>
  <c r="CY75" i="2"/>
  <c r="CY77" i="2" s="1"/>
  <c r="CY78" i="2" s="1"/>
  <c r="CZ60" i="2"/>
  <c r="DC75" i="2" l="1"/>
  <c r="DC77" i="2" s="1"/>
  <c r="DC78" i="2" s="1"/>
  <c r="DC61" i="2"/>
  <c r="DD61" i="2" s="1"/>
  <c r="N11" i="15" l="1"/>
  <c r="N20" i="15" l="1"/>
  <c r="N99" i="15"/>
  <c r="N71" i="15"/>
  <c r="N78" i="15"/>
  <c r="N90" i="15"/>
  <c r="N107" i="15"/>
  <c r="N73" i="15"/>
  <c r="N67" i="15"/>
  <c r="N83" i="15"/>
  <c r="N87" i="15"/>
  <c r="N97" i="15"/>
  <c r="N74" i="15"/>
  <c r="N94" i="15"/>
  <c r="N98" i="15"/>
  <c r="N75" i="15"/>
  <c r="N103" i="15"/>
  <c r="N79" i="15"/>
  <c r="N88" i="15"/>
  <c r="N68" i="15"/>
  <c r="N109" i="15"/>
  <c r="N92" i="15"/>
  <c r="N89" i="15"/>
  <c r="N105" i="15"/>
  <c r="N93" i="15"/>
  <c r="N84" i="15"/>
  <c r="N95" i="15"/>
  <c r="N85" i="15"/>
  <c r="N100" i="15"/>
  <c r="N86" i="15"/>
  <c r="N69" i="15"/>
  <c r="N106" i="15"/>
  <c r="N76" i="15"/>
  <c r="N72" i="15"/>
  <c r="N104" i="15"/>
  <c r="N102" i="15"/>
  <c r="N96" i="15"/>
  <c r="N91" i="15"/>
  <c r="N82" i="15"/>
  <c r="N77" i="15"/>
  <c r="N81" i="15"/>
  <c r="N70" i="15"/>
  <c r="N41" i="15" l="1"/>
  <c r="N80" i="15"/>
  <c r="N48" i="15" l="1"/>
  <c r="N101" i="15"/>
  <c r="N50" i="15" l="1"/>
  <c r="N108" i="15"/>
  <c r="N55" i="15" l="1"/>
  <c r="N59" i="15" s="1"/>
  <c r="N63" i="15" s="1"/>
  <c r="N64" i="15" s="1"/>
  <c r="N110" i="15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Rafael Monzani Martins</author>
  </authors>
  <commentList>
    <comment ref="CC59" authorId="0" shapeId="0" xr:uid="{FDB9E4C1-8B50-4405-96F8-57A7ABA73802}">
      <text>
        <r>
          <rPr>
            <b/>
            <sz val="9"/>
            <color indexed="81"/>
            <rFont val="Segoe UI"/>
            <family val="2"/>
          </rPr>
          <t>Rafael Monzani Martins:</t>
        </r>
        <r>
          <rPr>
            <sz val="9"/>
            <color indexed="81"/>
            <rFont val="Segoe UI"/>
            <family val="2"/>
          </rPr>
          <t xml:space="preserve">
Ajuste retroativo considerado no 2T24.
+4.386,2: Reversão PIS/COFINS competência do 1T24
+3.807,0: Reversão PIS/COFINS competência 1T24 (MP 1.185)
Retroactive adjustment considered in 2Q24.
+4,386.2: Reversal of PIS/COFINS for 1Q24
+3,807.0: Reversal of PIS/COFINS for 1Q24 (MP 1,185)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Silvana Oliveira</author>
  </authors>
  <commentList>
    <comment ref="I561" authorId="0" shapeId="0" xr:uid="{60FF0A9F-7203-4A20-9D08-1A2CECB7B8AF}">
      <text>
        <r>
          <rPr>
            <b/>
            <sz val="9"/>
            <color indexed="81"/>
            <rFont val="Segoe UI"/>
            <family val="2"/>
          </rPr>
          <t>Silvana Oliveira:</t>
        </r>
        <r>
          <rPr>
            <sz val="9"/>
            <color indexed="81"/>
            <rFont val="Segoe UI"/>
            <family val="2"/>
          </rPr>
          <t xml:space="preserve">
Loja antiga : 54,50
Loja atual : 81,70</t>
        </r>
      </text>
    </comment>
  </commentList>
</comments>
</file>

<file path=xl/sharedStrings.xml><?xml version="1.0" encoding="utf-8"?>
<sst xmlns="http://schemas.openxmlformats.org/spreadsheetml/2006/main" count="5467" uniqueCount="1223">
  <si>
    <t>Updated:</t>
  </si>
  <si>
    <t>DRE Consolidado (R$ mil)</t>
  </si>
  <si>
    <t>Financial Statements (R$ ,000)</t>
  </si>
  <si>
    <t>AH</t>
  </si>
  <si>
    <r>
      <t xml:space="preserve">1S18
</t>
    </r>
    <r>
      <rPr>
        <i/>
        <sz val="8"/>
        <color theme="0"/>
        <rFont val="Arial"/>
        <family val="2"/>
      </rPr>
      <t>(1H18)</t>
    </r>
  </si>
  <si>
    <r>
      <t xml:space="preserve">3T18
</t>
    </r>
    <r>
      <rPr>
        <i/>
        <sz val="8"/>
        <color theme="0"/>
        <rFont val="Arial"/>
        <family val="2"/>
      </rPr>
      <t>(3Q18)</t>
    </r>
  </si>
  <si>
    <r>
      <t xml:space="preserve">9M18
</t>
    </r>
    <r>
      <rPr>
        <i/>
        <sz val="8"/>
        <color theme="0"/>
        <rFont val="Arial"/>
        <family val="2"/>
      </rPr>
      <t>(9M18)</t>
    </r>
  </si>
  <si>
    <r>
      <t xml:space="preserve">4T18
</t>
    </r>
    <r>
      <rPr>
        <i/>
        <sz val="8"/>
        <color theme="0"/>
        <rFont val="Arial"/>
        <family val="2"/>
      </rPr>
      <t>(4Q18)</t>
    </r>
  </si>
  <si>
    <r>
      <t xml:space="preserve">1T19
</t>
    </r>
    <r>
      <rPr>
        <i/>
        <sz val="8"/>
        <color theme="0"/>
        <rFont val="Arial"/>
        <family val="2"/>
      </rPr>
      <t>(1Q19)</t>
    </r>
  </si>
  <si>
    <r>
      <t xml:space="preserve">2T19
</t>
    </r>
    <r>
      <rPr>
        <i/>
        <sz val="8"/>
        <color theme="0"/>
        <rFont val="Arial"/>
        <family val="2"/>
      </rPr>
      <t>(2Q19)</t>
    </r>
  </si>
  <si>
    <r>
      <t xml:space="preserve">1S19
</t>
    </r>
    <r>
      <rPr>
        <i/>
        <sz val="8"/>
        <color theme="0"/>
        <rFont val="Arial"/>
        <family val="2"/>
      </rPr>
      <t>(1H19)</t>
    </r>
  </si>
  <si>
    <r>
      <t xml:space="preserve">3T19
</t>
    </r>
    <r>
      <rPr>
        <i/>
        <sz val="8"/>
        <color theme="0"/>
        <rFont val="Arial"/>
        <family val="2"/>
      </rPr>
      <t>(3Q19)</t>
    </r>
  </si>
  <si>
    <r>
      <t xml:space="preserve">9M19
</t>
    </r>
    <r>
      <rPr>
        <i/>
        <sz val="8"/>
        <color theme="0"/>
        <rFont val="Arial"/>
        <family val="2"/>
      </rPr>
      <t>(9M19)</t>
    </r>
  </si>
  <si>
    <r>
      <t xml:space="preserve">4T19
</t>
    </r>
    <r>
      <rPr>
        <i/>
        <sz val="8"/>
        <color theme="0"/>
        <rFont val="Arial"/>
        <family val="2"/>
      </rPr>
      <t>(4Q19)</t>
    </r>
  </si>
  <si>
    <r>
      <t xml:space="preserve">1T20
</t>
    </r>
    <r>
      <rPr>
        <i/>
        <sz val="8"/>
        <color theme="0"/>
        <rFont val="Arial"/>
        <family val="2"/>
      </rPr>
      <t>(1Q20)</t>
    </r>
  </si>
  <si>
    <r>
      <t xml:space="preserve">2T20
</t>
    </r>
    <r>
      <rPr>
        <i/>
        <sz val="8"/>
        <color theme="0"/>
        <rFont val="Arial"/>
        <family val="2"/>
      </rPr>
      <t>(2Q20)</t>
    </r>
  </si>
  <si>
    <r>
      <t xml:space="preserve">1S20
</t>
    </r>
    <r>
      <rPr>
        <i/>
        <sz val="8"/>
        <color theme="0"/>
        <rFont val="Arial"/>
        <family val="2"/>
      </rPr>
      <t>(1H20)</t>
    </r>
  </si>
  <si>
    <r>
      <t xml:space="preserve">3T20
</t>
    </r>
    <r>
      <rPr>
        <i/>
        <sz val="8"/>
        <color theme="0"/>
        <rFont val="Arial"/>
        <family val="2"/>
      </rPr>
      <t>(3Q20)</t>
    </r>
  </si>
  <si>
    <r>
      <t xml:space="preserve">9M20
</t>
    </r>
    <r>
      <rPr>
        <i/>
        <sz val="8"/>
        <color theme="0"/>
        <rFont val="Arial"/>
        <family val="2"/>
      </rPr>
      <t>(9M20)</t>
    </r>
  </si>
  <si>
    <r>
      <t xml:space="preserve">4T20
</t>
    </r>
    <r>
      <rPr>
        <i/>
        <sz val="8"/>
        <color theme="0"/>
        <rFont val="Arial"/>
        <family val="2"/>
      </rPr>
      <t>(4Q20)</t>
    </r>
  </si>
  <si>
    <r>
      <t xml:space="preserve">1T21
</t>
    </r>
    <r>
      <rPr>
        <i/>
        <sz val="8"/>
        <color theme="0"/>
        <rFont val="Arial"/>
        <family val="2"/>
      </rPr>
      <t>(1Q21)</t>
    </r>
  </si>
  <si>
    <r>
      <t xml:space="preserve">2T21
</t>
    </r>
    <r>
      <rPr>
        <i/>
        <sz val="8"/>
        <color theme="0"/>
        <rFont val="Arial"/>
        <family val="2"/>
      </rPr>
      <t>(2Q21)</t>
    </r>
  </si>
  <si>
    <r>
      <t xml:space="preserve">1S21
</t>
    </r>
    <r>
      <rPr>
        <i/>
        <sz val="8"/>
        <color theme="0"/>
        <rFont val="Arial"/>
        <family val="2"/>
      </rPr>
      <t>(1H21)</t>
    </r>
  </si>
  <si>
    <r>
      <t xml:space="preserve">3T21
</t>
    </r>
    <r>
      <rPr>
        <i/>
        <sz val="8"/>
        <color theme="0"/>
        <rFont val="Arial"/>
        <family val="2"/>
      </rPr>
      <t>(3Q21)</t>
    </r>
  </si>
  <si>
    <r>
      <t xml:space="preserve">9M21
</t>
    </r>
    <r>
      <rPr>
        <i/>
        <sz val="8"/>
        <color theme="0"/>
        <rFont val="Arial"/>
        <family val="2"/>
      </rPr>
      <t>(9M21)</t>
    </r>
  </si>
  <si>
    <r>
      <t xml:space="preserve">4T21
</t>
    </r>
    <r>
      <rPr>
        <i/>
        <sz val="8"/>
        <color theme="0"/>
        <rFont val="Arial"/>
        <family val="2"/>
      </rPr>
      <t>(4Q21)</t>
    </r>
  </si>
  <si>
    <r>
      <t xml:space="preserve">1T22
</t>
    </r>
    <r>
      <rPr>
        <i/>
        <sz val="8"/>
        <color theme="0"/>
        <rFont val="Arial"/>
        <family val="2"/>
      </rPr>
      <t>(1Q22)</t>
    </r>
  </si>
  <si>
    <r>
      <t xml:space="preserve">2T22
</t>
    </r>
    <r>
      <rPr>
        <i/>
        <sz val="8"/>
        <color theme="0"/>
        <rFont val="Arial"/>
        <family val="2"/>
      </rPr>
      <t>(2Q22)</t>
    </r>
  </si>
  <si>
    <r>
      <t xml:space="preserve">1S22
</t>
    </r>
    <r>
      <rPr>
        <i/>
        <sz val="8"/>
        <color theme="0"/>
        <rFont val="Arial"/>
        <family val="2"/>
      </rPr>
      <t>(1H22)</t>
    </r>
  </si>
  <si>
    <r>
      <t xml:space="preserve">3T22
</t>
    </r>
    <r>
      <rPr>
        <i/>
        <sz val="8"/>
        <color theme="0"/>
        <rFont val="Arial"/>
        <family val="2"/>
      </rPr>
      <t>(3Q22)</t>
    </r>
  </si>
  <si>
    <r>
      <t xml:space="preserve">9M22
</t>
    </r>
    <r>
      <rPr>
        <i/>
        <sz val="8"/>
        <color theme="0"/>
        <rFont val="Arial"/>
        <family val="2"/>
      </rPr>
      <t>(9M22)</t>
    </r>
  </si>
  <si>
    <r>
      <t xml:space="preserve">4T22
</t>
    </r>
    <r>
      <rPr>
        <i/>
        <sz val="8"/>
        <color theme="0"/>
        <rFont val="Arial"/>
        <family val="2"/>
      </rPr>
      <t>(4Q22)</t>
    </r>
  </si>
  <si>
    <r>
      <t xml:space="preserve">1T23
</t>
    </r>
    <r>
      <rPr>
        <i/>
        <sz val="8"/>
        <color theme="0"/>
        <rFont val="Arial"/>
        <family val="2"/>
      </rPr>
      <t>(1Q23)</t>
    </r>
  </si>
  <si>
    <r>
      <t xml:space="preserve">2T23
</t>
    </r>
    <r>
      <rPr>
        <i/>
        <sz val="8"/>
        <color theme="0"/>
        <rFont val="Arial"/>
        <family val="2"/>
      </rPr>
      <t>(2Q23)</t>
    </r>
  </si>
  <si>
    <r>
      <t xml:space="preserve">1S23
</t>
    </r>
    <r>
      <rPr>
        <i/>
        <sz val="8"/>
        <color theme="0"/>
        <rFont val="Arial"/>
        <family val="2"/>
      </rPr>
      <t>(1H23)</t>
    </r>
  </si>
  <si>
    <r>
      <t xml:space="preserve">3T23
</t>
    </r>
    <r>
      <rPr>
        <i/>
        <sz val="8"/>
        <color theme="0"/>
        <rFont val="Arial"/>
        <family val="2"/>
      </rPr>
      <t>(3Q23)</t>
    </r>
  </si>
  <si>
    <r>
      <t xml:space="preserve">9M23
</t>
    </r>
    <r>
      <rPr>
        <i/>
        <sz val="8"/>
        <color theme="0"/>
        <rFont val="Arial"/>
        <family val="2"/>
      </rPr>
      <t>(9M23)</t>
    </r>
  </si>
  <si>
    <r>
      <t xml:space="preserve">4T23
</t>
    </r>
    <r>
      <rPr>
        <i/>
        <sz val="8"/>
        <color theme="0"/>
        <rFont val="Arial"/>
        <family val="2"/>
      </rPr>
      <t>(4Q23)</t>
    </r>
  </si>
  <si>
    <t>1T24
(1Q24)</t>
  </si>
  <si>
    <r>
      <t xml:space="preserve">2T24
</t>
    </r>
    <r>
      <rPr>
        <i/>
        <sz val="8"/>
        <color theme="0"/>
        <rFont val="Arial"/>
        <family val="2"/>
      </rPr>
      <t>(2Q24)</t>
    </r>
  </si>
  <si>
    <r>
      <t xml:space="preserve">1S24
</t>
    </r>
    <r>
      <rPr>
        <i/>
        <sz val="8"/>
        <color theme="0"/>
        <rFont val="Arial"/>
        <family val="2"/>
      </rPr>
      <t>(1H24)</t>
    </r>
  </si>
  <si>
    <r>
      <t xml:space="preserve">3T24
</t>
    </r>
    <r>
      <rPr>
        <i/>
        <sz val="8"/>
        <color theme="0"/>
        <rFont val="Arial"/>
        <family val="2"/>
      </rPr>
      <t>(3Q24)</t>
    </r>
  </si>
  <si>
    <r>
      <t xml:space="preserve">9M24
</t>
    </r>
    <r>
      <rPr>
        <i/>
        <sz val="8"/>
        <color theme="0"/>
        <rFont val="Arial"/>
        <family val="2"/>
      </rPr>
      <t>(9M24)</t>
    </r>
  </si>
  <si>
    <t>Receita Bruta de Vendas de Mercadorias</t>
  </si>
  <si>
    <t>Sales Gross Revenue</t>
  </si>
  <si>
    <t>Receita Bruta de Serviços</t>
  </si>
  <si>
    <t>Service Gross Revenue</t>
  </si>
  <si>
    <t>Exchange and Return</t>
  </si>
  <si>
    <t>Deduções da Receita Bruta</t>
  </si>
  <si>
    <t>Gross Revenue Deductions</t>
  </si>
  <si>
    <t>Receita Líquida</t>
  </si>
  <si>
    <t>Sales Net Revenue</t>
  </si>
  <si>
    <t>(-) Custos dos Produtos Vendidos e serviços prestados</t>
  </si>
  <si>
    <t>(-) Cost of Sold Goods</t>
  </si>
  <si>
    <t xml:space="preserve">        Custo de aquisição de insumos e matérias-primas</t>
  </si>
  <si>
    <t xml:space="preserve">        Acquisition cost of inputs and raw materials</t>
  </si>
  <si>
    <t xml:space="preserve">        Depreciação e amortização</t>
  </si>
  <si>
    <t>Depreciation and Amortization</t>
  </si>
  <si>
    <t>na</t>
  </si>
  <si>
    <t xml:space="preserve">          Depreciação e amortização</t>
  </si>
  <si>
    <t xml:space="preserve">  Depreciation and Amortization</t>
  </si>
  <si>
    <t>-</t>
  </si>
  <si>
    <t xml:space="preserve">          Depreciação e amortização - Direito de Uso (IFRS16)</t>
  </si>
  <si>
    <t>Custos da Fábrica</t>
  </si>
  <si>
    <t>Others</t>
  </si>
  <si>
    <t>(=) Lucro Bruto</t>
  </si>
  <si>
    <t>(=) Gross Profit</t>
  </si>
  <si>
    <t>(-) Despesas Operacionais</t>
  </si>
  <si>
    <t>(-) Operating Expenses</t>
  </si>
  <si>
    <t>Vendas</t>
  </si>
  <si>
    <t>Sales</t>
  </si>
  <si>
    <t xml:space="preserve">  Pessoal</t>
  </si>
  <si>
    <t xml:space="preserve">  Personal</t>
  </si>
  <si>
    <t xml:space="preserve">  Aluguéis e condomínios</t>
  </si>
  <si>
    <t xml:space="preserve">  Rentals and common area maintenance fees</t>
  </si>
  <si>
    <t xml:space="preserve">  Descontos sobre arrendamentos</t>
  </si>
  <si>
    <t xml:space="preserve">  Lease discounts</t>
  </si>
  <si>
    <t xml:space="preserve">  Frete</t>
  </si>
  <si>
    <t xml:space="preserve">  Freight</t>
  </si>
  <si>
    <t xml:space="preserve">  Comissão sobre Cartões</t>
  </si>
  <si>
    <t xml:space="preserve">  Commission on credit cards</t>
  </si>
  <si>
    <t xml:space="preserve">  Serviços de Terceiros</t>
  </si>
  <si>
    <t xml:space="preserve">  Outsourced services</t>
  </si>
  <si>
    <t xml:space="preserve">  Despesas com Marketing</t>
  </si>
  <si>
    <t xml:space="preserve">  Marketing/selling expenses</t>
  </si>
  <si>
    <t xml:space="preserve">  Outras despesas com vendas</t>
  </si>
  <si>
    <t xml:space="preserve">  Other selling expenses</t>
  </si>
  <si>
    <t>Gerais e Administrativas</t>
  </si>
  <si>
    <t>General and Administrartives</t>
  </si>
  <si>
    <t xml:space="preserve">  Pessoal </t>
  </si>
  <si>
    <t xml:space="preserve">  Aluguéis e condomínios </t>
  </si>
  <si>
    <t xml:space="preserve">  Serviços de Terceiros </t>
  </si>
  <si>
    <t xml:space="preserve">  Outras Despesas Gerais e Administrativas</t>
  </si>
  <si>
    <t xml:space="preserve">  Other General and Administratives expenses</t>
  </si>
  <si>
    <t>Depreciações e Amortizações</t>
  </si>
  <si>
    <t xml:space="preserve">          Depreciação e amortização </t>
  </si>
  <si>
    <t xml:space="preserve">          Depreciação e amortização - Direito de Uso (IFRS16) </t>
  </si>
  <si>
    <t>Resultado de Equivalência Patrimonial</t>
  </si>
  <si>
    <t>Share of profit (loss) of subsidiaries</t>
  </si>
  <si>
    <t>Outros Despesas (Receitas) Operacionais</t>
  </si>
  <si>
    <t>Other Operating Expenses (Revenues)</t>
  </si>
  <si>
    <t>(=) Lucro (Prejuizo) Antes das Financeiras</t>
  </si>
  <si>
    <t>(=) Profit (Losses) Before Financial Results</t>
  </si>
  <si>
    <t>(=) Resultado Financeiro</t>
  </si>
  <si>
    <t>(=) Financial Result</t>
  </si>
  <si>
    <t>Receitas Financeiras Líquidas</t>
  </si>
  <si>
    <t>Financial Income (Expenses), net</t>
  </si>
  <si>
    <t>Despesas Financeiras Líquidas</t>
  </si>
  <si>
    <t>Finance costs, net</t>
  </si>
  <si>
    <t xml:space="preserve">          Despesas Financeiras</t>
  </si>
  <si>
    <t>Finance costs</t>
  </si>
  <si>
    <t xml:space="preserve">          Despesas Financeiras - Direito de Uso (IFRS16)</t>
  </si>
  <si>
    <t>Variações Cambiais Líquidas</t>
  </si>
  <si>
    <t>Exchange rate variation, net</t>
  </si>
  <si>
    <t>(=) Lucro Operacional</t>
  </si>
  <si>
    <t>(=) Operating Income</t>
  </si>
  <si>
    <t>Imposto de Renda e Contribuição Social</t>
  </si>
  <si>
    <t>Income and Social Contribution Taxes</t>
  </si>
  <si>
    <t>(=) Lucro Líquido</t>
  </si>
  <si>
    <t xml:space="preserve">(=) Net Income </t>
  </si>
  <si>
    <t>Lucro líquido por ação - R$</t>
  </si>
  <si>
    <t>Earnings per share - R$</t>
  </si>
  <si>
    <t>Quantidade de ações ao final do exercício (milhares)</t>
  </si>
  <si>
    <t xml:space="preserve">Outstanding Shares </t>
  </si>
  <si>
    <t>Reconciliação do EBITDA</t>
  </si>
  <si>
    <t xml:space="preserve">EBITDA Reconciliation </t>
  </si>
  <si>
    <t>Lucro Líquido</t>
  </si>
  <si>
    <t xml:space="preserve">Net Income </t>
  </si>
  <si>
    <t>(+) IR/CSLL</t>
  </si>
  <si>
    <t>(+) Income and Social Contribution Taxes</t>
  </si>
  <si>
    <t>(+) Resultado financeiro</t>
  </si>
  <si>
    <t>(+) Financial Result</t>
  </si>
  <si>
    <t>(+) Depreciação e Amortização</t>
  </si>
  <si>
    <t>(+)  Depreciation and Amortization</t>
  </si>
  <si>
    <t>EBITDA Total</t>
  </si>
  <si>
    <t>Total EBITDA</t>
  </si>
  <si>
    <t>(-) Despesa de aluguel (IFRS16)</t>
  </si>
  <si>
    <t>(-) Rental Expenses (IFRS16)</t>
  </si>
  <si>
    <t>(+) Efeitos não recorrentes</t>
  </si>
  <si>
    <t xml:space="preserve">(-) Non Recurring Effects </t>
  </si>
  <si>
    <t>EBITDA AJUSTADO</t>
  </si>
  <si>
    <t>ADJUSTED EBITDA</t>
  </si>
  <si>
    <t>Margem Ebitda Ajustada</t>
  </si>
  <si>
    <t>Adjusted Ebitda Margin</t>
  </si>
  <si>
    <t>Balanço Patrimonial (R$ mil)</t>
  </si>
  <si>
    <t>Balance Sheet (R$, 000)</t>
  </si>
  <si>
    <r>
      <t xml:space="preserve">3M20
</t>
    </r>
    <r>
      <rPr>
        <i/>
        <sz val="8"/>
        <color theme="0"/>
        <rFont val="Arial"/>
        <family val="2"/>
      </rPr>
      <t>(3M20)</t>
    </r>
  </si>
  <si>
    <r>
      <t xml:space="preserve">3M21
</t>
    </r>
    <r>
      <rPr>
        <i/>
        <sz val="8"/>
        <color theme="0"/>
        <rFont val="Arial"/>
        <family val="2"/>
      </rPr>
      <t>(3M21)</t>
    </r>
  </si>
  <si>
    <r>
      <t xml:space="preserve">3M22
</t>
    </r>
    <r>
      <rPr>
        <i/>
        <sz val="8"/>
        <color theme="0"/>
        <rFont val="Arial"/>
        <family val="2"/>
      </rPr>
      <t>(3M22)</t>
    </r>
  </si>
  <si>
    <r>
      <t xml:space="preserve">2022
</t>
    </r>
    <r>
      <rPr>
        <i/>
        <sz val="8"/>
        <color theme="0"/>
        <rFont val="Arial"/>
        <family val="2"/>
      </rPr>
      <t>(2022)</t>
    </r>
  </si>
  <si>
    <r>
      <t xml:space="preserve">3M23
</t>
    </r>
    <r>
      <rPr>
        <i/>
        <sz val="8"/>
        <color theme="0"/>
        <rFont val="Arial"/>
        <family val="2"/>
      </rPr>
      <t>(3M23)</t>
    </r>
  </si>
  <si>
    <t>3M24
(3M24)</t>
  </si>
  <si>
    <t>1S24
(1H24)</t>
  </si>
  <si>
    <t>CIRCULANTE</t>
  </si>
  <si>
    <t>CURRENT ASSETS</t>
  </si>
  <si>
    <t>Caixa e equivalentes de caixa</t>
  </si>
  <si>
    <t>Cash and cash equivalents</t>
  </si>
  <si>
    <t>Títulos e valores mobiliários</t>
  </si>
  <si>
    <t>Securities</t>
  </si>
  <si>
    <t>Contas a receber</t>
  </si>
  <si>
    <t>Trade receivables</t>
  </si>
  <si>
    <t>Contas a receber partes relacionadas</t>
  </si>
  <si>
    <t>Due from related parties</t>
  </si>
  <si>
    <t>Estoques</t>
  </si>
  <si>
    <t>Inventories</t>
  </si>
  <si>
    <t>Impostos a recuperar</t>
  </si>
  <si>
    <t>Recoverable taxes</t>
  </si>
  <si>
    <t>Despesas pagas antecipadamente e outros créditos</t>
  </si>
  <si>
    <t>Prepaid expenses and other receivables</t>
  </si>
  <si>
    <t>Instrumentos derivativos ativo</t>
  </si>
  <si>
    <t>Derivatives</t>
  </si>
  <si>
    <t>Total do ativo circulante</t>
  </si>
  <si>
    <t>Total current assets</t>
  </si>
  <si>
    <t>NÃO CIRCULANTE</t>
  </si>
  <si>
    <t>NONCURRENT ASSETS</t>
  </si>
  <si>
    <r>
      <t>Títulos e valores mobiliários</t>
    </r>
    <r>
      <rPr>
        <sz val="9"/>
        <color theme="0"/>
        <rFont val="Arial"/>
        <family val="2"/>
      </rPr>
      <t xml:space="preserve"> lp</t>
    </r>
  </si>
  <si>
    <t>Depósitos judiciais</t>
  </si>
  <si>
    <t>Escrow deposits</t>
  </si>
  <si>
    <t>Contas a receber partes relacionadas LP</t>
  </si>
  <si>
    <t>Imposto de renda e contribuição social diferidos</t>
  </si>
  <si>
    <t>Deferred income tax and social contribution</t>
  </si>
  <si>
    <t xml:space="preserve">Instrumentos derivativos ativo </t>
  </si>
  <si>
    <t xml:space="preserve">Despesas pagas antecipadamente e outros créditos </t>
  </si>
  <si>
    <t>Prepaid expenses and other credits</t>
  </si>
  <si>
    <t xml:space="preserve">Impostos a recuperar </t>
  </si>
  <si>
    <t>Investimentos</t>
  </si>
  <si>
    <t>Investments</t>
  </si>
  <si>
    <t>Imobilizado</t>
  </si>
  <si>
    <t>Property, plant and equipment</t>
  </si>
  <si>
    <t>Intangível</t>
  </si>
  <si>
    <t>Intangible assets</t>
  </si>
  <si>
    <t>Total do ativo não circulante</t>
  </si>
  <si>
    <t>Total noncurrent assets</t>
  </si>
  <si>
    <t>ATIVO TOTAL</t>
  </si>
  <si>
    <t>TOTAL ASSETS</t>
  </si>
  <si>
    <t>CURRENT LIABILITIES</t>
  </si>
  <si>
    <t>Fornecedores</t>
  </si>
  <si>
    <t>Suppliers</t>
  </si>
  <si>
    <t>Fornecedores - Convênio</t>
  </si>
  <si>
    <t>Suppliers Agreement</t>
  </si>
  <si>
    <t>Empréstimos e financiamentos</t>
  </si>
  <si>
    <t>Borrowings and financing</t>
  </si>
  <si>
    <t>Receitas Diferidas</t>
  </si>
  <si>
    <t>Investimentos - passivo a descoberto</t>
  </si>
  <si>
    <t>Investments - equity deficiency</t>
  </si>
  <si>
    <t>Partes relacionadas</t>
  </si>
  <si>
    <t>Due to related parties</t>
  </si>
  <si>
    <t>Obrigações trabalhistas e previdenciárias</t>
  </si>
  <si>
    <t>Payroll and related taxes</t>
  </si>
  <si>
    <t>Obrigações tributárias</t>
  </si>
  <si>
    <t>Taxes payable</t>
  </si>
  <si>
    <t>Parcelamento de tributos</t>
  </si>
  <si>
    <t>Taxes in installments</t>
  </si>
  <si>
    <t>Arrendamentos a pagar</t>
  </si>
  <si>
    <t>Leases payable</t>
  </si>
  <si>
    <t>Instrumentos derivativos passivo</t>
  </si>
  <si>
    <t>Arrendamentos direito de uso a pagar</t>
  </si>
  <si>
    <t xml:space="preserve">Leasing liabilities </t>
  </si>
  <si>
    <t>Juros sobre o capital próprio a pagar</t>
  </si>
  <si>
    <t>Interest on capital</t>
  </si>
  <si>
    <t>Dividendos a pagar</t>
  </si>
  <si>
    <t xml:space="preserve">
Dividends payable</t>
  </si>
  <si>
    <t>Outras obrigações</t>
  </si>
  <si>
    <t>Other payables</t>
  </si>
  <si>
    <t>Total do passivo circulante</t>
  </si>
  <si>
    <t>Total current liabilities</t>
  </si>
  <si>
    <t>NONCURRENT LIABILITIES</t>
  </si>
  <si>
    <t xml:space="preserve">Obrigações trabalhistas e previdenciárias </t>
  </si>
  <si>
    <t>Labor and social security obligations</t>
  </si>
  <si>
    <t xml:space="preserve">Empréstimos e financiamentos </t>
  </si>
  <si>
    <t xml:space="preserve">Instrumentos derivativos passivo LP </t>
  </si>
  <si>
    <t>Derivaties</t>
  </si>
  <si>
    <t xml:space="preserve">Parcelamento de tributos </t>
  </si>
  <si>
    <t>Receitas Diferidas LP</t>
  </si>
  <si>
    <t>Provisão para riscos cíveis, trabalhistas e tributários</t>
  </si>
  <si>
    <t>Provision for civil, labor and tax risks</t>
  </si>
  <si>
    <t xml:space="preserve">Arrendamentos direito de uso a pagar </t>
  </si>
  <si>
    <t xml:space="preserve">Outras obrigações </t>
  </si>
  <si>
    <t>Total do passivo não circulante</t>
  </si>
  <si>
    <t>Total noncurrent liabilities</t>
  </si>
  <si>
    <t>PATRIMÔNIO LÍQUIDO</t>
  </si>
  <si>
    <t>EQUITY</t>
  </si>
  <si>
    <t>Capital social</t>
  </si>
  <si>
    <t>Capital</t>
  </si>
  <si>
    <t>Reservas de lucros</t>
  </si>
  <si>
    <t>Legal reserve</t>
  </si>
  <si>
    <t>Lucros/Prejuízos acumulados</t>
  </si>
  <si>
    <t>Earnings reserves</t>
  </si>
  <si>
    <t>Ações em Tesouraria</t>
  </si>
  <si>
    <t>Treasury Stocks</t>
  </si>
  <si>
    <t>Opções Outorgadas</t>
  </si>
  <si>
    <t>Options Granted</t>
  </si>
  <si>
    <t>Reservas de Capital</t>
  </si>
  <si>
    <t>Capital reserves</t>
  </si>
  <si>
    <t>Outros Resultados Abrangentes</t>
  </si>
  <si>
    <t>Others Results</t>
  </si>
  <si>
    <t>Total do patrimônio líquido</t>
  </si>
  <si>
    <t>Total equity</t>
  </si>
  <si>
    <t>TOTAL DO PASSIVO E PATRIMÔNIO LÍQUIDO</t>
  </si>
  <si>
    <t>TOTAL LIABILITIES AND EQUITY</t>
  </si>
  <si>
    <t>Fluxo de Caixa</t>
  </si>
  <si>
    <t>Cash Flow (R$ ,000)</t>
  </si>
  <si>
    <t>9M18</t>
  </si>
  <si>
    <t>Lucro Líquido Ajustado</t>
  </si>
  <si>
    <t>Adjusted profit for the year</t>
  </si>
  <si>
    <t>Variação nos ativos e passivos operacionais</t>
  </si>
  <si>
    <t>Increase (decrease) in operating assets and liabilities:</t>
  </si>
  <si>
    <t>Trade payables</t>
  </si>
  <si>
    <t>Impostos a Recuperar</t>
  </si>
  <si>
    <t>Obrigações Tributárias</t>
  </si>
  <si>
    <t>Outros ativos e passivos</t>
  </si>
  <si>
    <t>Other assets and liabilities</t>
  </si>
  <si>
    <t>Caixa das atividades operacionais</t>
  </si>
  <si>
    <t>Cash provided by operating activities</t>
  </si>
  <si>
    <t>Income tax and social contribution paid</t>
  </si>
  <si>
    <t>Juros pagos de emprestimos e financiamentos</t>
  </si>
  <si>
    <t>Paid interest on borrowing and financing</t>
  </si>
  <si>
    <t>Juros pagos de arrendamento de direito de uso</t>
  </si>
  <si>
    <t>Paid Interest on use right lease</t>
  </si>
  <si>
    <t xml:space="preserve">Caixa liquido das atividades operacionais </t>
  </si>
  <si>
    <t>Net cash provided by operating activities</t>
  </si>
  <si>
    <t>Ações em tesouraria</t>
  </si>
  <si>
    <t>Treasury stocks</t>
  </si>
  <si>
    <t>Intangivel</t>
  </si>
  <si>
    <t>Outros</t>
  </si>
  <si>
    <t>Caixa das atividades de Investimentos</t>
  </si>
  <si>
    <t> Cash Flow From Investments</t>
  </si>
  <si>
    <t>Aumento de Capital</t>
  </si>
  <si>
    <t>Capital increase</t>
  </si>
  <si>
    <t>Dividendos e JCP</t>
  </si>
  <si>
    <t>Interest on capital / Dividends paid</t>
  </si>
  <si>
    <t>Borrowings and financings</t>
  </si>
  <si>
    <t>Arrendamento do Direito de Uso</t>
  </si>
  <si>
    <t>Righ-of-use leases</t>
  </si>
  <si>
    <t xml:space="preserve">Outros </t>
  </si>
  <si>
    <t xml:space="preserve">Caixa das atividade de financiamento </t>
  </si>
  <si>
    <t>Cash flow from financing activities</t>
  </si>
  <si>
    <t>AUMENTO (REDUÇÃO) DE CAIXA E EQUIVALENTE DE CAIXA</t>
  </si>
  <si>
    <t>INCREASE (DECREASE) IN CASH AND CASH EQUIV.</t>
  </si>
  <si>
    <t>Saldo Inicial de caixa e equivalente de caixa</t>
  </si>
  <si>
    <t>Opening balance of cash and cash equivalents</t>
  </si>
  <si>
    <t>Saldo final de caixa e equivalente de caixa</t>
  </si>
  <si>
    <t>Closing balance of cash and cash equivalents</t>
  </si>
  <si>
    <t>Lojas Abertas
Opening Stores</t>
  </si>
  <si>
    <t>QTD Brasil
QTD Brazil</t>
  </si>
  <si>
    <t>QTD Internacional
QTD International</t>
  </si>
  <si>
    <t>Area Total (m²)</t>
  </si>
  <si>
    <t>** 1º unidade Internacional inaugurada em Outubro/24 - Panamá</t>
  </si>
  <si>
    <t>Loja Life</t>
  </si>
  <si>
    <t>** 1st unit launched in October 2024 - Panama</t>
  </si>
  <si>
    <t>Fechado / Closed</t>
  </si>
  <si>
    <t>Loja Vivara</t>
  </si>
  <si>
    <t>Quiosque</t>
  </si>
  <si>
    <t>Total</t>
  </si>
  <si>
    <t>Lojas / Stores</t>
  </si>
  <si>
    <t xml:space="preserve"> </t>
  </si>
  <si>
    <t>Data de Abertura 
Opening Date</t>
  </si>
  <si>
    <t>Trimestre</t>
  </si>
  <si>
    <t>Região</t>
  </si>
  <si>
    <t>Estado</t>
  </si>
  <si>
    <t>Cidade
City</t>
  </si>
  <si>
    <t>Localização
Localization</t>
  </si>
  <si>
    <t>Área Total 
(m2)</t>
  </si>
  <si>
    <t>Nº de Lojas 
Acumulado por Tipo
Nº Stores by Type</t>
  </si>
  <si>
    <t>Nº de Lojas Total
Nº Stores</t>
  </si>
  <si>
    <t>Tipo
Type</t>
  </si>
  <si>
    <t>Status</t>
  </si>
  <si>
    <t>Observações</t>
  </si>
  <si>
    <t>Q4</t>
  </si>
  <si>
    <t>Sudeste</t>
  </si>
  <si>
    <t>SP</t>
  </si>
  <si>
    <t>Sao Vicente-SP</t>
  </si>
  <si>
    <t>Brisamar Shopping</t>
  </si>
  <si>
    <t>Aberto</t>
  </si>
  <si>
    <t>Sao Bernardo do Campo-SP</t>
  </si>
  <si>
    <t>Golden Square Shopping</t>
  </si>
  <si>
    <t>Nordeste</t>
  </si>
  <si>
    <t>SE</t>
  </si>
  <si>
    <t>Aracaju-SE</t>
  </si>
  <si>
    <t>Shopping Rio Mar Aracajú</t>
  </si>
  <si>
    <t>ME</t>
  </si>
  <si>
    <t>Montes Claros-MG</t>
  </si>
  <si>
    <t>Montes Claros Shopping</t>
  </si>
  <si>
    <t>Norte</t>
  </si>
  <si>
    <t>PA</t>
  </si>
  <si>
    <t>Belem-PA</t>
  </si>
  <si>
    <t>Shopping Pátio Belém</t>
  </si>
  <si>
    <t>Taboao da Serra-SP</t>
  </si>
  <si>
    <t>Shopping Taboão</t>
  </si>
  <si>
    <t>CE</t>
  </si>
  <si>
    <t>Maracanau-CE</t>
  </si>
  <si>
    <t>North Shopping Maracanaú</t>
  </si>
  <si>
    <t>Sorocaba-SP</t>
  </si>
  <si>
    <t>Pátio Ciane Shopping</t>
  </si>
  <si>
    <t>Sao Paulo-SP</t>
  </si>
  <si>
    <t>Shopping Frei Caneca</t>
  </si>
  <si>
    <t>Sul</t>
  </si>
  <si>
    <t>PR</t>
  </si>
  <si>
    <t>Cascavel-PR</t>
  </si>
  <si>
    <t>Shopping Catuaí Cascavel</t>
  </si>
  <si>
    <t>Braganca Paulista-SP</t>
  </si>
  <si>
    <t>Bragança Shopping Center</t>
  </si>
  <si>
    <t>RJ</t>
  </si>
  <si>
    <t>Rio de Janeiro-RJ</t>
  </si>
  <si>
    <t>Shopping Bangu</t>
  </si>
  <si>
    <t>Limeira-SP</t>
  </si>
  <si>
    <t>Pátio Limeira Shopping</t>
  </si>
  <si>
    <t>Cantareira Norte Shopping</t>
  </si>
  <si>
    <t>Centro-Oeste</t>
  </si>
  <si>
    <t>MT</t>
  </si>
  <si>
    <t>Varzea Grande-MT</t>
  </si>
  <si>
    <t>Shopping Várzea Grande</t>
  </si>
  <si>
    <t>BA</t>
  </si>
  <si>
    <t>Vitoria da Conquista-BA</t>
  </si>
  <si>
    <t>Boulevard Shopping Vitória da Conquista</t>
  </si>
  <si>
    <t>SC</t>
  </si>
  <si>
    <t>Sao Jose-SC</t>
  </si>
  <si>
    <t>Shopping Itaguaçu</t>
  </si>
  <si>
    <t>Ponta Grossa-PR</t>
  </si>
  <si>
    <t>Shopping Palladium Ponta Grossa</t>
  </si>
  <si>
    <t>Shopping Leblon</t>
  </si>
  <si>
    <t>Sao Jose dos Pinhais-PR</t>
  </si>
  <si>
    <t>Shopping São José dos Pinhais</t>
  </si>
  <si>
    <t>Volta Redonda-RJ</t>
  </si>
  <si>
    <t>Shopping Sider</t>
  </si>
  <si>
    <t>Cidade do Panamá</t>
  </si>
  <si>
    <t>Panamá</t>
  </si>
  <si>
    <t>Botafogo Praia Shopping</t>
  </si>
  <si>
    <t>Q3</t>
  </si>
  <si>
    <t>Shopping Metrô Itaquera</t>
  </si>
  <si>
    <t>Maua-SP</t>
  </si>
  <si>
    <t>Mauá Plaza Shopping</t>
  </si>
  <si>
    <t>Sinop-MT</t>
  </si>
  <si>
    <t>Shopping Sinop</t>
  </si>
  <si>
    <t>Shopping Penha</t>
  </si>
  <si>
    <t>DF</t>
  </si>
  <si>
    <t>Brasilia-DF</t>
  </si>
  <si>
    <t xml:space="preserve">Terraço Shopping </t>
  </si>
  <si>
    <t>AM</t>
  </si>
  <si>
    <t>Manaus-AM</t>
  </si>
  <si>
    <t>Sumauma Park Shopping</t>
  </si>
  <si>
    <t>AL</t>
  </si>
  <si>
    <t>Maceio-AL</t>
  </si>
  <si>
    <t>Maceió Shopping</t>
  </si>
  <si>
    <t>Marília</t>
  </si>
  <si>
    <t>Marília Shopping</t>
  </si>
  <si>
    <t>Marabá</t>
  </si>
  <si>
    <t>Partage Shopping Marabá</t>
  </si>
  <si>
    <t>Cuiabá</t>
  </si>
  <si>
    <t>Shopping Três Américas</t>
  </si>
  <si>
    <t>Santa Bárbara D’Oeste</t>
  </si>
  <si>
    <t>Tivoli Shopping</t>
  </si>
  <si>
    <t>Q2</t>
  </si>
  <si>
    <t>Itu</t>
  </si>
  <si>
    <t>Shopping Itu Plaza</t>
  </si>
  <si>
    <t>São Paulo</t>
  </si>
  <si>
    <t>Shopping SP Market</t>
  </si>
  <si>
    <t>Juazeiro do Norte</t>
  </si>
  <si>
    <t>Shopping Cariri</t>
  </si>
  <si>
    <t>PE</t>
  </si>
  <si>
    <t>Recife</t>
  </si>
  <si>
    <t>Shopping Tacaruna</t>
  </si>
  <si>
    <t>Fortaleza</t>
  </si>
  <si>
    <t>Shopping Parangaba</t>
  </si>
  <si>
    <t>Shopping Metrô Santa Cruz</t>
  </si>
  <si>
    <t>Suzano</t>
  </si>
  <si>
    <t>Suzano Shopping</t>
  </si>
  <si>
    <t>São Bernardo do Campo</t>
  </si>
  <si>
    <t>Outlet Premium Imigrantes</t>
  </si>
  <si>
    <t>Shopping Morumbi Town</t>
  </si>
  <si>
    <t>Araçatuba</t>
  </si>
  <si>
    <t>Shopping Praça Nova Araçatuba</t>
  </si>
  <si>
    <t>MA</t>
  </si>
  <si>
    <t>São Luis</t>
  </si>
  <si>
    <t>Shopping Rio Anil</t>
  </si>
  <si>
    <t>Shopping Interlagos</t>
  </si>
  <si>
    <t>Osasco</t>
  </si>
  <si>
    <t>Shopping União de Osasco</t>
  </si>
  <si>
    <t>Camaçari</t>
  </si>
  <si>
    <t>Boulevard Shopping Camaçari</t>
  </si>
  <si>
    <t>Barueri</t>
  </si>
  <si>
    <t>Parque Shopping Barueri</t>
  </si>
  <si>
    <t>Feira de Santana</t>
  </si>
  <si>
    <t>Shopping Boulevard Feira de Santana</t>
  </si>
  <si>
    <t>GO</t>
  </si>
  <si>
    <t>Goiânia</t>
  </si>
  <si>
    <t>Shopping Passeio das Águas</t>
  </si>
  <si>
    <t>Anápolis</t>
  </si>
  <si>
    <t>Shopping Brasil Park</t>
  </si>
  <si>
    <t>Sumaré</t>
  </si>
  <si>
    <t>Shopping Park City Sumaré</t>
  </si>
  <si>
    <t>AP</t>
  </si>
  <si>
    <t>Macapá</t>
  </si>
  <si>
    <t>Amapá Garden Shopping</t>
  </si>
  <si>
    <t>Q1</t>
  </si>
  <si>
    <t>Franca</t>
  </si>
  <si>
    <t>Shopping Franca</t>
  </si>
  <si>
    <t>Ananindeua</t>
  </si>
  <si>
    <t>Shopping Metrópole Ananindeua</t>
  </si>
  <si>
    <t>Curitiba</t>
  </si>
  <si>
    <t>Shopping Estação Curitiba</t>
  </si>
  <si>
    <t>Mogi Guaçu</t>
  </si>
  <si>
    <t>Buriti Shopping Mogi Guaçu</t>
  </si>
  <si>
    <t>MG</t>
  </si>
  <si>
    <t>Juiz de Fora</t>
  </si>
  <si>
    <t>Independência Shopping</t>
  </si>
  <si>
    <t>Itajaí</t>
  </si>
  <si>
    <t>Shopping Itajaí</t>
  </si>
  <si>
    <t>Umuarama</t>
  </si>
  <si>
    <t>Shopping Palladium Umuarama</t>
  </si>
  <si>
    <t>Jockey Plaza Shopping</t>
  </si>
  <si>
    <t>Araraquara</t>
  </si>
  <si>
    <t>Shopping Jaraguá Araraquara</t>
  </si>
  <si>
    <t>Campinas</t>
  </si>
  <si>
    <t>Shopping Parque das Bandeiras</t>
  </si>
  <si>
    <t>Varginha</t>
  </si>
  <si>
    <t>Via Café Garden Shopping</t>
  </si>
  <si>
    <t>Londrina</t>
  </si>
  <si>
    <t>Shopping Aurora</t>
  </si>
  <si>
    <t>Shopping Golden Calhau</t>
  </si>
  <si>
    <t>Pouso Alegre</t>
  </si>
  <si>
    <t>Shopping Serra Sul</t>
  </si>
  <si>
    <t>Rio de Janeiro</t>
  </si>
  <si>
    <t>Norte Shopping</t>
  </si>
  <si>
    <t>São Jose dos Campos</t>
  </si>
  <si>
    <t>Vale Sul Shopping</t>
  </si>
  <si>
    <t>Shopping Campo Limpo</t>
  </si>
  <si>
    <t>Shopping Pátio Batel</t>
  </si>
  <si>
    <t xml:space="preserve">Maringá </t>
  </si>
  <si>
    <t>Catuaí Shopping Center Maringá</t>
  </si>
  <si>
    <t>Foz do Iguaçu</t>
  </si>
  <si>
    <t>Shopping Cataratas JL</t>
  </si>
  <si>
    <t>Super Shopping Osasco</t>
  </si>
  <si>
    <t>Taubaté</t>
  </si>
  <si>
    <t>Taubaté Shopping</t>
  </si>
  <si>
    <t>Shopping Tietê Plaza</t>
  </si>
  <si>
    <t>RN</t>
  </si>
  <si>
    <t>Natal</t>
  </si>
  <si>
    <t>Shopping Midway Mall</t>
  </si>
  <si>
    <t>Caruaru</t>
  </si>
  <si>
    <t>Caruaru Shopping</t>
  </si>
  <si>
    <t>Diadema</t>
  </si>
  <si>
    <t>Shopping Praça da Moça</t>
  </si>
  <si>
    <t>Centro Oeste</t>
  </si>
  <si>
    <t>Brasília</t>
  </si>
  <si>
    <t>Brasília Shopping</t>
  </si>
  <si>
    <t>Pantanal Shopping</t>
  </si>
  <si>
    <t>Belo Horizonte</t>
  </si>
  <si>
    <t>Shopping Del Rey</t>
  </si>
  <si>
    <t>Shopping JK Brasília</t>
  </si>
  <si>
    <t>PI</t>
  </si>
  <si>
    <t>Teresina</t>
  </si>
  <si>
    <t>Shopping Rio Poty</t>
  </si>
  <si>
    <t>Belém</t>
  </si>
  <si>
    <t>Shopping Bosque Grão - Pará</t>
  </si>
  <si>
    <t>Shopping da Ilha</t>
  </si>
  <si>
    <t>Palladium Shopping Center</t>
  </si>
  <si>
    <t>São Roque</t>
  </si>
  <si>
    <t>Catarina Fashion Outlet</t>
  </si>
  <si>
    <t>Catarina Fashion Outlet - SP</t>
  </si>
  <si>
    <t>Bauru</t>
  </si>
  <si>
    <t>Bauru Shopping</t>
  </si>
  <si>
    <t>Guaratinguetá</t>
  </si>
  <si>
    <t>Buriti Shopping Guará</t>
  </si>
  <si>
    <t>Arapiraca</t>
  </si>
  <si>
    <t>Arapiraca Garden Shopping</t>
  </si>
  <si>
    <t>Florianópolis</t>
  </si>
  <si>
    <t>Villa Romana Shopping</t>
  </si>
  <si>
    <t>RS</t>
  </si>
  <si>
    <t>Passo Fundo</t>
  </si>
  <si>
    <t>Passo Fundo Shopping</t>
  </si>
  <si>
    <t>Maceio</t>
  </si>
  <si>
    <t>Shopping Pátio Maceió</t>
  </si>
  <si>
    <t>Salvador</t>
  </si>
  <si>
    <t>Shopping da Bahia</t>
  </si>
  <si>
    <t>Guarapuava</t>
  </si>
  <si>
    <t>Shopping Cidade dos Lagos</t>
  </si>
  <si>
    <t>North Shopping Jóquei</t>
  </si>
  <si>
    <t>North Shopping Fortaleza</t>
  </si>
  <si>
    <t>Petrópolis</t>
  </si>
  <si>
    <t>Pátio Petrópolis Shopping</t>
  </si>
  <si>
    <t>Boulevard Shopping BH</t>
  </si>
  <si>
    <t>Shopping Estação Cuiabá</t>
  </si>
  <si>
    <t>Rio Verde</t>
  </si>
  <si>
    <t>Buriti Rio Verde Shopping</t>
  </si>
  <si>
    <t>Shopping Center Continental</t>
  </si>
  <si>
    <t>Shopping Rio Sul</t>
  </si>
  <si>
    <t>RO</t>
  </si>
  <si>
    <t>Porto Velho</t>
  </si>
  <si>
    <t>Porto Velho Shopping</t>
  </si>
  <si>
    <t>Cascavel</t>
  </si>
  <si>
    <t>Cascavel JL Shopping</t>
  </si>
  <si>
    <t>Praia Grande</t>
  </si>
  <si>
    <t>Litoral Plaza Shopping</t>
  </si>
  <si>
    <t>Nova Iguaçu</t>
  </si>
  <si>
    <t>Shopping Nova Iguaçu</t>
  </si>
  <si>
    <t>Eusébio</t>
  </si>
  <si>
    <t>Terrazo Shopping</t>
  </si>
  <si>
    <t>Pelotas</t>
  </si>
  <si>
    <t>Shopping Pelotas</t>
  </si>
  <si>
    <t>Partage Norte Shopping Natal</t>
  </si>
  <si>
    <t>Volta Redonda</t>
  </si>
  <si>
    <t>Shopping Park Sul</t>
  </si>
  <si>
    <t>Shopping da Gavea</t>
  </si>
  <si>
    <t>São Gonçalo</t>
  </si>
  <si>
    <t>Partage Shopping São Gonçalo</t>
  </si>
  <si>
    <t>Shopping Colinas</t>
  </si>
  <si>
    <t>Blumenau</t>
  </si>
  <si>
    <t>Consórcio Blumenau Norte Shopping</t>
  </si>
  <si>
    <t>Montes Claros</t>
  </si>
  <si>
    <t>São Luis Shopping Center</t>
  </si>
  <si>
    <t>RR</t>
  </si>
  <si>
    <t>Boa Vista</t>
  </si>
  <si>
    <t>Shopping Pátio Roraima</t>
  </si>
  <si>
    <t>PB</t>
  </si>
  <si>
    <t>Campina Grande</t>
  </si>
  <si>
    <t>Partage Shopping Campina Grande</t>
  </si>
  <si>
    <t>Guarulhos</t>
  </si>
  <si>
    <t>Shopping Internacional Guarulhos</t>
  </si>
  <si>
    <t>Taguatinga Shopping</t>
  </si>
  <si>
    <t>Rio Design Shopping</t>
  </si>
  <si>
    <t>Rondonópolis</t>
  </si>
  <si>
    <t>Rondon Plaza Shopping</t>
  </si>
  <si>
    <t>Uberaba</t>
  </si>
  <si>
    <t>Shopping Uberaba</t>
  </si>
  <si>
    <t>Ribeirao Preto</t>
  </si>
  <si>
    <t>Shopping Center de Ribeirao Preto</t>
  </si>
  <si>
    <t>Parque Shopping Maceió</t>
  </si>
  <si>
    <t>Park Shopping Campo Grande</t>
  </si>
  <si>
    <t>Olinda</t>
  </si>
  <si>
    <t>Shopping Patteo Olinda</t>
  </si>
  <si>
    <t>Porto Alegre</t>
  </si>
  <si>
    <t>Shopping Praia de Belas</t>
  </si>
  <si>
    <t>Shopping Bourbon São Paulo</t>
  </si>
  <si>
    <t>Shopping Center Leste Aricanduva</t>
  </si>
  <si>
    <t>Shopping Iguatemi Higienopolis</t>
  </si>
  <si>
    <t>Votorantim</t>
  </si>
  <si>
    <t>Shopping Iguatemi Esplanada</t>
  </si>
  <si>
    <t>MS</t>
  </si>
  <si>
    <t>Três Lagoas</t>
  </si>
  <si>
    <t>Shopping Três Lagos</t>
  </si>
  <si>
    <t>Shopping Iguatemi Alphaville</t>
  </si>
  <si>
    <t>Campo Largo</t>
  </si>
  <si>
    <t>City Center Outlet</t>
  </si>
  <si>
    <t>Shopping Pátio Savassi</t>
  </si>
  <si>
    <t>São José</t>
  </si>
  <si>
    <t>Continente Park Shopping</t>
  </si>
  <si>
    <t>TO</t>
  </si>
  <si>
    <t>Palmas</t>
  </si>
  <si>
    <t>Shopping Capim Dourado</t>
  </si>
  <si>
    <t>João Pessoa</t>
  </si>
  <si>
    <t>Mag Shopping</t>
  </si>
  <si>
    <t>Fechado</t>
  </si>
  <si>
    <t>Balneário Camboriú</t>
  </si>
  <si>
    <t>Balneário Camburiú Shopping</t>
  </si>
  <si>
    <t>Manaus/AM</t>
  </si>
  <si>
    <t>Manauara Shopping</t>
  </si>
  <si>
    <t>Bauru / SP</t>
  </si>
  <si>
    <t>Boulevard Shopping Bauru</t>
  </si>
  <si>
    <t>Itu / SP</t>
  </si>
  <si>
    <t>Itu Plaza Shopping</t>
  </si>
  <si>
    <t>Uberlandia / MG</t>
  </si>
  <si>
    <t>Center Shopping Uberlandia</t>
  </si>
  <si>
    <t>Rio de Janeiro / RJ</t>
  </si>
  <si>
    <t>Carioca Shopping</t>
  </si>
  <si>
    <t>Niteroi / RJ</t>
  </si>
  <si>
    <t>Plaza Shopping Niterói</t>
  </si>
  <si>
    <t>Sao Paulo / SP</t>
  </si>
  <si>
    <t>Shopping Center Iguatemi</t>
  </si>
  <si>
    <t>Natal / RN</t>
  </si>
  <si>
    <t>Natal Shopping</t>
  </si>
  <si>
    <t>Uberlândia Shopping</t>
  </si>
  <si>
    <t>Cabo Frio / RJ</t>
  </si>
  <si>
    <t>Shopping Park Lagos</t>
  </si>
  <si>
    <t xml:space="preserve">Ribeirao Preto </t>
  </si>
  <si>
    <t>Shopping Santa Úrsula</t>
  </si>
  <si>
    <t>Shopping Metropolitano Barra</t>
  </si>
  <si>
    <t>Joao Pessoa / PB</t>
  </si>
  <si>
    <t>Shopping Manaíra</t>
  </si>
  <si>
    <t>Shopping Plaza Casa Forte</t>
  </si>
  <si>
    <t>Shopping Village Mall</t>
  </si>
  <si>
    <t>Poços de Caldas / MG</t>
  </si>
  <si>
    <t>Shopping Poços de Caldas</t>
  </si>
  <si>
    <t>Indaiatuba / SP</t>
  </si>
  <si>
    <t>Polo Shopping Indaiatuba</t>
  </si>
  <si>
    <t>Top Center Shopping</t>
  </si>
  <si>
    <t>Shopping Conjunto Nacional Brasília</t>
  </si>
  <si>
    <t>Shopping CenterVale</t>
  </si>
  <si>
    <t>Sao Bernardo do Campo</t>
  </si>
  <si>
    <t>Shopping Metrópole</t>
  </si>
  <si>
    <t>Caxias do Sul</t>
  </si>
  <si>
    <t>Shopping Villagio Caxias</t>
  </si>
  <si>
    <t>São Paulo / SP</t>
  </si>
  <si>
    <t>Porto Alegre / RS</t>
  </si>
  <si>
    <t>Barra Shopping Sul</t>
  </si>
  <si>
    <t>Canoas / RS</t>
  </si>
  <si>
    <t>Park Shopping Canoas</t>
  </si>
  <si>
    <t>Brasília / DF</t>
  </si>
  <si>
    <t>Park Shopping Brasília</t>
  </si>
  <si>
    <t xml:space="preserve">Sudeste </t>
  </si>
  <si>
    <t>Santos / SP</t>
  </si>
  <si>
    <t>Shopping Miramar</t>
  </si>
  <si>
    <t>Guarulhos / SP</t>
  </si>
  <si>
    <t>Parque Shopping Maia</t>
  </si>
  <si>
    <t>Barueri / SP</t>
  </si>
  <si>
    <t>Shopping Tamboré</t>
  </si>
  <si>
    <t>Jundiaí / SP</t>
  </si>
  <si>
    <t>Jundiaí Shopping</t>
  </si>
  <si>
    <t>Shopping Plaza Sul</t>
  </si>
  <si>
    <t>Mogi das Cruzes / SP</t>
  </si>
  <si>
    <t>Shopping Mogi</t>
  </si>
  <si>
    <t>Cotia / SP</t>
  </si>
  <si>
    <t>Shopping Granja Vianna</t>
  </si>
  <si>
    <t>Shopping Neumarkt Blumenau</t>
  </si>
  <si>
    <t>Santo André</t>
  </si>
  <si>
    <t>Shopping Grand Plaza</t>
  </si>
  <si>
    <t>Shopping Cidade São Paulo</t>
  </si>
  <si>
    <t>Shopping Pátio Paulista </t>
  </si>
  <si>
    <t>Mossoró</t>
  </si>
  <si>
    <t>Partage Shopping Mossoró</t>
  </si>
  <si>
    <t>Alexânia</t>
  </si>
  <si>
    <t xml:space="preserve">Outlet Premium Brasília </t>
  </si>
  <si>
    <t>Super Shopping Osasco </t>
  </si>
  <si>
    <t>Piracicaba</t>
  </si>
  <si>
    <t>Shopping Piracicaba </t>
  </si>
  <si>
    <t>ES</t>
  </si>
  <si>
    <t>Vitória</t>
  </si>
  <si>
    <t xml:space="preserve">Shopping Vitória </t>
  </si>
  <si>
    <t xml:space="preserve">Park Shopping Barigui </t>
  </si>
  <si>
    <t>Shopping Center Diamond Mall</t>
  </si>
  <si>
    <t>Shopping Morumbi</t>
  </si>
  <si>
    <t>Joinville</t>
  </si>
  <si>
    <t xml:space="preserve">Joinville Garten Shopping </t>
  </si>
  <si>
    <t>Shopping Center Mueller</t>
  </si>
  <si>
    <t>Barra Shopping</t>
  </si>
  <si>
    <t>Park Shopping Jacarepaguá</t>
  </si>
  <si>
    <t>São Caetano do Sul</t>
  </si>
  <si>
    <t>Park Shopping São Caetano</t>
  </si>
  <si>
    <t>Shopping Iguatemi Fortaleza</t>
  </si>
  <si>
    <t>Sinop</t>
  </si>
  <si>
    <t xml:space="preserve">Shopping Sinop </t>
  </si>
  <si>
    <t>Shopping Iguatemi Brasília</t>
  </si>
  <si>
    <t xml:space="preserve">Shopping ABC </t>
  </si>
  <si>
    <t>Goiania</t>
  </si>
  <si>
    <t xml:space="preserve">Shopping Flamboyant </t>
  </si>
  <si>
    <t xml:space="preserve">Goiânia Shopping </t>
  </si>
  <si>
    <t>Shopping Metrô Tatuapé</t>
  </si>
  <si>
    <t xml:space="preserve">Shopping Center Jardim Sul </t>
  </si>
  <si>
    <t>Curitiba Shopping</t>
  </si>
  <si>
    <t>Floripa Shopping</t>
  </si>
  <si>
    <t>Shopping Cidade de São Paulo</t>
  </si>
  <si>
    <t>Shopping Iguatemi Porto Alegre</t>
  </si>
  <si>
    <t>Contagem</t>
  </si>
  <si>
    <t>Itaupower Shopping</t>
  </si>
  <si>
    <t>Moinhos Shopping</t>
  </si>
  <si>
    <t xml:space="preserve">Norte </t>
  </si>
  <si>
    <t>Boulevard Shopping Belém</t>
  </si>
  <si>
    <t>Shopping Eldorado</t>
  </si>
  <si>
    <t>Mooca Plaza Shopping</t>
  </si>
  <si>
    <t>Shopping Estação BH</t>
  </si>
  <si>
    <t>Ipatinga</t>
  </si>
  <si>
    <t>Shopping Vale do Aço</t>
  </si>
  <si>
    <t>Imperatriz</t>
  </si>
  <si>
    <t>Imperial Shopping</t>
  </si>
  <si>
    <t>Campos dos Goytacazes</t>
  </si>
  <si>
    <t>Boulevard Shopping Campos</t>
  </si>
  <si>
    <t>Valparaiso de Goiás</t>
  </si>
  <si>
    <t>Shopping Sul</t>
  </si>
  <si>
    <t>Vitória da Conquista</t>
  </si>
  <si>
    <t>Santos</t>
  </si>
  <si>
    <t>Praiamar Shopping</t>
  </si>
  <si>
    <t xml:space="preserve">Boulevard Shopping Brasília </t>
  </si>
  <si>
    <t>Parauapebas</t>
  </si>
  <si>
    <t>Partage Shopping Parauapebas</t>
  </si>
  <si>
    <t>Shopping Jaraguá</t>
  </si>
  <si>
    <t xml:space="preserve">Itu </t>
  </si>
  <si>
    <t>Plaza Shopping Itu</t>
  </si>
  <si>
    <t>AC</t>
  </si>
  <si>
    <t>Rio Branco</t>
  </si>
  <si>
    <t>Via Verde Shopping</t>
  </si>
  <si>
    <t>Rio Grande</t>
  </si>
  <si>
    <t>Partage Shopping Rio Grande</t>
  </si>
  <si>
    <t>Shopping Paralela</t>
  </si>
  <si>
    <t>Shopping Anália Franco</t>
  </si>
  <si>
    <t>Itaquaquecetuba</t>
  </si>
  <si>
    <t>Outlet Grande São Paulo</t>
  </si>
  <si>
    <t>Jaraguá do Sul</t>
  </si>
  <si>
    <t>Jaraguá Park Shopping</t>
  </si>
  <si>
    <t>BH Shopping</t>
  </si>
  <si>
    <t>Shopping Ibirapuera</t>
  </si>
  <si>
    <t xml:space="preserve">Itabuna </t>
  </si>
  <si>
    <t>Shopping Jequitiba</t>
  </si>
  <si>
    <t>Shoppinh RioMar Recife</t>
  </si>
  <si>
    <t>Shopping Conjunto Nacional</t>
  </si>
  <si>
    <t>Shopping Bougainville</t>
  </si>
  <si>
    <t>Chapecó</t>
  </si>
  <si>
    <t>Shopping Pátio Chapecó</t>
  </si>
  <si>
    <t>Shopping Boulevard Tatuapé</t>
  </si>
  <si>
    <t xml:space="preserve">Campo Grande </t>
  </si>
  <si>
    <t>Shopping Campo Grande</t>
  </si>
  <si>
    <t xml:space="preserve"> SC</t>
  </si>
  <si>
    <t xml:space="preserve">Itajaí </t>
  </si>
  <si>
    <t>Maringá Park</t>
  </si>
  <si>
    <t>Lauro de Freitas</t>
  </si>
  <si>
    <t>Parque Shopping Bahia</t>
  </si>
  <si>
    <t>Villa Lobos</t>
  </si>
  <si>
    <t>Shopping Jardim Norte</t>
  </si>
  <si>
    <t>Shopping Cidade BH</t>
  </si>
  <si>
    <t>Shopping Recife</t>
  </si>
  <si>
    <t>Sobral</t>
  </si>
  <si>
    <t>Shopping Sobral</t>
  </si>
  <si>
    <t>Macaé</t>
  </si>
  <si>
    <t>Shopping Plaza Macaé</t>
  </si>
  <si>
    <t>Criciúma</t>
  </si>
  <si>
    <t>Nações Shopping</t>
  </si>
  <si>
    <t>Brasil Park Shopping</t>
  </si>
  <si>
    <t>Shopping Rio Mar Fortaleza</t>
  </si>
  <si>
    <t>Shopping Center Catuaí</t>
  </si>
  <si>
    <t>Salvador Shopping</t>
  </si>
  <si>
    <t xml:space="preserve">Taboão da Serra </t>
  </si>
  <si>
    <t>Shopping Parque Dom Pedro</t>
  </si>
  <si>
    <t>Outlet Premium Salvador</t>
  </si>
  <si>
    <t>Duque de Caxias</t>
  </si>
  <si>
    <t>Outlet Premium Rio de Janeiro</t>
  </si>
  <si>
    <t>Santa Maria</t>
  </si>
  <si>
    <t>Shopping Praça Nova</t>
  </si>
  <si>
    <t>São Carlos</t>
  </si>
  <si>
    <t>Iguatemi São Carlos</t>
  </si>
  <si>
    <t>Caucáia</t>
  </si>
  <si>
    <t>Outlet Premium</t>
  </si>
  <si>
    <t>Limeira</t>
  </si>
  <si>
    <t>Patio Limeira Shopping</t>
  </si>
  <si>
    <t>Aeroporto Intern. de SP/Guarulhos Terminal 3</t>
  </si>
  <si>
    <t>Tubarão</t>
  </si>
  <si>
    <t xml:space="preserve">Farol Shopping </t>
  </si>
  <si>
    <t>São Vicente</t>
  </si>
  <si>
    <t>Shopping Brisamar</t>
  </si>
  <si>
    <t>Petrolina</t>
  </si>
  <si>
    <t>River Shopping</t>
  </si>
  <si>
    <t>Ponta Grossa</t>
  </si>
  <si>
    <t>Novo Shopping Center Ribeirão</t>
  </si>
  <si>
    <t>Shopping Passo Fundo</t>
  </si>
  <si>
    <t xml:space="preserve">Presidente Prudente </t>
  </si>
  <si>
    <t>Prudenshopping</t>
  </si>
  <si>
    <t>Terraço Shopping</t>
  </si>
  <si>
    <t>Aeroporto Intern. de SP/Guarulhos Terminal 2</t>
  </si>
  <si>
    <t>Tijucas</t>
  </si>
  <si>
    <t>I Fashion Outlet Santa Catarina</t>
  </si>
  <si>
    <t>Cariri Garden Shopping</t>
  </si>
  <si>
    <t xml:space="preserve">Belém </t>
  </si>
  <si>
    <t>Castanheira Shopping Center</t>
  </si>
  <si>
    <t xml:space="preserve">Aparecida de Goiania </t>
  </si>
  <si>
    <t>Buriti Shopping</t>
  </si>
  <si>
    <t>Boulevard Shopping Feira de Santana</t>
  </si>
  <si>
    <t xml:space="preserve">São José do Rio Preto </t>
  </si>
  <si>
    <t>Shopping Center Iguatemi São José do Rio Preto</t>
  </si>
  <si>
    <t xml:space="preserve">Teresina </t>
  </si>
  <si>
    <t>Bangu Shopping</t>
  </si>
  <si>
    <t>Ilha Plaza Shopping</t>
  </si>
  <si>
    <t>Campinas Shopping</t>
  </si>
  <si>
    <t xml:space="preserve">Nova Iguaçu </t>
  </si>
  <si>
    <t>Top Shopping</t>
  </si>
  <si>
    <t>Shopping Bela Vista</t>
  </si>
  <si>
    <t>Shopping RioMar Kennedy</t>
  </si>
  <si>
    <t>Jardim Pamplona Shopping</t>
  </si>
  <si>
    <t>Canoas</t>
  </si>
  <si>
    <t>ParkShopping Canoas</t>
  </si>
  <si>
    <t>Rio Preto Shopping</t>
  </si>
  <si>
    <t xml:space="preserve">Novo Hamburgo </t>
  </si>
  <si>
    <t>I Fashion Outlet Novo Hamburgo</t>
  </si>
  <si>
    <t>Shopping DF Plaza</t>
  </si>
  <si>
    <t>Manaus</t>
  </si>
  <si>
    <t>Shopping JL Cascavel</t>
  </si>
  <si>
    <t>Maringa</t>
  </si>
  <si>
    <t>Shopping Center Avenida Maringá</t>
  </si>
  <si>
    <t xml:space="preserve">Campinas Shopping </t>
  </si>
  <si>
    <t xml:space="preserve">Shopping Estação </t>
  </si>
  <si>
    <t xml:space="preserve">PR </t>
  </si>
  <si>
    <t>Shopping Catuai Palladium</t>
  </si>
  <si>
    <t>Balneário Camboriú Shopping</t>
  </si>
  <si>
    <t xml:space="preserve">Iguatemi Brasilia </t>
  </si>
  <si>
    <t xml:space="preserve">SP </t>
  </si>
  <si>
    <t>Iguatemi Campinas</t>
  </si>
  <si>
    <t>Midway Mall</t>
  </si>
  <si>
    <t>Shopping Vila Olímpia</t>
  </si>
  <si>
    <t xml:space="preserve">MG </t>
  </si>
  <si>
    <t xml:space="preserve">Shopping Pátio Savassi </t>
  </si>
  <si>
    <t>Shopping Center Norte</t>
  </si>
  <si>
    <t>Shopping Flamboyant</t>
  </si>
  <si>
    <t>Park Shopping Barigui</t>
  </si>
  <si>
    <t>Shopping Pátio Paulista</t>
  </si>
  <si>
    <t xml:space="preserve">Morumbi Shopping </t>
  </si>
  <si>
    <t xml:space="preserve">Shopping Diamond Mall </t>
  </si>
  <si>
    <t>Shopping BH</t>
  </si>
  <si>
    <t xml:space="preserve">Shopping Internacional de Guarulhos </t>
  </si>
  <si>
    <t>Parque Shopping Guarulhos Maia</t>
  </si>
  <si>
    <t>Goiânia Shopping</t>
  </si>
  <si>
    <t>Shopping Cidade - BH</t>
  </si>
  <si>
    <t xml:space="preserve">Contagem </t>
  </si>
  <si>
    <t>Shopping Itau Power</t>
  </si>
  <si>
    <t>Joao Pessoa</t>
  </si>
  <si>
    <t>Mangabeira Shopping Center</t>
  </si>
  <si>
    <t xml:space="preserve">Shopping Bourbon Ipiranga </t>
  </si>
  <si>
    <t xml:space="preserve">RJ </t>
  </si>
  <si>
    <t xml:space="preserve">Shopping Via Parque </t>
  </si>
  <si>
    <t xml:space="preserve">Aeroporto Internacional Tom Jobim - Galeão </t>
  </si>
  <si>
    <t>Vila Velha</t>
  </si>
  <si>
    <t>Shopping Vila Velha</t>
  </si>
  <si>
    <t>Shopping Vitória</t>
  </si>
  <si>
    <t xml:space="preserve">Aeroporto Internacional de SP- Guarulhos </t>
  </si>
  <si>
    <t>Campo Grande</t>
  </si>
  <si>
    <t>Teresina Shopping</t>
  </si>
  <si>
    <t>Shopping Center 3</t>
  </si>
  <si>
    <t>Shopping Riomar Fortaleza</t>
  </si>
  <si>
    <t xml:space="preserve">Shopping Rio Design Leblon </t>
  </si>
  <si>
    <t>Morumbi Shopping</t>
  </si>
  <si>
    <t>Shopping Vila Lobos</t>
  </si>
  <si>
    <t>Shopping Barigui</t>
  </si>
  <si>
    <t>Parque Shopping Belém</t>
  </si>
  <si>
    <t>Américas Shopping</t>
  </si>
  <si>
    <t>Santo Andre</t>
  </si>
  <si>
    <t>Shopping ABC</t>
  </si>
  <si>
    <t>Iguatemi Fortaleza</t>
  </si>
  <si>
    <t>Shopping Guararapes</t>
  </si>
  <si>
    <t>Shopping Pátio Tietê</t>
  </si>
  <si>
    <t>Shopping Contagem</t>
  </si>
  <si>
    <t>Sorocaba</t>
  </si>
  <si>
    <t xml:space="preserve">RS </t>
  </si>
  <si>
    <t>Shopping Iguatemi Ribeirão Preto</t>
  </si>
  <si>
    <t>Shopping Bosque dos Ipês</t>
  </si>
  <si>
    <t>Shopping Ponta Negra</t>
  </si>
  <si>
    <t>Betim</t>
  </si>
  <si>
    <t>Metropolitan Garden Shopping</t>
  </si>
  <si>
    <t xml:space="preserve">Shopping Boulevard Brasilia </t>
  </si>
  <si>
    <t>Boulevard Londrina Shopping</t>
  </si>
  <si>
    <t>Shopping Nova América</t>
  </si>
  <si>
    <t>Shopping Metrô Tucuruvi</t>
  </si>
  <si>
    <t>Shopping RioMar Recife</t>
  </si>
  <si>
    <t xml:space="preserve">Santos </t>
  </si>
  <si>
    <t>Shopping Praia Mar</t>
  </si>
  <si>
    <t>Via Vale Garden Shopping</t>
  </si>
  <si>
    <t>Aracaju</t>
  </si>
  <si>
    <t>Shopping RioMar</t>
  </si>
  <si>
    <t>Reforma - De 06/02/2023 a 13/03/2023</t>
  </si>
  <si>
    <t>Shopping Jardim Sul</t>
  </si>
  <si>
    <t>São Bernardo Plaza Shopping</t>
  </si>
  <si>
    <t>Riomar Shopping</t>
  </si>
  <si>
    <t>Jundiaí</t>
  </si>
  <si>
    <t xml:space="preserve">Shopping Salvador Bela Vista </t>
  </si>
  <si>
    <t>Bourbon Shopping Wallig</t>
  </si>
  <si>
    <t>JK Iguatemi</t>
  </si>
  <si>
    <t>Uberlândia</t>
  </si>
  <si>
    <t>Plaza Casa Forte</t>
  </si>
  <si>
    <t xml:space="preserve">Serra </t>
  </si>
  <si>
    <t>Shopping Mestre Álvaro</t>
  </si>
  <si>
    <t>Mooca Shopping</t>
  </si>
  <si>
    <t>Reforma - De 06/02/2023 a 06/03/2023</t>
  </si>
  <si>
    <t>Norte Sul</t>
  </si>
  <si>
    <t>Iguatemi Alphaville</t>
  </si>
  <si>
    <t>Boulevard BH</t>
  </si>
  <si>
    <t>Norte Shopping Salvador</t>
  </si>
  <si>
    <t>Shopping Catuaí Maringá</t>
  </si>
  <si>
    <t>Cotia</t>
  </si>
  <si>
    <t>Shopping Granja Viana</t>
  </si>
  <si>
    <t>Galleria Shopping</t>
  </si>
  <si>
    <t>Shopping Cidade Jardim</t>
  </si>
  <si>
    <t>Garten Shopping</t>
  </si>
  <si>
    <t xml:space="preserve">Balneário Camboriu Shopping </t>
  </si>
  <si>
    <t>Miramar Shopping Center</t>
  </si>
  <si>
    <t>Colinas Shopping</t>
  </si>
  <si>
    <t xml:space="preserve">Manauara Shopping </t>
  </si>
  <si>
    <t>Shopping Del Passeo</t>
  </si>
  <si>
    <t>Cataratas JL Shopping</t>
  </si>
  <si>
    <t>Franca Shopping</t>
  </si>
  <si>
    <t>São Jose dos Pinhais</t>
  </si>
  <si>
    <t>Shopping São José</t>
  </si>
  <si>
    <t>Neumarkt Shopping</t>
  </si>
  <si>
    <t>Reforma - De 06/03/2023 a 03/04/2023</t>
  </si>
  <si>
    <t>Quiosque Vila Lobos</t>
  </si>
  <si>
    <t>Santana Parque Shopping</t>
  </si>
  <si>
    <t>Maxi Shopping Jundiaí</t>
  </si>
  <si>
    <t>São Luis Shopping</t>
  </si>
  <si>
    <t>Mogi das Cruzes</t>
  </si>
  <si>
    <t>Mogi Shopping Center</t>
  </si>
  <si>
    <t>Reforma - De 06/02/2023 a 17/04/2023</t>
  </si>
  <si>
    <t>Quiosque Tijuca</t>
  </si>
  <si>
    <t xml:space="preserve">Iguatemi Florianópolis </t>
  </si>
  <si>
    <t>SP Market</t>
  </si>
  <si>
    <t>Catuaí Shopping Londrina</t>
  </si>
  <si>
    <t>Reforma - 25/02/2022 a 22/04/2022</t>
  </si>
  <si>
    <t>Shopping Pantanal</t>
  </si>
  <si>
    <t>Shopping Praia da Costa</t>
  </si>
  <si>
    <t>Minas Shopping</t>
  </si>
  <si>
    <t>Shopping Piracicaba</t>
  </si>
  <si>
    <t>Shopping Mueller</t>
  </si>
  <si>
    <t>Rio Sul Shopping</t>
  </si>
  <si>
    <t>Iguatemi Caxias</t>
  </si>
  <si>
    <t>Reforma - De 04/03/2022 a 29/04/2022</t>
  </si>
  <si>
    <t>Shopping Center MarketPlace</t>
  </si>
  <si>
    <t>Shopping Butantã</t>
  </si>
  <si>
    <t>Center Shopping</t>
  </si>
  <si>
    <t>Pátio Brasil Shopping</t>
  </si>
  <si>
    <t>Shopping Patio Brasil</t>
  </si>
  <si>
    <t>Niterói</t>
  </si>
  <si>
    <t>Plaza Shopping</t>
  </si>
  <si>
    <t>Shopping Beiramar</t>
  </si>
  <si>
    <t>Shopping Jardins</t>
  </si>
  <si>
    <t>Shopping Barra Salvador</t>
  </si>
  <si>
    <t>Iguatemi Esplanada</t>
  </si>
  <si>
    <t>Shopping Continental</t>
  </si>
  <si>
    <t>Grand Plaza Shopping</t>
  </si>
  <si>
    <t>Patio Belém</t>
  </si>
  <si>
    <t>Shopping Cristal Plaza</t>
  </si>
  <si>
    <t>Shopping Villa Lobos</t>
  </si>
  <si>
    <t>Goiabeiras Shopping Center</t>
  </si>
  <si>
    <t>Park Shopping</t>
  </si>
  <si>
    <t>Diamond Mall</t>
  </si>
  <si>
    <t>Loja Rua Oscar Freire</t>
  </si>
  <si>
    <t>Manaíra Shopping</t>
  </si>
  <si>
    <t>Parque Dom Pedro Shopping</t>
  </si>
  <si>
    <t>Shopping Tijuca</t>
  </si>
  <si>
    <t>Reforma - De 27/02/2023 a 27/03/2023</t>
  </si>
  <si>
    <t>Flamboyant Shopping Center</t>
  </si>
  <si>
    <t>Shopping Center Vale</t>
  </si>
  <si>
    <t>Shopping Amazonas</t>
  </si>
  <si>
    <t>Shopping Pátio Higienópolis</t>
  </si>
  <si>
    <t>Iguatemi Shopping Center</t>
  </si>
  <si>
    <t>Reforma - De 13/02/2023 a 17/04/2023</t>
  </si>
  <si>
    <t>Shopping Center Plaza Sul</t>
  </si>
  <si>
    <t>Conjunto Nacional</t>
  </si>
  <si>
    <t>Shoping Iguatemi Campinas</t>
  </si>
  <si>
    <t>Shopping West Plaza</t>
  </si>
  <si>
    <t>Shopping Iguatemi</t>
  </si>
  <si>
    <t>Reforma - De 20/02/2023 a 20/03/2023</t>
  </si>
  <si>
    <t>Reforma - De 18/02/2022 a 22/04/2022</t>
  </si>
  <si>
    <t>Dados Operacionais</t>
  </si>
  <si>
    <t>Operanting Data</t>
  </si>
  <si>
    <t>Área Total</t>
  </si>
  <si>
    <t xml:space="preserve">Total Area </t>
  </si>
  <si>
    <t>Lojas Vivara</t>
  </si>
  <si>
    <t>Vivara Store</t>
  </si>
  <si>
    <t>Lojas Life</t>
  </si>
  <si>
    <t>Life Store</t>
  </si>
  <si>
    <t>Quiosques</t>
  </si>
  <si>
    <t>Kiosks</t>
  </si>
  <si>
    <t>Número de Lojas (EoP)</t>
  </si>
  <si>
    <t>Number of Stores (EoP)</t>
  </si>
  <si>
    <t>SSS (Physical Stores)</t>
  </si>
  <si>
    <t>SSS (Vivara stores)</t>
  </si>
  <si>
    <t>SSS (Life stores)</t>
  </si>
  <si>
    <t>Receita por Canal</t>
  </si>
  <si>
    <t>Revenue by Channel</t>
  </si>
  <si>
    <t>Vivara Stores</t>
  </si>
  <si>
    <t>Life Stores</t>
  </si>
  <si>
    <t>Plataforma Digital</t>
  </si>
  <si>
    <t>Digital Sales</t>
  </si>
  <si>
    <t>Outras Receitas</t>
  </si>
  <si>
    <t>CAPEX</t>
  </si>
  <si>
    <t>Novas lojas</t>
  </si>
  <si>
    <t>New Stores</t>
  </si>
  <si>
    <t>Reformas e Manutenção</t>
  </si>
  <si>
    <t>Reforms and Maintenance</t>
  </si>
  <si>
    <t>Fábrica</t>
  </si>
  <si>
    <t>Factory</t>
  </si>
  <si>
    <t>Sistemas/TI</t>
  </si>
  <si>
    <t>Systems/IT</t>
  </si>
  <si>
    <r>
      <t xml:space="preserve">4T24
</t>
    </r>
    <r>
      <rPr>
        <i/>
        <sz val="8"/>
        <color theme="0"/>
        <rFont val="Arial"/>
        <family val="2"/>
      </rPr>
      <t>(4Q23)</t>
    </r>
  </si>
  <si>
    <r>
      <t xml:space="preserve">4T24
</t>
    </r>
    <r>
      <rPr>
        <i/>
        <sz val="8"/>
        <color theme="0"/>
        <rFont val="Arial"/>
        <family val="2"/>
      </rPr>
      <t>(4Q24)</t>
    </r>
  </si>
  <si>
    <t>Conciliation Accounting &amp; Comparable</t>
  </si>
  <si>
    <t>Adjusted (Manufacturing Overhead MOH)</t>
  </si>
  <si>
    <t>Factory expenses Accounting</t>
  </si>
  <si>
    <t>Lucro Bruto Contabil</t>
  </si>
  <si>
    <t>Contabilização Gastos Gerais de Fabricação (GGF)</t>
  </si>
  <si>
    <t>Gross Profit (comparable)</t>
  </si>
  <si>
    <t>Gross margin (comparable)</t>
  </si>
  <si>
    <t>EBITDA Ajustado</t>
  </si>
  <si>
    <t>Adjusted EBITDA</t>
  </si>
  <si>
    <t>Ajuste GGF</t>
  </si>
  <si>
    <t>Non-recurring effects (Manufacturing Overhead MOH)</t>
  </si>
  <si>
    <t>Adjusted EBITDA (Comparable)</t>
  </si>
  <si>
    <t>Adjusted Ebitda Margin (Comparable)</t>
  </si>
  <si>
    <t>1Q</t>
  </si>
  <si>
    <t>Indaiatuba-SP</t>
  </si>
  <si>
    <t>Shopping Center Goiabeiras</t>
  </si>
  <si>
    <t>Cuiaba-MT</t>
  </si>
  <si>
    <t>Londrina Norte Shopping</t>
  </si>
  <si>
    <t>Londrina-PR</t>
  </si>
  <si>
    <r>
      <t xml:space="preserve">1T25
</t>
    </r>
    <r>
      <rPr>
        <i/>
        <sz val="8"/>
        <color theme="0"/>
        <rFont val="Arial"/>
        <family val="2"/>
      </rPr>
      <t>(1Q25)</t>
    </r>
  </si>
  <si>
    <t>3M25
(3M25)</t>
  </si>
  <si>
    <t>1T25
(1Q25)</t>
  </si>
  <si>
    <t>Pessoal</t>
  </si>
  <si>
    <t>Despesas gerais de Fábrica</t>
  </si>
  <si>
    <t>Factory Costs</t>
  </si>
  <si>
    <t>General Factory Costs</t>
  </si>
  <si>
    <t>Aquisição de insumos, matérias-primas (Comparavel)</t>
  </si>
  <si>
    <t>(-) Cost of Sold Goods (Comparable)</t>
  </si>
  <si>
    <t xml:space="preserve">        Acquisition cost of inputs and raw materials (Comparable)</t>
  </si>
  <si>
    <t>Factory Costs (Comparable)</t>
  </si>
  <si>
    <t xml:space="preserve">  Personal (Comparable)</t>
  </si>
  <si>
    <t>General Factory Costs (Comparable)</t>
  </si>
  <si>
    <t>Depreciation and Amortization (Comparable)</t>
  </si>
  <si>
    <t>2Q</t>
  </si>
  <si>
    <t>Chapeco-SC</t>
  </si>
  <si>
    <t>Caraguatatuba-SP</t>
  </si>
  <si>
    <t>Gravatai-RS</t>
  </si>
  <si>
    <t>Cajamar-SP</t>
  </si>
  <si>
    <t>Vila Velha-ES</t>
  </si>
  <si>
    <t>Shopping São Bernardo Plaza</t>
  </si>
  <si>
    <t>Pátio Brasil Shopping Center</t>
  </si>
  <si>
    <t>Butantã Shopping</t>
  </si>
  <si>
    <t>Serramar Shopping</t>
  </si>
  <si>
    <t>Gravataí Shopping</t>
  </si>
  <si>
    <t>Anhanguera Parque Shopping</t>
  </si>
  <si>
    <r>
      <t xml:space="preserve">2T25
</t>
    </r>
    <r>
      <rPr>
        <i/>
        <sz val="8"/>
        <color theme="0"/>
        <rFont val="Arial"/>
        <family val="2"/>
      </rPr>
      <t>(2Q25)</t>
    </r>
  </si>
  <si>
    <r>
      <t xml:space="preserve">1S25
</t>
    </r>
    <r>
      <rPr>
        <i/>
        <sz val="8"/>
        <color theme="0"/>
        <rFont val="Arial"/>
        <family val="2"/>
      </rPr>
      <t>(1H25)</t>
    </r>
  </si>
  <si>
    <t>1S25
(1H25)</t>
  </si>
  <si>
    <t>Conciliação Contábil &amp; (ex-GGF)</t>
  </si>
  <si>
    <t>Custo Total (ex-GGF)</t>
  </si>
  <si>
    <t>Despesas de Fábrica ((ex-GGF))</t>
  </si>
  <si>
    <t>Pessoal ((ex-GGF))</t>
  </si>
  <si>
    <t>Despesas gerais de fábrica ((ex-GGF))</t>
  </si>
  <si>
    <t>Depreciação ((ex-GGF))</t>
  </si>
  <si>
    <t>Lucro Bruto ((ex-GGF))</t>
  </si>
  <si>
    <t>Margem Bruta ((ex-GGF))</t>
  </si>
  <si>
    <t>EBITDA Ajustado ((ex-GGF))</t>
  </si>
  <si>
    <t>Margem Ebitda Ajustada ((ex-GGF))</t>
  </si>
  <si>
    <r>
      <t xml:space="preserve">3T25
</t>
    </r>
    <r>
      <rPr>
        <i/>
        <sz val="8"/>
        <color theme="0"/>
        <rFont val="Arial"/>
        <family val="2"/>
      </rPr>
      <t>(3Q25)</t>
    </r>
  </si>
  <si>
    <r>
      <t xml:space="preserve">9M25
</t>
    </r>
    <r>
      <rPr>
        <i/>
        <sz val="8"/>
        <color theme="0"/>
        <rFont val="Arial"/>
        <family val="2"/>
      </rPr>
      <t>(9M25)</t>
    </r>
  </si>
  <si>
    <t>3Q</t>
  </si>
  <si>
    <t>Sao Jose dos Campos-SP</t>
  </si>
  <si>
    <t>Salvador-BA</t>
  </si>
  <si>
    <t>Jaboatao dos Guararapes-PE</t>
  </si>
  <si>
    <t>Campinas-SP</t>
  </si>
  <si>
    <t>Belo Horizonte-MG</t>
  </si>
  <si>
    <t>Shopping Jardim Oriente</t>
  </si>
  <si>
    <t>Devoluções</t>
  </si>
  <si>
    <t>4T25</t>
  </si>
  <si>
    <t>4Q</t>
  </si>
  <si>
    <t>Sao Jose do Rio Preto-SP</t>
  </si>
  <si>
    <t>Campos dos Goytacazes-RJ</t>
  </si>
  <si>
    <t>Jundiai-SP</t>
  </si>
  <si>
    <t>Joao Pessoa-PB</t>
  </si>
  <si>
    <t>Araguaina-TO</t>
  </si>
  <si>
    <t>Mogi Guacu-SP</t>
  </si>
  <si>
    <t>Ribeirao Preto-SP</t>
  </si>
  <si>
    <t>Maringa-PR</t>
  </si>
  <si>
    <t>Santa Maria-RS</t>
  </si>
  <si>
    <t>Betim-MG</t>
  </si>
  <si>
    <t>Sao Carlos-SP</t>
  </si>
  <si>
    <t>Teresina-PI</t>
  </si>
  <si>
    <t>Amazonas Shopping Center</t>
  </si>
  <si>
    <t>Shopping Vila Olimpia</t>
  </si>
  <si>
    <t>Outlet Premium Grande São Paulo</t>
  </si>
  <si>
    <t xml:space="preserve"> Riopreto Shopping Center</t>
  </si>
  <si>
    <t>Partage Campos</t>
  </si>
  <si>
    <t>Shopping Maxi Jundiaí</t>
  </si>
  <si>
    <t>Águas Claras Shopping</t>
  </si>
  <si>
    <t>Mangabeira Shopping</t>
  </si>
  <si>
    <t>Lago Center Shopping</t>
  </si>
  <si>
    <t>Boulevard Mogi Guaçu</t>
  </si>
  <si>
    <t>Iguatemi Ribeirão Preto</t>
  </si>
  <si>
    <t>Maringá Park Shopping</t>
  </si>
  <si>
    <t>Praça Nova Santa Maria</t>
  </si>
  <si>
    <t>Shopping Boulevard Brasília</t>
  </si>
  <si>
    <t>Shopping Partage Betim</t>
  </si>
  <si>
    <t>Shopping Partage Santana</t>
  </si>
  <si>
    <t>Shopping Iguatemi São Carlos</t>
  </si>
  <si>
    <t>Iguatemi SJ do Rio Preto Shop.</t>
  </si>
  <si>
    <r>
      <t xml:space="preserve">4T25
</t>
    </r>
    <r>
      <rPr>
        <i/>
        <sz val="8"/>
        <color theme="0"/>
        <rFont val="Arial"/>
        <family val="2"/>
      </rPr>
      <t>(4Q25)</t>
    </r>
  </si>
  <si>
    <t xml:space="preserve"> -</t>
  </si>
  <si>
    <t>4T25
(4Q25)</t>
  </si>
  <si>
    <t>ROIC</t>
  </si>
  <si>
    <t>NOPAT</t>
  </si>
  <si>
    <t>(=) Ativo Circulante ajustado</t>
  </si>
  <si>
    <t>(=) Passivo Circulante ajustado</t>
  </si>
  <si>
    <t>(=) Ativo Não-Circulante ajustado</t>
  </si>
  <si>
    <t>(-) Imobilizado IFRS16</t>
  </si>
  <si>
    <t>(=) Capital Empregado</t>
  </si>
  <si>
    <t>ICMS Cred. Presumido Subvenção</t>
  </si>
  <si>
    <t>Icms</t>
  </si>
  <si>
    <t>F.T.I.</t>
  </si>
  <si>
    <t xml:space="preserve">Iss                                </t>
  </si>
  <si>
    <t>Uea</t>
  </si>
  <si>
    <t>Icms Difal Ec 87</t>
  </si>
  <si>
    <t>(+) Contas a Receber</t>
  </si>
  <si>
    <t>(+) Estoque</t>
  </si>
  <si>
    <t>(+) Outros</t>
  </si>
  <si>
    <t>(+) Fornecedores</t>
  </si>
  <si>
    <t>(+) Obrigações trabalhistas e tributárias</t>
  </si>
  <si>
    <t>(+) Arrendamento</t>
  </si>
  <si>
    <t>SSS (Lojas Físicas) | 12 meses</t>
  </si>
  <si>
    <t>SSS (Lojas Vivara) | 12 meses</t>
  </si>
  <si>
    <t>SSS (Lojas Life) | 12 meses</t>
  </si>
  <si>
    <t>1T26</t>
  </si>
  <si>
    <t>Cabo Frio</t>
  </si>
  <si>
    <t>Aparecida de Goiânia</t>
  </si>
  <si>
    <t>Shopping Via Parque</t>
  </si>
  <si>
    <t>3M26
(3M26)</t>
  </si>
  <si>
    <t>1T26
(1Q26)</t>
  </si>
  <si>
    <t>1T25</t>
  </si>
  <si>
    <t>DRE  (R$ mil)</t>
  </si>
  <si>
    <t>DRE¹</t>
  </si>
  <si>
    <t>Pós IFRS 16</t>
  </si>
  <si>
    <t>Ajustes</t>
  </si>
  <si>
    <t>Pré IFRS 16</t>
  </si>
  <si>
    <t>Receita Bruta(ex-devoluções) | RB</t>
  </si>
  <si>
    <t>(-) Deduções da Receita (ex-Rec. Subvenção)</t>
  </si>
  <si>
    <t xml:space="preserve">(+) Rec. Subvenção </t>
  </si>
  <si>
    <t>(=) Receita operacional líquida | RL</t>
  </si>
  <si>
    <t>(-) Custos</t>
  </si>
  <si>
    <t xml:space="preserve">    %Mg. Bruta (sobre a RL)</t>
  </si>
  <si>
    <t>(=) Despesas Operacionais²</t>
  </si>
  <si>
    <t xml:space="preserve">     (-) Despesas com Vendas</t>
  </si>
  <si>
    <t xml:space="preserve">     (-) Despesas G&amp;A</t>
  </si>
  <si>
    <t xml:space="preserve">     (+/-) Outras Rec e Desp Oper.</t>
  </si>
  <si>
    <t xml:space="preserve">     (+/-) Itens não recorrentes</t>
  </si>
  <si>
    <t>(+) Depreciação (custos)</t>
  </si>
  <si>
    <t>(=) EBITDA Ajustado</t>
  </si>
  <si>
    <t xml:space="preserve">    %Mg. EBITDA (sobre a RL)</t>
  </si>
  <si>
    <t>(+/-) Itens não recorrentes</t>
  </si>
  <si>
    <t>(-) Depreciação e Amortização</t>
  </si>
  <si>
    <t xml:space="preserve">(-) Resultado Financeiro </t>
  </si>
  <si>
    <t>(=) LAIR</t>
  </si>
  <si>
    <t>(+/-) IRPJ e CSLL</t>
  </si>
  <si>
    <t xml:space="preserve">    %Mg. Líquida (sobre a RL)</t>
  </si>
  <si>
    <t>Var. (%)</t>
  </si>
  <si>
    <t>EBITDA Ajustado LTM</t>
  </si>
  <si>
    <t>(-) D&amp;A</t>
  </si>
  <si>
    <t>(+) Imobilizado</t>
  </si>
  <si>
    <t>(=) ROIC - IR/CS Alíquota Caixa</t>
  </si>
  <si>
    <t>Adjusted LTM EBITDA</t>
  </si>
  <si>
    <t>(=) Adjusted Current Assets</t>
  </si>
  <si>
    <t>(+) Accounts Receivable</t>
  </si>
  <si>
    <t>(+) Inventory</t>
  </si>
  <si>
    <t>(+) Other</t>
  </si>
  <si>
    <t>(=) Adjusted Current Liabilities</t>
  </si>
  <si>
    <t>(+) Suppliers</t>
  </si>
  <si>
    <t>(+) Labor and Tax Liabilities</t>
  </si>
  <si>
    <t>(+) Lease Liabilities</t>
  </si>
  <si>
    <t>(+) Other (Ex-dividends payable)¹</t>
  </si>
  <si>
    <t>(=) Adjusted Non-Current Assets</t>
  </si>
  <si>
    <t>(+) Property, Plant and Equipment</t>
  </si>
  <si>
    <t>(-) IFRS 16 Right-of-Use Assets</t>
  </si>
  <si>
    <t>(=) Invested Capital</t>
  </si>
  <si>
    <t>(=) ROIC – Cash Tax Rate</t>
  </si>
  <si>
    <t>(+) Outros (Ex-dividendos a pagar)</t>
  </si>
  <si>
    <t>PIS COFINS</t>
  </si>
  <si>
    <t>PIS COFINS sobre direito autoral</t>
  </si>
  <si>
    <t>1T25
% ROB</t>
  </si>
  <si>
    <t>1T25
R$ M</t>
  </si>
  <si>
    <t>ROB ex-dev.</t>
  </si>
  <si>
    <t>Alíquota caixa</t>
  </si>
  <si>
    <t>Cash tax rate</t>
  </si>
  <si>
    <t>Reportado</t>
  </si>
  <si>
    <t>1T25
(subv. est.)</t>
  </si>
  <si>
    <t>Abertura Deduções da receita (Reportado)</t>
  </si>
  <si>
    <t>Visão Pré IFRS 16</t>
  </si>
  <si>
    <t>Ajustes pré IFRS-16</t>
  </si>
  <si>
    <r>
      <t>1T26
(1</t>
    </r>
    <r>
      <rPr>
        <i/>
        <sz val="8"/>
        <color theme="0"/>
        <rFont val="Arial"/>
        <family val="2"/>
      </rPr>
      <t>Q26)</t>
    </r>
  </si>
  <si>
    <t>Base comparativa (pré IFRS 16) recalculada com subvenção e tributos estáveis</t>
  </si>
  <si>
    <t>Recálculo deduções</t>
  </si>
  <si>
    <t xml:space="preserve">Margem Ebitda </t>
  </si>
  <si>
    <r>
      <t xml:space="preserve">1T26
</t>
    </r>
    <r>
      <rPr>
        <i/>
        <sz val="8"/>
        <color theme="0"/>
        <rFont val="Arial"/>
        <family val="2"/>
      </rPr>
      <t>(1Q26)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</si>
</sst>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74">
    <numFmt numFmtId="41" formatCode="_-* #,##0_-;\-* #,##0_-;_-* &quot;-&quot;_-;_-@_-"/>
    <numFmt numFmtId="44" formatCode="_-&quot;R$&quot;\ * #,##0.00_-;\-&quot;R$&quot;\ * #,##0.00_-;_-&quot;R$&quot;\ * &quot;-&quot;??_-;_-@_-"/>
    <numFmt numFmtId="43" formatCode="_-* #,##0.00_-;\-* #,##0.00_-;_-* &quot;-&quot;??_-;_-@_-"/>
    <numFmt numFmtId="164" formatCode="&quot;$&quot;#,##0.00_);\(&quot;$&quot;#,##0.00\)"/>
    <numFmt numFmtId="165" formatCode="&quot;$&quot;#,##0.00_);[Red]\(&quot;$&quot;#,##0.00\)"/>
    <numFmt numFmtId="166" formatCode="_(* #,##0_);_(* \(#,##0\);_(* &quot;-&quot;??_);_(@_)"/>
    <numFmt numFmtId="167" formatCode="0.0%"/>
    <numFmt numFmtId="168" formatCode="[$€]#,##0.00_);[Red]\([$€]#,##0.00\)"/>
    <numFmt numFmtId="169" formatCode="#,##0.0"/>
    <numFmt numFmtId="170" formatCode="_([$€-2]* #,##0.00_);_([$€-2]* \(#,##0.00\);_([$€-2]* &quot;-&quot;??_)"/>
    <numFmt numFmtId="171" formatCode="_(* #,##0.0_);_(* \(#,##0.0\);_(* &quot;-&quot;??_);_(@_)"/>
    <numFmt numFmtId="172" formatCode="&quot;R$ &quot;#,##0_);[Red]\(&quot;R$ &quot;#,##0\)"/>
    <numFmt numFmtId="173" formatCode="_(&quot;R$ &quot;* #,##0_);_(&quot;R$ &quot;* \(#,##0\);_(&quot;R$ &quot;* &quot;-&quot;_);_(@_)"/>
    <numFmt numFmtId="174" formatCode="_(&quot;R$ &quot;* #,##0.00_);_(&quot;R$ &quot;* \(#,##0.00\);_(&quot;R$ &quot;* &quot;-&quot;??_);_(@_)"/>
    <numFmt numFmtId="175" formatCode="\£\ #,##0_);[Red]\(\£\ #,##0\)"/>
    <numFmt numFmtId="176" formatCode="\¥\ #,##0_);[Red]\(\¥\ #,##0\)"/>
    <numFmt numFmtId="177" formatCode="m\-d\-yy"/>
    <numFmt numFmtId="178" formatCode="[Blue]#,##0_);[Red]\(#,##0\)"/>
    <numFmt numFmtId="179" formatCode="_(* #,##0.0_);_(* \(#,##0.0\);_(* &quot;-&quot;?_);@_)"/>
    <numFmt numFmtId="180" formatCode="\•\ \ @"/>
    <numFmt numFmtId="181" formatCode="###0_);[Red]\(###0\)"/>
    <numFmt numFmtId="182" formatCode="&quot;Cr$&quot;\ #,##0_);[Red]\(&quot;Cr$&quot;\ #,##0\)"/>
    <numFmt numFmtId="183" formatCode="&quot;$&quot;#,##0.0_);[Red]\(&quot;$&quot;#,##0.0\)"/>
    <numFmt numFmtId="184" formatCode="&quot;$&quot;#,##0\ ;\(&quot;$&quot;#,##0\)"/>
    <numFmt numFmtId="185" formatCode="\$#,##0_);\(\$#,##0\)"/>
    <numFmt numFmtId="186" formatCode="_(\ #,##0_);_(\ \(#,##0\);_(\ &quot;-&quot;??_);_(@_)"/>
    <numFmt numFmtId="187" formatCode="\ \ _•\–\ \ \ \ @"/>
    <numFmt numFmtId="188" formatCode="#,##0.0_);[Red]\(#,##0.0\)"/>
    <numFmt numFmtId="189" formatCode="mmm\-d\-yyyy"/>
    <numFmt numFmtId="190" formatCode="mmm\-yyyy"/>
    <numFmt numFmtId="191" formatCode="mmmm\ d\,\ yyyy"/>
    <numFmt numFmtId="192" formatCode="d\-mmm\-yyyy"/>
    <numFmt numFmtId="193" formatCode="d\-mmm\-yyyy\ \ h:mm"/>
    <numFmt numFmtId="194" formatCode="dd\ mmm\ yyyy_);;&quot;-  &quot;;&quot; &quot;@"/>
    <numFmt numFmtId="195" formatCode="dd\ mmm\ yy_);;&quot;-  &quot;;&quot; &quot;@"/>
    <numFmt numFmtId="196" formatCode="_-* #,##0\ _D_M_-;\-* #,##0\ _D_M_-;_-* &quot;-&quot;\ _D_M_-;_-@_-"/>
    <numFmt numFmtId="197" formatCode="_([$€]* #,##0.00_);_([$€]* \(#,##0.00\);_([$€]* &quot;-&quot;??_);_(@_)"/>
    <numFmt numFmtId="198" formatCode="#,##0."/>
    <numFmt numFmtId="199" formatCode="#,##0.0000_);\(#,##0.0000\);&quot;-  &quot;;&quot; &quot;@"/>
    <numFmt numFmtId="200" formatCode="###0_);\(###0\)"/>
    <numFmt numFmtId="201" formatCode="#,##0.00&quot; $&quot;;\-#,##0.00&quot; $&quot;"/>
    <numFmt numFmtId="202" formatCode="0.00_)"/>
    <numFmt numFmtId="203" formatCode="_-* #,##0_-;_-* #,##0\-;_-* &quot;-&quot;_-;_-@_-"/>
    <numFmt numFmtId="204" formatCode="_-* #,##0.00_-;_-* #,##0.00\-;_-* &quot;-&quot;??_-;_-@_-"/>
    <numFmt numFmtId="205" formatCode="mmmm\-yy"/>
    <numFmt numFmtId="206" formatCode="#,###.##000"/>
    <numFmt numFmtId="207" formatCode="#,##0.0000000000000000000_);\(#,##0.0000000000000000000\)"/>
    <numFmt numFmtId="208" formatCode="#,##0\x;\(#,##0\x\)"/>
    <numFmt numFmtId="209" formatCode="#,##0%;\(#,##0%\)"/>
    <numFmt numFmtId="210" formatCode="_(&quot;Cr$&quot;\ * #,##0_);_(&quot;Cr$&quot;\ * \(#,##0\);_(&quot;Cr$&quot;\ * &quot;-&quot;_);_(@_)"/>
    <numFmt numFmtId="211" formatCode="#,##0.0_);[Red]\(#,##0.0\);&quot;N/A &quot;"/>
    <numFmt numFmtId="212" formatCode="#,##0.000_);[Red]\(#,##0.000\)"/>
    <numFmt numFmtId="213" formatCode="#,##0.0_)\ \ ;[Red]\(#,##0.0\)\ \ "/>
    <numFmt numFmtId="214" formatCode="mmmm/yyyy"/>
    <numFmt numFmtId="215" formatCode="0.0%&quot;NetPPE/sales&quot;"/>
    <numFmt numFmtId="216" formatCode="0.0%&quot;NWI/Sls&quot;"/>
    <numFmt numFmtId="217" formatCode=";;;"/>
    <numFmt numFmtId="218" formatCode="0%;[Red]\(0%\)"/>
    <numFmt numFmtId="219" formatCode="0.0%;[Red]\(0.0%\)"/>
    <numFmt numFmtId="220" formatCode="0.0%&quot;Sales&quot;"/>
    <numFmt numFmtId="221" formatCode="_ * #,##0_ ;_ * \-#,##0_ ;_ * &quot;-&quot;_ ;_ @_ "/>
    <numFmt numFmtId="222" formatCode="#,##0&quot;£&quot;_);[Red]\(#,##0&quot;£&quot;\)"/>
    <numFmt numFmtId="223" formatCode="#,##0_);\(#,##0\);&quot;-  &quot;;&quot; &quot;@"/>
    <numFmt numFmtId="224" formatCode="_ * #,##0.00_ ;_ * \-#,##0.00_ ;_ * &quot;-&quot;??_ ;_ @_ "/>
    <numFmt numFmtId="225" formatCode="\+0%"/>
    <numFmt numFmtId="226" formatCode="0.0&quot; meses&quot;"/>
    <numFmt numFmtId="227" formatCode="0.0%&quot; a.a.&quot;"/>
    <numFmt numFmtId="228" formatCode="#,##0.00\x"/>
    <numFmt numFmtId="229" formatCode="#,###;\(#,###\);\-\-\-\-"/>
    <numFmt numFmtId="230" formatCode="General_)"/>
    <numFmt numFmtId="231" formatCode="0____"/>
    <numFmt numFmtId="232" formatCode="_-&quot;F&quot;\ * #,##0_-;_-&quot;F&quot;\ * #,##0\-;_-&quot;F&quot;\ * &quot;-&quot;_-;_-@_-"/>
    <numFmt numFmtId="233" formatCode="_-* #,##0\ &quot;DM&quot;_-;\-* #,##0\ &quot;DM&quot;_-;_-* &quot;-&quot;\ &quot;DM&quot;_-;_-@_-"/>
    <numFmt numFmtId="234" formatCode="_-* #,##0.00\ &quot;DM&quot;_-;\-* #,##0.00\ &quot;DM&quot;_-;_-* &quot;-&quot;??\ &quot;DM&quot;_-;_-@_-"/>
    <numFmt numFmtId="235" formatCode="_-&quot;£&quot;* #,##0_-;\-&quot;£&quot;* #,##0_-;_-&quot;£&quot;* &quot;-&quot;_-;_-@_-"/>
    <numFmt numFmtId="236" formatCode="_-&quot;£&quot;* #,##0.00_-;\-&quot;£&quot;* #,##0.00_-;_-&quot;£&quot;* &quot;-&quot;??_-;_-@_-"/>
    <numFmt numFmtId="237" formatCode="_(&quot;$&quot;\ * #,##0.00_);_(&quot;$&quot;\ * \(#,##0.00\);_(&quot;$&quot;\ * &quot;-&quot;??_);_(@_)"/>
    <numFmt numFmtId="238" formatCode="yyyy"/>
    <numFmt numFmtId="239" formatCode="#,#00"/>
    <numFmt numFmtId="240" formatCode="dd\-mmm\-yy_)"/>
    <numFmt numFmtId="241" formatCode="%#,#00"/>
    <numFmt numFmtId="242" formatCode="#.##000"/>
    <numFmt numFmtId="243" formatCode="#,"/>
    <numFmt numFmtId="244" formatCode="0.0"/>
    <numFmt numFmtId="245" formatCode="_-* #,##0.0_-;\-* #,##0.0_-;_-* &quot;-&quot;?_-;_-@_-"/>
    <numFmt numFmtId="246" formatCode="_(* #,##0.0_);_(* \(#,##0.0\);_(&quot;-&quot;_);_(@_)"/>
    <numFmt numFmtId="247" formatCode="_(* #,##0_);_(* \(#,##0\);_(&quot;-&quot;_);_(@_)"/>
    <numFmt numFmtId="248" formatCode="_(* #,##0.0\ \p\.\p\._);_(* \(#,##0.0\ \p\.\p\.\);_(&quot;-&quot;_);_(@_)"/>
    <numFmt numFmtId="249" formatCode="_-* #,##0_-;\-* #,##0_-;_-* &quot;-&quot;??_-;_-@_-"/>
    <numFmt numFmtId="250" formatCode="&quot;R$&quot;\ #,##0.00_);\(&quot;R$&quot;\ #,##0.00\)"/>
    <numFmt numFmtId="251" formatCode="&quot;R$&quot;\ #,##0.00_);[Red]\(&quot;R$&quot;\ #,##0.00\)"/>
    <numFmt numFmtId="252" formatCode="_(&quot;R$&quot;\ * #,##0.00_);_(&quot;R$&quot;\ * \(#,##0.00\);_(&quot;R$&quot;\ * &quot;-&quot;??_);_(@_)"/>
    <numFmt numFmtId="253" formatCode="&quot;R$&quot;#,##0.00;\-&quot;R$&quot;#,##0.00"/>
    <numFmt numFmtId="254" formatCode="_-&quot;R$&quot;* #,##0_-;\-&quot;R$&quot;* #,##0_-;_-&quot;R$&quot;* &quot;-&quot;_-;_-@_-"/>
    <numFmt numFmtId="255" formatCode="_-&quot;R$&quot;* #,##0.00_-;\-&quot;R$&quot;* #,##0.00_-;_-&quot;R$&quot;* &quot;-&quot;??_-;_-@_-"/>
    <numFmt numFmtId="256" formatCode="&quot;R$ &quot;#,##0.00_);\(&quot;R$ &quot;#,##0.00\)"/>
    <numFmt numFmtId="257" formatCode="&quot;R$&quot;#,##0.0_);[Red]\(&quot;R$&quot;#,##0.0\)"/>
    <numFmt numFmtId="258" formatCode="&quot;R$&quot;#,##0\ ;\(&quot;R$&quot;#,##0\)"/>
    <numFmt numFmtId="259" formatCode="&quot;R$ &quot;#,##0_);\(&quot;R$ &quot;#,##0\)"/>
    <numFmt numFmtId="260" formatCode="0.0_)\%;\(0.0\)\%;0.0_)\%;@_)_%"/>
    <numFmt numFmtId="261" formatCode="#,##0.0_)_%;\(#,##0.0\)_%;0.0_)_%;@_)_%"/>
    <numFmt numFmtId="262" formatCode="#,##0.0_);\(#,##0.0\);#,##0.0_);@_)"/>
    <numFmt numFmtId="263" formatCode="&quot;R$&quot;_(#,##0.00_);&quot;R$&quot;\(#,##0.00\);&quot;R$&quot;_(0.00_);@_)"/>
    <numFmt numFmtId="264" formatCode="#,##0.00_);\(#,##0.00\);0.00_);@_)"/>
    <numFmt numFmtId="265" formatCode="\€_(#,##0.00_);\€\(#,##0.00\);\€_(0.00_);@_)"/>
    <numFmt numFmtId="266" formatCode="#,##0_)\x;\(#,##0\)\x;0_)\x;@_)_x"/>
    <numFmt numFmtId="267" formatCode="#,##0_)_x;\(#,##0\)_x;0_)_x;@_)_x"/>
    <numFmt numFmtId="268" formatCode="_-&quot;R$ &quot;* #,##0_-;\-&quot;R$ &quot;* #,##0_-;_-&quot;R$ &quot;* &quot;-&quot;_-;_-@_-"/>
    <numFmt numFmtId="269" formatCode="mmmyy"/>
    <numFmt numFmtId="270" formatCode="[Blue]_(* #,##0_);[Red]_(* \(#,##0\);_(* &quot;-&quot;_);_(@_)"/>
    <numFmt numFmtId="271" formatCode="[Blue]_(* #,##0.0_);[Red]_(* \(#,##0.0\);_(* &quot;-&quot;_);_(@_)"/>
    <numFmt numFmtId="272" formatCode="_(* #,##0.00_);[Red]_(* \(#,##0.00\);_(* &quot;-&quot;_);_(@_)"/>
    <numFmt numFmtId="273" formatCode="_(* #,##0,_);[Red]_(* \(#,##0,\);_(* &quot;-&quot;_);_(@_)"/>
    <numFmt numFmtId="274" formatCode="&quot;£&quot;#,##0;[Red]\-&quot;£&quot;#,##0"/>
    <numFmt numFmtId="275" formatCode="_([$€]\ * #,##0.00_);_([$€]\ * \(#,##0.00\);_([$€]\ * &quot;-&quot;??_);_(@_)"/>
    <numFmt numFmtId="276" formatCode="#,##0.0;\(#,##0.0\)"/>
    <numFmt numFmtId="277" formatCode="#,##0.000;\(#,##0.000\)"/>
    <numFmt numFmtId="278" formatCode="#,##0.0\x;\(#,##0.0\)\x"/>
    <numFmt numFmtId="279" formatCode="0%;\(0%\)"/>
    <numFmt numFmtId="280" formatCode="mm/dd/yy"/>
    <numFmt numFmtId="281" formatCode="#,##0.00%"/>
    <numFmt numFmtId="282" formatCode="_(&quot;R$&quot;* #,##0.0_);_(&quot;R$&quot;* \(#,##0.0\);_(* &quot;-&quot;_);_(@_)"/>
    <numFmt numFmtId="283" formatCode="mmm"/>
    <numFmt numFmtId="284" formatCode="_(&quot;R$ &quot;* #,##0_);_(&quot;R$ &quot;* \(#,##0\);_(&quot;R$ &quot;* &quot;-&quot;??_);_(@_)"/>
    <numFmt numFmtId="285" formatCode="_-* #,##0.00\ _€_-;\-* #,##0.00\ _€_-;_-* &quot;-&quot;??\ _€_-;_-@_-"/>
    <numFmt numFmtId="286" formatCode="[$-416]d\-mmm\-yy;@"/>
    <numFmt numFmtId="287" formatCode="[$-416]dd\-mmm\-yy;@"/>
    <numFmt numFmtId="288" formatCode="##,#00"/>
    <numFmt numFmtId="289" formatCode="dd/mm/yy;@"/>
    <numFmt numFmtId="290" formatCode="[Blue]General"/>
    <numFmt numFmtId="291" formatCode="&quot;NU$&quot;\ #,##0_);\(&quot;NU$&quot;\ #,##0\)"/>
    <numFmt numFmtId="292" formatCode="&quot;$&quot;#,##0_);[Red]\(&quot;$&quot;#,##0\)"/>
    <numFmt numFmtId="293" formatCode="&quot;£&quot;#,##0.00;\-&quot;£&quot;#,##0.00"/>
    <numFmt numFmtId="294" formatCode="0."/>
    <numFmt numFmtId="295" formatCode="&quot;NU$&quot;\ #,##0.00_);\(&quot;NU$&quot;\ #,##0.00\)"/>
    <numFmt numFmtId="296" formatCode="0%_);\(0%\)"/>
    <numFmt numFmtId="297" formatCode="_-* #,##0\ &quot;zł&quot;_-;\-* #,##0\ &quot;zł&quot;_-;_-* &quot;-&quot;\ &quot;zł&quot;_-;_-@_-"/>
    <numFmt numFmtId="298" formatCode="_-* #,##0.00\ &quot;zł&quot;_-;\-* #,##0.00\ &quot;zł&quot;_-;_-* &quot;-&quot;??\ &quot;zł&quot;_-;_-@_-"/>
    <numFmt numFmtId="299" formatCode="0.00000%"/>
    <numFmt numFmtId="300" formatCode="#,##0;[Red]\(#,##0\)"/>
    <numFmt numFmtId="301" formatCode="_ &quot;\&quot;* #,##0_ ;_ &quot;\&quot;* \-#,##0_ ;_ &quot;\&quot;* &quot;-&quot;_ ;_ @_ "/>
    <numFmt numFmtId="302" formatCode="_ &quot;\&quot;* #,##0.00_ ;_ &quot;\&quot;* \-#,##0.00_ ;_ &quot;\&quot;* &quot;-&quot;??_ ;_ @_ "/>
    <numFmt numFmtId="303" formatCode="&quot;$&quot;#,##0_);\(&quot;$&quot;#,##0\)"/>
    <numFmt numFmtId="304" formatCode="#,##0.0_);\(#,##0.0\)"/>
    <numFmt numFmtId="305" formatCode="_(* #,##0.0000_);_(* \(#,##0.0000\);_(* &quot;-&quot;??_);_(@_)"/>
    <numFmt numFmtId="306" formatCode="_(&quot;$&quot;* #,##0.00_);_(&quot;$&quot;* \(#,##0.00\);_(&quot;$&quot;* &quot;-&quot;??_);_(@_)"/>
    <numFmt numFmtId="307" formatCode="0.0%;\(0.0%\)"/>
    <numFmt numFmtId="308" formatCode="\$#,##0\ ;\(\$#,##0\)"/>
    <numFmt numFmtId="309" formatCode="#,##0\ &quot;F&quot;;[Red]\-#,##0\ &quot;F&quot;"/>
    <numFmt numFmtId="310" formatCode="0.000&quot;  &quot;"/>
    <numFmt numFmtId="311" formatCode="#,##0&quot; F&quot;_);[Red]\(#,##0&quot; F&quot;\)"/>
    <numFmt numFmtId="312" formatCode="_(* #,##0.00000000000000000000_);_(* \(#,##0.00000000000000000000\);_(* &quot;-&quot;??_);_(@_)"/>
    <numFmt numFmtId="313" formatCode="_(* #,##0.000000000000000000000_);_(* \(#,##0.000000000000000000000\);_(* &quot;-&quot;??_);_(@_)"/>
    <numFmt numFmtId="314" formatCode="_-&quot;€&quot;* #,##0_-;\-&quot;€&quot;* #,##0_-;_-&quot;€&quot;* &quot;-&quot;_-;_-@_-"/>
    <numFmt numFmtId="315" formatCode="_-&quot;€&quot;* #,##0.00_-;\-&quot;€&quot;* #,##0.00_-;_-&quot;€&quot;* &quot;-&quot;??_-;_-@_-"/>
    <numFmt numFmtId="316" formatCode="_-* #,##0.00\ _D_M_-;\-* #,##0.00\ _D_M_-;_-* &quot;-&quot;??\ _D_M_-;_-@_-"/>
    <numFmt numFmtId="317" formatCode="&quot;Sim&quot;;&quot;Sim&quot;;&quot;Não&quot;"/>
    <numFmt numFmtId="318" formatCode="&quot;Ativar&quot;;&quot;Ativar&quot;;&quot;Desativar&quot;"/>
    <numFmt numFmtId="319" formatCode="[$-416]mmm\-yy;@"/>
    <numFmt numFmtId="320" formatCode="dd/mm/yy"/>
    <numFmt numFmtId="321" formatCode="_ * #,##0_ ;_ * \-#,##0_ ;_ * &quot;-&quot;??_ ;_ @_ "/>
    <numFmt numFmtId="322" formatCode="0_);\(0\)"/>
    <numFmt numFmtId="323" formatCode="0.0%;\(0.0\)%"/>
    <numFmt numFmtId="324" formatCode="0000"/>
    <numFmt numFmtId="325" formatCode="00"/>
    <numFmt numFmtId="326" formatCode="000"/>
    <numFmt numFmtId="327" formatCode="#,##0;\(#,##0\);\ \-"/>
    <numFmt numFmtId="328" formatCode="_(* #,##0.000_);_(* \(#,##0.000\);_(&quot;-&quot;_);_(@_)"/>
    <numFmt numFmtId="329" formatCode="#,##0_ ;\(#,##0\);_(\ &quot;-&quot;??_);_(@_)"/>
    <numFmt numFmtId="330" formatCode="#,##0.0_ ;\(#,##0.0\);_(\ &quot;-&quot;??_);_(@_)"/>
    <numFmt numFmtId="331" formatCode="#,##0_);\(#,##0\);&quot;-&quot;_);@_)"/>
    <numFmt numFmtId="332" formatCode="#,##0.0_);\(#,##0.0\);&quot;-&quot;_);@_)"/>
    <numFmt numFmtId="333" formatCode="0.0\ \p\.\p"/>
    <numFmt numFmtId="334" formatCode="#,##0.00_);\(#,##0.00\);&quot;-&quot;_);@_)"/>
  </numFmts>
  <fonts count="293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1"/>
      <name val="Verdana"/>
      <family val="2"/>
    </font>
    <font>
      <sz val="10"/>
      <name val="Arial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sz val="10"/>
      <name val="Geneva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8"/>
      <color indexed="56"/>
      <name val="Cambria"/>
      <family val="2"/>
    </font>
    <font>
      <sz val="11"/>
      <color indexed="10"/>
      <name val="Calibri"/>
      <family val="2"/>
    </font>
    <font>
      <sz val="8"/>
      <name val="Arial"/>
      <family val="2"/>
    </font>
    <font>
      <u/>
      <sz val="10"/>
      <color indexed="12"/>
      <name val="Arial"/>
      <family val="2"/>
    </font>
    <font>
      <b/>
      <sz val="18"/>
      <color indexed="62"/>
      <name val="Cambria"/>
      <family val="2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sz val="10"/>
      <color theme="1"/>
      <name val="Calibri"/>
      <family val="2"/>
      <scheme val="minor"/>
    </font>
    <font>
      <sz val="10"/>
      <color theme="1"/>
      <name val="Arial"/>
      <family val="2"/>
    </font>
    <font>
      <b/>
      <sz val="12"/>
      <name val="Arial"/>
      <family val="2"/>
    </font>
    <font>
      <b/>
      <sz val="16"/>
      <color indexed="9"/>
      <name val="Arial"/>
      <family val="2"/>
    </font>
    <font>
      <b/>
      <sz val="8"/>
      <name val="Arial"/>
      <family val="2"/>
    </font>
    <font>
      <b/>
      <sz val="10"/>
      <name val="MS Sans Serif"/>
      <family val="2"/>
    </font>
    <font>
      <sz val="12"/>
      <name val="Times New Roman"/>
      <family val="1"/>
    </font>
    <font>
      <sz val="12"/>
      <color indexed="8"/>
      <name val="Arial"/>
      <family val="2"/>
    </font>
    <font>
      <b/>
      <sz val="10"/>
      <color indexed="8"/>
      <name val="Arial"/>
      <family val="2"/>
    </font>
    <font>
      <sz val="10"/>
      <color indexed="8"/>
      <name val="Arial"/>
      <family val="2"/>
    </font>
    <font>
      <b/>
      <u/>
      <sz val="12"/>
      <color indexed="10"/>
      <name val="Arial"/>
      <family val="2"/>
    </font>
    <font>
      <b/>
      <sz val="10"/>
      <color indexed="32"/>
      <name val="Arial"/>
      <family val="2"/>
    </font>
    <font>
      <sz val="1"/>
      <color theme="0"/>
      <name val="Arial"/>
      <family val="2"/>
    </font>
    <font>
      <sz val="1"/>
      <color rgb="FF000000"/>
      <name val="Arial"/>
      <family val="2"/>
    </font>
    <font>
      <b/>
      <sz val="10"/>
      <name val="Arial"/>
      <family val="2"/>
    </font>
    <font>
      <b/>
      <sz val="9"/>
      <name val="Helv"/>
    </font>
    <font>
      <b/>
      <sz val="12"/>
      <color indexed="8"/>
      <name val="Arial"/>
      <family val="2"/>
    </font>
    <font>
      <sz val="24"/>
      <name val="Arial"/>
      <family val="2"/>
    </font>
    <font>
      <sz val="1"/>
      <color indexed="9"/>
      <name val="Arial"/>
      <family val="2"/>
    </font>
    <font>
      <b/>
      <sz val="12"/>
      <name val="Times New Roman"/>
      <family val="1"/>
    </font>
    <font>
      <sz val="8"/>
      <name val="Helv"/>
    </font>
    <font>
      <sz val="8"/>
      <name val="Times New Roman"/>
      <family val="1"/>
    </font>
    <font>
      <b/>
      <sz val="8"/>
      <color indexed="24"/>
      <name val="Arial"/>
      <family val="2"/>
    </font>
    <font>
      <sz val="9"/>
      <name val="Arial"/>
      <family val="2"/>
    </font>
    <font>
      <b/>
      <sz val="9"/>
      <color indexed="24"/>
      <name val="Arial"/>
      <family val="2"/>
    </font>
    <font>
      <b/>
      <sz val="11"/>
      <color indexed="24"/>
      <name val="Arial"/>
      <family val="2"/>
    </font>
    <font>
      <sz val="14"/>
      <name val="Helv"/>
    </font>
    <font>
      <sz val="12"/>
      <name val="Arial"/>
      <family val="2"/>
    </font>
    <font>
      <sz val="10"/>
      <name val="MS Sans Serif"/>
      <family val="2"/>
    </font>
    <font>
      <sz val="12"/>
      <color indexed="24"/>
      <name val="Arial"/>
      <family val="2"/>
    </font>
    <font>
      <sz val="10"/>
      <name val="MS Serif"/>
      <family val="1"/>
    </font>
    <font>
      <sz val="10"/>
      <name val="Times New Roman"/>
      <family val="1"/>
    </font>
    <font>
      <sz val="9"/>
      <name val="Times New Roman"/>
      <family val="1"/>
    </font>
    <font>
      <sz val="12"/>
      <name val="MS Sans Serif"/>
      <family val="2"/>
    </font>
    <font>
      <sz val="8"/>
      <color indexed="12"/>
      <name val="Arial"/>
      <family val="2"/>
    </font>
    <font>
      <sz val="10"/>
      <color indexed="16"/>
      <name val="MS Serif"/>
      <family val="1"/>
    </font>
    <font>
      <b/>
      <u/>
      <sz val="1"/>
      <color indexed="8"/>
      <name val="Courier"/>
      <family val="3"/>
    </font>
    <font>
      <sz val="1"/>
      <color indexed="8"/>
      <name val="Courier"/>
      <family val="3"/>
    </font>
    <font>
      <b/>
      <sz val="1"/>
      <color indexed="8"/>
      <name val="Courier"/>
      <family val="3"/>
    </font>
    <font>
      <u/>
      <sz val="1"/>
      <color indexed="8"/>
      <name val="Courier"/>
      <family val="3"/>
    </font>
    <font>
      <u/>
      <sz val="10"/>
      <color indexed="36"/>
      <name val="Arial"/>
      <family val="2"/>
    </font>
    <font>
      <b/>
      <i/>
      <sz val="10"/>
      <color indexed="16"/>
      <name val="Arial"/>
      <family val="2"/>
    </font>
    <font>
      <b/>
      <u/>
      <sz val="11"/>
      <color indexed="37"/>
      <name val="Arial"/>
      <family val="2"/>
    </font>
    <font>
      <b/>
      <sz val="9"/>
      <color indexed="16"/>
      <name val="Arial"/>
      <family val="2"/>
    </font>
    <font>
      <sz val="10"/>
      <color indexed="12"/>
      <name val="Arial"/>
      <family val="2"/>
    </font>
    <font>
      <u/>
      <sz val="11"/>
      <color indexed="12"/>
      <name val="Calibri"/>
      <family val="2"/>
    </font>
    <font>
      <u/>
      <sz val="8.8000000000000007"/>
      <color indexed="12"/>
      <name val="Calibri"/>
      <family val="2"/>
    </font>
    <font>
      <sz val="8"/>
      <color indexed="39"/>
      <name val="Arial"/>
      <family val="2"/>
    </font>
    <font>
      <b/>
      <sz val="10"/>
      <color indexed="48"/>
      <name val="Arial"/>
      <family val="2"/>
    </font>
    <font>
      <sz val="10"/>
      <color indexed="20"/>
      <name val="Arial"/>
      <family val="2"/>
    </font>
    <font>
      <b/>
      <sz val="12"/>
      <color indexed="8"/>
      <name val="Times New Roman"/>
      <family val="1"/>
    </font>
    <font>
      <sz val="7"/>
      <name val="Small Fonts"/>
      <family val="2"/>
    </font>
    <font>
      <sz val="12"/>
      <name val="SWISS"/>
    </font>
    <font>
      <b/>
      <i/>
      <sz val="16"/>
      <name val="Helv"/>
      <family val="2"/>
    </font>
    <font>
      <b/>
      <i/>
      <sz val="16"/>
      <name val="Helv"/>
    </font>
    <font>
      <sz val="10"/>
      <color theme="1"/>
      <name val="eyinterstate light"/>
      <family val="2"/>
    </font>
    <font>
      <sz val="10"/>
      <color indexed="8"/>
      <name val="Calibri"/>
      <family val="2"/>
    </font>
    <font>
      <sz val="10"/>
      <color indexed="8"/>
      <name val="MS Sans Serif"/>
      <family val="2"/>
    </font>
    <font>
      <sz val="8"/>
      <color indexed="10"/>
      <name val="Arial"/>
      <family val="2"/>
    </font>
    <font>
      <sz val="1"/>
      <color indexed="8"/>
      <name val="Arial"/>
      <family val="2"/>
    </font>
    <font>
      <b/>
      <sz val="11"/>
      <color indexed="23"/>
      <name val="Arial"/>
      <family val="2"/>
    </font>
    <font>
      <sz val="8"/>
      <color indexed="8"/>
      <name val="Arial"/>
      <family val="2"/>
    </font>
    <font>
      <b/>
      <sz val="8"/>
      <color indexed="8"/>
      <name val="Arial"/>
      <family val="2"/>
    </font>
    <font>
      <b/>
      <sz val="8"/>
      <color indexed="39"/>
      <name val="Arial"/>
      <family val="2"/>
    </font>
    <font>
      <b/>
      <sz val="8"/>
      <color indexed="10"/>
      <name val="Arial"/>
      <family val="2"/>
    </font>
    <font>
      <b/>
      <sz val="8"/>
      <color indexed="63"/>
      <name val="Arial"/>
      <family val="2"/>
    </font>
    <font>
      <b/>
      <sz val="8"/>
      <color indexed="9"/>
      <name val="Arial"/>
      <family val="2"/>
    </font>
    <font>
      <b/>
      <sz val="12"/>
      <color indexed="63"/>
      <name val="Times New Roman"/>
      <family val="1"/>
    </font>
    <font>
      <sz val="7"/>
      <color indexed="63"/>
      <name val="Times New Roman"/>
      <family val="1"/>
    </font>
    <font>
      <sz val="12"/>
      <color indexed="63"/>
      <name val="Times New Roman"/>
      <family val="1"/>
    </font>
    <font>
      <sz val="10"/>
      <color indexed="63"/>
      <name val="Times New Roman"/>
      <family val="1"/>
    </font>
    <font>
      <sz val="12"/>
      <color indexed="9"/>
      <name val="Times New Roman"/>
      <family val="1"/>
    </font>
    <font>
      <b/>
      <sz val="11"/>
      <color indexed="39"/>
      <name val="Arial"/>
      <family val="2"/>
    </font>
    <font>
      <sz val="10"/>
      <color indexed="39"/>
      <name val="Arial"/>
      <family val="2"/>
    </font>
    <font>
      <b/>
      <sz val="11"/>
      <color indexed="10"/>
      <name val="Arial"/>
      <family val="2"/>
    </font>
    <font>
      <sz val="10"/>
      <color indexed="10"/>
      <name val="Arial"/>
      <family val="2"/>
    </font>
    <font>
      <sz val="10"/>
      <color indexed="23"/>
      <name val="Arial"/>
      <family val="2"/>
    </font>
    <font>
      <b/>
      <sz val="11"/>
      <color indexed="9"/>
      <name val="Arial"/>
      <family val="2"/>
    </font>
    <font>
      <sz val="12"/>
      <color indexed="62"/>
      <name val="Times New Roman"/>
      <family val="1"/>
    </font>
    <font>
      <sz val="11"/>
      <color indexed="62"/>
      <name val="Times New Roman"/>
      <family val="1"/>
    </font>
    <font>
      <b/>
      <u/>
      <sz val="12"/>
      <color indexed="63"/>
      <name val="Times New Roman"/>
      <family val="1"/>
    </font>
    <font>
      <sz val="11"/>
      <color indexed="63"/>
      <name val="Times New Roman"/>
      <family val="1"/>
    </font>
    <font>
      <b/>
      <sz val="10"/>
      <color indexed="63"/>
      <name val="Times New Roman"/>
      <family val="1"/>
    </font>
    <font>
      <sz val="12"/>
      <color indexed="61"/>
      <name val="Times New Roman"/>
      <family val="1"/>
    </font>
    <font>
      <b/>
      <sz val="10"/>
      <color indexed="10"/>
      <name val="Arial"/>
      <family val="2"/>
    </font>
    <font>
      <sz val="9"/>
      <color indexed="10"/>
      <name val="Arial"/>
      <family val="2"/>
    </font>
    <font>
      <b/>
      <sz val="10"/>
      <color indexed="33"/>
      <name val="Arial"/>
      <family val="2"/>
    </font>
    <font>
      <b/>
      <sz val="10"/>
      <color indexed="9"/>
      <name val="Arial"/>
      <family val="2"/>
    </font>
    <font>
      <b/>
      <sz val="10"/>
      <color indexed="39"/>
      <name val="Arial"/>
      <family val="2"/>
    </font>
    <font>
      <sz val="9"/>
      <color indexed="33"/>
      <name val="Arial"/>
      <family val="2"/>
    </font>
    <font>
      <sz val="9"/>
      <color indexed="9"/>
      <name val="Arial"/>
      <family val="2"/>
    </font>
    <font>
      <sz val="9"/>
      <color indexed="8"/>
      <name val="Arial"/>
      <family val="2"/>
    </font>
    <font>
      <b/>
      <sz val="8"/>
      <color indexed="8"/>
      <name val="Helv"/>
      <family val="2"/>
    </font>
    <font>
      <b/>
      <sz val="9"/>
      <name val="Arial"/>
      <family val="2"/>
    </font>
    <font>
      <sz val="7"/>
      <name val="MS Sans Serif"/>
      <family val="2"/>
    </font>
    <font>
      <sz val="7"/>
      <name val="Arial"/>
      <family val="2"/>
    </font>
    <font>
      <sz val="20"/>
      <name val="Times New Roman"/>
      <family val="1"/>
    </font>
    <font>
      <b/>
      <sz val="10"/>
      <name val="Helv"/>
    </font>
    <font>
      <b/>
      <u/>
      <sz val="12"/>
      <name val="Arial"/>
      <family val="2"/>
    </font>
    <font>
      <b/>
      <sz val="12"/>
      <name val="MS Sans Serif"/>
      <family val="2"/>
    </font>
    <font>
      <b/>
      <i/>
      <sz val="10"/>
      <name val="Arial"/>
      <family val="2"/>
    </font>
    <font>
      <sz val="10"/>
      <color indexed="32"/>
      <name val="Arial"/>
      <family val="2"/>
    </font>
    <font>
      <sz val="16"/>
      <name val="Arial"/>
      <family val="2"/>
    </font>
    <font>
      <b/>
      <sz val="9"/>
      <color indexed="18"/>
      <name val="Arial"/>
      <family val="2"/>
    </font>
    <font>
      <sz val="10"/>
      <name val="Corporate Mono"/>
    </font>
    <font>
      <b/>
      <sz val="16"/>
      <name val="Arial"/>
      <family val="2"/>
    </font>
    <font>
      <sz val="10"/>
      <name val="Geneva"/>
    </font>
    <font>
      <sz val="10"/>
      <name val="Verdana"/>
      <family val="2"/>
    </font>
    <font>
      <u/>
      <sz val="11"/>
      <color theme="10"/>
      <name val="Calibri"/>
      <family val="2"/>
      <scheme val="minor"/>
    </font>
    <font>
      <sz val="11"/>
      <color theme="1"/>
      <name val="Helvetica 55 Roman"/>
      <family val="2"/>
    </font>
    <font>
      <sz val="8"/>
      <color theme="1"/>
      <name val="Arial"/>
      <family val="2"/>
    </font>
    <font>
      <b/>
      <sz val="12"/>
      <color indexed="8"/>
      <name val="Courier"/>
      <family val="3"/>
    </font>
    <font>
      <sz val="12"/>
      <color theme="1"/>
      <name val="HelveticaNeue LightExt"/>
      <family val="2"/>
    </font>
    <font>
      <sz val="8"/>
      <color theme="1"/>
      <name val="Calibri"/>
      <family val="2"/>
      <scheme val="minor"/>
    </font>
    <font>
      <sz val="10"/>
      <name val="Courier"/>
      <family val="3"/>
    </font>
    <font>
      <sz val="8"/>
      <color theme="1"/>
      <name val="Calibri"/>
      <family val="2"/>
    </font>
    <font>
      <sz val="12"/>
      <name val="Courier"/>
      <family val="3"/>
    </font>
    <font>
      <sz val="12"/>
      <color theme="1"/>
      <name val="HelveticaNeue ThinExt"/>
      <family val="2"/>
    </font>
    <font>
      <b/>
      <sz val="11"/>
      <color indexed="8"/>
      <name val="Calibri"/>
      <family val="2"/>
    </font>
    <font>
      <sz val="8"/>
      <color indexed="8"/>
      <name val="Calibri"/>
      <family val="2"/>
    </font>
    <font>
      <b/>
      <sz val="11"/>
      <color theme="1"/>
      <name val="Calibri"/>
      <family val="2"/>
      <scheme val="minor"/>
    </font>
    <font>
      <b/>
      <sz val="8"/>
      <color theme="1"/>
      <name val="Calibri"/>
      <family val="2"/>
      <scheme val="minor"/>
    </font>
    <font>
      <b/>
      <sz val="8"/>
      <color rgb="FF000000"/>
      <name val="Arial"/>
      <family val="2"/>
    </font>
    <font>
      <sz val="8"/>
      <color rgb="FF000000"/>
      <name val="Arial"/>
      <family val="2"/>
    </font>
    <font>
      <b/>
      <sz val="8"/>
      <color theme="1"/>
      <name val="Arial"/>
      <family val="2"/>
    </font>
    <font>
      <b/>
      <sz val="11"/>
      <color theme="1"/>
      <name val="Arial"/>
      <family val="2"/>
    </font>
    <font>
      <sz val="11"/>
      <color theme="1"/>
      <name val="Arial"/>
      <family val="2"/>
    </font>
    <font>
      <sz val="9"/>
      <color theme="0"/>
      <name val="Arial"/>
      <family val="2"/>
    </font>
    <font>
      <sz val="11"/>
      <color theme="0"/>
      <name val="Arial"/>
      <family val="2"/>
    </font>
    <font>
      <sz val="8"/>
      <color theme="0"/>
      <name val="Arial"/>
      <family val="2"/>
    </font>
    <font>
      <b/>
      <sz val="8"/>
      <color theme="0"/>
      <name val="Arial"/>
      <family val="2"/>
    </font>
    <font>
      <i/>
      <sz val="8"/>
      <color theme="0"/>
      <name val="Arial"/>
      <family val="2"/>
    </font>
    <font>
      <b/>
      <i/>
      <sz val="8"/>
      <color theme="0"/>
      <name val="Arial"/>
      <family val="2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22"/>
      <color indexed="18"/>
      <name val="Arial"/>
      <family val="2"/>
    </font>
    <font>
      <b/>
      <sz val="14"/>
      <color indexed="18"/>
      <name val="Arial"/>
      <family val="2"/>
    </font>
    <font>
      <b/>
      <sz val="10"/>
      <color indexed="18"/>
      <name val="Arial"/>
      <family val="2"/>
    </font>
    <font>
      <b/>
      <u val="singleAccounting"/>
      <sz val="10"/>
      <color indexed="18"/>
      <name val="Arial"/>
      <family val="2"/>
    </font>
    <font>
      <i/>
      <sz val="12"/>
      <name val="Times New Roman"/>
      <family val="1"/>
    </font>
    <font>
      <b/>
      <sz val="8"/>
      <name val="Times New Roman"/>
      <family val="1"/>
    </font>
    <font>
      <b/>
      <sz val="8"/>
      <color indexed="12"/>
      <name val="Times New Roman"/>
      <family val="1"/>
    </font>
    <font>
      <sz val="12"/>
      <name val="Tms Rmn"/>
    </font>
    <font>
      <sz val="8"/>
      <color indexed="8"/>
      <name val="Times New Roman"/>
      <family val="1"/>
    </font>
    <font>
      <b/>
      <u val="singleAccounting"/>
      <sz val="8"/>
      <name val="Arial"/>
      <family val="2"/>
    </font>
    <font>
      <sz val="10"/>
      <name val="Helv"/>
    </font>
    <font>
      <sz val="8"/>
      <name val="Palatino"/>
      <family val="1"/>
    </font>
    <font>
      <sz val="10"/>
      <color indexed="24"/>
      <name val="Arial"/>
      <family val="2"/>
    </font>
    <font>
      <sz val="14"/>
      <name val="Palatino"/>
      <family val="1"/>
    </font>
    <font>
      <sz val="16"/>
      <name val="Palatino"/>
      <family val="1"/>
    </font>
    <font>
      <sz val="32"/>
      <name val="Helvetica-Black"/>
      <family val="2"/>
    </font>
    <font>
      <b/>
      <sz val="9"/>
      <name val="Times New Roman"/>
      <family val="1"/>
    </font>
    <font>
      <sz val="6"/>
      <name val="Courier"/>
      <family val="3"/>
    </font>
    <font>
      <b/>
      <i/>
      <sz val="1"/>
      <color indexed="8"/>
      <name val="Courier"/>
      <family val="3"/>
    </font>
    <font>
      <i/>
      <sz val="1"/>
      <color indexed="8"/>
      <name val="Courier"/>
      <family val="3"/>
    </font>
    <font>
      <sz val="6"/>
      <color indexed="23"/>
      <name val="Helvetica-Black"/>
      <family val="2"/>
    </font>
    <font>
      <sz val="9.5"/>
      <color indexed="23"/>
      <name val="Helvetica-Black"/>
      <family val="2"/>
    </font>
    <font>
      <sz val="7"/>
      <name val="Palatino"/>
      <family val="1"/>
    </font>
    <font>
      <i/>
      <sz val="8"/>
      <color indexed="12"/>
      <name val="Times New Roman"/>
      <family val="1"/>
    </font>
    <font>
      <sz val="6"/>
      <color indexed="16"/>
      <name val="Palatino"/>
      <family val="1"/>
    </font>
    <font>
      <sz val="6"/>
      <name val="Palatino"/>
      <family val="1"/>
    </font>
    <font>
      <sz val="10"/>
      <name val="Helvetica-Black"/>
      <family val="2"/>
    </font>
    <font>
      <sz val="28"/>
      <name val="Helvetica-Black"/>
      <family val="2"/>
    </font>
    <font>
      <sz val="10"/>
      <name val="Palatino"/>
      <family val="1"/>
    </font>
    <font>
      <sz val="18"/>
      <name val="Palatino"/>
      <family val="1"/>
    </font>
    <font>
      <i/>
      <sz val="14"/>
      <name val="Palatino"/>
      <family val="1"/>
    </font>
    <font>
      <u/>
      <sz val="7.5"/>
      <color indexed="12"/>
      <name val="Arial"/>
      <family val="2"/>
    </font>
    <font>
      <sz val="10"/>
      <color indexed="16"/>
      <name val="Helvetica-Black"/>
      <family val="2"/>
    </font>
    <font>
      <b/>
      <sz val="8"/>
      <color indexed="10"/>
      <name val="Times New Roman"/>
      <family val="1"/>
    </font>
    <font>
      <u/>
      <sz val="8"/>
      <name val="Arial"/>
      <family val="2"/>
    </font>
    <font>
      <b/>
      <sz val="8"/>
      <color indexed="8"/>
      <name val="Helv"/>
    </font>
    <font>
      <b/>
      <sz val="9"/>
      <name val="Palatino"/>
      <family val="1"/>
    </font>
    <font>
      <sz val="9"/>
      <color indexed="21"/>
      <name val="Helvetica-Black"/>
      <family val="2"/>
    </font>
    <font>
      <b/>
      <sz val="10"/>
      <name val="Palatino"/>
      <family val="1"/>
    </font>
    <font>
      <sz val="9"/>
      <name val="Helvetica-Black"/>
      <family val="2"/>
    </font>
    <font>
      <b/>
      <sz val="10"/>
      <name val="Times New Roman"/>
      <family val="1"/>
    </font>
    <font>
      <sz val="12"/>
      <name val="Palatino"/>
      <family val="1"/>
    </font>
    <font>
      <sz val="11"/>
      <name val="Helvetica-Black"/>
      <family val="2"/>
    </font>
    <font>
      <u val="double"/>
      <sz val="8"/>
      <color indexed="8"/>
      <name val="Arial"/>
      <family val="2"/>
    </font>
    <font>
      <b/>
      <sz val="9"/>
      <color indexed="10"/>
      <name val="Wingdings"/>
      <charset val="2"/>
    </font>
    <font>
      <sz val="10"/>
      <name val="바탕체"/>
      <family val="1"/>
      <charset val="129"/>
    </font>
    <font>
      <sz val="12"/>
      <name val="ＭＳ Ｐゴシック"/>
      <family val="3"/>
      <charset val="128"/>
    </font>
    <font>
      <sz val="10"/>
      <name val="Dutch801SWC"/>
    </font>
    <font>
      <sz val="11"/>
      <color rgb="FF9C6500"/>
      <name val="Calibri"/>
      <family val="2"/>
      <scheme val="minor"/>
    </font>
    <font>
      <b/>
      <sz val="18"/>
      <color theme="3"/>
      <name val="Calibri Light"/>
      <family val="2"/>
      <scheme val="major"/>
    </font>
    <font>
      <sz val="9"/>
      <color theme="1"/>
      <name val="Arial"/>
      <family val="2"/>
    </font>
    <font>
      <sz val="8"/>
      <name val="Calibri"/>
      <family val="2"/>
      <scheme val="minor"/>
    </font>
    <font>
      <sz val="9"/>
      <color indexed="81"/>
      <name val="Segoe UI"/>
      <family val="2"/>
    </font>
    <font>
      <b/>
      <sz val="9"/>
      <color indexed="81"/>
      <name val="Segoe UI"/>
      <family val="2"/>
    </font>
    <font>
      <sz val="8"/>
      <color theme="0" tint="-0.14999847407452621"/>
      <name val="Calibri"/>
      <family val="2"/>
      <scheme val="minor"/>
    </font>
    <font>
      <sz val="11"/>
      <color theme="1"/>
      <name val="Calibri"/>
      <family val="2"/>
    </font>
    <font>
      <sz val="10"/>
      <color indexed="9"/>
      <name val="Arial"/>
      <family val="2"/>
    </font>
    <font>
      <sz val="10"/>
      <color rgb="FF595959"/>
      <name val="Arial"/>
      <family val="2"/>
    </font>
    <font>
      <i/>
      <sz val="10"/>
      <color rgb="FF595959"/>
      <name val="Arial"/>
      <family val="2"/>
    </font>
    <font>
      <sz val="11"/>
      <color rgb="FF000000"/>
      <name val="Calibri"/>
      <family val="2"/>
    </font>
    <font>
      <sz val="11"/>
      <name val="Calibri"/>
      <family val="2"/>
    </font>
    <font>
      <b/>
      <sz val="10"/>
      <name val="Verdana"/>
      <family val="2"/>
    </font>
    <font>
      <sz val="11"/>
      <name val="??"/>
      <family val="3"/>
      <charset val="129"/>
    </font>
    <font>
      <b/>
      <sz val="18"/>
      <name val="Arial"/>
      <family val="2"/>
    </font>
    <font>
      <b/>
      <sz val="12"/>
      <name val="Tahoma"/>
      <family val="2"/>
    </font>
    <font>
      <sz val="10"/>
      <name val="Tahoma"/>
      <family val="2"/>
    </font>
    <font>
      <sz val="12"/>
      <name val="Helv"/>
    </font>
    <font>
      <sz val="10"/>
      <name val="Arial CE"/>
    </font>
    <font>
      <sz val="14"/>
      <name val="Verdana"/>
      <family val="2"/>
    </font>
    <font>
      <b/>
      <i/>
      <sz val="14"/>
      <name val="Arial"/>
      <family val="2"/>
    </font>
    <font>
      <b/>
      <sz val="10"/>
      <name val="Tahoma"/>
      <family val="2"/>
    </font>
    <font>
      <sz val="8"/>
      <color indexed="18"/>
      <name val="Times New Roman"/>
      <family val="1"/>
    </font>
    <font>
      <sz val="12"/>
      <name val="¹ÙÅÁÃ¼"/>
      <family val="1"/>
      <charset val="129"/>
    </font>
    <font>
      <sz val="10"/>
      <name val="AA Normal"/>
    </font>
    <font>
      <sz val="12"/>
      <name val="±¼¸²Ã¼"/>
      <family val="3"/>
      <charset val="129"/>
    </font>
    <font>
      <sz val="12"/>
      <name val="Century Gothic"/>
      <family val="2"/>
    </font>
    <font>
      <u/>
      <sz val="7.5"/>
      <color indexed="12"/>
      <name val="Times New Roman"/>
      <family val="1"/>
    </font>
    <font>
      <sz val="12"/>
      <color theme="1"/>
      <name val="Arial Narrow"/>
      <family val="2"/>
    </font>
    <font>
      <sz val="10"/>
      <color indexed="0"/>
      <name val="Arial"/>
      <family val="2"/>
    </font>
    <font>
      <sz val="10"/>
      <color theme="1"/>
      <name val="Calibri"/>
      <family val="2"/>
    </font>
    <font>
      <sz val="10"/>
      <color theme="1"/>
      <name val="Trebuchet MS"/>
      <family val="2"/>
    </font>
    <font>
      <sz val="19"/>
      <color indexed="48"/>
      <name val="Arial"/>
      <family val="2"/>
    </font>
    <font>
      <sz val="11"/>
      <color indexed="8"/>
      <name val="Tahoma"/>
      <family val="2"/>
    </font>
    <font>
      <sz val="10"/>
      <name val="Comic Sans MS"/>
      <family val="4"/>
    </font>
    <font>
      <sz val="8"/>
      <color indexed="8"/>
      <name val="Arial Narrow"/>
      <family val="2"/>
    </font>
    <font>
      <u/>
      <sz val="10"/>
      <color theme="10"/>
      <name val="Arial"/>
      <family val="2"/>
    </font>
    <font>
      <i/>
      <sz val="8"/>
      <name val="Arial"/>
      <family val="2"/>
    </font>
    <font>
      <i/>
      <sz val="8"/>
      <color rgb="FF000000"/>
      <name val="Arial"/>
      <family val="2"/>
    </font>
    <font>
      <i/>
      <sz val="11"/>
      <color theme="1"/>
      <name val="Arial"/>
      <family val="2"/>
    </font>
    <font>
      <sz val="10"/>
      <color theme="1"/>
      <name val="Roboto"/>
    </font>
    <font>
      <sz val="10"/>
      <name val="Roboto"/>
    </font>
    <font>
      <sz val="8"/>
      <color theme="0"/>
      <name val="Calibri"/>
      <family val="2"/>
      <scheme val="minor"/>
    </font>
    <font>
      <b/>
      <sz val="10"/>
      <color theme="1"/>
      <name val="Arial"/>
      <family val="2"/>
    </font>
    <font>
      <b/>
      <sz val="9"/>
      <color theme="0"/>
      <name val="Arial"/>
      <family val="2"/>
    </font>
    <font>
      <b/>
      <i/>
      <sz val="9"/>
      <color theme="0"/>
      <name val="Arial"/>
      <family val="2"/>
    </font>
    <font>
      <b/>
      <sz val="9"/>
      <color rgb="FF000000"/>
      <name val="Arial"/>
      <family val="2"/>
    </font>
    <font>
      <b/>
      <sz val="8"/>
      <color rgb="FFFFFFFF"/>
      <name val="Arial"/>
      <family val="2"/>
    </font>
    <font>
      <sz val="11"/>
      <color rgb="FF000000"/>
      <name val="Arial"/>
      <family val="2"/>
    </font>
    <font>
      <b/>
      <sz val="10"/>
      <color rgb="FF262626"/>
      <name val="Roboto"/>
    </font>
    <font>
      <b/>
      <sz val="9"/>
      <color rgb="FF312C2C"/>
      <name val="Roboto"/>
    </font>
    <font>
      <sz val="9"/>
      <color rgb="FF000000"/>
      <name val="Roboto"/>
    </font>
    <font>
      <b/>
      <sz val="10"/>
      <name val="Roboto"/>
    </font>
    <font>
      <b/>
      <sz val="10"/>
      <color rgb="FF808080"/>
      <name val="Roboto"/>
    </font>
    <font>
      <b/>
      <sz val="10"/>
      <color rgb="FF3A3838"/>
      <name val="Roboto"/>
    </font>
    <font>
      <sz val="10"/>
      <color rgb="FF3A3838"/>
      <name val="Roboto"/>
    </font>
    <font>
      <sz val="10"/>
      <color rgb="FF808080"/>
      <name val="Roboto"/>
    </font>
    <font>
      <b/>
      <i/>
      <sz val="10"/>
      <color rgb="FFFFA67D"/>
      <name val="Roboto"/>
    </font>
    <font>
      <b/>
      <sz val="10"/>
      <color rgb="FF000000"/>
      <name val="Roboto"/>
    </font>
    <font>
      <sz val="10"/>
      <color rgb="FF000000"/>
      <name val="Roboto"/>
    </font>
    <font>
      <b/>
      <sz val="10"/>
      <color rgb="FFFFA67D"/>
      <name val="Roboto"/>
    </font>
    <font>
      <b/>
      <sz val="10"/>
      <color theme="1"/>
      <name val="Roboto"/>
    </font>
    <font>
      <sz val="10"/>
      <color theme="0"/>
      <name val="Roboto"/>
    </font>
    <font>
      <b/>
      <sz val="9"/>
      <color rgb="FF000000"/>
      <name val="Roboto"/>
    </font>
    <font>
      <b/>
      <sz val="9"/>
      <name val="Roboto"/>
    </font>
    <font>
      <sz val="9"/>
      <color rgb="FF404040"/>
      <name val="Roboto"/>
    </font>
    <font>
      <b/>
      <sz val="9"/>
      <color rgb="FF404040"/>
      <name val="Roboto"/>
    </font>
    <font>
      <sz val="9"/>
      <color theme="1" tint="0.249977111117893"/>
      <name val="Roboto"/>
    </font>
    <font>
      <b/>
      <sz val="9"/>
      <color theme="1" tint="0.249977111117893"/>
      <name val="Roboto"/>
    </font>
    <font>
      <sz val="9"/>
      <color theme="1"/>
      <name val="Roboto"/>
    </font>
    <font>
      <sz val="8"/>
      <color rgb="FF000000"/>
      <name val="Arial"/>
      <family val="2"/>
    </font>
  </fonts>
  <fills count="104">
    <fill>
      <patternFill patternType="none"/>
    </fill>
    <fill>
      <patternFill patternType="gray125"/>
    </fill>
    <fill>
      <patternFill patternType="solid">
        <fgColor rgb="FFFFFFCC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0"/>
        <bgColor indexed="64"/>
      </patternFill>
    </fill>
    <fill>
      <patternFill patternType="solid">
        <fgColor rgb="FFFFA67E"/>
        <bgColor indexed="64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22"/>
      </patternFill>
    </fill>
    <fill>
      <patternFill patternType="solid">
        <fgColor indexed="26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43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55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9"/>
      </patternFill>
    </fill>
    <fill>
      <patternFill patternType="solid">
        <fgColor indexed="54"/>
      </patternFill>
    </fill>
    <fill>
      <patternFill patternType="solid">
        <fgColor indexed="9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8"/>
        <bgColor indexed="64"/>
      </patternFill>
    </fill>
    <fill>
      <patternFill patternType="solid">
        <fgColor indexed="22"/>
        <bgColor indexed="19"/>
      </patternFill>
    </fill>
    <fill>
      <patternFill patternType="solid">
        <fgColor indexed="16"/>
        <bgColor indexed="64"/>
      </patternFill>
    </fill>
    <fill>
      <patternFill patternType="solid">
        <fgColor indexed="44"/>
        <bgColor indexed="64"/>
      </patternFill>
    </fill>
    <fill>
      <patternFill patternType="gray0625"/>
    </fill>
    <fill>
      <patternFill patternType="solid">
        <fgColor indexed="26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18"/>
        <bgColor indexed="64"/>
      </patternFill>
    </fill>
    <fill>
      <patternFill patternType="solid">
        <fgColor indexed="47"/>
        <bgColor indexed="9"/>
      </patternFill>
    </fill>
    <fill>
      <patternFill patternType="solid">
        <fgColor indexed="23"/>
        <bgColor indexed="9"/>
      </patternFill>
    </fill>
    <fill>
      <patternFill patternType="solid">
        <fgColor indexed="9"/>
        <bgColor indexed="19"/>
      </patternFill>
    </fill>
    <fill>
      <patternFill patternType="solid">
        <fgColor indexed="34"/>
        <bgColor indexed="64"/>
      </patternFill>
    </fill>
    <fill>
      <patternFill patternType="solid">
        <fgColor indexed="23"/>
        <bgColor indexed="64"/>
      </patternFill>
    </fill>
    <fill>
      <patternFill patternType="solid">
        <fgColor indexed="63"/>
        <bgColor indexed="64"/>
      </patternFill>
    </fill>
    <fill>
      <patternFill patternType="solid">
        <fgColor indexed="9"/>
        <bgColor indexed="43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EDE5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theme="4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39997558519241921"/>
        <bgColor indexed="65"/>
      </patternFill>
    </fill>
    <fill>
      <patternFill patternType="gray125">
        <fgColor indexed="22"/>
      </patternFill>
    </fill>
    <fill>
      <patternFill patternType="solid">
        <fgColor indexed="13"/>
      </patternFill>
    </fill>
    <fill>
      <patternFill patternType="solid">
        <fgColor theme="4" tint="0.79998168889431442"/>
        <bgColor indexed="64"/>
      </patternFill>
    </fill>
    <fill>
      <patternFill patternType="darkVertical">
        <fgColor rgb="FF5D87A1"/>
        <bgColor rgb="FF5D87A1"/>
      </patternFill>
    </fill>
    <fill>
      <patternFill patternType="solid">
        <fgColor indexed="60"/>
      </patternFill>
    </fill>
    <fill>
      <patternFill patternType="solid">
        <fgColor indexed="58"/>
      </patternFill>
    </fill>
    <fill>
      <patternFill patternType="solid">
        <fgColor indexed="13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theme="7" tint="0.59996337778862885"/>
        <bgColor indexed="64"/>
      </patternFill>
    </fill>
    <fill>
      <patternFill patternType="solid">
        <fgColor indexed="40"/>
        <bgColor indexed="64"/>
      </patternFill>
    </fill>
    <fill>
      <patternFill patternType="solid">
        <fgColor indexed="50"/>
      </patternFill>
    </fill>
    <fill>
      <patternFill patternType="lightUp">
        <fgColor indexed="48"/>
        <bgColor indexed="41"/>
      </patternFill>
    </fill>
    <fill>
      <patternFill patternType="solid">
        <fgColor indexed="41"/>
      </patternFill>
    </fill>
    <fill>
      <patternFill patternType="solid">
        <fgColor indexed="54"/>
        <bgColor indexed="64"/>
      </patternFill>
    </fill>
    <fill>
      <patternFill patternType="solid">
        <fgColor indexed="40"/>
      </patternFill>
    </fill>
    <fill>
      <patternFill patternType="solid">
        <fgColor indexed="41"/>
        <bgColor indexed="64"/>
      </patternFill>
    </fill>
    <fill>
      <patternFill patternType="solid">
        <fgColor indexed="15"/>
      </patternFill>
    </fill>
    <fill>
      <patternFill patternType="solid">
        <fgColor theme="5" tint="0.79998168889431442"/>
        <bgColor indexed="64"/>
      </patternFill>
    </fill>
    <fill>
      <patternFill patternType="solid">
        <fgColor rgb="FFFFA67E"/>
        <bgColor rgb="FF000000"/>
      </patternFill>
    </fill>
    <fill>
      <patternFill patternType="solid">
        <fgColor rgb="FFFFFFFF"/>
        <bgColor rgb="FF000000"/>
      </patternFill>
    </fill>
    <fill>
      <patternFill patternType="solid">
        <fgColor rgb="FFFFEDE5"/>
        <bgColor rgb="FF000000"/>
      </patternFill>
    </fill>
    <fill>
      <patternFill patternType="solid">
        <fgColor rgb="FFD9D9D9"/>
        <bgColor rgb="FF000000"/>
      </patternFill>
    </fill>
    <fill>
      <patternFill patternType="solid">
        <fgColor theme="0" tint="-4.9989318521683403E-2"/>
        <bgColor rgb="FF000000"/>
      </patternFill>
    </fill>
    <fill>
      <patternFill patternType="solid">
        <fgColor rgb="FFFF6825"/>
        <bgColor indexed="64"/>
      </patternFill>
    </fill>
  </fills>
  <borders count="113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55"/>
      </left>
      <right style="thin">
        <color indexed="55"/>
      </right>
      <top style="thin">
        <color indexed="55"/>
      </top>
      <bottom style="thin">
        <color indexed="55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49"/>
      </bottom>
      <diagonal/>
    </border>
    <border>
      <left/>
      <right/>
      <top/>
      <bottom style="medium">
        <color indexed="49"/>
      </bottom>
      <diagonal/>
    </border>
    <border>
      <left/>
      <right/>
      <top/>
      <bottom style="thin">
        <color indexed="64"/>
      </bottom>
      <diagonal/>
    </border>
    <border>
      <left/>
      <right/>
      <top/>
      <bottom style="thick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double">
        <color indexed="64"/>
      </left>
      <right/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/>
      <bottom style="medium">
        <color indexed="2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double">
        <color indexed="64"/>
      </right>
      <top style="double">
        <color indexed="64"/>
      </top>
      <bottom style="double">
        <color indexed="64"/>
      </bottom>
      <diagonal/>
    </border>
    <border>
      <left/>
      <right/>
      <top/>
      <bottom style="dotted">
        <color indexed="64"/>
      </bottom>
      <diagonal/>
    </border>
    <border>
      <left/>
      <right/>
      <top style="medium">
        <color indexed="63"/>
      </top>
      <bottom style="medium">
        <color indexed="63"/>
      </bottom>
      <diagonal/>
    </border>
    <border>
      <left/>
      <right/>
      <top style="double">
        <color indexed="62"/>
      </top>
      <bottom/>
      <diagonal/>
    </border>
    <border>
      <left/>
      <right/>
      <top style="dotted">
        <color indexed="63"/>
      </top>
      <bottom/>
      <diagonal/>
    </border>
    <border>
      <left/>
      <right/>
      <top style="thin">
        <color indexed="63"/>
      </top>
      <bottom/>
      <diagonal/>
    </border>
    <border>
      <left style="thin">
        <color indexed="64"/>
      </left>
      <right/>
      <top/>
      <bottom/>
      <diagonal/>
    </border>
    <border>
      <left style="double">
        <color indexed="64"/>
      </left>
      <right style="thin">
        <color indexed="64"/>
      </right>
      <top/>
      <bottom/>
      <diagonal/>
    </border>
    <border>
      <left style="thick">
        <color indexed="64"/>
      </left>
      <right/>
      <top/>
      <bottom style="thick">
        <color indexed="64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/>
      <right style="thin">
        <color theme="0"/>
      </right>
      <top style="thin">
        <color theme="0"/>
      </top>
      <bottom/>
      <diagonal/>
    </border>
    <border>
      <left style="thin">
        <color theme="1" tint="0.499984740745262"/>
      </left>
      <right style="thin">
        <color theme="1" tint="0.499984740745262"/>
      </right>
      <top style="thin">
        <color theme="1" tint="0.499984740745262"/>
      </top>
      <bottom style="thin">
        <color theme="1" tint="0.499984740745262"/>
      </bottom>
      <diagonal/>
    </border>
    <border>
      <left/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 style="thin">
        <color indexed="22"/>
      </right>
      <top/>
      <bottom style="thin">
        <color indexed="22"/>
      </bottom>
      <diagonal/>
    </border>
    <border>
      <left/>
      <right/>
      <top style="thin">
        <color indexed="22"/>
      </top>
      <bottom style="thin">
        <color indexed="22"/>
      </bottom>
      <diagonal/>
    </border>
    <border>
      <left style="thin">
        <color rgb="FFC0C0C0"/>
      </left>
      <right/>
      <top style="thin">
        <color rgb="FFC0C0C0"/>
      </top>
      <bottom style="thin">
        <color rgb="FFC0C0C0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/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theme="0"/>
      </right>
      <top/>
      <bottom style="thin">
        <color theme="1" tint="0.499984740745262"/>
      </bottom>
      <diagonal/>
    </border>
    <border>
      <left style="thin">
        <color theme="0"/>
      </left>
      <right style="thin">
        <color theme="0"/>
      </right>
      <top/>
      <bottom style="thin">
        <color theme="1" tint="0.499984740745262"/>
      </bottom>
      <diagonal/>
    </border>
    <border>
      <left style="thin">
        <color theme="0"/>
      </left>
      <right/>
      <top/>
      <bottom style="thin">
        <color theme="1" tint="0.499984740745262"/>
      </bottom>
      <diagonal/>
    </border>
    <border>
      <left/>
      <right style="thin">
        <color indexed="22"/>
      </right>
      <top style="thin">
        <color indexed="22"/>
      </top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thick">
        <color indexed="64"/>
      </bottom>
      <diagonal/>
    </border>
    <border>
      <left/>
      <right/>
      <top style="hair">
        <color indexed="8"/>
      </top>
      <bottom style="hair">
        <color indexed="8"/>
      </bottom>
      <diagonal/>
    </border>
    <border>
      <left/>
      <right/>
      <top/>
      <bottom style="medium">
        <color indexed="18"/>
      </bottom>
      <diagonal/>
    </border>
    <border>
      <left/>
      <right style="hair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/>
      <right/>
      <top style="medium">
        <color indexed="23"/>
      </top>
      <bottom style="medium">
        <color indexed="23"/>
      </bottom>
      <diagonal/>
    </border>
    <border>
      <left style="thin">
        <color indexed="22"/>
      </left>
      <right style="thin">
        <color indexed="61"/>
      </right>
      <top style="thin">
        <color indexed="22"/>
      </top>
      <bottom style="thin">
        <color indexed="61"/>
      </bottom>
      <diagonal/>
    </border>
    <border>
      <left/>
      <right/>
      <top style="thin">
        <color theme="1" tint="0.499984740745262"/>
      </top>
      <bottom style="hair">
        <color theme="1" tint="0.499984740745262"/>
      </bottom>
      <diagonal/>
    </border>
    <border>
      <left/>
      <right/>
      <top style="hair">
        <color theme="1" tint="0.499984740745262"/>
      </top>
      <bottom style="hair">
        <color theme="1" tint="0.499984740745262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16"/>
      </right>
      <top/>
      <bottom/>
      <diagonal/>
    </border>
    <border>
      <left style="thin">
        <color indexed="52"/>
      </left>
      <right style="thin">
        <color indexed="52"/>
      </right>
      <top style="thin">
        <color indexed="52"/>
      </top>
      <bottom style="thin">
        <color indexed="52"/>
      </bottom>
      <diagonal/>
    </border>
    <border>
      <left style="thin">
        <color indexed="10"/>
      </left>
      <right style="thin">
        <color indexed="10"/>
      </right>
      <top style="thin">
        <color indexed="10"/>
      </top>
      <bottom style="thin">
        <color indexed="10"/>
      </bottom>
      <diagonal/>
    </border>
    <border>
      <left style="thin">
        <color indexed="48"/>
      </left>
      <right style="thin">
        <color indexed="48"/>
      </right>
      <top style="thin">
        <color indexed="48"/>
      </top>
      <bottom style="thin">
        <color indexed="48"/>
      </bottom>
      <diagonal/>
    </border>
    <border>
      <left style="thin">
        <color indexed="41"/>
      </left>
      <right style="thin">
        <color indexed="48"/>
      </right>
      <top style="medium">
        <color indexed="41"/>
      </top>
      <bottom style="thin">
        <color indexed="48"/>
      </bottom>
      <diagonal/>
    </border>
    <border>
      <left/>
      <right/>
      <top/>
      <bottom style="thin">
        <color theme="0"/>
      </bottom>
      <diagonal/>
    </border>
    <border>
      <left/>
      <right/>
      <top style="thin">
        <color indexed="22"/>
      </top>
      <bottom/>
      <diagonal/>
    </border>
    <border>
      <left style="thin">
        <color indexed="22"/>
      </left>
      <right style="thin">
        <color indexed="22"/>
      </right>
      <top/>
      <bottom style="thin">
        <color indexed="22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/>
      <top/>
      <bottom style="thin">
        <color rgb="FF262626"/>
      </bottom>
      <diagonal/>
    </border>
    <border>
      <left/>
      <right style="thin">
        <color rgb="FFFFFFFF"/>
      </right>
      <top style="thin">
        <color rgb="FFFFFFFF"/>
      </top>
      <bottom style="thin">
        <color rgb="FFFFFFFF"/>
      </bottom>
      <diagonal/>
    </border>
    <border>
      <left/>
      <right/>
      <top/>
      <bottom style="thin">
        <color rgb="FFC0C0C0"/>
      </bottom>
      <diagonal/>
    </border>
    <border>
      <left style="dotted">
        <color indexed="64"/>
      </left>
      <right style="dotted">
        <color indexed="64"/>
      </right>
      <top/>
      <bottom/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/>
      <right/>
      <top style="thin">
        <color theme="0"/>
      </top>
      <bottom style="thin">
        <color theme="0"/>
      </bottom>
      <diagonal/>
    </border>
    <border>
      <left/>
      <right/>
      <top style="thin">
        <color rgb="FF262626"/>
      </top>
      <bottom style="thin">
        <color rgb="FF262626"/>
      </bottom>
      <diagonal/>
    </border>
    <border>
      <left/>
      <right/>
      <top style="thin">
        <color theme="1" tint="0.14999847407452621"/>
      </top>
      <bottom style="thin">
        <color theme="1" tint="0.14999847407452621"/>
      </bottom>
      <diagonal/>
    </border>
    <border>
      <left/>
      <right/>
      <top style="thin">
        <color theme="0"/>
      </top>
      <bottom/>
      <diagonal/>
    </border>
    <border>
      <left style="thin">
        <color indexed="64"/>
      </left>
      <right style="thin">
        <color rgb="FFC0C0C0"/>
      </right>
      <top style="thin">
        <color indexed="64"/>
      </top>
      <bottom style="thin">
        <color rgb="FFC0C0C0"/>
      </bottom>
      <diagonal/>
    </border>
    <border>
      <left/>
      <right style="thin">
        <color indexed="64"/>
      </right>
      <top style="thin">
        <color indexed="64"/>
      </top>
      <bottom style="thin">
        <color rgb="FFC0C0C0"/>
      </bottom>
      <diagonal/>
    </border>
    <border>
      <left style="thin">
        <color indexed="64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indexed="64"/>
      </right>
      <top style="thin">
        <color rgb="FFC0C0C0"/>
      </top>
      <bottom style="thin">
        <color rgb="FFC0C0C0"/>
      </bottom>
      <diagonal/>
    </border>
    <border>
      <left style="thin">
        <color indexed="64"/>
      </left>
      <right style="thin">
        <color rgb="FFC0C0C0"/>
      </right>
      <top style="thin">
        <color rgb="FFC0C0C0"/>
      </top>
      <bottom style="thin">
        <color indexed="64"/>
      </bottom>
      <diagonal/>
    </border>
    <border>
      <left/>
      <right style="thin">
        <color indexed="64"/>
      </right>
      <top style="thin">
        <color rgb="FFC0C0C0"/>
      </top>
      <bottom style="thin">
        <color indexed="64"/>
      </bottom>
      <diagonal/>
    </border>
    <border>
      <left style="thin">
        <color indexed="64"/>
      </left>
      <right style="thin">
        <color theme="0"/>
      </right>
      <top style="thin">
        <color indexed="64"/>
      </top>
      <bottom style="thin">
        <color indexed="64"/>
      </bottom>
      <diagonal/>
    </border>
    <border>
      <left style="thin">
        <color theme="0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theme="0"/>
      </right>
      <top style="thin">
        <color indexed="64"/>
      </top>
      <bottom/>
      <diagonal/>
    </border>
    <border>
      <left style="thin">
        <color theme="0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rgb="FFFFFFFF"/>
      </right>
      <top style="thin">
        <color indexed="64"/>
      </top>
      <bottom/>
      <diagonal/>
    </border>
    <border>
      <left style="thin">
        <color rgb="FFFFFFFF"/>
      </left>
      <right style="thin">
        <color rgb="FFFFFFFF"/>
      </right>
      <top style="thin">
        <color indexed="64"/>
      </top>
      <bottom/>
      <diagonal/>
    </border>
    <border>
      <left style="thin">
        <color rgb="FFFFFFFF"/>
      </left>
      <right style="thin">
        <color indexed="64"/>
      </right>
      <top style="thin">
        <color indexed="64"/>
      </top>
      <bottom/>
      <diagonal/>
    </border>
    <border>
      <left/>
      <right style="thin">
        <color rgb="FFC0C0C0"/>
      </right>
      <top style="thin">
        <color rgb="FFC0C0C0"/>
      </top>
      <bottom style="thin">
        <color indexed="64"/>
      </bottom>
      <diagonal/>
    </border>
    <border>
      <left style="thin">
        <color indexed="64"/>
      </left>
      <right style="thin">
        <color indexed="22"/>
      </right>
      <top/>
      <bottom style="thin">
        <color indexed="22"/>
      </bottom>
      <diagonal/>
    </border>
    <border>
      <left/>
      <right style="thin">
        <color indexed="64"/>
      </right>
      <top/>
      <bottom style="thin">
        <color indexed="22"/>
      </bottom>
      <diagonal/>
    </border>
    <border>
      <left/>
      <right style="thin">
        <color indexed="64"/>
      </right>
      <top style="thin">
        <color indexed="22"/>
      </top>
      <bottom style="thin">
        <color indexed="22"/>
      </bottom>
      <diagonal/>
    </border>
    <border>
      <left style="thin">
        <color indexed="64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22"/>
      </left>
      <right style="thin">
        <color indexed="64"/>
      </right>
      <top style="thin">
        <color indexed="22"/>
      </top>
      <bottom style="thin">
        <color indexed="22"/>
      </bottom>
      <diagonal/>
    </border>
    <border>
      <left style="thin">
        <color indexed="64"/>
      </left>
      <right style="thin">
        <color indexed="22"/>
      </right>
      <top style="thin">
        <color indexed="22"/>
      </top>
      <bottom style="thin">
        <color indexed="64"/>
      </bottom>
      <diagonal/>
    </border>
    <border>
      <left style="thin">
        <color indexed="22"/>
      </left>
      <right style="thin">
        <color indexed="64"/>
      </right>
      <top style="thin">
        <color indexed="22"/>
      </top>
      <bottom style="thin">
        <color indexed="64"/>
      </bottom>
      <diagonal/>
    </border>
    <border>
      <left/>
      <right style="thin">
        <color indexed="64"/>
      </right>
      <top style="thin">
        <color indexed="22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22"/>
      </top>
      <bottom style="thin">
        <color indexed="22"/>
      </bottom>
      <diagonal/>
    </border>
    <border>
      <left style="thin">
        <color indexed="64"/>
      </left>
      <right style="thin">
        <color indexed="64"/>
      </right>
      <top style="thin">
        <color indexed="22"/>
      </top>
      <bottom style="thin">
        <color indexed="64"/>
      </bottom>
      <diagonal/>
    </border>
  </borders>
  <cellStyleXfs count="57670">
    <xf numFmtId="0" fontId="0" fillId="0" borderId="0"/>
    <xf numFmtId="0" fontId="3" fillId="0" borderId="0"/>
    <xf numFmtId="0" fontId="4" fillId="17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0" borderId="0" applyNumberFormat="0" applyBorder="0" applyAlignment="0" applyProtection="0"/>
    <xf numFmtId="0" fontId="4" fillId="21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2" borderId="0" applyNumberFormat="0" applyBorder="0" applyAlignment="0" applyProtection="0"/>
    <xf numFmtId="0" fontId="4" fillId="24" borderId="0" applyNumberFormat="0" applyBorder="0" applyAlignment="0" applyProtection="0"/>
    <xf numFmtId="0" fontId="4" fillId="23" borderId="0" applyNumberFormat="0" applyBorder="0" applyAlignment="0" applyProtection="0"/>
    <xf numFmtId="0" fontId="4" fillId="21" borderId="0" applyNumberFormat="0" applyBorder="0" applyAlignment="0" applyProtection="0"/>
    <xf numFmtId="0" fontId="4" fillId="22" borderId="0" applyNumberFormat="0" applyBorder="0" applyAlignment="0" applyProtection="0"/>
    <xf numFmtId="0" fontId="4" fillId="25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20" borderId="0" applyNumberFormat="0" applyBorder="0" applyAlignment="0" applyProtection="0"/>
    <xf numFmtId="0" fontId="4" fillId="25" borderId="0" applyNumberFormat="0" applyBorder="0" applyAlignment="0" applyProtection="0"/>
    <xf numFmtId="0" fontId="4" fillId="28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9" borderId="0" applyNumberFormat="0" applyBorder="0" applyAlignment="0" applyProtection="0"/>
    <xf numFmtId="0" fontId="4" fillId="23" borderId="0" applyNumberFormat="0" applyBorder="0" applyAlignment="0" applyProtection="0"/>
    <xf numFmtId="0" fontId="4" fillId="25" borderId="0" applyNumberFormat="0" applyBorder="0" applyAlignment="0" applyProtection="0"/>
    <xf numFmtId="0" fontId="4" fillId="22" borderId="0" applyNumberFormat="0" applyBorder="0" applyAlignment="0" applyProtection="0"/>
    <xf numFmtId="0" fontId="5" fillId="30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5" fillId="33" borderId="0" applyNumberFormat="0" applyBorder="0" applyAlignment="0" applyProtection="0"/>
    <xf numFmtId="0" fontId="5" fillId="32" borderId="0" applyNumberFormat="0" applyBorder="0" applyAlignment="0" applyProtection="0"/>
    <xf numFmtId="0" fontId="5" fillId="26" borderId="0" applyNumberFormat="0" applyBorder="0" applyAlignment="0" applyProtection="0"/>
    <xf numFmtId="0" fontId="5" fillId="29" borderId="0" applyNumberFormat="0" applyBorder="0" applyAlignment="0" applyProtection="0"/>
    <xf numFmtId="0" fontId="5" fillId="34" borderId="0" applyNumberFormat="0" applyBorder="0" applyAlignment="0" applyProtection="0"/>
    <xf numFmtId="0" fontId="5" fillId="32" borderId="0" applyNumberFormat="0" applyBorder="0" applyAlignment="0" applyProtection="0"/>
    <xf numFmtId="0" fontId="5" fillId="22" borderId="0" applyNumberFormat="0" applyBorder="0" applyAlignment="0" applyProtection="0"/>
    <xf numFmtId="0" fontId="5" fillId="35" borderId="0" applyNumberFormat="0" applyBorder="0" applyAlignment="0" applyProtection="0"/>
    <xf numFmtId="0" fontId="5" fillId="36" borderId="0" applyNumberFormat="0" applyBorder="0" applyAlignment="0" applyProtection="0"/>
    <xf numFmtId="0" fontId="5" fillId="37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5" fillId="38" borderId="0" applyNumberFormat="0" applyBorder="0" applyAlignment="0" applyProtection="0"/>
    <xf numFmtId="0" fontId="6" fillId="18" borderId="0" applyNumberFormat="0" applyBorder="0" applyAlignment="0" applyProtection="0"/>
    <xf numFmtId="0" fontId="11" fillId="19" borderId="0" applyNumberFormat="0" applyBorder="0" applyAlignment="0" applyProtection="0"/>
    <xf numFmtId="0" fontId="7" fillId="23" borderId="3" applyNumberFormat="0" applyAlignment="0" applyProtection="0"/>
    <xf numFmtId="0" fontId="7" fillId="39" borderId="3" applyNumberFormat="0" applyAlignment="0" applyProtection="0"/>
    <xf numFmtId="0" fontId="8" fillId="34" borderId="4" applyNumberFormat="0" applyAlignment="0" applyProtection="0"/>
    <xf numFmtId="0" fontId="16" fillId="0" borderId="5" applyNumberFormat="0" applyFill="0" applyAlignment="0" applyProtection="0"/>
    <xf numFmtId="0" fontId="8" fillId="34" borderId="4" applyNumberFormat="0" applyAlignment="0" applyProtection="0"/>
    <xf numFmtId="0" fontId="5" fillId="32" borderId="0" applyNumberFormat="0" applyBorder="0" applyAlignment="0" applyProtection="0"/>
    <xf numFmtId="0" fontId="5" fillId="36" borderId="0" applyNumberFormat="0" applyBorder="0" applyAlignment="0" applyProtection="0"/>
    <xf numFmtId="0" fontId="5" fillId="37" borderId="0" applyNumberFormat="0" applyBorder="0" applyAlignment="0" applyProtection="0"/>
    <xf numFmtId="0" fontId="5" fillId="40" borderId="0" applyNumberFormat="0" applyBorder="0" applyAlignment="0" applyProtection="0"/>
    <xf numFmtId="0" fontId="5" fillId="32" borderId="0" applyNumberFormat="0" applyBorder="0" applyAlignment="0" applyProtection="0"/>
    <xf numFmtId="0" fontId="5" fillId="38" borderId="0" applyNumberFormat="0" applyBorder="0" applyAlignment="0" applyProtection="0"/>
    <xf numFmtId="0" fontId="15" fillId="22" borderId="3" applyNumberFormat="0" applyAlignment="0" applyProtection="0"/>
    <xf numFmtId="168" fontId="9" fillId="0" borderId="0" applyFont="0" applyFill="0" applyBorder="0" applyAlignment="0" applyProtection="0"/>
    <xf numFmtId="0" fontId="10" fillId="0" borderId="0" applyNumberFormat="0" applyFill="0" applyBorder="0" applyAlignment="0" applyProtection="0"/>
    <xf numFmtId="0" fontId="11" fillId="19" borderId="0" applyNumberFormat="0" applyBorder="0" applyAlignment="0" applyProtection="0"/>
    <xf numFmtId="0" fontId="12" fillId="0" borderId="6" applyNumberFormat="0" applyFill="0" applyAlignment="0" applyProtection="0"/>
    <xf numFmtId="0" fontId="13" fillId="0" borderId="7" applyNumberFormat="0" applyFill="0" applyAlignment="0" applyProtection="0"/>
    <xf numFmtId="0" fontId="14" fillId="0" borderId="8" applyNumberFormat="0" applyFill="0" applyAlignment="0" applyProtection="0"/>
    <xf numFmtId="0" fontId="14" fillId="0" borderId="0" applyNumberFormat="0" applyFill="0" applyBorder="0" applyAlignment="0" applyProtection="0"/>
    <xf numFmtId="0" fontId="15" fillId="22" borderId="3" applyNumberFormat="0" applyAlignment="0" applyProtection="0"/>
    <xf numFmtId="0" fontId="16" fillId="0" borderId="5" applyNumberFormat="0" applyFill="0" applyAlignment="0" applyProtection="0"/>
    <xf numFmtId="0" fontId="17" fillId="29" borderId="0" applyNumberFormat="0" applyBorder="0" applyAlignment="0" applyProtection="0"/>
    <xf numFmtId="0" fontId="17" fillId="29" borderId="0" applyNumberFormat="0" applyBorder="0" applyAlignment="0" applyProtection="0"/>
    <xf numFmtId="0" fontId="3" fillId="0" borderId="0"/>
    <xf numFmtId="0" fontId="3" fillId="24" borderId="9" applyNumberFormat="0" applyFont="0" applyAlignment="0" applyProtection="0"/>
    <xf numFmtId="0" fontId="3" fillId="24" borderId="10" applyNumberFormat="0" applyFont="0" applyAlignment="0" applyProtection="0"/>
    <xf numFmtId="0" fontId="18" fillId="23" borderId="11" applyNumberFormat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18" fillId="39" borderId="11" applyNumberFormat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2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4" fillId="0" borderId="12" applyNumberFormat="0" applyFill="0" applyAlignment="0" applyProtection="0"/>
    <xf numFmtId="0" fontId="25" fillId="0" borderId="7" applyNumberFormat="0" applyFill="0" applyAlignment="0" applyProtection="0"/>
    <xf numFmtId="0" fontId="26" fillId="0" borderId="13" applyNumberFormat="0" applyFill="0" applyAlignment="0" applyProtection="0"/>
    <xf numFmtId="0" fontId="26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1" fillId="0" borderId="0"/>
    <xf numFmtId="0" fontId="3" fillId="0" borderId="0"/>
    <xf numFmtId="43" fontId="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43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0" fontId="4" fillId="17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0" borderId="0" applyNumberFormat="0" applyBorder="0" applyAlignment="0" applyProtection="0"/>
    <xf numFmtId="0" fontId="4" fillId="21" borderId="0" applyNumberFormat="0" applyBorder="0" applyAlignment="0" applyProtection="0"/>
    <xf numFmtId="0" fontId="4" fillId="22" borderId="0" applyNumberFormat="0" applyBorder="0" applyAlignment="0" applyProtection="0"/>
    <xf numFmtId="0" fontId="4" fillId="25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20" borderId="0" applyNumberFormat="0" applyBorder="0" applyAlignment="0" applyProtection="0"/>
    <xf numFmtId="0" fontId="4" fillId="25" borderId="0" applyNumberFormat="0" applyBorder="0" applyAlignment="0" applyProtection="0"/>
    <xf numFmtId="0" fontId="4" fillId="28" borderId="0" applyNumberFormat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1" fillId="0" borderId="0"/>
    <xf numFmtId="43" fontId="1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70" fontId="3" fillId="0" borderId="0" applyFont="0" applyFill="0" applyBorder="0" applyAlignment="0" applyProtection="0"/>
    <xf numFmtId="0" fontId="3" fillId="0" borderId="0"/>
    <xf numFmtId="0" fontId="1" fillId="0" borderId="0"/>
    <xf numFmtId="170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3" fillId="0" borderId="0"/>
    <xf numFmtId="170" fontId="3" fillId="0" borderId="0"/>
    <xf numFmtId="170" fontId="3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0" fontId="3" fillId="0" borderId="0"/>
    <xf numFmtId="170" fontId="3" fillId="0" borderId="0"/>
    <xf numFmtId="0" fontId="3" fillId="0" borderId="0"/>
    <xf numFmtId="170" fontId="3" fillId="0" borderId="0"/>
    <xf numFmtId="170" fontId="3" fillId="0" borderId="0"/>
    <xf numFmtId="170" fontId="3" fillId="0" borderId="0"/>
    <xf numFmtId="0" fontId="3" fillId="0" borderId="0"/>
    <xf numFmtId="170" fontId="3" fillId="0" borderId="0"/>
    <xf numFmtId="170" fontId="3" fillId="0" borderId="0"/>
    <xf numFmtId="0" fontId="1" fillId="0" borderId="0"/>
    <xf numFmtId="0" fontId="3" fillId="0" borderId="0"/>
    <xf numFmtId="0" fontId="3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175" fontId="33" fillId="0" borderId="0" applyFont="0" applyFill="0" applyBorder="0" applyAlignment="0" applyProtection="0"/>
    <xf numFmtId="176" fontId="33" fillId="0" borderId="0" applyFont="0" applyFill="0" applyBorder="0" applyAlignment="0" applyProtection="0"/>
    <xf numFmtId="3" fontId="34" fillId="45" borderId="0">
      <alignment horizontal="left"/>
    </xf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20" borderId="0" applyNumberFormat="0" applyBorder="0" applyAlignment="0" applyProtection="0"/>
    <xf numFmtId="0" fontId="4" fillId="20" borderId="0" applyNumberFormat="0" applyBorder="0" applyAlignment="0" applyProtection="0"/>
    <xf numFmtId="0" fontId="4" fillId="20" borderId="0" applyNumberFormat="0" applyBorder="0" applyAlignment="0" applyProtection="0"/>
    <xf numFmtId="0" fontId="4" fillId="20" borderId="0" applyNumberFormat="0" applyBorder="0" applyAlignment="0" applyProtection="0"/>
    <xf numFmtId="0" fontId="4" fillId="20" borderId="0" applyNumberFormat="0" applyBorder="0" applyAlignment="0" applyProtection="0"/>
    <xf numFmtId="0" fontId="4" fillId="21" borderId="0" applyNumberFormat="0" applyBorder="0" applyAlignment="0" applyProtection="0"/>
    <xf numFmtId="0" fontId="4" fillId="21" borderId="0" applyNumberFormat="0" applyBorder="0" applyAlignment="0" applyProtection="0"/>
    <xf numFmtId="0" fontId="4" fillId="21" borderId="0" applyNumberFormat="0" applyBorder="0" applyAlignment="0" applyProtection="0"/>
    <xf numFmtId="0" fontId="4" fillId="21" borderId="0" applyNumberFormat="0" applyBorder="0" applyAlignment="0" applyProtection="0"/>
    <xf numFmtId="0" fontId="4" fillId="21" borderId="0" applyNumberFormat="0" applyBorder="0" applyAlignment="0" applyProtection="0"/>
    <xf numFmtId="0" fontId="4" fillId="22" borderId="0" applyNumberFormat="0" applyBorder="0" applyAlignment="0" applyProtection="0"/>
    <xf numFmtId="0" fontId="4" fillId="22" borderId="0" applyNumberFormat="0" applyBorder="0" applyAlignment="0" applyProtection="0"/>
    <xf numFmtId="0" fontId="4" fillId="22" borderId="0" applyNumberFormat="0" applyBorder="0" applyAlignment="0" applyProtection="0"/>
    <xf numFmtId="0" fontId="4" fillId="22" borderId="0" applyNumberFormat="0" applyBorder="0" applyAlignment="0" applyProtection="0"/>
    <xf numFmtId="0" fontId="4" fillId="22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20" borderId="0" applyNumberFormat="0" applyBorder="0" applyAlignment="0" applyProtection="0"/>
    <xf numFmtId="0" fontId="4" fillId="20" borderId="0" applyNumberFormat="0" applyBorder="0" applyAlignment="0" applyProtection="0"/>
    <xf numFmtId="0" fontId="4" fillId="20" borderId="0" applyNumberFormat="0" applyBorder="0" applyAlignment="0" applyProtection="0"/>
    <xf numFmtId="0" fontId="4" fillId="20" borderId="0" applyNumberFormat="0" applyBorder="0" applyAlignment="0" applyProtection="0"/>
    <xf numFmtId="0" fontId="4" fillId="20" borderId="0" applyNumberFormat="0" applyBorder="0" applyAlignment="0" applyProtection="0"/>
    <xf numFmtId="0" fontId="4" fillId="20" borderId="0" applyNumberFormat="0" applyBorder="0" applyAlignment="0" applyProtection="0"/>
    <xf numFmtId="0" fontId="4" fillId="20" borderId="0" applyNumberFormat="0" applyBorder="0" applyAlignment="0" applyProtection="0"/>
    <xf numFmtId="0" fontId="4" fillId="21" borderId="0" applyNumberFormat="0" applyBorder="0" applyAlignment="0" applyProtection="0"/>
    <xf numFmtId="0" fontId="4" fillId="21" borderId="0" applyNumberFormat="0" applyBorder="0" applyAlignment="0" applyProtection="0"/>
    <xf numFmtId="0" fontId="4" fillId="21" borderId="0" applyNumberFormat="0" applyBorder="0" applyAlignment="0" applyProtection="0"/>
    <xf numFmtId="0" fontId="4" fillId="21" borderId="0" applyNumberFormat="0" applyBorder="0" applyAlignment="0" applyProtection="0"/>
    <xf numFmtId="0" fontId="4" fillId="21" borderId="0" applyNumberFormat="0" applyBorder="0" applyAlignment="0" applyProtection="0"/>
    <xf numFmtId="0" fontId="4" fillId="21" borderId="0" applyNumberFormat="0" applyBorder="0" applyAlignment="0" applyProtection="0"/>
    <xf numFmtId="0" fontId="4" fillId="21" borderId="0" applyNumberFormat="0" applyBorder="0" applyAlignment="0" applyProtection="0"/>
    <xf numFmtId="0" fontId="4" fillId="22" borderId="0" applyNumberFormat="0" applyBorder="0" applyAlignment="0" applyProtection="0"/>
    <xf numFmtId="0" fontId="4" fillId="22" borderId="0" applyNumberFormat="0" applyBorder="0" applyAlignment="0" applyProtection="0"/>
    <xf numFmtId="0" fontId="4" fillId="22" borderId="0" applyNumberFormat="0" applyBorder="0" applyAlignment="0" applyProtection="0"/>
    <xf numFmtId="0" fontId="4" fillId="22" borderId="0" applyNumberFormat="0" applyBorder="0" applyAlignment="0" applyProtection="0"/>
    <xf numFmtId="0" fontId="4" fillId="22" borderId="0" applyNumberFormat="0" applyBorder="0" applyAlignment="0" applyProtection="0"/>
    <xf numFmtId="0" fontId="4" fillId="22" borderId="0" applyNumberFormat="0" applyBorder="0" applyAlignment="0" applyProtection="0"/>
    <xf numFmtId="0" fontId="4" fillId="22" borderId="0" applyNumberFormat="0" applyBorder="0" applyAlignment="0" applyProtection="0"/>
    <xf numFmtId="3" fontId="35" fillId="42" borderId="0"/>
    <xf numFmtId="0" fontId="4" fillId="25" borderId="0" applyNumberFormat="0" applyBorder="0" applyAlignment="0" applyProtection="0"/>
    <xf numFmtId="0" fontId="4" fillId="25" borderId="0" applyNumberFormat="0" applyBorder="0" applyAlignment="0" applyProtection="0"/>
    <xf numFmtId="0" fontId="4" fillId="25" borderId="0" applyNumberFormat="0" applyBorder="0" applyAlignment="0" applyProtection="0"/>
    <xf numFmtId="0" fontId="4" fillId="25" borderId="0" applyNumberFormat="0" applyBorder="0" applyAlignment="0" applyProtection="0"/>
    <xf numFmtId="0" fontId="4" fillId="25" borderId="0" applyNumberFormat="0" applyBorder="0" applyAlignment="0" applyProtection="0"/>
    <xf numFmtId="0" fontId="4" fillId="26" borderId="0" applyNumberFormat="0" applyBorder="0" applyAlignment="0" applyProtection="0"/>
    <xf numFmtId="0" fontId="4" fillId="26" borderId="0" applyNumberFormat="0" applyBorder="0" applyAlignment="0" applyProtection="0"/>
    <xf numFmtId="0" fontId="4" fillId="26" borderId="0" applyNumberFormat="0" applyBorder="0" applyAlignment="0" applyProtection="0"/>
    <xf numFmtId="0" fontId="4" fillId="26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27" borderId="0" applyNumberFormat="0" applyBorder="0" applyAlignment="0" applyProtection="0"/>
    <xf numFmtId="0" fontId="4" fillId="27" borderId="0" applyNumberFormat="0" applyBorder="0" applyAlignment="0" applyProtection="0"/>
    <xf numFmtId="0" fontId="4" fillId="27" borderId="0" applyNumberFormat="0" applyBorder="0" applyAlignment="0" applyProtection="0"/>
    <xf numFmtId="0" fontId="4" fillId="27" borderId="0" applyNumberFormat="0" applyBorder="0" applyAlignment="0" applyProtection="0"/>
    <xf numFmtId="0" fontId="4" fillId="20" borderId="0" applyNumberFormat="0" applyBorder="0" applyAlignment="0" applyProtection="0"/>
    <xf numFmtId="0" fontId="4" fillId="20" borderId="0" applyNumberFormat="0" applyBorder="0" applyAlignment="0" applyProtection="0"/>
    <xf numFmtId="0" fontId="4" fillId="20" borderId="0" applyNumberFormat="0" applyBorder="0" applyAlignment="0" applyProtection="0"/>
    <xf numFmtId="0" fontId="4" fillId="20" borderId="0" applyNumberFormat="0" applyBorder="0" applyAlignment="0" applyProtection="0"/>
    <xf numFmtId="0" fontId="4" fillId="20" borderId="0" applyNumberFormat="0" applyBorder="0" applyAlignment="0" applyProtection="0"/>
    <xf numFmtId="0" fontId="4" fillId="25" borderId="0" applyNumberFormat="0" applyBorder="0" applyAlignment="0" applyProtection="0"/>
    <xf numFmtId="0" fontId="4" fillId="25" borderId="0" applyNumberFormat="0" applyBorder="0" applyAlignment="0" applyProtection="0"/>
    <xf numFmtId="0" fontId="4" fillId="25" borderId="0" applyNumberFormat="0" applyBorder="0" applyAlignment="0" applyProtection="0"/>
    <xf numFmtId="0" fontId="4" fillId="25" borderId="0" applyNumberFormat="0" applyBorder="0" applyAlignment="0" applyProtection="0"/>
    <xf numFmtId="0" fontId="4" fillId="25" borderId="0" applyNumberFormat="0" applyBorder="0" applyAlignment="0" applyProtection="0"/>
    <xf numFmtId="0" fontId="4" fillId="28" borderId="0" applyNumberFormat="0" applyBorder="0" applyAlignment="0" applyProtection="0"/>
    <xf numFmtId="0" fontId="4" fillId="28" borderId="0" applyNumberFormat="0" applyBorder="0" applyAlignment="0" applyProtection="0"/>
    <xf numFmtId="0" fontId="4" fillId="28" borderId="0" applyNumberFormat="0" applyBorder="0" applyAlignment="0" applyProtection="0"/>
    <xf numFmtId="0" fontId="4" fillId="28" borderId="0" applyNumberFormat="0" applyBorder="0" applyAlignment="0" applyProtection="0"/>
    <xf numFmtId="0" fontId="4" fillId="28" borderId="0" applyNumberFormat="0" applyBorder="0" applyAlignment="0" applyProtection="0"/>
    <xf numFmtId="0" fontId="4" fillId="25" borderId="0" applyNumberFormat="0" applyBorder="0" applyAlignment="0" applyProtection="0"/>
    <xf numFmtId="0" fontId="4" fillId="25" borderId="0" applyNumberFormat="0" applyBorder="0" applyAlignment="0" applyProtection="0"/>
    <xf numFmtId="0" fontId="4" fillId="25" borderId="0" applyNumberFormat="0" applyBorder="0" applyAlignment="0" applyProtection="0"/>
    <xf numFmtId="0" fontId="4" fillId="25" borderId="0" applyNumberFormat="0" applyBorder="0" applyAlignment="0" applyProtection="0"/>
    <xf numFmtId="0" fontId="4" fillId="25" borderId="0" applyNumberFormat="0" applyBorder="0" applyAlignment="0" applyProtection="0"/>
    <xf numFmtId="0" fontId="4" fillId="25" borderId="0" applyNumberFormat="0" applyBorder="0" applyAlignment="0" applyProtection="0"/>
    <xf numFmtId="0" fontId="4" fillId="25" borderId="0" applyNumberFormat="0" applyBorder="0" applyAlignment="0" applyProtection="0"/>
    <xf numFmtId="0" fontId="4" fillId="26" borderId="0" applyNumberFormat="0" applyBorder="0" applyAlignment="0" applyProtection="0"/>
    <xf numFmtId="0" fontId="4" fillId="26" borderId="0" applyNumberFormat="0" applyBorder="0" applyAlignment="0" applyProtection="0"/>
    <xf numFmtId="0" fontId="4" fillId="26" borderId="0" applyNumberFormat="0" applyBorder="0" applyAlignment="0" applyProtection="0"/>
    <xf numFmtId="0" fontId="4" fillId="26" borderId="0" applyNumberFormat="0" applyBorder="0" applyAlignment="0" applyProtection="0"/>
    <xf numFmtId="0" fontId="4" fillId="26" borderId="0" applyNumberFormat="0" applyBorder="0" applyAlignment="0" applyProtection="0"/>
    <xf numFmtId="0" fontId="4" fillId="26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27" borderId="0" applyNumberFormat="0" applyBorder="0" applyAlignment="0" applyProtection="0"/>
    <xf numFmtId="0" fontId="4" fillId="27" borderId="0" applyNumberFormat="0" applyBorder="0" applyAlignment="0" applyProtection="0"/>
    <xf numFmtId="0" fontId="4" fillId="27" borderId="0" applyNumberFormat="0" applyBorder="0" applyAlignment="0" applyProtection="0"/>
    <xf numFmtId="0" fontId="4" fillId="27" borderId="0" applyNumberFormat="0" applyBorder="0" applyAlignment="0" applyProtection="0"/>
    <xf numFmtId="0" fontId="4" fillId="27" borderId="0" applyNumberFormat="0" applyBorder="0" applyAlignment="0" applyProtection="0"/>
    <xf numFmtId="0" fontId="4" fillId="27" borderId="0" applyNumberFormat="0" applyBorder="0" applyAlignment="0" applyProtection="0"/>
    <xf numFmtId="0" fontId="4" fillId="20" borderId="0" applyNumberFormat="0" applyBorder="0" applyAlignment="0" applyProtection="0"/>
    <xf numFmtId="0" fontId="4" fillId="20" borderId="0" applyNumberFormat="0" applyBorder="0" applyAlignment="0" applyProtection="0"/>
    <xf numFmtId="0" fontId="4" fillId="20" borderId="0" applyNumberFormat="0" applyBorder="0" applyAlignment="0" applyProtection="0"/>
    <xf numFmtId="0" fontId="4" fillId="20" borderId="0" applyNumberFormat="0" applyBorder="0" applyAlignment="0" applyProtection="0"/>
    <xf numFmtId="0" fontId="4" fillId="20" borderId="0" applyNumberFormat="0" applyBorder="0" applyAlignment="0" applyProtection="0"/>
    <xf numFmtId="0" fontId="4" fillId="20" borderId="0" applyNumberFormat="0" applyBorder="0" applyAlignment="0" applyProtection="0"/>
    <xf numFmtId="0" fontId="4" fillId="20" borderId="0" applyNumberFormat="0" applyBorder="0" applyAlignment="0" applyProtection="0"/>
    <xf numFmtId="0" fontId="4" fillId="25" borderId="0" applyNumberFormat="0" applyBorder="0" applyAlignment="0" applyProtection="0"/>
    <xf numFmtId="0" fontId="4" fillId="25" borderId="0" applyNumberFormat="0" applyBorder="0" applyAlignment="0" applyProtection="0"/>
    <xf numFmtId="0" fontId="4" fillId="25" borderId="0" applyNumberFormat="0" applyBorder="0" applyAlignment="0" applyProtection="0"/>
    <xf numFmtId="0" fontId="4" fillId="25" borderId="0" applyNumberFormat="0" applyBorder="0" applyAlignment="0" applyProtection="0"/>
    <xf numFmtId="0" fontId="4" fillId="25" borderId="0" applyNumberFormat="0" applyBorder="0" applyAlignment="0" applyProtection="0"/>
    <xf numFmtId="0" fontId="4" fillId="25" borderId="0" applyNumberFormat="0" applyBorder="0" applyAlignment="0" applyProtection="0"/>
    <xf numFmtId="0" fontId="4" fillId="25" borderId="0" applyNumberFormat="0" applyBorder="0" applyAlignment="0" applyProtection="0"/>
    <xf numFmtId="0" fontId="4" fillId="28" borderId="0" applyNumberFormat="0" applyBorder="0" applyAlignment="0" applyProtection="0"/>
    <xf numFmtId="0" fontId="4" fillId="28" borderId="0" applyNumberFormat="0" applyBorder="0" applyAlignment="0" applyProtection="0"/>
    <xf numFmtId="0" fontId="4" fillId="28" borderId="0" applyNumberFormat="0" applyBorder="0" applyAlignment="0" applyProtection="0"/>
    <xf numFmtId="0" fontId="4" fillId="28" borderId="0" applyNumberFormat="0" applyBorder="0" applyAlignment="0" applyProtection="0"/>
    <xf numFmtId="0" fontId="4" fillId="28" borderId="0" applyNumberFormat="0" applyBorder="0" applyAlignment="0" applyProtection="0"/>
    <xf numFmtId="0" fontId="4" fillId="28" borderId="0" applyNumberFormat="0" applyBorder="0" applyAlignment="0" applyProtection="0"/>
    <xf numFmtId="0" fontId="4" fillId="28" borderId="0" applyNumberFormat="0" applyBorder="0" applyAlignment="0" applyProtection="0"/>
    <xf numFmtId="0" fontId="5" fillId="30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5" fillId="33" borderId="0" applyNumberFormat="0" applyBorder="0" applyAlignment="0" applyProtection="0"/>
    <xf numFmtId="0" fontId="30" fillId="46" borderId="17">
      <alignment horizontal="center"/>
    </xf>
    <xf numFmtId="0" fontId="36" fillId="42" borderId="0"/>
    <xf numFmtId="0" fontId="37" fillId="42" borderId="0">
      <alignment horizontal="center"/>
    </xf>
    <xf numFmtId="0" fontId="38" fillId="42" borderId="0">
      <alignment horizontal="left"/>
    </xf>
    <xf numFmtId="37" fontId="3" fillId="0" borderId="0"/>
    <xf numFmtId="37" fontId="39" fillId="0" borderId="0"/>
    <xf numFmtId="37" fontId="39" fillId="0" borderId="0"/>
    <xf numFmtId="37" fontId="39" fillId="0" borderId="0"/>
    <xf numFmtId="37" fontId="39" fillId="0" borderId="0"/>
    <xf numFmtId="37" fontId="39" fillId="0" borderId="0"/>
    <xf numFmtId="37" fontId="39" fillId="0" borderId="0"/>
    <xf numFmtId="37" fontId="39" fillId="0" borderId="0"/>
    <xf numFmtId="37" fontId="39" fillId="0" borderId="0"/>
    <xf numFmtId="37" fontId="39" fillId="0" borderId="0"/>
    <xf numFmtId="37" fontId="39" fillId="0" borderId="0"/>
    <xf numFmtId="37" fontId="3" fillId="0" borderId="0"/>
    <xf numFmtId="37" fontId="39" fillId="0" borderId="0"/>
    <xf numFmtId="37" fontId="39" fillId="0" borderId="0"/>
    <xf numFmtId="37" fontId="39" fillId="0" borderId="0"/>
    <xf numFmtId="37" fontId="39" fillId="0" borderId="0"/>
    <xf numFmtId="37" fontId="39" fillId="0" borderId="0"/>
    <xf numFmtId="37" fontId="39" fillId="0" borderId="0"/>
    <xf numFmtId="37" fontId="39" fillId="0" borderId="0"/>
    <xf numFmtId="37" fontId="39" fillId="0" borderId="0"/>
    <xf numFmtId="37" fontId="39" fillId="0" borderId="0"/>
    <xf numFmtId="37" fontId="39" fillId="0" borderId="0"/>
    <xf numFmtId="37" fontId="39" fillId="0" borderId="0"/>
    <xf numFmtId="37" fontId="40" fillId="0" borderId="0"/>
    <xf numFmtId="37" fontId="40" fillId="0" borderId="0"/>
    <xf numFmtId="37" fontId="40" fillId="0" borderId="0"/>
    <xf numFmtId="37" fontId="40" fillId="0" borderId="0"/>
    <xf numFmtId="37" fontId="40" fillId="0" borderId="0"/>
    <xf numFmtId="37" fontId="40" fillId="0" borderId="0"/>
    <xf numFmtId="37" fontId="40" fillId="0" borderId="0"/>
    <xf numFmtId="37" fontId="40" fillId="0" borderId="0"/>
    <xf numFmtId="37" fontId="40" fillId="0" borderId="0"/>
    <xf numFmtId="37" fontId="40" fillId="0" borderId="0"/>
    <xf numFmtId="37" fontId="40" fillId="0" borderId="0"/>
    <xf numFmtId="37" fontId="40" fillId="0" borderId="0"/>
    <xf numFmtId="37" fontId="40" fillId="0" borderId="0"/>
    <xf numFmtId="37" fontId="40" fillId="0" borderId="0"/>
    <xf numFmtId="37" fontId="40" fillId="0" borderId="0"/>
    <xf numFmtId="37" fontId="40" fillId="0" borderId="0"/>
    <xf numFmtId="37" fontId="40" fillId="0" borderId="0"/>
    <xf numFmtId="37" fontId="40" fillId="0" borderId="0"/>
    <xf numFmtId="37" fontId="40" fillId="0" borderId="0"/>
    <xf numFmtId="37" fontId="40" fillId="0" borderId="0"/>
    <xf numFmtId="37" fontId="40" fillId="0" borderId="0"/>
    <xf numFmtId="37" fontId="40" fillId="0" borderId="0"/>
    <xf numFmtId="37" fontId="40" fillId="0" borderId="0"/>
    <xf numFmtId="37" fontId="40" fillId="0" borderId="0"/>
    <xf numFmtId="37" fontId="40" fillId="0" borderId="0"/>
    <xf numFmtId="37" fontId="40" fillId="0" borderId="0"/>
    <xf numFmtId="37" fontId="40" fillId="0" borderId="0"/>
    <xf numFmtId="37" fontId="40" fillId="0" borderId="0"/>
    <xf numFmtId="37" fontId="40" fillId="0" borderId="0"/>
    <xf numFmtId="37" fontId="40" fillId="0" borderId="0"/>
    <xf numFmtId="37" fontId="40" fillId="0" borderId="0"/>
    <xf numFmtId="37" fontId="40" fillId="0" borderId="0"/>
    <xf numFmtId="37" fontId="40" fillId="0" borderId="0"/>
    <xf numFmtId="37" fontId="40" fillId="0" borderId="0"/>
    <xf numFmtId="37" fontId="40" fillId="0" borderId="0"/>
    <xf numFmtId="37" fontId="40" fillId="0" borderId="0"/>
    <xf numFmtId="37" fontId="40" fillId="0" borderId="0"/>
    <xf numFmtId="37" fontId="40" fillId="0" borderId="0"/>
    <xf numFmtId="37" fontId="40" fillId="0" borderId="0"/>
    <xf numFmtId="37" fontId="39" fillId="0" borderId="0"/>
    <xf numFmtId="37" fontId="39" fillId="0" borderId="0"/>
    <xf numFmtId="37" fontId="39" fillId="0" borderId="0"/>
    <xf numFmtId="37" fontId="39" fillId="0" borderId="0"/>
    <xf numFmtId="37" fontId="39" fillId="0" borderId="0"/>
    <xf numFmtId="37" fontId="39" fillId="0" borderId="0"/>
    <xf numFmtId="37" fontId="39" fillId="0" borderId="0"/>
    <xf numFmtId="37" fontId="39" fillId="0" borderId="0"/>
    <xf numFmtId="37" fontId="39" fillId="0" borderId="0"/>
    <xf numFmtId="37" fontId="39" fillId="0" borderId="0"/>
    <xf numFmtId="37" fontId="39" fillId="0" borderId="0"/>
    <xf numFmtId="37" fontId="39" fillId="0" borderId="0"/>
    <xf numFmtId="37" fontId="39" fillId="0" borderId="0"/>
    <xf numFmtId="37" fontId="39" fillId="0" borderId="0"/>
    <xf numFmtId="37" fontId="39" fillId="0" borderId="0"/>
    <xf numFmtId="37" fontId="39" fillId="0" borderId="0"/>
    <xf numFmtId="37" fontId="39" fillId="0" borderId="0"/>
    <xf numFmtId="37" fontId="39" fillId="0" borderId="0"/>
    <xf numFmtId="37" fontId="39" fillId="0" borderId="0"/>
    <xf numFmtId="37" fontId="39" fillId="0" borderId="0"/>
    <xf numFmtId="37" fontId="39" fillId="0" borderId="0"/>
    <xf numFmtId="37" fontId="39" fillId="0" borderId="0"/>
    <xf numFmtId="37" fontId="39" fillId="0" borderId="0"/>
    <xf numFmtId="37" fontId="3" fillId="0" borderId="0"/>
    <xf numFmtId="37" fontId="39" fillId="0" borderId="0"/>
    <xf numFmtId="37" fontId="39" fillId="0" borderId="0"/>
    <xf numFmtId="37" fontId="39" fillId="0" borderId="0"/>
    <xf numFmtId="37" fontId="39" fillId="0" borderId="0"/>
    <xf numFmtId="37" fontId="39" fillId="0" borderId="0"/>
    <xf numFmtId="37" fontId="39" fillId="0" borderId="0"/>
    <xf numFmtId="37" fontId="39" fillId="0" borderId="0"/>
    <xf numFmtId="37" fontId="39" fillId="0" borderId="0"/>
    <xf numFmtId="37" fontId="39" fillId="0" borderId="0"/>
    <xf numFmtId="37" fontId="39" fillId="0" borderId="0"/>
    <xf numFmtId="37" fontId="39" fillId="0" borderId="0"/>
    <xf numFmtId="37" fontId="39" fillId="0" borderId="0"/>
    <xf numFmtId="37" fontId="39" fillId="0" borderId="0"/>
    <xf numFmtId="37" fontId="39" fillId="0" borderId="0"/>
    <xf numFmtId="37" fontId="39" fillId="0" borderId="0"/>
    <xf numFmtId="37" fontId="3" fillId="0" borderId="0"/>
    <xf numFmtId="37" fontId="3" fillId="0" borderId="0"/>
    <xf numFmtId="37" fontId="39" fillId="0" borderId="0"/>
    <xf numFmtId="37" fontId="39" fillId="0" borderId="0"/>
    <xf numFmtId="37" fontId="39" fillId="0" borderId="0"/>
    <xf numFmtId="37" fontId="39" fillId="0" borderId="0"/>
    <xf numFmtId="37" fontId="39" fillId="0" borderId="0"/>
    <xf numFmtId="37" fontId="39" fillId="0" borderId="0"/>
    <xf numFmtId="37" fontId="39" fillId="0" borderId="0"/>
    <xf numFmtId="37" fontId="39" fillId="0" borderId="0"/>
    <xf numFmtId="37" fontId="39" fillId="0" borderId="0"/>
    <xf numFmtId="37" fontId="39" fillId="0" borderId="0"/>
    <xf numFmtId="37" fontId="3" fillId="0" borderId="0"/>
    <xf numFmtId="37" fontId="3" fillId="0" borderId="0"/>
    <xf numFmtId="37" fontId="39" fillId="0" borderId="0"/>
    <xf numFmtId="37" fontId="39" fillId="0" borderId="0"/>
    <xf numFmtId="37" fontId="3" fillId="0" borderId="0"/>
    <xf numFmtId="37" fontId="3" fillId="0" borderId="0"/>
    <xf numFmtId="37" fontId="3" fillId="0" borderId="0"/>
    <xf numFmtId="37" fontId="3" fillId="0" borderId="0"/>
    <xf numFmtId="37" fontId="39" fillId="0" borderId="0"/>
    <xf numFmtId="37" fontId="39" fillId="0" borderId="0"/>
    <xf numFmtId="37" fontId="39" fillId="0" borderId="0"/>
    <xf numFmtId="37" fontId="39" fillId="0" borderId="0"/>
    <xf numFmtId="37" fontId="3" fillId="0" borderId="0"/>
    <xf numFmtId="177" fontId="41" fillId="47" borderId="18">
      <alignment horizontal="center" vertical="center"/>
    </xf>
    <xf numFmtId="0" fontId="3" fillId="0" borderId="0"/>
    <xf numFmtId="0" fontId="3" fillId="0" borderId="0"/>
    <xf numFmtId="0" fontId="42" fillId="0" borderId="19">
      <alignment horizontal="center" vertical="center"/>
    </xf>
    <xf numFmtId="0" fontId="39" fillId="0" borderId="19">
      <alignment horizontal="center" vertical="center"/>
    </xf>
    <xf numFmtId="0" fontId="39" fillId="0" borderId="19">
      <alignment horizontal="center" vertical="center"/>
    </xf>
    <xf numFmtId="0" fontId="39" fillId="0" borderId="19">
      <alignment horizontal="center" vertical="center"/>
    </xf>
    <xf numFmtId="0" fontId="39" fillId="0" borderId="19">
      <alignment horizontal="center" vertical="center"/>
    </xf>
    <xf numFmtId="0" fontId="39" fillId="0" borderId="19">
      <alignment horizontal="center" vertical="center"/>
    </xf>
    <xf numFmtId="0" fontId="39" fillId="0" borderId="19">
      <alignment horizontal="center" vertical="center"/>
    </xf>
    <xf numFmtId="0" fontId="39" fillId="0" borderId="19">
      <alignment horizontal="center" vertical="center"/>
    </xf>
    <xf numFmtId="0" fontId="39" fillId="0" borderId="19">
      <alignment horizontal="center" vertical="center"/>
    </xf>
    <xf numFmtId="0" fontId="39" fillId="0" borderId="19">
      <alignment horizontal="center" vertical="center"/>
    </xf>
    <xf numFmtId="0" fontId="39" fillId="0" borderId="19">
      <alignment horizontal="center" vertical="center"/>
    </xf>
    <xf numFmtId="3" fontId="43" fillId="47" borderId="17" applyNumberFormat="0">
      <alignment horizontal="center"/>
    </xf>
    <xf numFmtId="0" fontId="39" fillId="0" borderId="19">
      <alignment horizontal="center" vertical="center"/>
    </xf>
    <xf numFmtId="0" fontId="39" fillId="0" borderId="19">
      <alignment horizontal="center" vertical="center"/>
    </xf>
    <xf numFmtId="0" fontId="39" fillId="0" borderId="19">
      <alignment horizontal="center" vertical="center"/>
    </xf>
    <xf numFmtId="0" fontId="39" fillId="0" borderId="19">
      <alignment horizontal="center" vertical="center"/>
    </xf>
    <xf numFmtId="0" fontId="39" fillId="0" borderId="19">
      <alignment horizontal="center" vertical="center"/>
    </xf>
    <xf numFmtId="0" fontId="39" fillId="0" borderId="19">
      <alignment horizontal="center" vertical="center"/>
    </xf>
    <xf numFmtId="0" fontId="39" fillId="0" borderId="19">
      <alignment horizontal="center" vertical="center"/>
    </xf>
    <xf numFmtId="0" fontId="39" fillId="0" borderId="19">
      <alignment horizontal="center" vertical="center"/>
    </xf>
    <xf numFmtId="0" fontId="39" fillId="0" borderId="19">
      <alignment horizontal="center" vertical="center"/>
    </xf>
    <xf numFmtId="0" fontId="39" fillId="0" borderId="19">
      <alignment horizontal="center" vertical="center"/>
    </xf>
    <xf numFmtId="0" fontId="39" fillId="0" borderId="19">
      <alignment horizontal="center" vertical="center"/>
    </xf>
    <xf numFmtId="0" fontId="39" fillId="0" borderId="19">
      <alignment horizontal="center" vertical="center"/>
    </xf>
    <xf numFmtId="0" fontId="39" fillId="0" borderId="19">
      <alignment horizontal="center" vertical="center"/>
    </xf>
    <xf numFmtId="0" fontId="39" fillId="0" borderId="19">
      <alignment horizontal="center" vertical="center"/>
    </xf>
    <xf numFmtId="0" fontId="39" fillId="0" borderId="19">
      <alignment horizontal="center" vertical="center"/>
    </xf>
    <xf numFmtId="0" fontId="39" fillId="0" borderId="19">
      <alignment horizontal="center" vertical="center"/>
    </xf>
    <xf numFmtId="0" fontId="39" fillId="0" borderId="19">
      <alignment horizontal="center" vertical="center"/>
    </xf>
    <xf numFmtId="0" fontId="39" fillId="0" borderId="19">
      <alignment horizontal="center" vertical="center"/>
    </xf>
    <xf numFmtId="0" fontId="39" fillId="0" borderId="19">
      <alignment horizontal="center" vertical="center"/>
    </xf>
    <xf numFmtId="0" fontId="39" fillId="0" borderId="19">
      <alignment horizontal="center" vertical="center"/>
    </xf>
    <xf numFmtId="0" fontId="39" fillId="0" borderId="19">
      <alignment horizontal="center" vertical="center"/>
    </xf>
    <xf numFmtId="0" fontId="39" fillId="0" borderId="19">
      <alignment horizontal="center" vertical="center"/>
    </xf>
    <xf numFmtId="0" fontId="39" fillId="0" borderId="19">
      <alignment horizontal="center" vertical="center"/>
    </xf>
    <xf numFmtId="0" fontId="39" fillId="0" borderId="19">
      <alignment horizontal="center" vertical="center"/>
    </xf>
    <xf numFmtId="0" fontId="39" fillId="0" borderId="19">
      <alignment horizontal="center" vertical="center"/>
    </xf>
    <xf numFmtId="0" fontId="39" fillId="0" borderId="19">
      <alignment horizontal="center" vertical="center"/>
    </xf>
    <xf numFmtId="0" fontId="39" fillId="0" borderId="19">
      <alignment horizontal="center" vertical="center"/>
    </xf>
    <xf numFmtId="0" fontId="39" fillId="0" borderId="19">
      <alignment horizontal="center" vertical="center"/>
    </xf>
    <xf numFmtId="0" fontId="39" fillId="0" borderId="19">
      <alignment horizontal="center" vertical="center"/>
    </xf>
    <xf numFmtId="37" fontId="3" fillId="0" borderId="0" applyNumberFormat="0" applyFill="0" applyBorder="0" applyAlignment="0" applyProtection="0"/>
    <xf numFmtId="37" fontId="39" fillId="0" borderId="0" applyNumberFormat="0" applyFill="0" applyBorder="0" applyAlignment="0" applyProtection="0"/>
    <xf numFmtId="37" fontId="39" fillId="0" borderId="0" applyNumberFormat="0" applyFill="0" applyBorder="0" applyAlignment="0" applyProtection="0"/>
    <xf numFmtId="37" fontId="39" fillId="0" borderId="0" applyNumberFormat="0" applyFill="0" applyBorder="0" applyAlignment="0" applyProtection="0"/>
    <xf numFmtId="37" fontId="39" fillId="0" borderId="0" applyNumberFormat="0" applyFill="0" applyBorder="0" applyAlignment="0" applyProtection="0"/>
    <xf numFmtId="37" fontId="39" fillId="0" borderId="0" applyNumberFormat="0" applyFill="0" applyBorder="0" applyAlignment="0" applyProtection="0"/>
    <xf numFmtId="37" fontId="39" fillId="0" borderId="0" applyNumberFormat="0" applyFill="0" applyBorder="0" applyAlignment="0" applyProtection="0"/>
    <xf numFmtId="37" fontId="39" fillId="0" borderId="0" applyNumberFormat="0" applyFill="0" applyBorder="0" applyAlignment="0" applyProtection="0"/>
    <xf numFmtId="37" fontId="39" fillId="0" borderId="0" applyNumberFormat="0" applyFill="0" applyBorder="0" applyAlignment="0" applyProtection="0"/>
    <xf numFmtId="37" fontId="39" fillId="0" borderId="0" applyNumberFormat="0" applyFill="0" applyBorder="0" applyAlignment="0" applyProtection="0"/>
    <xf numFmtId="37" fontId="39" fillId="0" borderId="0" applyNumberFormat="0" applyFill="0" applyBorder="0" applyAlignment="0" applyProtection="0"/>
    <xf numFmtId="37" fontId="3" fillId="0" borderId="0" applyNumberFormat="0" applyFill="0" applyBorder="0" applyAlignment="0" applyProtection="0"/>
    <xf numFmtId="37" fontId="3" fillId="0" borderId="0" applyNumberFormat="0" applyFill="0" applyBorder="0" applyAlignment="0" applyProtection="0"/>
    <xf numFmtId="37" fontId="39" fillId="0" borderId="0" applyNumberFormat="0" applyFill="0" applyBorder="0" applyAlignment="0" applyProtection="0"/>
    <xf numFmtId="37" fontId="39" fillId="0" borderId="0" applyNumberFormat="0" applyFill="0" applyBorder="0" applyAlignment="0" applyProtection="0"/>
    <xf numFmtId="37" fontId="39" fillId="0" borderId="0" applyNumberFormat="0" applyFill="0" applyBorder="0" applyAlignment="0" applyProtection="0"/>
    <xf numFmtId="37" fontId="39" fillId="0" borderId="0" applyNumberFormat="0" applyFill="0" applyBorder="0" applyAlignment="0" applyProtection="0"/>
    <xf numFmtId="37" fontId="39" fillId="0" borderId="0" applyNumberFormat="0" applyFill="0" applyBorder="0" applyAlignment="0" applyProtection="0"/>
    <xf numFmtId="37" fontId="39" fillId="0" borderId="0" applyNumberFormat="0" applyFill="0" applyBorder="0" applyAlignment="0" applyProtection="0"/>
    <xf numFmtId="37" fontId="39" fillId="0" borderId="0" applyNumberFormat="0" applyFill="0" applyBorder="0" applyAlignment="0" applyProtection="0"/>
    <xf numFmtId="37" fontId="39" fillId="0" borderId="0" applyNumberFormat="0" applyFill="0" applyBorder="0" applyAlignment="0" applyProtection="0"/>
    <xf numFmtId="37" fontId="39" fillId="0" borderId="0" applyNumberFormat="0" applyFill="0" applyBorder="0" applyAlignment="0" applyProtection="0"/>
    <xf numFmtId="37" fontId="39" fillId="0" borderId="0" applyNumberFormat="0" applyFill="0" applyBorder="0" applyAlignment="0" applyProtection="0"/>
    <xf numFmtId="37" fontId="3" fillId="0" borderId="0" applyNumberFormat="0" applyFill="0" applyBorder="0" applyAlignment="0" applyProtection="0"/>
    <xf numFmtId="37" fontId="3" fillId="0" borderId="0" applyNumberFormat="0" applyFill="0" applyBorder="0" applyAlignment="0" applyProtection="0"/>
    <xf numFmtId="37" fontId="39" fillId="0" borderId="0" applyNumberFormat="0" applyFill="0" applyBorder="0" applyAlignment="0" applyProtection="0"/>
    <xf numFmtId="37" fontId="39" fillId="0" borderId="0" applyNumberFormat="0" applyFill="0" applyBorder="0" applyAlignment="0" applyProtection="0"/>
    <xf numFmtId="37" fontId="39" fillId="0" borderId="0" applyNumberFormat="0" applyFill="0" applyBorder="0" applyAlignment="0" applyProtection="0"/>
    <xf numFmtId="37" fontId="39" fillId="0" borderId="0" applyNumberFormat="0" applyFill="0" applyBorder="0" applyAlignment="0" applyProtection="0"/>
    <xf numFmtId="37" fontId="39" fillId="0" borderId="0" applyNumberFormat="0" applyFill="0" applyBorder="0" applyAlignment="0" applyProtection="0"/>
    <xf numFmtId="37" fontId="39" fillId="0" borderId="0" applyNumberFormat="0" applyFill="0" applyBorder="0" applyAlignment="0" applyProtection="0"/>
    <xf numFmtId="37" fontId="39" fillId="0" borderId="0" applyNumberFormat="0" applyFill="0" applyBorder="0" applyAlignment="0" applyProtection="0"/>
    <xf numFmtId="37" fontId="39" fillId="0" borderId="0" applyNumberFormat="0" applyFill="0" applyBorder="0" applyAlignment="0" applyProtection="0"/>
    <xf numFmtId="37" fontId="39" fillId="0" borderId="0" applyNumberFormat="0" applyFill="0" applyBorder="0" applyAlignment="0" applyProtection="0"/>
    <xf numFmtId="37" fontId="39" fillId="0" borderId="0" applyNumberFormat="0" applyFill="0" applyBorder="0" applyAlignment="0" applyProtection="0"/>
    <xf numFmtId="37" fontId="3" fillId="0" borderId="0" applyNumberFormat="0" applyFill="0" applyBorder="0" applyAlignment="0" applyProtection="0"/>
    <xf numFmtId="37" fontId="3" fillId="0" borderId="0" applyNumberFormat="0" applyFill="0" applyBorder="0" applyAlignment="0" applyProtection="0"/>
    <xf numFmtId="37" fontId="39" fillId="0" borderId="0" applyNumberFormat="0" applyFill="0" applyBorder="0" applyAlignment="0" applyProtection="0"/>
    <xf numFmtId="37" fontId="3" fillId="0" borderId="0" applyNumberFormat="0" applyFill="0" applyBorder="0" applyAlignment="0" applyProtection="0"/>
    <xf numFmtId="37" fontId="39" fillId="0" borderId="0" applyNumberFormat="0" applyFill="0" applyBorder="0" applyAlignment="0" applyProtection="0"/>
    <xf numFmtId="37" fontId="39" fillId="0" borderId="0" applyNumberFormat="0" applyFill="0" applyBorder="0" applyAlignment="0" applyProtection="0"/>
    <xf numFmtId="37" fontId="39" fillId="0" borderId="0" applyNumberFormat="0" applyFill="0" applyBorder="0" applyAlignment="0" applyProtection="0"/>
    <xf numFmtId="37" fontId="39" fillId="0" borderId="0" applyNumberFormat="0" applyFill="0" applyBorder="0" applyAlignment="0" applyProtection="0"/>
    <xf numFmtId="37" fontId="39" fillId="0" borderId="0" applyNumberFormat="0" applyFill="0" applyBorder="0" applyAlignment="0" applyProtection="0"/>
    <xf numFmtId="37" fontId="44" fillId="0" borderId="0" applyNumberFormat="0" applyFill="0" applyBorder="0" applyAlignment="0" applyProtection="0"/>
    <xf numFmtId="37" fontId="39" fillId="0" borderId="0" applyNumberFormat="0" applyFill="0" applyBorder="0" applyAlignment="0" applyProtection="0"/>
    <xf numFmtId="37" fontId="39" fillId="0" borderId="0" applyNumberFormat="0" applyFill="0" applyBorder="0" applyAlignment="0" applyProtection="0"/>
    <xf numFmtId="37" fontId="39" fillId="0" borderId="0" applyNumberFormat="0" applyFill="0" applyBorder="0" applyAlignment="0" applyProtection="0"/>
    <xf numFmtId="37" fontId="39" fillId="0" borderId="0" applyNumberFormat="0" applyFill="0" applyBorder="0" applyAlignment="0" applyProtection="0"/>
    <xf numFmtId="37" fontId="39" fillId="0" borderId="0" applyNumberFormat="0" applyFill="0" applyBorder="0" applyAlignment="0" applyProtection="0"/>
    <xf numFmtId="37" fontId="39" fillId="0" borderId="0" applyNumberFormat="0" applyFill="0" applyBorder="0" applyAlignment="0" applyProtection="0"/>
    <xf numFmtId="37" fontId="39" fillId="0" borderId="0" applyNumberFormat="0" applyFill="0" applyBorder="0" applyAlignment="0" applyProtection="0"/>
    <xf numFmtId="37" fontId="39" fillId="0" borderId="0" applyNumberFormat="0" applyFill="0" applyBorder="0" applyAlignment="0" applyProtection="0"/>
    <xf numFmtId="37" fontId="39" fillId="0" borderId="0" applyNumberFormat="0" applyFill="0" applyBorder="0" applyAlignment="0" applyProtection="0"/>
    <xf numFmtId="37" fontId="39" fillId="0" borderId="0" applyNumberFormat="0" applyFill="0" applyBorder="0" applyAlignment="0" applyProtection="0"/>
    <xf numFmtId="37" fontId="39" fillId="0" borderId="0" applyNumberFormat="0" applyFill="0" applyBorder="0" applyAlignment="0" applyProtection="0"/>
    <xf numFmtId="37" fontId="39" fillId="0" borderId="0" applyNumberFormat="0" applyFill="0" applyBorder="0" applyAlignment="0" applyProtection="0"/>
    <xf numFmtId="37" fontId="39" fillId="0" borderId="0" applyNumberFormat="0" applyFill="0" applyBorder="0" applyAlignment="0" applyProtection="0"/>
    <xf numFmtId="37" fontId="39" fillId="0" borderId="0" applyNumberFormat="0" applyFill="0" applyBorder="0" applyAlignment="0" applyProtection="0"/>
    <xf numFmtId="37" fontId="39" fillId="0" borderId="0" applyNumberFormat="0" applyFill="0" applyBorder="0" applyAlignment="0" applyProtection="0"/>
    <xf numFmtId="37" fontId="39" fillId="0" borderId="0" applyNumberFormat="0" applyFill="0" applyBorder="0" applyAlignment="0" applyProtection="0"/>
    <xf numFmtId="37" fontId="39" fillId="0" borderId="0" applyNumberFormat="0" applyFill="0" applyBorder="0" applyAlignment="0" applyProtection="0"/>
    <xf numFmtId="37" fontId="39" fillId="0" borderId="0" applyNumberFormat="0" applyFill="0" applyBorder="0" applyAlignment="0" applyProtection="0"/>
    <xf numFmtId="37" fontId="39" fillId="0" borderId="0" applyNumberFormat="0" applyFill="0" applyBorder="0" applyAlignment="0" applyProtection="0"/>
    <xf numFmtId="37" fontId="39" fillId="0" borderId="0" applyNumberFormat="0" applyFill="0" applyBorder="0" applyAlignment="0" applyProtection="0"/>
    <xf numFmtId="37" fontId="39" fillId="0" borderId="0" applyNumberFormat="0" applyFill="0" applyBorder="0" applyAlignment="0" applyProtection="0"/>
    <xf numFmtId="37" fontId="39" fillId="0" borderId="0" applyNumberFormat="0" applyFill="0" applyBorder="0" applyAlignment="0" applyProtection="0"/>
    <xf numFmtId="37" fontId="39" fillId="0" borderId="0" applyNumberFormat="0" applyFill="0" applyBorder="0" applyAlignment="0" applyProtection="0"/>
    <xf numFmtId="37" fontId="39" fillId="0" borderId="0" applyNumberFormat="0" applyFill="0" applyBorder="0" applyAlignment="0" applyProtection="0"/>
    <xf numFmtId="37" fontId="39" fillId="0" borderId="0" applyNumberFormat="0" applyFill="0" applyBorder="0" applyAlignment="0" applyProtection="0"/>
    <xf numFmtId="37" fontId="39" fillId="0" borderId="0" applyNumberFormat="0" applyFill="0" applyBorder="0" applyAlignment="0" applyProtection="0"/>
    <xf numFmtId="37" fontId="39" fillId="0" borderId="0" applyNumberFormat="0" applyFill="0" applyBorder="0" applyAlignment="0" applyProtection="0"/>
    <xf numFmtId="37" fontId="39" fillId="0" borderId="0" applyNumberFormat="0" applyFill="0" applyBorder="0" applyAlignment="0" applyProtection="0"/>
    <xf numFmtId="37" fontId="39" fillId="0" borderId="0" applyNumberFormat="0" applyFill="0" applyBorder="0" applyAlignment="0" applyProtection="0"/>
    <xf numFmtId="37" fontId="39" fillId="0" borderId="0" applyNumberFormat="0" applyFill="0" applyBorder="0" applyAlignment="0" applyProtection="0"/>
    <xf numFmtId="37" fontId="39" fillId="0" borderId="0" applyNumberFormat="0" applyFill="0" applyBorder="0" applyAlignment="0" applyProtection="0"/>
    <xf numFmtId="37" fontId="39" fillId="0" borderId="0" applyNumberFormat="0" applyFill="0" applyBorder="0" applyAlignment="0" applyProtection="0"/>
    <xf numFmtId="37" fontId="39" fillId="0" borderId="0" applyNumberFormat="0" applyFill="0" applyBorder="0" applyAlignment="0" applyProtection="0"/>
    <xf numFmtId="37" fontId="39" fillId="0" borderId="0" applyNumberFormat="0" applyFill="0" applyBorder="0" applyAlignment="0" applyProtection="0"/>
    <xf numFmtId="37" fontId="39" fillId="0" borderId="0" applyNumberFormat="0" applyFill="0" applyBorder="0" applyAlignment="0" applyProtection="0"/>
    <xf numFmtId="37" fontId="39" fillId="0" borderId="0" applyNumberFormat="0" applyFill="0" applyBorder="0" applyAlignment="0" applyProtection="0"/>
    <xf numFmtId="37" fontId="39" fillId="0" borderId="0" applyNumberFormat="0" applyFill="0" applyBorder="0" applyAlignment="0" applyProtection="0"/>
    <xf numFmtId="37" fontId="39" fillId="0" borderId="0" applyNumberFormat="0" applyFill="0" applyBorder="0" applyAlignment="0" applyProtection="0"/>
    <xf numFmtId="37" fontId="39" fillId="0" borderId="0" applyNumberFormat="0" applyFill="0" applyBorder="0" applyAlignment="0" applyProtection="0"/>
    <xf numFmtId="178" fontId="3" fillId="0" borderId="0" applyFont="0" applyFill="0" applyBorder="0" applyAlignment="0" applyProtection="0"/>
    <xf numFmtId="178" fontId="45" fillId="0" borderId="0" applyFont="0" applyFill="0" applyBorder="0" applyAlignment="0" applyProtection="0"/>
    <xf numFmtId="178" fontId="45" fillId="0" borderId="0" applyFont="0" applyFill="0" applyBorder="0" applyAlignment="0" applyProtection="0"/>
    <xf numFmtId="178" fontId="45" fillId="0" borderId="0" applyFont="0" applyFill="0" applyBorder="0" applyAlignment="0" applyProtection="0"/>
    <xf numFmtId="178" fontId="45" fillId="0" borderId="0" applyFont="0" applyFill="0" applyBorder="0" applyAlignment="0" applyProtection="0"/>
    <xf numFmtId="178" fontId="45" fillId="0" borderId="0" applyFont="0" applyFill="0" applyBorder="0" applyAlignment="0" applyProtection="0"/>
    <xf numFmtId="178" fontId="45" fillId="0" borderId="0" applyFont="0" applyFill="0" applyBorder="0" applyAlignment="0" applyProtection="0"/>
    <xf numFmtId="178" fontId="45" fillId="0" borderId="0" applyFont="0" applyFill="0" applyBorder="0" applyAlignment="0" applyProtection="0"/>
    <xf numFmtId="178" fontId="45" fillId="0" borderId="0" applyFont="0" applyFill="0" applyBorder="0" applyAlignment="0" applyProtection="0"/>
    <xf numFmtId="178" fontId="45" fillId="0" borderId="0" applyFont="0" applyFill="0" applyBorder="0" applyAlignment="0" applyProtection="0"/>
    <xf numFmtId="178" fontId="45" fillId="0" borderId="0" applyFont="0" applyFill="0" applyBorder="0" applyAlignment="0" applyProtection="0"/>
    <xf numFmtId="178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8" fontId="45" fillId="0" borderId="0" applyFont="0" applyFill="0" applyBorder="0" applyAlignment="0" applyProtection="0"/>
    <xf numFmtId="178" fontId="45" fillId="0" borderId="0" applyFont="0" applyFill="0" applyBorder="0" applyAlignment="0" applyProtection="0"/>
    <xf numFmtId="178" fontId="45" fillId="0" borderId="0" applyFont="0" applyFill="0" applyBorder="0" applyAlignment="0" applyProtection="0"/>
    <xf numFmtId="178" fontId="45" fillId="0" borderId="0" applyFont="0" applyFill="0" applyBorder="0" applyAlignment="0" applyProtection="0"/>
    <xf numFmtId="178" fontId="45" fillId="0" borderId="0" applyFont="0" applyFill="0" applyBorder="0" applyAlignment="0" applyProtection="0"/>
    <xf numFmtId="178" fontId="45" fillId="0" borderId="0" applyFont="0" applyFill="0" applyBorder="0" applyAlignment="0" applyProtection="0"/>
    <xf numFmtId="178" fontId="45" fillId="0" borderId="0" applyFont="0" applyFill="0" applyBorder="0" applyAlignment="0" applyProtection="0"/>
    <xf numFmtId="178" fontId="45" fillId="0" borderId="0" applyFont="0" applyFill="0" applyBorder="0" applyAlignment="0" applyProtection="0"/>
    <xf numFmtId="178" fontId="45" fillId="0" borderId="0" applyFont="0" applyFill="0" applyBorder="0" applyAlignment="0" applyProtection="0"/>
    <xf numFmtId="178" fontId="45" fillId="0" borderId="0" applyFont="0" applyFill="0" applyBorder="0" applyAlignment="0" applyProtection="0"/>
    <xf numFmtId="178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8" fontId="45" fillId="0" borderId="0" applyFont="0" applyFill="0" applyBorder="0" applyAlignment="0" applyProtection="0"/>
    <xf numFmtId="178" fontId="45" fillId="0" borderId="0" applyFont="0" applyFill="0" applyBorder="0" applyAlignment="0" applyProtection="0"/>
    <xf numFmtId="178" fontId="45" fillId="0" borderId="0" applyFont="0" applyFill="0" applyBorder="0" applyAlignment="0" applyProtection="0"/>
    <xf numFmtId="178" fontId="45" fillId="0" borderId="0" applyFont="0" applyFill="0" applyBorder="0" applyAlignment="0" applyProtection="0"/>
    <xf numFmtId="178" fontId="45" fillId="0" borderId="0" applyFont="0" applyFill="0" applyBorder="0" applyAlignment="0" applyProtection="0"/>
    <xf numFmtId="178" fontId="45" fillId="0" borderId="0" applyFont="0" applyFill="0" applyBorder="0" applyAlignment="0" applyProtection="0"/>
    <xf numFmtId="178" fontId="45" fillId="0" borderId="0" applyFont="0" applyFill="0" applyBorder="0" applyAlignment="0" applyProtection="0"/>
    <xf numFmtId="178" fontId="45" fillId="0" borderId="0" applyFont="0" applyFill="0" applyBorder="0" applyAlignment="0" applyProtection="0"/>
    <xf numFmtId="178" fontId="45" fillId="0" borderId="0" applyFont="0" applyFill="0" applyBorder="0" applyAlignment="0" applyProtection="0"/>
    <xf numFmtId="178" fontId="45" fillId="0" borderId="0" applyFont="0" applyFill="0" applyBorder="0" applyAlignment="0" applyProtection="0"/>
    <xf numFmtId="178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8" fontId="45" fillId="0" borderId="0" applyFont="0" applyFill="0" applyBorder="0" applyAlignment="0" applyProtection="0"/>
    <xf numFmtId="178" fontId="3" fillId="0" borderId="0" applyFont="0" applyFill="0" applyBorder="0" applyAlignment="0" applyProtection="0"/>
    <xf numFmtId="178" fontId="45" fillId="0" borderId="0" applyFont="0" applyFill="0" applyBorder="0" applyAlignment="0" applyProtection="0"/>
    <xf numFmtId="178" fontId="45" fillId="0" borderId="0" applyFont="0" applyFill="0" applyBorder="0" applyAlignment="0" applyProtection="0"/>
    <xf numFmtId="178" fontId="45" fillId="0" borderId="0" applyFont="0" applyFill="0" applyBorder="0" applyAlignment="0" applyProtection="0"/>
    <xf numFmtId="178" fontId="45" fillId="0" borderId="0" applyFont="0" applyFill="0" applyBorder="0" applyAlignment="0" applyProtection="0"/>
    <xf numFmtId="178" fontId="45" fillId="0" borderId="0" applyFont="0" applyFill="0" applyBorder="0" applyAlignment="0" applyProtection="0"/>
    <xf numFmtId="0" fontId="46" fillId="0" borderId="14" applyNumberFormat="0" applyFill="0" applyAlignment="0" applyProtection="0"/>
    <xf numFmtId="0" fontId="46" fillId="0" borderId="14" applyNumberFormat="0" applyFill="0" applyAlignment="0" applyProtection="0"/>
    <xf numFmtId="3" fontId="47" fillId="48" borderId="0" applyNumberFormat="0" applyFont="0" applyBorder="0" applyAlignment="0" applyProtection="0">
      <alignment vertical="center"/>
    </xf>
    <xf numFmtId="3" fontId="45" fillId="48" borderId="0" applyNumberFormat="0" applyFont="0" applyBorder="0" applyAlignment="0" applyProtection="0">
      <alignment vertical="center"/>
    </xf>
    <xf numFmtId="3" fontId="45" fillId="48" borderId="0" applyNumberFormat="0" applyFont="0" applyBorder="0" applyAlignment="0" applyProtection="0">
      <alignment vertical="center"/>
    </xf>
    <xf numFmtId="3" fontId="45" fillId="48" borderId="0" applyNumberFormat="0" applyFont="0" applyBorder="0" applyAlignment="0" applyProtection="0">
      <alignment vertical="center"/>
    </xf>
    <xf numFmtId="3" fontId="45" fillId="48" borderId="0" applyNumberFormat="0" applyFont="0" applyBorder="0" applyAlignment="0" applyProtection="0">
      <alignment vertical="center"/>
    </xf>
    <xf numFmtId="3" fontId="45" fillId="48" borderId="0" applyNumberFormat="0" applyFont="0" applyBorder="0" applyAlignment="0" applyProtection="0">
      <alignment vertical="center"/>
    </xf>
    <xf numFmtId="3" fontId="45" fillId="48" borderId="0" applyNumberFormat="0" applyFont="0" applyBorder="0" applyAlignment="0" applyProtection="0">
      <alignment vertical="center"/>
    </xf>
    <xf numFmtId="3" fontId="45" fillId="48" borderId="0" applyNumberFormat="0" applyFont="0" applyBorder="0" applyAlignment="0" applyProtection="0">
      <alignment vertical="center"/>
    </xf>
    <xf numFmtId="3" fontId="45" fillId="48" borderId="0" applyNumberFormat="0" applyFont="0" applyBorder="0" applyAlignment="0" applyProtection="0">
      <alignment vertical="center"/>
    </xf>
    <xf numFmtId="3" fontId="45" fillId="48" borderId="0" applyNumberFormat="0" applyFont="0" applyBorder="0" applyAlignment="0" applyProtection="0">
      <alignment vertical="center"/>
    </xf>
    <xf numFmtId="3" fontId="45" fillId="48" borderId="0" applyNumberFormat="0" applyFont="0" applyBorder="0" applyAlignment="0" applyProtection="0">
      <alignment vertical="center"/>
    </xf>
    <xf numFmtId="3" fontId="45" fillId="48" borderId="0" applyNumberFormat="0" applyFont="0" applyBorder="0" applyAlignment="0" applyProtection="0">
      <alignment vertical="center"/>
    </xf>
    <xf numFmtId="3" fontId="45" fillId="48" borderId="0" applyNumberFormat="0" applyFont="0" applyBorder="0" applyAlignment="0" applyProtection="0">
      <alignment vertical="center"/>
    </xf>
    <xf numFmtId="3" fontId="45" fillId="48" borderId="0" applyNumberFormat="0" applyFont="0" applyBorder="0" applyAlignment="0" applyProtection="0">
      <alignment vertical="center"/>
    </xf>
    <xf numFmtId="3" fontId="45" fillId="48" borderId="0" applyNumberFormat="0" applyFont="0" applyBorder="0" applyAlignment="0" applyProtection="0">
      <alignment vertical="center"/>
    </xf>
    <xf numFmtId="3" fontId="45" fillId="48" borderId="0" applyNumberFormat="0" applyFont="0" applyBorder="0" applyAlignment="0" applyProtection="0">
      <alignment vertical="center"/>
    </xf>
    <xf numFmtId="3" fontId="45" fillId="48" borderId="0" applyNumberFormat="0" applyFont="0" applyBorder="0" applyAlignment="0" applyProtection="0">
      <alignment vertical="center"/>
    </xf>
    <xf numFmtId="3" fontId="45" fillId="48" borderId="0" applyNumberFormat="0" applyFont="0" applyBorder="0" applyAlignment="0" applyProtection="0">
      <alignment vertical="center"/>
    </xf>
    <xf numFmtId="3" fontId="45" fillId="48" borderId="0" applyNumberFormat="0" applyFont="0" applyBorder="0" applyAlignment="0" applyProtection="0">
      <alignment vertical="center"/>
    </xf>
    <xf numFmtId="3" fontId="45" fillId="48" borderId="0" applyNumberFormat="0" applyFont="0" applyBorder="0" applyAlignment="0" applyProtection="0">
      <alignment vertical="center"/>
    </xf>
    <xf numFmtId="3" fontId="45" fillId="48" borderId="0" applyNumberFormat="0" applyFont="0" applyBorder="0" applyAlignment="0" applyProtection="0">
      <alignment vertical="center"/>
    </xf>
    <xf numFmtId="3" fontId="45" fillId="48" borderId="0" applyNumberFormat="0" applyFont="0" applyBorder="0" applyAlignment="0" applyProtection="0">
      <alignment vertical="center"/>
    </xf>
    <xf numFmtId="3" fontId="45" fillId="48" borderId="0" applyNumberFormat="0" applyFont="0" applyBorder="0" applyAlignment="0" applyProtection="0">
      <alignment vertical="center"/>
    </xf>
    <xf numFmtId="3" fontId="45" fillId="48" borderId="0" applyNumberFormat="0" applyFont="0" applyBorder="0" applyAlignment="0" applyProtection="0">
      <alignment vertical="center"/>
    </xf>
    <xf numFmtId="3" fontId="45" fillId="48" borderId="0" applyNumberFormat="0" applyFont="0" applyBorder="0" applyAlignment="0" applyProtection="0">
      <alignment vertical="center"/>
    </xf>
    <xf numFmtId="3" fontId="45" fillId="48" borderId="0" applyNumberFormat="0" applyFont="0" applyBorder="0" applyAlignment="0" applyProtection="0">
      <alignment vertical="center"/>
    </xf>
    <xf numFmtId="3" fontId="45" fillId="48" borderId="0" applyNumberFormat="0" applyFont="0" applyBorder="0" applyAlignment="0" applyProtection="0">
      <alignment vertical="center"/>
    </xf>
    <xf numFmtId="3" fontId="45" fillId="48" borderId="0" applyNumberFormat="0" applyFont="0" applyBorder="0" applyAlignment="0" applyProtection="0">
      <alignment vertical="center"/>
    </xf>
    <xf numFmtId="3" fontId="45" fillId="48" borderId="0" applyNumberFormat="0" applyFont="0" applyBorder="0" applyAlignment="0" applyProtection="0">
      <alignment vertical="center"/>
    </xf>
    <xf numFmtId="3" fontId="45" fillId="48" borderId="0" applyNumberFormat="0" applyFont="0" applyBorder="0" applyAlignment="0" applyProtection="0">
      <alignment vertical="center"/>
    </xf>
    <xf numFmtId="3" fontId="45" fillId="48" borderId="0" applyNumberFormat="0" applyFont="0" applyBorder="0" applyAlignment="0" applyProtection="0">
      <alignment vertical="center"/>
    </xf>
    <xf numFmtId="3" fontId="45" fillId="48" borderId="0" applyNumberFormat="0" applyFont="0" applyBorder="0" applyAlignment="0" applyProtection="0">
      <alignment vertical="center"/>
    </xf>
    <xf numFmtId="3" fontId="45" fillId="48" borderId="0" applyNumberFormat="0" applyFont="0" applyBorder="0" applyAlignment="0" applyProtection="0">
      <alignment vertical="center"/>
    </xf>
    <xf numFmtId="3" fontId="45" fillId="48" borderId="0" applyNumberFormat="0" applyFont="0" applyBorder="0" applyAlignment="0" applyProtection="0">
      <alignment vertical="center"/>
    </xf>
    <xf numFmtId="3" fontId="45" fillId="48" borderId="0" applyNumberFormat="0" applyFont="0" applyBorder="0" applyAlignment="0" applyProtection="0">
      <alignment vertical="center"/>
    </xf>
    <xf numFmtId="3" fontId="45" fillId="48" borderId="0" applyNumberFormat="0" applyFont="0" applyBorder="0" applyAlignment="0" applyProtection="0">
      <alignment vertical="center"/>
    </xf>
    <xf numFmtId="3" fontId="45" fillId="48" borderId="0" applyNumberFormat="0" applyFont="0" applyBorder="0" applyAlignment="0" applyProtection="0">
      <alignment vertical="center"/>
    </xf>
    <xf numFmtId="3" fontId="45" fillId="48" borderId="0" applyNumberFormat="0" applyFont="0" applyBorder="0" applyAlignment="0" applyProtection="0">
      <alignment vertical="center"/>
    </xf>
    <xf numFmtId="3" fontId="45" fillId="48" borderId="0" applyNumberFormat="0" applyFont="0" applyBorder="0" applyAlignment="0" applyProtection="0">
      <alignment vertical="center"/>
    </xf>
    <xf numFmtId="3" fontId="45" fillId="48" borderId="0" applyNumberFormat="0" applyFont="0" applyBorder="0" applyAlignment="0" applyProtection="0">
      <alignment vertical="center"/>
    </xf>
    <xf numFmtId="0" fontId="48" fillId="0" borderId="20" applyNumberFormat="0" applyFont="0" applyFill="0" applyAlignment="0" applyProtection="0"/>
    <xf numFmtId="0" fontId="48" fillId="0" borderId="20" applyNumberFormat="0" applyFont="0" applyFill="0" applyAlignment="0" applyProtection="0"/>
    <xf numFmtId="49" fontId="49" fillId="0" borderId="0" applyFont="0" applyFill="0" applyBorder="0" applyAlignment="0" applyProtection="0">
      <alignment horizontal="left"/>
    </xf>
    <xf numFmtId="179" fontId="50" fillId="0" borderId="0" applyAlignment="0" applyProtection="0"/>
    <xf numFmtId="167" fontId="21" fillId="0" borderId="0" applyFill="0" applyBorder="0" applyAlignment="0" applyProtection="0"/>
    <xf numFmtId="49" fontId="21" fillId="0" borderId="0" applyNumberFormat="0" applyAlignment="0" applyProtection="0">
      <alignment horizontal="left"/>
    </xf>
    <xf numFmtId="49" fontId="51" fillId="0" borderId="21" applyNumberFormat="0" applyAlignment="0" applyProtection="0">
      <alignment horizontal="left" wrapText="1"/>
    </xf>
    <xf numFmtId="49" fontId="51" fillId="0" borderId="21" applyNumberFormat="0" applyAlignment="0" applyProtection="0">
      <alignment horizontal="left" wrapText="1"/>
    </xf>
    <xf numFmtId="49" fontId="51" fillId="0" borderId="21" applyNumberFormat="0" applyAlignment="0" applyProtection="0">
      <alignment horizontal="left" wrapText="1"/>
    </xf>
    <xf numFmtId="49" fontId="51" fillId="0" borderId="21" applyNumberFormat="0" applyAlignment="0" applyProtection="0">
      <alignment horizontal="left" wrapText="1"/>
    </xf>
    <xf numFmtId="49" fontId="51" fillId="0" borderId="21" applyNumberFormat="0" applyAlignment="0" applyProtection="0">
      <alignment horizontal="left" wrapText="1"/>
    </xf>
    <xf numFmtId="49" fontId="51" fillId="0" borderId="0" applyNumberFormat="0" applyAlignment="0" applyProtection="0">
      <alignment horizontal="left" wrapText="1"/>
    </xf>
    <xf numFmtId="49" fontId="52" fillId="0" borderId="0" applyAlignment="0" applyProtection="0">
      <alignment horizontal="left"/>
    </xf>
    <xf numFmtId="0" fontId="11" fillId="19" borderId="0" applyNumberFormat="0" applyBorder="0" applyAlignment="0" applyProtection="0"/>
    <xf numFmtId="180" fontId="33" fillId="0" borderId="0" applyFont="0" applyFill="0" applyBorder="0" applyAlignment="0" applyProtection="0"/>
    <xf numFmtId="39" fontId="53" fillId="0" borderId="0"/>
    <xf numFmtId="181" fontId="3" fillId="0" borderId="0" applyFill="0" applyBorder="0" applyAlignment="0"/>
    <xf numFmtId="0" fontId="7" fillId="23" borderId="3" applyNumberFormat="0" applyAlignment="0" applyProtection="0"/>
    <xf numFmtId="0" fontId="7" fillId="23" borderId="3" applyNumberFormat="0" applyAlignment="0" applyProtection="0"/>
    <xf numFmtId="0" fontId="7" fillId="23" borderId="3" applyNumberFormat="0" applyAlignment="0" applyProtection="0"/>
    <xf numFmtId="0" fontId="7" fillId="23" borderId="3" applyNumberFormat="0" applyAlignment="0" applyProtection="0"/>
    <xf numFmtId="0" fontId="7" fillId="23" borderId="3" applyNumberFormat="0" applyAlignment="0" applyProtection="0"/>
    <xf numFmtId="0" fontId="7" fillId="23" borderId="3" applyNumberFormat="0" applyAlignment="0" applyProtection="0"/>
    <xf numFmtId="0" fontId="7" fillId="23" borderId="3" applyNumberFormat="0" applyAlignment="0" applyProtection="0"/>
    <xf numFmtId="0" fontId="7" fillId="23" borderId="3" applyNumberFormat="0" applyAlignment="0" applyProtection="0"/>
    <xf numFmtId="0" fontId="7" fillId="23" borderId="3" applyNumberFormat="0" applyAlignment="0" applyProtection="0"/>
    <xf numFmtId="0" fontId="7" fillId="23" borderId="3" applyNumberFormat="0" applyAlignment="0" applyProtection="0"/>
    <xf numFmtId="0" fontId="8" fillId="34" borderId="4" applyNumberFormat="0" applyAlignment="0" applyProtection="0"/>
    <xf numFmtId="0" fontId="16" fillId="0" borderId="5" applyNumberFormat="0" applyFill="0" applyAlignment="0" applyProtection="0"/>
    <xf numFmtId="38" fontId="55" fillId="0" borderId="0" applyFont="0" applyFill="0" applyBorder="0" applyAlignment="0" applyProtection="0"/>
    <xf numFmtId="38" fontId="45" fillId="0" borderId="0" applyFont="0" applyFill="0" applyBorder="0" applyAlignment="0" applyProtection="0"/>
    <xf numFmtId="38" fontId="45" fillId="0" borderId="0" applyFont="0" applyFill="0" applyBorder="0" applyAlignment="0" applyProtection="0"/>
    <xf numFmtId="38" fontId="45" fillId="0" borderId="0" applyFont="0" applyFill="0" applyBorder="0" applyAlignment="0" applyProtection="0"/>
    <xf numFmtId="38" fontId="45" fillId="0" borderId="0" applyFont="0" applyFill="0" applyBorder="0" applyAlignment="0" applyProtection="0"/>
    <xf numFmtId="38" fontId="45" fillId="0" borderId="0" applyFont="0" applyFill="0" applyBorder="0" applyAlignment="0" applyProtection="0"/>
    <xf numFmtId="38" fontId="45" fillId="0" borderId="0" applyFont="0" applyFill="0" applyBorder="0" applyAlignment="0" applyProtection="0"/>
    <xf numFmtId="38" fontId="45" fillId="0" borderId="0" applyFont="0" applyFill="0" applyBorder="0" applyAlignment="0" applyProtection="0"/>
    <xf numFmtId="38" fontId="45" fillId="0" borderId="0" applyFont="0" applyFill="0" applyBorder="0" applyAlignment="0" applyProtection="0"/>
    <xf numFmtId="38" fontId="45" fillId="0" borderId="0" applyFont="0" applyFill="0" applyBorder="0" applyAlignment="0" applyProtection="0"/>
    <xf numFmtId="38" fontId="45" fillId="0" borderId="0" applyFont="0" applyFill="0" applyBorder="0" applyAlignment="0" applyProtection="0"/>
    <xf numFmtId="38" fontId="55" fillId="0" borderId="0" applyFont="0" applyFill="0" applyBorder="0" applyAlignment="0" applyProtection="0"/>
    <xf numFmtId="38" fontId="45" fillId="0" borderId="0" applyFont="0" applyFill="0" applyBorder="0" applyAlignment="0" applyProtection="0"/>
    <xf numFmtId="38" fontId="45" fillId="0" borderId="0" applyFont="0" applyFill="0" applyBorder="0" applyAlignment="0" applyProtection="0"/>
    <xf numFmtId="38" fontId="45" fillId="0" borderId="0" applyFont="0" applyFill="0" applyBorder="0" applyAlignment="0" applyProtection="0"/>
    <xf numFmtId="38" fontId="45" fillId="0" borderId="0" applyFont="0" applyFill="0" applyBorder="0" applyAlignment="0" applyProtection="0"/>
    <xf numFmtId="38" fontId="45" fillId="0" borderId="0" applyFont="0" applyFill="0" applyBorder="0" applyAlignment="0" applyProtection="0"/>
    <xf numFmtId="38" fontId="45" fillId="0" borderId="0" applyFont="0" applyFill="0" applyBorder="0" applyAlignment="0" applyProtection="0"/>
    <xf numFmtId="38" fontId="45" fillId="0" borderId="0" applyFont="0" applyFill="0" applyBorder="0" applyAlignment="0" applyProtection="0"/>
    <xf numFmtId="38" fontId="45" fillId="0" borderId="0" applyFont="0" applyFill="0" applyBorder="0" applyAlignment="0" applyProtection="0"/>
    <xf numFmtId="38" fontId="45" fillId="0" borderId="0" applyFont="0" applyFill="0" applyBorder="0" applyAlignment="0" applyProtection="0"/>
    <xf numFmtId="38" fontId="45" fillId="0" borderId="0" applyFont="0" applyFill="0" applyBorder="0" applyAlignment="0" applyProtection="0"/>
    <xf numFmtId="38" fontId="55" fillId="0" borderId="0" applyFont="0" applyFill="0" applyBorder="0" applyAlignment="0" applyProtection="0"/>
    <xf numFmtId="38" fontId="45" fillId="0" borderId="0" applyFont="0" applyFill="0" applyBorder="0" applyAlignment="0" applyProtection="0"/>
    <xf numFmtId="38" fontId="45" fillId="0" borderId="0" applyFont="0" applyFill="0" applyBorder="0" applyAlignment="0" applyProtection="0"/>
    <xf numFmtId="38" fontId="45" fillId="0" borderId="0" applyFont="0" applyFill="0" applyBorder="0" applyAlignment="0" applyProtection="0"/>
    <xf numFmtId="38" fontId="45" fillId="0" borderId="0" applyFont="0" applyFill="0" applyBorder="0" applyAlignment="0" applyProtection="0"/>
    <xf numFmtId="38" fontId="45" fillId="0" borderId="0" applyFont="0" applyFill="0" applyBorder="0" applyAlignment="0" applyProtection="0"/>
    <xf numFmtId="38" fontId="45" fillId="0" borderId="0" applyFont="0" applyFill="0" applyBorder="0" applyAlignment="0" applyProtection="0"/>
    <xf numFmtId="38" fontId="45" fillId="0" borderId="0" applyFont="0" applyFill="0" applyBorder="0" applyAlignment="0" applyProtection="0"/>
    <xf numFmtId="38" fontId="45" fillId="0" borderId="0" applyFont="0" applyFill="0" applyBorder="0" applyAlignment="0" applyProtection="0"/>
    <xf numFmtId="38" fontId="45" fillId="0" borderId="0" applyFont="0" applyFill="0" applyBorder="0" applyAlignment="0" applyProtection="0"/>
    <xf numFmtId="38" fontId="45" fillId="0" borderId="0" applyFont="0" applyFill="0" applyBorder="0" applyAlignment="0" applyProtection="0"/>
    <xf numFmtId="38" fontId="55" fillId="0" borderId="0" applyFont="0" applyFill="0" applyBorder="0" applyAlignment="0" applyProtection="0"/>
    <xf numFmtId="38" fontId="45" fillId="0" borderId="0" applyFont="0" applyFill="0" applyBorder="0" applyAlignment="0" applyProtection="0"/>
    <xf numFmtId="38" fontId="45" fillId="0" borderId="0" applyFont="0" applyFill="0" applyBorder="0" applyAlignment="0" applyProtection="0"/>
    <xf numFmtId="38" fontId="45" fillId="0" borderId="0" applyFont="0" applyFill="0" applyBorder="0" applyAlignment="0" applyProtection="0"/>
    <xf numFmtId="38" fontId="45" fillId="0" borderId="0" applyFont="0" applyFill="0" applyBorder="0" applyAlignment="0" applyProtection="0"/>
    <xf numFmtId="38" fontId="45" fillId="0" borderId="0" applyFont="0" applyFill="0" applyBorder="0" applyAlignment="0" applyProtection="0"/>
    <xf numFmtId="38" fontId="4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5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3" fontId="56" fillId="0" borderId="0" applyFont="0" applyFill="0" applyBorder="0" applyAlignment="0" applyProtection="0"/>
    <xf numFmtId="3" fontId="45" fillId="0" borderId="0" applyFont="0" applyFill="0" applyBorder="0" applyAlignment="0" applyProtection="0"/>
    <xf numFmtId="3" fontId="45" fillId="0" borderId="0" applyFont="0" applyFill="0" applyBorder="0" applyAlignment="0" applyProtection="0"/>
    <xf numFmtId="3" fontId="45" fillId="0" borderId="0" applyFont="0" applyFill="0" applyBorder="0" applyAlignment="0" applyProtection="0"/>
    <xf numFmtId="3" fontId="45" fillId="0" borderId="0" applyFont="0" applyFill="0" applyBorder="0" applyAlignment="0" applyProtection="0"/>
    <xf numFmtId="3" fontId="45" fillId="0" borderId="0" applyFont="0" applyFill="0" applyBorder="0" applyAlignment="0" applyProtection="0"/>
    <xf numFmtId="3" fontId="45" fillId="0" borderId="0" applyFont="0" applyFill="0" applyBorder="0" applyAlignment="0" applyProtection="0"/>
    <xf numFmtId="3" fontId="45" fillId="0" borderId="0" applyFont="0" applyFill="0" applyBorder="0" applyAlignment="0" applyProtection="0"/>
    <xf numFmtId="3" fontId="45" fillId="0" borderId="0" applyFont="0" applyFill="0" applyBorder="0" applyAlignment="0" applyProtection="0"/>
    <xf numFmtId="3" fontId="45" fillId="0" borderId="0" applyFont="0" applyFill="0" applyBorder="0" applyAlignment="0" applyProtection="0"/>
    <xf numFmtId="3" fontId="45" fillId="0" borderId="0" applyFont="0" applyFill="0" applyBorder="0" applyAlignment="0" applyProtection="0"/>
    <xf numFmtId="3" fontId="56" fillId="0" borderId="0" applyFont="0" applyFill="0" applyBorder="0" applyAlignment="0" applyProtection="0"/>
    <xf numFmtId="3" fontId="45" fillId="0" borderId="0" applyFont="0" applyFill="0" applyBorder="0" applyAlignment="0" applyProtection="0"/>
    <xf numFmtId="3" fontId="45" fillId="0" borderId="0" applyFont="0" applyFill="0" applyBorder="0" applyAlignment="0" applyProtection="0"/>
    <xf numFmtId="3" fontId="45" fillId="0" borderId="0" applyFont="0" applyFill="0" applyBorder="0" applyAlignment="0" applyProtection="0"/>
    <xf numFmtId="3" fontId="45" fillId="0" borderId="0" applyFont="0" applyFill="0" applyBorder="0" applyAlignment="0" applyProtection="0"/>
    <xf numFmtId="3" fontId="45" fillId="0" borderId="0" applyFont="0" applyFill="0" applyBorder="0" applyAlignment="0" applyProtection="0"/>
    <xf numFmtId="3" fontId="45" fillId="0" borderId="0" applyFont="0" applyFill="0" applyBorder="0" applyAlignment="0" applyProtection="0"/>
    <xf numFmtId="3" fontId="45" fillId="0" borderId="0" applyFont="0" applyFill="0" applyBorder="0" applyAlignment="0" applyProtection="0"/>
    <xf numFmtId="3" fontId="45" fillId="0" borderId="0" applyFont="0" applyFill="0" applyBorder="0" applyAlignment="0" applyProtection="0"/>
    <xf numFmtId="3" fontId="45" fillId="0" borderId="0" applyFont="0" applyFill="0" applyBorder="0" applyAlignment="0" applyProtection="0"/>
    <xf numFmtId="3" fontId="45" fillId="0" borderId="0" applyFont="0" applyFill="0" applyBorder="0" applyAlignment="0" applyProtection="0"/>
    <xf numFmtId="3" fontId="45" fillId="0" borderId="0" applyFont="0" applyFill="0" applyBorder="0" applyAlignment="0" applyProtection="0"/>
    <xf numFmtId="3" fontId="56" fillId="0" borderId="0" applyFont="0" applyFill="0" applyBorder="0" applyAlignment="0" applyProtection="0"/>
    <xf numFmtId="3" fontId="45" fillId="0" borderId="0" applyFont="0" applyFill="0" applyBorder="0" applyAlignment="0" applyProtection="0"/>
    <xf numFmtId="3" fontId="45" fillId="0" borderId="0" applyFont="0" applyFill="0" applyBorder="0" applyAlignment="0" applyProtection="0"/>
    <xf numFmtId="3" fontId="45" fillId="0" borderId="0" applyFont="0" applyFill="0" applyBorder="0" applyAlignment="0" applyProtection="0"/>
    <xf numFmtId="3" fontId="45" fillId="0" borderId="0" applyFont="0" applyFill="0" applyBorder="0" applyAlignment="0" applyProtection="0"/>
    <xf numFmtId="3" fontId="45" fillId="0" borderId="0" applyFont="0" applyFill="0" applyBorder="0" applyAlignment="0" applyProtection="0"/>
    <xf numFmtId="3" fontId="45" fillId="0" borderId="0" applyFont="0" applyFill="0" applyBorder="0" applyAlignment="0" applyProtection="0"/>
    <xf numFmtId="3" fontId="45" fillId="0" borderId="0" applyFont="0" applyFill="0" applyBorder="0" applyAlignment="0" applyProtection="0"/>
    <xf numFmtId="3" fontId="45" fillId="0" borderId="0" applyFont="0" applyFill="0" applyBorder="0" applyAlignment="0" applyProtection="0"/>
    <xf numFmtId="3" fontId="45" fillId="0" borderId="0" applyFont="0" applyFill="0" applyBorder="0" applyAlignment="0" applyProtection="0"/>
    <xf numFmtId="3" fontId="45" fillId="0" borderId="0" applyFont="0" applyFill="0" applyBorder="0" applyAlignment="0" applyProtection="0"/>
    <xf numFmtId="3" fontId="45" fillId="0" borderId="0" applyFont="0" applyFill="0" applyBorder="0" applyAlignment="0" applyProtection="0"/>
    <xf numFmtId="3" fontId="56" fillId="0" borderId="0" applyFont="0" applyFill="0" applyBorder="0" applyAlignment="0" applyProtection="0"/>
    <xf numFmtId="3" fontId="45" fillId="0" borderId="0" applyFont="0" applyFill="0" applyBorder="0" applyAlignment="0" applyProtection="0"/>
    <xf numFmtId="3" fontId="45" fillId="0" borderId="0" applyFont="0" applyFill="0" applyBorder="0" applyAlignment="0" applyProtection="0"/>
    <xf numFmtId="3" fontId="45" fillId="0" borderId="0" applyFont="0" applyFill="0" applyBorder="0" applyAlignment="0" applyProtection="0"/>
    <xf numFmtId="3" fontId="45" fillId="0" borderId="0" applyFont="0" applyFill="0" applyBorder="0" applyAlignment="0" applyProtection="0"/>
    <xf numFmtId="3" fontId="45" fillId="0" borderId="0" applyFont="0" applyFill="0" applyBorder="0" applyAlignment="0" applyProtection="0"/>
    <xf numFmtId="3" fontId="45" fillId="0" borderId="0" applyFont="0" applyFill="0" applyBorder="0" applyAlignment="0" applyProtection="0"/>
    <xf numFmtId="3" fontId="45" fillId="0" borderId="0" applyFont="0" applyFill="0" applyBorder="0" applyAlignment="0" applyProtection="0"/>
    <xf numFmtId="0" fontId="57" fillId="0" borderId="0" applyNumberFormat="0" applyAlignment="0">
      <alignment horizontal="left"/>
    </xf>
    <xf numFmtId="0" fontId="58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59" fillId="0" borderId="22"/>
    <xf numFmtId="0" fontId="39" fillId="0" borderId="22"/>
    <xf numFmtId="0" fontId="39" fillId="0" borderId="22"/>
    <xf numFmtId="0" fontId="39" fillId="0" borderId="22"/>
    <xf numFmtId="0" fontId="39" fillId="0" borderId="22"/>
    <xf numFmtId="0" fontId="39" fillId="0" borderId="22"/>
    <xf numFmtId="0" fontId="39" fillId="0" borderId="22"/>
    <xf numFmtId="0" fontId="39" fillId="0" borderId="22"/>
    <xf numFmtId="0" fontId="39" fillId="0" borderId="22"/>
    <xf numFmtId="0" fontId="39" fillId="0" borderId="22"/>
    <xf numFmtId="0" fontId="39" fillId="0" borderId="22"/>
    <xf numFmtId="0" fontId="39" fillId="0" borderId="22"/>
    <xf numFmtId="0" fontId="39" fillId="0" borderId="22"/>
    <xf numFmtId="0" fontId="39" fillId="0" borderId="22"/>
    <xf numFmtId="0" fontId="39" fillId="0" borderId="22"/>
    <xf numFmtId="0" fontId="39" fillId="0" borderId="22"/>
    <xf numFmtId="0" fontId="39" fillId="0" borderId="22"/>
    <xf numFmtId="0" fontId="39" fillId="0" borderId="22"/>
    <xf numFmtId="0" fontId="39" fillId="0" borderId="22"/>
    <xf numFmtId="0" fontId="39" fillId="0" borderId="22"/>
    <xf numFmtId="0" fontId="39" fillId="0" borderId="22"/>
    <xf numFmtId="0" fontId="39" fillId="0" borderId="22"/>
    <xf numFmtId="0" fontId="39" fillId="0" borderId="22"/>
    <xf numFmtId="0" fontId="39" fillId="0" borderId="22"/>
    <xf numFmtId="0" fontId="39" fillId="0" borderId="22"/>
    <xf numFmtId="0" fontId="39" fillId="0" borderId="22"/>
    <xf numFmtId="0" fontId="39" fillId="0" borderId="22"/>
    <xf numFmtId="0" fontId="39" fillId="0" borderId="22"/>
    <xf numFmtId="0" fontId="39" fillId="0" borderId="22"/>
    <xf numFmtId="0" fontId="39" fillId="0" borderId="22"/>
    <xf numFmtId="0" fontId="39" fillId="0" borderId="22"/>
    <xf numFmtId="0" fontId="39" fillId="0" borderId="22"/>
    <xf numFmtId="0" fontId="39" fillId="0" borderId="22"/>
    <xf numFmtId="0" fontId="39" fillId="0" borderId="22"/>
    <xf numFmtId="0" fontId="39" fillId="0" borderId="22"/>
    <xf numFmtId="0" fontId="39" fillId="0" borderId="22"/>
    <xf numFmtId="0" fontId="39" fillId="0" borderId="22"/>
    <xf numFmtId="0" fontId="39" fillId="0" borderId="22"/>
    <xf numFmtId="0" fontId="39" fillId="0" borderId="22"/>
    <xf numFmtId="0" fontId="39" fillId="0" borderId="22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58" fillId="0" borderId="0"/>
    <xf numFmtId="182" fontId="55" fillId="0" borderId="0" applyFont="0" applyFill="0" applyBorder="0" applyAlignment="0" applyProtection="0"/>
    <xf numFmtId="182" fontId="45" fillId="0" borderId="0" applyFont="0" applyFill="0" applyBorder="0" applyAlignment="0" applyProtection="0"/>
    <xf numFmtId="182" fontId="45" fillId="0" borderId="0" applyFont="0" applyFill="0" applyBorder="0" applyAlignment="0" applyProtection="0"/>
    <xf numFmtId="182" fontId="45" fillId="0" borderId="0" applyFont="0" applyFill="0" applyBorder="0" applyAlignment="0" applyProtection="0"/>
    <xf numFmtId="182" fontId="45" fillId="0" borderId="0" applyFont="0" applyFill="0" applyBorder="0" applyAlignment="0" applyProtection="0"/>
    <xf numFmtId="182" fontId="45" fillId="0" borderId="0" applyFont="0" applyFill="0" applyBorder="0" applyAlignment="0" applyProtection="0"/>
    <xf numFmtId="182" fontId="45" fillId="0" borderId="0" applyFont="0" applyFill="0" applyBorder="0" applyAlignment="0" applyProtection="0"/>
    <xf numFmtId="182" fontId="45" fillId="0" borderId="0" applyFont="0" applyFill="0" applyBorder="0" applyAlignment="0" applyProtection="0"/>
    <xf numFmtId="182" fontId="45" fillId="0" borderId="0" applyFont="0" applyFill="0" applyBorder="0" applyAlignment="0" applyProtection="0"/>
    <xf numFmtId="182" fontId="45" fillId="0" borderId="0" applyFont="0" applyFill="0" applyBorder="0" applyAlignment="0" applyProtection="0"/>
    <xf numFmtId="182" fontId="45" fillId="0" borderId="0" applyFont="0" applyFill="0" applyBorder="0" applyAlignment="0" applyProtection="0"/>
    <xf numFmtId="182" fontId="55" fillId="0" borderId="0" applyFont="0" applyFill="0" applyBorder="0" applyAlignment="0" applyProtection="0"/>
    <xf numFmtId="182" fontId="45" fillId="0" borderId="0" applyFont="0" applyFill="0" applyBorder="0" applyAlignment="0" applyProtection="0"/>
    <xf numFmtId="182" fontId="45" fillId="0" borderId="0" applyFont="0" applyFill="0" applyBorder="0" applyAlignment="0" applyProtection="0"/>
    <xf numFmtId="182" fontId="45" fillId="0" borderId="0" applyFont="0" applyFill="0" applyBorder="0" applyAlignment="0" applyProtection="0"/>
    <xf numFmtId="182" fontId="45" fillId="0" borderId="0" applyFont="0" applyFill="0" applyBorder="0" applyAlignment="0" applyProtection="0"/>
    <xf numFmtId="182" fontId="45" fillId="0" borderId="0" applyFont="0" applyFill="0" applyBorder="0" applyAlignment="0" applyProtection="0"/>
    <xf numFmtId="182" fontId="45" fillId="0" borderId="0" applyFont="0" applyFill="0" applyBorder="0" applyAlignment="0" applyProtection="0"/>
    <xf numFmtId="182" fontId="45" fillId="0" borderId="0" applyFont="0" applyFill="0" applyBorder="0" applyAlignment="0" applyProtection="0"/>
    <xf numFmtId="182" fontId="45" fillId="0" borderId="0" applyFont="0" applyFill="0" applyBorder="0" applyAlignment="0" applyProtection="0"/>
    <xf numFmtId="182" fontId="45" fillId="0" borderId="0" applyFont="0" applyFill="0" applyBorder="0" applyAlignment="0" applyProtection="0"/>
    <xf numFmtId="182" fontId="45" fillId="0" borderId="0" applyFont="0" applyFill="0" applyBorder="0" applyAlignment="0" applyProtection="0"/>
    <xf numFmtId="182" fontId="55" fillId="0" borderId="0" applyFont="0" applyFill="0" applyBorder="0" applyAlignment="0" applyProtection="0"/>
    <xf numFmtId="182" fontId="45" fillId="0" borderId="0" applyFont="0" applyFill="0" applyBorder="0" applyAlignment="0" applyProtection="0"/>
    <xf numFmtId="182" fontId="45" fillId="0" borderId="0" applyFont="0" applyFill="0" applyBorder="0" applyAlignment="0" applyProtection="0"/>
    <xf numFmtId="182" fontId="45" fillId="0" borderId="0" applyFont="0" applyFill="0" applyBorder="0" applyAlignment="0" applyProtection="0"/>
    <xf numFmtId="182" fontId="45" fillId="0" borderId="0" applyFont="0" applyFill="0" applyBorder="0" applyAlignment="0" applyProtection="0"/>
    <xf numFmtId="182" fontId="45" fillId="0" borderId="0" applyFont="0" applyFill="0" applyBorder="0" applyAlignment="0" applyProtection="0"/>
    <xf numFmtId="182" fontId="45" fillId="0" borderId="0" applyFont="0" applyFill="0" applyBorder="0" applyAlignment="0" applyProtection="0"/>
    <xf numFmtId="182" fontId="45" fillId="0" borderId="0" applyFont="0" applyFill="0" applyBorder="0" applyAlignment="0" applyProtection="0"/>
    <xf numFmtId="182" fontId="45" fillId="0" borderId="0" applyFont="0" applyFill="0" applyBorder="0" applyAlignment="0" applyProtection="0"/>
    <xf numFmtId="182" fontId="45" fillId="0" borderId="0" applyFont="0" applyFill="0" applyBorder="0" applyAlignment="0" applyProtection="0"/>
    <xf numFmtId="182" fontId="45" fillId="0" borderId="0" applyFont="0" applyFill="0" applyBorder="0" applyAlignment="0" applyProtection="0"/>
    <xf numFmtId="182" fontId="55" fillId="0" borderId="0" applyFont="0" applyFill="0" applyBorder="0" applyAlignment="0" applyProtection="0"/>
    <xf numFmtId="182" fontId="45" fillId="0" borderId="0" applyFont="0" applyFill="0" applyBorder="0" applyAlignment="0" applyProtection="0"/>
    <xf numFmtId="182" fontId="45" fillId="0" borderId="0" applyFont="0" applyFill="0" applyBorder="0" applyAlignment="0" applyProtection="0"/>
    <xf numFmtId="182" fontId="45" fillId="0" borderId="0" applyFont="0" applyFill="0" applyBorder="0" applyAlignment="0" applyProtection="0"/>
    <xf numFmtId="182" fontId="45" fillId="0" borderId="0" applyFont="0" applyFill="0" applyBorder="0" applyAlignment="0" applyProtection="0"/>
    <xf numFmtId="182" fontId="45" fillId="0" borderId="0" applyFont="0" applyFill="0" applyBorder="0" applyAlignment="0" applyProtection="0"/>
    <xf numFmtId="182" fontId="45" fillId="0" borderId="0" applyFont="0" applyFill="0" applyBorder="0" applyAlignment="0" applyProtection="0"/>
    <xf numFmtId="183" fontId="21" fillId="0" borderId="0" applyFont="0" applyFill="0" applyBorder="0" applyAlignment="0"/>
    <xf numFmtId="165" fontId="3" fillId="0" borderId="0" applyFont="0" applyFill="0" applyBorder="0" applyAlignment="0"/>
    <xf numFmtId="184" fontId="3" fillId="0" borderId="0" applyFont="0" applyFill="0" applyBorder="0" applyAlignment="0" applyProtection="0"/>
    <xf numFmtId="185" fontId="3" fillId="0" borderId="0" applyFill="0" applyBorder="0" applyAlignment="0" applyProtection="0"/>
    <xf numFmtId="186" fontId="3" fillId="0" borderId="0" applyFont="0" applyFill="0" applyBorder="0" applyAlignment="0" applyProtection="0"/>
    <xf numFmtId="187" fontId="33" fillId="0" borderId="0" applyFont="0" applyFill="0" applyBorder="0" applyAlignment="0" applyProtection="0"/>
    <xf numFmtId="15" fontId="60" fillId="0" borderId="0" applyFont="0" applyFill="0" applyBorder="0" applyAlignment="0" applyProtection="0"/>
    <xf numFmtId="15" fontId="45" fillId="0" borderId="0" applyFont="0" applyFill="0" applyBorder="0" applyAlignment="0" applyProtection="0"/>
    <xf numFmtId="15" fontId="45" fillId="0" borderId="0" applyFont="0" applyFill="0" applyBorder="0" applyAlignment="0" applyProtection="0"/>
    <xf numFmtId="15" fontId="45" fillId="0" borderId="0" applyFont="0" applyFill="0" applyBorder="0" applyAlignment="0" applyProtection="0"/>
    <xf numFmtId="15" fontId="45" fillId="0" borderId="0" applyFont="0" applyFill="0" applyBorder="0" applyAlignment="0" applyProtection="0"/>
    <xf numFmtId="15" fontId="45" fillId="0" borderId="0" applyFont="0" applyFill="0" applyBorder="0" applyAlignment="0" applyProtection="0"/>
    <xf numFmtId="15" fontId="45" fillId="0" borderId="0" applyFont="0" applyFill="0" applyBorder="0" applyAlignment="0" applyProtection="0"/>
    <xf numFmtId="15" fontId="45" fillId="0" borderId="0" applyFont="0" applyFill="0" applyBorder="0" applyAlignment="0" applyProtection="0"/>
    <xf numFmtId="15" fontId="45" fillId="0" borderId="0" applyFont="0" applyFill="0" applyBorder="0" applyAlignment="0" applyProtection="0"/>
    <xf numFmtId="15" fontId="45" fillId="0" borderId="0" applyFont="0" applyFill="0" applyBorder="0" applyAlignment="0" applyProtection="0"/>
    <xf numFmtId="15" fontId="45" fillId="0" borderId="0" applyFont="0" applyFill="0" applyBorder="0" applyAlignment="0" applyProtection="0"/>
    <xf numFmtId="15" fontId="45" fillId="0" borderId="0" applyFont="0" applyFill="0" applyBorder="0" applyAlignment="0" applyProtection="0"/>
    <xf numFmtId="15" fontId="45" fillId="0" borderId="0" applyFont="0" applyFill="0" applyBorder="0" applyAlignment="0" applyProtection="0"/>
    <xf numFmtId="15" fontId="45" fillId="0" borderId="0" applyFont="0" applyFill="0" applyBorder="0" applyAlignment="0" applyProtection="0"/>
    <xf numFmtId="15" fontId="45" fillId="0" borderId="0" applyFont="0" applyFill="0" applyBorder="0" applyAlignment="0" applyProtection="0"/>
    <xf numFmtId="15" fontId="45" fillId="0" borderId="0" applyFont="0" applyFill="0" applyBorder="0" applyAlignment="0" applyProtection="0"/>
    <xf numFmtId="15" fontId="45" fillId="0" borderId="0" applyFont="0" applyFill="0" applyBorder="0" applyAlignment="0" applyProtection="0"/>
    <xf numFmtId="15" fontId="45" fillId="0" borderId="0" applyFont="0" applyFill="0" applyBorder="0" applyAlignment="0" applyProtection="0"/>
    <xf numFmtId="15" fontId="45" fillId="0" borderId="0" applyFont="0" applyFill="0" applyBorder="0" applyAlignment="0" applyProtection="0"/>
    <xf numFmtId="15" fontId="45" fillId="0" borderId="0" applyFont="0" applyFill="0" applyBorder="0" applyAlignment="0" applyProtection="0"/>
    <xf numFmtId="15" fontId="45" fillId="0" borderId="0" applyFont="0" applyFill="0" applyBorder="0" applyAlignment="0" applyProtection="0"/>
    <xf numFmtId="15" fontId="45" fillId="0" borderId="0" applyFont="0" applyFill="0" applyBorder="0" applyAlignment="0" applyProtection="0"/>
    <xf numFmtId="15" fontId="45" fillId="0" borderId="0" applyFont="0" applyFill="0" applyBorder="0" applyAlignment="0" applyProtection="0"/>
    <xf numFmtId="15" fontId="45" fillId="0" borderId="0" applyFont="0" applyFill="0" applyBorder="0" applyAlignment="0" applyProtection="0"/>
    <xf numFmtId="15" fontId="45" fillId="0" borderId="0" applyFont="0" applyFill="0" applyBorder="0" applyAlignment="0" applyProtection="0"/>
    <xf numFmtId="15" fontId="45" fillId="0" borderId="0" applyFont="0" applyFill="0" applyBorder="0" applyAlignment="0" applyProtection="0"/>
    <xf numFmtId="15" fontId="45" fillId="0" borderId="0" applyFont="0" applyFill="0" applyBorder="0" applyAlignment="0" applyProtection="0"/>
    <xf numFmtId="15" fontId="45" fillId="0" borderId="0" applyFont="0" applyFill="0" applyBorder="0" applyAlignment="0" applyProtection="0"/>
    <xf numFmtId="15" fontId="45" fillId="0" borderId="0" applyFont="0" applyFill="0" applyBorder="0" applyAlignment="0" applyProtection="0"/>
    <xf numFmtId="15" fontId="45" fillId="0" borderId="0" applyFont="0" applyFill="0" applyBorder="0" applyAlignment="0" applyProtection="0"/>
    <xf numFmtId="15" fontId="45" fillId="0" borderId="0" applyFont="0" applyFill="0" applyBorder="0" applyAlignment="0" applyProtection="0"/>
    <xf numFmtId="15" fontId="45" fillId="0" borderId="0" applyFont="0" applyFill="0" applyBorder="0" applyAlignment="0" applyProtection="0"/>
    <xf numFmtId="15" fontId="45" fillId="0" borderId="0" applyFont="0" applyFill="0" applyBorder="0" applyAlignment="0" applyProtection="0"/>
    <xf numFmtId="15" fontId="45" fillId="0" borderId="0" applyFont="0" applyFill="0" applyBorder="0" applyAlignment="0" applyProtection="0"/>
    <xf numFmtId="15" fontId="45" fillId="0" borderId="0" applyFont="0" applyFill="0" applyBorder="0" applyAlignment="0" applyProtection="0"/>
    <xf numFmtId="15" fontId="45" fillId="0" borderId="0" applyFont="0" applyFill="0" applyBorder="0" applyAlignment="0" applyProtection="0"/>
    <xf numFmtId="15" fontId="45" fillId="0" borderId="0" applyFont="0" applyFill="0" applyBorder="0" applyAlignment="0" applyProtection="0"/>
    <xf numFmtId="15" fontId="45" fillId="0" borderId="0" applyFont="0" applyFill="0" applyBorder="0" applyAlignment="0" applyProtection="0"/>
    <xf numFmtId="15" fontId="45" fillId="0" borderId="0" applyFont="0" applyFill="0" applyBorder="0" applyAlignment="0" applyProtection="0"/>
    <xf numFmtId="15" fontId="45" fillId="0" borderId="0" applyFont="0" applyFill="0" applyBorder="0" applyAlignment="0" applyProtection="0"/>
    <xf numFmtId="0" fontId="3" fillId="0" borderId="0" applyFont="0" applyFill="0" applyBorder="0" applyAlignment="0" applyProtection="0"/>
    <xf numFmtId="15" fontId="31" fillId="0" borderId="0" applyFill="0" applyBorder="0" applyAlignment="0"/>
    <xf numFmtId="188" fontId="31" fillId="49" borderId="0" applyFont="0" applyFill="0" applyBorder="0" applyAlignment="0" applyProtection="0"/>
    <xf numFmtId="189" fontId="61" fillId="49" borderId="23" applyFont="0" applyFill="0" applyBorder="0" applyAlignment="0" applyProtection="0"/>
    <xf numFmtId="188" fontId="21" fillId="49" borderId="0" applyFont="0" applyFill="0" applyBorder="0" applyAlignment="0" applyProtection="0"/>
    <xf numFmtId="17" fontId="31" fillId="0" borderId="0" applyFill="0" applyBorder="0">
      <alignment horizontal="right"/>
    </xf>
    <xf numFmtId="190" fontId="31" fillId="0" borderId="14"/>
    <xf numFmtId="190" fontId="31" fillId="0" borderId="14"/>
    <xf numFmtId="191" fontId="3" fillId="0" borderId="0" applyFill="0" applyBorder="0" applyAlignment="0" applyProtection="0"/>
    <xf numFmtId="191" fontId="3" fillId="0" borderId="0" applyFill="0" applyBorder="0" applyAlignment="0" applyProtection="0"/>
    <xf numFmtId="191" fontId="3" fillId="0" borderId="0" applyFill="0" applyBorder="0" applyAlignment="0" applyProtection="0"/>
    <xf numFmtId="191" fontId="3" fillId="0" borderId="0" applyFill="0" applyBorder="0" applyAlignment="0" applyProtection="0"/>
    <xf numFmtId="191" fontId="3" fillId="0" borderId="0" applyFill="0" applyBorder="0" applyAlignment="0" applyProtection="0"/>
    <xf numFmtId="191" fontId="3" fillId="0" borderId="0" applyFill="0" applyBorder="0" applyAlignment="0" applyProtection="0"/>
    <xf numFmtId="191" fontId="3" fillId="0" borderId="0" applyFill="0" applyBorder="0" applyAlignment="0" applyProtection="0"/>
    <xf numFmtId="191" fontId="3" fillId="0" borderId="0" applyFill="0" applyBorder="0" applyAlignment="0" applyProtection="0"/>
    <xf numFmtId="191" fontId="3" fillId="0" borderId="0" applyFill="0" applyBorder="0" applyAlignment="0" applyProtection="0"/>
    <xf numFmtId="191" fontId="3" fillId="0" borderId="0" applyFill="0" applyBorder="0" applyAlignment="0" applyProtection="0"/>
    <xf numFmtId="191" fontId="3" fillId="0" borderId="0" applyFill="0" applyBorder="0" applyAlignment="0" applyProtection="0"/>
    <xf numFmtId="191" fontId="3" fillId="0" borderId="0" applyFill="0" applyBorder="0" applyAlignment="0" applyProtection="0"/>
    <xf numFmtId="191" fontId="3" fillId="0" borderId="0" applyFill="0" applyBorder="0" applyAlignment="0" applyProtection="0"/>
    <xf numFmtId="191" fontId="3" fillId="0" borderId="0" applyFill="0" applyBorder="0" applyAlignment="0" applyProtection="0"/>
    <xf numFmtId="191" fontId="3" fillId="0" borderId="0" applyFill="0" applyBorder="0" applyAlignment="0" applyProtection="0"/>
    <xf numFmtId="191" fontId="3" fillId="0" borderId="0" applyFill="0" applyBorder="0" applyAlignment="0" applyProtection="0"/>
    <xf numFmtId="192" fontId="31" fillId="0" borderId="0" applyFill="0" applyBorder="0">
      <alignment horizontal="right"/>
    </xf>
    <xf numFmtId="193" fontId="21" fillId="0" borderId="25">
      <alignment horizontal="center"/>
    </xf>
    <xf numFmtId="194" fontId="3" fillId="0" borderId="0" applyFont="0" applyFill="0" applyBorder="0" applyAlignment="0" applyProtection="0"/>
    <xf numFmtId="195" fontId="3" fillId="0" borderId="0" applyFont="0" applyFill="0" applyBorder="0" applyAlignment="0" applyProtection="0"/>
    <xf numFmtId="196" fontId="47" fillId="0" borderId="0" applyFont="0" applyFill="0" applyBorder="0" applyAlignment="0" applyProtection="0"/>
    <xf numFmtId="3" fontId="47" fillId="0" borderId="0" applyFont="0" applyFill="0" applyBorder="0" applyAlignment="0" applyProtection="0"/>
    <xf numFmtId="164" fontId="21" fillId="0" borderId="0"/>
    <xf numFmtId="0" fontId="14" fillId="0" borderId="0" applyNumberFormat="0" applyFill="0" applyBorder="0" applyAlignment="0" applyProtection="0"/>
    <xf numFmtId="0" fontId="5" fillId="35" borderId="0" applyNumberFormat="0" applyBorder="0" applyAlignment="0" applyProtection="0"/>
    <xf numFmtId="0" fontId="5" fillId="36" borderId="0" applyNumberFormat="0" applyBorder="0" applyAlignment="0" applyProtection="0"/>
    <xf numFmtId="0" fontId="5" fillId="37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5" fillId="38" borderId="0" applyNumberFormat="0" applyBorder="0" applyAlignment="0" applyProtection="0"/>
    <xf numFmtId="0" fontId="62" fillId="0" borderId="0" applyNumberFormat="0" applyAlignment="0">
      <alignment horizontal="left"/>
    </xf>
    <xf numFmtId="0" fontId="3" fillId="0" borderId="0"/>
    <xf numFmtId="197" fontId="45" fillId="0" borderId="0" applyFont="0" applyFill="0" applyBorder="0" applyAlignment="0" applyProtection="0"/>
    <xf numFmtId="197" fontId="45" fillId="0" borderId="0" applyFont="0" applyFill="0" applyBorder="0" applyAlignment="0" applyProtection="0"/>
    <xf numFmtId="197" fontId="45" fillId="0" borderId="0" applyFont="0" applyFill="0" applyBorder="0" applyAlignment="0" applyProtection="0"/>
    <xf numFmtId="197" fontId="45" fillId="0" borderId="0" applyFont="0" applyFill="0" applyBorder="0" applyAlignment="0" applyProtection="0"/>
    <xf numFmtId="197" fontId="45" fillId="0" borderId="0" applyFont="0" applyFill="0" applyBorder="0" applyAlignment="0" applyProtection="0"/>
    <xf numFmtId="197" fontId="45" fillId="0" borderId="0" applyFont="0" applyFill="0" applyBorder="0" applyAlignment="0" applyProtection="0"/>
    <xf numFmtId="197" fontId="45" fillId="0" borderId="0" applyFont="0" applyFill="0" applyBorder="0" applyAlignment="0" applyProtection="0"/>
    <xf numFmtId="197" fontId="45" fillId="0" borderId="0" applyFont="0" applyFill="0" applyBorder="0" applyAlignment="0" applyProtection="0"/>
    <xf numFmtId="197" fontId="45" fillId="0" borderId="0" applyFont="0" applyFill="0" applyBorder="0" applyAlignment="0" applyProtection="0"/>
    <xf numFmtId="197" fontId="45" fillId="0" borderId="0" applyFont="0" applyFill="0" applyBorder="0" applyAlignment="0" applyProtection="0"/>
    <xf numFmtId="197" fontId="3" fillId="0" borderId="0" applyFont="0" applyFill="0" applyBorder="0" applyAlignment="0" applyProtection="0"/>
    <xf numFmtId="197" fontId="3" fillId="0" borderId="0" applyFont="0" applyFill="0" applyBorder="0" applyAlignment="0" applyProtection="0"/>
    <xf numFmtId="197" fontId="45" fillId="0" borderId="0" applyFont="0" applyFill="0" applyBorder="0" applyAlignment="0" applyProtection="0"/>
    <xf numFmtId="197" fontId="45" fillId="0" borderId="0" applyFont="0" applyFill="0" applyBorder="0" applyAlignment="0" applyProtection="0"/>
    <xf numFmtId="197" fontId="45" fillId="0" borderId="0" applyFont="0" applyFill="0" applyBorder="0" applyAlignment="0" applyProtection="0"/>
    <xf numFmtId="197" fontId="45" fillId="0" borderId="0" applyFont="0" applyFill="0" applyBorder="0" applyAlignment="0" applyProtection="0"/>
    <xf numFmtId="197" fontId="45" fillId="0" borderId="0" applyFont="0" applyFill="0" applyBorder="0" applyAlignment="0" applyProtection="0"/>
    <xf numFmtId="197" fontId="45" fillId="0" borderId="0" applyFont="0" applyFill="0" applyBorder="0" applyAlignment="0" applyProtection="0"/>
    <xf numFmtId="197" fontId="45" fillId="0" borderId="0" applyFont="0" applyFill="0" applyBorder="0" applyAlignment="0" applyProtection="0"/>
    <xf numFmtId="197" fontId="45" fillId="0" borderId="0" applyFont="0" applyFill="0" applyBorder="0" applyAlignment="0" applyProtection="0"/>
    <xf numFmtId="197" fontId="45" fillId="0" borderId="0" applyFont="0" applyFill="0" applyBorder="0" applyAlignment="0" applyProtection="0"/>
    <xf numFmtId="197" fontId="45" fillId="0" borderId="0" applyFont="0" applyFill="0" applyBorder="0" applyAlignment="0" applyProtection="0"/>
    <xf numFmtId="197" fontId="3" fillId="0" borderId="0" applyFont="0" applyFill="0" applyBorder="0" applyAlignment="0" applyProtection="0"/>
    <xf numFmtId="197" fontId="3" fillId="0" borderId="0" applyFont="0" applyFill="0" applyBorder="0" applyAlignment="0" applyProtection="0"/>
    <xf numFmtId="197" fontId="45" fillId="0" borderId="0" applyFont="0" applyFill="0" applyBorder="0" applyAlignment="0" applyProtection="0"/>
    <xf numFmtId="197" fontId="45" fillId="0" borderId="0" applyFont="0" applyFill="0" applyBorder="0" applyAlignment="0" applyProtection="0"/>
    <xf numFmtId="197" fontId="45" fillId="0" borderId="0" applyFont="0" applyFill="0" applyBorder="0" applyAlignment="0" applyProtection="0"/>
    <xf numFmtId="197" fontId="45" fillId="0" borderId="0" applyFont="0" applyFill="0" applyBorder="0" applyAlignment="0" applyProtection="0"/>
    <xf numFmtId="197" fontId="45" fillId="0" borderId="0" applyFont="0" applyFill="0" applyBorder="0" applyAlignment="0" applyProtection="0"/>
    <xf numFmtId="197" fontId="45" fillId="0" borderId="0" applyFont="0" applyFill="0" applyBorder="0" applyAlignment="0" applyProtection="0"/>
    <xf numFmtId="197" fontId="45" fillId="0" borderId="0" applyFont="0" applyFill="0" applyBorder="0" applyAlignment="0" applyProtection="0"/>
    <xf numFmtId="197" fontId="45" fillId="0" borderId="0" applyFont="0" applyFill="0" applyBorder="0" applyAlignment="0" applyProtection="0"/>
    <xf numFmtId="197" fontId="45" fillId="0" borderId="0" applyFont="0" applyFill="0" applyBorder="0" applyAlignment="0" applyProtection="0"/>
    <xf numFmtId="197" fontId="45" fillId="0" borderId="0" applyFont="0" applyFill="0" applyBorder="0" applyAlignment="0" applyProtection="0"/>
    <xf numFmtId="197" fontId="3" fillId="0" borderId="0" applyFont="0" applyFill="0" applyBorder="0" applyAlignment="0" applyProtection="0"/>
    <xf numFmtId="197" fontId="3" fillId="0" borderId="0" applyFont="0" applyFill="0" applyBorder="0" applyAlignment="0" applyProtection="0"/>
    <xf numFmtId="197" fontId="45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97" fontId="45" fillId="0" borderId="0" applyFont="0" applyFill="0" applyBorder="0" applyAlignment="0" applyProtection="0"/>
    <xf numFmtId="197" fontId="45" fillId="0" borderId="0" applyFont="0" applyFill="0" applyBorder="0" applyAlignment="0" applyProtection="0"/>
    <xf numFmtId="197" fontId="45" fillId="0" borderId="0" applyFont="0" applyFill="0" applyBorder="0" applyAlignment="0" applyProtection="0"/>
    <xf numFmtId="197" fontId="45" fillId="0" borderId="0" applyFont="0" applyFill="0" applyBorder="0" applyAlignment="0" applyProtection="0"/>
    <xf numFmtId="197" fontId="45" fillId="0" borderId="0" applyFont="0" applyFill="0" applyBorder="0" applyAlignment="0" applyProtection="0"/>
    <xf numFmtId="0" fontId="33" fillId="0" borderId="0" applyNumberFormat="0" applyFill="0" applyBorder="0" applyAlignment="0" applyProtection="0"/>
    <xf numFmtId="166" fontId="21" fillId="0" borderId="0" applyFont="0" applyBorder="0"/>
    <xf numFmtId="198" fontId="63" fillId="0" borderId="0">
      <protection locked="0"/>
    </xf>
    <xf numFmtId="198" fontId="64" fillId="0" borderId="0">
      <protection locked="0"/>
    </xf>
    <xf numFmtId="198" fontId="65" fillId="0" borderId="0">
      <protection locked="0"/>
    </xf>
    <xf numFmtId="198" fontId="65" fillId="0" borderId="0">
      <protection locked="0"/>
    </xf>
    <xf numFmtId="198" fontId="64" fillId="0" borderId="0">
      <protection locked="0"/>
    </xf>
    <xf numFmtId="198" fontId="66" fillId="0" borderId="0">
      <protection locked="0"/>
    </xf>
    <xf numFmtId="198" fontId="64" fillId="0" borderId="0">
      <protection locked="0"/>
    </xf>
    <xf numFmtId="199" fontId="3" fillId="0" borderId="0" applyFont="0" applyFill="0" applyBorder="0" applyAlignment="0" applyProtection="0"/>
    <xf numFmtId="2" fontId="3" fillId="0" borderId="0" applyFont="0" applyFill="0" applyBorder="0" applyAlignment="0" applyProtection="0"/>
    <xf numFmtId="200" fontId="3" fillId="49" borderId="0" applyFont="0" applyFill="0" applyBorder="0" applyAlignment="0"/>
    <xf numFmtId="2" fontId="3" fillId="0" borderId="0" applyFill="0" applyBorder="0" applyAlignment="0" applyProtection="0"/>
    <xf numFmtId="2" fontId="3" fillId="0" borderId="0" applyFill="0" applyBorder="0" applyAlignment="0" applyProtection="0"/>
    <xf numFmtId="2" fontId="3" fillId="0" borderId="0" applyFill="0" applyBorder="0" applyAlignment="0" applyProtection="0"/>
    <xf numFmtId="2" fontId="3" fillId="0" borderId="0" applyFill="0" applyBorder="0" applyAlignment="0" applyProtection="0"/>
    <xf numFmtId="2" fontId="3" fillId="0" borderId="0" applyFill="0" applyBorder="0" applyAlignment="0" applyProtection="0"/>
    <xf numFmtId="2" fontId="3" fillId="0" borderId="0" applyFill="0" applyBorder="0" applyAlignment="0" applyProtection="0"/>
    <xf numFmtId="2" fontId="3" fillId="0" borderId="0" applyFill="0" applyBorder="0" applyAlignment="0" applyProtection="0"/>
    <xf numFmtId="2" fontId="3" fillId="0" borderId="0" applyFill="0" applyBorder="0" applyAlignment="0" applyProtection="0"/>
    <xf numFmtId="2" fontId="3" fillId="0" borderId="0" applyFill="0" applyBorder="0" applyAlignment="0" applyProtection="0"/>
    <xf numFmtId="2" fontId="3" fillId="0" borderId="0" applyFill="0" applyBorder="0" applyAlignment="0" applyProtection="0"/>
    <xf numFmtId="2" fontId="3" fillId="0" borderId="0" applyFill="0" applyBorder="0" applyAlignment="0" applyProtection="0"/>
    <xf numFmtId="2" fontId="3" fillId="0" borderId="0" applyFill="0" applyBorder="0" applyAlignment="0" applyProtection="0"/>
    <xf numFmtId="2" fontId="3" fillId="0" borderId="0" applyFill="0" applyBorder="0" applyAlignment="0" applyProtection="0"/>
    <xf numFmtId="2" fontId="3" fillId="0" borderId="0" applyFill="0" applyBorder="0" applyAlignment="0" applyProtection="0"/>
    <xf numFmtId="2" fontId="3" fillId="0" borderId="0" applyFill="0" applyBorder="0" applyAlignment="0" applyProtection="0"/>
    <xf numFmtId="2" fontId="3" fillId="0" borderId="0" applyFill="0" applyBorder="0" applyAlignment="0" applyProtection="0"/>
    <xf numFmtId="0" fontId="67" fillId="0" borderId="0" applyNumberFormat="0" applyFill="0" applyBorder="0" applyAlignment="0" applyProtection="0">
      <alignment vertical="top"/>
      <protection locked="0"/>
    </xf>
    <xf numFmtId="0" fontId="39" fillId="0" borderId="0" applyNumberFormat="0" applyFill="0" applyBorder="0" applyAlignment="0" applyProtection="0">
      <alignment vertical="top"/>
      <protection locked="0"/>
    </xf>
    <xf numFmtId="0" fontId="39" fillId="0" borderId="0" applyNumberFormat="0" applyFill="0" applyBorder="0" applyAlignment="0" applyProtection="0">
      <alignment vertical="top"/>
      <protection locked="0"/>
    </xf>
    <xf numFmtId="0" fontId="39" fillId="0" borderId="0" applyNumberFormat="0" applyFill="0" applyBorder="0" applyAlignment="0" applyProtection="0">
      <alignment vertical="top"/>
      <protection locked="0"/>
    </xf>
    <xf numFmtId="0" fontId="39" fillId="0" borderId="0" applyNumberFormat="0" applyFill="0" applyBorder="0" applyAlignment="0" applyProtection="0">
      <alignment vertical="top"/>
      <protection locked="0"/>
    </xf>
    <xf numFmtId="0" fontId="39" fillId="0" borderId="0" applyNumberFormat="0" applyFill="0" applyBorder="0" applyAlignment="0" applyProtection="0">
      <alignment vertical="top"/>
      <protection locked="0"/>
    </xf>
    <xf numFmtId="0" fontId="39" fillId="0" borderId="0" applyNumberFormat="0" applyFill="0" applyBorder="0" applyAlignment="0" applyProtection="0">
      <alignment vertical="top"/>
      <protection locked="0"/>
    </xf>
    <xf numFmtId="0" fontId="39" fillId="0" borderId="0" applyNumberFormat="0" applyFill="0" applyBorder="0" applyAlignment="0" applyProtection="0">
      <alignment vertical="top"/>
      <protection locked="0"/>
    </xf>
    <xf numFmtId="0" fontId="39" fillId="0" borderId="0" applyNumberFormat="0" applyFill="0" applyBorder="0" applyAlignment="0" applyProtection="0">
      <alignment vertical="top"/>
      <protection locked="0"/>
    </xf>
    <xf numFmtId="0" fontId="39" fillId="0" borderId="0" applyNumberFormat="0" applyFill="0" applyBorder="0" applyAlignment="0" applyProtection="0">
      <alignment vertical="top"/>
      <protection locked="0"/>
    </xf>
    <xf numFmtId="0" fontId="39" fillId="0" borderId="0" applyNumberFormat="0" applyFill="0" applyBorder="0" applyAlignment="0" applyProtection="0">
      <alignment vertical="top"/>
      <protection locked="0"/>
    </xf>
    <xf numFmtId="0" fontId="67" fillId="0" borderId="0" applyNumberFormat="0" applyFill="0" applyBorder="0" applyAlignment="0" applyProtection="0">
      <alignment vertical="top"/>
      <protection locked="0"/>
    </xf>
    <xf numFmtId="0" fontId="39" fillId="0" borderId="0" applyNumberFormat="0" applyFill="0" applyBorder="0" applyAlignment="0" applyProtection="0">
      <alignment vertical="top"/>
      <protection locked="0"/>
    </xf>
    <xf numFmtId="0" fontId="39" fillId="0" borderId="0" applyNumberFormat="0" applyFill="0" applyBorder="0" applyAlignment="0" applyProtection="0">
      <alignment vertical="top"/>
      <protection locked="0"/>
    </xf>
    <xf numFmtId="0" fontId="39" fillId="0" borderId="0" applyNumberFormat="0" applyFill="0" applyBorder="0" applyAlignment="0" applyProtection="0">
      <alignment vertical="top"/>
      <protection locked="0"/>
    </xf>
    <xf numFmtId="0" fontId="39" fillId="0" borderId="0" applyNumberFormat="0" applyFill="0" applyBorder="0" applyAlignment="0" applyProtection="0">
      <alignment vertical="top"/>
      <protection locked="0"/>
    </xf>
    <xf numFmtId="0" fontId="39" fillId="0" borderId="0" applyNumberFormat="0" applyFill="0" applyBorder="0" applyAlignment="0" applyProtection="0">
      <alignment vertical="top"/>
      <protection locked="0"/>
    </xf>
    <xf numFmtId="0" fontId="39" fillId="0" borderId="0" applyNumberFormat="0" applyFill="0" applyBorder="0" applyAlignment="0" applyProtection="0">
      <alignment vertical="top"/>
      <protection locked="0"/>
    </xf>
    <xf numFmtId="0" fontId="39" fillId="0" borderId="0" applyNumberFormat="0" applyFill="0" applyBorder="0" applyAlignment="0" applyProtection="0">
      <alignment vertical="top"/>
      <protection locked="0"/>
    </xf>
    <xf numFmtId="0" fontId="39" fillId="0" borderId="0" applyNumberFormat="0" applyFill="0" applyBorder="0" applyAlignment="0" applyProtection="0">
      <alignment vertical="top"/>
      <protection locked="0"/>
    </xf>
    <xf numFmtId="0" fontId="39" fillId="0" borderId="0" applyNumberFormat="0" applyFill="0" applyBorder="0" applyAlignment="0" applyProtection="0">
      <alignment vertical="top"/>
      <protection locked="0"/>
    </xf>
    <xf numFmtId="0" fontId="39" fillId="0" borderId="0" applyNumberFormat="0" applyFill="0" applyBorder="0" applyAlignment="0" applyProtection="0">
      <alignment vertical="top"/>
      <protection locked="0"/>
    </xf>
    <xf numFmtId="0" fontId="67" fillId="0" borderId="0" applyNumberFormat="0" applyFill="0" applyBorder="0" applyAlignment="0" applyProtection="0">
      <alignment vertical="top"/>
      <protection locked="0"/>
    </xf>
    <xf numFmtId="0" fontId="39" fillId="0" borderId="0" applyNumberFormat="0" applyFill="0" applyBorder="0" applyAlignment="0" applyProtection="0">
      <alignment vertical="top"/>
      <protection locked="0"/>
    </xf>
    <xf numFmtId="0" fontId="39" fillId="0" borderId="0" applyNumberFormat="0" applyFill="0" applyBorder="0" applyAlignment="0" applyProtection="0">
      <alignment vertical="top"/>
      <protection locked="0"/>
    </xf>
    <xf numFmtId="0" fontId="39" fillId="0" borderId="0" applyNumberFormat="0" applyFill="0" applyBorder="0" applyAlignment="0" applyProtection="0">
      <alignment vertical="top"/>
      <protection locked="0"/>
    </xf>
    <xf numFmtId="0" fontId="39" fillId="0" borderId="0" applyNumberFormat="0" applyFill="0" applyBorder="0" applyAlignment="0" applyProtection="0">
      <alignment vertical="top"/>
      <protection locked="0"/>
    </xf>
    <xf numFmtId="0" fontId="39" fillId="0" borderId="0" applyNumberFormat="0" applyFill="0" applyBorder="0" applyAlignment="0" applyProtection="0">
      <alignment vertical="top"/>
      <protection locked="0"/>
    </xf>
    <xf numFmtId="0" fontId="39" fillId="0" borderId="0" applyNumberFormat="0" applyFill="0" applyBorder="0" applyAlignment="0" applyProtection="0">
      <alignment vertical="top"/>
      <protection locked="0"/>
    </xf>
    <xf numFmtId="0" fontId="39" fillId="0" borderId="0" applyNumberFormat="0" applyFill="0" applyBorder="0" applyAlignment="0" applyProtection="0">
      <alignment vertical="top"/>
      <protection locked="0"/>
    </xf>
    <xf numFmtId="0" fontId="39" fillId="0" borderId="0" applyNumberFormat="0" applyFill="0" applyBorder="0" applyAlignment="0" applyProtection="0">
      <alignment vertical="top"/>
      <protection locked="0"/>
    </xf>
    <xf numFmtId="0" fontId="39" fillId="0" borderId="0" applyNumberFormat="0" applyFill="0" applyBorder="0" applyAlignment="0" applyProtection="0">
      <alignment vertical="top"/>
      <protection locked="0"/>
    </xf>
    <xf numFmtId="0" fontId="39" fillId="0" borderId="0" applyNumberFormat="0" applyFill="0" applyBorder="0" applyAlignment="0" applyProtection="0">
      <alignment vertical="top"/>
      <protection locked="0"/>
    </xf>
    <xf numFmtId="0" fontId="67" fillId="0" borderId="0" applyNumberFormat="0" applyFill="0" applyBorder="0" applyAlignment="0" applyProtection="0">
      <alignment vertical="top"/>
      <protection locked="0"/>
    </xf>
    <xf numFmtId="0" fontId="39" fillId="0" borderId="0" applyNumberFormat="0" applyFill="0" applyBorder="0" applyAlignment="0" applyProtection="0">
      <alignment vertical="top"/>
      <protection locked="0"/>
    </xf>
    <xf numFmtId="0" fontId="39" fillId="0" borderId="0" applyNumberFormat="0" applyFill="0" applyBorder="0" applyAlignment="0" applyProtection="0">
      <alignment vertical="top"/>
      <protection locked="0"/>
    </xf>
    <xf numFmtId="0" fontId="39" fillId="0" borderId="0" applyNumberFormat="0" applyFill="0" applyBorder="0" applyAlignment="0" applyProtection="0">
      <alignment vertical="top"/>
      <protection locked="0"/>
    </xf>
    <xf numFmtId="0" fontId="39" fillId="0" borderId="0" applyNumberFormat="0" applyFill="0" applyBorder="0" applyAlignment="0" applyProtection="0">
      <alignment vertical="top"/>
      <protection locked="0"/>
    </xf>
    <xf numFmtId="0" fontId="39" fillId="0" borderId="0" applyNumberFormat="0" applyFill="0" applyBorder="0" applyAlignment="0" applyProtection="0">
      <alignment vertical="top"/>
      <protection locked="0"/>
    </xf>
    <xf numFmtId="0" fontId="39" fillId="0" borderId="0" applyNumberFormat="0" applyFill="0" applyBorder="0" applyAlignment="0" applyProtection="0">
      <alignment vertical="top"/>
      <protection locked="0"/>
    </xf>
    <xf numFmtId="0" fontId="48" fillId="0" borderId="0" applyFill="0" applyBorder="0" applyProtection="0">
      <alignment horizontal="left"/>
    </xf>
    <xf numFmtId="4" fontId="68" fillId="0" borderId="0">
      <protection locked="0"/>
    </xf>
    <xf numFmtId="38" fontId="21" fillId="42" borderId="0" applyNumberFormat="0" applyBorder="0" applyAlignment="0" applyProtection="0"/>
    <xf numFmtId="0" fontId="69" fillId="0" borderId="0" applyNumberFormat="0" applyFill="0" applyBorder="0" applyAlignment="0" applyProtection="0"/>
    <xf numFmtId="0" fontId="29" fillId="0" borderId="26" applyNumberFormat="0" applyAlignment="0" applyProtection="0">
      <alignment horizontal="left" vertical="center"/>
    </xf>
    <xf numFmtId="0" fontId="39" fillId="0" borderId="26" applyNumberFormat="0" applyAlignment="0" applyProtection="0">
      <alignment horizontal="left" vertical="center"/>
    </xf>
    <xf numFmtId="0" fontId="39" fillId="0" borderId="26" applyNumberFormat="0" applyAlignment="0" applyProtection="0">
      <alignment horizontal="left" vertical="center"/>
    </xf>
    <xf numFmtId="0" fontId="39" fillId="0" borderId="26" applyNumberFormat="0" applyAlignment="0" applyProtection="0">
      <alignment horizontal="left" vertical="center"/>
    </xf>
    <xf numFmtId="0" fontId="39" fillId="0" borderId="26" applyNumberFormat="0" applyAlignment="0" applyProtection="0">
      <alignment horizontal="left" vertical="center"/>
    </xf>
    <xf numFmtId="0" fontId="39" fillId="0" borderId="26" applyNumberFormat="0" applyAlignment="0" applyProtection="0">
      <alignment horizontal="left" vertical="center"/>
    </xf>
    <xf numFmtId="0" fontId="39" fillId="0" borderId="26" applyNumberFormat="0" applyAlignment="0" applyProtection="0">
      <alignment horizontal="left" vertical="center"/>
    </xf>
    <xf numFmtId="0" fontId="39" fillId="0" borderId="26" applyNumberFormat="0" applyAlignment="0" applyProtection="0">
      <alignment horizontal="left" vertical="center"/>
    </xf>
    <xf numFmtId="0" fontId="39" fillId="0" borderId="26" applyNumberFormat="0" applyAlignment="0" applyProtection="0">
      <alignment horizontal="left" vertical="center"/>
    </xf>
    <xf numFmtId="0" fontId="39" fillId="0" borderId="26" applyNumberFormat="0" applyAlignment="0" applyProtection="0">
      <alignment horizontal="left" vertical="center"/>
    </xf>
    <xf numFmtId="0" fontId="39" fillId="0" borderId="26" applyNumberFormat="0" applyAlignment="0" applyProtection="0">
      <alignment horizontal="left" vertical="center"/>
    </xf>
    <xf numFmtId="0" fontId="39" fillId="0" borderId="26" applyNumberFormat="0" applyAlignment="0" applyProtection="0">
      <alignment horizontal="left" vertical="center"/>
    </xf>
    <xf numFmtId="0" fontId="39" fillId="0" borderId="26" applyNumberFormat="0" applyAlignment="0" applyProtection="0">
      <alignment horizontal="left" vertical="center"/>
    </xf>
    <xf numFmtId="0" fontId="39" fillId="0" borderId="26" applyNumberFormat="0" applyAlignment="0" applyProtection="0">
      <alignment horizontal="left" vertical="center"/>
    </xf>
    <xf numFmtId="0" fontId="39" fillId="0" borderId="26" applyNumberFormat="0" applyAlignment="0" applyProtection="0">
      <alignment horizontal="left" vertical="center"/>
    </xf>
    <xf numFmtId="0" fontId="39" fillId="0" borderId="26" applyNumberFormat="0" applyAlignment="0" applyProtection="0">
      <alignment horizontal="left" vertical="center"/>
    </xf>
    <xf numFmtId="0" fontId="39" fillId="0" borderId="26" applyNumberFormat="0" applyAlignment="0" applyProtection="0">
      <alignment horizontal="left" vertical="center"/>
    </xf>
    <xf numFmtId="0" fontId="39" fillId="0" borderId="26" applyNumberFormat="0" applyAlignment="0" applyProtection="0">
      <alignment horizontal="left" vertical="center"/>
    </xf>
    <xf numFmtId="0" fontId="39" fillId="0" borderId="26" applyNumberFormat="0" applyAlignment="0" applyProtection="0">
      <alignment horizontal="left" vertical="center"/>
    </xf>
    <xf numFmtId="0" fontId="39" fillId="0" borderId="26" applyNumberFormat="0" applyAlignment="0" applyProtection="0">
      <alignment horizontal="left" vertical="center"/>
    </xf>
    <xf numFmtId="0" fontId="39" fillId="0" borderId="26" applyNumberFormat="0" applyAlignment="0" applyProtection="0">
      <alignment horizontal="left" vertical="center"/>
    </xf>
    <xf numFmtId="0" fontId="39" fillId="0" borderId="26" applyNumberFormat="0" applyAlignment="0" applyProtection="0">
      <alignment horizontal="left" vertical="center"/>
    </xf>
    <xf numFmtId="0" fontId="39" fillId="0" borderId="26" applyNumberFormat="0" applyAlignment="0" applyProtection="0">
      <alignment horizontal="left" vertical="center"/>
    </xf>
    <xf numFmtId="0" fontId="39" fillId="0" borderId="26" applyNumberFormat="0" applyAlignment="0" applyProtection="0">
      <alignment horizontal="left" vertical="center"/>
    </xf>
    <xf numFmtId="0" fontId="39" fillId="0" borderId="26" applyNumberFormat="0" applyAlignment="0" applyProtection="0">
      <alignment horizontal="left" vertical="center"/>
    </xf>
    <xf numFmtId="0" fontId="39" fillId="0" borderId="26" applyNumberFormat="0" applyAlignment="0" applyProtection="0">
      <alignment horizontal="left" vertical="center"/>
    </xf>
    <xf numFmtId="0" fontId="39" fillId="0" borderId="26" applyNumberFormat="0" applyAlignment="0" applyProtection="0">
      <alignment horizontal="left" vertical="center"/>
    </xf>
    <xf numFmtId="0" fontId="39" fillId="0" borderId="26" applyNumberFormat="0" applyAlignment="0" applyProtection="0">
      <alignment horizontal="left" vertical="center"/>
    </xf>
    <xf numFmtId="0" fontId="39" fillId="0" borderId="26" applyNumberFormat="0" applyAlignment="0" applyProtection="0">
      <alignment horizontal="left" vertical="center"/>
    </xf>
    <xf numFmtId="0" fontId="39" fillId="0" borderId="26" applyNumberFormat="0" applyAlignment="0" applyProtection="0">
      <alignment horizontal="left" vertical="center"/>
    </xf>
    <xf numFmtId="0" fontId="39" fillId="0" borderId="26" applyNumberFormat="0" applyAlignment="0" applyProtection="0">
      <alignment horizontal="left" vertical="center"/>
    </xf>
    <xf numFmtId="0" fontId="39" fillId="0" borderId="26" applyNumberFormat="0" applyAlignment="0" applyProtection="0">
      <alignment horizontal="left" vertical="center"/>
    </xf>
    <xf numFmtId="0" fontId="39" fillId="0" borderId="26" applyNumberFormat="0" applyAlignment="0" applyProtection="0">
      <alignment horizontal="left" vertical="center"/>
    </xf>
    <xf numFmtId="0" fontId="39" fillId="0" borderId="26" applyNumberFormat="0" applyAlignment="0" applyProtection="0">
      <alignment horizontal="left" vertical="center"/>
    </xf>
    <xf numFmtId="0" fontId="39" fillId="0" borderId="26" applyNumberFormat="0" applyAlignment="0" applyProtection="0">
      <alignment horizontal="left" vertical="center"/>
    </xf>
    <xf numFmtId="0" fontId="39" fillId="0" borderId="26" applyNumberFormat="0" applyAlignment="0" applyProtection="0">
      <alignment horizontal="left" vertical="center"/>
    </xf>
    <xf numFmtId="0" fontId="39" fillId="0" borderId="26" applyNumberFormat="0" applyAlignment="0" applyProtection="0">
      <alignment horizontal="left" vertical="center"/>
    </xf>
    <xf numFmtId="0" fontId="39" fillId="0" borderId="26" applyNumberFormat="0" applyAlignment="0" applyProtection="0">
      <alignment horizontal="left" vertical="center"/>
    </xf>
    <xf numFmtId="0" fontId="39" fillId="0" borderId="26" applyNumberFormat="0" applyAlignment="0" applyProtection="0">
      <alignment horizontal="left" vertical="center"/>
    </xf>
    <xf numFmtId="0" fontId="39" fillId="0" borderId="26" applyNumberFormat="0" applyAlignment="0" applyProtection="0">
      <alignment horizontal="left" vertical="center"/>
    </xf>
    <xf numFmtId="0" fontId="29" fillId="0" borderId="27">
      <alignment horizontal="left" vertical="center"/>
    </xf>
    <xf numFmtId="0" fontId="39" fillId="0" borderId="27">
      <alignment horizontal="left" vertical="center"/>
    </xf>
    <xf numFmtId="0" fontId="39" fillId="0" borderId="27">
      <alignment horizontal="left" vertical="center"/>
    </xf>
    <xf numFmtId="0" fontId="39" fillId="0" borderId="27">
      <alignment horizontal="left" vertical="center"/>
    </xf>
    <xf numFmtId="0" fontId="39" fillId="0" borderId="27">
      <alignment horizontal="left" vertical="center"/>
    </xf>
    <xf numFmtId="0" fontId="39" fillId="0" borderId="27">
      <alignment horizontal="left" vertical="center"/>
    </xf>
    <xf numFmtId="0" fontId="39" fillId="0" borderId="27">
      <alignment horizontal="left" vertical="center"/>
    </xf>
    <xf numFmtId="0" fontId="39" fillId="0" borderId="27">
      <alignment horizontal="left" vertical="center"/>
    </xf>
    <xf numFmtId="0" fontId="39" fillId="0" borderId="27">
      <alignment horizontal="left" vertical="center"/>
    </xf>
    <xf numFmtId="0" fontId="39" fillId="0" borderId="27">
      <alignment horizontal="left" vertical="center"/>
    </xf>
    <xf numFmtId="0" fontId="39" fillId="0" borderId="27">
      <alignment horizontal="left" vertical="center"/>
    </xf>
    <xf numFmtId="0" fontId="39" fillId="0" borderId="27">
      <alignment horizontal="left" vertical="center"/>
    </xf>
    <xf numFmtId="0" fontId="39" fillId="0" borderId="27">
      <alignment horizontal="left" vertical="center"/>
    </xf>
    <xf numFmtId="0" fontId="39" fillId="0" borderId="27">
      <alignment horizontal="left" vertical="center"/>
    </xf>
    <xf numFmtId="0" fontId="39" fillId="0" borderId="27">
      <alignment horizontal="left" vertical="center"/>
    </xf>
    <xf numFmtId="0" fontId="39" fillId="0" borderId="27">
      <alignment horizontal="left" vertical="center"/>
    </xf>
    <xf numFmtId="0" fontId="39" fillId="0" borderId="27">
      <alignment horizontal="left" vertical="center"/>
    </xf>
    <xf numFmtId="0" fontId="39" fillId="0" borderId="27">
      <alignment horizontal="left" vertical="center"/>
    </xf>
    <xf numFmtId="0" fontId="39" fillId="0" borderId="27">
      <alignment horizontal="left" vertical="center"/>
    </xf>
    <xf numFmtId="0" fontId="39" fillId="0" borderId="27">
      <alignment horizontal="left" vertical="center"/>
    </xf>
    <xf numFmtId="0" fontId="39" fillId="0" borderId="27">
      <alignment horizontal="left" vertical="center"/>
    </xf>
    <xf numFmtId="0" fontId="39" fillId="0" borderId="27">
      <alignment horizontal="left" vertical="center"/>
    </xf>
    <xf numFmtId="0" fontId="39" fillId="0" borderId="27">
      <alignment horizontal="left" vertical="center"/>
    </xf>
    <xf numFmtId="0" fontId="39" fillId="0" borderId="27">
      <alignment horizontal="left" vertical="center"/>
    </xf>
    <xf numFmtId="0" fontId="39" fillId="0" borderId="27">
      <alignment horizontal="left" vertical="center"/>
    </xf>
    <xf numFmtId="0" fontId="39" fillId="0" borderId="27">
      <alignment horizontal="left" vertical="center"/>
    </xf>
    <xf numFmtId="0" fontId="39" fillId="0" borderId="27">
      <alignment horizontal="left" vertical="center"/>
    </xf>
    <xf numFmtId="0" fontId="39" fillId="0" borderId="27">
      <alignment horizontal="left" vertical="center"/>
    </xf>
    <xf numFmtId="0" fontId="39" fillId="0" borderId="27">
      <alignment horizontal="left" vertical="center"/>
    </xf>
    <xf numFmtId="0" fontId="39" fillId="0" borderId="27">
      <alignment horizontal="left" vertical="center"/>
    </xf>
    <xf numFmtId="0" fontId="39" fillId="0" borderId="27">
      <alignment horizontal="left" vertical="center"/>
    </xf>
    <xf numFmtId="0" fontId="39" fillId="0" borderId="27">
      <alignment horizontal="left" vertical="center"/>
    </xf>
    <xf numFmtId="0" fontId="39" fillId="0" borderId="27">
      <alignment horizontal="left" vertical="center"/>
    </xf>
    <xf numFmtId="0" fontId="39" fillId="0" borderId="27">
      <alignment horizontal="left" vertical="center"/>
    </xf>
    <xf numFmtId="0" fontId="39" fillId="0" borderId="27">
      <alignment horizontal="left" vertical="center"/>
    </xf>
    <xf numFmtId="0" fontId="29" fillId="0" borderId="27">
      <alignment horizontal="left" vertical="center"/>
    </xf>
    <xf numFmtId="0" fontId="39" fillId="0" borderId="27">
      <alignment horizontal="left" vertical="center"/>
    </xf>
    <xf numFmtId="0" fontId="39" fillId="0" borderId="27">
      <alignment horizontal="left" vertical="center"/>
    </xf>
    <xf numFmtId="0" fontId="39" fillId="0" borderId="27">
      <alignment horizontal="left" vertical="center"/>
    </xf>
    <xf numFmtId="0" fontId="39" fillId="0" borderId="27">
      <alignment horizontal="left" vertical="center"/>
    </xf>
    <xf numFmtId="0" fontId="39" fillId="0" borderId="27">
      <alignment horizontal="left" vertical="center"/>
    </xf>
    <xf numFmtId="0" fontId="14" fillId="0" borderId="8" applyNumberFormat="0" applyFill="0" applyAlignment="0" applyProtection="0"/>
    <xf numFmtId="0" fontId="14" fillId="0" borderId="8" applyNumberFormat="0" applyFill="0" applyAlignment="0" applyProtection="0"/>
    <xf numFmtId="0" fontId="14" fillId="0" borderId="8" applyNumberFormat="0" applyFill="0" applyAlignment="0" applyProtection="0"/>
    <xf numFmtId="0" fontId="14" fillId="0" borderId="8" applyNumberFormat="0" applyFill="0" applyAlignment="0" applyProtection="0"/>
    <xf numFmtId="0" fontId="14" fillId="0" borderId="8" applyNumberFormat="0" applyFill="0" applyAlignment="0" applyProtection="0"/>
    <xf numFmtId="0" fontId="65" fillId="0" borderId="0">
      <protection locked="0"/>
    </xf>
    <xf numFmtId="201" fontId="3" fillId="0" borderId="0">
      <protection locked="0"/>
    </xf>
    <xf numFmtId="0" fontId="65" fillId="0" borderId="0">
      <protection locked="0"/>
    </xf>
    <xf numFmtId="201" fontId="3" fillId="0" borderId="0">
      <protection locked="0"/>
    </xf>
    <xf numFmtId="202" fontId="70" fillId="0" borderId="0"/>
    <xf numFmtId="0" fontId="71" fillId="0" borderId="28" applyNumberFormat="0" applyFill="0" applyAlignment="0" applyProtection="0"/>
    <xf numFmtId="0" fontId="72" fillId="0" borderId="0" applyNumberFormat="0" applyFill="0" applyBorder="0" applyAlignment="0" applyProtection="0">
      <alignment vertical="top"/>
      <protection locked="0"/>
    </xf>
    <xf numFmtId="0" fontId="73" fillId="0" borderId="0" applyNumberFormat="0" applyFill="0" applyBorder="0" applyAlignment="0" applyProtection="0">
      <alignment vertical="top"/>
      <protection locked="0"/>
    </xf>
    <xf numFmtId="0" fontId="6" fillId="18" borderId="0" applyNumberFormat="0" applyBorder="0" applyAlignment="0" applyProtection="0"/>
    <xf numFmtId="10" fontId="21" fillId="49" borderId="16" applyNumberFormat="0" applyBorder="0" applyAlignment="0" applyProtection="0"/>
    <xf numFmtId="10" fontId="21" fillId="49" borderId="16" applyNumberFormat="0" applyBorder="0" applyAlignment="0" applyProtection="0"/>
    <xf numFmtId="10" fontId="21" fillId="49" borderId="16" applyNumberFormat="0" applyBorder="0" applyAlignment="0" applyProtection="0"/>
    <xf numFmtId="10" fontId="21" fillId="49" borderId="16" applyNumberFormat="0" applyBorder="0" applyAlignment="0" applyProtection="0"/>
    <xf numFmtId="0" fontId="15" fillId="22" borderId="3" applyNumberFormat="0" applyAlignment="0" applyProtection="0"/>
    <xf numFmtId="0" fontId="15" fillId="22" borderId="3" applyNumberFormat="0" applyAlignment="0" applyProtection="0"/>
    <xf numFmtId="0" fontId="15" fillId="22" borderId="3" applyNumberFormat="0" applyAlignment="0" applyProtection="0"/>
    <xf numFmtId="0" fontId="15" fillId="22" borderId="3" applyNumberFormat="0" applyAlignment="0" applyProtection="0"/>
    <xf numFmtId="0" fontId="15" fillId="22" borderId="3" applyNumberFormat="0" applyAlignment="0" applyProtection="0"/>
    <xf numFmtId="0" fontId="15" fillId="22" borderId="3" applyNumberFormat="0" applyAlignment="0" applyProtection="0"/>
    <xf numFmtId="0" fontId="15" fillId="22" borderId="3" applyNumberFormat="0" applyAlignment="0" applyProtection="0"/>
    <xf numFmtId="0" fontId="15" fillId="22" borderId="3" applyNumberFormat="0" applyAlignment="0" applyProtection="0"/>
    <xf numFmtId="165" fontId="21" fillId="0" borderId="0"/>
    <xf numFmtId="189" fontId="21" fillId="49" borderId="0" applyFont="0" applyBorder="0" applyAlignment="0" applyProtection="0">
      <protection locked="0"/>
    </xf>
    <xf numFmtId="200" fontId="21" fillId="49" borderId="0" applyFont="0" applyBorder="0" applyAlignment="0">
      <protection locked="0"/>
    </xf>
    <xf numFmtId="188" fontId="21" fillId="0" borderId="0"/>
    <xf numFmtId="188" fontId="21" fillId="0" borderId="0"/>
    <xf numFmtId="10" fontId="21" fillId="49" borderId="0">
      <protection locked="0"/>
    </xf>
    <xf numFmtId="188" fontId="21" fillId="0" borderId="0"/>
    <xf numFmtId="188" fontId="74" fillId="49" borderId="0" applyNumberFormat="0" applyBorder="0" applyAlignment="0">
      <protection locked="0"/>
    </xf>
    <xf numFmtId="0" fontId="71" fillId="0" borderId="0" applyNumberFormat="0" applyFill="0" applyBorder="0" applyAlignment="0">
      <protection locked="0"/>
    </xf>
    <xf numFmtId="203" fontId="3" fillId="0" borderId="0" applyFont="0" applyFill="0" applyBorder="0" applyAlignment="0" applyProtection="0"/>
    <xf numFmtId="204" fontId="3" fillId="0" borderId="0" applyFont="0" applyFill="0" applyBorder="0" applyAlignment="0" applyProtection="0"/>
    <xf numFmtId="0" fontId="58" fillId="0" borderId="0" applyNumberFormat="0" applyFont="0" applyFill="0" applyBorder="0" applyProtection="0">
      <alignment horizontal="left" vertical="center"/>
    </xf>
    <xf numFmtId="0" fontId="59" fillId="0" borderId="29">
      <alignment horizontal="left"/>
    </xf>
    <xf numFmtId="0" fontId="39" fillId="0" borderId="29">
      <alignment horizontal="left"/>
    </xf>
    <xf numFmtId="0" fontId="39" fillId="0" borderId="29">
      <alignment horizontal="left"/>
    </xf>
    <xf numFmtId="0" fontId="39" fillId="0" borderId="29">
      <alignment horizontal="left"/>
    </xf>
    <xf numFmtId="0" fontId="39" fillId="0" borderId="29">
      <alignment horizontal="left"/>
    </xf>
    <xf numFmtId="0" fontId="39" fillId="0" borderId="29">
      <alignment horizontal="left"/>
    </xf>
    <xf numFmtId="0" fontId="39" fillId="0" borderId="29">
      <alignment horizontal="left"/>
    </xf>
    <xf numFmtId="0" fontId="39" fillId="0" borderId="29">
      <alignment horizontal="left"/>
    </xf>
    <xf numFmtId="0" fontId="39" fillId="0" borderId="29">
      <alignment horizontal="left"/>
    </xf>
    <xf numFmtId="0" fontId="39" fillId="0" borderId="29">
      <alignment horizontal="left"/>
    </xf>
    <xf numFmtId="0" fontId="39" fillId="0" borderId="29">
      <alignment horizontal="left"/>
    </xf>
    <xf numFmtId="0" fontId="39" fillId="0" borderId="29">
      <alignment horizontal="left"/>
    </xf>
    <xf numFmtId="0" fontId="39" fillId="0" borderId="29">
      <alignment horizontal="left"/>
    </xf>
    <xf numFmtId="0" fontId="39" fillId="0" borderId="29">
      <alignment horizontal="left"/>
    </xf>
    <xf numFmtId="0" fontId="39" fillId="0" borderId="29">
      <alignment horizontal="left"/>
    </xf>
    <xf numFmtId="0" fontId="39" fillId="0" borderId="29">
      <alignment horizontal="left"/>
    </xf>
    <xf numFmtId="0" fontId="39" fillId="0" borderId="29">
      <alignment horizontal="left"/>
    </xf>
    <xf numFmtId="0" fontId="39" fillId="0" borderId="29">
      <alignment horizontal="left"/>
    </xf>
    <xf numFmtId="0" fontId="39" fillId="0" borderId="29">
      <alignment horizontal="left"/>
    </xf>
    <xf numFmtId="0" fontId="39" fillId="0" borderId="29">
      <alignment horizontal="left"/>
    </xf>
    <xf numFmtId="0" fontId="39" fillId="0" borderId="29">
      <alignment horizontal="left"/>
    </xf>
    <xf numFmtId="0" fontId="39" fillId="0" borderId="29">
      <alignment horizontal="left"/>
    </xf>
    <xf numFmtId="0" fontId="39" fillId="0" borderId="29">
      <alignment horizontal="left"/>
    </xf>
    <xf numFmtId="0" fontId="39" fillId="0" borderId="29">
      <alignment horizontal="left"/>
    </xf>
    <xf numFmtId="0" fontId="39" fillId="0" borderId="29">
      <alignment horizontal="left"/>
    </xf>
    <xf numFmtId="0" fontId="39" fillId="0" borderId="29">
      <alignment horizontal="left"/>
    </xf>
    <xf numFmtId="0" fontId="39" fillId="0" borderId="29">
      <alignment horizontal="left"/>
    </xf>
    <xf numFmtId="0" fontId="39" fillId="0" borderId="29">
      <alignment horizontal="left"/>
    </xf>
    <xf numFmtId="0" fontId="39" fillId="0" borderId="29">
      <alignment horizontal="left"/>
    </xf>
    <xf numFmtId="0" fontId="39" fillId="0" borderId="29">
      <alignment horizontal="left"/>
    </xf>
    <xf numFmtId="0" fontId="39" fillId="0" borderId="29">
      <alignment horizontal="left"/>
    </xf>
    <xf numFmtId="0" fontId="39" fillId="0" borderId="29">
      <alignment horizontal="left"/>
    </xf>
    <xf numFmtId="0" fontId="39" fillId="0" borderId="29">
      <alignment horizontal="left"/>
    </xf>
    <xf numFmtId="0" fontId="39" fillId="0" borderId="29">
      <alignment horizontal="left"/>
    </xf>
    <xf numFmtId="0" fontId="39" fillId="0" borderId="29">
      <alignment horizontal="left"/>
    </xf>
    <xf numFmtId="0" fontId="39" fillId="0" borderId="29">
      <alignment horizontal="left"/>
    </xf>
    <xf numFmtId="0" fontId="39" fillId="0" borderId="29">
      <alignment horizontal="left"/>
    </xf>
    <xf numFmtId="0" fontId="39" fillId="0" borderId="29">
      <alignment horizontal="left"/>
    </xf>
    <xf numFmtId="0" fontId="39" fillId="0" borderId="29">
      <alignment horizontal="left"/>
    </xf>
    <xf numFmtId="0" fontId="39" fillId="0" borderId="29">
      <alignment horizontal="left"/>
    </xf>
    <xf numFmtId="205" fontId="3" fillId="51" borderId="16">
      <alignment horizontal="center"/>
    </xf>
    <xf numFmtId="205" fontId="3" fillId="51" borderId="16">
      <alignment horizontal="center"/>
    </xf>
    <xf numFmtId="205" fontId="3" fillId="51" borderId="16">
      <alignment horizontal="center"/>
    </xf>
    <xf numFmtId="205" fontId="3" fillId="51" borderId="16">
      <alignment horizontal="center"/>
    </xf>
    <xf numFmtId="205" fontId="3" fillId="51" borderId="16">
      <alignment horizontal="center"/>
    </xf>
    <xf numFmtId="205" fontId="3" fillId="51" borderId="16">
      <alignment horizontal="center"/>
    </xf>
    <xf numFmtId="205" fontId="3" fillId="51" borderId="16">
      <alignment horizontal="center"/>
    </xf>
    <xf numFmtId="205" fontId="3" fillId="51" borderId="16">
      <alignment horizontal="center"/>
    </xf>
    <xf numFmtId="205" fontId="3" fillId="51" borderId="16">
      <alignment horizontal="center"/>
    </xf>
    <xf numFmtId="205" fontId="3" fillId="51" borderId="16">
      <alignment horizontal="center"/>
    </xf>
    <xf numFmtId="205" fontId="3" fillId="51" borderId="16">
      <alignment horizontal="center"/>
    </xf>
    <xf numFmtId="205" fontId="3" fillId="51" borderId="16">
      <alignment horizontal="center"/>
    </xf>
    <xf numFmtId="205" fontId="3" fillId="51" borderId="16">
      <alignment horizontal="center"/>
    </xf>
    <xf numFmtId="205" fontId="3" fillId="51" borderId="16">
      <alignment horizontal="center"/>
    </xf>
    <xf numFmtId="205" fontId="3" fillId="51" borderId="16">
      <alignment horizontal="center"/>
    </xf>
    <xf numFmtId="205" fontId="3" fillId="51" borderId="16">
      <alignment horizontal="center"/>
    </xf>
    <xf numFmtId="205" fontId="3" fillId="51" borderId="16">
      <alignment horizontal="center"/>
    </xf>
    <xf numFmtId="205" fontId="3" fillId="51" borderId="16">
      <alignment horizontal="center"/>
    </xf>
    <xf numFmtId="205" fontId="3" fillId="51" borderId="16">
      <alignment horizontal="center"/>
    </xf>
    <xf numFmtId="205" fontId="3" fillId="51" borderId="16">
      <alignment horizontal="center"/>
    </xf>
    <xf numFmtId="205" fontId="3" fillId="51" borderId="16">
      <alignment horizontal="center"/>
    </xf>
    <xf numFmtId="206" fontId="3" fillId="51" borderId="16">
      <alignment horizontal="center"/>
    </xf>
    <xf numFmtId="206" fontId="3" fillId="51" borderId="16">
      <alignment horizontal="center"/>
    </xf>
    <xf numFmtId="206" fontId="3" fillId="51" borderId="16">
      <alignment horizontal="center"/>
    </xf>
    <xf numFmtId="206" fontId="3" fillId="51" borderId="16">
      <alignment horizontal="center"/>
    </xf>
    <xf numFmtId="206" fontId="3" fillId="51" borderId="16">
      <alignment horizontal="center"/>
    </xf>
    <xf numFmtId="206" fontId="3" fillId="51" borderId="16">
      <alignment horizontal="center"/>
    </xf>
    <xf numFmtId="206" fontId="3" fillId="51" borderId="16">
      <alignment horizontal="center"/>
    </xf>
    <xf numFmtId="206" fontId="3" fillId="51" borderId="16">
      <alignment horizontal="center"/>
    </xf>
    <xf numFmtId="206" fontId="3" fillId="51" borderId="16">
      <alignment horizontal="center"/>
    </xf>
    <xf numFmtId="206" fontId="3" fillId="51" borderId="16">
      <alignment horizontal="center"/>
    </xf>
    <xf numFmtId="206" fontId="3" fillId="51" borderId="16">
      <alignment horizontal="center"/>
    </xf>
    <xf numFmtId="206" fontId="3" fillId="51" borderId="16">
      <alignment horizontal="center"/>
    </xf>
    <xf numFmtId="206" fontId="3" fillId="51" borderId="16">
      <alignment horizontal="center"/>
    </xf>
    <xf numFmtId="206" fontId="3" fillId="51" borderId="16">
      <alignment horizontal="center"/>
    </xf>
    <xf numFmtId="206" fontId="3" fillId="51" borderId="16">
      <alignment horizontal="center"/>
    </xf>
    <xf numFmtId="206" fontId="3" fillId="51" borderId="16">
      <alignment horizontal="center"/>
    </xf>
    <xf numFmtId="206" fontId="3" fillId="51" borderId="16">
      <alignment horizontal="center"/>
    </xf>
    <xf numFmtId="205" fontId="3" fillId="51" borderId="16">
      <alignment horizontal="center"/>
    </xf>
    <xf numFmtId="205" fontId="3" fillId="51" borderId="16">
      <alignment horizontal="center"/>
    </xf>
    <xf numFmtId="205" fontId="3" fillId="51" borderId="16">
      <alignment horizontal="center"/>
    </xf>
    <xf numFmtId="205" fontId="3" fillId="51" borderId="16">
      <alignment horizontal="center"/>
    </xf>
    <xf numFmtId="205" fontId="3" fillId="51" borderId="16">
      <alignment horizontal="center"/>
    </xf>
    <xf numFmtId="205" fontId="75" fillId="51" borderId="16">
      <alignment horizontal="center"/>
    </xf>
    <xf numFmtId="205" fontId="75" fillId="51" borderId="16">
      <alignment horizontal="center"/>
    </xf>
    <xf numFmtId="205" fontId="75" fillId="51" borderId="16">
      <alignment horizontal="center"/>
    </xf>
    <xf numFmtId="205" fontId="75" fillId="51" borderId="16">
      <alignment horizontal="center"/>
    </xf>
    <xf numFmtId="205" fontId="75" fillId="51" borderId="16">
      <alignment horizontal="center"/>
    </xf>
    <xf numFmtId="205" fontId="75" fillId="51" borderId="16">
      <alignment horizontal="center"/>
    </xf>
    <xf numFmtId="205" fontId="75" fillId="51" borderId="16">
      <alignment horizontal="center"/>
    </xf>
    <xf numFmtId="205" fontId="75" fillId="51" borderId="16">
      <alignment horizontal="center"/>
    </xf>
    <xf numFmtId="205" fontId="75" fillId="51" borderId="16">
      <alignment horizontal="center"/>
    </xf>
    <xf numFmtId="205" fontId="75" fillId="51" borderId="16">
      <alignment horizontal="center"/>
    </xf>
    <xf numFmtId="205" fontId="75" fillId="51" borderId="16">
      <alignment horizontal="center"/>
    </xf>
    <xf numFmtId="205" fontId="75" fillId="51" borderId="16">
      <alignment horizontal="center"/>
    </xf>
    <xf numFmtId="205" fontId="75" fillId="51" borderId="16">
      <alignment horizontal="center"/>
    </xf>
    <xf numFmtId="205" fontId="75" fillId="51" borderId="16">
      <alignment horizontal="center"/>
    </xf>
    <xf numFmtId="205" fontId="75" fillId="51" borderId="16">
      <alignment horizontal="center"/>
    </xf>
    <xf numFmtId="205" fontId="75" fillId="51" borderId="16">
      <alignment horizontal="center"/>
    </xf>
    <xf numFmtId="205" fontId="75" fillId="51" borderId="16">
      <alignment horizontal="center"/>
    </xf>
    <xf numFmtId="205" fontId="75" fillId="51" borderId="16">
      <alignment horizontal="center"/>
    </xf>
    <xf numFmtId="205" fontId="75" fillId="51" borderId="16">
      <alignment horizontal="center"/>
    </xf>
    <xf numFmtId="205" fontId="75" fillId="51" borderId="16">
      <alignment horizontal="center"/>
    </xf>
    <xf numFmtId="205" fontId="75" fillId="51" borderId="16">
      <alignment horizontal="center"/>
    </xf>
    <xf numFmtId="205" fontId="75" fillId="51" borderId="16">
      <alignment horizontal="center"/>
    </xf>
    <xf numFmtId="205" fontId="75" fillId="51" borderId="16">
      <alignment horizontal="center"/>
    </xf>
    <xf numFmtId="205" fontId="75" fillId="51" borderId="16">
      <alignment horizontal="center"/>
    </xf>
    <xf numFmtId="205" fontId="75" fillId="51" borderId="16">
      <alignment horizontal="center"/>
    </xf>
    <xf numFmtId="205" fontId="75" fillId="51" borderId="16">
      <alignment horizontal="center"/>
    </xf>
    <xf numFmtId="205" fontId="75" fillId="51" borderId="16">
      <alignment horizontal="center"/>
    </xf>
    <xf numFmtId="205" fontId="75" fillId="51" borderId="16">
      <alignment horizontal="center"/>
    </xf>
    <xf numFmtId="205" fontId="75" fillId="51" borderId="16">
      <alignment horizontal="center"/>
    </xf>
    <xf numFmtId="205" fontId="75" fillId="51" borderId="16">
      <alignment horizontal="center"/>
    </xf>
    <xf numFmtId="205" fontId="75" fillId="51" borderId="16">
      <alignment horizontal="center"/>
    </xf>
    <xf numFmtId="205" fontId="75" fillId="51" borderId="16">
      <alignment horizontal="center"/>
    </xf>
    <xf numFmtId="205" fontId="75" fillId="51" borderId="16">
      <alignment horizontal="center"/>
    </xf>
    <xf numFmtId="205" fontId="75" fillId="51" borderId="16">
      <alignment horizontal="center"/>
    </xf>
    <xf numFmtId="205" fontId="75" fillId="51" borderId="16">
      <alignment horizontal="center"/>
    </xf>
    <xf numFmtId="205" fontId="75" fillId="51" borderId="16">
      <alignment horizontal="center"/>
    </xf>
    <xf numFmtId="205" fontId="75" fillId="51" borderId="16">
      <alignment horizontal="center"/>
    </xf>
    <xf numFmtId="205" fontId="75" fillId="51" borderId="16">
      <alignment horizontal="center"/>
    </xf>
    <xf numFmtId="205" fontId="75" fillId="51" borderId="16">
      <alignment horizontal="center"/>
    </xf>
    <xf numFmtId="205" fontId="75" fillId="51" borderId="16">
      <alignment horizontal="center"/>
    </xf>
    <xf numFmtId="205" fontId="75" fillId="51" borderId="16">
      <alignment horizontal="center"/>
    </xf>
    <xf numFmtId="205" fontId="75" fillId="51" borderId="16">
      <alignment horizontal="center"/>
    </xf>
    <xf numFmtId="205" fontId="75" fillId="51" borderId="16">
      <alignment horizontal="center"/>
    </xf>
    <xf numFmtId="205" fontId="75" fillId="51" borderId="16">
      <alignment horizontal="center"/>
    </xf>
    <xf numFmtId="205" fontId="75" fillId="51" borderId="16">
      <alignment horizontal="center"/>
    </xf>
    <xf numFmtId="205" fontId="75" fillId="51" borderId="16">
      <alignment horizontal="center"/>
    </xf>
    <xf numFmtId="205" fontId="75" fillId="51" borderId="16">
      <alignment horizontal="center"/>
    </xf>
    <xf numFmtId="205" fontId="75" fillId="51" borderId="16">
      <alignment horizontal="center"/>
    </xf>
    <xf numFmtId="205" fontId="75" fillId="51" borderId="16">
      <alignment horizontal="center"/>
    </xf>
    <xf numFmtId="205" fontId="75" fillId="51" borderId="16">
      <alignment horizontal="center"/>
    </xf>
    <xf numFmtId="205" fontId="75" fillId="51" borderId="16">
      <alignment horizontal="center"/>
    </xf>
    <xf numFmtId="205" fontId="75" fillId="51" borderId="16">
      <alignment horizontal="center"/>
    </xf>
    <xf numFmtId="205" fontId="75" fillId="51" borderId="16">
      <alignment horizontal="center"/>
    </xf>
    <xf numFmtId="205" fontId="75" fillId="51" borderId="16">
      <alignment horizontal="center"/>
    </xf>
    <xf numFmtId="205" fontId="75" fillId="51" borderId="16">
      <alignment horizontal="center"/>
    </xf>
    <xf numFmtId="205" fontId="75" fillId="51" borderId="16">
      <alignment horizontal="center"/>
    </xf>
    <xf numFmtId="205" fontId="75" fillId="51" borderId="16">
      <alignment horizontal="center"/>
    </xf>
    <xf numFmtId="205" fontId="75" fillId="51" borderId="16">
      <alignment horizontal="center"/>
    </xf>
    <xf numFmtId="205" fontId="75" fillId="51" borderId="16">
      <alignment horizontal="center"/>
    </xf>
    <xf numFmtId="205" fontId="75" fillId="51" borderId="16">
      <alignment horizontal="center"/>
    </xf>
    <xf numFmtId="205" fontId="3" fillId="51" borderId="16">
      <alignment horizontal="center"/>
    </xf>
    <xf numFmtId="205" fontId="3" fillId="51" borderId="16">
      <alignment horizontal="center"/>
    </xf>
    <xf numFmtId="205" fontId="3" fillId="51" borderId="16">
      <alignment horizontal="center"/>
    </xf>
    <xf numFmtId="205" fontId="3" fillId="51" borderId="16">
      <alignment horizontal="center"/>
    </xf>
    <xf numFmtId="205" fontId="3" fillId="51" borderId="16">
      <alignment horizontal="center"/>
    </xf>
    <xf numFmtId="205" fontId="3" fillId="51" borderId="16">
      <alignment horizontal="center"/>
    </xf>
    <xf numFmtId="205" fontId="3" fillId="51" borderId="16">
      <alignment horizontal="center"/>
    </xf>
    <xf numFmtId="205" fontId="3" fillId="51" borderId="16">
      <alignment horizontal="center"/>
    </xf>
    <xf numFmtId="205" fontId="3" fillId="51" borderId="16">
      <alignment horizontal="center"/>
    </xf>
    <xf numFmtId="205" fontId="3" fillId="51" borderId="16">
      <alignment horizontal="center"/>
    </xf>
    <xf numFmtId="205" fontId="3" fillId="51" borderId="16">
      <alignment horizontal="center"/>
    </xf>
    <xf numFmtId="205" fontId="3" fillId="51" borderId="16">
      <alignment horizontal="center"/>
    </xf>
    <xf numFmtId="205" fontId="3" fillId="51" borderId="16">
      <alignment horizontal="center"/>
    </xf>
    <xf numFmtId="205" fontId="3" fillId="51" borderId="16">
      <alignment horizontal="center"/>
    </xf>
    <xf numFmtId="205" fontId="3" fillId="51" borderId="16">
      <alignment horizontal="center"/>
    </xf>
    <xf numFmtId="205" fontId="3" fillId="51" borderId="16">
      <alignment horizontal="center"/>
    </xf>
    <xf numFmtId="205" fontId="3" fillId="51" borderId="16">
      <alignment horizontal="center"/>
    </xf>
    <xf numFmtId="205" fontId="3" fillId="51" borderId="16">
      <alignment horizontal="center"/>
    </xf>
    <xf numFmtId="205" fontId="3" fillId="51" borderId="16">
      <alignment horizontal="center"/>
    </xf>
    <xf numFmtId="205" fontId="3" fillId="51" borderId="16">
      <alignment horizontal="center"/>
    </xf>
    <xf numFmtId="205" fontId="3" fillId="51" borderId="16">
      <alignment horizontal="center"/>
    </xf>
    <xf numFmtId="205" fontId="3" fillId="51" borderId="16">
      <alignment horizontal="center"/>
    </xf>
    <xf numFmtId="205" fontId="3" fillId="51" borderId="16">
      <alignment horizontal="center"/>
    </xf>
    <xf numFmtId="205" fontId="3" fillId="51" borderId="16">
      <alignment horizontal="center"/>
    </xf>
    <xf numFmtId="205" fontId="3" fillId="51" borderId="16">
      <alignment horizontal="center"/>
    </xf>
    <xf numFmtId="205" fontId="3" fillId="51" borderId="16">
      <alignment horizontal="center"/>
    </xf>
    <xf numFmtId="205" fontId="3" fillId="51" borderId="16">
      <alignment horizontal="center"/>
    </xf>
    <xf numFmtId="205" fontId="3" fillId="51" borderId="16">
      <alignment horizontal="center"/>
    </xf>
    <xf numFmtId="205" fontId="3" fillId="51" borderId="16">
      <alignment horizontal="center"/>
    </xf>
    <xf numFmtId="205" fontId="3" fillId="51" borderId="16">
      <alignment horizontal="center"/>
    </xf>
    <xf numFmtId="205" fontId="3" fillId="51" borderId="16">
      <alignment horizontal="center"/>
    </xf>
    <xf numFmtId="205" fontId="3" fillId="51" borderId="16">
      <alignment horizontal="center"/>
    </xf>
    <xf numFmtId="205" fontId="3" fillId="51" borderId="16">
      <alignment horizontal="center"/>
    </xf>
    <xf numFmtId="205" fontId="3" fillId="51" borderId="16">
      <alignment horizontal="center"/>
    </xf>
    <xf numFmtId="205" fontId="3" fillId="51" borderId="16">
      <alignment horizontal="center"/>
    </xf>
    <xf numFmtId="205" fontId="3" fillId="51" borderId="16">
      <alignment horizontal="center"/>
    </xf>
    <xf numFmtId="205" fontId="3" fillId="51" borderId="16">
      <alignment horizontal="center"/>
    </xf>
    <xf numFmtId="205" fontId="3" fillId="51" borderId="16">
      <alignment horizontal="center"/>
    </xf>
    <xf numFmtId="205" fontId="3" fillId="51" borderId="16">
      <alignment horizontal="center"/>
    </xf>
    <xf numFmtId="205" fontId="3" fillId="51" borderId="16">
      <alignment horizontal="center"/>
    </xf>
    <xf numFmtId="205" fontId="3" fillId="51" borderId="16">
      <alignment horizontal="center"/>
    </xf>
    <xf numFmtId="205" fontId="3" fillId="51" borderId="16">
      <alignment horizontal="center"/>
    </xf>
    <xf numFmtId="205" fontId="3" fillId="51" borderId="16">
      <alignment horizontal="center"/>
    </xf>
    <xf numFmtId="205" fontId="3" fillId="51" borderId="16">
      <alignment horizontal="center"/>
    </xf>
    <xf numFmtId="205" fontId="3" fillId="51" borderId="16">
      <alignment horizontal="center"/>
    </xf>
    <xf numFmtId="205" fontId="3" fillId="51" borderId="16">
      <alignment horizontal="center"/>
    </xf>
    <xf numFmtId="205" fontId="3" fillId="51" borderId="16">
      <alignment horizontal="center"/>
    </xf>
    <xf numFmtId="205" fontId="3" fillId="51" borderId="16">
      <alignment horizontal="center"/>
    </xf>
    <xf numFmtId="205" fontId="3" fillId="51" borderId="16">
      <alignment horizontal="center"/>
    </xf>
    <xf numFmtId="205" fontId="3" fillId="51" borderId="16">
      <alignment horizontal="center"/>
    </xf>
    <xf numFmtId="205" fontId="3" fillId="51" borderId="16">
      <alignment horizontal="center"/>
    </xf>
    <xf numFmtId="205" fontId="3" fillId="51" borderId="16">
      <alignment horizontal="center"/>
    </xf>
    <xf numFmtId="205" fontId="3" fillId="51" borderId="16">
      <alignment horizontal="center"/>
    </xf>
    <xf numFmtId="205" fontId="3" fillId="51" borderId="16">
      <alignment horizontal="center"/>
    </xf>
    <xf numFmtId="205" fontId="3" fillId="51" borderId="16">
      <alignment horizontal="center"/>
    </xf>
    <xf numFmtId="205" fontId="3" fillId="51" borderId="16">
      <alignment horizontal="center"/>
    </xf>
    <xf numFmtId="205" fontId="3" fillId="51" borderId="16">
      <alignment horizontal="center"/>
    </xf>
    <xf numFmtId="205" fontId="3" fillId="51" borderId="16">
      <alignment horizontal="center"/>
    </xf>
    <xf numFmtId="205" fontId="3" fillId="51" borderId="16">
      <alignment horizontal="center"/>
    </xf>
    <xf numFmtId="205" fontId="3" fillId="51" borderId="16">
      <alignment horizontal="center"/>
    </xf>
    <xf numFmtId="205" fontId="3" fillId="51" borderId="16">
      <alignment horizontal="center"/>
    </xf>
    <xf numFmtId="205" fontId="3" fillId="51" borderId="16">
      <alignment horizontal="center"/>
    </xf>
    <xf numFmtId="205" fontId="3" fillId="51" borderId="16">
      <alignment horizontal="center"/>
    </xf>
    <xf numFmtId="205" fontId="3" fillId="51" borderId="16">
      <alignment horizontal="center"/>
    </xf>
    <xf numFmtId="205" fontId="3" fillId="51" borderId="16">
      <alignment horizontal="center"/>
    </xf>
    <xf numFmtId="205" fontId="3" fillId="51" borderId="16">
      <alignment horizontal="center"/>
    </xf>
    <xf numFmtId="205" fontId="3" fillId="51" borderId="16">
      <alignment horizontal="center"/>
    </xf>
    <xf numFmtId="205" fontId="3" fillId="51" borderId="16">
      <alignment horizontal="center"/>
    </xf>
    <xf numFmtId="205" fontId="3" fillId="51" borderId="16">
      <alignment horizontal="center"/>
    </xf>
    <xf numFmtId="205" fontId="3" fillId="51" borderId="16">
      <alignment horizontal="center"/>
    </xf>
    <xf numFmtId="205" fontId="3" fillId="51" borderId="16">
      <alignment horizontal="center"/>
    </xf>
    <xf numFmtId="205" fontId="3" fillId="51" borderId="16">
      <alignment horizontal="center"/>
    </xf>
    <xf numFmtId="205" fontId="3" fillId="51" borderId="16">
      <alignment horizontal="center"/>
    </xf>
    <xf numFmtId="205" fontId="3" fillId="51" borderId="16">
      <alignment horizontal="center"/>
    </xf>
    <xf numFmtId="205" fontId="3" fillId="51" borderId="16">
      <alignment horizontal="center"/>
    </xf>
    <xf numFmtId="205" fontId="3" fillId="51" borderId="16">
      <alignment horizontal="center"/>
    </xf>
    <xf numFmtId="205" fontId="3" fillId="51" borderId="16">
      <alignment horizontal="center"/>
    </xf>
    <xf numFmtId="205" fontId="3" fillId="51" borderId="16">
      <alignment horizontal="center"/>
    </xf>
    <xf numFmtId="205" fontId="3" fillId="51" borderId="16">
      <alignment horizontal="center"/>
    </xf>
    <xf numFmtId="205" fontId="3" fillId="51" borderId="16">
      <alignment horizontal="center"/>
    </xf>
    <xf numFmtId="205" fontId="3" fillId="51" borderId="16">
      <alignment horizontal="center"/>
    </xf>
    <xf numFmtId="205" fontId="3" fillId="51" borderId="16">
      <alignment horizontal="center"/>
    </xf>
    <xf numFmtId="205" fontId="3" fillId="51" borderId="16">
      <alignment horizontal="center"/>
    </xf>
    <xf numFmtId="205" fontId="3" fillId="51" borderId="16">
      <alignment horizontal="center"/>
    </xf>
    <xf numFmtId="205" fontId="3" fillId="51" borderId="16">
      <alignment horizontal="center"/>
    </xf>
    <xf numFmtId="205" fontId="3" fillId="51" borderId="16">
      <alignment horizontal="center"/>
    </xf>
    <xf numFmtId="205" fontId="3" fillId="51" borderId="16">
      <alignment horizontal="center"/>
    </xf>
    <xf numFmtId="205" fontId="3" fillId="51" borderId="16">
      <alignment horizontal="center"/>
    </xf>
    <xf numFmtId="205" fontId="3" fillId="51" borderId="16">
      <alignment horizontal="center"/>
    </xf>
    <xf numFmtId="205" fontId="3" fillId="51" borderId="16">
      <alignment horizontal="center"/>
    </xf>
    <xf numFmtId="205" fontId="3" fillId="51" borderId="16">
      <alignment horizontal="center"/>
    </xf>
    <xf numFmtId="205" fontId="3" fillId="51" borderId="16">
      <alignment horizontal="center"/>
    </xf>
    <xf numFmtId="205" fontId="3" fillId="51" borderId="16">
      <alignment horizontal="center"/>
    </xf>
    <xf numFmtId="205" fontId="3" fillId="51" borderId="16">
      <alignment horizontal="center"/>
    </xf>
    <xf numFmtId="205" fontId="3" fillId="51" borderId="16">
      <alignment horizontal="center"/>
    </xf>
    <xf numFmtId="205" fontId="3" fillId="51" borderId="16">
      <alignment horizontal="center"/>
    </xf>
    <xf numFmtId="205" fontId="3" fillId="51" borderId="16">
      <alignment horizontal="center"/>
    </xf>
    <xf numFmtId="205" fontId="3" fillId="51" borderId="16">
      <alignment horizontal="center"/>
    </xf>
    <xf numFmtId="205" fontId="3" fillId="51" borderId="16">
      <alignment horizontal="center"/>
    </xf>
    <xf numFmtId="205" fontId="3" fillId="51" borderId="16">
      <alignment horizontal="center"/>
    </xf>
    <xf numFmtId="205" fontId="3" fillId="51" borderId="16">
      <alignment horizontal="center"/>
    </xf>
    <xf numFmtId="205" fontId="3" fillId="51" borderId="16">
      <alignment horizontal="center"/>
    </xf>
    <xf numFmtId="205" fontId="3" fillId="51" borderId="16">
      <alignment horizontal="center"/>
    </xf>
    <xf numFmtId="205" fontId="3" fillId="51" borderId="16">
      <alignment horizontal="center"/>
    </xf>
    <xf numFmtId="205" fontId="3" fillId="51" borderId="16">
      <alignment horizontal="center"/>
    </xf>
    <xf numFmtId="205" fontId="3" fillId="51" borderId="16">
      <alignment horizontal="center"/>
    </xf>
    <xf numFmtId="205" fontId="3" fillId="51" borderId="16">
      <alignment horizontal="center"/>
    </xf>
    <xf numFmtId="205" fontId="3" fillId="51" borderId="16">
      <alignment horizontal="center"/>
    </xf>
    <xf numFmtId="205" fontId="3" fillId="51" borderId="16">
      <alignment horizontal="center"/>
    </xf>
    <xf numFmtId="205" fontId="3" fillId="51" borderId="16">
      <alignment horizontal="center"/>
    </xf>
    <xf numFmtId="205" fontId="3" fillId="51" borderId="16">
      <alignment horizontal="center"/>
    </xf>
    <xf numFmtId="205" fontId="3" fillId="51" borderId="16">
      <alignment horizontal="center"/>
    </xf>
    <xf numFmtId="205" fontId="3" fillId="51" borderId="16">
      <alignment horizontal="center"/>
    </xf>
    <xf numFmtId="205" fontId="3" fillId="51" borderId="16">
      <alignment horizontal="center"/>
    </xf>
    <xf numFmtId="205" fontId="3" fillId="51" borderId="16">
      <alignment horizontal="center"/>
    </xf>
    <xf numFmtId="205" fontId="3" fillId="51" borderId="16">
      <alignment horizontal="center"/>
    </xf>
    <xf numFmtId="205" fontId="3" fillId="51" borderId="16">
      <alignment horizontal="center"/>
    </xf>
    <xf numFmtId="205" fontId="3" fillId="51" borderId="16">
      <alignment horizontal="center"/>
    </xf>
    <xf numFmtId="205" fontId="3" fillId="51" borderId="16">
      <alignment horizontal="center"/>
    </xf>
    <xf numFmtId="205" fontId="3" fillId="51" borderId="16">
      <alignment horizontal="center"/>
    </xf>
    <xf numFmtId="205" fontId="3" fillId="51" borderId="16">
      <alignment horizontal="center"/>
    </xf>
    <xf numFmtId="205" fontId="3" fillId="51" borderId="16">
      <alignment horizontal="center"/>
    </xf>
    <xf numFmtId="205" fontId="3" fillId="51" borderId="16">
      <alignment horizontal="center"/>
    </xf>
    <xf numFmtId="205" fontId="3" fillId="51" borderId="16">
      <alignment horizontal="center"/>
    </xf>
    <xf numFmtId="205" fontId="3" fillId="51" borderId="16">
      <alignment horizontal="center"/>
    </xf>
    <xf numFmtId="205" fontId="3" fillId="51" borderId="16">
      <alignment horizontal="center"/>
    </xf>
    <xf numFmtId="205" fontId="3" fillId="51" borderId="16">
      <alignment horizontal="center"/>
    </xf>
    <xf numFmtId="205" fontId="3" fillId="51" borderId="16">
      <alignment horizontal="center"/>
    </xf>
    <xf numFmtId="205" fontId="3" fillId="51" borderId="16">
      <alignment horizontal="center"/>
    </xf>
    <xf numFmtId="205" fontId="3" fillId="51" borderId="16">
      <alignment horizontal="center"/>
    </xf>
    <xf numFmtId="205" fontId="3" fillId="51" borderId="16">
      <alignment horizontal="center"/>
    </xf>
    <xf numFmtId="205" fontId="3" fillId="51" borderId="16">
      <alignment horizontal="center"/>
    </xf>
    <xf numFmtId="205" fontId="3" fillId="51" borderId="16">
      <alignment horizontal="center"/>
    </xf>
    <xf numFmtId="205" fontId="3" fillId="51" borderId="16">
      <alignment horizontal="center"/>
    </xf>
    <xf numFmtId="205" fontId="3" fillId="51" borderId="16">
      <alignment horizontal="center"/>
    </xf>
    <xf numFmtId="205" fontId="3" fillId="51" borderId="16">
      <alignment horizontal="center"/>
    </xf>
    <xf numFmtId="205" fontId="3" fillId="51" borderId="16">
      <alignment horizontal="center"/>
    </xf>
    <xf numFmtId="205" fontId="3" fillId="51" borderId="16">
      <alignment horizontal="center"/>
    </xf>
    <xf numFmtId="205" fontId="3" fillId="51" borderId="16">
      <alignment horizontal="center"/>
    </xf>
    <xf numFmtId="205" fontId="3" fillId="51" borderId="16">
      <alignment horizontal="center"/>
    </xf>
    <xf numFmtId="205" fontId="3" fillId="51" borderId="16">
      <alignment horizontal="center"/>
    </xf>
    <xf numFmtId="205" fontId="3" fillId="51" borderId="16">
      <alignment horizontal="center"/>
    </xf>
    <xf numFmtId="205" fontId="3" fillId="51" borderId="16">
      <alignment horizontal="center"/>
    </xf>
    <xf numFmtId="205" fontId="3" fillId="51" borderId="16">
      <alignment horizontal="center"/>
    </xf>
    <xf numFmtId="205" fontId="3" fillId="51" borderId="16">
      <alignment horizontal="center"/>
    </xf>
    <xf numFmtId="205" fontId="3" fillId="51" borderId="16">
      <alignment horizontal="center"/>
    </xf>
    <xf numFmtId="205" fontId="3" fillId="51" borderId="16">
      <alignment horizontal="center"/>
    </xf>
    <xf numFmtId="205" fontId="3" fillId="51" borderId="16">
      <alignment horizontal="center"/>
    </xf>
    <xf numFmtId="205" fontId="3" fillId="51" borderId="16">
      <alignment horizontal="center"/>
    </xf>
    <xf numFmtId="205" fontId="3" fillId="51" borderId="16">
      <alignment horizontal="center"/>
    </xf>
    <xf numFmtId="205" fontId="3" fillId="51" borderId="16">
      <alignment horizontal="center"/>
    </xf>
    <xf numFmtId="205" fontId="3" fillId="51" borderId="16">
      <alignment horizontal="center"/>
    </xf>
    <xf numFmtId="205" fontId="3" fillId="51" borderId="16">
      <alignment horizontal="center"/>
    </xf>
    <xf numFmtId="205" fontId="3" fillId="51" borderId="16">
      <alignment horizontal="center"/>
    </xf>
    <xf numFmtId="205" fontId="3" fillId="51" borderId="16">
      <alignment horizontal="center"/>
    </xf>
    <xf numFmtId="205" fontId="3" fillId="51" borderId="16">
      <alignment horizontal="center"/>
    </xf>
    <xf numFmtId="205" fontId="3" fillId="51" borderId="16">
      <alignment horizontal="center"/>
    </xf>
    <xf numFmtId="205" fontId="3" fillId="51" borderId="16">
      <alignment horizontal="center"/>
    </xf>
    <xf numFmtId="205" fontId="3" fillId="51" borderId="16">
      <alignment horizontal="center"/>
    </xf>
    <xf numFmtId="205" fontId="3" fillId="51" borderId="16">
      <alignment horizontal="center"/>
    </xf>
    <xf numFmtId="205" fontId="3" fillId="51" borderId="16">
      <alignment horizontal="center"/>
    </xf>
    <xf numFmtId="205" fontId="3" fillId="51" borderId="16">
      <alignment horizontal="center"/>
    </xf>
    <xf numFmtId="205" fontId="3" fillId="51" borderId="16">
      <alignment horizontal="center"/>
    </xf>
    <xf numFmtId="205" fontId="3" fillId="51" borderId="16">
      <alignment horizontal="center"/>
    </xf>
    <xf numFmtId="205" fontId="3" fillId="51" borderId="16">
      <alignment horizontal="center"/>
    </xf>
    <xf numFmtId="205" fontId="3" fillId="51" borderId="16">
      <alignment horizontal="center"/>
    </xf>
    <xf numFmtId="205" fontId="3" fillId="51" borderId="16">
      <alignment horizontal="center"/>
    </xf>
    <xf numFmtId="205" fontId="3" fillId="51" borderId="16">
      <alignment horizontal="center"/>
    </xf>
    <xf numFmtId="205" fontId="3" fillId="51" borderId="16">
      <alignment horizontal="center"/>
    </xf>
    <xf numFmtId="205" fontId="3" fillId="51" borderId="16">
      <alignment horizontal="center"/>
    </xf>
    <xf numFmtId="205" fontId="3" fillId="51" borderId="16">
      <alignment horizontal="center"/>
    </xf>
    <xf numFmtId="205" fontId="3" fillId="51" borderId="16">
      <alignment horizontal="center"/>
    </xf>
    <xf numFmtId="205" fontId="3" fillId="51" borderId="16">
      <alignment horizontal="center"/>
    </xf>
    <xf numFmtId="205" fontId="3" fillId="51" borderId="16">
      <alignment horizontal="center"/>
    </xf>
    <xf numFmtId="205" fontId="3" fillId="51" borderId="16">
      <alignment horizontal="center"/>
    </xf>
    <xf numFmtId="205" fontId="3" fillId="51" borderId="16">
      <alignment horizontal="center"/>
    </xf>
    <xf numFmtId="205" fontId="3" fillId="51" borderId="16">
      <alignment horizontal="center"/>
    </xf>
    <xf numFmtId="205" fontId="3" fillId="51" borderId="16">
      <alignment horizontal="center"/>
    </xf>
    <xf numFmtId="205" fontId="3" fillId="51" borderId="16">
      <alignment horizontal="center"/>
    </xf>
    <xf numFmtId="205" fontId="3" fillId="51" borderId="16">
      <alignment horizontal="center"/>
    </xf>
    <xf numFmtId="205" fontId="3" fillId="51" borderId="16">
      <alignment horizontal="center"/>
    </xf>
    <xf numFmtId="205" fontId="3" fillId="51" borderId="16">
      <alignment horizontal="center"/>
    </xf>
    <xf numFmtId="205" fontId="3" fillId="51" borderId="16">
      <alignment horizontal="center"/>
    </xf>
    <xf numFmtId="205" fontId="3" fillId="51" borderId="16">
      <alignment horizontal="center"/>
    </xf>
    <xf numFmtId="205" fontId="3" fillId="51" borderId="16">
      <alignment horizontal="center"/>
    </xf>
    <xf numFmtId="205" fontId="3" fillId="51" borderId="16">
      <alignment horizontal="center"/>
    </xf>
    <xf numFmtId="205" fontId="3" fillId="51" borderId="16">
      <alignment horizontal="center"/>
    </xf>
    <xf numFmtId="205" fontId="3" fillId="51" borderId="16">
      <alignment horizontal="center"/>
    </xf>
    <xf numFmtId="205" fontId="3" fillId="51" borderId="16">
      <alignment horizontal="center"/>
    </xf>
    <xf numFmtId="205" fontId="3" fillId="51" borderId="16">
      <alignment horizontal="center"/>
    </xf>
    <xf numFmtId="205" fontId="3" fillId="51" borderId="16">
      <alignment horizontal="center"/>
    </xf>
    <xf numFmtId="205" fontId="3" fillId="51" borderId="16">
      <alignment horizontal="center"/>
    </xf>
    <xf numFmtId="205" fontId="3" fillId="51" borderId="16">
      <alignment horizontal="center"/>
    </xf>
    <xf numFmtId="205" fontId="3" fillId="51" borderId="16">
      <alignment horizontal="center"/>
    </xf>
    <xf numFmtId="205" fontId="3" fillId="51" borderId="16">
      <alignment horizontal="center"/>
    </xf>
    <xf numFmtId="205" fontId="3" fillId="51" borderId="16">
      <alignment horizontal="center"/>
    </xf>
    <xf numFmtId="205" fontId="3" fillId="51" borderId="16">
      <alignment horizontal="center"/>
    </xf>
    <xf numFmtId="205" fontId="3" fillId="51" borderId="16">
      <alignment horizontal="center"/>
    </xf>
    <xf numFmtId="205" fontId="3" fillId="51" borderId="16">
      <alignment horizontal="center"/>
    </xf>
    <xf numFmtId="205" fontId="3" fillId="51" borderId="16">
      <alignment horizontal="center"/>
    </xf>
    <xf numFmtId="205" fontId="3" fillId="51" borderId="16">
      <alignment horizontal="center"/>
    </xf>
    <xf numFmtId="205" fontId="3" fillId="51" borderId="16">
      <alignment horizontal="center"/>
    </xf>
    <xf numFmtId="205" fontId="3" fillId="51" borderId="16">
      <alignment horizontal="center"/>
    </xf>
    <xf numFmtId="205" fontId="3" fillId="51" borderId="16">
      <alignment horizontal="center"/>
    </xf>
    <xf numFmtId="205" fontId="3" fillId="51" borderId="16">
      <alignment horizontal="center"/>
    </xf>
    <xf numFmtId="205" fontId="3" fillId="51" borderId="16">
      <alignment horizontal="center"/>
    </xf>
    <xf numFmtId="205" fontId="3" fillId="51" borderId="16">
      <alignment horizontal="center"/>
    </xf>
    <xf numFmtId="205" fontId="3" fillId="51" borderId="16">
      <alignment horizontal="center"/>
    </xf>
    <xf numFmtId="205" fontId="3" fillId="51" borderId="16">
      <alignment horizontal="center"/>
    </xf>
    <xf numFmtId="205" fontId="3" fillId="51" borderId="16">
      <alignment horizontal="center"/>
    </xf>
    <xf numFmtId="205" fontId="3" fillId="51" borderId="16">
      <alignment horizontal="center"/>
    </xf>
    <xf numFmtId="205" fontId="3" fillId="51" borderId="16">
      <alignment horizontal="center"/>
    </xf>
    <xf numFmtId="205" fontId="3" fillId="51" borderId="16">
      <alignment horizontal="center"/>
    </xf>
    <xf numFmtId="205" fontId="3" fillId="51" borderId="16">
      <alignment horizontal="center"/>
    </xf>
    <xf numFmtId="205" fontId="3" fillId="51" borderId="16">
      <alignment horizontal="center"/>
    </xf>
    <xf numFmtId="205" fontId="3" fillId="51" borderId="16">
      <alignment horizontal="center"/>
    </xf>
    <xf numFmtId="205" fontId="3" fillId="51" borderId="16">
      <alignment horizontal="center"/>
    </xf>
    <xf numFmtId="205" fontId="3" fillId="51" borderId="16">
      <alignment horizontal="center"/>
    </xf>
    <xf numFmtId="205" fontId="3" fillId="51" borderId="16">
      <alignment horizontal="center"/>
    </xf>
    <xf numFmtId="205" fontId="3" fillId="51" borderId="16">
      <alignment horizontal="center"/>
    </xf>
    <xf numFmtId="205" fontId="3" fillId="51" borderId="16">
      <alignment horizontal="center"/>
    </xf>
    <xf numFmtId="205" fontId="3" fillId="51" borderId="16">
      <alignment horizontal="center"/>
    </xf>
    <xf numFmtId="205" fontId="3" fillId="51" borderId="16">
      <alignment horizontal="center"/>
    </xf>
    <xf numFmtId="205" fontId="3" fillId="51" borderId="16">
      <alignment horizontal="center"/>
    </xf>
    <xf numFmtId="205" fontId="3" fillId="51" borderId="16">
      <alignment horizontal="center"/>
    </xf>
    <xf numFmtId="205" fontId="3" fillId="51" borderId="16">
      <alignment horizontal="center"/>
    </xf>
    <xf numFmtId="205" fontId="3" fillId="51" borderId="16">
      <alignment horizontal="center"/>
    </xf>
    <xf numFmtId="205" fontId="3" fillId="51" borderId="16">
      <alignment horizontal="center"/>
    </xf>
    <xf numFmtId="205" fontId="3" fillId="51" borderId="16">
      <alignment horizontal="center"/>
    </xf>
    <xf numFmtId="205" fontId="3" fillId="51" borderId="16">
      <alignment horizontal="center"/>
    </xf>
    <xf numFmtId="205" fontId="3" fillId="51" borderId="16">
      <alignment horizontal="center"/>
    </xf>
    <xf numFmtId="205" fontId="3" fillId="51" borderId="16">
      <alignment horizontal="center"/>
    </xf>
    <xf numFmtId="205" fontId="3" fillId="51" borderId="16">
      <alignment horizontal="center"/>
    </xf>
    <xf numFmtId="205" fontId="3" fillId="51" borderId="16">
      <alignment horizontal="center"/>
    </xf>
    <xf numFmtId="205" fontId="3" fillId="51" borderId="16">
      <alignment horizontal="center"/>
    </xf>
    <xf numFmtId="205" fontId="3" fillId="51" borderId="16">
      <alignment horizontal="center"/>
    </xf>
    <xf numFmtId="205" fontId="3" fillId="51" borderId="16">
      <alignment horizontal="center"/>
    </xf>
    <xf numFmtId="205" fontId="3" fillId="51" borderId="16">
      <alignment horizontal="center"/>
    </xf>
    <xf numFmtId="205" fontId="3" fillId="51" borderId="16">
      <alignment horizontal="center"/>
    </xf>
    <xf numFmtId="205" fontId="3" fillId="51" borderId="16">
      <alignment horizontal="center"/>
    </xf>
    <xf numFmtId="205" fontId="3" fillId="51" borderId="16">
      <alignment horizontal="center"/>
    </xf>
    <xf numFmtId="205" fontId="3" fillId="51" borderId="16">
      <alignment horizontal="center"/>
    </xf>
    <xf numFmtId="205" fontId="3" fillId="51" borderId="16">
      <alignment horizontal="center"/>
    </xf>
    <xf numFmtId="205" fontId="3" fillId="51" borderId="16">
      <alignment horizontal="center"/>
    </xf>
    <xf numFmtId="205" fontId="3" fillId="51" borderId="16">
      <alignment horizontal="center"/>
    </xf>
    <xf numFmtId="205" fontId="3" fillId="51" borderId="16">
      <alignment horizontal="center"/>
    </xf>
    <xf numFmtId="205" fontId="3" fillId="51" borderId="16">
      <alignment horizontal="center"/>
    </xf>
    <xf numFmtId="205" fontId="3" fillId="51" borderId="16">
      <alignment horizontal="center"/>
    </xf>
    <xf numFmtId="205" fontId="3" fillId="51" borderId="16">
      <alignment horizontal="center"/>
    </xf>
    <xf numFmtId="205" fontId="3" fillId="51" borderId="16">
      <alignment horizontal="center"/>
    </xf>
    <xf numFmtId="205" fontId="3" fillId="51" borderId="16">
      <alignment horizontal="center"/>
    </xf>
    <xf numFmtId="205" fontId="3" fillId="51" borderId="16">
      <alignment horizontal="center"/>
    </xf>
    <xf numFmtId="205" fontId="3" fillId="51" borderId="16">
      <alignment horizontal="center"/>
    </xf>
    <xf numFmtId="205" fontId="3" fillId="51" borderId="16">
      <alignment horizontal="center"/>
    </xf>
    <xf numFmtId="205" fontId="3" fillId="51" borderId="16">
      <alignment horizontal="center"/>
    </xf>
    <xf numFmtId="205" fontId="3" fillId="51" borderId="16">
      <alignment horizontal="center"/>
    </xf>
    <xf numFmtId="205" fontId="3" fillId="51" borderId="16">
      <alignment horizontal="center"/>
    </xf>
    <xf numFmtId="205" fontId="3" fillId="51" borderId="16">
      <alignment horizontal="center"/>
    </xf>
    <xf numFmtId="205" fontId="3" fillId="51" borderId="16">
      <alignment horizontal="center"/>
    </xf>
    <xf numFmtId="205" fontId="3" fillId="51" borderId="16">
      <alignment horizontal="center"/>
    </xf>
    <xf numFmtId="205" fontId="3" fillId="51" borderId="16">
      <alignment horizontal="center"/>
    </xf>
    <xf numFmtId="205" fontId="3" fillId="51" borderId="16">
      <alignment horizontal="center"/>
    </xf>
    <xf numFmtId="205" fontId="3" fillId="51" borderId="16">
      <alignment horizontal="center"/>
    </xf>
    <xf numFmtId="205" fontId="3" fillId="51" borderId="16">
      <alignment horizontal="center"/>
    </xf>
    <xf numFmtId="205" fontId="3" fillId="51" borderId="16">
      <alignment horizontal="center"/>
    </xf>
    <xf numFmtId="205" fontId="3" fillId="51" borderId="16">
      <alignment horizontal="center"/>
    </xf>
    <xf numFmtId="205" fontId="3" fillId="51" borderId="16">
      <alignment horizontal="center"/>
    </xf>
    <xf numFmtId="205" fontId="3" fillId="51" borderId="16">
      <alignment horizontal="center"/>
    </xf>
    <xf numFmtId="205" fontId="3" fillId="51" borderId="16">
      <alignment horizontal="center"/>
    </xf>
    <xf numFmtId="205" fontId="3" fillId="51" borderId="16">
      <alignment horizontal="center"/>
    </xf>
    <xf numFmtId="205" fontId="3" fillId="51" borderId="16">
      <alignment horizontal="center"/>
    </xf>
    <xf numFmtId="205" fontId="3" fillId="51" borderId="16">
      <alignment horizontal="center"/>
    </xf>
    <xf numFmtId="205" fontId="3" fillId="51" borderId="16">
      <alignment horizontal="center"/>
    </xf>
    <xf numFmtId="205" fontId="3" fillId="51" borderId="16">
      <alignment horizontal="center"/>
    </xf>
    <xf numFmtId="205" fontId="3" fillId="51" borderId="16">
      <alignment horizontal="center"/>
    </xf>
    <xf numFmtId="205" fontId="3" fillId="51" borderId="16">
      <alignment horizontal="center"/>
    </xf>
    <xf numFmtId="205" fontId="3" fillId="51" borderId="16">
      <alignment horizontal="center"/>
    </xf>
    <xf numFmtId="205" fontId="3" fillId="51" borderId="16">
      <alignment horizontal="center"/>
    </xf>
    <xf numFmtId="205" fontId="3" fillId="51" borderId="16">
      <alignment horizontal="center"/>
    </xf>
    <xf numFmtId="205" fontId="3" fillId="51" borderId="16">
      <alignment horizontal="center"/>
    </xf>
    <xf numFmtId="205" fontId="3" fillId="51" borderId="16">
      <alignment horizontal="center"/>
    </xf>
    <xf numFmtId="205" fontId="3" fillId="51" borderId="16">
      <alignment horizontal="center"/>
    </xf>
    <xf numFmtId="205" fontId="3" fillId="51" borderId="16">
      <alignment horizontal="center"/>
    </xf>
    <xf numFmtId="205" fontId="3" fillId="51" borderId="16">
      <alignment horizontal="center"/>
    </xf>
    <xf numFmtId="205" fontId="3" fillId="51" borderId="16">
      <alignment horizontal="center"/>
    </xf>
    <xf numFmtId="205" fontId="3" fillId="51" borderId="16">
      <alignment horizontal="center"/>
    </xf>
    <xf numFmtId="205" fontId="3" fillId="51" borderId="16">
      <alignment horizontal="center"/>
    </xf>
    <xf numFmtId="205" fontId="3" fillId="51" borderId="16">
      <alignment horizontal="center"/>
    </xf>
    <xf numFmtId="205" fontId="3" fillId="51" borderId="16">
      <alignment horizontal="center"/>
    </xf>
    <xf numFmtId="205" fontId="3" fillId="51" borderId="16">
      <alignment horizontal="center"/>
    </xf>
    <xf numFmtId="205" fontId="3" fillId="51" borderId="16">
      <alignment horizontal="center"/>
    </xf>
    <xf numFmtId="205" fontId="3" fillId="51" borderId="16">
      <alignment horizontal="center"/>
    </xf>
    <xf numFmtId="205" fontId="3" fillId="51" borderId="16">
      <alignment horizontal="center"/>
    </xf>
    <xf numFmtId="205" fontId="3" fillId="51" borderId="16">
      <alignment horizontal="center"/>
    </xf>
    <xf numFmtId="205" fontId="3" fillId="51" borderId="16">
      <alignment horizontal="center"/>
    </xf>
    <xf numFmtId="205" fontId="3" fillId="51" borderId="16">
      <alignment horizontal="center"/>
    </xf>
    <xf numFmtId="205" fontId="3" fillId="51" borderId="16">
      <alignment horizontal="center"/>
    </xf>
    <xf numFmtId="205" fontId="3" fillId="51" borderId="16">
      <alignment horizontal="center"/>
    </xf>
    <xf numFmtId="205" fontId="3" fillId="51" borderId="16">
      <alignment horizontal="center"/>
    </xf>
    <xf numFmtId="205" fontId="3" fillId="51" borderId="16">
      <alignment horizontal="center"/>
    </xf>
    <xf numFmtId="205" fontId="3" fillId="51" borderId="16">
      <alignment horizontal="center"/>
    </xf>
    <xf numFmtId="205" fontId="3" fillId="51" borderId="16">
      <alignment horizontal="center"/>
    </xf>
    <xf numFmtId="205" fontId="3" fillId="51" borderId="16">
      <alignment horizontal="center"/>
    </xf>
    <xf numFmtId="205" fontId="3" fillId="51" borderId="16">
      <alignment horizontal="center"/>
    </xf>
    <xf numFmtId="207" fontId="3" fillId="51" borderId="16">
      <alignment horizontal="center"/>
    </xf>
    <xf numFmtId="207" fontId="3" fillId="51" borderId="16">
      <alignment horizontal="center"/>
    </xf>
    <xf numFmtId="207" fontId="3" fillId="51" borderId="16">
      <alignment horizontal="center"/>
    </xf>
    <xf numFmtId="207" fontId="3" fillId="51" borderId="16">
      <alignment horizontal="center"/>
    </xf>
    <xf numFmtId="207" fontId="3" fillId="51" borderId="16">
      <alignment horizontal="center"/>
    </xf>
    <xf numFmtId="207" fontId="3" fillId="51" borderId="16">
      <alignment horizontal="center"/>
    </xf>
    <xf numFmtId="207" fontId="3" fillId="51" borderId="16">
      <alignment horizontal="center"/>
    </xf>
    <xf numFmtId="207" fontId="3" fillId="51" borderId="16">
      <alignment horizontal="center"/>
    </xf>
    <xf numFmtId="207" fontId="3" fillId="51" borderId="16">
      <alignment horizontal="center"/>
    </xf>
    <xf numFmtId="207" fontId="3" fillId="51" borderId="16">
      <alignment horizontal="center"/>
    </xf>
    <xf numFmtId="207" fontId="3" fillId="51" borderId="16">
      <alignment horizontal="center"/>
    </xf>
    <xf numFmtId="207" fontId="3" fillId="51" borderId="16">
      <alignment horizontal="center"/>
    </xf>
    <xf numFmtId="207" fontId="3" fillId="51" borderId="16">
      <alignment horizontal="center"/>
    </xf>
    <xf numFmtId="207" fontId="3" fillId="51" borderId="16">
      <alignment horizontal="center"/>
    </xf>
    <xf numFmtId="207" fontId="3" fillId="51" borderId="16">
      <alignment horizontal="center"/>
    </xf>
    <xf numFmtId="207" fontId="3" fillId="51" borderId="16">
      <alignment horizontal="center"/>
    </xf>
    <xf numFmtId="207" fontId="3" fillId="51" borderId="16">
      <alignment horizontal="center"/>
    </xf>
    <xf numFmtId="207" fontId="3" fillId="51" borderId="16">
      <alignment horizontal="center"/>
    </xf>
    <xf numFmtId="207" fontId="3" fillId="51" borderId="16">
      <alignment horizontal="center"/>
    </xf>
    <xf numFmtId="207" fontId="3" fillId="51" borderId="16">
      <alignment horizontal="center"/>
    </xf>
    <xf numFmtId="207" fontId="3" fillId="51" borderId="16">
      <alignment horizontal="center"/>
    </xf>
    <xf numFmtId="207" fontId="3" fillId="51" borderId="16">
      <alignment horizontal="center"/>
    </xf>
    <xf numFmtId="207" fontId="3" fillId="51" borderId="16">
      <alignment horizontal="center"/>
    </xf>
    <xf numFmtId="207" fontId="3" fillId="51" borderId="16">
      <alignment horizontal="center"/>
    </xf>
    <xf numFmtId="207" fontId="3" fillId="51" borderId="16">
      <alignment horizontal="center"/>
    </xf>
    <xf numFmtId="207" fontId="3" fillId="51" borderId="16">
      <alignment horizontal="center"/>
    </xf>
    <xf numFmtId="207" fontId="3" fillId="51" borderId="16">
      <alignment horizontal="center"/>
    </xf>
    <xf numFmtId="207" fontId="3" fillId="51" borderId="16">
      <alignment horizontal="center"/>
    </xf>
    <xf numFmtId="207" fontId="3" fillId="51" borderId="16">
      <alignment horizontal="center"/>
    </xf>
    <xf numFmtId="207" fontId="3" fillId="51" borderId="16">
      <alignment horizontal="center"/>
    </xf>
    <xf numFmtId="207" fontId="3" fillId="51" borderId="16">
      <alignment horizontal="center"/>
    </xf>
    <xf numFmtId="207" fontId="3" fillId="51" borderId="16">
      <alignment horizontal="center"/>
    </xf>
    <xf numFmtId="207" fontId="3" fillId="51" borderId="16">
      <alignment horizontal="center"/>
    </xf>
    <xf numFmtId="207" fontId="3" fillId="51" borderId="16">
      <alignment horizontal="center"/>
    </xf>
    <xf numFmtId="207" fontId="3" fillId="51" borderId="16">
      <alignment horizontal="center"/>
    </xf>
    <xf numFmtId="207" fontId="3" fillId="51" borderId="16">
      <alignment horizontal="center"/>
    </xf>
    <xf numFmtId="207" fontId="3" fillId="51" borderId="16">
      <alignment horizontal="center"/>
    </xf>
    <xf numFmtId="207" fontId="3" fillId="51" borderId="16">
      <alignment horizontal="center"/>
    </xf>
    <xf numFmtId="207" fontId="3" fillId="51" borderId="16">
      <alignment horizontal="center"/>
    </xf>
    <xf numFmtId="207" fontId="3" fillId="51" borderId="16">
      <alignment horizontal="center"/>
    </xf>
    <xf numFmtId="207" fontId="3" fillId="51" borderId="16">
      <alignment horizontal="center"/>
    </xf>
    <xf numFmtId="207" fontId="3" fillId="51" borderId="16">
      <alignment horizontal="center"/>
    </xf>
    <xf numFmtId="207" fontId="3" fillId="51" borderId="16">
      <alignment horizontal="center"/>
    </xf>
    <xf numFmtId="207" fontId="3" fillId="51" borderId="16">
      <alignment horizontal="center"/>
    </xf>
    <xf numFmtId="207" fontId="3" fillId="51" borderId="16">
      <alignment horizontal="center"/>
    </xf>
    <xf numFmtId="207" fontId="3" fillId="51" borderId="16">
      <alignment horizontal="center"/>
    </xf>
    <xf numFmtId="207" fontId="3" fillId="51" borderId="16">
      <alignment horizontal="center"/>
    </xf>
    <xf numFmtId="207" fontId="3" fillId="51" borderId="16">
      <alignment horizontal="center"/>
    </xf>
    <xf numFmtId="205" fontId="3" fillId="51" borderId="16">
      <alignment horizontal="center"/>
    </xf>
    <xf numFmtId="205" fontId="3" fillId="51" borderId="16">
      <alignment horizontal="center"/>
    </xf>
    <xf numFmtId="205" fontId="3" fillId="51" borderId="16">
      <alignment horizontal="center"/>
    </xf>
    <xf numFmtId="205" fontId="3" fillId="51" borderId="16">
      <alignment horizontal="center"/>
    </xf>
    <xf numFmtId="205" fontId="3" fillId="51" borderId="16">
      <alignment horizontal="center"/>
    </xf>
    <xf numFmtId="205" fontId="3" fillId="51" borderId="16">
      <alignment horizontal="center"/>
    </xf>
    <xf numFmtId="205" fontId="3" fillId="51" borderId="16">
      <alignment horizontal="center"/>
    </xf>
    <xf numFmtId="205" fontId="3" fillId="51" borderId="16">
      <alignment horizontal="center"/>
    </xf>
    <xf numFmtId="205" fontId="3" fillId="51" borderId="16">
      <alignment horizontal="center"/>
    </xf>
    <xf numFmtId="205" fontId="3" fillId="51" borderId="16">
      <alignment horizontal="center"/>
    </xf>
    <xf numFmtId="205" fontId="3" fillId="51" borderId="16">
      <alignment horizontal="center"/>
    </xf>
    <xf numFmtId="205" fontId="3" fillId="51" borderId="16">
      <alignment horizontal="center"/>
    </xf>
    <xf numFmtId="205" fontId="3" fillId="51" borderId="16">
      <alignment horizontal="center"/>
    </xf>
    <xf numFmtId="205" fontId="3" fillId="51" borderId="16">
      <alignment horizontal="center"/>
    </xf>
    <xf numFmtId="205" fontId="3" fillId="51" borderId="16">
      <alignment horizontal="center"/>
    </xf>
    <xf numFmtId="205" fontId="3" fillId="51" borderId="16">
      <alignment horizontal="center"/>
    </xf>
    <xf numFmtId="205" fontId="3" fillId="51" borderId="16">
      <alignment horizontal="center"/>
    </xf>
    <xf numFmtId="205" fontId="3" fillId="51" borderId="16">
      <alignment horizontal="center"/>
    </xf>
    <xf numFmtId="205" fontId="3" fillId="51" borderId="16">
      <alignment horizontal="center"/>
    </xf>
    <xf numFmtId="205" fontId="3" fillId="51" borderId="16">
      <alignment horizontal="center"/>
    </xf>
    <xf numFmtId="205" fontId="3" fillId="51" borderId="16">
      <alignment horizontal="center"/>
    </xf>
    <xf numFmtId="205" fontId="3" fillId="51" borderId="16">
      <alignment horizontal="center"/>
    </xf>
    <xf numFmtId="205" fontId="3" fillId="51" borderId="16">
      <alignment horizontal="center"/>
    </xf>
    <xf numFmtId="205" fontId="3" fillId="51" borderId="16">
      <alignment horizontal="center"/>
    </xf>
    <xf numFmtId="205" fontId="3" fillId="51" borderId="16">
      <alignment horizontal="center"/>
    </xf>
    <xf numFmtId="205" fontId="3" fillId="51" borderId="16">
      <alignment horizontal="center"/>
    </xf>
    <xf numFmtId="205" fontId="3" fillId="51" borderId="16">
      <alignment horizontal="center"/>
    </xf>
    <xf numFmtId="205" fontId="3" fillId="51" borderId="16">
      <alignment horizontal="center"/>
    </xf>
    <xf numFmtId="205" fontId="3" fillId="51" borderId="16">
      <alignment horizontal="center"/>
    </xf>
    <xf numFmtId="205" fontId="3" fillId="51" borderId="16">
      <alignment horizontal="center"/>
    </xf>
    <xf numFmtId="205" fontId="3" fillId="51" borderId="16">
      <alignment horizontal="center"/>
    </xf>
    <xf numFmtId="205" fontId="3" fillId="51" borderId="16">
      <alignment horizontal="center"/>
    </xf>
    <xf numFmtId="205" fontId="3" fillId="51" borderId="16">
      <alignment horizontal="center"/>
    </xf>
    <xf numFmtId="205" fontId="3" fillId="51" borderId="16">
      <alignment horizontal="center"/>
    </xf>
    <xf numFmtId="205" fontId="3" fillId="51" borderId="16">
      <alignment horizontal="center"/>
    </xf>
    <xf numFmtId="205" fontId="3" fillId="51" borderId="16">
      <alignment horizontal="center"/>
    </xf>
    <xf numFmtId="205" fontId="3" fillId="51" borderId="16">
      <alignment horizontal="center"/>
    </xf>
    <xf numFmtId="205" fontId="3" fillId="51" borderId="16">
      <alignment horizontal="center"/>
    </xf>
    <xf numFmtId="205" fontId="3" fillId="51" borderId="16">
      <alignment horizontal="center"/>
    </xf>
    <xf numFmtId="205" fontId="3" fillId="51" borderId="16">
      <alignment horizontal="center"/>
    </xf>
    <xf numFmtId="205" fontId="3" fillId="51" borderId="16">
      <alignment horizontal="center"/>
    </xf>
    <xf numFmtId="205" fontId="3" fillId="51" borderId="16">
      <alignment horizontal="center"/>
    </xf>
    <xf numFmtId="205" fontId="3" fillId="51" borderId="16">
      <alignment horizontal="center"/>
    </xf>
    <xf numFmtId="205" fontId="3" fillId="51" borderId="16">
      <alignment horizontal="center"/>
    </xf>
    <xf numFmtId="205" fontId="3" fillId="51" borderId="16">
      <alignment horizontal="center"/>
    </xf>
    <xf numFmtId="205" fontId="3" fillId="51" borderId="16">
      <alignment horizontal="center"/>
    </xf>
    <xf numFmtId="205" fontId="3" fillId="51" borderId="16">
      <alignment horizontal="center"/>
    </xf>
    <xf numFmtId="205" fontId="3" fillId="51" borderId="16">
      <alignment horizontal="center"/>
    </xf>
    <xf numFmtId="205" fontId="3" fillId="51" borderId="16">
      <alignment horizontal="center"/>
    </xf>
    <xf numFmtId="205" fontId="3" fillId="51" borderId="16">
      <alignment horizontal="center"/>
    </xf>
    <xf numFmtId="205" fontId="3" fillId="51" borderId="16">
      <alignment horizontal="center"/>
    </xf>
    <xf numFmtId="205" fontId="3" fillId="51" borderId="16">
      <alignment horizontal="center"/>
    </xf>
    <xf numFmtId="205" fontId="3" fillId="51" borderId="16">
      <alignment horizontal="center"/>
    </xf>
    <xf numFmtId="205" fontId="3" fillId="51" borderId="16">
      <alignment horizontal="center"/>
    </xf>
    <xf numFmtId="205" fontId="3" fillId="51" borderId="16">
      <alignment horizontal="center"/>
    </xf>
    <xf numFmtId="205" fontId="3" fillId="51" borderId="16">
      <alignment horizontal="center"/>
    </xf>
    <xf numFmtId="205" fontId="3" fillId="51" borderId="16">
      <alignment horizontal="center"/>
    </xf>
    <xf numFmtId="205" fontId="3" fillId="51" borderId="16">
      <alignment horizontal="center"/>
    </xf>
    <xf numFmtId="205" fontId="3" fillId="51" borderId="16">
      <alignment horizontal="center"/>
    </xf>
    <xf numFmtId="205" fontId="3" fillId="51" borderId="16">
      <alignment horizontal="center"/>
    </xf>
    <xf numFmtId="205" fontId="3" fillId="51" borderId="16">
      <alignment horizontal="center"/>
    </xf>
    <xf numFmtId="205" fontId="3" fillId="51" borderId="16">
      <alignment horizontal="center"/>
    </xf>
    <xf numFmtId="205" fontId="3" fillId="51" borderId="16">
      <alignment horizontal="center"/>
    </xf>
    <xf numFmtId="205" fontId="3" fillId="51" borderId="16">
      <alignment horizontal="center"/>
    </xf>
    <xf numFmtId="205" fontId="3" fillId="51" borderId="16">
      <alignment horizontal="center"/>
    </xf>
    <xf numFmtId="205" fontId="3" fillId="51" borderId="16">
      <alignment horizontal="center"/>
    </xf>
    <xf numFmtId="205" fontId="3" fillId="51" borderId="16">
      <alignment horizontal="center"/>
    </xf>
    <xf numFmtId="205" fontId="3" fillId="51" borderId="16">
      <alignment horizontal="center"/>
    </xf>
    <xf numFmtId="205" fontId="3" fillId="51" borderId="16">
      <alignment horizontal="center"/>
    </xf>
    <xf numFmtId="205" fontId="3" fillId="51" borderId="16">
      <alignment horizontal="center"/>
    </xf>
    <xf numFmtId="205" fontId="3" fillId="51" borderId="16">
      <alignment horizontal="center"/>
    </xf>
    <xf numFmtId="205" fontId="3" fillId="51" borderId="16">
      <alignment horizontal="center"/>
    </xf>
    <xf numFmtId="205" fontId="3" fillId="51" borderId="16">
      <alignment horizontal="center"/>
    </xf>
    <xf numFmtId="205" fontId="3" fillId="51" borderId="16">
      <alignment horizontal="center"/>
    </xf>
    <xf numFmtId="205" fontId="3" fillId="51" borderId="16">
      <alignment horizontal="center"/>
    </xf>
    <xf numFmtId="205" fontId="3" fillId="51" borderId="16">
      <alignment horizontal="center"/>
    </xf>
    <xf numFmtId="205" fontId="3" fillId="51" borderId="16">
      <alignment horizontal="center"/>
    </xf>
    <xf numFmtId="205" fontId="3" fillId="51" borderId="16">
      <alignment horizontal="center"/>
    </xf>
    <xf numFmtId="205" fontId="3" fillId="51" borderId="16">
      <alignment horizontal="center"/>
    </xf>
    <xf numFmtId="205" fontId="3" fillId="51" borderId="16">
      <alignment horizontal="center"/>
    </xf>
    <xf numFmtId="205" fontId="3" fillId="51" borderId="16">
      <alignment horizontal="center"/>
    </xf>
    <xf numFmtId="205" fontId="3" fillId="51" borderId="16">
      <alignment horizontal="center"/>
    </xf>
    <xf numFmtId="205" fontId="3" fillId="51" borderId="16">
      <alignment horizontal="center"/>
    </xf>
    <xf numFmtId="205" fontId="3" fillId="51" borderId="16">
      <alignment horizontal="center"/>
    </xf>
    <xf numFmtId="205" fontId="3" fillId="51" borderId="16">
      <alignment horizontal="center"/>
    </xf>
    <xf numFmtId="205" fontId="3" fillId="51" borderId="16">
      <alignment horizontal="center"/>
    </xf>
    <xf numFmtId="205" fontId="3" fillId="51" borderId="16">
      <alignment horizontal="center"/>
    </xf>
    <xf numFmtId="205" fontId="3" fillId="51" borderId="16">
      <alignment horizontal="center"/>
    </xf>
    <xf numFmtId="205" fontId="3" fillId="51" borderId="16">
      <alignment horizontal="center"/>
    </xf>
    <xf numFmtId="205" fontId="3" fillId="51" borderId="16">
      <alignment horizontal="center"/>
    </xf>
    <xf numFmtId="205" fontId="3" fillId="51" borderId="16">
      <alignment horizontal="center"/>
    </xf>
    <xf numFmtId="205" fontId="3" fillId="51" borderId="16">
      <alignment horizontal="center"/>
    </xf>
    <xf numFmtId="205" fontId="3" fillId="51" borderId="16">
      <alignment horizontal="center"/>
    </xf>
    <xf numFmtId="205" fontId="3" fillId="51" borderId="16">
      <alignment horizontal="center"/>
    </xf>
    <xf numFmtId="205" fontId="3" fillId="51" borderId="16">
      <alignment horizontal="center"/>
    </xf>
    <xf numFmtId="205" fontId="3" fillId="51" borderId="16">
      <alignment horizontal="center"/>
    </xf>
    <xf numFmtId="205" fontId="3" fillId="51" borderId="16">
      <alignment horizontal="center"/>
    </xf>
    <xf numFmtId="205" fontId="3" fillId="51" borderId="16">
      <alignment horizontal="center"/>
    </xf>
    <xf numFmtId="205" fontId="3" fillId="51" borderId="16">
      <alignment horizontal="center"/>
    </xf>
    <xf numFmtId="205" fontId="3" fillId="51" borderId="16">
      <alignment horizontal="center"/>
    </xf>
    <xf numFmtId="205" fontId="3" fillId="51" borderId="16">
      <alignment horizontal="center"/>
    </xf>
    <xf numFmtId="205" fontId="3" fillId="51" borderId="16">
      <alignment horizontal="center"/>
    </xf>
    <xf numFmtId="205" fontId="3" fillId="51" borderId="16">
      <alignment horizontal="center"/>
    </xf>
    <xf numFmtId="205" fontId="3" fillId="51" borderId="16">
      <alignment horizontal="center"/>
    </xf>
    <xf numFmtId="205" fontId="3" fillId="51" borderId="16">
      <alignment horizontal="center"/>
    </xf>
    <xf numFmtId="205" fontId="3" fillId="51" borderId="16">
      <alignment horizontal="center"/>
    </xf>
    <xf numFmtId="205" fontId="3" fillId="51" borderId="16">
      <alignment horizontal="center"/>
    </xf>
    <xf numFmtId="205" fontId="3" fillId="51" borderId="16">
      <alignment horizontal="center"/>
    </xf>
    <xf numFmtId="205" fontId="3" fillId="51" borderId="16">
      <alignment horizontal="center"/>
    </xf>
    <xf numFmtId="205" fontId="3" fillId="51" borderId="16">
      <alignment horizontal="center"/>
    </xf>
    <xf numFmtId="205" fontId="3" fillId="51" borderId="16">
      <alignment horizontal="center"/>
    </xf>
    <xf numFmtId="205" fontId="3" fillId="51" borderId="16">
      <alignment horizontal="center"/>
    </xf>
    <xf numFmtId="205" fontId="3" fillId="51" borderId="16">
      <alignment horizontal="center"/>
    </xf>
    <xf numFmtId="205" fontId="3" fillId="51" borderId="16">
      <alignment horizontal="center"/>
    </xf>
    <xf numFmtId="205" fontId="3" fillId="51" borderId="16">
      <alignment horizontal="center"/>
    </xf>
    <xf numFmtId="205" fontId="3" fillId="51" borderId="16">
      <alignment horizontal="center"/>
    </xf>
    <xf numFmtId="205" fontId="3" fillId="51" borderId="16">
      <alignment horizontal="center"/>
    </xf>
    <xf numFmtId="205" fontId="3" fillId="51" borderId="16">
      <alignment horizontal="center"/>
    </xf>
    <xf numFmtId="205" fontId="3" fillId="51" borderId="16">
      <alignment horizontal="center"/>
    </xf>
    <xf numFmtId="205" fontId="3" fillId="51" borderId="16">
      <alignment horizontal="center"/>
    </xf>
    <xf numFmtId="205" fontId="3" fillId="51" borderId="16">
      <alignment horizontal="center"/>
    </xf>
    <xf numFmtId="205" fontId="75" fillId="51" borderId="16">
      <alignment horizontal="center"/>
    </xf>
    <xf numFmtId="205" fontId="75" fillId="51" borderId="16">
      <alignment horizontal="center"/>
    </xf>
    <xf numFmtId="205" fontId="75" fillId="51" borderId="16">
      <alignment horizontal="center"/>
    </xf>
    <xf numFmtId="205" fontId="75" fillId="51" borderId="16">
      <alignment horizontal="center"/>
    </xf>
    <xf numFmtId="205" fontId="75" fillId="51" borderId="16">
      <alignment horizontal="center"/>
    </xf>
    <xf numFmtId="205" fontId="75" fillId="51" borderId="16">
      <alignment horizontal="center"/>
    </xf>
    <xf numFmtId="205" fontId="75" fillId="51" borderId="16">
      <alignment horizontal="center"/>
    </xf>
    <xf numFmtId="205" fontId="75" fillId="51" borderId="16">
      <alignment horizontal="center"/>
    </xf>
    <xf numFmtId="205" fontId="75" fillId="51" borderId="16">
      <alignment horizontal="center"/>
    </xf>
    <xf numFmtId="205" fontId="75" fillId="51" borderId="16">
      <alignment horizontal="center"/>
    </xf>
    <xf numFmtId="205" fontId="75" fillId="51" borderId="16">
      <alignment horizontal="center"/>
    </xf>
    <xf numFmtId="205" fontId="75" fillId="51" borderId="16">
      <alignment horizontal="center"/>
    </xf>
    <xf numFmtId="205" fontId="75" fillId="51" borderId="16">
      <alignment horizontal="center"/>
    </xf>
    <xf numFmtId="205" fontId="75" fillId="51" borderId="16">
      <alignment horizontal="center"/>
    </xf>
    <xf numFmtId="205" fontId="75" fillId="51" borderId="16">
      <alignment horizontal="center"/>
    </xf>
    <xf numFmtId="205" fontId="75" fillId="51" borderId="16">
      <alignment horizontal="center"/>
    </xf>
    <xf numFmtId="40" fontId="76" fillId="0" borderId="0">
      <alignment horizontal="right"/>
    </xf>
    <xf numFmtId="37" fontId="3" fillId="0" borderId="0" applyFont="0" applyFill="0" applyBorder="0" applyAlignment="0" applyProtection="0"/>
    <xf numFmtId="208" fontId="3" fillId="0" borderId="0" applyFont="0" applyFill="0" applyBorder="0" applyAlignment="0" applyProtection="0"/>
    <xf numFmtId="209" fontId="3" fillId="0" borderId="0" applyFont="0" applyFill="0" applyBorder="0" applyAlignment="0" applyProtection="0"/>
    <xf numFmtId="188" fontId="3" fillId="0" borderId="0" applyFont="0" applyFill="0" applyBorder="0" applyAlignment="0" applyProtection="0"/>
    <xf numFmtId="174" fontId="4" fillId="0" borderId="0" applyFont="0" applyFill="0" applyBorder="0" applyAlignment="0" applyProtection="0"/>
    <xf numFmtId="174" fontId="4" fillId="0" borderId="0" applyFont="0" applyFill="0" applyBorder="0" applyAlignment="0" applyProtection="0"/>
    <xf numFmtId="174" fontId="4" fillId="0" borderId="0" applyFont="0" applyFill="0" applyBorder="0" applyAlignment="0" applyProtection="0"/>
    <xf numFmtId="188" fontId="3" fillId="0" borderId="0" applyFont="0" applyFill="0" applyBorder="0" applyAlignment="0" applyProtection="0"/>
    <xf numFmtId="210" fontId="3" fillId="0" borderId="0" applyFont="0" applyFill="0" applyBorder="0" applyAlignment="0" applyProtection="0"/>
    <xf numFmtId="3" fontId="77" fillId="45" borderId="14">
      <alignment horizontal="center"/>
    </xf>
    <xf numFmtId="211" fontId="21" fillId="42" borderId="0" applyFont="0" applyBorder="0" applyAlignment="0" applyProtection="0">
      <alignment horizontal="right"/>
      <protection hidden="1"/>
    </xf>
    <xf numFmtId="37" fontId="78" fillId="0" borderId="0"/>
    <xf numFmtId="37" fontId="60" fillId="0" borderId="0" applyFont="0" applyFill="0" applyBorder="0" applyAlignment="0" applyProtection="0"/>
    <xf numFmtId="37" fontId="45" fillId="0" borderId="0" applyFont="0" applyFill="0" applyBorder="0" applyAlignment="0" applyProtection="0"/>
    <xf numFmtId="37" fontId="45" fillId="0" borderId="0" applyFont="0" applyFill="0" applyBorder="0" applyAlignment="0" applyProtection="0"/>
    <xf numFmtId="37" fontId="45" fillId="0" borderId="0" applyFont="0" applyFill="0" applyBorder="0" applyAlignment="0" applyProtection="0"/>
    <xf numFmtId="37" fontId="45" fillId="0" borderId="0" applyFont="0" applyFill="0" applyBorder="0" applyAlignment="0" applyProtection="0"/>
    <xf numFmtId="37" fontId="45" fillId="0" borderId="0" applyFont="0" applyFill="0" applyBorder="0" applyAlignment="0" applyProtection="0"/>
    <xf numFmtId="37" fontId="45" fillId="0" borderId="0" applyFont="0" applyFill="0" applyBorder="0" applyAlignment="0" applyProtection="0"/>
    <xf numFmtId="37" fontId="45" fillId="0" borderId="0" applyFont="0" applyFill="0" applyBorder="0" applyAlignment="0" applyProtection="0"/>
    <xf numFmtId="37" fontId="45" fillId="0" borderId="0" applyFont="0" applyFill="0" applyBorder="0" applyAlignment="0" applyProtection="0"/>
    <xf numFmtId="37" fontId="45" fillId="0" borderId="0" applyFont="0" applyFill="0" applyBorder="0" applyAlignment="0" applyProtection="0"/>
    <xf numFmtId="37" fontId="45" fillId="0" borderId="0" applyFont="0" applyFill="0" applyBorder="0" applyAlignment="0" applyProtection="0"/>
    <xf numFmtId="37" fontId="45" fillId="0" borderId="0" applyFont="0" applyFill="0" applyBorder="0" applyAlignment="0" applyProtection="0"/>
    <xf numFmtId="37" fontId="45" fillId="0" borderId="0" applyFont="0" applyFill="0" applyBorder="0" applyAlignment="0" applyProtection="0"/>
    <xf numFmtId="37" fontId="45" fillId="0" borderId="0" applyFont="0" applyFill="0" applyBorder="0" applyAlignment="0" applyProtection="0"/>
    <xf numFmtId="37" fontId="45" fillId="0" borderId="0" applyFont="0" applyFill="0" applyBorder="0" applyAlignment="0" applyProtection="0"/>
    <xf numFmtId="37" fontId="45" fillId="0" borderId="0" applyFont="0" applyFill="0" applyBorder="0" applyAlignment="0" applyProtection="0"/>
    <xf numFmtId="37" fontId="45" fillId="0" borderId="0" applyFont="0" applyFill="0" applyBorder="0" applyAlignment="0" applyProtection="0"/>
    <xf numFmtId="37" fontId="45" fillId="0" borderId="0" applyFont="0" applyFill="0" applyBorder="0" applyAlignment="0" applyProtection="0"/>
    <xf numFmtId="37" fontId="45" fillId="0" borderId="0" applyFont="0" applyFill="0" applyBorder="0" applyAlignment="0" applyProtection="0"/>
    <xf numFmtId="37" fontId="45" fillId="0" borderId="0" applyFont="0" applyFill="0" applyBorder="0" applyAlignment="0" applyProtection="0"/>
    <xf numFmtId="37" fontId="45" fillId="0" borderId="0" applyFont="0" applyFill="0" applyBorder="0" applyAlignment="0" applyProtection="0"/>
    <xf numFmtId="37" fontId="45" fillId="0" borderId="0" applyFont="0" applyFill="0" applyBorder="0" applyAlignment="0" applyProtection="0"/>
    <xf numFmtId="37" fontId="45" fillId="0" borderId="0" applyFont="0" applyFill="0" applyBorder="0" applyAlignment="0" applyProtection="0"/>
    <xf numFmtId="37" fontId="45" fillId="0" borderId="0" applyFont="0" applyFill="0" applyBorder="0" applyAlignment="0" applyProtection="0"/>
    <xf numFmtId="37" fontId="45" fillId="0" borderId="0" applyFont="0" applyFill="0" applyBorder="0" applyAlignment="0" applyProtection="0"/>
    <xf numFmtId="37" fontId="45" fillId="0" borderId="0" applyFont="0" applyFill="0" applyBorder="0" applyAlignment="0" applyProtection="0"/>
    <xf numFmtId="37" fontId="45" fillId="0" borderId="0" applyFont="0" applyFill="0" applyBorder="0" applyAlignment="0" applyProtection="0"/>
    <xf numFmtId="37" fontId="45" fillId="0" borderId="0" applyFont="0" applyFill="0" applyBorder="0" applyAlignment="0" applyProtection="0"/>
    <xf numFmtId="37" fontId="45" fillId="0" borderId="0" applyFont="0" applyFill="0" applyBorder="0" applyAlignment="0" applyProtection="0"/>
    <xf numFmtId="37" fontId="45" fillId="0" borderId="0" applyFont="0" applyFill="0" applyBorder="0" applyAlignment="0" applyProtection="0"/>
    <xf numFmtId="37" fontId="45" fillId="0" borderId="0" applyFont="0" applyFill="0" applyBorder="0" applyAlignment="0" applyProtection="0"/>
    <xf numFmtId="37" fontId="45" fillId="0" borderId="0" applyFont="0" applyFill="0" applyBorder="0" applyAlignment="0" applyProtection="0"/>
    <xf numFmtId="37" fontId="45" fillId="0" borderId="0" applyFont="0" applyFill="0" applyBorder="0" applyAlignment="0" applyProtection="0"/>
    <xf numFmtId="37" fontId="45" fillId="0" borderId="0" applyFont="0" applyFill="0" applyBorder="0" applyAlignment="0" applyProtection="0"/>
    <xf numFmtId="37" fontId="45" fillId="0" borderId="0" applyFont="0" applyFill="0" applyBorder="0" applyAlignment="0" applyProtection="0"/>
    <xf numFmtId="37" fontId="45" fillId="0" borderId="0" applyFont="0" applyFill="0" applyBorder="0" applyAlignment="0" applyProtection="0"/>
    <xf numFmtId="37" fontId="45" fillId="0" borderId="0" applyFont="0" applyFill="0" applyBorder="0" applyAlignment="0" applyProtection="0"/>
    <xf numFmtId="37" fontId="45" fillId="0" borderId="0" applyFont="0" applyFill="0" applyBorder="0" applyAlignment="0" applyProtection="0"/>
    <xf numFmtId="37" fontId="45" fillId="0" borderId="0" applyFont="0" applyFill="0" applyBorder="0" applyAlignment="0" applyProtection="0"/>
    <xf numFmtId="37" fontId="45" fillId="0" borderId="0" applyFont="0" applyFill="0" applyBorder="0" applyAlignment="0" applyProtection="0"/>
    <xf numFmtId="0" fontId="79" fillId="0" borderId="0"/>
    <xf numFmtId="0" fontId="21" fillId="0" borderId="0"/>
    <xf numFmtId="202" fontId="80" fillId="0" borderId="0"/>
    <xf numFmtId="202" fontId="81" fillId="0" borderId="0"/>
    <xf numFmtId="38" fontId="21" fillId="0" borderId="0" applyFont="0" applyFill="0" applyBorder="0" applyAlignment="0"/>
    <xf numFmtId="188" fontId="3" fillId="0" borderId="0" applyFont="0" applyFill="0" applyBorder="0" applyAlignment="0"/>
    <xf numFmtId="40" fontId="21" fillId="0" borderId="0" applyFont="0" applyFill="0" applyBorder="0" applyAlignment="0"/>
    <xf numFmtId="212" fontId="21" fillId="0" borderId="0" applyFont="0" applyFill="0" applyBorder="0" applyAlignment="0"/>
    <xf numFmtId="0" fontId="1" fillId="0" borderId="0"/>
    <xf numFmtId="37" fontId="3" fillId="0" borderId="0"/>
    <xf numFmtId="37" fontId="3" fillId="0" borderId="0"/>
    <xf numFmtId="37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37" fontId="3" fillId="0" borderId="0"/>
    <xf numFmtId="0" fontId="1" fillId="0" borderId="0"/>
    <xf numFmtId="37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37" fontId="3" fillId="0" borderId="0"/>
    <xf numFmtId="0" fontId="1" fillId="0" borderId="0"/>
    <xf numFmtId="37" fontId="3" fillId="0" borderId="0"/>
    <xf numFmtId="0" fontId="1" fillId="0" borderId="0"/>
    <xf numFmtId="0" fontId="1" fillId="0" borderId="0"/>
    <xf numFmtId="0" fontId="1" fillId="0" borderId="0"/>
    <xf numFmtId="37" fontId="3" fillId="0" borderId="0"/>
    <xf numFmtId="37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37" fontId="3" fillId="0" borderId="0"/>
    <xf numFmtId="37" fontId="3" fillId="0" borderId="0"/>
    <xf numFmtId="0" fontId="1" fillId="0" borderId="0"/>
    <xf numFmtId="0" fontId="1" fillId="0" borderId="0"/>
    <xf numFmtId="0" fontId="1" fillId="0" borderId="0"/>
    <xf numFmtId="0" fontId="3" fillId="0" borderId="0"/>
    <xf numFmtId="37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8" fillId="0" borderId="0"/>
    <xf numFmtId="0" fontId="1" fillId="0" borderId="0"/>
    <xf numFmtId="0" fontId="28" fillId="0" borderId="0"/>
    <xf numFmtId="0" fontId="28" fillId="0" borderId="0"/>
    <xf numFmtId="0" fontId="2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8" fillId="0" borderId="0"/>
    <xf numFmtId="0" fontId="28" fillId="0" borderId="0"/>
    <xf numFmtId="0" fontId="1" fillId="0" borderId="0"/>
    <xf numFmtId="0" fontId="1" fillId="0" borderId="0"/>
    <xf numFmtId="37" fontId="3" fillId="0" borderId="0"/>
    <xf numFmtId="0" fontId="1" fillId="0" borderId="0"/>
    <xf numFmtId="37" fontId="3" fillId="0" borderId="0"/>
    <xf numFmtId="0" fontId="1" fillId="0" borderId="0"/>
    <xf numFmtId="0" fontId="1" fillId="0" borderId="0"/>
    <xf numFmtId="0" fontId="1" fillId="0" borderId="0"/>
    <xf numFmtId="37" fontId="3" fillId="0" borderId="0"/>
    <xf numFmtId="37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37" fontId="3" fillId="0" borderId="0"/>
    <xf numFmtId="37" fontId="3" fillId="0" borderId="0"/>
    <xf numFmtId="0" fontId="1" fillId="0" borderId="0"/>
    <xf numFmtId="0" fontId="1" fillId="0" borderId="0"/>
    <xf numFmtId="0" fontId="1" fillId="0" borderId="0"/>
    <xf numFmtId="37" fontId="3" fillId="0" borderId="0"/>
    <xf numFmtId="37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37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37" fontId="3" fillId="0" borderId="0"/>
    <xf numFmtId="0" fontId="1" fillId="0" borderId="0"/>
    <xf numFmtId="37" fontId="3" fillId="0" borderId="0"/>
    <xf numFmtId="0" fontId="1" fillId="0" borderId="0"/>
    <xf numFmtId="0" fontId="1" fillId="0" borderId="0"/>
    <xf numFmtId="0" fontId="1" fillId="0" borderId="0"/>
    <xf numFmtId="37" fontId="3" fillId="0" borderId="0"/>
    <xf numFmtId="37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37" fontId="3" fillId="0" borderId="0"/>
    <xf numFmtId="37" fontId="3" fillId="0" borderId="0"/>
    <xf numFmtId="0" fontId="1" fillId="0" borderId="0"/>
    <xf numFmtId="0" fontId="1" fillId="0" borderId="0"/>
    <xf numFmtId="0" fontId="1" fillId="0" borderId="0"/>
    <xf numFmtId="37" fontId="3" fillId="0" borderId="0"/>
    <xf numFmtId="37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8" fillId="0" borderId="0"/>
    <xf numFmtId="0" fontId="28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37" fontId="3" fillId="0" borderId="0"/>
    <xf numFmtId="0" fontId="1" fillId="0" borderId="0"/>
    <xf numFmtId="37" fontId="3" fillId="0" borderId="0"/>
    <xf numFmtId="0" fontId="1" fillId="0" borderId="0"/>
    <xf numFmtId="0" fontId="1" fillId="0" borderId="0"/>
    <xf numFmtId="0" fontId="1" fillId="0" borderId="0"/>
    <xf numFmtId="37" fontId="3" fillId="0" borderId="0"/>
    <xf numFmtId="37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37" fontId="3" fillId="0" borderId="0"/>
    <xf numFmtId="37" fontId="3" fillId="0" borderId="0"/>
    <xf numFmtId="0" fontId="1" fillId="0" borderId="0"/>
    <xf numFmtId="0" fontId="1" fillId="0" borderId="0"/>
    <xf numFmtId="0" fontId="1" fillId="0" borderId="0"/>
    <xf numFmtId="37" fontId="3" fillId="0" borderId="0"/>
    <xf numFmtId="37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 applyFill="0" applyBorder="0" applyAlignment="0" applyProtection="0"/>
    <xf numFmtId="0" fontId="1" fillId="0" borderId="0"/>
    <xf numFmtId="37" fontId="3" fillId="0" borderId="0"/>
    <xf numFmtId="0" fontId="1" fillId="0" borderId="0"/>
    <xf numFmtId="37" fontId="3" fillId="0" borderId="0"/>
    <xf numFmtId="0" fontId="1" fillId="0" borderId="0"/>
    <xf numFmtId="0" fontId="1" fillId="0" borderId="0"/>
    <xf numFmtId="0" fontId="1" fillId="0" borderId="0"/>
    <xf numFmtId="37" fontId="3" fillId="0" borderId="0"/>
    <xf numFmtId="37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37" fontId="3" fillId="0" borderId="0"/>
    <xf numFmtId="37" fontId="3" fillId="0" borderId="0"/>
    <xf numFmtId="0" fontId="1" fillId="0" borderId="0"/>
    <xf numFmtId="0" fontId="1" fillId="0" borderId="0"/>
    <xf numFmtId="0" fontId="1" fillId="0" borderId="0"/>
    <xf numFmtId="37" fontId="3" fillId="0" borderId="0"/>
    <xf numFmtId="37" fontId="3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1" fillId="0" borderId="0"/>
    <xf numFmtId="37" fontId="3" fillId="0" borderId="0"/>
    <xf numFmtId="0" fontId="1" fillId="0" borderId="0"/>
    <xf numFmtId="37" fontId="3" fillId="0" borderId="0"/>
    <xf numFmtId="0" fontId="1" fillId="0" borderId="0"/>
    <xf numFmtId="0" fontId="1" fillId="0" borderId="0"/>
    <xf numFmtId="0" fontId="1" fillId="0" borderId="0"/>
    <xf numFmtId="37" fontId="3" fillId="0" borderId="0"/>
    <xf numFmtId="37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37" fontId="3" fillId="0" borderId="0"/>
    <xf numFmtId="37" fontId="3" fillId="0" borderId="0"/>
    <xf numFmtId="0" fontId="1" fillId="0" borderId="0"/>
    <xf numFmtId="0" fontId="1" fillId="0" borderId="0"/>
    <xf numFmtId="0" fontId="1" fillId="0" borderId="0"/>
    <xf numFmtId="37" fontId="3" fillId="0" borderId="0"/>
    <xf numFmtId="37" fontId="3" fillId="0" borderId="0"/>
    <xf numFmtId="0" fontId="3" fillId="0" borderId="0"/>
    <xf numFmtId="0" fontId="1" fillId="0" borderId="0"/>
    <xf numFmtId="37" fontId="3" fillId="0" borderId="0"/>
    <xf numFmtId="0" fontId="1" fillId="0" borderId="0"/>
    <xf numFmtId="37" fontId="3" fillId="0" borderId="0"/>
    <xf numFmtId="0" fontId="1" fillId="0" borderId="0"/>
    <xf numFmtId="0" fontId="1" fillId="0" borderId="0"/>
    <xf numFmtId="0" fontId="1" fillId="0" borderId="0"/>
    <xf numFmtId="37" fontId="3" fillId="0" borderId="0"/>
    <xf numFmtId="37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37" fontId="3" fillId="0" borderId="0"/>
    <xf numFmtId="37" fontId="3" fillId="0" borderId="0"/>
    <xf numFmtId="0" fontId="1" fillId="0" borderId="0"/>
    <xf numFmtId="0" fontId="1" fillId="0" borderId="0"/>
    <xf numFmtId="0" fontId="1" fillId="0" borderId="0"/>
    <xf numFmtId="37" fontId="3" fillId="0" borderId="0"/>
    <xf numFmtId="37" fontId="3" fillId="0" borderId="0"/>
    <xf numFmtId="0" fontId="3" fillId="0" borderId="0"/>
    <xf numFmtId="0" fontId="3" fillId="0" borderId="0"/>
    <xf numFmtId="37" fontId="3" fillId="0" borderId="0"/>
    <xf numFmtId="0" fontId="1" fillId="0" borderId="0"/>
    <xf numFmtId="37" fontId="3" fillId="0" borderId="0"/>
    <xf numFmtId="0" fontId="1" fillId="0" borderId="0"/>
    <xf numFmtId="37" fontId="3" fillId="0" borderId="0"/>
    <xf numFmtId="0" fontId="1" fillId="0" borderId="0"/>
    <xf numFmtId="0" fontId="1" fillId="0" borderId="0"/>
    <xf numFmtId="0" fontId="1" fillId="0" borderId="0"/>
    <xf numFmtId="37" fontId="3" fillId="0" borderId="0"/>
    <xf numFmtId="37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37" fontId="3" fillId="0" borderId="0"/>
    <xf numFmtId="37" fontId="3" fillId="0" borderId="0"/>
    <xf numFmtId="0" fontId="1" fillId="0" borderId="0"/>
    <xf numFmtId="0" fontId="1" fillId="0" borderId="0"/>
    <xf numFmtId="0" fontId="1" fillId="0" borderId="0"/>
    <xf numFmtId="37" fontId="3" fillId="0" borderId="0"/>
    <xf numFmtId="37" fontId="3" fillId="0" borderId="0"/>
    <xf numFmtId="37" fontId="3" fillId="0" borderId="0"/>
    <xf numFmtId="37" fontId="3" fillId="0" borderId="0"/>
    <xf numFmtId="37" fontId="3" fillId="0" borderId="0"/>
    <xf numFmtId="37" fontId="3" fillId="0" borderId="0"/>
    <xf numFmtId="37" fontId="3" fillId="0" borderId="0"/>
    <xf numFmtId="37" fontId="3" fillId="0" borderId="0"/>
    <xf numFmtId="37" fontId="3" fillId="0" borderId="0"/>
    <xf numFmtId="37" fontId="3" fillId="0" borderId="0"/>
    <xf numFmtId="37" fontId="3" fillId="0" borderId="0"/>
    <xf numFmtId="37" fontId="3" fillId="0" borderId="0"/>
    <xf numFmtId="37" fontId="3" fillId="0" borderId="0"/>
    <xf numFmtId="37" fontId="3" fillId="0" borderId="0"/>
    <xf numFmtId="37" fontId="3" fillId="0" borderId="0"/>
    <xf numFmtId="37" fontId="3" fillId="0" borderId="0"/>
    <xf numFmtId="37" fontId="3" fillId="0" borderId="0"/>
    <xf numFmtId="37" fontId="3" fillId="0" borderId="0"/>
    <xf numFmtId="37" fontId="3" fillId="0" borderId="0"/>
    <xf numFmtId="37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37" fontId="3" fillId="0" borderId="0"/>
    <xf numFmtId="37" fontId="3" fillId="0" borderId="0"/>
    <xf numFmtId="0" fontId="3" fillId="0" borderId="0"/>
    <xf numFmtId="37" fontId="3" fillId="0" borderId="0"/>
    <xf numFmtId="0" fontId="3" fillId="0" borderId="0"/>
    <xf numFmtId="37" fontId="3" fillId="0" borderId="0"/>
    <xf numFmtId="37" fontId="3" fillId="0" borderId="0"/>
    <xf numFmtId="37" fontId="3" fillId="0" borderId="0"/>
    <xf numFmtId="37" fontId="3" fillId="0" borderId="0"/>
    <xf numFmtId="37" fontId="3" fillId="0" borderId="0"/>
    <xf numFmtId="37" fontId="3" fillId="0" borderId="0"/>
    <xf numFmtId="37" fontId="3" fillId="0" borderId="0"/>
    <xf numFmtId="37" fontId="3" fillId="0" borderId="0"/>
    <xf numFmtId="37" fontId="3" fillId="0" borderId="0"/>
    <xf numFmtId="37" fontId="3" fillId="0" borderId="0"/>
    <xf numFmtId="0" fontId="3" fillId="0" borderId="0"/>
    <xf numFmtId="37" fontId="3" fillId="0" borderId="0"/>
    <xf numFmtId="37" fontId="3" fillId="0" borderId="0"/>
    <xf numFmtId="37" fontId="3" fillId="0" borderId="0"/>
    <xf numFmtId="37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37" fontId="3" fillId="0" borderId="0"/>
    <xf numFmtId="37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37" fontId="3" fillId="0" borderId="0"/>
    <xf numFmtId="0" fontId="3" fillId="0" borderId="0"/>
    <xf numFmtId="0" fontId="3" fillId="0" borderId="0"/>
    <xf numFmtId="37" fontId="3" fillId="0" borderId="0"/>
    <xf numFmtId="37" fontId="3" fillId="0" borderId="0"/>
    <xf numFmtId="37" fontId="3" fillId="0" borderId="0"/>
    <xf numFmtId="37" fontId="3" fillId="0" borderId="0"/>
    <xf numFmtId="37" fontId="3" fillId="0" borderId="0"/>
    <xf numFmtId="37" fontId="3" fillId="0" borderId="0"/>
    <xf numFmtId="37" fontId="3" fillId="0" borderId="0"/>
    <xf numFmtId="37" fontId="3" fillId="0" borderId="0"/>
    <xf numFmtId="0" fontId="3" fillId="0" borderId="0"/>
    <xf numFmtId="0" fontId="3" fillId="0" borderId="0"/>
    <xf numFmtId="37" fontId="3" fillId="0" borderId="0"/>
    <xf numFmtId="37" fontId="3" fillId="0" borderId="0"/>
    <xf numFmtId="37" fontId="3" fillId="0" borderId="0"/>
    <xf numFmtId="37" fontId="3" fillId="0" borderId="0"/>
    <xf numFmtId="37" fontId="3" fillId="0" borderId="0"/>
    <xf numFmtId="37" fontId="3" fillId="0" borderId="0"/>
    <xf numFmtId="37" fontId="3" fillId="0" borderId="0"/>
    <xf numFmtId="37" fontId="3" fillId="0" borderId="0"/>
    <xf numFmtId="37" fontId="3" fillId="0" borderId="0"/>
    <xf numFmtId="37" fontId="3" fillId="0" borderId="0"/>
    <xf numFmtId="0" fontId="3" fillId="0" borderId="0"/>
    <xf numFmtId="37" fontId="3" fillId="0" borderId="0"/>
    <xf numFmtId="37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37" fontId="3" fillId="0" borderId="0"/>
    <xf numFmtId="0" fontId="3" fillId="0" borderId="0"/>
    <xf numFmtId="0" fontId="3" fillId="0" borderId="0"/>
    <xf numFmtId="37" fontId="3" fillId="0" borderId="0"/>
    <xf numFmtId="37" fontId="3" fillId="0" borderId="0"/>
    <xf numFmtId="37" fontId="3" fillId="0" borderId="0"/>
    <xf numFmtId="37" fontId="3" fillId="0" borderId="0"/>
    <xf numFmtId="37" fontId="3" fillId="0" borderId="0"/>
    <xf numFmtId="37" fontId="3" fillId="0" borderId="0"/>
    <xf numFmtId="37" fontId="3" fillId="0" borderId="0"/>
    <xf numFmtId="37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3" fillId="0" borderId="0"/>
    <xf numFmtId="37" fontId="3" fillId="0" borderId="0"/>
    <xf numFmtId="37" fontId="3" fillId="0" borderId="0"/>
    <xf numFmtId="37" fontId="3" fillId="0" borderId="0"/>
    <xf numFmtId="37" fontId="3" fillId="0" borderId="0"/>
    <xf numFmtId="37" fontId="3" fillId="0" borderId="0"/>
    <xf numFmtId="37" fontId="3" fillId="0" borderId="0"/>
    <xf numFmtId="37" fontId="3" fillId="0" borderId="0"/>
    <xf numFmtId="37" fontId="3" fillId="0" borderId="0"/>
    <xf numFmtId="37" fontId="3" fillId="0" borderId="0"/>
    <xf numFmtId="37" fontId="3" fillId="0" borderId="0"/>
    <xf numFmtId="37" fontId="3" fillId="0" borderId="0"/>
    <xf numFmtId="37" fontId="3" fillId="0" borderId="0"/>
    <xf numFmtId="37" fontId="3" fillId="0" borderId="0"/>
    <xf numFmtId="37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37" fontId="3" fillId="0" borderId="0"/>
    <xf numFmtId="37" fontId="3" fillId="0" borderId="0"/>
    <xf numFmtId="0" fontId="1" fillId="0" borderId="0"/>
    <xf numFmtId="37" fontId="3" fillId="0" borderId="0"/>
    <xf numFmtId="37" fontId="3" fillId="0" borderId="0"/>
    <xf numFmtId="0" fontId="3" fillId="0" borderId="0"/>
    <xf numFmtId="0" fontId="3" fillId="0" borderId="0"/>
    <xf numFmtId="0" fontId="82" fillId="0" borderId="0"/>
    <xf numFmtId="0" fontId="3" fillId="0" borderId="0"/>
    <xf numFmtId="0" fontId="3" fillId="0" borderId="0"/>
    <xf numFmtId="0" fontId="3" fillId="0" borderId="0"/>
    <xf numFmtId="0" fontId="3" fillId="0" borderId="0"/>
    <xf numFmtId="37" fontId="3" fillId="0" borderId="0"/>
    <xf numFmtId="0" fontId="1" fillId="0" borderId="0"/>
    <xf numFmtId="37" fontId="3" fillId="0" borderId="0"/>
    <xf numFmtId="0" fontId="1" fillId="0" borderId="0"/>
    <xf numFmtId="37" fontId="3" fillId="0" borderId="0"/>
    <xf numFmtId="0" fontId="1" fillId="0" borderId="0"/>
    <xf numFmtId="0" fontId="1" fillId="0" borderId="0"/>
    <xf numFmtId="0" fontId="1" fillId="0" borderId="0"/>
    <xf numFmtId="37" fontId="3" fillId="0" borderId="0"/>
    <xf numFmtId="37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37" fontId="3" fillId="0" borderId="0"/>
    <xf numFmtId="37" fontId="3" fillId="0" borderId="0"/>
    <xf numFmtId="0" fontId="1" fillId="0" borderId="0"/>
    <xf numFmtId="0" fontId="1" fillId="0" borderId="0"/>
    <xf numFmtId="0" fontId="1" fillId="0" borderId="0"/>
    <xf numFmtId="37" fontId="3" fillId="0" borderId="0"/>
    <xf numFmtId="37" fontId="3" fillId="0" borderId="0"/>
    <xf numFmtId="0" fontId="1" fillId="0" borderId="0"/>
    <xf numFmtId="37" fontId="3" fillId="0" borderId="0"/>
    <xf numFmtId="0" fontId="1" fillId="0" borderId="0"/>
    <xf numFmtId="37" fontId="3" fillId="0" borderId="0"/>
    <xf numFmtId="0" fontId="1" fillId="0" borderId="0"/>
    <xf numFmtId="0" fontId="1" fillId="0" borderId="0"/>
    <xf numFmtId="0" fontId="1" fillId="0" borderId="0"/>
    <xf numFmtId="37" fontId="3" fillId="0" borderId="0"/>
    <xf numFmtId="37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37" fontId="3" fillId="0" borderId="0"/>
    <xf numFmtId="37" fontId="3" fillId="0" borderId="0"/>
    <xf numFmtId="0" fontId="1" fillId="0" borderId="0"/>
    <xf numFmtId="0" fontId="1" fillId="0" borderId="0"/>
    <xf numFmtId="0" fontId="1" fillId="0" borderId="0"/>
    <xf numFmtId="37" fontId="3" fillId="0" borderId="0"/>
    <xf numFmtId="37" fontId="3" fillId="0" borderId="0"/>
    <xf numFmtId="0" fontId="1" fillId="0" borderId="0"/>
    <xf numFmtId="37" fontId="3" fillId="0" borderId="0"/>
    <xf numFmtId="0" fontId="1" fillId="0" borderId="0"/>
    <xf numFmtId="37" fontId="3" fillId="0" borderId="0"/>
    <xf numFmtId="0" fontId="1" fillId="0" borderId="0"/>
    <xf numFmtId="0" fontId="1" fillId="0" borderId="0"/>
    <xf numFmtId="0" fontId="1" fillId="0" borderId="0"/>
    <xf numFmtId="37" fontId="3" fillId="0" borderId="0"/>
    <xf numFmtId="37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37" fontId="3" fillId="0" borderId="0"/>
    <xf numFmtId="37" fontId="3" fillId="0" borderId="0"/>
    <xf numFmtId="0" fontId="1" fillId="0" borderId="0"/>
    <xf numFmtId="0" fontId="1" fillId="0" borderId="0"/>
    <xf numFmtId="0" fontId="1" fillId="0" borderId="0"/>
    <xf numFmtId="37" fontId="3" fillId="0" borderId="0"/>
    <xf numFmtId="37" fontId="3" fillId="0" borderId="0"/>
    <xf numFmtId="0" fontId="1" fillId="0" borderId="0"/>
    <xf numFmtId="37" fontId="3" fillId="0" borderId="0"/>
    <xf numFmtId="0" fontId="1" fillId="0" borderId="0"/>
    <xf numFmtId="37" fontId="3" fillId="0" borderId="0"/>
    <xf numFmtId="0" fontId="1" fillId="0" borderId="0"/>
    <xf numFmtId="0" fontId="1" fillId="0" borderId="0"/>
    <xf numFmtId="0" fontId="1" fillId="0" borderId="0"/>
    <xf numFmtId="37" fontId="3" fillId="0" borderId="0"/>
    <xf numFmtId="37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37" fontId="3" fillId="0" borderId="0"/>
    <xf numFmtId="37" fontId="3" fillId="0" borderId="0"/>
    <xf numFmtId="0" fontId="1" fillId="0" borderId="0"/>
    <xf numFmtId="0" fontId="1" fillId="0" borderId="0"/>
    <xf numFmtId="0" fontId="1" fillId="0" borderId="0"/>
    <xf numFmtId="37" fontId="3" fillId="0" borderId="0"/>
    <xf numFmtId="37" fontId="3" fillId="0" borderId="0"/>
    <xf numFmtId="0" fontId="1" fillId="0" borderId="0"/>
    <xf numFmtId="37" fontId="3" fillId="0" borderId="0"/>
    <xf numFmtId="0" fontId="1" fillId="0" borderId="0"/>
    <xf numFmtId="37" fontId="3" fillId="0" borderId="0"/>
    <xf numFmtId="0" fontId="1" fillId="0" borderId="0"/>
    <xf numFmtId="0" fontId="1" fillId="0" borderId="0"/>
    <xf numFmtId="0" fontId="1" fillId="0" borderId="0"/>
    <xf numFmtId="37" fontId="3" fillId="0" borderId="0"/>
    <xf numFmtId="37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37" fontId="3" fillId="0" borderId="0"/>
    <xf numFmtId="37" fontId="3" fillId="0" borderId="0"/>
    <xf numFmtId="0" fontId="1" fillId="0" borderId="0"/>
    <xf numFmtId="0" fontId="1" fillId="0" borderId="0"/>
    <xf numFmtId="0" fontId="1" fillId="0" borderId="0"/>
    <xf numFmtId="37" fontId="3" fillId="0" borderId="0"/>
    <xf numFmtId="37" fontId="3" fillId="0" borderId="0"/>
    <xf numFmtId="0" fontId="1" fillId="0" borderId="0"/>
    <xf numFmtId="37" fontId="3" fillId="0" borderId="0"/>
    <xf numFmtId="0" fontId="1" fillId="0" borderId="0"/>
    <xf numFmtId="37" fontId="3" fillId="0" borderId="0"/>
    <xf numFmtId="0" fontId="1" fillId="0" borderId="0"/>
    <xf numFmtId="0" fontId="1" fillId="0" borderId="0"/>
    <xf numFmtId="0" fontId="1" fillId="0" borderId="0"/>
    <xf numFmtId="37" fontId="3" fillId="0" borderId="0"/>
    <xf numFmtId="37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37" fontId="3" fillId="0" borderId="0"/>
    <xf numFmtId="37" fontId="3" fillId="0" borderId="0"/>
    <xf numFmtId="0" fontId="1" fillId="0" borderId="0"/>
    <xf numFmtId="0" fontId="1" fillId="0" borderId="0"/>
    <xf numFmtId="0" fontId="1" fillId="0" borderId="0"/>
    <xf numFmtId="37" fontId="3" fillId="0" borderId="0"/>
    <xf numFmtId="37" fontId="3" fillId="0" borderId="0"/>
    <xf numFmtId="0" fontId="1" fillId="0" borderId="0"/>
    <xf numFmtId="37" fontId="3" fillId="0" borderId="0"/>
    <xf numFmtId="0" fontId="1" fillId="0" borderId="0"/>
    <xf numFmtId="37" fontId="3" fillId="0" borderId="0"/>
    <xf numFmtId="0" fontId="1" fillId="0" borderId="0"/>
    <xf numFmtId="0" fontId="1" fillId="0" borderId="0"/>
    <xf numFmtId="0" fontId="1" fillId="0" borderId="0"/>
    <xf numFmtId="37" fontId="3" fillId="0" borderId="0"/>
    <xf numFmtId="37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37" fontId="3" fillId="0" borderId="0"/>
    <xf numFmtId="37" fontId="3" fillId="0" borderId="0"/>
    <xf numFmtId="0" fontId="1" fillId="0" borderId="0"/>
    <xf numFmtId="0" fontId="1" fillId="0" borderId="0"/>
    <xf numFmtId="0" fontId="1" fillId="0" borderId="0"/>
    <xf numFmtId="37" fontId="3" fillId="0" borderId="0"/>
    <xf numFmtId="37" fontId="3" fillId="0" borderId="0"/>
    <xf numFmtId="0" fontId="1" fillId="0" borderId="0"/>
    <xf numFmtId="37" fontId="3" fillId="0" borderId="0"/>
    <xf numFmtId="0" fontId="1" fillId="0" borderId="0"/>
    <xf numFmtId="37" fontId="3" fillId="0" borderId="0"/>
    <xf numFmtId="0" fontId="1" fillId="0" borderId="0"/>
    <xf numFmtId="0" fontId="1" fillId="0" borderId="0"/>
    <xf numFmtId="0" fontId="1" fillId="0" borderId="0"/>
    <xf numFmtId="37" fontId="3" fillId="0" borderId="0"/>
    <xf numFmtId="37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37" fontId="3" fillId="0" borderId="0"/>
    <xf numFmtId="37" fontId="3" fillId="0" borderId="0"/>
    <xf numFmtId="0" fontId="1" fillId="0" borderId="0"/>
    <xf numFmtId="0" fontId="1" fillId="0" borderId="0"/>
    <xf numFmtId="0" fontId="1" fillId="0" borderId="0"/>
    <xf numFmtId="37" fontId="3" fillId="0" borderId="0"/>
    <xf numFmtId="37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37" fontId="3" fillId="0" borderId="0"/>
    <xf numFmtId="0" fontId="1" fillId="0" borderId="0"/>
    <xf numFmtId="37" fontId="3" fillId="0" borderId="0"/>
    <xf numFmtId="0" fontId="1" fillId="0" borderId="0"/>
    <xf numFmtId="0" fontId="1" fillId="0" borderId="0"/>
    <xf numFmtId="0" fontId="1" fillId="0" borderId="0"/>
    <xf numFmtId="37" fontId="3" fillId="0" borderId="0"/>
    <xf numFmtId="37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37" fontId="3" fillId="0" borderId="0"/>
    <xf numFmtId="37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37" fontId="3" fillId="0" borderId="0"/>
    <xf numFmtId="37" fontId="3" fillId="0" borderId="0"/>
    <xf numFmtId="0" fontId="1" fillId="0" borderId="0"/>
    <xf numFmtId="37" fontId="3" fillId="0" borderId="0"/>
    <xf numFmtId="0" fontId="1" fillId="0" borderId="0"/>
    <xf numFmtId="37" fontId="3" fillId="0" borderId="0"/>
    <xf numFmtId="0" fontId="1" fillId="0" borderId="0"/>
    <xf numFmtId="0" fontId="1" fillId="0" borderId="0"/>
    <xf numFmtId="0" fontId="1" fillId="0" borderId="0"/>
    <xf numFmtId="37" fontId="3" fillId="0" borderId="0"/>
    <xf numFmtId="37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37" fontId="3" fillId="0" borderId="0"/>
    <xf numFmtId="37" fontId="3" fillId="0" borderId="0"/>
    <xf numFmtId="0" fontId="1" fillId="0" borderId="0"/>
    <xf numFmtId="0" fontId="1" fillId="0" borderId="0"/>
    <xf numFmtId="0" fontId="1" fillId="0" borderId="0"/>
    <xf numFmtId="37" fontId="3" fillId="0" borderId="0"/>
    <xf numFmtId="0" fontId="8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37" fontId="3" fillId="0" borderId="0"/>
    <xf numFmtId="0" fontId="1" fillId="0" borderId="0"/>
    <xf numFmtId="37" fontId="3" fillId="0" borderId="0"/>
    <xf numFmtId="0" fontId="1" fillId="0" borderId="0"/>
    <xf numFmtId="0" fontId="1" fillId="0" borderId="0"/>
    <xf numFmtId="0" fontId="1" fillId="0" borderId="0"/>
    <xf numFmtId="37" fontId="3" fillId="0" borderId="0"/>
    <xf numFmtId="37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37" fontId="3" fillId="0" borderId="0"/>
    <xf numFmtId="37" fontId="3" fillId="0" borderId="0"/>
    <xf numFmtId="0" fontId="1" fillId="0" borderId="0"/>
    <xf numFmtId="0" fontId="1" fillId="0" borderId="0"/>
    <xf numFmtId="0" fontId="1" fillId="0" borderId="0"/>
    <xf numFmtId="0" fontId="3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1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37" fontId="3" fillId="0" borderId="0"/>
    <xf numFmtId="37" fontId="3" fillId="0" borderId="0"/>
    <xf numFmtId="37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37" fontId="3" fillId="0" borderId="0"/>
    <xf numFmtId="0" fontId="1" fillId="0" borderId="0"/>
    <xf numFmtId="37" fontId="3" fillId="0" borderId="0"/>
    <xf numFmtId="0" fontId="1" fillId="0" borderId="0"/>
    <xf numFmtId="0" fontId="1" fillId="0" borderId="0"/>
    <xf numFmtId="0" fontId="1" fillId="0" borderId="0"/>
    <xf numFmtId="37" fontId="3" fillId="0" borderId="0"/>
    <xf numFmtId="37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37" fontId="3" fillId="0" borderId="0"/>
    <xf numFmtId="37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37" fontId="3" fillId="0" borderId="0"/>
    <xf numFmtId="37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37" fontId="3" fillId="0" borderId="0"/>
    <xf numFmtId="0" fontId="1" fillId="0" borderId="0"/>
    <xf numFmtId="37" fontId="3" fillId="0" borderId="0"/>
    <xf numFmtId="0" fontId="1" fillId="0" borderId="0"/>
    <xf numFmtId="0" fontId="1" fillId="0" borderId="0"/>
    <xf numFmtId="0" fontId="1" fillId="0" borderId="0"/>
    <xf numFmtId="37" fontId="3" fillId="0" borderId="0"/>
    <xf numFmtId="37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37" fontId="3" fillId="0" borderId="0"/>
    <xf numFmtId="37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37" fontId="3" fillId="0" borderId="0"/>
    <xf numFmtId="37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37" fontId="3" fillId="0" borderId="0"/>
    <xf numFmtId="0" fontId="1" fillId="0" borderId="0"/>
    <xf numFmtId="37" fontId="3" fillId="0" borderId="0"/>
    <xf numFmtId="0" fontId="1" fillId="0" borderId="0"/>
    <xf numFmtId="0" fontId="1" fillId="0" borderId="0"/>
    <xf numFmtId="0" fontId="1" fillId="0" borderId="0"/>
    <xf numFmtId="37" fontId="3" fillId="0" borderId="0"/>
    <xf numFmtId="37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37" fontId="3" fillId="0" borderId="0"/>
    <xf numFmtId="37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37" fontId="3" fillId="0" borderId="0"/>
    <xf numFmtId="37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37" fontId="3" fillId="0" borderId="0"/>
    <xf numFmtId="37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37" fontId="3" fillId="0" borderId="0"/>
    <xf numFmtId="37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37" fontId="3" fillId="0" borderId="0"/>
    <xf numFmtId="37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37" fontId="3" fillId="0" borderId="0"/>
    <xf numFmtId="37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37" fontId="3" fillId="0" borderId="0"/>
    <xf numFmtId="37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37" fontId="3" fillId="0" borderId="0"/>
    <xf numFmtId="37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37" fontId="3" fillId="0" borderId="0"/>
    <xf numFmtId="0" fontId="3" fillId="0" borderId="0" applyNumberFormat="0" applyFill="0" applyBorder="0" applyAlignment="0" applyProtection="0"/>
    <xf numFmtId="0" fontId="3" fillId="0" borderId="0"/>
    <xf numFmtId="0" fontId="3" fillId="0" borderId="0"/>
    <xf numFmtId="0" fontId="28" fillId="0" borderId="0"/>
    <xf numFmtId="0" fontId="3" fillId="0" borderId="0"/>
    <xf numFmtId="0" fontId="28" fillId="0" borderId="0"/>
    <xf numFmtId="0" fontId="3" fillId="0" borderId="0"/>
    <xf numFmtId="0" fontId="3" fillId="0" borderId="0"/>
    <xf numFmtId="0" fontId="3" fillId="0" borderId="0"/>
    <xf numFmtId="0" fontId="28" fillId="0" borderId="0"/>
    <xf numFmtId="0" fontId="2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37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37" fontId="3" fillId="0" borderId="0"/>
    <xf numFmtId="37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37" fontId="3" fillId="0" borderId="0"/>
    <xf numFmtId="37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37" fontId="3" fillId="0" borderId="0"/>
    <xf numFmtId="37" fontId="3" fillId="0" borderId="0"/>
    <xf numFmtId="37" fontId="3" fillId="0" borderId="0"/>
    <xf numFmtId="37" fontId="3" fillId="0" borderId="0"/>
    <xf numFmtId="37" fontId="3" fillId="0" borderId="0"/>
    <xf numFmtId="37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37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37" fontId="3" fillId="0" borderId="0"/>
    <xf numFmtId="0" fontId="1" fillId="0" borderId="0"/>
    <xf numFmtId="37" fontId="3" fillId="0" borderId="0"/>
    <xf numFmtId="0" fontId="1" fillId="0" borderId="0"/>
    <xf numFmtId="0" fontId="1" fillId="0" borderId="0"/>
    <xf numFmtId="0" fontId="1" fillId="0" borderId="0"/>
    <xf numFmtId="37" fontId="3" fillId="0" borderId="0"/>
    <xf numFmtId="37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37" fontId="3" fillId="0" borderId="0"/>
    <xf numFmtId="37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37" fontId="3" fillId="0" borderId="0"/>
    <xf numFmtId="37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37" fontId="39" fillId="0" borderId="0"/>
    <xf numFmtId="37" fontId="39" fillId="0" borderId="0"/>
    <xf numFmtId="37" fontId="39" fillId="0" borderId="0"/>
    <xf numFmtId="37" fontId="39" fillId="0" borderId="0"/>
    <xf numFmtId="37" fontId="39" fillId="0" borderId="0"/>
    <xf numFmtId="37" fontId="39" fillId="0" borderId="0"/>
    <xf numFmtId="37" fontId="39" fillId="0" borderId="0"/>
    <xf numFmtId="37" fontId="39" fillId="0" borderId="0"/>
    <xf numFmtId="37" fontId="39" fillId="0" borderId="0"/>
    <xf numFmtId="37" fontId="39" fillId="0" borderId="0"/>
    <xf numFmtId="0" fontId="1" fillId="0" borderId="0"/>
    <xf numFmtId="0" fontId="1" fillId="0" borderId="0"/>
    <xf numFmtId="37" fontId="3" fillId="0" borderId="0"/>
    <xf numFmtId="0" fontId="3" fillId="0" borderId="0"/>
    <xf numFmtId="37" fontId="3" fillId="0" borderId="0"/>
    <xf numFmtId="37" fontId="3" fillId="0" borderId="0"/>
    <xf numFmtId="37" fontId="3" fillId="0" borderId="0"/>
    <xf numFmtId="0" fontId="3" fillId="0" borderId="0"/>
    <xf numFmtId="0" fontId="3" fillId="0" borderId="0"/>
    <xf numFmtId="37" fontId="3" fillId="0" borderId="0"/>
    <xf numFmtId="37" fontId="3" fillId="0" borderId="0"/>
    <xf numFmtId="37" fontId="3" fillId="0" borderId="0"/>
    <xf numFmtId="37" fontId="3" fillId="0" borderId="0"/>
    <xf numFmtId="37" fontId="3" fillId="0" borderId="0"/>
    <xf numFmtId="0" fontId="3" fillId="0" borderId="0"/>
    <xf numFmtId="37" fontId="3" fillId="0" borderId="0"/>
    <xf numFmtId="0" fontId="3" fillId="0" borderId="0"/>
    <xf numFmtId="0" fontId="3" fillId="0" borderId="0"/>
    <xf numFmtId="37" fontId="3" fillId="0" borderId="0"/>
    <xf numFmtId="37" fontId="39" fillId="0" borderId="0"/>
    <xf numFmtId="37" fontId="39" fillId="0" borderId="0"/>
    <xf numFmtId="37" fontId="39" fillId="0" borderId="0"/>
    <xf numFmtId="37" fontId="39" fillId="0" borderId="0"/>
    <xf numFmtId="37" fontId="39" fillId="0" borderId="0"/>
    <xf numFmtId="37" fontId="39" fillId="0" borderId="0"/>
    <xf numFmtId="37" fontId="39" fillId="0" borderId="0"/>
    <xf numFmtId="37" fontId="39" fillId="0" borderId="0"/>
    <xf numFmtId="37" fontId="39" fillId="0" borderId="0"/>
    <xf numFmtId="37" fontId="39" fillId="0" borderId="0"/>
    <xf numFmtId="0" fontId="3" fillId="0" borderId="0"/>
    <xf numFmtId="37" fontId="3" fillId="0" borderId="0"/>
    <xf numFmtId="37" fontId="3" fillId="0" borderId="0"/>
    <xf numFmtId="37" fontId="39" fillId="0" borderId="0"/>
    <xf numFmtId="37" fontId="39" fillId="0" borderId="0"/>
    <xf numFmtId="37" fontId="39" fillId="0" borderId="0"/>
    <xf numFmtId="37" fontId="39" fillId="0" borderId="0"/>
    <xf numFmtId="37" fontId="39" fillId="0" borderId="0"/>
    <xf numFmtId="37" fontId="39" fillId="0" borderId="0"/>
    <xf numFmtId="37" fontId="39" fillId="0" borderId="0"/>
    <xf numFmtId="37" fontId="39" fillId="0" borderId="0"/>
    <xf numFmtId="37" fontId="39" fillId="0" borderId="0"/>
    <xf numFmtId="37" fontId="39" fillId="0" borderId="0"/>
    <xf numFmtId="37" fontId="3" fillId="0" borderId="0"/>
    <xf numFmtId="37" fontId="3" fillId="0" borderId="0"/>
    <xf numFmtId="37" fontId="39" fillId="0" borderId="0"/>
    <xf numFmtId="0" fontId="3" fillId="0" borderId="0"/>
    <xf numFmtId="37" fontId="39" fillId="0" borderId="0"/>
    <xf numFmtId="37" fontId="39" fillId="0" borderId="0"/>
    <xf numFmtId="37" fontId="39" fillId="0" borderId="0"/>
    <xf numFmtId="37" fontId="39" fillId="0" borderId="0"/>
    <xf numFmtId="37" fontId="3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1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1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3" fillId="0" borderId="0"/>
    <xf numFmtId="0" fontId="3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" fillId="0" borderId="0"/>
    <xf numFmtId="0" fontId="3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" fillId="0" borderId="0"/>
    <xf numFmtId="0" fontId="3" fillId="0" borderId="0"/>
    <xf numFmtId="0" fontId="39" fillId="0" borderId="0"/>
    <xf numFmtId="0" fontId="3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4" fillId="0" borderId="0"/>
    <xf numFmtId="0" fontId="28" fillId="0" borderId="0"/>
    <xf numFmtId="0" fontId="3" fillId="0" borderId="0"/>
    <xf numFmtId="0" fontId="28" fillId="0" borderId="0"/>
    <xf numFmtId="0" fontId="3" fillId="0" borderId="0"/>
    <xf numFmtId="0" fontId="3" fillId="0" borderId="0"/>
    <xf numFmtId="0" fontId="3" fillId="0" borderId="0"/>
    <xf numFmtId="0" fontId="28" fillId="0" borderId="0"/>
    <xf numFmtId="0" fontId="2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88" fontId="31" fillId="0" borderId="0" applyNumberFormat="0" applyFill="0" applyBorder="0" applyAlignment="0" applyProtection="0"/>
    <xf numFmtId="213" fontId="21" fillId="0" borderId="0" applyFont="0" applyFill="0" applyBorder="0" applyAlignment="0" applyProtection="0"/>
    <xf numFmtId="214" fontId="3" fillId="52" borderId="20"/>
    <xf numFmtId="214" fontId="3" fillId="52" borderId="20"/>
    <xf numFmtId="214" fontId="3" fillId="52" borderId="20"/>
    <xf numFmtId="214" fontId="3" fillId="52" borderId="20"/>
    <xf numFmtId="214" fontId="3" fillId="52" borderId="20"/>
    <xf numFmtId="214" fontId="3" fillId="52" borderId="20"/>
    <xf numFmtId="214" fontId="3" fillId="52" borderId="20"/>
    <xf numFmtId="214" fontId="3" fillId="52" borderId="20"/>
    <xf numFmtId="214" fontId="3" fillId="52" borderId="20"/>
    <xf numFmtId="214" fontId="3" fillId="52" borderId="20"/>
    <xf numFmtId="214" fontId="3" fillId="52" borderId="20"/>
    <xf numFmtId="214" fontId="3" fillId="52" borderId="20"/>
    <xf numFmtId="214" fontId="3" fillId="52" borderId="20"/>
    <xf numFmtId="214" fontId="3" fillId="52" borderId="20"/>
    <xf numFmtId="214" fontId="3" fillId="52" borderId="20"/>
    <xf numFmtId="214" fontId="3" fillId="52" borderId="20"/>
    <xf numFmtId="214" fontId="3" fillId="52" borderId="20"/>
    <xf numFmtId="214" fontId="3" fillId="52" borderId="20"/>
    <xf numFmtId="214" fontId="3" fillId="52" borderId="20"/>
    <xf numFmtId="214" fontId="3" fillId="52" borderId="20"/>
    <xf numFmtId="214" fontId="3" fillId="52" borderId="20"/>
    <xf numFmtId="214" fontId="3" fillId="52" borderId="20"/>
    <xf numFmtId="0" fontId="41" fillId="0" borderId="0">
      <alignment horizontal="left" indent="1"/>
    </xf>
    <xf numFmtId="214" fontId="3" fillId="52" borderId="20"/>
    <xf numFmtId="214" fontId="3" fillId="52" borderId="20"/>
    <xf numFmtId="214" fontId="3" fillId="52" borderId="20"/>
    <xf numFmtId="214" fontId="3" fillId="52" borderId="20"/>
    <xf numFmtId="214" fontId="3" fillId="52" borderId="20"/>
    <xf numFmtId="214" fontId="3" fillId="52" borderId="20"/>
    <xf numFmtId="214" fontId="3" fillId="52" borderId="20"/>
    <xf numFmtId="214" fontId="3" fillId="52" borderId="20"/>
    <xf numFmtId="214" fontId="3" fillId="52" borderId="20"/>
    <xf numFmtId="214" fontId="3" fillId="52" borderId="20"/>
    <xf numFmtId="214" fontId="3" fillId="52" borderId="20"/>
    <xf numFmtId="214" fontId="3" fillId="52" borderId="20"/>
    <xf numFmtId="214" fontId="3" fillId="52" borderId="20"/>
    <xf numFmtId="214" fontId="3" fillId="52" borderId="20"/>
    <xf numFmtId="214" fontId="3" fillId="52" borderId="20"/>
    <xf numFmtId="214" fontId="3" fillId="52" borderId="20"/>
    <xf numFmtId="214" fontId="3" fillId="52" borderId="20"/>
    <xf numFmtId="214" fontId="3" fillId="52" borderId="20"/>
    <xf numFmtId="214" fontId="3" fillId="52" borderId="20"/>
    <xf numFmtId="214" fontId="3" fillId="52" borderId="20"/>
    <xf numFmtId="0" fontId="3" fillId="0" borderId="0">
      <alignment horizontal="left" indent="1"/>
    </xf>
    <xf numFmtId="0" fontId="3" fillId="29" borderId="10" applyNumberFormat="0" applyFont="0" applyAlignment="0" applyProtection="0"/>
    <xf numFmtId="0" fontId="4" fillId="2" borderId="1" applyNumberFormat="0" applyFont="0" applyAlignment="0" applyProtection="0"/>
    <xf numFmtId="0" fontId="4" fillId="2" borderId="1" applyNumberFormat="0" applyFont="0" applyAlignment="0" applyProtection="0"/>
    <xf numFmtId="0" fontId="4" fillId="2" borderId="1" applyNumberFormat="0" applyFont="0" applyAlignment="0" applyProtection="0"/>
    <xf numFmtId="0" fontId="3" fillId="29" borderId="10" applyNumberFormat="0" applyFont="0" applyAlignment="0" applyProtection="0"/>
    <xf numFmtId="0" fontId="4" fillId="2" borderId="1" applyNumberFormat="0" applyFont="0" applyAlignment="0" applyProtection="0"/>
    <xf numFmtId="0" fontId="4" fillId="2" borderId="1" applyNumberFormat="0" applyFont="0" applyAlignment="0" applyProtection="0"/>
    <xf numFmtId="0" fontId="4" fillId="2" borderId="1" applyNumberFormat="0" applyFont="0" applyAlignment="0" applyProtection="0"/>
    <xf numFmtId="0" fontId="3" fillId="29" borderId="10" applyNumberFormat="0" applyFont="0" applyAlignment="0" applyProtection="0"/>
    <xf numFmtId="0" fontId="4" fillId="2" borderId="1" applyNumberFormat="0" applyFont="0" applyAlignment="0" applyProtection="0"/>
    <xf numFmtId="0" fontId="4" fillId="2" borderId="1" applyNumberFormat="0" applyFont="0" applyAlignment="0" applyProtection="0"/>
    <xf numFmtId="0" fontId="4" fillId="2" borderId="1" applyNumberFormat="0" applyFont="0" applyAlignment="0" applyProtection="0"/>
    <xf numFmtId="0" fontId="3" fillId="29" borderId="10" applyNumberFormat="0" applyFont="0" applyAlignment="0" applyProtection="0"/>
    <xf numFmtId="0" fontId="3" fillId="29" borderId="10" applyNumberFormat="0" applyFont="0" applyAlignment="0" applyProtection="0"/>
    <xf numFmtId="0" fontId="3" fillId="29" borderId="10" applyNumberFormat="0" applyFont="0" applyAlignment="0" applyProtection="0"/>
    <xf numFmtId="0" fontId="3" fillId="24" borderId="10" applyNumberFormat="0" applyFont="0" applyAlignment="0" applyProtection="0"/>
    <xf numFmtId="0" fontId="3" fillId="24" borderId="10" applyNumberFormat="0" applyFont="0" applyAlignment="0" applyProtection="0"/>
    <xf numFmtId="0" fontId="3" fillId="24" borderId="10" applyNumberFormat="0" applyFont="0" applyAlignment="0" applyProtection="0"/>
    <xf numFmtId="0" fontId="4" fillId="24" borderId="10" applyNumberFormat="0" applyFont="0" applyAlignment="0" applyProtection="0"/>
    <xf numFmtId="0" fontId="3" fillId="24" borderId="10" applyNumberFormat="0" applyFont="0" applyAlignment="0" applyProtection="0"/>
    <xf numFmtId="0" fontId="3" fillId="24" borderId="10" applyNumberFormat="0" applyFont="0" applyAlignment="0" applyProtection="0"/>
    <xf numFmtId="0" fontId="4" fillId="24" borderId="10" applyNumberFormat="0" applyFont="0" applyAlignment="0" applyProtection="0"/>
    <xf numFmtId="0" fontId="3" fillId="24" borderId="10" applyNumberFormat="0" applyFont="0" applyAlignment="0" applyProtection="0"/>
    <xf numFmtId="0" fontId="4" fillId="24" borderId="10" applyNumberFormat="0" applyFont="0" applyAlignment="0" applyProtection="0"/>
    <xf numFmtId="0" fontId="4" fillId="24" borderId="10" applyNumberFormat="0" applyFont="0" applyAlignment="0" applyProtection="0"/>
    <xf numFmtId="0" fontId="4" fillId="24" borderId="10" applyNumberFormat="0" applyFont="0" applyAlignment="0" applyProtection="0"/>
    <xf numFmtId="0" fontId="3" fillId="24" borderId="10" applyNumberFormat="0" applyFont="0" applyAlignment="0" applyProtection="0"/>
    <xf numFmtId="0" fontId="3" fillId="24" borderId="10" applyNumberFormat="0" applyFont="0" applyAlignment="0" applyProtection="0"/>
    <xf numFmtId="0" fontId="4" fillId="24" borderId="10" applyNumberFormat="0" applyFont="0" applyAlignment="0" applyProtection="0"/>
    <xf numFmtId="0" fontId="3" fillId="24" borderId="10" applyNumberFormat="0" applyFont="0" applyAlignment="0" applyProtection="0"/>
    <xf numFmtId="0" fontId="4" fillId="24" borderId="10" applyNumberFormat="0" applyFont="0" applyAlignment="0" applyProtection="0"/>
    <xf numFmtId="0" fontId="4" fillId="24" borderId="10" applyNumberFormat="0" applyFont="0" applyAlignment="0" applyProtection="0"/>
    <xf numFmtId="0" fontId="4" fillId="24" borderId="10" applyNumberFormat="0" applyFont="0" applyAlignment="0" applyProtection="0"/>
    <xf numFmtId="0" fontId="3" fillId="24" borderId="10" applyNumberFormat="0" applyFont="0" applyAlignment="0" applyProtection="0"/>
    <xf numFmtId="0" fontId="3" fillId="24" borderId="10" applyNumberFormat="0" applyFont="0" applyAlignment="0" applyProtection="0"/>
    <xf numFmtId="0" fontId="4" fillId="24" borderId="10" applyNumberFormat="0" applyFont="0" applyAlignment="0" applyProtection="0"/>
    <xf numFmtId="0" fontId="3" fillId="24" borderId="10" applyNumberFormat="0" applyFont="0" applyAlignment="0" applyProtection="0"/>
    <xf numFmtId="0" fontId="4" fillId="24" borderId="10" applyNumberFormat="0" applyFont="0" applyAlignment="0" applyProtection="0"/>
    <xf numFmtId="0" fontId="4" fillId="24" borderId="10" applyNumberFormat="0" applyFont="0" applyAlignment="0" applyProtection="0"/>
    <xf numFmtId="0" fontId="4" fillId="24" borderId="10" applyNumberFormat="0" applyFont="0" applyAlignment="0" applyProtection="0"/>
    <xf numFmtId="0" fontId="3" fillId="24" borderId="10" applyNumberFormat="0" applyFont="0" applyAlignment="0" applyProtection="0"/>
    <xf numFmtId="0" fontId="3" fillId="24" borderId="10" applyNumberFormat="0" applyFont="0" applyAlignment="0" applyProtection="0"/>
    <xf numFmtId="215" fontId="21" fillId="0" borderId="0" applyFont="0" applyFill="0" applyBorder="0" applyAlignment="0" applyProtection="0"/>
    <xf numFmtId="216" fontId="21" fillId="0" borderId="0" applyFont="0" applyFill="0" applyBorder="0" applyAlignment="0" applyProtection="0"/>
    <xf numFmtId="217" fontId="60" fillId="0" borderId="0" applyFont="0" applyFill="0" applyBorder="0" applyAlignment="0" applyProtection="0"/>
    <xf numFmtId="217" fontId="45" fillId="0" borderId="0" applyFont="0" applyFill="0" applyBorder="0" applyAlignment="0" applyProtection="0"/>
    <xf numFmtId="217" fontId="45" fillId="0" borderId="0" applyFont="0" applyFill="0" applyBorder="0" applyAlignment="0" applyProtection="0"/>
    <xf numFmtId="217" fontId="45" fillId="0" borderId="0" applyFont="0" applyFill="0" applyBorder="0" applyAlignment="0" applyProtection="0"/>
    <xf numFmtId="217" fontId="45" fillId="0" borderId="0" applyFont="0" applyFill="0" applyBorder="0" applyAlignment="0" applyProtection="0"/>
    <xf numFmtId="217" fontId="45" fillId="0" borderId="0" applyFont="0" applyFill="0" applyBorder="0" applyAlignment="0" applyProtection="0"/>
    <xf numFmtId="217" fontId="45" fillId="0" borderId="0" applyFont="0" applyFill="0" applyBorder="0" applyAlignment="0" applyProtection="0"/>
    <xf numFmtId="217" fontId="45" fillId="0" borderId="0" applyFont="0" applyFill="0" applyBorder="0" applyAlignment="0" applyProtection="0"/>
    <xf numFmtId="217" fontId="45" fillId="0" borderId="0" applyFont="0" applyFill="0" applyBorder="0" applyAlignment="0" applyProtection="0"/>
    <xf numFmtId="217" fontId="45" fillId="0" borderId="0" applyFont="0" applyFill="0" applyBorder="0" applyAlignment="0" applyProtection="0"/>
    <xf numFmtId="217" fontId="45" fillId="0" borderId="0" applyFont="0" applyFill="0" applyBorder="0" applyAlignment="0" applyProtection="0"/>
    <xf numFmtId="217" fontId="45" fillId="0" borderId="0" applyFont="0" applyFill="0" applyBorder="0" applyAlignment="0" applyProtection="0"/>
    <xf numFmtId="217" fontId="45" fillId="0" borderId="0" applyFont="0" applyFill="0" applyBorder="0" applyAlignment="0" applyProtection="0"/>
    <xf numFmtId="217" fontId="45" fillId="0" borderId="0" applyFont="0" applyFill="0" applyBorder="0" applyAlignment="0" applyProtection="0"/>
    <xf numFmtId="217" fontId="45" fillId="0" borderId="0" applyFont="0" applyFill="0" applyBorder="0" applyAlignment="0" applyProtection="0"/>
    <xf numFmtId="217" fontId="45" fillId="0" borderId="0" applyFont="0" applyFill="0" applyBorder="0" applyAlignment="0" applyProtection="0"/>
    <xf numFmtId="217" fontId="45" fillId="0" borderId="0" applyFont="0" applyFill="0" applyBorder="0" applyAlignment="0" applyProtection="0"/>
    <xf numFmtId="217" fontId="45" fillId="0" borderId="0" applyFont="0" applyFill="0" applyBorder="0" applyAlignment="0" applyProtection="0"/>
    <xf numFmtId="217" fontId="45" fillId="0" borderId="0" applyFont="0" applyFill="0" applyBorder="0" applyAlignment="0" applyProtection="0"/>
    <xf numFmtId="217" fontId="45" fillId="0" borderId="0" applyFont="0" applyFill="0" applyBorder="0" applyAlignment="0" applyProtection="0"/>
    <xf numFmtId="217" fontId="45" fillId="0" borderId="0" applyFont="0" applyFill="0" applyBorder="0" applyAlignment="0" applyProtection="0"/>
    <xf numFmtId="217" fontId="45" fillId="0" borderId="0" applyFont="0" applyFill="0" applyBorder="0" applyAlignment="0" applyProtection="0"/>
    <xf numFmtId="217" fontId="45" fillId="0" borderId="0" applyFont="0" applyFill="0" applyBorder="0" applyAlignment="0" applyProtection="0"/>
    <xf numFmtId="217" fontId="45" fillId="0" borderId="0" applyFont="0" applyFill="0" applyBorder="0" applyAlignment="0" applyProtection="0"/>
    <xf numFmtId="217" fontId="45" fillId="0" borderId="0" applyFont="0" applyFill="0" applyBorder="0" applyAlignment="0" applyProtection="0"/>
    <xf numFmtId="217" fontId="45" fillId="0" borderId="0" applyFont="0" applyFill="0" applyBorder="0" applyAlignment="0" applyProtection="0"/>
    <xf numFmtId="217" fontId="45" fillId="0" borderId="0" applyFont="0" applyFill="0" applyBorder="0" applyAlignment="0" applyProtection="0"/>
    <xf numFmtId="217" fontId="45" fillId="0" borderId="0" applyFont="0" applyFill="0" applyBorder="0" applyAlignment="0" applyProtection="0"/>
    <xf numFmtId="217" fontId="45" fillId="0" borderId="0" applyFont="0" applyFill="0" applyBorder="0" applyAlignment="0" applyProtection="0"/>
    <xf numFmtId="217" fontId="45" fillId="0" borderId="0" applyFont="0" applyFill="0" applyBorder="0" applyAlignment="0" applyProtection="0"/>
    <xf numFmtId="217" fontId="45" fillId="0" borderId="0" applyFont="0" applyFill="0" applyBorder="0" applyAlignment="0" applyProtection="0"/>
    <xf numFmtId="217" fontId="45" fillId="0" borderId="0" applyFont="0" applyFill="0" applyBorder="0" applyAlignment="0" applyProtection="0"/>
    <xf numFmtId="217" fontId="45" fillId="0" borderId="0" applyFont="0" applyFill="0" applyBorder="0" applyAlignment="0" applyProtection="0"/>
    <xf numFmtId="217" fontId="45" fillId="0" borderId="0" applyFont="0" applyFill="0" applyBorder="0" applyAlignment="0" applyProtection="0"/>
    <xf numFmtId="217" fontId="45" fillId="0" borderId="0" applyFont="0" applyFill="0" applyBorder="0" applyAlignment="0" applyProtection="0"/>
    <xf numFmtId="217" fontId="45" fillId="0" borderId="0" applyFont="0" applyFill="0" applyBorder="0" applyAlignment="0" applyProtection="0"/>
    <xf numFmtId="217" fontId="45" fillId="0" borderId="0" applyFont="0" applyFill="0" applyBorder="0" applyAlignment="0" applyProtection="0"/>
    <xf numFmtId="217" fontId="45" fillId="0" borderId="0" applyFont="0" applyFill="0" applyBorder="0" applyAlignment="0" applyProtection="0"/>
    <xf numFmtId="217" fontId="45" fillId="0" borderId="0" applyFont="0" applyFill="0" applyBorder="0" applyAlignment="0" applyProtection="0"/>
    <xf numFmtId="217" fontId="45" fillId="0" borderId="0" applyFont="0" applyFill="0" applyBorder="0" applyAlignment="0" applyProtection="0"/>
    <xf numFmtId="0" fontId="55" fillId="0" borderId="0"/>
    <xf numFmtId="0" fontId="18" fillId="23" borderId="11" applyNumberFormat="0" applyAlignment="0" applyProtection="0"/>
    <xf numFmtId="0" fontId="18" fillId="23" borderId="11" applyNumberFormat="0" applyAlignment="0" applyProtection="0"/>
    <xf numFmtId="0" fontId="18" fillId="23" borderId="11" applyNumberFormat="0" applyAlignment="0" applyProtection="0"/>
    <xf numFmtId="0" fontId="18" fillId="23" borderId="11" applyNumberFormat="0" applyAlignment="0" applyProtection="0"/>
    <xf numFmtId="0" fontId="18" fillId="23" borderId="11" applyNumberFormat="0" applyAlignment="0" applyProtection="0"/>
    <xf numFmtId="0" fontId="18" fillId="23" borderId="11" applyNumberFormat="0" applyAlignment="0" applyProtection="0"/>
    <xf numFmtId="0" fontId="18" fillId="23" borderId="11" applyNumberFormat="0" applyAlignment="0" applyProtection="0"/>
    <xf numFmtId="0" fontId="18" fillId="23" borderId="11" applyNumberFormat="0" applyAlignment="0" applyProtection="0"/>
    <xf numFmtId="218" fontId="3" fillId="0" borderId="0" applyFont="0" applyFill="0" applyBorder="0" applyAlignment="0"/>
    <xf numFmtId="219" fontId="21" fillId="0" borderId="0" applyFont="0" applyFill="0" applyBorder="0" applyAlignment="0"/>
    <xf numFmtId="10" fontId="3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1" fillId="0" borderId="0" applyFont="0" applyFill="0" applyBorder="0" applyAlignment="0" applyProtection="0"/>
    <xf numFmtId="167" fontId="58" fillId="0" borderId="0"/>
    <xf numFmtId="0" fontId="33" fillId="50" borderId="0"/>
    <xf numFmtId="9" fontId="58" fillId="0" borderId="0" applyFont="0" applyFill="0" applyBorder="0" applyAlignment="0" applyProtection="0"/>
    <xf numFmtId="220" fontId="21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54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221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3" fillId="0" borderId="0" applyFont="0" applyFill="0" applyBorder="0" applyAlignment="0" applyProtection="0"/>
    <xf numFmtId="40" fontId="3" fillId="0" borderId="0"/>
    <xf numFmtId="0" fontId="3" fillId="53" borderId="16"/>
    <xf numFmtId="0" fontId="3" fillId="53" borderId="16"/>
    <xf numFmtId="0" fontId="3" fillId="53" borderId="16"/>
    <xf numFmtId="0" fontId="3" fillId="53" borderId="16"/>
    <xf numFmtId="188" fontId="85" fillId="0" borderId="0" applyNumberFormat="0" applyFill="0" applyBorder="0" applyAlignment="0" applyProtection="0">
      <alignment horizontal="left"/>
    </xf>
    <xf numFmtId="222" fontId="3" fillId="0" borderId="0" applyNumberFormat="0" applyFill="0" applyBorder="0" applyAlignment="0" applyProtection="0">
      <alignment horizontal="left"/>
    </xf>
    <xf numFmtId="0" fontId="18" fillId="23" borderId="11" applyNumberFormat="0" applyAlignment="0" applyProtection="0"/>
    <xf numFmtId="0" fontId="18" fillId="23" borderId="11" applyNumberFormat="0" applyAlignment="0" applyProtection="0"/>
    <xf numFmtId="0" fontId="18" fillId="23" borderId="11" applyNumberFormat="0" applyAlignment="0" applyProtection="0"/>
    <xf numFmtId="0" fontId="18" fillId="23" borderId="11" applyNumberFormat="0" applyAlignment="0" applyProtection="0"/>
    <xf numFmtId="0" fontId="18" fillId="23" borderId="11" applyNumberFormat="0" applyAlignment="0" applyProtection="0"/>
    <xf numFmtId="0" fontId="18" fillId="23" borderId="11" applyNumberFormat="0" applyAlignment="0" applyProtection="0"/>
    <xf numFmtId="38" fontId="5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3" fontId="54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223" fontId="41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" fillId="0" borderId="0" applyFont="0" applyFill="0" applyBorder="0" applyAlignment="0" applyProtection="0"/>
    <xf numFmtId="181" fontId="3" fillId="0" borderId="0" applyFont="0" applyFill="0" applyBorder="0" applyAlignment="0" applyProtection="0"/>
    <xf numFmtId="181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81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224" fontId="41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9" fontId="4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172" fontId="1" fillId="0" borderId="0" applyFont="0" applyFill="0" applyBorder="0" applyAlignment="0" applyProtection="0"/>
    <xf numFmtId="166" fontId="4" fillId="0" borderId="0" applyFont="0" applyFill="0" applyBorder="0" applyAlignment="0" applyProtection="0"/>
    <xf numFmtId="43" fontId="86" fillId="0" borderId="0" applyFont="0" applyFill="0" applyBorder="0" applyAlignment="0" applyProtection="0"/>
    <xf numFmtId="43" fontId="86" fillId="0" borderId="0" applyFont="0" applyFill="0" applyBorder="0" applyAlignment="0" applyProtection="0"/>
    <xf numFmtId="43" fontId="86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86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86" fillId="0" borderId="0" applyFont="0" applyFill="0" applyBorder="0" applyAlignment="0" applyProtection="0"/>
    <xf numFmtId="166" fontId="4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6" fontId="4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6" fontId="4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6" fontId="4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6" fontId="4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3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76" fontId="1" fillId="0" borderId="0" applyFont="0" applyFill="0" applyBorder="0" applyAlignment="0" applyProtection="0"/>
    <xf numFmtId="171" fontId="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71" fontId="4" fillId="0" borderId="0" applyFont="0" applyFill="0" applyBorder="0" applyAlignment="0" applyProtection="0"/>
    <xf numFmtId="178" fontId="1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43" fontId="3" fillId="0" borderId="0" applyFont="0" applyFill="0" applyBorder="0" applyAlignment="0" applyProtection="0"/>
    <xf numFmtId="169" fontId="4" fillId="0" borderId="0" applyFont="0" applyFill="0" applyBorder="0" applyAlignment="0" applyProtection="0"/>
    <xf numFmtId="167" fontId="1" fillId="0" borderId="0" applyFont="0" applyFill="0" applyBorder="0" applyAlignment="0" applyProtection="0"/>
    <xf numFmtId="200" fontId="1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43" fontId="3" fillId="0" borderId="0" applyFont="0" applyFill="0" applyBorder="0" applyAlignment="0" applyProtection="0"/>
    <xf numFmtId="173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43" fontId="3" fillId="0" borderId="0" applyFont="0" applyFill="0" applyBorder="0" applyAlignment="0" applyProtection="0"/>
    <xf numFmtId="175" fontId="1" fillId="0" borderId="0" applyFont="0" applyFill="0" applyBorder="0" applyAlignment="0" applyProtection="0"/>
    <xf numFmtId="175" fontId="4" fillId="0" borderId="0" applyFont="0" applyFill="0" applyBorder="0" applyAlignment="0" applyProtection="0"/>
    <xf numFmtId="175" fontId="4" fillId="0" borderId="0" applyFont="0" applyFill="0" applyBorder="0" applyAlignment="0" applyProtection="0"/>
    <xf numFmtId="175" fontId="4" fillId="0" borderId="0" applyFont="0" applyFill="0" applyBorder="0" applyAlignment="0" applyProtection="0"/>
    <xf numFmtId="175" fontId="4" fillId="0" borderId="0" applyFont="0" applyFill="0" applyBorder="0" applyAlignment="0" applyProtection="0"/>
    <xf numFmtId="175" fontId="4" fillId="0" borderId="0" applyFont="0" applyFill="0" applyBorder="0" applyAlignment="0" applyProtection="0"/>
    <xf numFmtId="175" fontId="4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4" fillId="0" borderId="0" applyFont="0" applyFill="0" applyBorder="0" applyAlignment="0" applyProtection="0"/>
    <xf numFmtId="41" fontId="4" fillId="0" borderId="0" applyFont="0" applyFill="0" applyBorder="0" applyAlignment="0" applyProtection="0"/>
    <xf numFmtId="41" fontId="4" fillId="0" borderId="0" applyFont="0" applyFill="0" applyBorder="0" applyAlignment="0" applyProtection="0"/>
    <xf numFmtId="41" fontId="4" fillId="0" borderId="0" applyFont="0" applyFill="0" applyBorder="0" applyAlignment="0" applyProtection="0"/>
    <xf numFmtId="41" fontId="4" fillId="0" borderId="0" applyFont="0" applyFill="0" applyBorder="0" applyAlignment="0" applyProtection="0"/>
    <xf numFmtId="41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72" fontId="1" fillId="0" borderId="0" applyFont="0" applyFill="0" applyBorder="0" applyAlignment="0" applyProtection="0"/>
    <xf numFmtId="178" fontId="3" fillId="0" borderId="0" applyFont="0" applyFill="0" applyBorder="0" applyAlignment="0" applyProtection="0"/>
    <xf numFmtId="43" fontId="4" fillId="0" borderId="0" applyFont="0" applyFill="0" applyBorder="0" applyAlignment="0" applyProtection="0"/>
    <xf numFmtId="225" fontId="3" fillId="0" borderId="0" applyFont="0" applyFill="0" applyBorder="0" applyAlignment="0" applyProtection="0"/>
    <xf numFmtId="212" fontId="3" fillId="0" borderId="0" applyFont="0" applyFill="0" applyBorder="0" applyAlignment="0" applyProtection="0"/>
    <xf numFmtId="226" fontId="3" fillId="0" borderId="0" applyFont="0" applyFill="0" applyBorder="0" applyAlignment="0" applyProtection="0"/>
    <xf numFmtId="227" fontId="3" fillId="0" borderId="0" applyFont="0" applyFill="0" applyBorder="0" applyAlignment="0" applyProtection="0"/>
    <xf numFmtId="43" fontId="4" fillId="0" borderId="0" applyFont="0" applyFill="0" applyBorder="0" applyAlignment="0" applyProtection="0"/>
    <xf numFmtId="183" fontId="3" fillId="0" borderId="0" applyFont="0" applyFill="0" applyBorder="0" applyAlignment="0" applyProtection="0"/>
    <xf numFmtId="184" fontId="3" fillId="0" borderId="0" applyFont="0" applyFill="0" applyBorder="0" applyAlignment="0" applyProtection="0"/>
    <xf numFmtId="184" fontId="3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0" fontId="60" fillId="1" borderId="0" applyNumberFormat="0" applyFont="0" applyBorder="0" applyAlignment="0" applyProtection="0"/>
    <xf numFmtId="0" fontId="45" fillId="1" borderId="0" applyNumberFormat="0" applyFont="0" applyBorder="0" applyAlignment="0" applyProtection="0"/>
    <xf numFmtId="0" fontId="45" fillId="1" borderId="0" applyNumberFormat="0" applyFont="0" applyBorder="0" applyAlignment="0" applyProtection="0"/>
    <xf numFmtId="0" fontId="45" fillId="1" borderId="0" applyNumberFormat="0" applyFont="0" applyBorder="0" applyAlignment="0" applyProtection="0"/>
    <xf numFmtId="0" fontId="45" fillId="1" borderId="0" applyNumberFormat="0" applyFont="0" applyBorder="0" applyAlignment="0" applyProtection="0"/>
    <xf numFmtId="0" fontId="45" fillId="1" borderId="0" applyNumberFormat="0" applyFont="0" applyBorder="0" applyAlignment="0" applyProtection="0"/>
    <xf numFmtId="0" fontId="45" fillId="1" borderId="0" applyNumberFormat="0" applyFont="0" applyBorder="0" applyAlignment="0" applyProtection="0"/>
    <xf numFmtId="0" fontId="45" fillId="1" borderId="0" applyNumberFormat="0" applyFont="0" applyBorder="0" applyAlignment="0" applyProtection="0"/>
    <xf numFmtId="0" fontId="45" fillId="1" borderId="0" applyNumberFormat="0" applyFont="0" applyBorder="0" applyAlignment="0" applyProtection="0"/>
    <xf numFmtId="0" fontId="45" fillId="1" borderId="0" applyNumberFormat="0" applyFont="0" applyBorder="0" applyAlignment="0" applyProtection="0"/>
    <xf numFmtId="0" fontId="45" fillId="1" borderId="0" applyNumberFormat="0" applyFont="0" applyBorder="0" applyAlignment="0" applyProtection="0"/>
    <xf numFmtId="0" fontId="45" fillId="1" borderId="0" applyNumberFormat="0" applyFont="0" applyBorder="0" applyAlignment="0" applyProtection="0"/>
    <xf numFmtId="0" fontId="45" fillId="1" borderId="0" applyNumberFormat="0" applyFont="0" applyBorder="0" applyAlignment="0" applyProtection="0"/>
    <xf numFmtId="0" fontId="45" fillId="1" borderId="0" applyNumberFormat="0" applyFont="0" applyBorder="0" applyAlignment="0" applyProtection="0"/>
    <xf numFmtId="0" fontId="45" fillId="1" borderId="0" applyNumberFormat="0" applyFont="0" applyBorder="0" applyAlignment="0" applyProtection="0"/>
    <xf numFmtId="0" fontId="45" fillId="1" borderId="0" applyNumberFormat="0" applyFont="0" applyBorder="0" applyAlignment="0" applyProtection="0"/>
    <xf numFmtId="0" fontId="45" fillId="1" borderId="0" applyNumberFormat="0" applyFont="0" applyBorder="0" applyAlignment="0" applyProtection="0"/>
    <xf numFmtId="0" fontId="45" fillId="1" borderId="0" applyNumberFormat="0" applyFont="0" applyBorder="0" applyAlignment="0" applyProtection="0"/>
    <xf numFmtId="0" fontId="45" fillId="1" borderId="0" applyNumberFormat="0" applyFont="0" applyBorder="0" applyAlignment="0" applyProtection="0"/>
    <xf numFmtId="0" fontId="45" fillId="1" borderId="0" applyNumberFormat="0" applyFont="0" applyBorder="0" applyAlignment="0" applyProtection="0"/>
    <xf numFmtId="0" fontId="45" fillId="1" borderId="0" applyNumberFormat="0" applyFont="0" applyBorder="0" applyAlignment="0" applyProtection="0"/>
    <xf numFmtId="0" fontId="45" fillId="1" borderId="0" applyNumberFormat="0" applyFont="0" applyBorder="0" applyAlignment="0" applyProtection="0"/>
    <xf numFmtId="0" fontId="45" fillId="1" borderId="0" applyNumberFormat="0" applyFont="0" applyBorder="0" applyAlignment="0" applyProtection="0"/>
    <xf numFmtId="0" fontId="45" fillId="1" borderId="0" applyNumberFormat="0" applyFont="0" applyBorder="0" applyAlignment="0" applyProtection="0"/>
    <xf numFmtId="0" fontId="45" fillId="1" borderId="0" applyNumberFormat="0" applyFont="0" applyBorder="0" applyAlignment="0" applyProtection="0"/>
    <xf numFmtId="0" fontId="45" fillId="1" borderId="0" applyNumberFormat="0" applyFont="0" applyBorder="0" applyAlignment="0" applyProtection="0"/>
    <xf numFmtId="0" fontId="45" fillId="1" borderId="0" applyNumberFormat="0" applyFont="0" applyBorder="0" applyAlignment="0" applyProtection="0"/>
    <xf numFmtId="0" fontId="45" fillId="1" borderId="0" applyNumberFormat="0" applyFont="0" applyBorder="0" applyAlignment="0" applyProtection="0"/>
    <xf numFmtId="0" fontId="45" fillId="1" borderId="0" applyNumberFormat="0" applyFont="0" applyBorder="0" applyAlignment="0" applyProtection="0"/>
    <xf numFmtId="0" fontId="45" fillId="1" borderId="0" applyNumberFormat="0" applyFont="0" applyBorder="0" applyAlignment="0" applyProtection="0"/>
    <xf numFmtId="0" fontId="45" fillId="1" borderId="0" applyNumberFormat="0" applyFont="0" applyBorder="0" applyAlignment="0" applyProtection="0"/>
    <xf numFmtId="0" fontId="45" fillId="1" borderId="0" applyNumberFormat="0" applyFont="0" applyBorder="0" applyAlignment="0" applyProtection="0"/>
    <xf numFmtId="0" fontId="45" fillId="1" borderId="0" applyNumberFormat="0" applyFont="0" applyBorder="0" applyAlignment="0" applyProtection="0"/>
    <xf numFmtId="0" fontId="45" fillId="1" borderId="0" applyNumberFormat="0" applyFont="0" applyBorder="0" applyAlignment="0" applyProtection="0"/>
    <xf numFmtId="0" fontId="45" fillId="1" borderId="0" applyNumberFormat="0" applyFont="0" applyBorder="0" applyAlignment="0" applyProtection="0"/>
    <xf numFmtId="0" fontId="45" fillId="1" borderId="0" applyNumberFormat="0" applyFont="0" applyBorder="0" applyAlignment="0" applyProtection="0"/>
    <xf numFmtId="0" fontId="45" fillId="1" borderId="0" applyNumberFormat="0" applyFont="0" applyBorder="0" applyAlignment="0" applyProtection="0"/>
    <xf numFmtId="0" fontId="45" fillId="1" borderId="0" applyNumberFormat="0" applyFont="0" applyBorder="0" applyAlignment="0" applyProtection="0"/>
    <xf numFmtId="0" fontId="45" fillId="1" borderId="0" applyNumberFormat="0" applyFont="0" applyBorder="0" applyAlignment="0" applyProtection="0"/>
    <xf numFmtId="0" fontId="45" fillId="1" borderId="0" applyNumberFormat="0" applyFont="0" applyBorder="0" applyAlignment="0" applyProtection="0"/>
    <xf numFmtId="3" fontId="38" fillId="54" borderId="0">
      <alignment horizontal="left"/>
    </xf>
    <xf numFmtId="0" fontId="3" fillId="0" borderId="0"/>
    <xf numFmtId="0" fontId="3" fillId="0" borderId="0"/>
    <xf numFmtId="17" fontId="87" fillId="41" borderId="0" applyProtection="0">
      <alignment horizontal="center" vertical="center"/>
    </xf>
    <xf numFmtId="17" fontId="87" fillId="41" borderId="0" applyProtection="0">
      <alignment horizontal="center" vertical="center"/>
    </xf>
    <xf numFmtId="17" fontId="87" fillId="41" borderId="0" applyProtection="0">
      <alignment horizontal="center" vertical="center"/>
    </xf>
    <xf numFmtId="17" fontId="87" fillId="41" borderId="0" applyProtection="0">
      <alignment horizontal="center" vertical="center"/>
    </xf>
    <xf numFmtId="17" fontId="87" fillId="41" borderId="0" applyProtection="0">
      <alignment horizontal="center" vertical="center"/>
    </xf>
    <xf numFmtId="17" fontId="87" fillId="41" borderId="0" applyProtection="0">
      <alignment horizontal="center" vertical="center"/>
    </xf>
    <xf numFmtId="17" fontId="87" fillId="41" borderId="0" applyProtection="0">
      <alignment horizontal="center" vertical="center"/>
    </xf>
    <xf numFmtId="17" fontId="87" fillId="41" borderId="0" applyProtection="0">
      <alignment horizontal="center" vertical="center"/>
    </xf>
    <xf numFmtId="17" fontId="87" fillId="41" borderId="0" applyProtection="0">
      <alignment horizontal="center" vertical="center"/>
    </xf>
    <xf numFmtId="17" fontId="87" fillId="41" borderId="0" applyProtection="0">
      <alignment horizontal="center" vertical="center"/>
    </xf>
    <xf numFmtId="17" fontId="87" fillId="41" borderId="0" applyProtection="0">
      <alignment horizontal="center" vertical="center"/>
    </xf>
    <xf numFmtId="17" fontId="87" fillId="41" borderId="0" applyProtection="0">
      <alignment horizontal="center" vertical="center"/>
    </xf>
    <xf numFmtId="17" fontId="87" fillId="41" borderId="0" applyProtection="0">
      <alignment horizontal="center" vertical="center"/>
    </xf>
    <xf numFmtId="17" fontId="87" fillId="41" borderId="0" applyProtection="0">
      <alignment horizontal="center" vertical="center"/>
    </xf>
    <xf numFmtId="17" fontId="87" fillId="41" borderId="0" applyProtection="0">
      <alignment horizontal="center" vertical="center"/>
    </xf>
    <xf numFmtId="17" fontId="87" fillId="41" borderId="0" applyProtection="0">
      <alignment horizontal="center" vertical="center"/>
    </xf>
    <xf numFmtId="17" fontId="87" fillId="41" borderId="0" applyProtection="0">
      <alignment horizontal="center" vertical="center"/>
    </xf>
    <xf numFmtId="17" fontId="87" fillId="41" borderId="0" applyProtection="0">
      <alignment horizontal="center" vertical="center"/>
    </xf>
    <xf numFmtId="17" fontId="87" fillId="41" borderId="0" applyProtection="0">
      <alignment horizontal="center" vertical="center"/>
    </xf>
    <xf numFmtId="17" fontId="87" fillId="41" borderId="0" applyProtection="0">
      <alignment horizontal="center" vertical="center"/>
    </xf>
    <xf numFmtId="17" fontId="87" fillId="41" borderId="0" applyProtection="0">
      <alignment horizontal="center" vertical="center"/>
    </xf>
    <xf numFmtId="17" fontId="87" fillId="41" borderId="0" applyProtection="0">
      <alignment horizontal="center" vertical="center"/>
    </xf>
    <xf numFmtId="17" fontId="87" fillId="41" borderId="0" applyProtection="0">
      <alignment horizontal="center" vertical="center"/>
    </xf>
    <xf numFmtId="17" fontId="87" fillId="41" borderId="0" applyProtection="0">
      <alignment horizontal="center" vertical="center"/>
    </xf>
    <xf numFmtId="17" fontId="87" fillId="41" borderId="0" applyProtection="0">
      <alignment horizontal="center" vertical="center"/>
    </xf>
    <xf numFmtId="17" fontId="87" fillId="41" borderId="0" applyProtection="0">
      <alignment horizontal="center" vertical="center"/>
    </xf>
    <xf numFmtId="17" fontId="87" fillId="41" borderId="0" applyProtection="0">
      <alignment horizontal="center" vertical="center"/>
    </xf>
    <xf numFmtId="17" fontId="87" fillId="41" borderId="0" applyProtection="0">
      <alignment horizontal="center" vertical="center"/>
    </xf>
    <xf numFmtId="17" fontId="87" fillId="41" borderId="0" applyProtection="0">
      <alignment horizontal="center" vertical="center"/>
    </xf>
    <xf numFmtId="17" fontId="87" fillId="41" borderId="0" applyProtection="0">
      <alignment horizontal="center" vertical="center"/>
    </xf>
    <xf numFmtId="17" fontId="87" fillId="41" borderId="0" applyProtection="0">
      <alignment horizontal="center" vertical="center"/>
    </xf>
    <xf numFmtId="17" fontId="87" fillId="41" borderId="0" applyProtection="0">
      <alignment horizontal="center" vertical="center"/>
    </xf>
    <xf numFmtId="17" fontId="87" fillId="41" borderId="0" applyProtection="0">
      <alignment horizontal="center" vertical="center"/>
    </xf>
    <xf numFmtId="17" fontId="87" fillId="41" borderId="0" applyProtection="0">
      <alignment horizontal="center" vertical="center"/>
    </xf>
    <xf numFmtId="17" fontId="87" fillId="41" borderId="0" applyProtection="0">
      <alignment horizontal="center" vertical="center"/>
    </xf>
    <xf numFmtId="17" fontId="87" fillId="41" borderId="0" applyProtection="0">
      <alignment horizontal="center" vertical="center"/>
    </xf>
    <xf numFmtId="17" fontId="87" fillId="41" borderId="0" applyProtection="0">
      <alignment horizontal="center" vertical="center"/>
    </xf>
    <xf numFmtId="17" fontId="87" fillId="41" borderId="0" applyProtection="0">
      <alignment horizontal="center" vertical="center"/>
    </xf>
    <xf numFmtId="17" fontId="87" fillId="41" borderId="0" applyProtection="0">
      <alignment horizontal="center" vertical="center"/>
    </xf>
    <xf numFmtId="17" fontId="87" fillId="41" borderId="0" applyProtection="0">
      <alignment horizontal="center" vertical="center"/>
    </xf>
    <xf numFmtId="17" fontId="87" fillId="41" borderId="0" applyProtection="0">
      <alignment horizontal="center" vertical="center"/>
    </xf>
    <xf numFmtId="17" fontId="87" fillId="41" borderId="0" applyProtection="0">
      <alignment horizontal="center" vertical="center"/>
    </xf>
    <xf numFmtId="17" fontId="87" fillId="41" borderId="0" applyProtection="0">
      <alignment horizontal="center" vertical="center"/>
    </xf>
    <xf numFmtId="17" fontId="87" fillId="41" borderId="0" applyProtection="0">
      <alignment horizontal="center" vertical="center"/>
    </xf>
    <xf numFmtId="17" fontId="87" fillId="41" borderId="0" applyProtection="0">
      <alignment horizontal="center" vertical="center"/>
    </xf>
    <xf numFmtId="17" fontId="87" fillId="41" borderId="0" applyProtection="0">
      <alignment horizontal="center" vertical="center"/>
    </xf>
    <xf numFmtId="17" fontId="87" fillId="41" borderId="0" applyProtection="0">
      <alignment horizontal="center" vertical="center"/>
    </xf>
    <xf numFmtId="17" fontId="87" fillId="41" borderId="0" applyProtection="0">
      <alignment horizontal="center" vertical="center"/>
    </xf>
    <xf numFmtId="17" fontId="87" fillId="41" borderId="0" applyProtection="0">
      <alignment horizontal="center" vertical="center"/>
    </xf>
    <xf numFmtId="17" fontId="87" fillId="41" borderId="0" applyProtection="0">
      <alignment horizontal="center" vertical="center"/>
    </xf>
    <xf numFmtId="17" fontId="87" fillId="41" borderId="0" applyProtection="0">
      <alignment horizontal="center" vertical="center"/>
    </xf>
    <xf numFmtId="17" fontId="87" fillId="41" borderId="0" applyProtection="0">
      <alignment horizontal="center" vertical="center"/>
    </xf>
    <xf numFmtId="17" fontId="87" fillId="41" borderId="0" applyProtection="0">
      <alignment horizontal="center" vertical="center"/>
    </xf>
    <xf numFmtId="17" fontId="87" fillId="41" borderId="0" applyProtection="0">
      <alignment horizontal="center" vertical="center"/>
    </xf>
    <xf numFmtId="17" fontId="87" fillId="41" borderId="0" applyProtection="0">
      <alignment horizontal="center" vertical="center"/>
    </xf>
    <xf numFmtId="0" fontId="88" fillId="0" borderId="0" applyNumberFormat="0" applyFill="0" applyBorder="0" applyAlignment="0" applyProtection="0"/>
    <xf numFmtId="0" fontId="89" fillId="0" borderId="0" applyNumberFormat="0" applyFill="0" applyBorder="0" applyAlignment="0" applyProtection="0"/>
    <xf numFmtId="0" fontId="88" fillId="0" borderId="0" applyNumberFormat="0" applyFill="0" applyBorder="0" applyProtection="0">
      <alignment horizontal="center"/>
    </xf>
    <xf numFmtId="0" fontId="89" fillId="0" borderId="0" applyNumberFormat="0" applyFill="0" applyBorder="0" applyProtection="0">
      <alignment horizontal="center"/>
    </xf>
    <xf numFmtId="0" fontId="89" fillId="55" borderId="0" applyNumberFormat="0" applyBorder="0" applyAlignment="0" applyProtection="0"/>
    <xf numFmtId="0" fontId="89" fillId="0" borderId="0" applyNumberFormat="0" applyFill="0" applyBorder="0" applyAlignment="0" applyProtection="0"/>
    <xf numFmtId="0" fontId="90" fillId="0" borderId="0" applyNumberFormat="0" applyFill="0" applyBorder="0" applyAlignment="0" applyProtection="0"/>
    <xf numFmtId="0" fontId="91" fillId="56" borderId="0" applyNumberFormat="0" applyBorder="0" applyAlignment="0" applyProtection="0"/>
    <xf numFmtId="0" fontId="92" fillId="0" borderId="0" applyNumberFormat="0" applyFill="0" applyBorder="0" applyAlignment="0" applyProtection="0"/>
    <xf numFmtId="0" fontId="93" fillId="44" borderId="0" applyNumberFormat="0" applyBorder="0" applyAlignment="0" applyProtection="0"/>
    <xf numFmtId="0" fontId="89" fillId="43" borderId="0" applyNumberFormat="0" applyBorder="0" applyAlignment="0" applyProtection="0"/>
    <xf numFmtId="0" fontId="31" fillId="0" borderId="15" applyNumberFormat="0" applyFill="0" applyProtection="0">
      <alignment wrapText="1"/>
    </xf>
    <xf numFmtId="0" fontId="41" fillId="0" borderId="0" applyNumberFormat="0" applyFill="0" applyBorder="0" applyProtection="0">
      <alignment wrapText="1"/>
    </xf>
    <xf numFmtId="0" fontId="31" fillId="0" borderId="15" applyNumberFormat="0" applyFill="0" applyProtection="0">
      <alignment horizontal="center" wrapText="1"/>
    </xf>
    <xf numFmtId="228" fontId="31" fillId="0" borderId="0" applyFill="0" applyBorder="0" applyProtection="0">
      <alignment horizontal="center" wrapText="1"/>
    </xf>
    <xf numFmtId="0" fontId="29" fillId="0" borderId="0" applyNumberFormat="0" applyFill="0" applyBorder="0" applyProtection="0">
      <alignment horizontal="justify" wrapText="1"/>
    </xf>
    <xf numFmtId="0" fontId="94" fillId="41" borderId="30" applyNumberFormat="0" applyProtection="0">
      <alignment horizontal="right" vertical="center"/>
    </xf>
    <xf numFmtId="0" fontId="95" fillId="41" borderId="0" applyNumberFormat="0" applyProtection="0">
      <alignment horizontal="right" vertical="center" wrapText="1"/>
    </xf>
    <xf numFmtId="0" fontId="96" fillId="41" borderId="0" applyNumberFormat="0" applyProtection="0">
      <alignment horizontal="left" vertical="center"/>
    </xf>
    <xf numFmtId="0" fontId="97" fillId="41" borderId="0" applyNumberFormat="0" applyProtection="0">
      <alignment horizontal="left" vertical="center"/>
    </xf>
    <xf numFmtId="229" fontId="96" fillId="41" borderId="0" applyProtection="0">
      <alignment horizontal="right" vertical="center"/>
    </xf>
    <xf numFmtId="0" fontId="98" fillId="41" borderId="0" applyNumberFormat="0" applyProtection="0">
      <alignment horizontal="left" vertical="center"/>
    </xf>
    <xf numFmtId="0" fontId="99" fillId="41" borderId="0" applyNumberFormat="0" applyProtection="0">
      <alignment horizontal="center" vertical="center"/>
    </xf>
    <xf numFmtId="4" fontId="100" fillId="41" borderId="0" applyProtection="0">
      <alignment horizontal="center" vertical="center"/>
    </xf>
    <xf numFmtId="0" fontId="101" fillId="57" borderId="0" applyNumberFormat="0" applyProtection="0">
      <alignment horizontal="center" vertical="center"/>
    </xf>
    <xf numFmtId="4" fontId="102" fillId="57" borderId="0" applyProtection="0">
      <alignment horizontal="center" vertical="center"/>
    </xf>
    <xf numFmtId="0" fontId="87" fillId="41" borderId="0" applyNumberFormat="0" applyProtection="0">
      <alignment horizontal="center" vertical="center"/>
    </xf>
    <xf numFmtId="4" fontId="103" fillId="41" borderId="0" applyProtection="0">
      <alignment horizontal="center" vertical="center"/>
    </xf>
    <xf numFmtId="0" fontId="104" fillId="44" borderId="0" applyNumberFormat="0" applyProtection="0">
      <alignment horizontal="center" vertical="center"/>
    </xf>
    <xf numFmtId="229" fontId="105" fillId="41" borderId="31" applyProtection="0">
      <alignment horizontal="right" vertical="center"/>
    </xf>
    <xf numFmtId="0" fontId="106" fillId="41" borderId="0" applyNumberFormat="0" applyProtection="0">
      <alignment horizontal="left" vertical="center"/>
    </xf>
    <xf numFmtId="229" fontId="105" fillId="41" borderId="0" applyProtection="0">
      <alignment horizontal="right" vertical="center"/>
    </xf>
    <xf numFmtId="0" fontId="107" fillId="41" borderId="0" applyNumberFormat="0" applyProtection="0">
      <alignment horizontal="left" vertical="center"/>
    </xf>
    <xf numFmtId="0" fontId="108" fillId="41" borderId="0" applyNumberFormat="0" applyProtection="0">
      <alignment horizontal="left" vertical="center"/>
    </xf>
    <xf numFmtId="229" fontId="96" fillId="41" borderId="0" applyProtection="0">
      <alignment horizontal="right" vertical="center"/>
    </xf>
    <xf numFmtId="229" fontId="96" fillId="41" borderId="32" applyProtection="0">
      <alignment horizontal="left" vertical="center"/>
    </xf>
    <xf numFmtId="0" fontId="109" fillId="41" borderId="0" applyNumberFormat="0" applyProtection="0">
      <alignment horizontal="left" vertical="center"/>
    </xf>
    <xf numFmtId="229" fontId="96" fillId="41" borderId="33" applyProtection="0">
      <alignment horizontal="right" vertical="center"/>
    </xf>
    <xf numFmtId="229" fontId="96" fillId="41" borderId="33" applyProtection="0">
      <alignment horizontal="right" vertical="center"/>
    </xf>
    <xf numFmtId="229" fontId="96" fillId="41" borderId="33" applyProtection="0">
      <alignment horizontal="right" vertical="center"/>
    </xf>
    <xf numFmtId="229" fontId="96" fillId="41" borderId="33" applyProtection="0">
      <alignment horizontal="right" vertical="center"/>
    </xf>
    <xf numFmtId="229" fontId="96" fillId="41" borderId="33" applyProtection="0">
      <alignment horizontal="right" vertical="center"/>
    </xf>
    <xf numFmtId="229" fontId="96" fillId="41" borderId="33" applyProtection="0">
      <alignment horizontal="right" vertical="center"/>
    </xf>
    <xf numFmtId="0" fontId="110" fillId="41" borderId="0" applyNumberFormat="0" applyProtection="0">
      <alignment horizontal="left" vertical="center"/>
    </xf>
    <xf numFmtId="0" fontId="111" fillId="57" borderId="0" applyNumberFormat="0" applyProtection="0">
      <alignment horizontal="center" vertical="center" wrapText="1"/>
    </xf>
    <xf numFmtId="4" fontId="112" fillId="57" borderId="0" applyProtection="0">
      <alignment horizontal="center" vertical="center"/>
    </xf>
    <xf numFmtId="0" fontId="113" fillId="41" borderId="0" applyNumberFormat="0" applyProtection="0">
      <alignment horizontal="center" vertical="center" wrapText="1"/>
    </xf>
    <xf numFmtId="0" fontId="35" fillId="41" borderId="0" applyNumberFormat="0" applyProtection="0">
      <alignment horizontal="center" vertical="center" wrapText="1"/>
    </xf>
    <xf numFmtId="0" fontId="114" fillId="44" borderId="0" applyNumberFormat="0" applyProtection="0">
      <alignment horizontal="center" vertical="center" wrapText="1"/>
    </xf>
    <xf numFmtId="0" fontId="115" fillId="41" borderId="0" applyNumberFormat="0" applyProtection="0">
      <alignment horizontal="center" vertical="center" wrapText="1"/>
    </xf>
    <xf numFmtId="0" fontId="35" fillId="43" borderId="0" applyNumberFormat="0" applyProtection="0">
      <alignment horizontal="center" vertical="center" wrapText="1"/>
    </xf>
    <xf numFmtId="0" fontId="111" fillId="57" borderId="0" applyNumberFormat="0" applyProtection="0">
      <alignment horizontal="center" vertical="center" wrapText="1"/>
    </xf>
    <xf numFmtId="4" fontId="112" fillId="57" borderId="0" applyProtection="0">
      <alignment horizontal="center" vertical="top" wrapText="1"/>
    </xf>
    <xf numFmtId="0" fontId="113" fillId="41" borderId="0" applyNumberFormat="0" applyProtection="0">
      <alignment horizontal="center" vertical="center" wrapText="1"/>
    </xf>
    <xf numFmtId="4" fontId="116" fillId="41" borderId="0" applyProtection="0">
      <alignment horizontal="center" vertical="top" wrapText="1"/>
    </xf>
    <xf numFmtId="0" fontId="114" fillId="44" borderId="0" applyNumberFormat="0" applyProtection="0">
      <alignment horizontal="center" vertical="center" wrapText="1"/>
    </xf>
    <xf numFmtId="4" fontId="117" fillId="44" borderId="0" applyProtection="0">
      <alignment horizontal="center" vertical="top" wrapText="1"/>
    </xf>
    <xf numFmtId="0" fontId="35" fillId="43" borderId="0" applyNumberFormat="0" applyProtection="0">
      <alignment horizontal="center" vertical="center" wrapText="1"/>
    </xf>
    <xf numFmtId="4" fontId="118" fillId="43" borderId="0" applyProtection="0">
      <alignment horizontal="center" vertical="top" wrapText="1"/>
    </xf>
    <xf numFmtId="17" fontId="87" fillId="41" borderId="0" applyProtection="0">
      <alignment horizontal="center" vertical="center"/>
    </xf>
    <xf numFmtId="17" fontId="87" fillId="41" borderId="0" applyProtection="0">
      <alignment horizontal="center" vertical="center"/>
    </xf>
    <xf numFmtId="17" fontId="87" fillId="41" borderId="0" applyProtection="0">
      <alignment horizontal="center" vertical="center"/>
    </xf>
    <xf numFmtId="17" fontId="87" fillId="41" borderId="0" applyProtection="0">
      <alignment horizontal="center" vertical="center"/>
    </xf>
    <xf numFmtId="17" fontId="87" fillId="41" borderId="0" applyProtection="0">
      <alignment horizontal="center" vertical="center"/>
    </xf>
    <xf numFmtId="17" fontId="87" fillId="41" borderId="0" applyProtection="0">
      <alignment horizontal="center" vertical="center"/>
    </xf>
    <xf numFmtId="17" fontId="87" fillId="41" borderId="0" applyProtection="0">
      <alignment horizontal="center" vertical="center"/>
    </xf>
    <xf numFmtId="17" fontId="87" fillId="41" borderId="0" applyProtection="0">
      <alignment horizontal="center" vertical="center"/>
    </xf>
    <xf numFmtId="17" fontId="87" fillId="41" borderId="0" applyProtection="0">
      <alignment horizontal="center" vertical="center"/>
    </xf>
    <xf numFmtId="17" fontId="87" fillId="41" borderId="0" applyProtection="0">
      <alignment horizontal="center" vertical="center"/>
    </xf>
    <xf numFmtId="17" fontId="87" fillId="41" borderId="0" applyProtection="0">
      <alignment horizontal="center" vertical="center"/>
    </xf>
    <xf numFmtId="17" fontId="87" fillId="41" borderId="0" applyProtection="0">
      <alignment horizontal="center" vertical="center"/>
    </xf>
    <xf numFmtId="17" fontId="87" fillId="41" borderId="0" applyProtection="0">
      <alignment horizontal="center" vertical="center"/>
    </xf>
    <xf numFmtId="17" fontId="87" fillId="41" borderId="0" applyProtection="0">
      <alignment horizontal="center" vertical="center"/>
    </xf>
    <xf numFmtId="17" fontId="87" fillId="41" borderId="0" applyProtection="0">
      <alignment horizontal="center" vertical="center"/>
    </xf>
    <xf numFmtId="17" fontId="87" fillId="41" borderId="0" applyProtection="0">
      <alignment horizontal="center" vertical="center"/>
    </xf>
    <xf numFmtId="17" fontId="87" fillId="41" borderId="0" applyProtection="0">
      <alignment horizontal="center" vertical="center"/>
    </xf>
    <xf numFmtId="3" fontId="34" fillId="54" borderId="0">
      <alignment horizontal="left"/>
    </xf>
    <xf numFmtId="40" fontId="119" fillId="0" borderId="0" applyBorder="0">
      <alignment horizontal="right"/>
    </xf>
    <xf numFmtId="0" fontId="120" fillId="0" borderId="0" applyFill="0" applyBorder="0" applyProtection="0">
      <alignment horizontal="center" vertical="center"/>
    </xf>
    <xf numFmtId="0" fontId="3" fillId="0" borderId="0" applyBorder="0" applyProtection="0">
      <alignment vertical="center"/>
    </xf>
    <xf numFmtId="0" fontId="31" fillId="0" borderId="0" applyBorder="0" applyProtection="0">
      <alignment horizontal="left"/>
    </xf>
    <xf numFmtId="0" fontId="41" fillId="0" borderId="0" applyFill="0" applyBorder="0" applyProtection="0">
      <alignment horizontal="left"/>
    </xf>
    <xf numFmtId="0" fontId="21" fillId="0" borderId="34" applyFill="0" applyBorder="0" applyProtection="0">
      <alignment horizontal="left" vertical="top"/>
    </xf>
    <xf numFmtId="0" fontId="21" fillId="0" borderId="34" applyFill="0" applyBorder="0" applyProtection="0">
      <alignment horizontal="left" vertical="top"/>
    </xf>
    <xf numFmtId="0" fontId="21" fillId="0" borderId="34" applyFill="0" applyBorder="0" applyProtection="0">
      <alignment horizontal="left" vertical="top"/>
    </xf>
    <xf numFmtId="40" fontId="3" fillId="0" borderId="0">
      <alignment horizontal="left"/>
      <protection locked="0"/>
    </xf>
    <xf numFmtId="3" fontId="47" fillId="0" borderId="22" applyFill="0">
      <alignment horizontal="right" vertical="center"/>
    </xf>
    <xf numFmtId="3" fontId="39" fillId="0" borderId="22" applyFill="0">
      <alignment horizontal="right" vertical="center"/>
    </xf>
    <xf numFmtId="3" fontId="39" fillId="0" borderId="22" applyFill="0">
      <alignment horizontal="right" vertical="center"/>
    </xf>
    <xf numFmtId="3" fontId="39" fillId="0" borderId="22" applyFill="0">
      <alignment horizontal="right" vertical="center"/>
    </xf>
    <xf numFmtId="3" fontId="39" fillId="0" borderId="22" applyFill="0">
      <alignment horizontal="right" vertical="center"/>
    </xf>
    <xf numFmtId="3" fontId="39" fillId="0" borderId="22" applyFill="0">
      <alignment horizontal="right" vertical="center"/>
    </xf>
    <xf numFmtId="3" fontId="39" fillId="0" borderId="22" applyFill="0">
      <alignment horizontal="right" vertical="center"/>
    </xf>
    <xf numFmtId="3" fontId="39" fillId="0" borderId="22" applyFill="0">
      <alignment horizontal="right" vertical="center"/>
    </xf>
    <xf numFmtId="3" fontId="39" fillId="0" borderId="22" applyFill="0">
      <alignment horizontal="right" vertical="center"/>
    </xf>
    <xf numFmtId="3" fontId="39" fillId="0" borderId="22" applyFill="0">
      <alignment horizontal="right" vertical="center"/>
    </xf>
    <xf numFmtId="3" fontId="39" fillId="0" borderId="22" applyFill="0">
      <alignment horizontal="right" vertical="center"/>
    </xf>
    <xf numFmtId="3" fontId="39" fillId="0" borderId="22" applyFill="0">
      <alignment horizontal="right" vertical="center"/>
    </xf>
    <xf numFmtId="3" fontId="39" fillId="0" borderId="22" applyFill="0">
      <alignment horizontal="right" vertical="center"/>
    </xf>
    <xf numFmtId="3" fontId="39" fillId="0" borderId="22" applyFill="0">
      <alignment horizontal="right" vertical="center"/>
    </xf>
    <xf numFmtId="3" fontId="39" fillId="0" borderId="22" applyFill="0">
      <alignment horizontal="right" vertical="center"/>
    </xf>
    <xf numFmtId="3" fontId="39" fillId="0" borderId="22" applyFill="0">
      <alignment horizontal="right" vertical="center"/>
    </xf>
    <xf numFmtId="3" fontId="39" fillId="0" borderId="22" applyFill="0">
      <alignment horizontal="right" vertical="center"/>
    </xf>
    <xf numFmtId="3" fontId="39" fillId="0" borderId="22" applyFill="0">
      <alignment horizontal="right" vertical="center"/>
    </xf>
    <xf numFmtId="3" fontId="39" fillId="0" borderId="22" applyFill="0">
      <alignment horizontal="right" vertical="center"/>
    </xf>
    <xf numFmtId="3" fontId="39" fillId="0" borderId="22" applyFill="0">
      <alignment horizontal="right" vertical="center"/>
    </xf>
    <xf numFmtId="3" fontId="39" fillId="0" borderId="22" applyFill="0">
      <alignment horizontal="right" vertical="center"/>
    </xf>
    <xf numFmtId="3" fontId="39" fillId="0" borderId="22" applyFill="0">
      <alignment horizontal="right" vertical="center"/>
    </xf>
    <xf numFmtId="3" fontId="39" fillId="0" borderId="22" applyFill="0">
      <alignment horizontal="right" vertical="center"/>
    </xf>
    <xf numFmtId="3" fontId="39" fillId="0" borderId="22" applyFill="0">
      <alignment horizontal="right" vertical="center"/>
    </xf>
    <xf numFmtId="3" fontId="39" fillId="0" borderId="22" applyFill="0">
      <alignment horizontal="right" vertical="center"/>
    </xf>
    <xf numFmtId="3" fontId="39" fillId="0" borderId="22" applyFill="0">
      <alignment horizontal="right" vertical="center"/>
    </xf>
    <xf numFmtId="3" fontId="39" fillId="0" borderId="22" applyFill="0">
      <alignment horizontal="right" vertical="center"/>
    </xf>
    <xf numFmtId="3" fontId="39" fillId="0" borderId="22" applyFill="0">
      <alignment horizontal="right" vertical="center"/>
    </xf>
    <xf numFmtId="3" fontId="39" fillId="0" borderId="22" applyFill="0">
      <alignment horizontal="right" vertical="center"/>
    </xf>
    <xf numFmtId="3" fontId="39" fillId="0" borderId="22" applyFill="0">
      <alignment horizontal="right" vertical="center"/>
    </xf>
    <xf numFmtId="3" fontId="39" fillId="0" borderId="22" applyFill="0">
      <alignment horizontal="right" vertical="center"/>
    </xf>
    <xf numFmtId="3" fontId="39" fillId="0" borderId="22" applyFill="0">
      <alignment horizontal="right" vertical="center"/>
    </xf>
    <xf numFmtId="3" fontId="39" fillId="0" borderId="22" applyFill="0">
      <alignment horizontal="right" vertical="center"/>
    </xf>
    <xf numFmtId="3" fontId="39" fillId="0" borderId="22" applyFill="0">
      <alignment horizontal="right" vertical="center"/>
    </xf>
    <xf numFmtId="3" fontId="39" fillId="0" borderId="22" applyFill="0">
      <alignment horizontal="right" vertical="center"/>
    </xf>
    <xf numFmtId="3" fontId="39" fillId="0" borderId="22" applyFill="0">
      <alignment horizontal="right" vertical="center"/>
    </xf>
    <xf numFmtId="3" fontId="39" fillId="0" borderId="22" applyFill="0">
      <alignment horizontal="right" vertical="center"/>
    </xf>
    <xf numFmtId="3" fontId="39" fillId="0" borderId="22" applyFill="0">
      <alignment horizontal="right" vertical="center"/>
    </xf>
    <xf numFmtId="3" fontId="39" fillId="0" borderId="22" applyFill="0">
      <alignment horizontal="right" vertical="center"/>
    </xf>
    <xf numFmtId="3" fontId="39" fillId="0" borderId="22" applyFill="0">
      <alignment horizontal="right" vertical="center"/>
    </xf>
    <xf numFmtId="0" fontId="20" fillId="0" borderId="0" applyNumberFormat="0" applyFill="0" applyBorder="0" applyAlignment="0" applyProtection="0"/>
    <xf numFmtId="3" fontId="121" fillId="0" borderId="35" applyBorder="0" applyAlignment="0">
      <alignment horizontal="center" vertical="center"/>
    </xf>
    <xf numFmtId="3" fontId="39" fillId="0" borderId="35" applyBorder="0" applyAlignment="0">
      <alignment horizontal="center" vertical="center"/>
    </xf>
    <xf numFmtId="3" fontId="39" fillId="0" borderId="35" applyBorder="0" applyAlignment="0">
      <alignment horizontal="center" vertical="center"/>
    </xf>
    <xf numFmtId="3" fontId="39" fillId="0" borderId="35" applyBorder="0" applyAlignment="0">
      <alignment horizontal="center" vertical="center"/>
    </xf>
    <xf numFmtId="3" fontId="39" fillId="0" borderId="35" applyBorder="0" applyAlignment="0">
      <alignment horizontal="center" vertical="center"/>
    </xf>
    <xf numFmtId="3" fontId="39" fillId="0" borderId="35" applyBorder="0" applyAlignment="0">
      <alignment horizontal="center" vertical="center"/>
    </xf>
    <xf numFmtId="3" fontId="39" fillId="0" borderId="35" applyBorder="0" applyAlignment="0">
      <alignment horizontal="center" vertical="center"/>
    </xf>
    <xf numFmtId="3" fontId="39" fillId="0" borderId="35" applyBorder="0" applyAlignment="0">
      <alignment horizontal="center" vertical="center"/>
    </xf>
    <xf numFmtId="3" fontId="39" fillId="0" borderId="35" applyBorder="0" applyAlignment="0">
      <alignment horizontal="center" vertical="center"/>
    </xf>
    <xf numFmtId="3" fontId="39" fillId="0" borderId="35" applyBorder="0" applyAlignment="0">
      <alignment horizontal="center" vertical="center"/>
    </xf>
    <xf numFmtId="3" fontId="39" fillId="0" borderId="35" applyBorder="0" applyAlignment="0">
      <alignment horizontal="center" vertical="center"/>
    </xf>
    <xf numFmtId="3" fontId="39" fillId="0" borderId="35" applyBorder="0" applyAlignment="0">
      <alignment horizontal="center" vertical="center"/>
    </xf>
    <xf numFmtId="3" fontId="39" fillId="0" borderId="35" applyBorder="0" applyAlignment="0">
      <alignment horizontal="center" vertical="center"/>
    </xf>
    <xf numFmtId="3" fontId="39" fillId="0" borderId="35" applyBorder="0" applyAlignment="0">
      <alignment horizontal="center" vertical="center"/>
    </xf>
    <xf numFmtId="3" fontId="39" fillId="0" borderId="35" applyBorder="0" applyAlignment="0">
      <alignment horizontal="center" vertical="center"/>
    </xf>
    <xf numFmtId="3" fontId="39" fillId="0" borderId="35" applyBorder="0" applyAlignment="0">
      <alignment horizontal="center" vertical="center"/>
    </xf>
    <xf numFmtId="3" fontId="39" fillId="0" borderId="35" applyBorder="0" applyAlignment="0">
      <alignment horizontal="center" vertical="center"/>
    </xf>
    <xf numFmtId="3" fontId="39" fillId="0" borderId="35" applyBorder="0" applyAlignment="0">
      <alignment horizontal="center" vertical="center"/>
    </xf>
    <xf numFmtId="3" fontId="39" fillId="0" borderId="35" applyBorder="0" applyAlignment="0">
      <alignment horizontal="center" vertical="center"/>
    </xf>
    <xf numFmtId="3" fontId="39" fillId="0" borderId="35" applyBorder="0" applyAlignment="0">
      <alignment horizontal="center" vertical="center"/>
    </xf>
    <xf numFmtId="3" fontId="39" fillId="0" borderId="35" applyBorder="0" applyAlignment="0">
      <alignment horizontal="center" vertical="center"/>
    </xf>
    <xf numFmtId="3" fontId="39" fillId="0" borderId="35" applyBorder="0" applyAlignment="0">
      <alignment horizontal="center" vertical="center"/>
    </xf>
    <xf numFmtId="3" fontId="39" fillId="0" borderId="35" applyBorder="0" applyAlignment="0">
      <alignment horizontal="center" vertical="center"/>
    </xf>
    <xf numFmtId="3" fontId="39" fillId="0" borderId="35" applyBorder="0" applyAlignment="0">
      <alignment horizontal="center" vertical="center"/>
    </xf>
    <xf numFmtId="3" fontId="39" fillId="0" borderId="35" applyBorder="0" applyAlignment="0">
      <alignment horizontal="center" vertical="center"/>
    </xf>
    <xf numFmtId="3" fontId="39" fillId="0" borderId="35" applyBorder="0" applyAlignment="0">
      <alignment horizontal="center" vertical="center"/>
    </xf>
    <xf numFmtId="3" fontId="39" fillId="0" borderId="35" applyBorder="0" applyAlignment="0">
      <alignment horizontal="center" vertical="center"/>
    </xf>
    <xf numFmtId="3" fontId="39" fillId="0" borderId="35" applyBorder="0" applyAlignment="0">
      <alignment horizontal="center" vertical="center"/>
    </xf>
    <xf numFmtId="3" fontId="39" fillId="0" borderId="35" applyBorder="0" applyAlignment="0">
      <alignment horizontal="center" vertical="center"/>
    </xf>
    <xf numFmtId="3" fontId="39" fillId="0" borderId="35" applyBorder="0" applyAlignment="0">
      <alignment horizontal="center" vertical="center"/>
    </xf>
    <xf numFmtId="3" fontId="39" fillId="0" borderId="35" applyBorder="0" applyAlignment="0">
      <alignment horizontal="center" vertical="center"/>
    </xf>
    <xf numFmtId="3" fontId="39" fillId="0" borderId="35" applyBorder="0" applyAlignment="0">
      <alignment horizontal="center" vertical="center"/>
    </xf>
    <xf numFmtId="3" fontId="39" fillId="0" borderId="35" applyBorder="0" applyAlignment="0">
      <alignment horizontal="center" vertical="center"/>
    </xf>
    <xf numFmtId="3" fontId="39" fillId="0" borderId="35" applyBorder="0" applyAlignment="0">
      <alignment horizontal="center" vertical="center"/>
    </xf>
    <xf numFmtId="3" fontId="39" fillId="0" borderId="35" applyBorder="0" applyAlignment="0">
      <alignment horizontal="center" vertical="center"/>
    </xf>
    <xf numFmtId="3" fontId="39" fillId="0" borderId="35" applyBorder="0" applyAlignment="0">
      <alignment horizontal="center" vertical="center"/>
    </xf>
    <xf numFmtId="3" fontId="39" fillId="0" borderId="35" applyBorder="0" applyAlignment="0">
      <alignment horizontal="center" vertical="center"/>
    </xf>
    <xf numFmtId="3" fontId="39" fillId="0" borderId="35" applyBorder="0" applyAlignment="0">
      <alignment horizontal="center" vertical="center"/>
    </xf>
    <xf numFmtId="3" fontId="39" fillId="0" borderId="35" applyBorder="0" applyAlignment="0">
      <alignment horizontal="center" vertical="center"/>
    </xf>
    <xf numFmtId="3" fontId="39" fillId="0" borderId="35" applyBorder="0" applyAlignment="0">
      <alignment horizontal="center" vertical="center"/>
    </xf>
    <xf numFmtId="188" fontId="122" fillId="0" borderId="0" applyFill="0" applyBorder="0" applyAlignment="0" applyProtection="0">
      <alignment horizontal="right"/>
    </xf>
    <xf numFmtId="37" fontId="33" fillId="0" borderId="0" applyNumberFormat="0" applyFill="0" applyBorder="0" applyAlignment="0" applyProtection="0"/>
    <xf numFmtId="37" fontId="39" fillId="0" borderId="0" applyNumberFormat="0" applyFill="0" applyBorder="0" applyAlignment="0" applyProtection="0"/>
    <xf numFmtId="37" fontId="39" fillId="0" borderId="0" applyNumberFormat="0" applyFill="0" applyBorder="0" applyAlignment="0" applyProtection="0"/>
    <xf numFmtId="37" fontId="39" fillId="0" borderId="0" applyNumberFormat="0" applyFill="0" applyBorder="0" applyAlignment="0" applyProtection="0"/>
    <xf numFmtId="37" fontId="39" fillId="0" borderId="0" applyNumberFormat="0" applyFill="0" applyBorder="0" applyAlignment="0" applyProtection="0"/>
    <xf numFmtId="37" fontId="39" fillId="0" borderId="0" applyNumberFormat="0" applyFill="0" applyBorder="0" applyAlignment="0" applyProtection="0"/>
    <xf numFmtId="37" fontId="39" fillId="0" borderId="0" applyNumberFormat="0" applyFill="0" applyBorder="0" applyAlignment="0" applyProtection="0"/>
    <xf numFmtId="37" fontId="39" fillId="0" borderId="0" applyNumberFormat="0" applyFill="0" applyBorder="0" applyAlignment="0" applyProtection="0"/>
    <xf numFmtId="37" fontId="39" fillId="0" borderId="0" applyNumberFormat="0" applyFill="0" applyBorder="0" applyAlignment="0" applyProtection="0"/>
    <xf numFmtId="37" fontId="39" fillId="0" borderId="0" applyNumberFormat="0" applyFill="0" applyBorder="0" applyAlignment="0" applyProtection="0"/>
    <xf numFmtId="37" fontId="39" fillId="0" borderId="0" applyNumberFormat="0" applyFill="0" applyBorder="0" applyAlignment="0" applyProtection="0"/>
    <xf numFmtId="37" fontId="39" fillId="0" borderId="0" applyNumberFormat="0" applyFill="0" applyBorder="0" applyAlignment="0" applyProtection="0"/>
    <xf numFmtId="37" fontId="39" fillId="0" borderId="0" applyNumberFormat="0" applyFill="0" applyBorder="0" applyAlignment="0" applyProtection="0"/>
    <xf numFmtId="37" fontId="39" fillId="0" borderId="0" applyNumberFormat="0" applyFill="0" applyBorder="0" applyAlignment="0" applyProtection="0"/>
    <xf numFmtId="37" fontId="39" fillId="0" borderId="0" applyNumberFormat="0" applyFill="0" applyBorder="0" applyAlignment="0" applyProtection="0"/>
    <xf numFmtId="37" fontId="39" fillId="0" borderId="0" applyNumberFormat="0" applyFill="0" applyBorder="0" applyAlignment="0" applyProtection="0"/>
    <xf numFmtId="37" fontId="39" fillId="0" borderId="0" applyNumberFormat="0" applyFill="0" applyBorder="0" applyAlignment="0" applyProtection="0"/>
    <xf numFmtId="37" fontId="39" fillId="0" borderId="0" applyNumberFormat="0" applyFill="0" applyBorder="0" applyAlignment="0" applyProtection="0"/>
    <xf numFmtId="37" fontId="39" fillId="0" borderId="0" applyNumberFormat="0" applyFill="0" applyBorder="0" applyAlignment="0" applyProtection="0"/>
    <xf numFmtId="37" fontId="39" fillId="0" borderId="0" applyNumberFormat="0" applyFill="0" applyBorder="0" applyAlignment="0" applyProtection="0"/>
    <xf numFmtId="37" fontId="39" fillId="0" borderId="0" applyNumberFormat="0" applyFill="0" applyBorder="0" applyAlignment="0" applyProtection="0"/>
    <xf numFmtId="37" fontId="39" fillId="0" borderId="0" applyNumberFormat="0" applyFill="0" applyBorder="0" applyAlignment="0" applyProtection="0"/>
    <xf numFmtId="37" fontId="39" fillId="0" borderId="0" applyNumberFormat="0" applyFill="0" applyBorder="0" applyAlignment="0" applyProtection="0"/>
    <xf numFmtId="37" fontId="39" fillId="0" borderId="0" applyNumberFormat="0" applyFill="0" applyBorder="0" applyAlignment="0" applyProtection="0"/>
    <xf numFmtId="37" fontId="39" fillId="0" borderId="0" applyNumberFormat="0" applyFill="0" applyBorder="0" applyAlignment="0" applyProtection="0"/>
    <xf numFmtId="37" fontId="39" fillId="0" borderId="0" applyNumberFormat="0" applyFill="0" applyBorder="0" applyAlignment="0" applyProtection="0"/>
    <xf numFmtId="37" fontId="39" fillId="0" borderId="0" applyNumberFormat="0" applyFill="0" applyBorder="0" applyAlignment="0" applyProtection="0"/>
    <xf numFmtId="37" fontId="39" fillId="0" borderId="0" applyNumberFormat="0" applyFill="0" applyBorder="0" applyAlignment="0" applyProtection="0"/>
    <xf numFmtId="37" fontId="39" fillId="0" borderId="0" applyNumberFormat="0" applyFill="0" applyBorder="0" applyAlignment="0" applyProtection="0"/>
    <xf numFmtId="37" fontId="39" fillId="0" borderId="0" applyNumberFormat="0" applyFill="0" applyBorder="0" applyAlignment="0" applyProtection="0"/>
    <xf numFmtId="37" fontId="39" fillId="0" borderId="0" applyNumberFormat="0" applyFill="0" applyBorder="0" applyAlignment="0" applyProtection="0"/>
    <xf numFmtId="37" fontId="39" fillId="0" borderId="0" applyNumberFormat="0" applyFill="0" applyBorder="0" applyAlignment="0" applyProtection="0"/>
    <xf numFmtId="37" fontId="39" fillId="0" borderId="0" applyNumberFormat="0" applyFill="0" applyBorder="0" applyAlignment="0" applyProtection="0"/>
    <xf numFmtId="37" fontId="39" fillId="0" borderId="0" applyNumberFormat="0" applyFill="0" applyBorder="0" applyAlignment="0" applyProtection="0"/>
    <xf numFmtId="37" fontId="39" fillId="0" borderId="0" applyNumberFormat="0" applyFill="0" applyBorder="0" applyAlignment="0" applyProtection="0"/>
    <xf numFmtId="37" fontId="39" fillId="0" borderId="0" applyNumberFormat="0" applyFill="0" applyBorder="0" applyAlignment="0" applyProtection="0"/>
    <xf numFmtId="37" fontId="39" fillId="0" borderId="0" applyNumberFormat="0" applyFill="0" applyBorder="0" applyAlignment="0" applyProtection="0"/>
    <xf numFmtId="37" fontId="39" fillId="0" borderId="0" applyNumberFormat="0" applyFill="0" applyBorder="0" applyAlignment="0" applyProtection="0"/>
    <xf numFmtId="37" fontId="39" fillId="0" borderId="0" applyNumberFormat="0" applyFill="0" applyBorder="0" applyAlignment="0" applyProtection="0"/>
    <xf numFmtId="37" fontId="39" fillId="0" borderId="0" applyNumberFormat="0" applyFill="0" applyBorder="0" applyAlignment="0" applyProtection="0"/>
    <xf numFmtId="37" fontId="123" fillId="0" borderId="0" applyNumberFormat="0" applyFill="0" applyBorder="0" applyAlignment="0" applyProtection="0"/>
    <xf numFmtId="37" fontId="39" fillId="0" borderId="0" applyNumberFormat="0" applyFill="0" applyBorder="0" applyAlignment="0" applyProtection="0"/>
    <xf numFmtId="37" fontId="39" fillId="0" borderId="0" applyNumberFormat="0" applyFill="0" applyBorder="0" applyAlignment="0" applyProtection="0"/>
    <xf numFmtId="37" fontId="39" fillId="0" borderId="0" applyNumberFormat="0" applyFill="0" applyBorder="0" applyAlignment="0" applyProtection="0"/>
    <xf numFmtId="37" fontId="39" fillId="0" borderId="0" applyNumberFormat="0" applyFill="0" applyBorder="0" applyAlignment="0" applyProtection="0"/>
    <xf numFmtId="37" fontId="39" fillId="0" borderId="0" applyNumberFormat="0" applyFill="0" applyBorder="0" applyAlignment="0" applyProtection="0"/>
    <xf numFmtId="37" fontId="39" fillId="0" borderId="0" applyNumberFormat="0" applyFill="0" applyBorder="0" applyAlignment="0" applyProtection="0"/>
    <xf numFmtId="37" fontId="39" fillId="0" borderId="0" applyNumberFormat="0" applyFill="0" applyBorder="0" applyAlignment="0" applyProtection="0"/>
    <xf numFmtId="37" fontId="39" fillId="0" borderId="0" applyNumberFormat="0" applyFill="0" applyBorder="0" applyAlignment="0" applyProtection="0"/>
    <xf numFmtId="37" fontId="39" fillId="0" borderId="0" applyNumberFormat="0" applyFill="0" applyBorder="0" applyAlignment="0" applyProtection="0"/>
    <xf numFmtId="37" fontId="39" fillId="0" borderId="0" applyNumberFormat="0" applyFill="0" applyBorder="0" applyAlignment="0" applyProtection="0"/>
    <xf numFmtId="37" fontId="39" fillId="0" borderId="0" applyNumberFormat="0" applyFill="0" applyBorder="0" applyAlignment="0" applyProtection="0"/>
    <xf numFmtId="37" fontId="39" fillId="0" borderId="0" applyNumberFormat="0" applyFill="0" applyBorder="0" applyAlignment="0" applyProtection="0"/>
    <xf numFmtId="37" fontId="39" fillId="0" borderId="0" applyNumberFormat="0" applyFill="0" applyBorder="0" applyAlignment="0" applyProtection="0"/>
    <xf numFmtId="37" fontId="39" fillId="0" borderId="0" applyNumberFormat="0" applyFill="0" applyBorder="0" applyAlignment="0" applyProtection="0"/>
    <xf numFmtId="37" fontId="39" fillId="0" borderId="0" applyNumberFormat="0" applyFill="0" applyBorder="0" applyAlignment="0" applyProtection="0"/>
    <xf numFmtId="37" fontId="39" fillId="0" borderId="0" applyNumberFormat="0" applyFill="0" applyBorder="0" applyAlignment="0" applyProtection="0"/>
    <xf numFmtId="37" fontId="39" fillId="0" borderId="0" applyNumberFormat="0" applyFill="0" applyBorder="0" applyAlignment="0" applyProtection="0"/>
    <xf numFmtId="37" fontId="39" fillId="0" borderId="0" applyNumberFormat="0" applyFill="0" applyBorder="0" applyAlignment="0" applyProtection="0"/>
    <xf numFmtId="37" fontId="39" fillId="0" borderId="0" applyNumberFormat="0" applyFill="0" applyBorder="0" applyAlignment="0" applyProtection="0"/>
    <xf numFmtId="37" fontId="39" fillId="0" borderId="0" applyNumberFormat="0" applyFill="0" applyBorder="0" applyAlignment="0" applyProtection="0"/>
    <xf numFmtId="37" fontId="39" fillId="0" borderId="0" applyNumberFormat="0" applyFill="0" applyBorder="0" applyAlignment="0" applyProtection="0"/>
    <xf numFmtId="37" fontId="39" fillId="0" borderId="0" applyNumberFormat="0" applyFill="0" applyBorder="0" applyAlignment="0" applyProtection="0"/>
    <xf numFmtId="37" fontId="39" fillId="0" borderId="0" applyNumberFormat="0" applyFill="0" applyBorder="0" applyAlignment="0" applyProtection="0"/>
    <xf numFmtId="37" fontId="39" fillId="0" borderId="0" applyNumberFormat="0" applyFill="0" applyBorder="0" applyAlignment="0" applyProtection="0"/>
    <xf numFmtId="37" fontId="39" fillId="0" borderId="0" applyNumberFormat="0" applyFill="0" applyBorder="0" applyAlignment="0" applyProtection="0"/>
    <xf numFmtId="37" fontId="39" fillId="0" borderId="0" applyNumberFormat="0" applyFill="0" applyBorder="0" applyAlignment="0" applyProtection="0"/>
    <xf numFmtId="37" fontId="39" fillId="0" borderId="0" applyNumberFormat="0" applyFill="0" applyBorder="0" applyAlignment="0" applyProtection="0"/>
    <xf numFmtId="37" fontId="39" fillId="0" borderId="0" applyNumberFormat="0" applyFill="0" applyBorder="0" applyAlignment="0" applyProtection="0"/>
    <xf numFmtId="37" fontId="39" fillId="0" borderId="0" applyNumberFormat="0" applyFill="0" applyBorder="0" applyAlignment="0" applyProtection="0"/>
    <xf numFmtId="37" fontId="39" fillId="0" borderId="0" applyNumberFormat="0" applyFill="0" applyBorder="0" applyAlignment="0" applyProtection="0"/>
    <xf numFmtId="37" fontId="39" fillId="0" borderId="0" applyNumberFormat="0" applyFill="0" applyBorder="0" applyAlignment="0" applyProtection="0"/>
    <xf numFmtId="37" fontId="39" fillId="0" borderId="0" applyNumberFormat="0" applyFill="0" applyBorder="0" applyAlignment="0" applyProtection="0"/>
    <xf numFmtId="37" fontId="39" fillId="0" borderId="0" applyNumberFormat="0" applyFill="0" applyBorder="0" applyAlignment="0" applyProtection="0"/>
    <xf numFmtId="37" fontId="39" fillId="0" borderId="0" applyNumberFormat="0" applyFill="0" applyBorder="0" applyAlignment="0" applyProtection="0"/>
    <xf numFmtId="37" fontId="39" fillId="0" borderId="0" applyNumberFormat="0" applyFill="0" applyBorder="0" applyAlignment="0" applyProtection="0"/>
    <xf numFmtId="37" fontId="39" fillId="0" borderId="0" applyNumberFormat="0" applyFill="0" applyBorder="0" applyAlignment="0" applyProtection="0"/>
    <xf numFmtId="37" fontId="39" fillId="0" borderId="0" applyNumberFormat="0" applyFill="0" applyBorder="0" applyAlignment="0" applyProtection="0"/>
    <xf numFmtId="37" fontId="39" fillId="0" borderId="0" applyNumberFormat="0" applyFill="0" applyBorder="0" applyAlignment="0" applyProtection="0"/>
    <xf numFmtId="37" fontId="39" fillId="0" borderId="0" applyNumberFormat="0" applyFill="0" applyBorder="0" applyAlignment="0" applyProtection="0"/>
    <xf numFmtId="0" fontId="124" fillId="0" borderId="0">
      <alignment vertical="center"/>
    </xf>
    <xf numFmtId="230" fontId="39" fillId="0" borderId="36" applyNumberFormat="0" applyFill="0" applyBorder="0" applyAlignment="0" applyProtection="0">
      <alignment horizontal="left"/>
    </xf>
    <xf numFmtId="230" fontId="39" fillId="0" borderId="36" applyNumberFormat="0" applyFill="0" applyBorder="0" applyAlignment="0" applyProtection="0">
      <alignment horizontal="left"/>
    </xf>
    <xf numFmtId="230" fontId="39" fillId="0" borderId="36" applyNumberFormat="0" applyFill="0" applyBorder="0" applyAlignment="0" applyProtection="0">
      <alignment horizontal="left"/>
    </xf>
    <xf numFmtId="230" fontId="39" fillId="0" borderId="36" applyNumberFormat="0" applyFill="0" applyBorder="0" applyAlignment="0" applyProtection="0">
      <alignment horizontal="left"/>
    </xf>
    <xf numFmtId="230" fontId="39" fillId="0" borderId="36" applyNumberFormat="0" applyFill="0" applyBorder="0" applyAlignment="0" applyProtection="0">
      <alignment horizontal="left"/>
    </xf>
    <xf numFmtId="230" fontId="39" fillId="0" borderId="36" applyNumberFormat="0" applyFill="0" applyBorder="0" applyAlignment="0" applyProtection="0">
      <alignment horizontal="left"/>
    </xf>
    <xf numFmtId="230" fontId="39" fillId="0" borderId="36" applyNumberFormat="0" applyFill="0" applyBorder="0" applyAlignment="0" applyProtection="0">
      <alignment horizontal="left"/>
    </xf>
    <xf numFmtId="230" fontId="39" fillId="0" borderId="36" applyNumberFormat="0" applyFill="0" applyBorder="0" applyAlignment="0" applyProtection="0">
      <alignment horizontal="left"/>
    </xf>
    <xf numFmtId="230" fontId="39" fillId="0" borderId="36" applyNumberFormat="0" applyFill="0" applyBorder="0" applyAlignment="0" applyProtection="0">
      <alignment horizontal="left"/>
    </xf>
    <xf numFmtId="230" fontId="39" fillId="0" borderId="36" applyNumberFormat="0" applyFill="0" applyBorder="0" applyAlignment="0" applyProtection="0">
      <alignment horizontal="left"/>
    </xf>
    <xf numFmtId="3" fontId="125" fillId="54" borderId="0">
      <alignment horizontal="center"/>
    </xf>
    <xf numFmtId="230" fontId="39" fillId="0" borderId="36" applyNumberFormat="0" applyFill="0" applyBorder="0" applyAlignment="0" applyProtection="0">
      <alignment horizontal="left"/>
    </xf>
    <xf numFmtId="230" fontId="39" fillId="0" borderId="36" applyNumberFormat="0" applyFill="0" applyBorder="0" applyAlignment="0" applyProtection="0">
      <alignment horizontal="left"/>
    </xf>
    <xf numFmtId="230" fontId="39" fillId="0" borderId="36" applyNumberFormat="0" applyFill="0" applyBorder="0" applyAlignment="0" applyProtection="0">
      <alignment horizontal="left"/>
    </xf>
    <xf numFmtId="230" fontId="39" fillId="0" borderId="36" applyNumberFormat="0" applyFill="0" applyBorder="0" applyAlignment="0" applyProtection="0">
      <alignment horizontal="left"/>
    </xf>
    <xf numFmtId="230" fontId="39" fillId="0" borderId="36" applyNumberFormat="0" applyFill="0" applyBorder="0" applyAlignment="0" applyProtection="0">
      <alignment horizontal="left"/>
    </xf>
    <xf numFmtId="230" fontId="39" fillId="0" borderId="36" applyNumberFormat="0" applyFill="0" applyBorder="0" applyAlignment="0" applyProtection="0">
      <alignment horizontal="left"/>
    </xf>
    <xf numFmtId="230" fontId="39" fillId="0" borderId="36" applyNumberFormat="0" applyFill="0" applyBorder="0" applyAlignment="0" applyProtection="0">
      <alignment horizontal="left"/>
    </xf>
    <xf numFmtId="230" fontId="39" fillId="0" borderId="36" applyNumberFormat="0" applyFill="0" applyBorder="0" applyAlignment="0" applyProtection="0">
      <alignment horizontal="left"/>
    </xf>
    <xf numFmtId="230" fontId="39" fillId="0" borderId="36" applyNumberFormat="0" applyFill="0" applyBorder="0" applyAlignment="0" applyProtection="0">
      <alignment horizontal="left"/>
    </xf>
    <xf numFmtId="230" fontId="39" fillId="0" borderId="36" applyNumberFormat="0" applyFill="0" applyBorder="0" applyAlignment="0" applyProtection="0">
      <alignment horizontal="left"/>
    </xf>
    <xf numFmtId="230" fontId="39" fillId="0" borderId="36" applyNumberFormat="0" applyFill="0" applyBorder="0" applyAlignment="0" applyProtection="0">
      <alignment horizontal="left"/>
    </xf>
    <xf numFmtId="230" fontId="39" fillId="0" borderId="36" applyNumberFormat="0" applyFill="0" applyBorder="0" applyAlignment="0" applyProtection="0">
      <alignment horizontal="left"/>
    </xf>
    <xf numFmtId="230" fontId="39" fillId="0" borderId="36" applyNumberFormat="0" applyFill="0" applyBorder="0" applyAlignment="0" applyProtection="0">
      <alignment horizontal="left"/>
    </xf>
    <xf numFmtId="230" fontId="39" fillId="0" borderId="36" applyNumberFormat="0" applyFill="0" applyBorder="0" applyAlignment="0" applyProtection="0">
      <alignment horizontal="left"/>
    </xf>
    <xf numFmtId="230" fontId="39" fillId="0" borderId="36" applyNumberFormat="0" applyFill="0" applyBorder="0" applyAlignment="0" applyProtection="0">
      <alignment horizontal="left"/>
    </xf>
    <xf numFmtId="230" fontId="39" fillId="0" borderId="36" applyNumberFormat="0" applyFill="0" applyBorder="0" applyAlignment="0" applyProtection="0">
      <alignment horizontal="left"/>
    </xf>
    <xf numFmtId="230" fontId="39" fillId="0" borderId="36" applyNumberFormat="0" applyFill="0" applyBorder="0" applyAlignment="0" applyProtection="0">
      <alignment horizontal="left"/>
    </xf>
    <xf numFmtId="230" fontId="39" fillId="0" borderId="36" applyNumberFormat="0" applyFill="0" applyBorder="0" applyAlignment="0" applyProtection="0">
      <alignment horizontal="left"/>
    </xf>
    <xf numFmtId="230" fontId="39" fillId="0" borderId="36" applyNumberFormat="0" applyFill="0" applyBorder="0" applyAlignment="0" applyProtection="0">
      <alignment horizontal="left"/>
    </xf>
    <xf numFmtId="230" fontId="39" fillId="0" borderId="36" applyNumberFormat="0" applyFill="0" applyBorder="0" applyAlignment="0" applyProtection="0">
      <alignment horizontal="left"/>
    </xf>
    <xf numFmtId="230" fontId="39" fillId="0" borderId="36" applyNumberFormat="0" applyFill="0" applyBorder="0" applyAlignment="0" applyProtection="0">
      <alignment horizontal="left"/>
    </xf>
    <xf numFmtId="230" fontId="39" fillId="0" borderId="36" applyNumberFormat="0" applyFill="0" applyBorder="0" applyAlignment="0" applyProtection="0">
      <alignment horizontal="left"/>
    </xf>
    <xf numFmtId="230" fontId="39" fillId="0" borderId="36" applyNumberFormat="0" applyFill="0" applyBorder="0" applyAlignment="0" applyProtection="0">
      <alignment horizontal="left"/>
    </xf>
    <xf numFmtId="230" fontId="39" fillId="0" borderId="36" applyNumberFormat="0" applyFill="0" applyBorder="0" applyAlignment="0" applyProtection="0">
      <alignment horizontal="left"/>
    </xf>
    <xf numFmtId="230" fontId="126" fillId="0" borderId="36" applyNumberFormat="0" applyFill="0" applyBorder="0" applyAlignment="0" applyProtection="0">
      <alignment horizontal="left"/>
    </xf>
    <xf numFmtId="230" fontId="126" fillId="0" borderId="36" applyNumberFormat="0" applyFill="0" applyBorder="0" applyAlignment="0" applyProtection="0">
      <alignment horizontal="left"/>
    </xf>
    <xf numFmtId="230" fontId="126" fillId="0" borderId="36" applyNumberFormat="0" applyFill="0" applyBorder="0" applyAlignment="0" applyProtection="0">
      <alignment horizontal="left"/>
    </xf>
    <xf numFmtId="230" fontId="126" fillId="0" borderId="36" applyNumberFormat="0" applyFill="0" applyBorder="0" applyAlignment="0" applyProtection="0">
      <alignment horizontal="left"/>
    </xf>
    <xf numFmtId="230" fontId="126" fillId="0" borderId="36" applyNumberFormat="0" applyFill="0" applyBorder="0" applyAlignment="0" applyProtection="0">
      <alignment horizontal="left"/>
    </xf>
    <xf numFmtId="230" fontId="126" fillId="0" borderId="36" applyNumberFormat="0" applyFill="0" applyBorder="0" applyAlignment="0" applyProtection="0">
      <alignment horizontal="left"/>
    </xf>
    <xf numFmtId="230" fontId="126" fillId="0" borderId="36" applyNumberFormat="0" applyFill="0" applyBorder="0" applyAlignment="0" applyProtection="0">
      <alignment horizontal="left"/>
    </xf>
    <xf numFmtId="230" fontId="126" fillId="0" borderId="36" applyNumberFormat="0" applyFill="0" applyBorder="0" applyAlignment="0" applyProtection="0">
      <alignment horizontal="left"/>
    </xf>
    <xf numFmtId="230" fontId="126" fillId="0" borderId="36" applyNumberFormat="0" applyFill="0" applyBorder="0" applyAlignment="0" applyProtection="0">
      <alignment horizontal="left"/>
    </xf>
    <xf numFmtId="230" fontId="39" fillId="0" borderId="36" applyNumberFormat="0" applyFill="0" applyBorder="0" applyAlignment="0" applyProtection="0">
      <alignment horizontal="left"/>
    </xf>
    <xf numFmtId="230" fontId="126" fillId="0" borderId="36" applyNumberFormat="0" applyFill="0" applyBorder="0" applyAlignment="0" applyProtection="0">
      <alignment horizontal="left"/>
    </xf>
    <xf numFmtId="230" fontId="126" fillId="0" borderId="36" applyNumberFormat="0" applyFill="0" applyBorder="0" applyAlignment="0" applyProtection="0">
      <alignment horizontal="left"/>
    </xf>
    <xf numFmtId="230" fontId="126" fillId="0" borderId="36" applyNumberFormat="0" applyFill="0" applyBorder="0" applyAlignment="0" applyProtection="0">
      <alignment horizontal="left"/>
    </xf>
    <xf numFmtId="230" fontId="126" fillId="0" borderId="36" applyNumberFormat="0" applyFill="0" applyBorder="0" applyAlignment="0" applyProtection="0">
      <alignment horizontal="left"/>
    </xf>
    <xf numFmtId="230" fontId="126" fillId="0" borderId="36" applyNumberFormat="0" applyFill="0" applyBorder="0" applyAlignment="0" applyProtection="0">
      <alignment horizontal="left"/>
    </xf>
    <xf numFmtId="230" fontId="126" fillId="0" borderId="36" applyNumberFormat="0" applyFill="0" applyBorder="0" applyAlignment="0" applyProtection="0">
      <alignment horizontal="left"/>
    </xf>
    <xf numFmtId="230" fontId="126" fillId="0" borderId="36" applyNumberFormat="0" applyFill="0" applyBorder="0" applyAlignment="0" applyProtection="0">
      <alignment horizontal="left"/>
    </xf>
    <xf numFmtId="230" fontId="39" fillId="0" borderId="36" applyNumberFormat="0" applyFill="0" applyBorder="0" applyAlignment="0" applyProtection="0">
      <alignment horizontal="left"/>
    </xf>
    <xf numFmtId="230" fontId="39" fillId="0" borderId="36" applyNumberFormat="0" applyFill="0" applyBorder="0" applyAlignment="0" applyProtection="0">
      <alignment horizontal="left"/>
    </xf>
    <xf numFmtId="230" fontId="39" fillId="0" borderId="36" applyNumberFormat="0" applyFill="0" applyBorder="0" applyAlignment="0" applyProtection="0">
      <alignment horizontal="left"/>
    </xf>
    <xf numFmtId="230" fontId="39" fillId="0" borderId="36" applyNumberFormat="0" applyFill="0" applyBorder="0" applyAlignment="0" applyProtection="0">
      <alignment horizontal="left"/>
    </xf>
    <xf numFmtId="0" fontId="127" fillId="0" borderId="14" applyNumberFormat="0" applyProtection="0">
      <alignment horizontal="center"/>
    </xf>
    <xf numFmtId="230" fontId="126" fillId="0" borderId="36" applyNumberFormat="0" applyFill="0" applyBorder="0" applyAlignment="0" applyProtection="0">
      <alignment horizontal="left"/>
    </xf>
    <xf numFmtId="3" fontId="77" fillId="42" borderId="14">
      <alignment horizontal="center" vertical="center"/>
    </xf>
    <xf numFmtId="3" fontId="128" fillId="54" borderId="0">
      <alignment horizontal="left"/>
    </xf>
    <xf numFmtId="231" fontId="129" fillId="0" borderId="0"/>
    <xf numFmtId="3" fontId="35" fillId="58" borderId="0">
      <alignment horizontal="right"/>
    </xf>
    <xf numFmtId="37" fontId="21" fillId="50" borderId="0" applyNumberFormat="0" applyBorder="0" applyAlignment="0" applyProtection="0"/>
    <xf numFmtId="37" fontId="21" fillId="0" borderId="0"/>
    <xf numFmtId="3" fontId="61" fillId="0" borderId="28" applyProtection="0"/>
    <xf numFmtId="4" fontId="130" fillId="0" borderId="0">
      <protection locked="0"/>
    </xf>
    <xf numFmtId="232" fontId="3" fillId="0" borderId="0" applyFont="0" applyFill="0" applyBorder="0" applyAlignment="0" applyProtection="0"/>
    <xf numFmtId="233" fontId="47" fillId="0" borderId="0" applyFont="0" applyFill="0" applyBorder="0" applyAlignment="0" applyProtection="0"/>
    <xf numFmtId="234" fontId="47" fillId="0" borderId="0" applyFont="0" applyFill="0" applyBorder="0" applyAlignment="0" applyProtection="0"/>
    <xf numFmtId="0" fontId="1" fillId="0" borderId="0"/>
    <xf numFmtId="0" fontId="9" fillId="0" borderId="0" applyNumberFormat="0" applyFont="0" applyFill="0" applyBorder="0" applyProtection="0">
      <alignment horizontal="center" vertical="center" wrapText="1"/>
    </xf>
    <xf numFmtId="1" fontId="131" fillId="0" borderId="0">
      <alignment horizontal="center"/>
    </xf>
    <xf numFmtId="1" fontId="132" fillId="0" borderId="0">
      <alignment horizontal="centerContinuous"/>
    </xf>
    <xf numFmtId="221" fontId="3" fillId="0" borderId="0" applyFont="0" applyFill="0" applyBorder="0" applyAlignment="0" applyProtection="0"/>
    <xf numFmtId="224" fontId="3" fillId="0" borderId="0" applyFont="0" applyFill="0" applyBorder="0" applyAlignment="0" applyProtection="0"/>
    <xf numFmtId="235" fontId="3" fillId="0" borderId="0" applyFont="0" applyFill="0" applyBorder="0" applyAlignment="0" applyProtection="0"/>
    <xf numFmtId="236" fontId="3" fillId="0" borderId="0" applyFont="0" applyFill="0" applyBorder="0" applyAlignment="0" applyProtection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37" fontId="133" fillId="0" borderId="0"/>
    <xf numFmtId="40" fontId="9" fillId="0" borderId="0" applyFont="0" applyFill="0" applyBorder="0" applyAlignment="0" applyProtection="0"/>
    <xf numFmtId="37" fontId="133" fillId="0" borderId="0"/>
    <xf numFmtId="40" fontId="9" fillId="0" borderId="0" applyFont="0" applyFill="0" applyBorder="0" applyAlignment="0" applyProtection="0"/>
    <xf numFmtId="0" fontId="3" fillId="0" borderId="0"/>
    <xf numFmtId="43" fontId="1" fillId="0" borderId="0" applyFont="0" applyFill="0" applyBorder="0" applyAlignment="0" applyProtection="0"/>
    <xf numFmtId="0" fontId="3" fillId="0" borderId="0"/>
    <xf numFmtId="43" fontId="1" fillId="0" borderId="0" applyFont="0" applyFill="0" applyBorder="0" applyAlignment="0" applyProtection="0"/>
    <xf numFmtId="0" fontId="3" fillId="0" borderId="0"/>
    <xf numFmtId="0" fontId="3" fillId="0" borderId="0"/>
    <xf numFmtId="43" fontId="1" fillId="0" borderId="0" applyFont="0" applyFill="0" applyBorder="0" applyAlignment="0" applyProtection="0"/>
    <xf numFmtId="0" fontId="55" fillId="0" borderId="0"/>
    <xf numFmtId="237" fontId="1" fillId="0" borderId="0" applyFont="0" applyFill="0" applyBorder="0" applyAlignment="0" applyProtection="0"/>
    <xf numFmtId="0" fontId="3" fillId="0" borderId="0"/>
    <xf numFmtId="0" fontId="1" fillId="0" borderId="0"/>
    <xf numFmtId="43" fontId="4" fillId="0" borderId="0" applyFont="0" applyFill="0" applyBorder="0" applyAlignment="0" applyProtection="0"/>
    <xf numFmtId="0" fontId="1" fillId="0" borderId="0"/>
    <xf numFmtId="0" fontId="134" fillId="0" borderId="0"/>
    <xf numFmtId="0" fontId="134" fillId="0" borderId="0"/>
    <xf numFmtId="37" fontId="133" fillId="0" borderId="0"/>
    <xf numFmtId="0" fontId="3" fillId="0" borderId="0"/>
    <xf numFmtId="43" fontId="3" fillId="0" borderId="0" applyFont="0" applyFill="0" applyBorder="0" applyAlignment="0" applyProtection="0"/>
    <xf numFmtId="0" fontId="135" fillId="0" borderId="0" applyNumberFormat="0" applyFill="0" applyBorder="0" applyAlignment="0" applyProtection="0"/>
    <xf numFmtId="43" fontId="3" fillId="0" borderId="0" applyFont="0" applyFill="0" applyBorder="0" applyAlignment="0" applyProtection="0"/>
    <xf numFmtId="0" fontId="31" fillId="0" borderId="15" applyNumberFormat="0" applyFill="0" applyProtection="0">
      <alignment wrapText="1"/>
    </xf>
    <xf numFmtId="0" fontId="31" fillId="0" borderId="15" applyNumberFormat="0" applyFill="0" applyProtection="0">
      <alignment horizontal="center" wrapText="1"/>
    </xf>
    <xf numFmtId="0" fontId="1" fillId="0" borderId="0"/>
    <xf numFmtId="0" fontId="136" fillId="0" borderId="0"/>
    <xf numFmtId="166" fontId="3" fillId="0" borderId="0" applyFont="0" applyFill="0" applyBorder="0" applyAlignment="0" applyProtection="0"/>
    <xf numFmtId="9" fontId="136" fillId="0" borderId="0" applyFont="0" applyFill="0" applyBorder="0" applyAlignment="0" applyProtection="0"/>
    <xf numFmtId="238" fontId="1" fillId="0" borderId="0" applyFont="0" applyFill="0" applyBorder="0" applyAlignment="0" applyProtection="0"/>
    <xf numFmtId="0" fontId="33" fillId="0" borderId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20" borderId="0" applyNumberFormat="0" applyBorder="0" applyAlignment="0" applyProtection="0"/>
    <xf numFmtId="0" fontId="4" fillId="20" borderId="0" applyNumberFormat="0" applyBorder="0" applyAlignment="0" applyProtection="0"/>
    <xf numFmtId="0" fontId="4" fillId="20" borderId="0" applyNumberFormat="0" applyBorder="0" applyAlignment="0" applyProtection="0"/>
    <xf numFmtId="0" fontId="4" fillId="20" borderId="0" applyNumberFormat="0" applyBorder="0" applyAlignment="0" applyProtection="0"/>
    <xf numFmtId="0" fontId="4" fillId="20" borderId="0" applyNumberFormat="0" applyBorder="0" applyAlignment="0" applyProtection="0"/>
    <xf numFmtId="0" fontId="4" fillId="21" borderId="0" applyNumberFormat="0" applyBorder="0" applyAlignment="0" applyProtection="0"/>
    <xf numFmtId="0" fontId="4" fillId="21" borderId="0" applyNumberFormat="0" applyBorder="0" applyAlignment="0" applyProtection="0"/>
    <xf numFmtId="0" fontId="4" fillId="21" borderId="0" applyNumberFormat="0" applyBorder="0" applyAlignment="0" applyProtection="0"/>
    <xf numFmtId="0" fontId="4" fillId="21" borderId="0" applyNumberFormat="0" applyBorder="0" applyAlignment="0" applyProtection="0"/>
    <xf numFmtId="0" fontId="4" fillId="22" borderId="0" applyNumberFormat="0" applyBorder="0" applyAlignment="0" applyProtection="0"/>
    <xf numFmtId="0" fontId="4" fillId="22" borderId="0" applyNumberFormat="0" applyBorder="0" applyAlignment="0" applyProtection="0"/>
    <xf numFmtId="0" fontId="4" fillId="22" borderId="0" applyNumberFormat="0" applyBorder="0" applyAlignment="0" applyProtection="0"/>
    <xf numFmtId="0" fontId="4" fillId="22" borderId="0" applyNumberFormat="0" applyBorder="0" applyAlignment="0" applyProtection="0"/>
    <xf numFmtId="0" fontId="4" fillId="25" borderId="0" applyNumberFormat="0" applyBorder="0" applyAlignment="0" applyProtection="0"/>
    <xf numFmtId="0" fontId="4" fillId="25" borderId="0" applyNumberFormat="0" applyBorder="0" applyAlignment="0" applyProtection="0"/>
    <xf numFmtId="0" fontId="4" fillId="25" borderId="0" applyNumberFormat="0" applyBorder="0" applyAlignment="0" applyProtection="0"/>
    <xf numFmtId="0" fontId="4" fillId="25" borderId="0" applyNumberFormat="0" applyBorder="0" applyAlignment="0" applyProtection="0"/>
    <xf numFmtId="0" fontId="4" fillId="25" borderId="0" applyNumberFormat="0" applyBorder="0" applyAlignment="0" applyProtection="0"/>
    <xf numFmtId="0" fontId="4" fillId="26" borderId="0" applyNumberFormat="0" applyBorder="0" applyAlignment="0" applyProtection="0"/>
    <xf numFmtId="0" fontId="4" fillId="26" borderId="0" applyNumberFormat="0" applyBorder="0" applyAlignment="0" applyProtection="0"/>
    <xf numFmtId="0" fontId="4" fillId="26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27" borderId="0" applyNumberFormat="0" applyBorder="0" applyAlignment="0" applyProtection="0"/>
    <xf numFmtId="0" fontId="4" fillId="27" borderId="0" applyNumberFormat="0" applyBorder="0" applyAlignment="0" applyProtection="0"/>
    <xf numFmtId="0" fontId="4" fillId="27" borderId="0" applyNumberFormat="0" applyBorder="0" applyAlignment="0" applyProtection="0"/>
    <xf numFmtId="0" fontId="4" fillId="27" borderId="0" applyNumberFormat="0" applyBorder="0" applyAlignment="0" applyProtection="0"/>
    <xf numFmtId="0" fontId="4" fillId="20" borderId="0" applyNumberFormat="0" applyBorder="0" applyAlignment="0" applyProtection="0"/>
    <xf numFmtId="0" fontId="4" fillId="20" borderId="0" applyNumberFormat="0" applyBorder="0" applyAlignment="0" applyProtection="0"/>
    <xf numFmtId="0" fontId="4" fillId="20" borderId="0" applyNumberFormat="0" applyBorder="0" applyAlignment="0" applyProtection="0"/>
    <xf numFmtId="0" fontId="4" fillId="20" borderId="0" applyNumberFormat="0" applyBorder="0" applyAlignment="0" applyProtection="0"/>
    <xf numFmtId="0" fontId="4" fillId="20" borderId="0" applyNumberFormat="0" applyBorder="0" applyAlignment="0" applyProtection="0"/>
    <xf numFmtId="0" fontId="4" fillId="25" borderId="0" applyNumberFormat="0" applyBorder="0" applyAlignment="0" applyProtection="0"/>
    <xf numFmtId="0" fontId="4" fillId="25" borderId="0" applyNumberFormat="0" applyBorder="0" applyAlignment="0" applyProtection="0"/>
    <xf numFmtId="0" fontId="4" fillId="25" borderId="0" applyNumberFormat="0" applyBorder="0" applyAlignment="0" applyProtection="0"/>
    <xf numFmtId="0" fontId="4" fillId="25" borderId="0" applyNumberFormat="0" applyBorder="0" applyAlignment="0" applyProtection="0"/>
    <xf numFmtId="0" fontId="4" fillId="28" borderId="0" applyNumberFormat="0" applyBorder="0" applyAlignment="0" applyProtection="0"/>
    <xf numFmtId="0" fontId="4" fillId="28" borderId="0" applyNumberFormat="0" applyBorder="0" applyAlignment="0" applyProtection="0"/>
    <xf numFmtId="0" fontId="4" fillId="28" borderId="0" applyNumberFormat="0" applyBorder="0" applyAlignment="0" applyProtection="0"/>
    <xf numFmtId="0" fontId="4" fillId="28" borderId="0" applyNumberFormat="0" applyBorder="0" applyAlignment="0" applyProtection="0"/>
    <xf numFmtId="0" fontId="4" fillId="28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26" borderId="0" applyNumberFormat="0" applyBorder="0" applyAlignment="0" applyProtection="0"/>
    <xf numFmtId="0" fontId="5" fillId="26" borderId="0" applyNumberFormat="0" applyBorder="0" applyAlignment="0" applyProtection="0"/>
    <xf numFmtId="0" fontId="5" fillId="26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27" borderId="0" applyNumberFormat="0" applyBorder="0" applyAlignment="0" applyProtection="0"/>
    <xf numFmtId="0" fontId="5" fillId="27" borderId="0" applyNumberFormat="0" applyBorder="0" applyAlignment="0" applyProtection="0"/>
    <xf numFmtId="0" fontId="5" fillId="27" borderId="0" applyNumberFormat="0" applyBorder="0" applyAlignment="0" applyProtection="0"/>
    <xf numFmtId="0" fontId="5" fillId="27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5" fillId="32" borderId="0" applyNumberFormat="0" applyBorder="0" applyAlignment="0" applyProtection="0"/>
    <xf numFmtId="0" fontId="5" fillId="32" borderId="0" applyNumberFormat="0" applyBorder="0" applyAlignment="0" applyProtection="0"/>
    <xf numFmtId="0" fontId="5" fillId="32" borderId="0" applyNumberFormat="0" applyBorder="0" applyAlignment="0" applyProtection="0"/>
    <xf numFmtId="0" fontId="5" fillId="33" borderId="0" applyNumberFormat="0" applyBorder="0" applyAlignment="0" applyProtection="0"/>
    <xf numFmtId="0" fontId="5" fillId="33" borderId="0" applyNumberFormat="0" applyBorder="0" applyAlignment="0" applyProtection="0"/>
    <xf numFmtId="0" fontId="5" fillId="33" borderId="0" applyNumberFormat="0" applyBorder="0" applyAlignment="0" applyProtection="0"/>
    <xf numFmtId="0" fontId="5" fillId="33" borderId="0" applyNumberFormat="0" applyBorder="0" applyAlignment="0" applyProtection="0"/>
    <xf numFmtId="0" fontId="5" fillId="33" borderId="0" applyNumberFormat="0" applyBorder="0" applyAlignment="0" applyProtection="0"/>
    <xf numFmtId="0" fontId="11" fillId="19" borderId="0" applyNumberFormat="0" applyBorder="0" applyAlignment="0" applyProtection="0"/>
    <xf numFmtId="0" fontId="11" fillId="19" borderId="0" applyNumberFormat="0" applyBorder="0" applyAlignment="0" applyProtection="0"/>
    <xf numFmtId="0" fontId="11" fillId="19" borderId="0" applyNumberFormat="0" applyBorder="0" applyAlignment="0" applyProtection="0"/>
    <xf numFmtId="0" fontId="11" fillId="19" borderId="0" applyNumberFormat="0" applyBorder="0" applyAlignment="0" applyProtection="0"/>
    <xf numFmtId="0" fontId="7" fillId="23" borderId="3" applyNumberFormat="0" applyAlignment="0" applyProtection="0"/>
    <xf numFmtId="0" fontId="7" fillId="23" borderId="3" applyNumberFormat="0" applyAlignment="0" applyProtection="0"/>
    <xf numFmtId="0" fontId="7" fillId="23" borderId="3" applyNumberFormat="0" applyAlignment="0" applyProtection="0"/>
    <xf numFmtId="0" fontId="7" fillId="23" borderId="3" applyNumberFormat="0" applyAlignment="0" applyProtection="0"/>
    <xf numFmtId="0" fontId="7" fillId="23" borderId="3" applyNumberFormat="0" applyAlignment="0" applyProtection="0"/>
    <xf numFmtId="0" fontId="8" fillId="34" borderId="4" applyNumberFormat="0" applyAlignment="0" applyProtection="0"/>
    <xf numFmtId="0" fontId="8" fillId="34" borderId="4" applyNumberFormat="0" applyAlignment="0" applyProtection="0"/>
    <xf numFmtId="0" fontId="8" fillId="34" borderId="4" applyNumberFormat="0" applyAlignment="0" applyProtection="0"/>
    <xf numFmtId="0" fontId="8" fillId="34" borderId="4" applyNumberFormat="0" applyAlignment="0" applyProtection="0"/>
    <xf numFmtId="0" fontId="16" fillId="0" borderId="5" applyNumberFormat="0" applyFill="0" applyAlignment="0" applyProtection="0"/>
    <xf numFmtId="0" fontId="16" fillId="0" borderId="5" applyNumberFormat="0" applyFill="0" applyAlignment="0" applyProtection="0"/>
    <xf numFmtId="0" fontId="16" fillId="0" borderId="5" applyNumberFormat="0" applyFill="0" applyAlignment="0" applyProtection="0"/>
    <xf numFmtId="0" fontId="16" fillId="0" borderId="5" applyNumberFormat="0" applyFill="0" applyAlignment="0" applyProtection="0"/>
    <xf numFmtId="1" fontId="64" fillId="0" borderId="0">
      <protection locked="0"/>
    </xf>
    <xf numFmtId="166" fontId="138" fillId="0" borderId="0" applyNumberFormat="0" applyFont="0" applyAlignment="0">
      <alignment horizontal="left"/>
    </xf>
    <xf numFmtId="0" fontId="5" fillId="35" borderId="0" applyNumberFormat="0" applyBorder="0" applyAlignment="0" applyProtection="0"/>
    <xf numFmtId="0" fontId="5" fillId="35" borderId="0" applyNumberFormat="0" applyBorder="0" applyAlignment="0" applyProtection="0"/>
    <xf numFmtId="0" fontId="5" fillId="35" borderId="0" applyNumberFormat="0" applyBorder="0" applyAlignment="0" applyProtection="0"/>
    <xf numFmtId="0" fontId="5" fillId="35" borderId="0" applyNumberFormat="0" applyBorder="0" applyAlignment="0" applyProtection="0"/>
    <xf numFmtId="0" fontId="5" fillId="35" borderId="0" applyNumberFormat="0" applyBorder="0" applyAlignment="0" applyProtection="0"/>
    <xf numFmtId="0" fontId="5" fillId="36" borderId="0" applyNumberFormat="0" applyBorder="0" applyAlignment="0" applyProtection="0"/>
    <xf numFmtId="0" fontId="5" fillId="36" borderId="0" applyNumberFormat="0" applyBorder="0" applyAlignment="0" applyProtection="0"/>
    <xf numFmtId="0" fontId="5" fillId="36" borderId="0" applyNumberFormat="0" applyBorder="0" applyAlignment="0" applyProtection="0"/>
    <xf numFmtId="0" fontId="5" fillId="36" borderId="0" applyNumberFormat="0" applyBorder="0" applyAlignment="0" applyProtection="0"/>
    <xf numFmtId="0" fontId="5" fillId="37" borderId="0" applyNumberFormat="0" applyBorder="0" applyAlignment="0" applyProtection="0"/>
    <xf numFmtId="0" fontId="5" fillId="37" borderId="0" applyNumberFormat="0" applyBorder="0" applyAlignment="0" applyProtection="0"/>
    <xf numFmtId="0" fontId="5" fillId="37" borderId="0" applyNumberFormat="0" applyBorder="0" applyAlignment="0" applyProtection="0"/>
    <xf numFmtId="0" fontId="5" fillId="37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5" fillId="32" borderId="0" applyNumberFormat="0" applyBorder="0" applyAlignment="0" applyProtection="0"/>
    <xf numFmtId="0" fontId="5" fillId="32" borderId="0" applyNumberFormat="0" applyBorder="0" applyAlignment="0" applyProtection="0"/>
    <xf numFmtId="0" fontId="5" fillId="32" borderId="0" applyNumberFormat="0" applyBorder="0" applyAlignment="0" applyProtection="0"/>
    <xf numFmtId="0" fontId="5" fillId="38" borderId="0" applyNumberFormat="0" applyBorder="0" applyAlignment="0" applyProtection="0"/>
    <xf numFmtId="0" fontId="5" fillId="38" borderId="0" applyNumberFormat="0" applyBorder="0" applyAlignment="0" applyProtection="0"/>
    <xf numFmtId="0" fontId="5" fillId="38" borderId="0" applyNumberFormat="0" applyBorder="0" applyAlignment="0" applyProtection="0"/>
    <xf numFmtId="0" fontId="5" fillId="38" borderId="0" applyNumberFormat="0" applyBorder="0" applyAlignment="0" applyProtection="0"/>
    <xf numFmtId="0" fontId="15" fillId="22" borderId="3" applyNumberFormat="0" applyAlignment="0" applyProtection="0"/>
    <xf numFmtId="0" fontId="15" fillId="22" borderId="3" applyNumberFormat="0" applyAlignment="0" applyProtection="0"/>
    <xf numFmtId="0" fontId="15" fillId="22" borderId="3" applyNumberFormat="0" applyAlignment="0" applyProtection="0"/>
    <xf numFmtId="0" fontId="15" fillId="22" borderId="3" applyNumberFormat="0" applyAlignment="0" applyProtection="0"/>
    <xf numFmtId="0" fontId="3" fillId="0" borderId="0"/>
    <xf numFmtId="0" fontId="3" fillId="0" borderId="0"/>
    <xf numFmtId="0" fontId="3" fillId="0" borderId="0"/>
    <xf numFmtId="239" fontId="64" fillId="0" borderId="0">
      <protection locked="0"/>
    </xf>
    <xf numFmtId="0" fontId="22" fillId="0" borderId="0" applyNumberFormat="0" applyFill="0" applyBorder="0" applyAlignment="0" applyProtection="0">
      <alignment vertical="top"/>
      <protection locked="0"/>
    </xf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174" fontId="1" fillId="0" borderId="0" applyFont="0" applyFill="0" applyBorder="0" applyAlignment="0" applyProtection="0"/>
    <xf numFmtId="239" fontId="3" fillId="0" borderId="0" applyFont="0" applyFill="0" applyBorder="0" applyAlignment="0" applyProtection="0"/>
    <xf numFmtId="174" fontId="1" fillId="0" borderId="0" applyFont="0" applyFill="0" applyBorder="0" applyAlignment="0" applyProtection="0"/>
    <xf numFmtId="0" fontId="17" fillId="29" borderId="0" applyNumberFormat="0" applyBorder="0" applyAlignment="0" applyProtection="0"/>
    <xf numFmtId="0" fontId="17" fillId="29" borderId="0" applyNumberFormat="0" applyBorder="0" applyAlignment="0" applyProtection="0"/>
    <xf numFmtId="0" fontId="17" fillId="29" borderId="0" applyNumberFormat="0" applyBorder="0" applyAlignment="0" applyProtection="0"/>
    <xf numFmtId="0" fontId="17" fillId="29" borderId="0" applyNumberFormat="0" applyBorder="0" applyAlignment="0" applyProtection="0"/>
    <xf numFmtId="0" fontId="17" fillId="29" borderId="0" applyNumberFormat="0" applyBorder="0" applyAlignment="0" applyProtection="0"/>
    <xf numFmtId="37" fontId="9" fillId="0" borderId="0"/>
    <xf numFmtId="0" fontId="1" fillId="0" borderId="0"/>
    <xf numFmtId="0" fontId="3" fillId="0" borderId="0"/>
    <xf numFmtId="0" fontId="139" fillId="0" borderId="0"/>
    <xf numFmtId="0" fontId="140" fillId="0" borderId="0"/>
    <xf numFmtId="0" fontId="140" fillId="0" borderId="0"/>
    <xf numFmtId="0" fontId="140" fillId="0" borderId="0"/>
    <xf numFmtId="0" fontId="140" fillId="0" borderId="0"/>
    <xf numFmtId="240" fontId="141" fillId="0" borderId="0"/>
    <xf numFmtId="37" fontId="9" fillId="0" borderId="0"/>
    <xf numFmtId="0" fontId="41" fillId="0" borderId="0"/>
    <xf numFmtId="0" fontId="137" fillId="0" borderId="0"/>
    <xf numFmtId="0" fontId="2" fillId="0" borderId="0"/>
    <xf numFmtId="0" fontId="137" fillId="0" borderId="0"/>
    <xf numFmtId="0" fontId="4" fillId="0" borderId="0"/>
    <xf numFmtId="0" fontId="142" fillId="0" borderId="0"/>
    <xf numFmtId="170" fontId="143" fillId="0" borderId="0"/>
    <xf numFmtId="0" fontId="4" fillId="24" borderId="10" applyNumberFormat="0" applyFont="0" applyAlignment="0" applyProtection="0"/>
    <xf numFmtId="0" fontId="4" fillId="24" borderId="10" applyNumberFormat="0" applyFont="0" applyAlignment="0" applyProtection="0"/>
    <xf numFmtId="0" fontId="4" fillId="24" borderId="10" applyNumberFormat="0" applyFont="0" applyAlignment="0" applyProtection="0"/>
    <xf numFmtId="0" fontId="4" fillId="24" borderId="10" applyNumberFormat="0" applyFont="0" applyAlignment="0" applyProtection="0"/>
    <xf numFmtId="0" fontId="9" fillId="24" borderId="10" applyNumberFormat="0" applyFont="0" applyAlignment="0" applyProtection="0"/>
    <xf numFmtId="0" fontId="9" fillId="24" borderId="10" applyNumberFormat="0" applyFont="0" applyAlignment="0" applyProtection="0"/>
    <xf numFmtId="0" fontId="4" fillId="2" borderId="1" applyNumberFormat="0" applyFont="0" applyAlignment="0" applyProtection="0"/>
    <xf numFmtId="0" fontId="9" fillId="24" borderId="10" applyNumberFormat="0" applyFont="0" applyAlignment="0" applyProtection="0"/>
    <xf numFmtId="0" fontId="4" fillId="2" borderId="1" applyNumberFormat="0" applyFont="0" applyAlignment="0" applyProtection="0"/>
    <xf numFmtId="0" fontId="4" fillId="2" borderId="1" applyNumberFormat="0" applyFont="0" applyAlignment="0" applyProtection="0"/>
    <xf numFmtId="0" fontId="4" fillId="2" borderId="1" applyNumberFormat="0" applyFont="0" applyAlignment="0" applyProtection="0"/>
    <xf numFmtId="241" fontId="64" fillId="0" borderId="0">
      <protection locked="0"/>
    </xf>
    <xf numFmtId="242" fontId="64" fillId="0" borderId="0">
      <protection locked="0"/>
    </xf>
    <xf numFmtId="9" fontId="1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137" fillId="0" borderId="0" applyFont="0" applyFill="0" applyBorder="0" applyAlignment="0" applyProtection="0"/>
    <xf numFmtId="9" fontId="139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144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18" fillId="23" borderId="11" applyNumberFormat="0" applyAlignment="0" applyProtection="0"/>
    <xf numFmtId="0" fontId="18" fillId="23" borderId="11" applyNumberFormat="0" applyAlignment="0" applyProtection="0"/>
    <xf numFmtId="0" fontId="18" fillId="23" borderId="11" applyNumberFormat="0" applyAlignment="0" applyProtection="0"/>
    <xf numFmtId="0" fontId="18" fillId="23" borderId="11" applyNumberFormat="0" applyAlignment="0" applyProtection="0"/>
    <xf numFmtId="0" fontId="18" fillId="23" borderId="11" applyNumberFormat="0" applyAlignment="0" applyProtection="0"/>
    <xf numFmtId="43" fontId="139" fillId="0" borderId="0" applyFont="0" applyFill="0" applyBorder="0" applyAlignment="0" applyProtection="0"/>
    <xf numFmtId="166" fontId="136" fillId="0" borderId="0" applyFont="0" applyFill="0" applyBorder="0" applyAlignment="0" applyProtection="0"/>
    <xf numFmtId="238" fontId="136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238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137" fillId="0" borderId="0" applyFont="0" applyFill="0" applyBorder="0" applyAlignment="0" applyProtection="0"/>
    <xf numFmtId="40" fontId="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0" fontId="9" fillId="0" borderId="0" applyFont="0" applyFill="0" applyBorder="0" applyAlignment="0" applyProtection="0"/>
    <xf numFmtId="43" fontId="137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Protection="0"/>
    <xf numFmtId="43" fontId="14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2" fillId="0" borderId="6" applyNumberFormat="0" applyFill="0" applyAlignment="0" applyProtection="0"/>
    <xf numFmtId="0" fontId="12" fillId="0" borderId="6" applyNumberFormat="0" applyFill="0" applyAlignment="0" applyProtection="0"/>
    <xf numFmtId="0" fontId="12" fillId="0" borderId="6" applyNumberFormat="0" applyFill="0" applyAlignment="0" applyProtection="0"/>
    <xf numFmtId="0" fontId="12" fillId="0" borderId="6" applyNumberFormat="0" applyFill="0" applyAlignment="0" applyProtection="0"/>
    <xf numFmtId="0" fontId="12" fillId="0" borderId="6" applyNumberFormat="0" applyFill="0" applyAlignment="0" applyProtection="0"/>
    <xf numFmtId="0" fontId="13" fillId="0" borderId="7" applyNumberFormat="0" applyFill="0" applyAlignment="0" applyProtection="0"/>
    <xf numFmtId="0" fontId="13" fillId="0" borderId="7" applyNumberFormat="0" applyFill="0" applyAlignment="0" applyProtection="0"/>
    <xf numFmtId="0" fontId="13" fillId="0" borderId="7" applyNumberFormat="0" applyFill="0" applyAlignment="0" applyProtection="0"/>
    <xf numFmtId="0" fontId="13" fillId="0" borderId="7" applyNumberFormat="0" applyFill="0" applyAlignment="0" applyProtection="0"/>
    <xf numFmtId="0" fontId="13" fillId="0" borderId="7" applyNumberFormat="0" applyFill="0" applyAlignment="0" applyProtection="0"/>
    <xf numFmtId="0" fontId="14" fillId="0" borderId="8" applyNumberFormat="0" applyFill="0" applyAlignment="0" applyProtection="0"/>
    <xf numFmtId="0" fontId="14" fillId="0" borderId="8" applyNumberFormat="0" applyFill="0" applyAlignment="0" applyProtection="0"/>
    <xf numFmtId="0" fontId="14" fillId="0" borderId="8" applyNumberFormat="0" applyFill="0" applyAlignment="0" applyProtection="0"/>
    <xf numFmtId="0" fontId="14" fillId="0" borderId="8" applyNumberFormat="0" applyFill="0" applyAlignment="0" applyProtection="0"/>
    <xf numFmtId="0" fontId="14" fillId="0" borderId="8" applyNumberFormat="0" applyFill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243" fontId="65" fillId="0" borderId="0">
      <protection locked="0"/>
    </xf>
    <xf numFmtId="243" fontId="65" fillId="0" borderId="0">
      <protection locked="0"/>
    </xf>
    <xf numFmtId="0" fontId="145" fillId="0" borderId="37" applyNumberFormat="0" applyFill="0" applyAlignment="0" applyProtection="0"/>
    <xf numFmtId="0" fontId="145" fillId="0" borderId="37" applyNumberFormat="0" applyFill="0" applyAlignment="0" applyProtection="0"/>
    <xf numFmtId="0" fontId="145" fillId="0" borderId="37" applyNumberFormat="0" applyFill="0" applyAlignment="0" applyProtection="0"/>
    <xf numFmtId="243" fontId="64" fillId="0" borderId="38">
      <protection locked="0"/>
    </xf>
    <xf numFmtId="243" fontId="64" fillId="0" borderId="38">
      <protection locked="0"/>
    </xf>
    <xf numFmtId="43" fontId="144" fillId="0" borderId="0" applyFont="0" applyFill="0" applyBorder="0" applyAlignment="0" applyProtection="0"/>
    <xf numFmtId="43" fontId="14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144" fillId="0" borderId="0"/>
    <xf numFmtId="43" fontId="3" fillId="0" borderId="0" applyFont="0" applyFill="0" applyBorder="0" applyAlignment="0" applyProtection="0"/>
    <xf numFmtId="0" fontId="3" fillId="0" borderId="0"/>
    <xf numFmtId="43" fontId="4" fillId="0" borderId="0" applyFont="0" applyFill="0" applyBorder="0" applyAlignment="0" applyProtection="0"/>
    <xf numFmtId="43" fontId="146" fillId="0" borderId="0" applyFont="0" applyFill="0" applyBorder="0" applyAlignment="0" applyProtection="0"/>
    <xf numFmtId="9" fontId="140" fillId="0" borderId="0" applyFont="0" applyFill="0" applyBorder="0" applyAlignment="0" applyProtection="0"/>
    <xf numFmtId="9" fontId="137" fillId="0" borderId="0" applyFont="0" applyFill="0" applyBorder="0" applyAlignment="0" applyProtection="0"/>
    <xf numFmtId="9" fontId="142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140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64" fillId="0" borderId="0">
      <protection locked="0"/>
    </xf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3" borderId="0" applyNumberFormat="0" applyBorder="0" applyAlignment="0" applyProtection="0"/>
    <xf numFmtId="0" fontId="1" fillId="5" borderId="0" applyNumberFormat="0" applyBorder="0" applyAlignment="0" applyProtection="0"/>
    <xf numFmtId="0" fontId="1" fillId="7" borderId="0" applyNumberFormat="0" applyBorder="0" applyAlignment="0" applyProtection="0"/>
    <xf numFmtId="0" fontId="1" fillId="9" borderId="0" applyNumberFormat="0" applyBorder="0" applyAlignment="0" applyProtection="0"/>
    <xf numFmtId="0" fontId="1" fillId="11" borderId="0" applyNumberFormat="0" applyBorder="0" applyAlignment="0" applyProtection="0"/>
    <xf numFmtId="0" fontId="1" fillId="13" borderId="0" applyNumberFormat="0" applyBorder="0" applyAlignment="0" applyProtection="0"/>
    <xf numFmtId="0" fontId="1" fillId="4" borderId="0" applyNumberFormat="0" applyBorder="0" applyAlignment="0" applyProtection="0"/>
    <xf numFmtId="0" fontId="1" fillId="6" borderId="0" applyNumberFormat="0" applyBorder="0" applyAlignment="0" applyProtection="0"/>
    <xf numFmtId="0" fontId="1" fillId="8" borderId="0" applyNumberFormat="0" applyBorder="0" applyAlignment="0" applyProtection="0"/>
    <xf numFmtId="0" fontId="1" fillId="10" borderId="0" applyNumberFormat="0" applyBorder="0" applyAlignment="0" applyProtection="0"/>
    <xf numFmtId="0" fontId="1" fillId="12" borderId="0" applyNumberFormat="0" applyBorder="0" applyAlignment="0" applyProtection="0"/>
    <xf numFmtId="0" fontId="1" fillId="14" borderId="0" applyNumberFormat="0" applyBorder="0" applyAlignment="0" applyProtection="0"/>
    <xf numFmtId="0" fontId="4" fillId="2" borderId="1" applyNumberFormat="0" applyFont="0" applyAlignment="0" applyProtection="0"/>
    <xf numFmtId="0" fontId="1" fillId="2" borderId="1" applyNumberFormat="0" applyFont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40" fillId="0" borderId="0" applyFont="0" applyFill="0" applyBorder="0" applyAlignment="0" applyProtection="0"/>
    <xf numFmtId="43" fontId="144" fillId="0" borderId="0" applyFont="0" applyFill="0" applyBorder="0" applyAlignment="0" applyProtection="0"/>
    <xf numFmtId="0" fontId="144" fillId="0" borderId="0"/>
    <xf numFmtId="9" fontId="1" fillId="0" borderId="0" applyFont="0" applyFill="0" applyBorder="0" applyAlignment="0" applyProtection="0"/>
    <xf numFmtId="0" fontId="144" fillId="0" borderId="0"/>
    <xf numFmtId="9" fontId="144" fillId="0" borderId="0" applyFont="0" applyFill="0" applyBorder="0" applyAlignment="0" applyProtection="0"/>
    <xf numFmtId="43" fontId="144" fillId="0" borderId="0" applyFont="0" applyFill="0" applyBorder="0" applyAlignment="0" applyProtection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3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74" fontId="1" fillId="0" borderId="0" applyFont="0" applyFill="0" applyBorder="0" applyAlignment="0" applyProtection="0"/>
    <xf numFmtId="0" fontId="1" fillId="3" borderId="0" applyNumberFormat="0" applyBorder="0" applyAlignment="0" applyProtection="0"/>
    <xf numFmtId="0" fontId="1" fillId="5" borderId="0" applyNumberFormat="0" applyBorder="0" applyAlignment="0" applyProtection="0"/>
    <xf numFmtId="0" fontId="1" fillId="7" borderId="0" applyNumberFormat="0" applyBorder="0" applyAlignment="0" applyProtection="0"/>
    <xf numFmtId="0" fontId="1" fillId="9" borderId="0" applyNumberFormat="0" applyBorder="0" applyAlignment="0" applyProtection="0"/>
    <xf numFmtId="0" fontId="1" fillId="11" borderId="0" applyNumberFormat="0" applyBorder="0" applyAlignment="0" applyProtection="0"/>
    <xf numFmtId="0" fontId="1" fillId="13" borderId="0" applyNumberFormat="0" applyBorder="0" applyAlignment="0" applyProtection="0"/>
    <xf numFmtId="0" fontId="1" fillId="4" borderId="0" applyNumberFormat="0" applyBorder="0" applyAlignment="0" applyProtection="0"/>
    <xf numFmtId="0" fontId="1" fillId="6" borderId="0" applyNumberFormat="0" applyBorder="0" applyAlignment="0" applyProtection="0"/>
    <xf numFmtId="0" fontId="1" fillId="8" borderId="0" applyNumberFormat="0" applyBorder="0" applyAlignment="0" applyProtection="0"/>
    <xf numFmtId="0" fontId="1" fillId="10" borderId="0" applyNumberFormat="0" applyBorder="0" applyAlignment="0" applyProtection="0"/>
    <xf numFmtId="0" fontId="1" fillId="12" borderId="0" applyNumberFormat="0" applyBorder="0" applyAlignment="0" applyProtection="0"/>
    <xf numFmtId="0" fontId="1" fillId="14" borderId="0" applyNumberFormat="0" applyBorder="0" applyAlignment="0" applyProtection="0"/>
    <xf numFmtId="0" fontId="1" fillId="2" borderId="1" applyNumberFormat="0" applyFont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3" fillId="0" borderId="0"/>
    <xf numFmtId="0" fontId="22" fillId="0" borderId="0" applyNumberFormat="0" applyFill="0" applyBorder="0" applyAlignment="0" applyProtection="0">
      <alignment vertical="top"/>
      <protection locked="0"/>
    </xf>
    <xf numFmtId="0" fontId="164" fillId="62" borderId="0" applyNumberFormat="0" applyBorder="0" applyAlignment="0" applyProtection="0"/>
    <xf numFmtId="0" fontId="147" fillId="0" borderId="59" applyNumberFormat="0" applyFill="0" applyAlignment="0" applyProtection="0"/>
    <xf numFmtId="0" fontId="3" fillId="0" borderId="0"/>
    <xf numFmtId="0" fontId="23" fillId="0" borderId="0" applyNumberFormat="0" applyFill="0" applyBorder="0" applyAlignment="0" applyProtection="0"/>
    <xf numFmtId="0" fontId="25" fillId="0" borderId="7" applyNumberFormat="0" applyFill="0" applyAlignment="0" applyProtection="0"/>
    <xf numFmtId="257" fontId="21" fillId="0" borderId="0" applyFont="0" applyFill="0" applyBorder="0" applyAlignment="0"/>
    <xf numFmtId="251" fontId="3" fillId="0" borderId="0" applyFont="0" applyFill="0" applyBorder="0" applyAlignment="0"/>
    <xf numFmtId="258" fontId="3" fillId="0" borderId="0" applyFont="0" applyFill="0" applyBorder="0" applyAlignment="0" applyProtection="0"/>
    <xf numFmtId="250" fontId="21" fillId="0" borderId="0"/>
    <xf numFmtId="251" fontId="21" fillId="0" borderId="0"/>
    <xf numFmtId="257" fontId="3" fillId="0" borderId="0" applyFont="0" applyFill="0" applyBorder="0" applyAlignment="0" applyProtection="0"/>
    <xf numFmtId="258" fontId="3" fillId="0" borderId="0" applyFont="0" applyFill="0" applyBorder="0" applyAlignment="0" applyProtection="0"/>
    <xf numFmtId="258" fontId="3" fillId="0" borderId="0" applyFont="0" applyFill="0" applyBorder="0" applyAlignment="0" applyProtection="0"/>
    <xf numFmtId="252" fontId="1" fillId="0" borderId="0" applyFont="0" applyFill="0" applyBorder="0" applyAlignment="0" applyProtection="0"/>
    <xf numFmtId="0" fontId="31" fillId="0" borderId="60" applyNumberFormat="0" applyFill="0" applyProtection="0">
      <alignment wrapText="1"/>
    </xf>
    <xf numFmtId="0" fontId="31" fillId="0" borderId="60" applyNumberFormat="0" applyFill="0" applyProtection="0">
      <alignment horizontal="center" wrapText="1"/>
    </xf>
    <xf numFmtId="0" fontId="1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88" fontId="54" fillId="0" borderId="0" applyFont="0" applyFill="0" applyBorder="0" applyAlignment="0" applyProtection="0"/>
    <xf numFmtId="260" fontId="55" fillId="0" borderId="0" applyFont="0" applyFill="0" applyBorder="0" applyAlignment="0" applyProtection="0"/>
    <xf numFmtId="261" fontId="55" fillId="0" borderId="0" applyFont="0" applyFill="0" applyBorder="0" applyAlignment="0" applyProtection="0"/>
    <xf numFmtId="262" fontId="55" fillId="0" borderId="0" applyFont="0" applyFill="0" applyBorder="0" applyAlignment="0" applyProtection="0"/>
    <xf numFmtId="263" fontId="3" fillId="0" borderId="0" applyFont="0" applyFill="0" applyBorder="0" applyAlignment="0" applyProtection="0"/>
    <xf numFmtId="264" fontId="55" fillId="0" borderId="0" applyFont="0" applyFill="0" applyBorder="0" applyAlignment="0" applyProtection="0"/>
    <xf numFmtId="265" fontId="55" fillId="0" borderId="0" applyFont="0" applyFill="0" applyBorder="0" applyAlignment="0" applyProtection="0"/>
    <xf numFmtId="0" fontId="173" fillId="0" borderId="0" applyNumberFormat="0" applyFill="0" applyBorder="0" applyAlignment="0" applyProtection="0"/>
    <xf numFmtId="0" fontId="55" fillId="29" borderId="0" applyNumberFormat="0" applyFont="0" applyAlignment="0" applyProtection="0"/>
    <xf numFmtId="266" fontId="55" fillId="0" borderId="0" applyFont="0" applyFill="0" applyBorder="0" applyAlignment="0" applyProtection="0"/>
    <xf numFmtId="267" fontId="55" fillId="0" borderId="0" applyFont="0" applyFill="0" applyBorder="0" applyProtection="0">
      <alignment horizontal="right"/>
    </xf>
    <xf numFmtId="260" fontId="3" fillId="0" borderId="0" applyFont="0" applyFill="0" applyBorder="0" applyProtection="0">
      <alignment horizontal="right"/>
    </xf>
    <xf numFmtId="0" fontId="174" fillId="0" borderId="0" applyNumberFormat="0" applyFill="0" applyBorder="0" applyProtection="0">
      <alignment vertical="top"/>
    </xf>
    <xf numFmtId="0" fontId="118" fillId="0" borderId="61" applyNumberFormat="0" applyFill="0" applyAlignment="0" applyProtection="0"/>
    <xf numFmtId="0" fontId="175" fillId="0" borderId="62" applyNumberFormat="0" applyFill="0" applyProtection="0">
      <alignment horizontal="center"/>
    </xf>
    <xf numFmtId="0" fontId="175" fillId="0" borderId="0" applyNumberFormat="0" applyFill="0" applyBorder="0" applyProtection="0">
      <alignment horizontal="left"/>
    </xf>
    <xf numFmtId="0" fontId="176" fillId="0" borderId="0" applyNumberFormat="0" applyFill="0" applyBorder="0" applyProtection="0">
      <alignment horizontal="centerContinuous"/>
    </xf>
    <xf numFmtId="0" fontId="22" fillId="0" borderId="0" applyNumberFormat="0" applyFill="0" applyBorder="0" applyAlignment="0" applyProtection="0">
      <alignment vertical="top"/>
      <protection locked="0"/>
    </xf>
    <xf numFmtId="0" fontId="177" fillId="0" borderId="0"/>
    <xf numFmtId="173" fontId="33" fillId="0" borderId="0" applyFont="0" applyFill="0" applyBorder="0" applyAlignment="0" applyProtection="0"/>
    <xf numFmtId="268" fontId="3" fillId="0" borderId="0" applyFont="0" applyFill="0" applyBorder="0" applyAlignment="0" applyProtection="0"/>
    <xf numFmtId="174" fontId="33" fillId="0" borderId="0" applyFont="0" applyFill="0" applyBorder="0" applyAlignment="0" applyProtection="0"/>
    <xf numFmtId="0" fontId="67" fillId="0" borderId="0" applyNumberFormat="0" applyFill="0" applyBorder="0" applyAlignment="0" applyProtection="0">
      <alignment vertical="top"/>
      <protection locked="0"/>
    </xf>
    <xf numFmtId="1" fontId="178" fillId="0" borderId="0" applyFill="0" applyBorder="0" applyProtection="0">
      <alignment horizontal="right" wrapText="1"/>
      <protection locked="0"/>
    </xf>
    <xf numFmtId="255" fontId="3" fillId="0" borderId="0" applyFill="0" applyBorder="0" applyProtection="0">
      <alignment horizontal="right"/>
      <protection locked="0"/>
    </xf>
    <xf numFmtId="0" fontId="179" fillId="0" borderId="0" applyNumberFormat="0" applyFill="0" applyBorder="0" applyProtection="0">
      <protection locked="0"/>
    </xf>
    <xf numFmtId="255" fontId="3" fillId="0" borderId="0">
      <protection locked="0"/>
    </xf>
    <xf numFmtId="0" fontId="180" fillId="0" borderId="0" applyNumberFormat="0" applyFill="0" applyBorder="0" applyAlignment="0" applyProtection="0"/>
    <xf numFmtId="0" fontId="3" fillId="0" borderId="63"/>
    <xf numFmtId="259" fontId="32" fillId="0" borderId="64" applyAlignment="0" applyProtection="0"/>
    <xf numFmtId="0" fontId="3" fillId="0" borderId="0" applyFill="0" applyBorder="0" applyAlignment="0"/>
    <xf numFmtId="269" fontId="3" fillId="0" borderId="0" applyFill="0" applyBorder="0" applyAlignment="0"/>
    <xf numFmtId="270" fontId="3" fillId="0" borderId="0" applyFill="0" applyBorder="0" applyAlignment="0"/>
    <xf numFmtId="271" fontId="3" fillId="0" borderId="0" applyFill="0" applyBorder="0" applyAlignment="0"/>
    <xf numFmtId="272" fontId="3" fillId="0" borderId="0" applyFill="0" applyBorder="0" applyAlignment="0"/>
    <xf numFmtId="14" fontId="3" fillId="0" borderId="0" applyFill="0" applyBorder="0" applyAlignment="0"/>
    <xf numFmtId="273" fontId="3" fillId="0" borderId="0" applyFill="0" applyBorder="0" applyAlignment="0"/>
    <xf numFmtId="269" fontId="3" fillId="0" borderId="0" applyFill="0" applyBorder="0" applyAlignment="0"/>
    <xf numFmtId="1" fontId="181" fillId="0" borderId="0">
      <protection locked="0"/>
    </xf>
    <xf numFmtId="0" fontId="31" fillId="0" borderId="0" applyNumberFormat="0" applyFill="0" applyBorder="0" applyProtection="0">
      <alignment wrapText="1"/>
    </xf>
    <xf numFmtId="0" fontId="29" fillId="0" borderId="0" applyNumberFormat="0" applyFill="0" applyBorder="0" applyProtection="0"/>
    <xf numFmtId="0" fontId="182" fillId="0" borderId="0" applyNumberFormat="0" applyFill="0" applyBorder="0" applyProtection="0">
      <alignment horizontal="center" wrapText="1"/>
    </xf>
    <xf numFmtId="0" fontId="31" fillId="0" borderId="14" applyNumberFormat="0" applyFill="0" applyProtection="0">
      <alignment horizontal="right" wrapText="1"/>
    </xf>
    <xf numFmtId="0" fontId="31" fillId="0" borderId="14" applyNumberFormat="0" applyFill="0" applyProtection="0">
      <alignment horizontal="left" wrapText="1"/>
    </xf>
    <xf numFmtId="0" fontId="183" fillId="0" borderId="0"/>
    <xf numFmtId="0" fontId="183" fillId="0" borderId="0"/>
    <xf numFmtId="0" fontId="183" fillId="0" borderId="0"/>
    <xf numFmtId="0" fontId="183" fillId="0" borderId="0"/>
    <xf numFmtId="0" fontId="183" fillId="0" borderId="0"/>
    <xf numFmtId="0" fontId="183" fillId="0" borderId="0"/>
    <xf numFmtId="0" fontId="183" fillId="0" borderId="0"/>
    <xf numFmtId="0" fontId="183" fillId="0" borderId="0"/>
    <xf numFmtId="253" fontId="3" fillId="0" borderId="0"/>
    <xf numFmtId="253" fontId="3" fillId="0" borderId="0"/>
    <xf numFmtId="253" fontId="3" fillId="0" borderId="0"/>
    <xf numFmtId="253" fontId="3" fillId="0" borderId="0"/>
    <xf numFmtId="253" fontId="3" fillId="0" borderId="0"/>
    <xf numFmtId="253" fontId="3" fillId="0" borderId="0"/>
    <xf numFmtId="253" fontId="3" fillId="0" borderId="0"/>
    <xf numFmtId="253" fontId="3" fillId="0" borderId="0"/>
    <xf numFmtId="14" fontId="3" fillId="0" borderId="0" applyFont="0" applyFill="0" applyBorder="0" applyAlignment="0" applyProtection="0"/>
    <xf numFmtId="0" fontId="184" fillId="0" borderId="0" applyFont="0" applyFill="0" applyBorder="0" applyAlignment="0" applyProtection="0">
      <alignment horizontal="right"/>
    </xf>
    <xf numFmtId="0" fontId="33" fillId="0" borderId="0" applyFont="0" applyFill="0" applyBorder="0" applyAlignment="0" applyProtection="0"/>
    <xf numFmtId="274" fontId="3" fillId="0" borderId="0" applyFont="0" applyFill="0" applyBorder="0" applyAlignment="0" applyProtection="0">
      <alignment horizontal="right"/>
    </xf>
    <xf numFmtId="0" fontId="184" fillId="0" borderId="0" applyFont="0" applyFill="0" applyBorder="0" applyAlignment="0" applyProtection="0">
      <alignment horizontal="right"/>
    </xf>
    <xf numFmtId="3" fontId="185" fillId="0" borderId="0" applyFont="0" applyFill="0" applyBorder="0" applyAlignment="0" applyProtection="0"/>
    <xf numFmtId="0" fontId="186" fillId="0" borderId="0">
      <alignment horizontal="left"/>
    </xf>
    <xf numFmtId="0" fontId="187" fillId="0" borderId="0"/>
    <xf numFmtId="0" fontId="188" fillId="0" borderId="0">
      <alignment horizontal="left"/>
    </xf>
    <xf numFmtId="269" fontId="3" fillId="0" borderId="0" applyFont="0" applyFill="0" applyBorder="0" applyAlignment="0" applyProtection="0"/>
    <xf numFmtId="0" fontId="184" fillId="0" borderId="0" applyFont="0" applyFill="0" applyBorder="0" applyAlignment="0" applyProtection="0">
      <alignment horizontal="right"/>
    </xf>
    <xf numFmtId="0" fontId="184" fillId="0" borderId="0" applyFont="0" applyFill="0" applyBorder="0" applyAlignment="0" applyProtection="0">
      <alignment horizontal="right"/>
    </xf>
    <xf numFmtId="0" fontId="184" fillId="0" borderId="0" applyFont="0" applyFill="0" applyBorder="0" applyAlignment="0" applyProtection="0"/>
    <xf numFmtId="172" fontId="3" fillId="0" borderId="0" applyFont="0" applyFill="0" applyBorder="0" applyAlignment="0" applyProtection="0"/>
    <xf numFmtId="0" fontId="64" fillId="0" borderId="0">
      <protection locked="0"/>
    </xf>
    <xf numFmtId="0" fontId="185" fillId="0" borderId="0" applyFont="0" applyFill="0" applyBorder="0" applyAlignment="0" applyProtection="0"/>
    <xf numFmtId="0" fontId="184" fillId="0" borderId="0" applyFont="0" applyFill="0" applyBorder="0" applyAlignment="0" applyProtection="0"/>
    <xf numFmtId="14" fontId="36" fillId="0" borderId="0" applyFill="0" applyBorder="0" applyAlignment="0"/>
    <xf numFmtId="17" fontId="189" fillId="0" borderId="64" applyFont="0" applyFill="0" applyBorder="0" applyAlignment="0" applyProtection="0"/>
    <xf numFmtId="0" fontId="184" fillId="0" borderId="29" applyNumberFormat="0" applyFont="0" applyFill="0" applyAlignment="0" applyProtection="0"/>
    <xf numFmtId="0" fontId="29" fillId="0" borderId="0" applyNumberFormat="0" applyFill="0" applyBorder="0" applyAlignment="0" applyProtection="0"/>
    <xf numFmtId="14" fontId="3" fillId="0" borderId="0" applyFill="0" applyBorder="0" applyAlignment="0"/>
    <xf numFmtId="269" fontId="3" fillId="0" borderId="0" applyFill="0" applyBorder="0" applyAlignment="0"/>
    <xf numFmtId="14" fontId="3" fillId="0" borderId="0" applyFill="0" applyBorder="0" applyAlignment="0"/>
    <xf numFmtId="273" fontId="3" fillId="0" borderId="0" applyFill="0" applyBorder="0" applyAlignment="0"/>
    <xf numFmtId="269" fontId="3" fillId="0" borderId="0" applyFill="0" applyBorder="0" applyAlignment="0"/>
    <xf numFmtId="0" fontId="3" fillId="0" borderId="0">
      <alignment vertical="top"/>
    </xf>
    <xf numFmtId="0" fontId="3" fillId="0" borderId="0">
      <alignment vertical="top"/>
    </xf>
    <xf numFmtId="275" fontId="190" fillId="0" borderId="0" applyFont="0" applyFill="0" applyBorder="0" applyAlignment="0" applyProtection="0"/>
    <xf numFmtId="217" fontId="65" fillId="0" borderId="0">
      <protection locked="0"/>
    </xf>
    <xf numFmtId="217" fontId="64" fillId="0" borderId="0">
      <protection locked="0"/>
    </xf>
    <xf numFmtId="217" fontId="191" fillId="0" borderId="0">
      <protection locked="0"/>
    </xf>
    <xf numFmtId="217" fontId="64" fillId="0" borderId="0">
      <protection locked="0"/>
    </xf>
    <xf numFmtId="217" fontId="64" fillId="0" borderId="0">
      <protection locked="0"/>
    </xf>
    <xf numFmtId="217" fontId="64" fillId="0" borderId="0">
      <protection locked="0"/>
    </xf>
    <xf numFmtId="217" fontId="192" fillId="0" borderId="0">
      <protection locked="0"/>
    </xf>
    <xf numFmtId="2" fontId="185" fillId="0" borderId="0" applyFont="0" applyFill="0" applyBorder="0" applyAlignment="0" applyProtection="0"/>
    <xf numFmtId="0" fontId="193" fillId="0" borderId="0">
      <alignment horizontal="left"/>
    </xf>
    <xf numFmtId="0" fontId="194" fillId="0" borderId="0">
      <alignment horizontal="left"/>
    </xf>
    <xf numFmtId="0" fontId="195" fillId="0" borderId="0" applyFill="0" applyBorder="0" applyProtection="0">
      <alignment horizontal="left"/>
    </xf>
    <xf numFmtId="0" fontId="195" fillId="0" borderId="0">
      <alignment horizontal="left"/>
    </xf>
    <xf numFmtId="0" fontId="48" fillId="0" borderId="0" applyFill="0" applyBorder="0" applyProtection="0">
      <alignment horizontal="left"/>
    </xf>
    <xf numFmtId="254" fontId="3" fillId="0" borderId="0" applyFont="0" applyFill="0" applyBorder="0" applyAlignment="0" applyProtection="0">
      <protection locked="0"/>
    </xf>
    <xf numFmtId="13" fontId="59" fillId="0" borderId="0" applyFont="0" applyFill="0" applyBorder="0" applyAlignment="0" applyProtection="0">
      <protection locked="0"/>
    </xf>
    <xf numFmtId="0" fontId="21" fillId="0" borderId="0" applyNumberFormat="0" applyFill="0" applyBorder="0" applyProtection="0">
      <alignment wrapText="1"/>
    </xf>
    <xf numFmtId="0" fontId="54" fillId="0" borderId="0" applyNumberFormat="0" applyFill="0" applyBorder="0" applyProtection="0">
      <alignment wrapText="1"/>
    </xf>
    <xf numFmtId="167" fontId="196" fillId="0" borderId="0" applyFill="0" applyBorder="0" applyProtection="0">
      <alignment horizontal="right"/>
      <protection locked="0"/>
    </xf>
    <xf numFmtId="0" fontId="184" fillId="0" borderId="0" applyFont="0" applyFill="0" applyBorder="0" applyAlignment="0" applyProtection="0">
      <alignment horizontal="right"/>
    </xf>
    <xf numFmtId="0" fontId="197" fillId="0" borderId="0" applyProtection="0">
      <alignment horizontal="right"/>
    </xf>
    <xf numFmtId="0" fontId="198" fillId="0" borderId="0">
      <alignment horizontal="left"/>
    </xf>
    <xf numFmtId="0" fontId="198" fillId="0" borderId="0">
      <alignment horizontal="left"/>
    </xf>
    <xf numFmtId="0" fontId="12" fillId="0" borderId="6" applyNumberFormat="0" applyFill="0" applyAlignment="0" applyProtection="0"/>
    <xf numFmtId="0" fontId="199" fillId="0" borderId="0">
      <alignment horizontal="left"/>
    </xf>
    <xf numFmtId="0" fontId="200" fillId="0" borderId="34">
      <alignment horizontal="left" vertical="top"/>
    </xf>
    <xf numFmtId="0" fontId="13" fillId="0" borderId="7" applyNumberFormat="0" applyFill="0" applyAlignment="0" applyProtection="0"/>
    <xf numFmtId="0" fontId="201" fillId="0" borderId="0">
      <alignment horizontal="left"/>
    </xf>
    <xf numFmtId="0" fontId="202" fillId="0" borderId="34">
      <alignment horizontal="left" vertical="top"/>
    </xf>
    <xf numFmtId="0" fontId="203" fillId="0" borderId="0">
      <alignment horizontal="left"/>
    </xf>
    <xf numFmtId="0" fontId="204" fillId="0" borderId="0" applyNumberFormat="0" applyFill="0" applyBorder="0" applyAlignment="0" applyProtection="0">
      <alignment vertical="top"/>
      <protection locked="0"/>
    </xf>
    <xf numFmtId="0" fontId="141" fillId="0" borderId="0"/>
    <xf numFmtId="13" fontId="178" fillId="0" borderId="19" applyNumberFormat="0" applyFont="0" applyFill="0" applyAlignment="0" applyProtection="0">
      <alignment horizontal="right" wrapText="1"/>
      <protection locked="0"/>
    </xf>
    <xf numFmtId="0" fontId="21" fillId="0" borderId="0" applyNumberFormat="0" applyFill="0" applyBorder="0" applyProtection="0">
      <alignment horizontal="left"/>
    </xf>
    <xf numFmtId="0" fontId="31" fillId="0" borderId="0" applyNumberFormat="0" applyFill="0" applyBorder="0" applyProtection="0">
      <alignment horizontal="left"/>
    </xf>
    <xf numFmtId="14" fontId="3" fillId="0" borderId="0" applyFill="0" applyBorder="0" applyAlignment="0"/>
    <xf numFmtId="269" fontId="3" fillId="0" borderId="0" applyFill="0" applyBorder="0" applyAlignment="0"/>
    <xf numFmtId="14" fontId="3" fillId="0" borderId="0" applyFill="0" applyBorder="0" applyAlignment="0"/>
    <xf numFmtId="273" fontId="3" fillId="0" borderId="0" applyFill="0" applyBorder="0" applyAlignment="0"/>
    <xf numFmtId="269" fontId="3" fillId="0" borderId="0" applyFill="0" applyBorder="0" applyAlignment="0"/>
    <xf numFmtId="174" fontId="3" fillId="0" borderId="0" applyFont="0" applyFill="0" applyBorder="0" applyAlignment="0" applyProtection="0"/>
    <xf numFmtId="0" fontId="184" fillId="0" borderId="0" applyFont="0" applyFill="0" applyBorder="0" applyAlignment="0" applyProtection="0">
      <alignment horizontal="right"/>
    </xf>
    <xf numFmtId="0" fontId="33" fillId="0" borderId="0" applyFont="0" applyFill="0" applyBorder="0" applyAlignment="0" applyProtection="0">
      <alignment horizontal="right"/>
    </xf>
    <xf numFmtId="0" fontId="1" fillId="0" borderId="0"/>
    <xf numFmtId="0" fontId="7" fillId="23" borderId="3" applyNumberFormat="0" applyAlignment="0" applyProtection="0"/>
    <xf numFmtId="0" fontId="4" fillId="0" borderId="0"/>
    <xf numFmtId="0" fontId="201" fillId="0" borderId="0"/>
    <xf numFmtId="0" fontId="3" fillId="24" borderId="10" applyNumberFormat="0" applyFont="0" applyAlignment="0" applyProtection="0"/>
    <xf numFmtId="276" fontId="21" fillId="0" borderId="0" applyFill="0" applyBorder="0" applyProtection="0">
      <alignment horizontal="right" wrapText="1"/>
    </xf>
    <xf numFmtId="276" fontId="31" fillId="0" borderId="0" applyFill="0" applyBorder="0" applyProtection="0">
      <alignment horizontal="right" wrapText="1"/>
    </xf>
    <xf numFmtId="277" fontId="21" fillId="0" borderId="0" applyFill="0" applyBorder="0" applyProtection="0">
      <alignment horizontal="right" wrapText="1"/>
    </xf>
    <xf numFmtId="277" fontId="31" fillId="0" borderId="0" applyFill="0" applyBorder="0" applyProtection="0">
      <alignment horizontal="right" wrapText="1"/>
    </xf>
    <xf numFmtId="276" fontId="21" fillId="0" borderId="0" applyFill="0" applyBorder="0" applyProtection="0">
      <alignment horizontal="right" wrapText="1"/>
    </xf>
    <xf numFmtId="276" fontId="31" fillId="0" borderId="0" applyFill="0" applyBorder="0" applyProtection="0">
      <alignment horizontal="right" wrapText="1"/>
    </xf>
    <xf numFmtId="278" fontId="21" fillId="0" borderId="0" applyFill="0" applyBorder="0" applyProtection="0">
      <alignment horizontal="right" wrapText="1"/>
    </xf>
    <xf numFmtId="278" fontId="31" fillId="0" borderId="0" applyFill="0" applyBorder="0" applyProtection="0">
      <alignment horizontal="right" wrapText="1"/>
    </xf>
    <xf numFmtId="3" fontId="3" fillId="0" borderId="0" applyFont="0" applyFill="0" applyBorder="0" applyAlignment="0" applyProtection="0"/>
    <xf numFmtId="1" fontId="205" fillId="0" borderId="0" applyProtection="0">
      <alignment horizontal="right" vertical="center"/>
    </xf>
    <xf numFmtId="272" fontId="3" fillId="0" borderId="0" applyFont="0" applyFill="0" applyBorder="0" applyAlignment="0" applyProtection="0"/>
    <xf numFmtId="27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5" fillId="36" borderId="0" applyNumberFormat="0" applyBorder="0" applyAlignment="0" applyProtection="0"/>
    <xf numFmtId="9" fontId="4" fillId="0" borderId="0" applyFont="0" applyFill="0" applyBorder="0" applyAlignment="0" applyProtection="0"/>
    <xf numFmtId="10" fontId="3" fillId="0" borderId="0" applyFill="0" applyBorder="0" applyAlignment="0" applyProtection="0"/>
    <xf numFmtId="14" fontId="3" fillId="0" borderId="0" applyFill="0" applyBorder="0" applyAlignment="0"/>
    <xf numFmtId="269" fontId="3" fillId="0" borderId="0" applyFill="0" applyBorder="0" applyAlignment="0"/>
    <xf numFmtId="14" fontId="3" fillId="0" borderId="0" applyFill="0" applyBorder="0" applyAlignment="0"/>
    <xf numFmtId="273" fontId="3" fillId="0" borderId="0" applyFill="0" applyBorder="0" applyAlignment="0"/>
    <xf numFmtId="269" fontId="3" fillId="0" borderId="0" applyFill="0" applyBorder="0" applyAlignment="0"/>
    <xf numFmtId="0" fontId="55" fillId="0" borderId="0" applyNumberFormat="0" applyFont="0" applyFill="0" applyBorder="0" applyAlignment="0" applyProtection="0">
      <alignment horizontal="left"/>
    </xf>
    <xf numFmtId="15" fontId="55" fillId="0" borderId="0" applyFont="0" applyFill="0" applyBorder="0" applyAlignment="0" applyProtection="0"/>
    <xf numFmtId="37" fontId="3" fillId="0" borderId="0" applyFill="0" applyBorder="0" applyAlignment="0" applyProtection="0"/>
    <xf numFmtId="0" fontId="206" fillId="0" borderId="0" applyNumberFormat="0" applyFill="0" applyBorder="0" applyProtection="0">
      <protection locked="0"/>
    </xf>
    <xf numFmtId="280" fontId="47" fillId="0" borderId="0" applyNumberFormat="0" applyFill="0" applyBorder="0" applyAlignment="0" applyProtection="0">
      <alignment horizontal="left"/>
    </xf>
    <xf numFmtId="0" fontId="194" fillId="0" borderId="65">
      <alignment vertical="center"/>
    </xf>
    <xf numFmtId="0" fontId="3" fillId="49" borderId="66"/>
    <xf numFmtId="43" fontId="4" fillId="0" borderId="0" applyFont="0" applyFill="0" applyBorder="0" applyAlignment="0" applyProtection="0"/>
    <xf numFmtId="255" fontId="3" fillId="79" borderId="0" applyNumberFormat="0" applyFont="0" applyBorder="0" applyAlignment="0" applyProtection="0">
      <protection locked="0"/>
    </xf>
    <xf numFmtId="0" fontId="3" fillId="0" borderId="0"/>
    <xf numFmtId="0" fontId="3" fillId="0" borderId="0">
      <alignment vertical="top"/>
    </xf>
    <xf numFmtId="0" fontId="3" fillId="0" borderId="0">
      <alignment vertical="top"/>
    </xf>
    <xf numFmtId="0" fontId="3" fillId="0" borderId="0" applyNumberFormat="0" applyFont="0" applyFill="0" applyBorder="0" applyAlignment="0" applyProtection="0"/>
    <xf numFmtId="0" fontId="31" fillId="0" borderId="0" applyNumberFormat="0" applyFill="0" applyBorder="0" applyProtection="0">
      <alignment wrapText="1"/>
    </xf>
    <xf numFmtId="0" fontId="21" fillId="0" borderId="0" applyNumberFormat="0" applyFill="0" applyBorder="0" applyProtection="0">
      <alignment wrapText="1"/>
    </xf>
    <xf numFmtId="0" fontId="21" fillId="0" borderId="0" applyNumberFormat="0" applyFill="0" applyBorder="0" applyProtection="0">
      <alignment horizontal="right" wrapText="1"/>
    </xf>
    <xf numFmtId="0" fontId="21" fillId="0" borderId="0" applyNumberFormat="0" applyFill="0" applyBorder="0" applyProtection="0">
      <alignment horizontal="left" vertical="top" wrapText="1"/>
    </xf>
    <xf numFmtId="0" fontId="120" fillId="0" borderId="60" applyNumberFormat="0" applyFill="0" applyProtection="0">
      <alignment horizontal="left" wrapText="1"/>
    </xf>
    <xf numFmtId="0" fontId="120" fillId="0" borderId="0" applyNumberFormat="0" applyFill="0" applyBorder="0" applyProtection="0">
      <alignment horizontal="right" wrapText="1"/>
    </xf>
    <xf numFmtId="281" fontId="21" fillId="0" borderId="0" applyFill="0" applyBorder="0" applyProtection="0">
      <alignment horizontal="right" wrapText="1"/>
    </xf>
    <xf numFmtId="169" fontId="21" fillId="0" borderId="0" applyFill="0" applyBorder="0" applyProtection="0">
      <alignment horizontal="right" wrapText="1"/>
    </xf>
    <xf numFmtId="4" fontId="21" fillId="0" borderId="0" applyFill="0" applyBorder="0" applyProtection="0">
      <alignment horizontal="right" wrapText="1"/>
    </xf>
    <xf numFmtId="169" fontId="21" fillId="0" borderId="0" applyFill="0" applyBorder="0" applyProtection="0">
      <alignment horizontal="right" wrapText="1"/>
    </xf>
    <xf numFmtId="3" fontId="21" fillId="0" borderId="0" applyFill="0" applyBorder="0" applyProtection="0">
      <alignment horizontal="right" wrapText="1"/>
    </xf>
    <xf numFmtId="252" fontId="21" fillId="0" borderId="0" applyFill="0" applyBorder="0" applyProtection="0">
      <alignment horizontal="right" wrapText="1"/>
    </xf>
    <xf numFmtId="252" fontId="31" fillId="0" borderId="0" applyFill="0" applyBorder="0" applyProtection="0">
      <alignment horizontal="right" wrapText="1"/>
    </xf>
    <xf numFmtId="282" fontId="21" fillId="0" borderId="0" applyFill="0" applyBorder="0" applyProtection="0">
      <alignment horizontal="right" wrapText="1"/>
    </xf>
    <xf numFmtId="282" fontId="31" fillId="0" borderId="0" applyFill="0" applyBorder="0" applyProtection="0">
      <alignment horizontal="right" wrapText="1"/>
    </xf>
    <xf numFmtId="252" fontId="207" fillId="0" borderId="0" applyFill="0" applyBorder="0" applyProtection="0">
      <alignment horizontal="right" wrapText="1"/>
    </xf>
    <xf numFmtId="228" fontId="21" fillId="0" borderId="0" applyFill="0" applyBorder="0" applyProtection="0">
      <alignment horizontal="right" wrapText="1"/>
    </xf>
    <xf numFmtId="40" fontId="208" fillId="0" borderId="0" applyBorder="0">
      <alignment horizontal="right"/>
    </xf>
    <xf numFmtId="0" fontId="209" fillId="0" borderId="0" applyBorder="0" applyProtection="0">
      <alignment vertical="center"/>
    </xf>
    <xf numFmtId="0" fontId="209" fillId="0" borderId="14" applyBorder="0" applyProtection="0">
      <alignment horizontal="right" vertical="center"/>
    </xf>
    <xf numFmtId="0" fontId="210" fillId="46" borderId="0" applyBorder="0" applyProtection="0">
      <alignment horizontal="centerContinuous" vertical="center"/>
    </xf>
    <xf numFmtId="0" fontId="210" fillId="44" borderId="14" applyBorder="0" applyProtection="0">
      <alignment horizontal="centerContinuous" vertical="center"/>
    </xf>
    <xf numFmtId="0" fontId="211" fillId="0" borderId="0">
      <alignment horizontal="left"/>
    </xf>
    <xf numFmtId="0" fontId="195" fillId="0" borderId="0">
      <alignment horizontal="left"/>
    </xf>
    <xf numFmtId="0" fontId="201" fillId="0" borderId="0"/>
    <xf numFmtId="0" fontId="212" fillId="0" borderId="0" applyFill="0" applyBorder="0" applyProtection="0">
      <alignment horizontal="left"/>
    </xf>
    <xf numFmtId="0" fontId="195" fillId="0" borderId="34" applyFill="0" applyBorder="0" applyProtection="0">
      <alignment horizontal="left" vertical="top"/>
    </xf>
    <xf numFmtId="0" fontId="213" fillId="0" borderId="0">
      <alignment horizontal="centerContinuous"/>
    </xf>
    <xf numFmtId="0" fontId="214" fillId="0" borderId="0"/>
    <xf numFmtId="0" fontId="214" fillId="0" borderId="0"/>
    <xf numFmtId="0" fontId="215" fillId="0" borderId="0"/>
    <xf numFmtId="0" fontId="215" fillId="0" borderId="0"/>
    <xf numFmtId="0" fontId="214" fillId="0" borderId="0"/>
    <xf numFmtId="0" fontId="214" fillId="0" borderId="0"/>
    <xf numFmtId="49" fontId="36" fillId="0" borderId="0" applyFill="0" applyBorder="0" applyAlignment="0"/>
    <xf numFmtId="283" fontId="3" fillId="0" borderId="0" applyFill="0" applyBorder="0" applyAlignment="0"/>
    <xf numFmtId="191" fontId="3" fillId="0" borderId="0" applyFill="0" applyBorder="0" applyAlignment="0"/>
    <xf numFmtId="0" fontId="215" fillId="0" borderId="0"/>
    <xf numFmtId="0" fontId="214" fillId="0" borderId="0"/>
    <xf numFmtId="0" fontId="216" fillId="0" borderId="0">
      <alignment horizontal="fill"/>
    </xf>
    <xf numFmtId="0" fontId="88" fillId="0" borderId="0"/>
    <xf numFmtId="0" fontId="1" fillId="0" borderId="0"/>
    <xf numFmtId="0" fontId="88" fillId="0" borderId="0"/>
    <xf numFmtId="0" fontId="217" fillId="42" borderId="0">
      <alignment horizontal="center"/>
    </xf>
    <xf numFmtId="0" fontId="59" fillId="80" borderId="0" applyNumberFormat="0" applyFont="0" applyBorder="0" applyAlignment="0" applyProtection="0"/>
    <xf numFmtId="166" fontId="3" fillId="0" borderId="0" applyFont="0" applyFill="0" applyBorder="0" applyAlignment="0" applyProtection="0">
      <alignment horizontal="right"/>
    </xf>
    <xf numFmtId="256" fontId="3" fillId="0" borderId="0" applyFont="0" applyFill="0" applyBorder="0" applyAlignment="0" applyProtection="0"/>
    <xf numFmtId="259" fontId="3" fillId="0" borderId="0" applyFont="0" applyFill="0" applyBorder="0" applyAlignment="0" applyProtection="0"/>
    <xf numFmtId="268" fontId="184" fillId="0" borderId="0" applyFont="0" applyFill="0" applyBorder="0" applyAlignment="0" applyProtection="0"/>
    <xf numFmtId="284" fontId="3" fillId="0" borderId="0" applyFont="0" applyFill="0" applyBorder="0" applyAlignment="0" applyProtection="0"/>
    <xf numFmtId="0" fontId="218" fillId="0" borderId="0"/>
    <xf numFmtId="0" fontId="219" fillId="0" borderId="0"/>
    <xf numFmtId="9" fontId="1" fillId="0" borderId="0" applyFont="0" applyFill="0" applyBorder="0" applyAlignment="0" applyProtection="0"/>
    <xf numFmtId="0" fontId="8" fillId="34" borderId="4" applyNumberFormat="0" applyAlignment="0" applyProtection="0"/>
    <xf numFmtId="0" fontId="4" fillId="25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20" borderId="0" applyNumberFormat="0" applyBorder="0" applyAlignment="0" applyProtection="0"/>
    <xf numFmtId="0" fontId="4" fillId="25" borderId="0" applyNumberFormat="0" applyBorder="0" applyAlignment="0" applyProtection="0"/>
    <xf numFmtId="0" fontId="4" fillId="28" borderId="0" applyNumberFormat="0" applyBorder="0" applyAlignment="0" applyProtection="0"/>
    <xf numFmtId="0" fontId="16" fillId="0" borderId="5" applyNumberFormat="0" applyFill="0" applyAlignment="0" applyProtection="0"/>
    <xf numFmtId="0" fontId="18" fillId="23" borderId="11" applyNumberFormat="0" applyAlignment="0" applyProtection="0"/>
    <xf numFmtId="0" fontId="11" fillId="19" borderId="0" applyNumberFormat="0" applyBorder="0" applyAlignment="0" applyProtection="0"/>
    <xf numFmtId="0" fontId="5" fillId="30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5" fillId="33" borderId="0" applyNumberFormat="0" applyBorder="0" applyAlignment="0" applyProtection="0"/>
    <xf numFmtId="0" fontId="7" fillId="23" borderId="3" applyNumberFormat="0" applyAlignment="0" applyProtection="0"/>
    <xf numFmtId="0" fontId="8" fillId="34" borderId="4" applyNumberFormat="0" applyAlignment="0" applyProtection="0"/>
    <xf numFmtId="0" fontId="16" fillId="0" borderId="5" applyNumberFormat="0" applyFill="0" applyAlignment="0" applyProtection="0"/>
    <xf numFmtId="0" fontId="11" fillId="19" borderId="0" applyNumberFormat="0" applyBorder="0" applyAlignment="0" applyProtection="0"/>
    <xf numFmtId="0" fontId="7" fillId="23" borderId="3" applyNumberFormat="0" applyAlignment="0" applyProtection="0"/>
    <xf numFmtId="0" fontId="8" fillId="34" borderId="4" applyNumberFormat="0" applyAlignment="0" applyProtection="0"/>
    <xf numFmtId="0" fontId="16" fillId="0" borderId="5" applyNumberFormat="0" applyFill="0" applyAlignment="0" applyProtection="0"/>
    <xf numFmtId="0" fontId="3" fillId="24" borderId="10" applyNumberFormat="0" applyFont="0" applyAlignment="0" applyProtection="0"/>
    <xf numFmtId="0" fontId="17" fillId="29" borderId="0" applyNumberFormat="0" applyBorder="0" applyAlignment="0" applyProtection="0"/>
    <xf numFmtId="174" fontId="3" fillId="0" borderId="0" applyFont="0" applyFill="0" applyBorder="0" applyAlignment="0" applyProtection="0"/>
    <xf numFmtId="0" fontId="3" fillId="24" borderId="10" applyNumberFormat="0" applyFont="0" applyAlignment="0" applyProtection="0"/>
    <xf numFmtId="0" fontId="17" fillId="29" borderId="0" applyNumberFormat="0" applyBorder="0" applyAlignment="0" applyProtection="0"/>
    <xf numFmtId="174" fontId="3" fillId="0" borderId="0" applyFont="0" applyFill="0" applyBorder="0" applyAlignment="0" applyProtection="0"/>
    <xf numFmtId="0" fontId="5" fillId="35" borderId="0" applyNumberFormat="0" applyBorder="0" applyAlignment="0" applyProtection="0"/>
    <xf numFmtId="0" fontId="5" fillId="37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5" fillId="38" borderId="0" applyNumberFormat="0" applyBorder="0" applyAlignment="0" applyProtection="0"/>
    <xf numFmtId="0" fontId="6" fillId="18" borderId="0" applyNumberFormat="0" applyBorder="0" applyAlignment="0" applyProtection="0"/>
    <xf numFmtId="174" fontId="3" fillId="0" borderId="0" applyFont="0" applyFill="0" applyBorder="0" applyAlignment="0" applyProtection="0"/>
    <xf numFmtId="0" fontId="5" fillId="35" borderId="0" applyNumberFormat="0" applyBorder="0" applyAlignment="0" applyProtection="0"/>
    <xf numFmtId="0" fontId="5" fillId="36" borderId="0" applyNumberFormat="0" applyBorder="0" applyAlignment="0" applyProtection="0"/>
    <xf numFmtId="0" fontId="5" fillId="37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5" fillId="38" borderId="0" applyNumberFormat="0" applyBorder="0" applyAlignment="0" applyProtection="0"/>
    <xf numFmtId="0" fontId="6" fillId="18" borderId="0" applyNumberFormat="0" applyBorder="0" applyAlignment="0" applyProtection="0"/>
    <xf numFmtId="0" fontId="5" fillId="35" borderId="0" applyNumberFormat="0" applyBorder="0" applyAlignment="0" applyProtection="0"/>
    <xf numFmtId="0" fontId="5" fillId="36" borderId="0" applyNumberFormat="0" applyBorder="0" applyAlignment="0" applyProtection="0"/>
    <xf numFmtId="0" fontId="5" fillId="37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5" fillId="38" borderId="0" applyNumberFormat="0" applyBorder="0" applyAlignment="0" applyProtection="0"/>
    <xf numFmtId="0" fontId="15" fillId="22" borderId="3" applyNumberFormat="0" applyAlignment="0" applyProtection="0"/>
    <xf numFmtId="0" fontId="15" fillId="22" borderId="3" applyNumberFormat="0" applyAlignment="0" applyProtection="0"/>
    <xf numFmtId="0" fontId="15" fillId="22" borderId="3" applyNumberFormat="0" applyAlignment="0" applyProtection="0"/>
    <xf numFmtId="0" fontId="15" fillId="22" borderId="3" applyNumberFormat="0" applyAlignment="0" applyProtection="0"/>
    <xf numFmtId="0" fontId="15" fillId="22" borderId="3" applyNumberFormat="0" applyAlignment="0" applyProtection="0"/>
    <xf numFmtId="0" fontId="6" fillId="18" borderId="0" applyNumberFormat="0" applyBorder="0" applyAlignment="0" applyProtection="0"/>
    <xf numFmtId="0" fontId="5" fillId="38" borderId="0" applyNumberFormat="0" applyBorder="0" applyAlignment="0" applyProtection="0"/>
    <xf numFmtId="0" fontId="5" fillId="32" borderId="0" applyNumberFormat="0" applyBorder="0" applyAlignment="0" applyProtection="0"/>
    <xf numFmtId="0" fontId="5" fillId="31" borderId="0" applyNumberFormat="0" applyBorder="0" applyAlignment="0" applyProtection="0"/>
    <xf numFmtId="0" fontId="5" fillId="37" borderId="0" applyNumberFormat="0" applyBorder="0" applyAlignment="0" applyProtection="0"/>
    <xf numFmtId="0" fontId="5" fillId="36" borderId="0" applyNumberFormat="0" applyBorder="0" applyAlignment="0" applyProtection="0"/>
    <xf numFmtId="0" fontId="5" fillId="35" borderId="0" applyNumberFormat="0" applyBorder="0" applyAlignment="0" applyProtection="0"/>
    <xf numFmtId="174" fontId="3" fillId="0" borderId="0" applyFont="0" applyFill="0" applyBorder="0" applyAlignment="0" applyProtection="0"/>
    <xf numFmtId="0" fontId="6" fillId="18" borderId="0" applyNumberFormat="0" applyBorder="0" applyAlignment="0" applyProtection="0"/>
    <xf numFmtId="0" fontId="5" fillId="38" borderId="0" applyNumberFormat="0" applyBorder="0" applyAlignment="0" applyProtection="0"/>
    <xf numFmtId="0" fontId="5" fillId="32" borderId="0" applyNumberFormat="0" applyBorder="0" applyAlignment="0" applyProtection="0"/>
    <xf numFmtId="0" fontId="5" fillId="31" borderId="0" applyNumberFormat="0" applyBorder="0" applyAlignment="0" applyProtection="0"/>
    <xf numFmtId="0" fontId="5" fillId="37" borderId="0" applyNumberFormat="0" applyBorder="0" applyAlignment="0" applyProtection="0"/>
    <xf numFmtId="0" fontId="5" fillId="35" borderId="0" applyNumberFormat="0" applyBorder="0" applyAlignment="0" applyProtection="0"/>
    <xf numFmtId="174" fontId="3" fillId="0" borderId="0" applyFont="0" applyFill="0" applyBorder="0" applyAlignment="0" applyProtection="0"/>
    <xf numFmtId="0" fontId="6" fillId="18" borderId="0" applyNumberFormat="0" applyBorder="0" applyAlignment="0" applyProtection="0"/>
    <xf numFmtId="0" fontId="17" fillId="29" borderId="0" applyNumberFormat="0" applyBorder="0" applyAlignment="0" applyProtection="0"/>
    <xf numFmtId="0" fontId="3" fillId="24" borderId="10" applyNumberFormat="0" applyFont="0" applyAlignment="0" applyProtection="0"/>
    <xf numFmtId="174" fontId="3" fillId="0" borderId="0" applyFont="0" applyFill="0" applyBorder="0" applyAlignment="0" applyProtection="0"/>
    <xf numFmtId="0" fontId="17" fillId="29" borderId="0" applyNumberFormat="0" applyBorder="0" applyAlignment="0" applyProtection="0"/>
    <xf numFmtId="0" fontId="3" fillId="24" borderId="10" applyNumberFormat="0" applyFont="0" applyAlignment="0" applyProtection="0"/>
    <xf numFmtId="174" fontId="3" fillId="0" borderId="0" applyFont="0" applyFill="0" applyBorder="0" applyAlignment="0" applyProtection="0"/>
    <xf numFmtId="0" fontId="17" fillId="29" borderId="0" applyNumberFormat="0" applyBorder="0" applyAlignment="0" applyProtection="0"/>
    <xf numFmtId="0" fontId="16" fillId="0" borderId="5" applyNumberFormat="0" applyFill="0" applyAlignment="0" applyProtection="0"/>
    <xf numFmtId="0" fontId="8" fillId="34" borderId="4" applyNumberFormat="0" applyAlignment="0" applyProtection="0"/>
    <xf numFmtId="0" fontId="7" fillId="23" borderId="3" applyNumberFormat="0" applyAlignment="0" applyProtection="0"/>
    <xf numFmtId="0" fontId="11" fillId="19" borderId="0" applyNumberFormat="0" applyBorder="0" applyAlignment="0" applyProtection="0"/>
    <xf numFmtId="0" fontId="18" fillId="23" borderId="11" applyNumberFormat="0" applyAlignment="0" applyProtection="0"/>
    <xf numFmtId="0" fontId="16" fillId="0" borderId="5" applyNumberFormat="0" applyFill="0" applyAlignment="0" applyProtection="0"/>
    <xf numFmtId="0" fontId="8" fillId="34" borderId="4" applyNumberFormat="0" applyAlignment="0" applyProtection="0"/>
    <xf numFmtId="0" fontId="7" fillId="23" borderId="3" applyNumberFormat="0" applyAlignment="0" applyProtection="0"/>
    <xf numFmtId="0" fontId="5" fillId="33" borderId="0" applyNumberFormat="0" applyBorder="0" applyAlignment="0" applyProtection="0"/>
    <xf numFmtId="0" fontId="5" fillId="32" borderId="0" applyNumberFormat="0" applyBorder="0" applyAlignment="0" applyProtection="0"/>
    <xf numFmtId="0" fontId="5" fillId="31" borderId="0" applyNumberFormat="0" applyBorder="0" applyAlignment="0" applyProtection="0"/>
    <xf numFmtId="0" fontId="5" fillId="27" borderId="0" applyNumberFormat="0" applyBorder="0" applyAlignment="0" applyProtection="0"/>
    <xf numFmtId="0" fontId="5" fillId="26" borderId="0" applyNumberFormat="0" applyBorder="0" applyAlignment="0" applyProtection="0"/>
    <xf numFmtId="0" fontId="5" fillId="30" borderId="0" applyNumberFormat="0" applyBorder="0" applyAlignment="0" applyProtection="0"/>
    <xf numFmtId="0" fontId="11" fillId="19" borderId="0" applyNumberFormat="0" applyBorder="0" applyAlignment="0" applyProtection="0"/>
    <xf numFmtId="0" fontId="18" fillId="23" borderId="11" applyNumberFormat="0" applyAlignment="0" applyProtection="0"/>
    <xf numFmtId="0" fontId="4" fillId="28" borderId="0" applyNumberFormat="0" applyBorder="0" applyAlignment="0" applyProtection="0"/>
    <xf numFmtId="0" fontId="4" fillId="25" borderId="0" applyNumberFormat="0" applyBorder="0" applyAlignment="0" applyProtection="0"/>
    <xf numFmtId="0" fontId="4" fillId="20" borderId="0" applyNumberFormat="0" applyBorder="0" applyAlignment="0" applyProtection="0"/>
    <xf numFmtId="0" fontId="4" fillId="27" borderId="0" applyNumberFormat="0" applyBorder="0" applyAlignment="0" applyProtection="0"/>
    <xf numFmtId="0" fontId="4" fillId="26" borderId="0" applyNumberFormat="0" applyBorder="0" applyAlignment="0" applyProtection="0"/>
    <xf numFmtId="0" fontId="4" fillId="25" borderId="0" applyNumberFormat="0" applyBorder="0" applyAlignment="0" applyProtection="0"/>
    <xf numFmtId="0" fontId="5" fillId="36" borderId="0" applyNumberFormat="0" applyBorder="0" applyAlignment="0" applyProtection="0"/>
    <xf numFmtId="0" fontId="3" fillId="24" borderId="10" applyNumberFormat="0" applyFont="0" applyAlignment="0" applyProtection="0"/>
    <xf numFmtId="0" fontId="4" fillId="22" borderId="0" applyNumberFormat="0" applyBorder="0" applyAlignment="0" applyProtection="0"/>
    <xf numFmtId="0" fontId="4" fillId="21" borderId="0" applyNumberFormat="0" applyBorder="0" applyAlignment="0" applyProtection="0"/>
    <xf numFmtId="0" fontId="4" fillId="20" borderId="0" applyNumberFormat="0" applyBorder="0" applyAlignment="0" applyProtection="0"/>
    <xf numFmtId="0" fontId="4" fillId="19" borderId="0" applyNumberFormat="0" applyBorder="0" applyAlignment="0" applyProtection="0"/>
    <xf numFmtId="0" fontId="4" fillId="18" borderId="0" applyNumberFormat="0" applyBorder="0" applyAlignment="0" applyProtection="0"/>
    <xf numFmtId="0" fontId="4" fillId="17" borderId="0" applyNumberFormat="0" applyBorder="0" applyAlignment="0" applyProtection="0"/>
    <xf numFmtId="0" fontId="5" fillId="33" borderId="0" applyNumberFormat="0" applyBorder="0" applyAlignment="0" applyProtection="0"/>
    <xf numFmtId="0" fontId="5" fillId="32" borderId="0" applyNumberFormat="0" applyBorder="0" applyAlignment="0" applyProtection="0"/>
    <xf numFmtId="0" fontId="5" fillId="31" borderId="0" applyNumberFormat="0" applyBorder="0" applyAlignment="0" applyProtection="0"/>
    <xf numFmtId="0" fontId="5" fillId="27" borderId="0" applyNumberFormat="0" applyBorder="0" applyAlignment="0" applyProtection="0"/>
    <xf numFmtId="0" fontId="5" fillId="26" borderId="0" applyNumberFormat="0" applyBorder="0" applyAlignment="0" applyProtection="0"/>
    <xf numFmtId="0" fontId="5" fillId="30" borderId="0" applyNumberFormat="0" applyBorder="0" applyAlignment="0" applyProtection="0"/>
    <xf numFmtId="0" fontId="11" fillId="19" borderId="0" applyNumberFormat="0" applyBorder="0" applyAlignment="0" applyProtection="0"/>
    <xf numFmtId="0" fontId="18" fillId="23" borderId="11" applyNumberFormat="0" applyAlignment="0" applyProtection="0"/>
    <xf numFmtId="0" fontId="4" fillId="28" borderId="0" applyNumberFormat="0" applyBorder="0" applyAlignment="0" applyProtection="0"/>
    <xf numFmtId="0" fontId="4" fillId="25" borderId="0" applyNumberFormat="0" applyBorder="0" applyAlignment="0" applyProtection="0"/>
    <xf numFmtId="0" fontId="4" fillId="20" borderId="0" applyNumberFormat="0" applyBorder="0" applyAlignment="0" applyProtection="0"/>
    <xf numFmtId="0" fontId="4" fillId="27" borderId="0" applyNumberFormat="0" applyBorder="0" applyAlignment="0" applyProtection="0"/>
    <xf numFmtId="0" fontId="4" fillId="26" borderId="0" applyNumberFormat="0" applyBorder="0" applyAlignment="0" applyProtection="0"/>
    <xf numFmtId="0" fontId="4" fillId="25" borderId="0" applyNumberFormat="0" applyBorder="0" applyAlignment="0" applyProtection="0"/>
    <xf numFmtId="0" fontId="3" fillId="24" borderId="10" applyNumberFormat="0" applyFont="0" applyAlignment="0" applyProtection="0"/>
    <xf numFmtId="0" fontId="4" fillId="22" borderId="0" applyNumberFormat="0" applyBorder="0" applyAlignment="0" applyProtection="0"/>
    <xf numFmtId="0" fontId="4" fillId="21" borderId="0" applyNumberFormat="0" applyBorder="0" applyAlignment="0" applyProtection="0"/>
    <xf numFmtId="0" fontId="4" fillId="20" borderId="0" applyNumberFormat="0" applyBorder="0" applyAlignment="0" applyProtection="0"/>
    <xf numFmtId="0" fontId="4" fillId="19" borderId="0" applyNumberFormat="0" applyBorder="0" applyAlignment="0" applyProtection="0"/>
    <xf numFmtId="0" fontId="4" fillId="18" borderId="0" applyNumberFormat="0" applyBorder="0" applyAlignment="0" applyProtection="0"/>
    <xf numFmtId="0" fontId="4" fillId="17" borderId="0" applyNumberFormat="0" applyBorder="0" applyAlignment="0" applyProtection="0"/>
    <xf numFmtId="0" fontId="5" fillId="33" borderId="0" applyNumberFormat="0" applyBorder="0" applyAlignment="0" applyProtection="0"/>
    <xf numFmtId="0" fontId="5" fillId="32" borderId="0" applyNumberFormat="0" applyBorder="0" applyAlignment="0" applyProtection="0"/>
    <xf numFmtId="0" fontId="5" fillId="31" borderId="0" applyNumberFormat="0" applyBorder="0" applyAlignment="0" applyProtection="0"/>
    <xf numFmtId="0" fontId="5" fillId="27" borderId="0" applyNumberFormat="0" applyBorder="0" applyAlignment="0" applyProtection="0"/>
    <xf numFmtId="0" fontId="5" fillId="26" borderId="0" applyNumberFormat="0" applyBorder="0" applyAlignment="0" applyProtection="0"/>
    <xf numFmtId="0" fontId="2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5" fillId="30" borderId="0" applyNumberFormat="0" applyBorder="0" applyAlignment="0" applyProtection="0"/>
    <xf numFmtId="0" fontId="19" fillId="0" borderId="0" applyNumberFormat="0" applyFill="0" applyBorder="0" applyAlignment="0" applyProtection="0"/>
    <xf numFmtId="0" fontId="12" fillId="0" borderId="6" applyNumberFormat="0" applyFill="0" applyAlignment="0" applyProtection="0"/>
    <xf numFmtId="0" fontId="13" fillId="0" borderId="7" applyNumberFormat="0" applyFill="0" applyAlignment="0" applyProtection="0"/>
    <xf numFmtId="0" fontId="14" fillId="0" borderId="8" applyNumberFormat="0" applyFill="0" applyAlignment="0" applyProtection="0"/>
    <xf numFmtId="0" fontId="14" fillId="0" borderId="0" applyNumberFormat="0" applyFill="0" applyBorder="0" applyAlignment="0" applyProtection="0"/>
    <xf numFmtId="0" fontId="18" fillId="23" borderId="11" applyNumberFormat="0" applyAlignment="0" applyProtection="0"/>
    <xf numFmtId="0" fontId="4" fillId="28" borderId="0" applyNumberFormat="0" applyBorder="0" applyAlignment="0" applyProtection="0"/>
    <xf numFmtId="0" fontId="4" fillId="25" borderId="0" applyNumberFormat="0" applyBorder="0" applyAlignment="0" applyProtection="0"/>
    <xf numFmtId="0" fontId="4" fillId="20" borderId="0" applyNumberFormat="0" applyBorder="0" applyAlignment="0" applyProtection="0"/>
    <xf numFmtId="0" fontId="4" fillId="27" borderId="0" applyNumberFormat="0" applyBorder="0" applyAlignment="0" applyProtection="0"/>
    <xf numFmtId="0" fontId="4" fillId="26" borderId="0" applyNumberFormat="0" applyBorder="0" applyAlignment="0" applyProtection="0"/>
    <xf numFmtId="0" fontId="4" fillId="25" borderId="0" applyNumberFormat="0" applyBorder="0" applyAlignment="0" applyProtection="0"/>
    <xf numFmtId="0" fontId="3" fillId="24" borderId="10" applyNumberFormat="0" applyFont="0" applyAlignment="0" applyProtection="0"/>
    <xf numFmtId="0" fontId="4" fillId="22" borderId="0" applyNumberFormat="0" applyBorder="0" applyAlignment="0" applyProtection="0"/>
    <xf numFmtId="0" fontId="4" fillId="21" borderId="0" applyNumberFormat="0" applyBorder="0" applyAlignment="0" applyProtection="0"/>
    <xf numFmtId="0" fontId="4" fillId="20" borderId="0" applyNumberFormat="0" applyBorder="0" applyAlignment="0" applyProtection="0"/>
    <xf numFmtId="0" fontId="4" fillId="19" borderId="0" applyNumberFormat="0" applyBorder="0" applyAlignment="0" applyProtection="0"/>
    <xf numFmtId="0" fontId="4" fillId="18" borderId="0" applyNumberFormat="0" applyBorder="0" applyAlignment="0" applyProtection="0"/>
    <xf numFmtId="0" fontId="4" fillId="17" borderId="0" applyNumberFormat="0" applyBorder="0" applyAlignment="0" applyProtection="0"/>
    <xf numFmtId="0" fontId="5" fillId="33" borderId="0" applyNumberFormat="0" applyBorder="0" applyAlignment="0" applyProtection="0"/>
    <xf numFmtId="0" fontId="5" fillId="32" borderId="0" applyNumberFormat="0" applyBorder="0" applyAlignment="0" applyProtection="0"/>
    <xf numFmtId="0" fontId="5" fillId="31" borderId="0" applyNumberFormat="0" applyBorder="0" applyAlignment="0" applyProtection="0"/>
    <xf numFmtId="0" fontId="5" fillId="27" borderId="0" applyNumberFormat="0" applyBorder="0" applyAlignment="0" applyProtection="0"/>
    <xf numFmtId="0" fontId="5" fillId="26" borderId="0" applyNumberFormat="0" applyBorder="0" applyAlignment="0" applyProtection="0"/>
    <xf numFmtId="0" fontId="2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5" fillId="30" borderId="0" applyNumberFormat="0" applyBorder="0" applyAlignment="0" applyProtection="0"/>
    <xf numFmtId="0" fontId="19" fillId="0" borderId="0" applyNumberFormat="0" applyFill="0" applyBorder="0" applyAlignment="0" applyProtection="0"/>
    <xf numFmtId="0" fontId="12" fillId="0" borderId="6" applyNumberFormat="0" applyFill="0" applyAlignment="0" applyProtection="0"/>
    <xf numFmtId="0" fontId="13" fillId="0" borderId="7" applyNumberFormat="0" applyFill="0" applyAlignment="0" applyProtection="0"/>
    <xf numFmtId="0" fontId="14" fillId="0" borderId="8" applyNumberFormat="0" applyFill="0" applyAlignment="0" applyProtection="0"/>
    <xf numFmtId="0" fontId="14" fillId="0" borderId="0" applyNumberFormat="0" applyFill="0" applyBorder="0" applyAlignment="0" applyProtection="0"/>
    <xf numFmtId="0" fontId="4" fillId="28" borderId="0" applyNumberFormat="0" applyBorder="0" applyAlignment="0" applyProtection="0"/>
    <xf numFmtId="0" fontId="4" fillId="25" borderId="0" applyNumberFormat="0" applyBorder="0" applyAlignment="0" applyProtection="0"/>
    <xf numFmtId="0" fontId="4" fillId="20" borderId="0" applyNumberFormat="0" applyBorder="0" applyAlignment="0" applyProtection="0"/>
    <xf numFmtId="0" fontId="4" fillId="27" borderId="0" applyNumberFormat="0" applyBorder="0" applyAlignment="0" applyProtection="0"/>
    <xf numFmtId="0" fontId="4" fillId="26" borderId="0" applyNumberFormat="0" applyBorder="0" applyAlignment="0" applyProtection="0"/>
    <xf numFmtId="0" fontId="4" fillId="25" borderId="0" applyNumberFormat="0" applyBorder="0" applyAlignment="0" applyProtection="0"/>
    <xf numFmtId="0" fontId="4" fillId="22" borderId="0" applyNumberFormat="0" applyBorder="0" applyAlignment="0" applyProtection="0"/>
    <xf numFmtId="0" fontId="4" fillId="21" borderId="0" applyNumberFormat="0" applyBorder="0" applyAlignment="0" applyProtection="0"/>
    <xf numFmtId="0" fontId="4" fillId="20" borderId="0" applyNumberFormat="0" applyBorder="0" applyAlignment="0" applyProtection="0"/>
    <xf numFmtId="0" fontId="4" fillId="19" borderId="0" applyNumberFormat="0" applyBorder="0" applyAlignment="0" applyProtection="0"/>
    <xf numFmtId="0" fontId="4" fillId="18" borderId="0" applyNumberFormat="0" applyBorder="0" applyAlignment="0" applyProtection="0"/>
    <xf numFmtId="0" fontId="4" fillId="17" borderId="0" applyNumberFormat="0" applyBorder="0" applyAlignment="0" applyProtection="0"/>
    <xf numFmtId="0" fontId="2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2" fillId="0" borderId="6" applyNumberFormat="0" applyFill="0" applyAlignment="0" applyProtection="0"/>
    <xf numFmtId="0" fontId="13" fillId="0" borderId="7" applyNumberFormat="0" applyFill="0" applyAlignment="0" applyProtection="0"/>
    <xf numFmtId="0" fontId="14" fillId="0" borderId="8" applyNumberFormat="0" applyFill="0" applyAlignment="0" applyProtection="0"/>
    <xf numFmtId="0" fontId="14" fillId="0" borderId="0" applyNumberFormat="0" applyFill="0" applyBorder="0" applyAlignment="0" applyProtection="0"/>
    <xf numFmtId="0" fontId="4" fillId="22" borderId="0" applyNumberFormat="0" applyBorder="0" applyAlignment="0" applyProtection="0"/>
    <xf numFmtId="0" fontId="4" fillId="21" borderId="0" applyNumberFormat="0" applyBorder="0" applyAlignment="0" applyProtection="0"/>
    <xf numFmtId="0" fontId="4" fillId="20" borderId="0" applyNumberFormat="0" applyBorder="0" applyAlignment="0" applyProtection="0"/>
    <xf numFmtId="0" fontId="4" fillId="19" borderId="0" applyNumberFormat="0" applyBorder="0" applyAlignment="0" applyProtection="0"/>
    <xf numFmtId="0" fontId="4" fillId="18" borderId="0" applyNumberFormat="0" applyBorder="0" applyAlignment="0" applyProtection="0"/>
    <xf numFmtId="0" fontId="4" fillId="17" borderId="0" applyNumberFormat="0" applyBorder="0" applyAlignment="0" applyProtection="0"/>
    <xf numFmtId="0" fontId="2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2" fillId="0" borderId="6" applyNumberFormat="0" applyFill="0" applyAlignment="0" applyProtection="0"/>
    <xf numFmtId="0" fontId="13" fillId="0" borderId="7" applyNumberFormat="0" applyFill="0" applyAlignment="0" applyProtection="0"/>
    <xf numFmtId="0" fontId="14" fillId="0" borderId="8" applyNumberFormat="0" applyFill="0" applyAlignment="0" applyProtection="0"/>
    <xf numFmtId="0" fontId="14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2" fillId="0" borderId="6" applyNumberFormat="0" applyFill="0" applyAlignment="0" applyProtection="0"/>
    <xf numFmtId="0" fontId="13" fillId="0" borderId="7" applyNumberFormat="0" applyFill="0" applyAlignment="0" applyProtection="0"/>
    <xf numFmtId="0" fontId="14" fillId="0" borderId="8" applyNumberFormat="0" applyFill="0" applyAlignment="0" applyProtection="0"/>
    <xf numFmtId="0" fontId="14" fillId="0" borderId="0" applyNumberFormat="0" applyFill="0" applyBorder="0" applyAlignment="0" applyProtection="0"/>
    <xf numFmtId="0" fontId="4" fillId="25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20" borderId="0" applyNumberFormat="0" applyBorder="0" applyAlignment="0" applyProtection="0"/>
    <xf numFmtId="0" fontId="4" fillId="25" borderId="0" applyNumberFormat="0" applyBorder="0" applyAlignment="0" applyProtection="0"/>
    <xf numFmtId="0" fontId="4" fillId="28" borderId="0" applyNumberFormat="0" applyBorder="0" applyAlignment="0" applyProtection="0"/>
    <xf numFmtId="0" fontId="18" fillId="23" borderId="11" applyNumberFormat="0" applyAlignment="0" applyProtection="0"/>
    <xf numFmtId="0" fontId="11" fillId="19" borderId="0" applyNumberFormat="0" applyBorder="0" applyAlignment="0" applyProtection="0"/>
    <xf numFmtId="0" fontId="5" fillId="30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5" fillId="33" borderId="0" applyNumberFormat="0" applyBorder="0" applyAlignment="0" applyProtection="0"/>
    <xf numFmtId="0" fontId="4" fillId="17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0" borderId="0" applyNumberFormat="0" applyBorder="0" applyAlignment="0" applyProtection="0"/>
    <xf numFmtId="0" fontId="4" fillId="21" borderId="0" applyNumberFormat="0" applyBorder="0" applyAlignment="0" applyProtection="0"/>
    <xf numFmtId="0" fontId="4" fillId="22" borderId="0" applyNumberFormat="0" applyBorder="0" applyAlignment="0" applyProtection="0"/>
    <xf numFmtId="0" fontId="7" fillId="23" borderId="3" applyNumberFormat="0" applyAlignment="0" applyProtection="0"/>
    <xf numFmtId="0" fontId="8" fillId="34" borderId="4" applyNumberFormat="0" applyAlignment="0" applyProtection="0"/>
    <xf numFmtId="0" fontId="16" fillId="0" borderId="5" applyNumberFormat="0" applyFill="0" applyAlignment="0" applyProtection="0"/>
    <xf numFmtId="0" fontId="18" fillId="23" borderId="11" applyNumberFormat="0" applyAlignment="0" applyProtection="0"/>
    <xf numFmtId="0" fontId="4" fillId="25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20" borderId="0" applyNumberFormat="0" applyBorder="0" applyAlignment="0" applyProtection="0"/>
    <xf numFmtId="0" fontId="4" fillId="25" borderId="0" applyNumberFormat="0" applyBorder="0" applyAlignment="0" applyProtection="0"/>
    <xf numFmtId="0" fontId="4" fillId="28" borderId="0" applyNumberFormat="0" applyBorder="0" applyAlignment="0" applyProtection="0"/>
    <xf numFmtId="0" fontId="11" fillId="19" borderId="0" applyNumberFormat="0" applyBorder="0" applyAlignment="0" applyProtection="0"/>
    <xf numFmtId="0" fontId="5" fillId="30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5" fillId="33" borderId="0" applyNumberFormat="0" applyBorder="0" applyAlignment="0" applyProtection="0"/>
    <xf numFmtId="0" fontId="7" fillId="23" borderId="3" applyNumberFormat="0" applyAlignment="0" applyProtection="0"/>
    <xf numFmtId="0" fontId="8" fillId="34" borderId="4" applyNumberFormat="0" applyAlignment="0" applyProtection="0"/>
    <xf numFmtId="0" fontId="16" fillId="0" borderId="5" applyNumberFormat="0" applyFill="0" applyAlignment="0" applyProtection="0"/>
    <xf numFmtId="0" fontId="11" fillId="19" borderId="0" applyNumberFormat="0" applyBorder="0" applyAlignment="0" applyProtection="0"/>
    <xf numFmtId="0" fontId="3" fillId="24" borderId="10" applyNumberFormat="0" applyFont="0" applyAlignment="0" applyProtection="0"/>
    <xf numFmtId="0" fontId="7" fillId="23" borderId="3" applyNumberFormat="0" applyAlignment="0" applyProtection="0"/>
    <xf numFmtId="0" fontId="8" fillId="34" borderId="4" applyNumberFormat="0" applyAlignment="0" applyProtection="0"/>
    <xf numFmtId="0" fontId="16" fillId="0" borderId="5" applyNumberFormat="0" applyFill="0" applyAlignment="0" applyProtection="0"/>
    <xf numFmtId="0" fontId="3" fillId="24" borderId="10" applyNumberFormat="0" applyFont="0" applyAlignment="0" applyProtection="0"/>
    <xf numFmtId="0" fontId="17" fillId="29" borderId="0" applyNumberFormat="0" applyBorder="0" applyAlignment="0" applyProtection="0"/>
    <xf numFmtId="174" fontId="3" fillId="0" borderId="0" applyFont="0" applyFill="0" applyBorder="0" applyAlignment="0" applyProtection="0"/>
    <xf numFmtId="0" fontId="17" fillId="29" borderId="0" applyNumberFormat="0" applyBorder="0" applyAlignment="0" applyProtection="0"/>
    <xf numFmtId="174" fontId="3" fillId="0" borderId="0" applyFont="0" applyFill="0" applyBorder="0" applyAlignment="0" applyProtection="0"/>
    <xf numFmtId="0" fontId="5" fillId="35" borderId="0" applyNumberFormat="0" applyBorder="0" applyAlignment="0" applyProtection="0"/>
    <xf numFmtId="0" fontId="5" fillId="36" borderId="0" applyNumberFormat="0" applyBorder="0" applyAlignment="0" applyProtection="0"/>
    <xf numFmtId="0" fontId="5" fillId="37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5" fillId="38" borderId="0" applyNumberFormat="0" applyBorder="0" applyAlignment="0" applyProtection="0"/>
    <xf numFmtId="0" fontId="6" fillId="18" borderId="0" applyNumberFormat="0" applyBorder="0" applyAlignment="0" applyProtection="0"/>
    <xf numFmtId="0" fontId="5" fillId="35" borderId="0" applyNumberFormat="0" applyBorder="0" applyAlignment="0" applyProtection="0"/>
    <xf numFmtId="0" fontId="5" fillId="36" borderId="0" applyNumberFormat="0" applyBorder="0" applyAlignment="0" applyProtection="0"/>
    <xf numFmtId="0" fontId="5" fillId="37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5" fillId="38" borderId="0" applyNumberFormat="0" applyBorder="0" applyAlignment="0" applyProtection="0"/>
    <xf numFmtId="0" fontId="6" fillId="18" borderId="0" applyNumberFormat="0" applyBorder="0" applyAlignment="0" applyProtection="0"/>
    <xf numFmtId="0" fontId="5" fillId="35" borderId="0" applyNumberFormat="0" applyBorder="0" applyAlignment="0" applyProtection="0"/>
    <xf numFmtId="0" fontId="5" fillId="36" borderId="0" applyNumberFormat="0" applyBorder="0" applyAlignment="0" applyProtection="0"/>
    <xf numFmtId="0" fontId="5" fillId="37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5" fillId="38" borderId="0" applyNumberFormat="0" applyBorder="0" applyAlignment="0" applyProtection="0"/>
    <xf numFmtId="0" fontId="15" fillId="22" borderId="3" applyNumberFormat="0" applyAlignment="0" applyProtection="0"/>
    <xf numFmtId="0" fontId="15" fillId="22" borderId="3" applyNumberFormat="0" applyAlignment="0" applyProtection="0"/>
    <xf numFmtId="0" fontId="15" fillId="22" borderId="3" applyNumberFormat="0" applyAlignment="0" applyProtection="0"/>
    <xf numFmtId="0" fontId="15" fillId="22" borderId="3" applyNumberFormat="0" applyAlignment="0" applyProtection="0"/>
    <xf numFmtId="0" fontId="15" fillId="22" borderId="3" applyNumberFormat="0" applyAlignment="0" applyProtection="0"/>
    <xf numFmtId="0" fontId="5" fillId="38" borderId="0" applyNumberFormat="0" applyBorder="0" applyAlignment="0" applyProtection="0"/>
    <xf numFmtId="0" fontId="5" fillId="32" borderId="0" applyNumberFormat="0" applyBorder="0" applyAlignment="0" applyProtection="0"/>
    <xf numFmtId="0" fontId="5" fillId="31" borderId="0" applyNumberFormat="0" applyBorder="0" applyAlignment="0" applyProtection="0"/>
    <xf numFmtId="0" fontId="5" fillId="37" borderId="0" applyNumberFormat="0" applyBorder="0" applyAlignment="0" applyProtection="0"/>
    <xf numFmtId="0" fontId="6" fillId="18" borderId="0" applyNumberFormat="0" applyBorder="0" applyAlignment="0" applyProtection="0"/>
    <xf numFmtId="0" fontId="5" fillId="36" borderId="0" applyNumberFormat="0" applyBorder="0" applyAlignment="0" applyProtection="0"/>
    <xf numFmtId="0" fontId="5" fillId="35" borderId="0" applyNumberFormat="0" applyBorder="0" applyAlignment="0" applyProtection="0"/>
    <xf numFmtId="0" fontId="6" fillId="18" borderId="0" applyNumberFormat="0" applyBorder="0" applyAlignment="0" applyProtection="0"/>
    <xf numFmtId="0" fontId="5" fillId="38" borderId="0" applyNumberFormat="0" applyBorder="0" applyAlignment="0" applyProtection="0"/>
    <xf numFmtId="0" fontId="5" fillId="32" borderId="0" applyNumberFormat="0" applyBorder="0" applyAlignment="0" applyProtection="0"/>
    <xf numFmtId="0" fontId="5" fillId="31" borderId="0" applyNumberFormat="0" applyBorder="0" applyAlignment="0" applyProtection="0"/>
    <xf numFmtId="0" fontId="5" fillId="37" borderId="0" applyNumberFormat="0" applyBorder="0" applyAlignment="0" applyProtection="0"/>
    <xf numFmtId="0" fontId="5" fillId="36" borderId="0" applyNumberFormat="0" applyBorder="0" applyAlignment="0" applyProtection="0"/>
    <xf numFmtId="0" fontId="5" fillId="35" borderId="0" applyNumberFormat="0" applyBorder="0" applyAlignment="0" applyProtection="0"/>
    <xf numFmtId="0" fontId="6" fillId="18" borderId="0" applyNumberFormat="0" applyBorder="0" applyAlignment="0" applyProtection="0"/>
    <xf numFmtId="174" fontId="3" fillId="0" borderId="0" applyFont="0" applyFill="0" applyBorder="0" applyAlignment="0" applyProtection="0"/>
    <xf numFmtId="0" fontId="17" fillId="29" borderId="0" applyNumberFormat="0" applyBorder="0" applyAlignment="0" applyProtection="0"/>
    <xf numFmtId="174" fontId="3" fillId="0" borderId="0" applyFont="0" applyFill="0" applyBorder="0" applyAlignment="0" applyProtection="0"/>
    <xf numFmtId="0" fontId="17" fillId="29" borderId="0" applyNumberFormat="0" applyBorder="0" applyAlignment="0" applyProtection="0"/>
    <xf numFmtId="0" fontId="3" fillId="24" borderId="10" applyNumberFormat="0" applyFont="0" applyAlignment="0" applyProtection="0"/>
    <xf numFmtId="174" fontId="3" fillId="0" borderId="0" applyFont="0" applyFill="0" applyBorder="0" applyAlignment="0" applyProtection="0"/>
    <xf numFmtId="0" fontId="17" fillId="29" borderId="0" applyNumberFormat="0" applyBorder="0" applyAlignment="0" applyProtection="0"/>
    <xf numFmtId="0" fontId="3" fillId="24" borderId="10" applyNumberFormat="0" applyFont="0" applyAlignment="0" applyProtection="0"/>
    <xf numFmtId="0" fontId="16" fillId="0" borderId="5" applyNumberFormat="0" applyFill="0" applyAlignment="0" applyProtection="0"/>
    <xf numFmtId="0" fontId="8" fillId="34" borderId="4" applyNumberFormat="0" applyAlignment="0" applyProtection="0"/>
    <xf numFmtId="0" fontId="7" fillId="23" borderId="3" applyNumberFormat="0" applyAlignment="0" applyProtection="0"/>
    <xf numFmtId="0" fontId="11" fillId="19" borderId="0" applyNumberFormat="0" applyBorder="0" applyAlignment="0" applyProtection="0"/>
    <xf numFmtId="0" fontId="18" fillId="23" borderId="11" applyNumberFormat="0" applyAlignment="0" applyProtection="0"/>
    <xf numFmtId="0" fontId="16" fillId="0" borderId="5" applyNumberFormat="0" applyFill="0" applyAlignment="0" applyProtection="0"/>
    <xf numFmtId="0" fontId="8" fillId="34" borderId="4" applyNumberFormat="0" applyAlignment="0" applyProtection="0"/>
    <xf numFmtId="43" fontId="3" fillId="0" borderId="0" applyFont="0" applyFill="0" applyBorder="0" applyAlignment="0" applyProtection="0"/>
    <xf numFmtId="0" fontId="7" fillId="23" borderId="3" applyNumberFormat="0" applyAlignment="0" applyProtection="0"/>
    <xf numFmtId="0" fontId="5" fillId="33" borderId="0" applyNumberFormat="0" applyBorder="0" applyAlignment="0" applyProtection="0"/>
    <xf numFmtId="0" fontId="5" fillId="32" borderId="0" applyNumberFormat="0" applyBorder="0" applyAlignment="0" applyProtection="0"/>
    <xf numFmtId="0" fontId="5" fillId="31" borderId="0" applyNumberFormat="0" applyBorder="0" applyAlignment="0" applyProtection="0"/>
    <xf numFmtId="0" fontId="5" fillId="27" borderId="0" applyNumberFormat="0" applyBorder="0" applyAlignment="0" applyProtection="0"/>
    <xf numFmtId="0" fontId="5" fillId="26" borderId="0" applyNumberFormat="0" applyBorder="0" applyAlignment="0" applyProtection="0"/>
    <xf numFmtId="0" fontId="5" fillId="30" borderId="0" applyNumberFormat="0" applyBorder="0" applyAlignment="0" applyProtection="0"/>
    <xf numFmtId="0" fontId="11" fillId="19" borderId="0" applyNumberFormat="0" applyBorder="0" applyAlignment="0" applyProtection="0"/>
    <xf numFmtId="0" fontId="18" fillId="23" borderId="11" applyNumberFormat="0" applyAlignment="0" applyProtection="0"/>
    <xf numFmtId="0" fontId="4" fillId="28" borderId="0" applyNumberFormat="0" applyBorder="0" applyAlignment="0" applyProtection="0"/>
    <xf numFmtId="0" fontId="4" fillId="25" borderId="0" applyNumberFormat="0" applyBorder="0" applyAlignment="0" applyProtection="0"/>
    <xf numFmtId="0" fontId="4" fillId="20" borderId="0" applyNumberFormat="0" applyBorder="0" applyAlignment="0" applyProtection="0"/>
    <xf numFmtId="0" fontId="4" fillId="27" borderId="0" applyNumberFormat="0" applyBorder="0" applyAlignment="0" applyProtection="0"/>
    <xf numFmtId="0" fontId="4" fillId="26" borderId="0" applyNumberFormat="0" applyBorder="0" applyAlignment="0" applyProtection="0"/>
    <xf numFmtId="0" fontId="4" fillId="25" borderId="0" applyNumberFormat="0" applyBorder="0" applyAlignment="0" applyProtection="0"/>
    <xf numFmtId="0" fontId="4" fillId="22" borderId="0" applyNumberFormat="0" applyBorder="0" applyAlignment="0" applyProtection="0"/>
    <xf numFmtId="0" fontId="4" fillId="21" borderId="0" applyNumberFormat="0" applyBorder="0" applyAlignment="0" applyProtection="0"/>
    <xf numFmtId="0" fontId="4" fillId="20" borderId="0" applyNumberFormat="0" applyBorder="0" applyAlignment="0" applyProtection="0"/>
    <xf numFmtId="0" fontId="4" fillId="19" borderId="0" applyNumberFormat="0" applyBorder="0" applyAlignment="0" applyProtection="0"/>
    <xf numFmtId="0" fontId="4" fillId="18" borderId="0" applyNumberFormat="0" applyBorder="0" applyAlignment="0" applyProtection="0"/>
    <xf numFmtId="0" fontId="4" fillId="17" borderId="0" applyNumberFormat="0" applyBorder="0" applyAlignment="0" applyProtection="0"/>
    <xf numFmtId="0" fontId="5" fillId="33" borderId="0" applyNumberFormat="0" applyBorder="0" applyAlignment="0" applyProtection="0"/>
    <xf numFmtId="0" fontId="5" fillId="32" borderId="0" applyNumberFormat="0" applyBorder="0" applyAlignment="0" applyProtection="0"/>
    <xf numFmtId="0" fontId="5" fillId="31" borderId="0" applyNumberFormat="0" applyBorder="0" applyAlignment="0" applyProtection="0"/>
    <xf numFmtId="0" fontId="5" fillId="27" borderId="0" applyNumberFormat="0" applyBorder="0" applyAlignment="0" applyProtection="0"/>
    <xf numFmtId="0" fontId="5" fillId="26" borderId="0" applyNumberFormat="0" applyBorder="0" applyAlignment="0" applyProtection="0"/>
    <xf numFmtId="0" fontId="2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5" fillId="30" borderId="0" applyNumberFormat="0" applyBorder="0" applyAlignment="0" applyProtection="0"/>
    <xf numFmtId="0" fontId="19" fillId="0" borderId="0" applyNumberFormat="0" applyFill="0" applyBorder="0" applyAlignment="0" applyProtection="0"/>
    <xf numFmtId="0" fontId="12" fillId="0" borderId="6" applyNumberFormat="0" applyFill="0" applyAlignment="0" applyProtection="0"/>
    <xf numFmtId="0" fontId="13" fillId="0" borderId="7" applyNumberFormat="0" applyFill="0" applyAlignment="0" applyProtection="0"/>
    <xf numFmtId="0" fontId="14" fillId="0" borderId="8" applyNumberFormat="0" applyFill="0" applyAlignment="0" applyProtection="0"/>
    <xf numFmtId="0" fontId="14" fillId="0" borderId="0" applyNumberFormat="0" applyFill="0" applyBorder="0" applyAlignment="0" applyProtection="0"/>
    <xf numFmtId="0" fontId="18" fillId="23" borderId="11" applyNumberFormat="0" applyAlignment="0" applyProtection="0"/>
    <xf numFmtId="0" fontId="4" fillId="28" borderId="0" applyNumberFormat="0" applyBorder="0" applyAlignment="0" applyProtection="0"/>
    <xf numFmtId="0" fontId="4" fillId="25" borderId="0" applyNumberFormat="0" applyBorder="0" applyAlignment="0" applyProtection="0"/>
    <xf numFmtId="0" fontId="4" fillId="20" borderId="0" applyNumberFormat="0" applyBorder="0" applyAlignment="0" applyProtection="0"/>
    <xf numFmtId="0" fontId="4" fillId="27" borderId="0" applyNumberFormat="0" applyBorder="0" applyAlignment="0" applyProtection="0"/>
    <xf numFmtId="0" fontId="4" fillId="26" borderId="0" applyNumberFormat="0" applyBorder="0" applyAlignment="0" applyProtection="0"/>
    <xf numFmtId="0" fontId="4" fillId="25" borderId="0" applyNumberFormat="0" applyBorder="0" applyAlignment="0" applyProtection="0"/>
    <xf numFmtId="43" fontId="3" fillId="0" borderId="0" applyFont="0" applyFill="0" applyBorder="0" applyAlignment="0" applyProtection="0"/>
    <xf numFmtId="0" fontId="3" fillId="24" borderId="10" applyNumberFormat="0" applyFont="0" applyAlignment="0" applyProtection="0"/>
    <xf numFmtId="43" fontId="3" fillId="0" borderId="0" applyFont="0" applyFill="0" applyBorder="0" applyAlignment="0" applyProtection="0"/>
    <xf numFmtId="0" fontId="4" fillId="22" borderId="0" applyNumberFormat="0" applyBorder="0" applyAlignment="0" applyProtection="0"/>
    <xf numFmtId="0" fontId="4" fillId="21" borderId="0" applyNumberFormat="0" applyBorder="0" applyAlignment="0" applyProtection="0"/>
    <xf numFmtId="0" fontId="4" fillId="20" borderId="0" applyNumberFormat="0" applyBorder="0" applyAlignment="0" applyProtection="0"/>
    <xf numFmtId="0" fontId="4" fillId="19" borderId="0" applyNumberFormat="0" applyBorder="0" applyAlignment="0" applyProtection="0"/>
    <xf numFmtId="0" fontId="4" fillId="18" borderId="0" applyNumberFormat="0" applyBorder="0" applyAlignment="0" applyProtection="0"/>
    <xf numFmtId="0" fontId="4" fillId="17" borderId="0" applyNumberFormat="0" applyBorder="0" applyAlignment="0" applyProtection="0"/>
    <xf numFmtId="0" fontId="5" fillId="33" borderId="0" applyNumberFormat="0" applyBorder="0" applyAlignment="0" applyProtection="0"/>
    <xf numFmtId="0" fontId="5" fillId="32" borderId="0" applyNumberFormat="0" applyBorder="0" applyAlignment="0" applyProtection="0"/>
    <xf numFmtId="0" fontId="5" fillId="31" borderId="0" applyNumberFormat="0" applyBorder="0" applyAlignment="0" applyProtection="0"/>
    <xf numFmtId="0" fontId="5" fillId="27" borderId="0" applyNumberFormat="0" applyBorder="0" applyAlignment="0" applyProtection="0"/>
    <xf numFmtId="0" fontId="5" fillId="26" borderId="0" applyNumberFormat="0" applyBorder="0" applyAlignment="0" applyProtection="0"/>
    <xf numFmtId="0" fontId="2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5" fillId="30" borderId="0" applyNumberFormat="0" applyBorder="0" applyAlignment="0" applyProtection="0"/>
    <xf numFmtId="0" fontId="19" fillId="0" borderId="0" applyNumberFormat="0" applyFill="0" applyBorder="0" applyAlignment="0" applyProtection="0"/>
    <xf numFmtId="0" fontId="12" fillId="0" borderId="6" applyNumberFormat="0" applyFill="0" applyAlignment="0" applyProtection="0"/>
    <xf numFmtId="0" fontId="13" fillId="0" borderId="7" applyNumberFormat="0" applyFill="0" applyAlignment="0" applyProtection="0"/>
    <xf numFmtId="0" fontId="14" fillId="0" borderId="8" applyNumberFormat="0" applyFill="0" applyAlignment="0" applyProtection="0"/>
    <xf numFmtId="0" fontId="14" fillId="0" borderId="0" applyNumberFormat="0" applyFill="0" applyBorder="0" applyAlignment="0" applyProtection="0"/>
    <xf numFmtId="0" fontId="4" fillId="28" borderId="0" applyNumberFormat="0" applyBorder="0" applyAlignment="0" applyProtection="0"/>
    <xf numFmtId="0" fontId="4" fillId="25" borderId="0" applyNumberFormat="0" applyBorder="0" applyAlignment="0" applyProtection="0"/>
    <xf numFmtId="0" fontId="4" fillId="20" borderId="0" applyNumberFormat="0" applyBorder="0" applyAlignment="0" applyProtection="0"/>
    <xf numFmtId="0" fontId="4" fillId="27" borderId="0" applyNumberFormat="0" applyBorder="0" applyAlignment="0" applyProtection="0"/>
    <xf numFmtId="0" fontId="4" fillId="26" borderId="0" applyNumberFormat="0" applyBorder="0" applyAlignment="0" applyProtection="0"/>
    <xf numFmtId="0" fontId="4" fillId="25" borderId="0" applyNumberFormat="0" applyBorder="0" applyAlignment="0" applyProtection="0"/>
    <xf numFmtId="0" fontId="4" fillId="22" borderId="0" applyNumberFormat="0" applyBorder="0" applyAlignment="0" applyProtection="0"/>
    <xf numFmtId="0" fontId="4" fillId="21" borderId="0" applyNumberFormat="0" applyBorder="0" applyAlignment="0" applyProtection="0"/>
    <xf numFmtId="0" fontId="4" fillId="20" borderId="0" applyNumberFormat="0" applyBorder="0" applyAlignment="0" applyProtection="0"/>
    <xf numFmtId="0" fontId="4" fillId="19" borderId="0" applyNumberFormat="0" applyBorder="0" applyAlignment="0" applyProtection="0"/>
    <xf numFmtId="0" fontId="4" fillId="18" borderId="0" applyNumberFormat="0" applyBorder="0" applyAlignment="0" applyProtection="0"/>
    <xf numFmtId="0" fontId="4" fillId="17" borderId="0" applyNumberFormat="0" applyBorder="0" applyAlignment="0" applyProtection="0"/>
    <xf numFmtId="0" fontId="2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2" fillId="0" borderId="6" applyNumberFormat="0" applyFill="0" applyAlignment="0" applyProtection="0"/>
    <xf numFmtId="0" fontId="13" fillId="0" borderId="7" applyNumberFormat="0" applyFill="0" applyAlignment="0" applyProtection="0"/>
    <xf numFmtId="0" fontId="14" fillId="0" borderId="8" applyNumberFormat="0" applyFill="0" applyAlignment="0" applyProtection="0"/>
    <xf numFmtId="0" fontId="14" fillId="0" borderId="0" applyNumberFormat="0" applyFill="0" applyBorder="0" applyAlignment="0" applyProtection="0"/>
    <xf numFmtId="0" fontId="4" fillId="22" borderId="0" applyNumberFormat="0" applyBorder="0" applyAlignment="0" applyProtection="0"/>
    <xf numFmtId="0" fontId="4" fillId="21" borderId="0" applyNumberFormat="0" applyBorder="0" applyAlignment="0" applyProtection="0"/>
    <xf numFmtId="0" fontId="4" fillId="20" borderId="0" applyNumberFormat="0" applyBorder="0" applyAlignment="0" applyProtection="0"/>
    <xf numFmtId="0" fontId="4" fillId="19" borderId="0" applyNumberFormat="0" applyBorder="0" applyAlignment="0" applyProtection="0"/>
    <xf numFmtId="0" fontId="4" fillId="18" borderId="0" applyNumberFormat="0" applyBorder="0" applyAlignment="0" applyProtection="0"/>
    <xf numFmtId="0" fontId="4" fillId="17" borderId="0" applyNumberFormat="0" applyBorder="0" applyAlignment="0" applyProtection="0"/>
    <xf numFmtId="0" fontId="2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2" fillId="0" borderId="6" applyNumberFormat="0" applyFill="0" applyAlignment="0" applyProtection="0"/>
    <xf numFmtId="0" fontId="13" fillId="0" borderId="7" applyNumberFormat="0" applyFill="0" applyAlignment="0" applyProtection="0"/>
    <xf numFmtId="0" fontId="14" fillId="0" borderId="8" applyNumberFormat="0" applyFill="0" applyAlignment="0" applyProtection="0"/>
    <xf numFmtId="0" fontId="14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2" fillId="0" borderId="6" applyNumberFormat="0" applyFill="0" applyAlignment="0" applyProtection="0"/>
    <xf numFmtId="0" fontId="13" fillId="0" borderId="7" applyNumberFormat="0" applyFill="0" applyAlignment="0" applyProtection="0"/>
    <xf numFmtId="0" fontId="14" fillId="0" borderId="8" applyNumberFormat="0" applyFill="0" applyAlignment="0" applyProtection="0"/>
    <xf numFmtId="0" fontId="14" fillId="0" borderId="0" applyNumberFormat="0" applyFill="0" applyBorder="0" applyAlignment="0" applyProtection="0"/>
    <xf numFmtId="0" fontId="4" fillId="17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0" borderId="0" applyNumberFormat="0" applyBorder="0" applyAlignment="0" applyProtection="0"/>
    <xf numFmtId="0" fontId="4" fillId="21" borderId="0" applyNumberFormat="0" applyBorder="0" applyAlignment="0" applyProtection="0"/>
    <xf numFmtId="0" fontId="4" fillId="22" borderId="0" applyNumberFormat="0" applyBorder="0" applyAlignment="0" applyProtection="0"/>
    <xf numFmtId="43" fontId="3" fillId="0" borderId="0" applyFont="0" applyFill="0" applyBorder="0" applyAlignment="0" applyProtection="0"/>
    <xf numFmtId="0" fontId="18" fillId="23" borderId="11" applyNumberFormat="0" applyAlignment="0" applyProtection="0"/>
    <xf numFmtId="0" fontId="4" fillId="25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20" borderId="0" applyNumberFormat="0" applyBorder="0" applyAlignment="0" applyProtection="0"/>
    <xf numFmtId="0" fontId="4" fillId="25" borderId="0" applyNumberFormat="0" applyBorder="0" applyAlignment="0" applyProtection="0"/>
    <xf numFmtId="0" fontId="4" fillId="28" borderId="0" applyNumberFormat="0" applyBorder="0" applyAlignment="0" applyProtection="0"/>
    <xf numFmtId="0" fontId="5" fillId="30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5" fillId="33" borderId="0" applyNumberFormat="0" applyBorder="0" applyAlignment="0" applyProtection="0"/>
    <xf numFmtId="0" fontId="11" fillId="19" borderId="0" applyNumberFormat="0" applyBorder="0" applyAlignment="0" applyProtection="0"/>
    <xf numFmtId="0" fontId="7" fillId="23" borderId="3" applyNumberFormat="0" applyAlignment="0" applyProtection="0"/>
    <xf numFmtId="0" fontId="8" fillId="34" borderId="4" applyNumberFormat="0" applyAlignment="0" applyProtection="0"/>
    <xf numFmtId="0" fontId="16" fillId="0" borderId="5" applyNumberFormat="0" applyFill="0" applyAlignment="0" applyProtection="0"/>
    <xf numFmtId="0" fontId="3" fillId="24" borderId="10" applyNumberFormat="0" applyFont="0" applyAlignment="0" applyProtection="0"/>
    <xf numFmtId="0" fontId="17" fillId="29" borderId="0" applyNumberFormat="0" applyBorder="0" applyAlignment="0" applyProtection="0"/>
    <xf numFmtId="0" fontId="6" fillId="18" borderId="0" applyNumberFormat="0" applyBorder="0" applyAlignment="0" applyProtection="0"/>
    <xf numFmtId="0" fontId="5" fillId="35" borderId="0" applyNumberFormat="0" applyBorder="0" applyAlignment="0" applyProtection="0"/>
    <xf numFmtId="0" fontId="5" fillId="36" borderId="0" applyNumberFormat="0" applyBorder="0" applyAlignment="0" applyProtection="0"/>
    <xf numFmtId="0" fontId="5" fillId="37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5" fillId="38" borderId="0" applyNumberFormat="0" applyBorder="0" applyAlignment="0" applyProtection="0"/>
    <xf numFmtId="0" fontId="15" fillId="22" borderId="3" applyNumberFormat="0" applyAlignment="0" applyProtection="0"/>
    <xf numFmtId="0" fontId="15" fillId="22" borderId="3" applyNumberFormat="0" applyAlignment="0" applyProtection="0"/>
    <xf numFmtId="0" fontId="5" fillId="38" borderId="0" applyNumberFormat="0" applyBorder="0" applyAlignment="0" applyProtection="0"/>
    <xf numFmtId="0" fontId="5" fillId="32" borderId="0" applyNumberFormat="0" applyBorder="0" applyAlignment="0" applyProtection="0"/>
    <xf numFmtId="0" fontId="5" fillId="31" borderId="0" applyNumberFormat="0" applyBorder="0" applyAlignment="0" applyProtection="0"/>
    <xf numFmtId="0" fontId="5" fillId="37" borderId="0" applyNumberFormat="0" applyBorder="0" applyAlignment="0" applyProtection="0"/>
    <xf numFmtId="0" fontId="6" fillId="18" borderId="0" applyNumberFormat="0" applyBorder="0" applyAlignment="0" applyProtection="0"/>
    <xf numFmtId="0" fontId="5" fillId="36" borderId="0" applyNumberFormat="0" applyBorder="0" applyAlignment="0" applyProtection="0"/>
    <xf numFmtId="0" fontId="5" fillId="35" borderId="0" applyNumberFormat="0" applyBorder="0" applyAlignment="0" applyProtection="0"/>
    <xf numFmtId="174" fontId="3" fillId="0" borderId="0" applyFont="0" applyFill="0" applyBorder="0" applyAlignment="0" applyProtection="0"/>
    <xf numFmtId="0" fontId="17" fillId="29" borderId="0" applyNumberFormat="0" applyBorder="0" applyAlignment="0" applyProtection="0"/>
    <xf numFmtId="0" fontId="3" fillId="24" borderId="10" applyNumberFormat="0" applyFont="0" applyAlignment="0" applyProtection="0"/>
    <xf numFmtId="0" fontId="16" fillId="0" borderId="5" applyNumberFormat="0" applyFill="0" applyAlignment="0" applyProtection="0"/>
    <xf numFmtId="0" fontId="8" fillId="34" borderId="4" applyNumberFormat="0" applyAlignment="0" applyProtection="0"/>
    <xf numFmtId="0" fontId="7" fillId="23" borderId="3" applyNumberFormat="0" applyAlignment="0" applyProtection="0"/>
    <xf numFmtId="0" fontId="11" fillId="19" borderId="0" applyNumberFormat="0" applyBorder="0" applyAlignment="0" applyProtection="0"/>
    <xf numFmtId="0" fontId="18" fillId="23" borderId="11" applyNumberFormat="0" applyAlignment="0" applyProtection="0"/>
    <xf numFmtId="43" fontId="3" fillId="0" borderId="0" applyFont="0" applyFill="0" applyBorder="0" applyAlignment="0" applyProtection="0"/>
    <xf numFmtId="0" fontId="5" fillId="33" borderId="0" applyNumberFormat="0" applyBorder="0" applyAlignment="0" applyProtection="0"/>
    <xf numFmtId="0" fontId="5" fillId="32" borderId="0" applyNumberFormat="0" applyBorder="0" applyAlignment="0" applyProtection="0"/>
    <xf numFmtId="0" fontId="5" fillId="31" borderId="0" applyNumberFormat="0" applyBorder="0" applyAlignment="0" applyProtection="0"/>
    <xf numFmtId="0" fontId="5" fillId="27" borderId="0" applyNumberFormat="0" applyBorder="0" applyAlignment="0" applyProtection="0"/>
    <xf numFmtId="0" fontId="5" fillId="26" borderId="0" applyNumberFormat="0" applyBorder="0" applyAlignment="0" applyProtection="0"/>
    <xf numFmtId="0" fontId="5" fillId="30" borderId="0" applyNumberFormat="0" applyBorder="0" applyAlignment="0" applyProtection="0"/>
    <xf numFmtId="0" fontId="4" fillId="28" borderId="0" applyNumberFormat="0" applyBorder="0" applyAlignment="0" applyProtection="0"/>
    <xf numFmtId="0" fontId="4" fillId="25" borderId="0" applyNumberFormat="0" applyBorder="0" applyAlignment="0" applyProtection="0"/>
    <xf numFmtId="0" fontId="4" fillId="20" borderId="0" applyNumberFormat="0" applyBorder="0" applyAlignment="0" applyProtection="0"/>
    <xf numFmtId="0" fontId="4" fillId="27" borderId="0" applyNumberFormat="0" applyBorder="0" applyAlignment="0" applyProtection="0"/>
    <xf numFmtId="0" fontId="4" fillId="26" borderId="0" applyNumberFormat="0" applyBorder="0" applyAlignment="0" applyProtection="0"/>
    <xf numFmtId="0" fontId="4" fillId="25" borderId="0" applyNumberFormat="0" applyBorder="0" applyAlignment="0" applyProtection="0"/>
    <xf numFmtId="0" fontId="4" fillId="22" borderId="0" applyNumberFormat="0" applyBorder="0" applyAlignment="0" applyProtection="0"/>
    <xf numFmtId="0" fontId="4" fillId="21" borderId="0" applyNumberFormat="0" applyBorder="0" applyAlignment="0" applyProtection="0"/>
    <xf numFmtId="0" fontId="4" fillId="20" borderId="0" applyNumberFormat="0" applyBorder="0" applyAlignment="0" applyProtection="0"/>
    <xf numFmtId="0" fontId="4" fillId="19" borderId="0" applyNumberFormat="0" applyBorder="0" applyAlignment="0" applyProtection="0"/>
    <xf numFmtId="0" fontId="4" fillId="18" borderId="0" applyNumberFormat="0" applyBorder="0" applyAlignment="0" applyProtection="0"/>
    <xf numFmtId="0" fontId="4" fillId="17" borderId="0" applyNumberFormat="0" applyBorder="0" applyAlignment="0" applyProtection="0"/>
    <xf numFmtId="0" fontId="2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2" fillId="0" borderId="6" applyNumberFormat="0" applyFill="0" applyAlignment="0" applyProtection="0"/>
    <xf numFmtId="0" fontId="13" fillId="0" borderId="7" applyNumberFormat="0" applyFill="0" applyAlignment="0" applyProtection="0"/>
    <xf numFmtId="0" fontId="14" fillId="0" borderId="8" applyNumberFormat="0" applyFill="0" applyAlignment="0" applyProtection="0"/>
    <xf numFmtId="0" fontId="14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2" fillId="0" borderId="6" applyNumberFormat="0" applyFill="0" applyAlignment="0" applyProtection="0"/>
    <xf numFmtId="0" fontId="13" fillId="0" borderId="7" applyNumberFormat="0" applyFill="0" applyAlignment="0" applyProtection="0"/>
    <xf numFmtId="0" fontId="14" fillId="0" borderId="8" applyNumberFormat="0" applyFill="0" applyAlignment="0" applyProtection="0"/>
    <xf numFmtId="0" fontId="14" fillId="0" borderId="0" applyNumberFormat="0" applyFill="0" applyBorder="0" applyAlignment="0" applyProtection="0"/>
    <xf numFmtId="0" fontId="220" fillId="0" borderId="0"/>
    <xf numFmtId="43" fontId="220" fillId="0" borderId="0" applyFont="0" applyFill="0" applyBorder="0" applyAlignment="0" applyProtection="0"/>
    <xf numFmtId="9" fontId="220" fillId="0" borderId="0" applyFont="0" applyFill="0" applyBorder="0" applyAlignment="0" applyProtection="0"/>
    <xf numFmtId="0" fontId="160" fillId="0" borderId="52" applyNumberFormat="0" applyFill="0" applyAlignment="0" applyProtection="0"/>
    <xf numFmtId="0" fontId="161" fillId="0" borderId="53" applyNumberFormat="0" applyFill="0" applyAlignment="0" applyProtection="0"/>
    <xf numFmtId="0" fontId="162" fillId="0" borderId="54" applyNumberFormat="0" applyFill="0" applyAlignment="0" applyProtection="0"/>
    <xf numFmtId="0" fontId="162" fillId="0" borderId="0" applyNumberFormat="0" applyFill="0" applyBorder="0" applyAlignment="0" applyProtection="0"/>
    <xf numFmtId="0" fontId="163" fillId="61" borderId="0" applyNumberFormat="0" applyBorder="0" applyAlignment="0" applyProtection="0"/>
    <xf numFmtId="0" fontId="221" fillId="63" borderId="0" applyNumberFormat="0" applyBorder="0" applyAlignment="0" applyProtection="0"/>
    <xf numFmtId="0" fontId="165" fillId="64" borderId="55" applyNumberFormat="0" applyAlignment="0" applyProtection="0"/>
    <xf numFmtId="0" fontId="166" fillId="65" borderId="56" applyNumberFormat="0" applyAlignment="0" applyProtection="0"/>
    <xf numFmtId="0" fontId="167" fillId="65" borderId="55" applyNumberFormat="0" applyAlignment="0" applyProtection="0"/>
    <xf numFmtId="0" fontId="168" fillId="0" borderId="57" applyNumberFormat="0" applyFill="0" applyAlignment="0" applyProtection="0"/>
    <xf numFmtId="0" fontId="169" fillId="66" borderId="58" applyNumberFormat="0" applyAlignment="0" applyProtection="0"/>
    <xf numFmtId="0" fontId="170" fillId="0" borderId="0" applyNumberFormat="0" applyFill="0" applyBorder="0" applyAlignment="0" applyProtection="0"/>
    <xf numFmtId="0" fontId="171" fillId="0" borderId="0" applyNumberFormat="0" applyFill="0" applyBorder="0" applyAlignment="0" applyProtection="0"/>
    <xf numFmtId="0" fontId="172" fillId="67" borderId="0" applyNumberFormat="0" applyBorder="0" applyAlignment="0" applyProtection="0"/>
    <xf numFmtId="0" fontId="1" fillId="3" borderId="0" applyNumberFormat="0" applyBorder="0" applyAlignment="0" applyProtection="0"/>
    <xf numFmtId="0" fontId="1" fillId="4" borderId="0" applyNumberFormat="0" applyBorder="0" applyAlignment="0" applyProtection="0"/>
    <xf numFmtId="0" fontId="172" fillId="68" borderId="0" applyNumberFormat="0" applyBorder="0" applyAlignment="0" applyProtection="0"/>
    <xf numFmtId="0" fontId="172" fillId="69" borderId="0" applyNumberFormat="0" applyBorder="0" applyAlignment="0" applyProtection="0"/>
    <xf numFmtId="0" fontId="1" fillId="5" borderId="0" applyNumberFormat="0" applyBorder="0" applyAlignment="0" applyProtection="0"/>
    <xf numFmtId="0" fontId="1" fillId="6" borderId="0" applyNumberFormat="0" applyBorder="0" applyAlignment="0" applyProtection="0"/>
    <xf numFmtId="0" fontId="172" fillId="70" borderId="0" applyNumberFormat="0" applyBorder="0" applyAlignment="0" applyProtection="0"/>
    <xf numFmtId="0" fontId="172" fillId="71" borderId="0" applyNumberFormat="0" applyBorder="0" applyAlignment="0" applyProtection="0"/>
    <xf numFmtId="0" fontId="1" fillId="7" borderId="0" applyNumberFormat="0" applyBorder="0" applyAlignment="0" applyProtection="0"/>
    <xf numFmtId="0" fontId="1" fillId="8" borderId="0" applyNumberFormat="0" applyBorder="0" applyAlignment="0" applyProtection="0"/>
    <xf numFmtId="0" fontId="172" fillId="72" borderId="0" applyNumberFormat="0" applyBorder="0" applyAlignment="0" applyProtection="0"/>
    <xf numFmtId="0" fontId="172" fillId="73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72" fillId="74" borderId="0" applyNumberFormat="0" applyBorder="0" applyAlignment="0" applyProtection="0"/>
    <xf numFmtId="0" fontId="172" fillId="75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2" fillId="76" borderId="0" applyNumberFormat="0" applyBorder="0" applyAlignment="0" applyProtection="0"/>
    <xf numFmtId="0" fontId="172" fillId="77" borderId="0" applyNumberFormat="0" applyBorder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172" fillId="78" borderId="0" applyNumberFormat="0" applyBorder="0" applyAlignment="0" applyProtection="0"/>
    <xf numFmtId="0" fontId="220" fillId="0" borderId="0"/>
    <xf numFmtId="43" fontId="220" fillId="0" borderId="0" applyFont="0" applyFill="0" applyBorder="0" applyAlignment="0" applyProtection="0"/>
    <xf numFmtId="9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1" fillId="3" borderId="0" applyNumberFormat="0" applyBorder="0" applyAlignment="0" applyProtection="0"/>
    <xf numFmtId="0" fontId="4" fillId="17" borderId="0" applyNumberFormat="0" applyBorder="0" applyAlignment="0" applyProtection="0"/>
    <xf numFmtId="0" fontId="1" fillId="3" borderId="0" applyNumberFormat="0" applyBorder="0" applyAlignment="0" applyProtection="0"/>
    <xf numFmtId="0" fontId="4" fillId="17" borderId="0" applyNumberFormat="0" applyBorder="0" applyAlignment="0" applyProtection="0"/>
    <xf numFmtId="0" fontId="1" fillId="3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4" fillId="17" borderId="0" applyNumberFormat="0" applyBorder="0" applyAlignment="0" applyProtection="0"/>
    <xf numFmtId="0" fontId="1" fillId="3" borderId="0" applyNumberFormat="0" applyBorder="0" applyAlignment="0" applyProtection="0"/>
    <xf numFmtId="0" fontId="1" fillId="5" borderId="0" applyNumberFormat="0" applyBorder="0" applyAlignment="0" applyProtection="0"/>
    <xf numFmtId="0" fontId="4" fillId="18" borderId="0" applyNumberFormat="0" applyBorder="0" applyAlignment="0" applyProtection="0"/>
    <xf numFmtId="0" fontId="1" fillId="5" borderId="0" applyNumberFormat="0" applyBorder="0" applyAlignment="0" applyProtection="0"/>
    <xf numFmtId="0" fontId="4" fillId="18" borderId="0" applyNumberFormat="0" applyBorder="0" applyAlignment="0" applyProtection="0"/>
    <xf numFmtId="0" fontId="1" fillId="5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4" fillId="18" borderId="0" applyNumberFormat="0" applyBorder="0" applyAlignment="0" applyProtection="0"/>
    <xf numFmtId="0" fontId="1" fillId="5" borderId="0" applyNumberFormat="0" applyBorder="0" applyAlignment="0" applyProtection="0"/>
    <xf numFmtId="0" fontId="1" fillId="7" borderId="0" applyNumberFormat="0" applyBorder="0" applyAlignment="0" applyProtection="0"/>
    <xf numFmtId="0" fontId="4" fillId="19" borderId="0" applyNumberFormat="0" applyBorder="0" applyAlignment="0" applyProtection="0"/>
    <xf numFmtId="0" fontId="1" fillId="7" borderId="0" applyNumberFormat="0" applyBorder="0" applyAlignment="0" applyProtection="0"/>
    <xf numFmtId="0" fontId="4" fillId="19" borderId="0" applyNumberFormat="0" applyBorder="0" applyAlignment="0" applyProtection="0"/>
    <xf numFmtId="0" fontId="1" fillId="7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4" fillId="19" borderId="0" applyNumberFormat="0" applyBorder="0" applyAlignment="0" applyProtection="0"/>
    <xf numFmtId="0" fontId="1" fillId="7" borderId="0" applyNumberFormat="0" applyBorder="0" applyAlignment="0" applyProtection="0"/>
    <xf numFmtId="0" fontId="1" fillId="9" borderId="0" applyNumberFormat="0" applyBorder="0" applyAlignment="0" applyProtection="0"/>
    <xf numFmtId="0" fontId="4" fillId="20" borderId="0" applyNumberFormat="0" applyBorder="0" applyAlignment="0" applyProtection="0"/>
    <xf numFmtId="0" fontId="1" fillId="9" borderId="0" applyNumberFormat="0" applyBorder="0" applyAlignment="0" applyProtection="0"/>
    <xf numFmtId="0" fontId="4" fillId="20" borderId="0" applyNumberFormat="0" applyBorder="0" applyAlignment="0" applyProtection="0"/>
    <xf numFmtId="0" fontId="1" fillId="9" borderId="0" applyNumberFormat="0" applyBorder="0" applyAlignment="0" applyProtection="0"/>
    <xf numFmtId="0" fontId="4" fillId="20" borderId="0" applyNumberFormat="0" applyBorder="0" applyAlignment="0" applyProtection="0"/>
    <xf numFmtId="0" fontId="4" fillId="20" borderId="0" applyNumberFormat="0" applyBorder="0" applyAlignment="0" applyProtection="0"/>
    <xf numFmtId="0" fontId="4" fillId="20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4" fillId="20" borderId="0" applyNumberFormat="0" applyBorder="0" applyAlignment="0" applyProtection="0"/>
    <xf numFmtId="0" fontId="4" fillId="20" borderId="0" applyNumberFormat="0" applyBorder="0" applyAlignment="0" applyProtection="0"/>
    <xf numFmtId="0" fontId="4" fillId="20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4" fillId="20" borderId="0" applyNumberFormat="0" applyBorder="0" applyAlignment="0" applyProtection="0"/>
    <xf numFmtId="0" fontId="4" fillId="20" borderId="0" applyNumberFormat="0" applyBorder="0" applyAlignment="0" applyProtection="0"/>
    <xf numFmtId="0" fontId="4" fillId="20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4" fillId="20" borderId="0" applyNumberFormat="0" applyBorder="0" applyAlignment="0" applyProtection="0"/>
    <xf numFmtId="0" fontId="1" fillId="9" borderId="0" applyNumberFormat="0" applyBorder="0" applyAlignment="0" applyProtection="0"/>
    <xf numFmtId="0" fontId="1" fillId="11" borderId="0" applyNumberFormat="0" applyBorder="0" applyAlignment="0" applyProtection="0"/>
    <xf numFmtId="0" fontId="4" fillId="21" borderId="0" applyNumberFormat="0" applyBorder="0" applyAlignment="0" applyProtection="0"/>
    <xf numFmtId="0" fontId="1" fillId="11" borderId="0" applyNumberFormat="0" applyBorder="0" applyAlignment="0" applyProtection="0"/>
    <xf numFmtId="0" fontId="4" fillId="21" borderId="0" applyNumberFormat="0" applyBorder="0" applyAlignment="0" applyProtection="0"/>
    <xf numFmtId="0" fontId="1" fillId="11" borderId="0" applyNumberFormat="0" applyBorder="0" applyAlignment="0" applyProtection="0"/>
    <xf numFmtId="0" fontId="4" fillId="21" borderId="0" applyNumberFormat="0" applyBorder="0" applyAlignment="0" applyProtection="0"/>
    <xf numFmtId="0" fontId="4" fillId="21" borderId="0" applyNumberFormat="0" applyBorder="0" applyAlignment="0" applyProtection="0"/>
    <xf numFmtId="0" fontId="4" fillId="2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4" fillId="21" borderId="0" applyNumberFormat="0" applyBorder="0" applyAlignment="0" applyProtection="0"/>
    <xf numFmtId="0" fontId="4" fillId="21" borderId="0" applyNumberFormat="0" applyBorder="0" applyAlignment="0" applyProtection="0"/>
    <xf numFmtId="0" fontId="4" fillId="2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4" fillId="21" borderId="0" applyNumberFormat="0" applyBorder="0" applyAlignment="0" applyProtection="0"/>
    <xf numFmtId="0" fontId="4" fillId="21" borderId="0" applyNumberFormat="0" applyBorder="0" applyAlignment="0" applyProtection="0"/>
    <xf numFmtId="0" fontId="4" fillId="21" borderId="0" applyNumberFormat="0" applyBorder="0" applyAlignment="0" applyProtection="0"/>
    <xf numFmtId="0" fontId="4" fillId="2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4" fillId="21" borderId="0" applyNumberFormat="0" applyBorder="0" applyAlignment="0" applyProtection="0"/>
    <xf numFmtId="0" fontId="1" fillId="11" borderId="0" applyNumberFormat="0" applyBorder="0" applyAlignment="0" applyProtection="0"/>
    <xf numFmtId="0" fontId="1" fillId="13" borderId="0" applyNumberFormat="0" applyBorder="0" applyAlignment="0" applyProtection="0"/>
    <xf numFmtId="0" fontId="4" fillId="22" borderId="0" applyNumberFormat="0" applyBorder="0" applyAlignment="0" applyProtection="0"/>
    <xf numFmtId="0" fontId="1" fillId="13" borderId="0" applyNumberFormat="0" applyBorder="0" applyAlignment="0" applyProtection="0"/>
    <xf numFmtId="0" fontId="4" fillId="22" borderId="0" applyNumberFormat="0" applyBorder="0" applyAlignment="0" applyProtection="0"/>
    <xf numFmtId="0" fontId="1" fillId="13" borderId="0" applyNumberFormat="0" applyBorder="0" applyAlignment="0" applyProtection="0"/>
    <xf numFmtId="0" fontId="4" fillId="22" borderId="0" applyNumberFormat="0" applyBorder="0" applyAlignment="0" applyProtection="0"/>
    <xf numFmtId="0" fontId="4" fillId="22" borderId="0" applyNumberFormat="0" applyBorder="0" applyAlignment="0" applyProtection="0"/>
    <xf numFmtId="0" fontId="4" fillId="22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4" fillId="22" borderId="0" applyNumberFormat="0" applyBorder="0" applyAlignment="0" applyProtection="0"/>
    <xf numFmtId="0" fontId="4" fillId="22" borderId="0" applyNumberFormat="0" applyBorder="0" applyAlignment="0" applyProtection="0"/>
    <xf numFmtId="0" fontId="4" fillId="22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4" fillId="22" borderId="0" applyNumberFormat="0" applyBorder="0" applyAlignment="0" applyProtection="0"/>
    <xf numFmtId="0" fontId="4" fillId="22" borderId="0" applyNumberFormat="0" applyBorder="0" applyAlignment="0" applyProtection="0"/>
    <xf numFmtId="0" fontId="4" fillId="22" borderId="0" applyNumberFormat="0" applyBorder="0" applyAlignment="0" applyProtection="0"/>
    <xf numFmtId="0" fontId="4" fillId="22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4" fillId="22" borderId="0" applyNumberFormat="0" applyBorder="0" applyAlignment="0" applyProtection="0"/>
    <xf numFmtId="0" fontId="1" fillId="13" borderId="0" applyNumberFormat="0" applyBorder="0" applyAlignment="0" applyProtection="0"/>
    <xf numFmtId="0" fontId="1" fillId="4" borderId="0" applyNumberFormat="0" applyBorder="0" applyAlignment="0" applyProtection="0"/>
    <xf numFmtId="0" fontId="4" fillId="25" borderId="0" applyNumberFormat="0" applyBorder="0" applyAlignment="0" applyProtection="0"/>
    <xf numFmtId="0" fontId="1" fillId="4" borderId="0" applyNumberFormat="0" applyBorder="0" applyAlignment="0" applyProtection="0"/>
    <xf numFmtId="0" fontId="4" fillId="25" borderId="0" applyNumberFormat="0" applyBorder="0" applyAlignment="0" applyProtection="0"/>
    <xf numFmtId="0" fontId="1" fillId="4" borderId="0" applyNumberFormat="0" applyBorder="0" applyAlignment="0" applyProtection="0"/>
    <xf numFmtId="0" fontId="4" fillId="25" borderId="0" applyNumberFormat="0" applyBorder="0" applyAlignment="0" applyProtection="0"/>
    <xf numFmtId="0" fontId="4" fillId="25" borderId="0" applyNumberFormat="0" applyBorder="0" applyAlignment="0" applyProtection="0"/>
    <xf numFmtId="0" fontId="4" fillId="25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4" fillId="25" borderId="0" applyNumberFormat="0" applyBorder="0" applyAlignment="0" applyProtection="0"/>
    <xf numFmtId="0" fontId="4" fillId="25" borderId="0" applyNumberFormat="0" applyBorder="0" applyAlignment="0" applyProtection="0"/>
    <xf numFmtId="0" fontId="4" fillId="25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4" fillId="25" borderId="0" applyNumberFormat="0" applyBorder="0" applyAlignment="0" applyProtection="0"/>
    <xf numFmtId="0" fontId="4" fillId="25" borderId="0" applyNumberFormat="0" applyBorder="0" applyAlignment="0" applyProtection="0"/>
    <xf numFmtId="0" fontId="4" fillId="25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4" fillId="25" borderId="0" applyNumberFormat="0" applyBorder="0" applyAlignment="0" applyProtection="0"/>
    <xf numFmtId="0" fontId="1" fillId="4" borderId="0" applyNumberFormat="0" applyBorder="0" applyAlignment="0" applyProtection="0"/>
    <xf numFmtId="0" fontId="1" fillId="6" borderId="0" applyNumberFormat="0" applyBorder="0" applyAlignment="0" applyProtection="0"/>
    <xf numFmtId="0" fontId="4" fillId="26" borderId="0" applyNumberFormat="0" applyBorder="0" applyAlignment="0" applyProtection="0"/>
    <xf numFmtId="0" fontId="1" fillId="6" borderId="0" applyNumberFormat="0" applyBorder="0" applyAlignment="0" applyProtection="0"/>
    <xf numFmtId="0" fontId="4" fillId="26" borderId="0" applyNumberFormat="0" applyBorder="0" applyAlignment="0" applyProtection="0"/>
    <xf numFmtId="0" fontId="1" fillId="6" borderId="0" applyNumberFormat="0" applyBorder="0" applyAlignment="0" applyProtection="0"/>
    <xf numFmtId="0" fontId="4" fillId="26" borderId="0" applyNumberFormat="0" applyBorder="0" applyAlignment="0" applyProtection="0"/>
    <xf numFmtId="0" fontId="4" fillId="26" borderId="0" applyNumberFormat="0" applyBorder="0" applyAlignment="0" applyProtection="0"/>
    <xf numFmtId="0" fontId="4" fillId="2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4" fillId="26" borderId="0" applyNumberFormat="0" applyBorder="0" applyAlignment="0" applyProtection="0"/>
    <xf numFmtId="0" fontId="4" fillId="26" borderId="0" applyNumberFormat="0" applyBorder="0" applyAlignment="0" applyProtection="0"/>
    <xf numFmtId="0" fontId="4" fillId="2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4" fillId="26" borderId="0" applyNumberFormat="0" applyBorder="0" applyAlignment="0" applyProtection="0"/>
    <xf numFmtId="0" fontId="4" fillId="26" borderId="0" applyNumberFormat="0" applyBorder="0" applyAlignment="0" applyProtection="0"/>
    <xf numFmtId="0" fontId="4" fillId="26" borderId="0" applyNumberFormat="0" applyBorder="0" applyAlignment="0" applyProtection="0"/>
    <xf numFmtId="0" fontId="4" fillId="2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4" fillId="26" borderId="0" applyNumberFormat="0" applyBorder="0" applyAlignment="0" applyProtection="0"/>
    <xf numFmtId="0" fontId="1" fillId="6" borderId="0" applyNumberFormat="0" applyBorder="0" applyAlignment="0" applyProtection="0"/>
    <xf numFmtId="0" fontId="1" fillId="8" borderId="0" applyNumberFormat="0" applyBorder="0" applyAlignment="0" applyProtection="0"/>
    <xf numFmtId="0" fontId="4" fillId="27" borderId="0" applyNumberFormat="0" applyBorder="0" applyAlignment="0" applyProtection="0"/>
    <xf numFmtId="0" fontId="1" fillId="8" borderId="0" applyNumberFormat="0" applyBorder="0" applyAlignment="0" applyProtection="0"/>
    <xf numFmtId="0" fontId="4" fillId="27" borderId="0" applyNumberFormat="0" applyBorder="0" applyAlignment="0" applyProtection="0"/>
    <xf numFmtId="0" fontId="1" fillId="8" borderId="0" applyNumberFormat="0" applyBorder="0" applyAlignment="0" applyProtection="0"/>
    <xf numFmtId="0" fontId="4" fillId="27" borderId="0" applyNumberFormat="0" applyBorder="0" applyAlignment="0" applyProtection="0"/>
    <xf numFmtId="0" fontId="4" fillId="27" borderId="0" applyNumberFormat="0" applyBorder="0" applyAlignment="0" applyProtection="0"/>
    <xf numFmtId="0" fontId="4" fillId="27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4" fillId="27" borderId="0" applyNumberFormat="0" applyBorder="0" applyAlignment="0" applyProtection="0"/>
    <xf numFmtId="0" fontId="4" fillId="27" borderId="0" applyNumberFormat="0" applyBorder="0" applyAlignment="0" applyProtection="0"/>
    <xf numFmtId="0" fontId="4" fillId="27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4" fillId="27" borderId="0" applyNumberFormat="0" applyBorder="0" applyAlignment="0" applyProtection="0"/>
    <xf numFmtId="0" fontId="4" fillId="27" borderId="0" applyNumberFormat="0" applyBorder="0" applyAlignment="0" applyProtection="0"/>
    <xf numFmtId="0" fontId="4" fillId="27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4" fillId="27" borderId="0" applyNumberFormat="0" applyBorder="0" applyAlignment="0" applyProtection="0"/>
    <xf numFmtId="0" fontId="1" fillId="8" borderId="0" applyNumberFormat="0" applyBorder="0" applyAlignment="0" applyProtection="0"/>
    <xf numFmtId="0" fontId="1" fillId="10" borderId="0" applyNumberFormat="0" applyBorder="0" applyAlignment="0" applyProtection="0"/>
    <xf numFmtId="0" fontId="4" fillId="20" borderId="0" applyNumberFormat="0" applyBorder="0" applyAlignment="0" applyProtection="0"/>
    <xf numFmtId="0" fontId="1" fillId="10" borderId="0" applyNumberFormat="0" applyBorder="0" applyAlignment="0" applyProtection="0"/>
    <xf numFmtId="0" fontId="4" fillId="20" borderId="0" applyNumberFormat="0" applyBorder="0" applyAlignment="0" applyProtection="0"/>
    <xf numFmtId="0" fontId="1" fillId="10" borderId="0" applyNumberFormat="0" applyBorder="0" applyAlignment="0" applyProtection="0"/>
    <xf numFmtId="0" fontId="4" fillId="20" borderId="0" applyNumberFormat="0" applyBorder="0" applyAlignment="0" applyProtection="0"/>
    <xf numFmtId="0" fontId="4" fillId="20" borderId="0" applyNumberFormat="0" applyBorder="0" applyAlignment="0" applyProtection="0"/>
    <xf numFmtId="0" fontId="4" fillId="2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4" fillId="20" borderId="0" applyNumberFormat="0" applyBorder="0" applyAlignment="0" applyProtection="0"/>
    <xf numFmtId="0" fontId="4" fillId="20" borderId="0" applyNumberFormat="0" applyBorder="0" applyAlignment="0" applyProtection="0"/>
    <xf numFmtId="0" fontId="4" fillId="2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4" fillId="20" borderId="0" applyNumberFormat="0" applyBorder="0" applyAlignment="0" applyProtection="0"/>
    <xf numFmtId="0" fontId="4" fillId="20" borderId="0" applyNumberFormat="0" applyBorder="0" applyAlignment="0" applyProtection="0"/>
    <xf numFmtId="0" fontId="4" fillId="2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4" fillId="20" borderId="0" applyNumberFormat="0" applyBorder="0" applyAlignment="0" applyProtection="0"/>
    <xf numFmtId="0" fontId="1" fillId="10" borderId="0" applyNumberFormat="0" applyBorder="0" applyAlignment="0" applyProtection="0"/>
    <xf numFmtId="0" fontId="1" fillId="12" borderId="0" applyNumberFormat="0" applyBorder="0" applyAlignment="0" applyProtection="0"/>
    <xf numFmtId="0" fontId="4" fillId="25" borderId="0" applyNumberFormat="0" applyBorder="0" applyAlignment="0" applyProtection="0"/>
    <xf numFmtId="0" fontId="1" fillId="12" borderId="0" applyNumberFormat="0" applyBorder="0" applyAlignment="0" applyProtection="0"/>
    <xf numFmtId="0" fontId="4" fillId="25" borderId="0" applyNumberFormat="0" applyBorder="0" applyAlignment="0" applyProtection="0"/>
    <xf numFmtId="0" fontId="1" fillId="12" borderId="0" applyNumberFormat="0" applyBorder="0" applyAlignment="0" applyProtection="0"/>
    <xf numFmtId="0" fontId="4" fillId="25" borderId="0" applyNumberFormat="0" applyBorder="0" applyAlignment="0" applyProtection="0"/>
    <xf numFmtId="0" fontId="4" fillId="25" borderId="0" applyNumberFormat="0" applyBorder="0" applyAlignment="0" applyProtection="0"/>
    <xf numFmtId="0" fontId="4" fillId="25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4" fillId="25" borderId="0" applyNumberFormat="0" applyBorder="0" applyAlignment="0" applyProtection="0"/>
    <xf numFmtId="0" fontId="4" fillId="25" borderId="0" applyNumberFormat="0" applyBorder="0" applyAlignment="0" applyProtection="0"/>
    <xf numFmtId="0" fontId="4" fillId="25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4" fillId="25" borderId="0" applyNumberFormat="0" applyBorder="0" applyAlignment="0" applyProtection="0"/>
    <xf numFmtId="0" fontId="4" fillId="25" borderId="0" applyNumberFormat="0" applyBorder="0" applyAlignment="0" applyProtection="0"/>
    <xf numFmtId="0" fontId="4" fillId="25" borderId="0" applyNumberFormat="0" applyBorder="0" applyAlignment="0" applyProtection="0"/>
    <xf numFmtId="0" fontId="4" fillId="25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4" fillId="25" borderId="0" applyNumberFormat="0" applyBorder="0" applyAlignment="0" applyProtection="0"/>
    <xf numFmtId="0" fontId="1" fillId="12" borderId="0" applyNumberFormat="0" applyBorder="0" applyAlignment="0" applyProtection="0"/>
    <xf numFmtId="0" fontId="1" fillId="14" borderId="0" applyNumberFormat="0" applyBorder="0" applyAlignment="0" applyProtection="0"/>
    <xf numFmtId="0" fontId="4" fillId="28" borderId="0" applyNumberFormat="0" applyBorder="0" applyAlignment="0" applyProtection="0"/>
    <xf numFmtId="0" fontId="1" fillId="14" borderId="0" applyNumberFormat="0" applyBorder="0" applyAlignment="0" applyProtection="0"/>
    <xf numFmtId="0" fontId="4" fillId="28" borderId="0" applyNumberFormat="0" applyBorder="0" applyAlignment="0" applyProtection="0"/>
    <xf numFmtId="0" fontId="1" fillId="14" borderId="0" applyNumberFormat="0" applyBorder="0" applyAlignment="0" applyProtection="0"/>
    <xf numFmtId="0" fontId="4" fillId="28" borderId="0" applyNumberFormat="0" applyBorder="0" applyAlignment="0" applyProtection="0"/>
    <xf numFmtId="0" fontId="4" fillId="28" borderId="0" applyNumberFormat="0" applyBorder="0" applyAlignment="0" applyProtection="0"/>
    <xf numFmtId="0" fontId="4" fillId="28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4" fillId="28" borderId="0" applyNumberFormat="0" applyBorder="0" applyAlignment="0" applyProtection="0"/>
    <xf numFmtId="0" fontId="4" fillId="28" borderId="0" applyNumberFormat="0" applyBorder="0" applyAlignment="0" applyProtection="0"/>
    <xf numFmtId="0" fontId="4" fillId="28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4" fillId="28" borderId="0" applyNumberFormat="0" applyBorder="0" applyAlignment="0" applyProtection="0"/>
    <xf numFmtId="0" fontId="4" fillId="28" borderId="0" applyNumberFormat="0" applyBorder="0" applyAlignment="0" applyProtection="0"/>
    <xf numFmtId="0" fontId="4" fillId="28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4" fillId="28" borderId="0" applyNumberFormat="0" applyBorder="0" applyAlignment="0" applyProtection="0"/>
    <xf numFmtId="0" fontId="1" fillId="14" borderId="0" applyNumberFormat="0" applyBorder="0" applyAlignment="0" applyProtection="0"/>
    <xf numFmtId="0" fontId="172" fillId="68" borderId="0" applyNumberFormat="0" applyBorder="0" applyAlignment="0" applyProtection="0"/>
    <xf numFmtId="0" fontId="172" fillId="68" borderId="0" applyNumberFormat="0" applyBorder="0" applyAlignment="0" applyProtection="0"/>
    <xf numFmtId="0" fontId="5" fillId="30" borderId="0" applyNumberFormat="0" applyBorder="0" applyAlignment="0" applyProtection="0"/>
    <xf numFmtId="0" fontId="172" fillId="68" borderId="0" applyNumberFormat="0" applyBorder="0" applyAlignment="0" applyProtection="0"/>
    <xf numFmtId="0" fontId="5" fillId="30" borderId="0" applyNumberFormat="0" applyBorder="0" applyAlignment="0" applyProtection="0"/>
    <xf numFmtId="0" fontId="172" fillId="68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172" fillId="68" borderId="0" applyNumberFormat="0" applyBorder="0" applyAlignment="0" applyProtection="0"/>
    <xf numFmtId="0" fontId="172" fillId="68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172" fillId="68" borderId="0" applyNumberFormat="0" applyBorder="0" applyAlignment="0" applyProtection="0"/>
    <xf numFmtId="0" fontId="172" fillId="68" borderId="0" applyNumberFormat="0" applyBorder="0" applyAlignment="0" applyProtection="0"/>
    <xf numFmtId="0" fontId="172" fillId="68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172" fillId="68" borderId="0" applyNumberFormat="0" applyBorder="0" applyAlignment="0" applyProtection="0"/>
    <xf numFmtId="0" fontId="172" fillId="68" borderId="0" applyNumberFormat="0" applyBorder="0" applyAlignment="0" applyProtection="0"/>
    <xf numFmtId="0" fontId="172" fillId="68" borderId="0" applyNumberFormat="0" applyBorder="0" applyAlignment="0" applyProtection="0"/>
    <xf numFmtId="0" fontId="172" fillId="68" borderId="0" applyNumberFormat="0" applyBorder="0" applyAlignment="0" applyProtection="0"/>
    <xf numFmtId="0" fontId="172" fillId="68" borderId="0" applyNumberFormat="0" applyBorder="0" applyAlignment="0" applyProtection="0"/>
    <xf numFmtId="0" fontId="172" fillId="68" borderId="0" applyNumberFormat="0" applyBorder="0" applyAlignment="0" applyProtection="0"/>
    <xf numFmtId="0" fontId="172" fillId="68" borderId="0" applyNumberFormat="0" applyBorder="0" applyAlignment="0" applyProtection="0"/>
    <xf numFmtId="0" fontId="172" fillId="68" borderId="0" applyNumberFormat="0" applyBorder="0" applyAlignment="0" applyProtection="0"/>
    <xf numFmtId="0" fontId="172" fillId="68" borderId="0" applyNumberFormat="0" applyBorder="0" applyAlignment="0" applyProtection="0"/>
    <xf numFmtId="0" fontId="172" fillId="68" borderId="0" applyNumberFormat="0" applyBorder="0" applyAlignment="0" applyProtection="0"/>
    <xf numFmtId="0" fontId="172" fillId="68" borderId="0" applyNumberFormat="0" applyBorder="0" applyAlignment="0" applyProtection="0"/>
    <xf numFmtId="0" fontId="5" fillId="30" borderId="0" applyNumberFormat="0" applyBorder="0" applyAlignment="0" applyProtection="0"/>
    <xf numFmtId="0" fontId="172" fillId="68" borderId="0" applyNumberFormat="0" applyBorder="0" applyAlignment="0" applyProtection="0"/>
    <xf numFmtId="0" fontId="172" fillId="70" borderId="0" applyNumberFormat="0" applyBorder="0" applyAlignment="0" applyProtection="0"/>
    <xf numFmtId="0" fontId="172" fillId="70" borderId="0" applyNumberFormat="0" applyBorder="0" applyAlignment="0" applyProtection="0"/>
    <xf numFmtId="0" fontId="5" fillId="26" borderId="0" applyNumberFormat="0" applyBorder="0" applyAlignment="0" applyProtection="0"/>
    <xf numFmtId="0" fontId="172" fillId="70" borderId="0" applyNumberFormat="0" applyBorder="0" applyAlignment="0" applyProtection="0"/>
    <xf numFmtId="0" fontId="5" fillId="26" borderId="0" applyNumberFormat="0" applyBorder="0" applyAlignment="0" applyProtection="0"/>
    <xf numFmtId="0" fontId="172" fillId="70" borderId="0" applyNumberFormat="0" applyBorder="0" applyAlignment="0" applyProtection="0"/>
    <xf numFmtId="0" fontId="5" fillId="26" borderId="0" applyNumberFormat="0" applyBorder="0" applyAlignment="0" applyProtection="0"/>
    <xf numFmtId="0" fontId="5" fillId="26" borderId="0" applyNumberFormat="0" applyBorder="0" applyAlignment="0" applyProtection="0"/>
    <xf numFmtId="0" fontId="5" fillId="26" borderId="0" applyNumberFormat="0" applyBorder="0" applyAlignment="0" applyProtection="0"/>
    <xf numFmtId="0" fontId="172" fillId="70" borderId="0" applyNumberFormat="0" applyBorder="0" applyAlignment="0" applyProtection="0"/>
    <xf numFmtId="0" fontId="172" fillId="70" borderId="0" applyNumberFormat="0" applyBorder="0" applyAlignment="0" applyProtection="0"/>
    <xf numFmtId="0" fontId="5" fillId="26" borderId="0" applyNumberFormat="0" applyBorder="0" applyAlignment="0" applyProtection="0"/>
    <xf numFmtId="0" fontId="5" fillId="26" borderId="0" applyNumberFormat="0" applyBorder="0" applyAlignment="0" applyProtection="0"/>
    <xf numFmtId="0" fontId="5" fillId="26" borderId="0" applyNumberFormat="0" applyBorder="0" applyAlignment="0" applyProtection="0"/>
    <xf numFmtId="0" fontId="172" fillId="70" borderId="0" applyNumberFormat="0" applyBorder="0" applyAlignment="0" applyProtection="0"/>
    <xf numFmtId="0" fontId="172" fillId="70" borderId="0" applyNumberFormat="0" applyBorder="0" applyAlignment="0" applyProtection="0"/>
    <xf numFmtId="0" fontId="172" fillId="70" borderId="0" applyNumberFormat="0" applyBorder="0" applyAlignment="0" applyProtection="0"/>
    <xf numFmtId="0" fontId="5" fillId="26" borderId="0" applyNumberFormat="0" applyBorder="0" applyAlignment="0" applyProtection="0"/>
    <xf numFmtId="0" fontId="5" fillId="26" borderId="0" applyNumberFormat="0" applyBorder="0" applyAlignment="0" applyProtection="0"/>
    <xf numFmtId="0" fontId="5" fillId="26" borderId="0" applyNumberFormat="0" applyBorder="0" applyAlignment="0" applyProtection="0"/>
    <xf numFmtId="0" fontId="5" fillId="26" borderId="0" applyNumberFormat="0" applyBorder="0" applyAlignment="0" applyProtection="0"/>
    <xf numFmtId="0" fontId="172" fillId="70" borderId="0" applyNumberFormat="0" applyBorder="0" applyAlignment="0" applyProtection="0"/>
    <xf numFmtId="0" fontId="172" fillId="70" borderId="0" applyNumberFormat="0" applyBorder="0" applyAlignment="0" applyProtection="0"/>
    <xf numFmtId="0" fontId="172" fillId="70" borderId="0" applyNumberFormat="0" applyBorder="0" applyAlignment="0" applyProtection="0"/>
    <xf numFmtId="0" fontId="172" fillId="70" borderId="0" applyNumberFormat="0" applyBorder="0" applyAlignment="0" applyProtection="0"/>
    <xf numFmtId="0" fontId="172" fillId="70" borderId="0" applyNumberFormat="0" applyBorder="0" applyAlignment="0" applyProtection="0"/>
    <xf numFmtId="0" fontId="172" fillId="70" borderId="0" applyNumberFormat="0" applyBorder="0" applyAlignment="0" applyProtection="0"/>
    <xf numFmtId="0" fontId="172" fillId="70" borderId="0" applyNumberFormat="0" applyBorder="0" applyAlignment="0" applyProtection="0"/>
    <xf numFmtId="0" fontId="172" fillId="70" borderId="0" applyNumberFormat="0" applyBorder="0" applyAlignment="0" applyProtection="0"/>
    <xf numFmtId="0" fontId="172" fillId="70" borderId="0" applyNumberFormat="0" applyBorder="0" applyAlignment="0" applyProtection="0"/>
    <xf numFmtId="0" fontId="172" fillId="70" borderId="0" applyNumberFormat="0" applyBorder="0" applyAlignment="0" applyProtection="0"/>
    <xf numFmtId="0" fontId="172" fillId="70" borderId="0" applyNumberFormat="0" applyBorder="0" applyAlignment="0" applyProtection="0"/>
    <xf numFmtId="0" fontId="5" fillId="26" borderId="0" applyNumberFormat="0" applyBorder="0" applyAlignment="0" applyProtection="0"/>
    <xf numFmtId="0" fontId="172" fillId="70" borderId="0" applyNumberFormat="0" applyBorder="0" applyAlignment="0" applyProtection="0"/>
    <xf numFmtId="0" fontId="172" fillId="72" borderId="0" applyNumberFormat="0" applyBorder="0" applyAlignment="0" applyProtection="0"/>
    <xf numFmtId="0" fontId="172" fillId="72" borderId="0" applyNumberFormat="0" applyBorder="0" applyAlignment="0" applyProtection="0"/>
    <xf numFmtId="0" fontId="5" fillId="27" borderId="0" applyNumberFormat="0" applyBorder="0" applyAlignment="0" applyProtection="0"/>
    <xf numFmtId="0" fontId="172" fillId="72" borderId="0" applyNumberFormat="0" applyBorder="0" applyAlignment="0" applyProtection="0"/>
    <xf numFmtId="0" fontId="5" fillId="27" borderId="0" applyNumberFormat="0" applyBorder="0" applyAlignment="0" applyProtection="0"/>
    <xf numFmtId="0" fontId="172" fillId="72" borderId="0" applyNumberFormat="0" applyBorder="0" applyAlignment="0" applyProtection="0"/>
    <xf numFmtId="0" fontId="5" fillId="27" borderId="0" applyNumberFormat="0" applyBorder="0" applyAlignment="0" applyProtection="0"/>
    <xf numFmtId="0" fontId="5" fillId="27" borderId="0" applyNumberFormat="0" applyBorder="0" applyAlignment="0" applyProtection="0"/>
    <xf numFmtId="0" fontId="5" fillId="27" borderId="0" applyNumberFormat="0" applyBorder="0" applyAlignment="0" applyProtection="0"/>
    <xf numFmtId="0" fontId="172" fillId="72" borderId="0" applyNumberFormat="0" applyBorder="0" applyAlignment="0" applyProtection="0"/>
    <xf numFmtId="0" fontId="172" fillId="72" borderId="0" applyNumberFormat="0" applyBorder="0" applyAlignment="0" applyProtection="0"/>
    <xf numFmtId="0" fontId="5" fillId="27" borderId="0" applyNumberFormat="0" applyBorder="0" applyAlignment="0" applyProtection="0"/>
    <xf numFmtId="0" fontId="5" fillId="27" borderId="0" applyNumberFormat="0" applyBorder="0" applyAlignment="0" applyProtection="0"/>
    <xf numFmtId="0" fontId="5" fillId="27" borderId="0" applyNumberFormat="0" applyBorder="0" applyAlignment="0" applyProtection="0"/>
    <xf numFmtId="0" fontId="172" fillId="72" borderId="0" applyNumberFormat="0" applyBorder="0" applyAlignment="0" applyProtection="0"/>
    <xf numFmtId="0" fontId="172" fillId="72" borderId="0" applyNumberFormat="0" applyBorder="0" applyAlignment="0" applyProtection="0"/>
    <xf numFmtId="0" fontId="172" fillId="72" borderId="0" applyNumberFormat="0" applyBorder="0" applyAlignment="0" applyProtection="0"/>
    <xf numFmtId="0" fontId="5" fillId="27" borderId="0" applyNumberFormat="0" applyBorder="0" applyAlignment="0" applyProtection="0"/>
    <xf numFmtId="0" fontId="5" fillId="27" borderId="0" applyNumberFormat="0" applyBorder="0" applyAlignment="0" applyProtection="0"/>
    <xf numFmtId="0" fontId="5" fillId="27" borderId="0" applyNumberFormat="0" applyBorder="0" applyAlignment="0" applyProtection="0"/>
    <xf numFmtId="0" fontId="172" fillId="72" borderId="0" applyNumberFormat="0" applyBorder="0" applyAlignment="0" applyProtection="0"/>
    <xf numFmtId="0" fontId="172" fillId="72" borderId="0" applyNumberFormat="0" applyBorder="0" applyAlignment="0" applyProtection="0"/>
    <xf numFmtId="0" fontId="172" fillId="72" borderId="0" applyNumberFormat="0" applyBorder="0" applyAlignment="0" applyProtection="0"/>
    <xf numFmtId="0" fontId="172" fillId="72" borderId="0" applyNumberFormat="0" applyBorder="0" applyAlignment="0" applyProtection="0"/>
    <xf numFmtId="0" fontId="172" fillId="72" borderId="0" applyNumberFormat="0" applyBorder="0" applyAlignment="0" applyProtection="0"/>
    <xf numFmtId="0" fontId="172" fillId="72" borderId="0" applyNumberFormat="0" applyBorder="0" applyAlignment="0" applyProtection="0"/>
    <xf numFmtId="0" fontId="172" fillId="72" borderId="0" applyNumberFormat="0" applyBorder="0" applyAlignment="0" applyProtection="0"/>
    <xf numFmtId="0" fontId="172" fillId="72" borderId="0" applyNumberFormat="0" applyBorder="0" applyAlignment="0" applyProtection="0"/>
    <xf numFmtId="0" fontId="172" fillId="72" borderId="0" applyNumberFormat="0" applyBorder="0" applyAlignment="0" applyProtection="0"/>
    <xf numFmtId="0" fontId="172" fillId="72" borderId="0" applyNumberFormat="0" applyBorder="0" applyAlignment="0" applyProtection="0"/>
    <xf numFmtId="0" fontId="172" fillId="72" borderId="0" applyNumberFormat="0" applyBorder="0" applyAlignment="0" applyProtection="0"/>
    <xf numFmtId="0" fontId="5" fillId="27" borderId="0" applyNumberFormat="0" applyBorder="0" applyAlignment="0" applyProtection="0"/>
    <xf numFmtId="0" fontId="172" fillId="72" borderId="0" applyNumberFormat="0" applyBorder="0" applyAlignment="0" applyProtection="0"/>
    <xf numFmtId="0" fontId="172" fillId="74" borderId="0" applyNumberFormat="0" applyBorder="0" applyAlignment="0" applyProtection="0"/>
    <xf numFmtId="0" fontId="172" fillId="74" borderId="0" applyNumberFormat="0" applyBorder="0" applyAlignment="0" applyProtection="0"/>
    <xf numFmtId="0" fontId="5" fillId="31" borderId="0" applyNumberFormat="0" applyBorder="0" applyAlignment="0" applyProtection="0"/>
    <xf numFmtId="0" fontId="172" fillId="74" borderId="0" applyNumberFormat="0" applyBorder="0" applyAlignment="0" applyProtection="0"/>
    <xf numFmtId="0" fontId="5" fillId="31" borderId="0" applyNumberFormat="0" applyBorder="0" applyAlignment="0" applyProtection="0"/>
    <xf numFmtId="0" fontId="172" fillId="74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172" fillId="74" borderId="0" applyNumberFormat="0" applyBorder="0" applyAlignment="0" applyProtection="0"/>
    <xf numFmtId="0" fontId="172" fillId="74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172" fillId="74" borderId="0" applyNumberFormat="0" applyBorder="0" applyAlignment="0" applyProtection="0"/>
    <xf numFmtId="0" fontId="172" fillId="74" borderId="0" applyNumberFormat="0" applyBorder="0" applyAlignment="0" applyProtection="0"/>
    <xf numFmtId="0" fontId="172" fillId="74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172" fillId="74" borderId="0" applyNumberFormat="0" applyBorder="0" applyAlignment="0" applyProtection="0"/>
    <xf numFmtId="0" fontId="172" fillId="74" borderId="0" applyNumberFormat="0" applyBorder="0" applyAlignment="0" applyProtection="0"/>
    <xf numFmtId="0" fontId="172" fillId="74" borderId="0" applyNumberFormat="0" applyBorder="0" applyAlignment="0" applyProtection="0"/>
    <xf numFmtId="0" fontId="172" fillId="74" borderId="0" applyNumberFormat="0" applyBorder="0" applyAlignment="0" applyProtection="0"/>
    <xf numFmtId="0" fontId="172" fillId="74" borderId="0" applyNumberFormat="0" applyBorder="0" applyAlignment="0" applyProtection="0"/>
    <xf numFmtId="0" fontId="172" fillId="74" borderId="0" applyNumberFormat="0" applyBorder="0" applyAlignment="0" applyProtection="0"/>
    <xf numFmtId="0" fontId="172" fillId="74" borderId="0" applyNumberFormat="0" applyBorder="0" applyAlignment="0" applyProtection="0"/>
    <xf numFmtId="0" fontId="172" fillId="74" borderId="0" applyNumberFormat="0" applyBorder="0" applyAlignment="0" applyProtection="0"/>
    <xf numFmtId="0" fontId="172" fillId="74" borderId="0" applyNumberFormat="0" applyBorder="0" applyAlignment="0" applyProtection="0"/>
    <xf numFmtId="0" fontId="172" fillId="74" borderId="0" applyNumberFormat="0" applyBorder="0" applyAlignment="0" applyProtection="0"/>
    <xf numFmtId="0" fontId="172" fillId="74" borderId="0" applyNumberFormat="0" applyBorder="0" applyAlignment="0" applyProtection="0"/>
    <xf numFmtId="0" fontId="5" fillId="31" borderId="0" applyNumberFormat="0" applyBorder="0" applyAlignment="0" applyProtection="0"/>
    <xf numFmtId="0" fontId="172" fillId="74" borderId="0" applyNumberFormat="0" applyBorder="0" applyAlignment="0" applyProtection="0"/>
    <xf numFmtId="0" fontId="172" fillId="76" borderId="0" applyNumberFormat="0" applyBorder="0" applyAlignment="0" applyProtection="0"/>
    <xf numFmtId="0" fontId="172" fillId="76" borderId="0" applyNumberFormat="0" applyBorder="0" applyAlignment="0" applyProtection="0"/>
    <xf numFmtId="0" fontId="5" fillId="32" borderId="0" applyNumberFormat="0" applyBorder="0" applyAlignment="0" applyProtection="0"/>
    <xf numFmtId="0" fontId="172" fillId="76" borderId="0" applyNumberFormat="0" applyBorder="0" applyAlignment="0" applyProtection="0"/>
    <xf numFmtId="0" fontId="5" fillId="32" borderId="0" applyNumberFormat="0" applyBorder="0" applyAlignment="0" applyProtection="0"/>
    <xf numFmtId="0" fontId="172" fillId="76" borderId="0" applyNumberFormat="0" applyBorder="0" applyAlignment="0" applyProtection="0"/>
    <xf numFmtId="0" fontId="5" fillId="32" borderId="0" applyNumberFormat="0" applyBorder="0" applyAlignment="0" applyProtection="0"/>
    <xf numFmtId="0" fontId="5" fillId="32" borderId="0" applyNumberFormat="0" applyBorder="0" applyAlignment="0" applyProtection="0"/>
    <xf numFmtId="0" fontId="5" fillId="32" borderId="0" applyNumberFormat="0" applyBorder="0" applyAlignment="0" applyProtection="0"/>
    <xf numFmtId="0" fontId="172" fillId="76" borderId="0" applyNumberFormat="0" applyBorder="0" applyAlignment="0" applyProtection="0"/>
    <xf numFmtId="0" fontId="172" fillId="76" borderId="0" applyNumberFormat="0" applyBorder="0" applyAlignment="0" applyProtection="0"/>
    <xf numFmtId="0" fontId="5" fillId="32" borderId="0" applyNumberFormat="0" applyBorder="0" applyAlignment="0" applyProtection="0"/>
    <xf numFmtId="0" fontId="5" fillId="32" borderId="0" applyNumberFormat="0" applyBorder="0" applyAlignment="0" applyProtection="0"/>
    <xf numFmtId="0" fontId="5" fillId="32" borderId="0" applyNumberFormat="0" applyBorder="0" applyAlignment="0" applyProtection="0"/>
    <xf numFmtId="0" fontId="172" fillId="76" borderId="0" applyNumberFormat="0" applyBorder="0" applyAlignment="0" applyProtection="0"/>
    <xf numFmtId="0" fontId="172" fillId="76" borderId="0" applyNumberFormat="0" applyBorder="0" applyAlignment="0" applyProtection="0"/>
    <xf numFmtId="0" fontId="172" fillId="76" borderId="0" applyNumberFormat="0" applyBorder="0" applyAlignment="0" applyProtection="0"/>
    <xf numFmtId="0" fontId="5" fillId="32" borderId="0" applyNumberFormat="0" applyBorder="0" applyAlignment="0" applyProtection="0"/>
    <xf numFmtId="0" fontId="5" fillId="32" borderId="0" applyNumberFormat="0" applyBorder="0" applyAlignment="0" applyProtection="0"/>
    <xf numFmtId="0" fontId="5" fillId="32" borderId="0" applyNumberFormat="0" applyBorder="0" applyAlignment="0" applyProtection="0"/>
    <xf numFmtId="0" fontId="5" fillId="32" borderId="0" applyNumberFormat="0" applyBorder="0" applyAlignment="0" applyProtection="0"/>
    <xf numFmtId="0" fontId="172" fillId="76" borderId="0" applyNumberFormat="0" applyBorder="0" applyAlignment="0" applyProtection="0"/>
    <xf numFmtId="0" fontId="172" fillId="76" borderId="0" applyNumberFormat="0" applyBorder="0" applyAlignment="0" applyProtection="0"/>
    <xf numFmtId="0" fontId="172" fillId="76" borderId="0" applyNumberFormat="0" applyBorder="0" applyAlignment="0" applyProtection="0"/>
    <xf numFmtId="0" fontId="172" fillId="76" borderId="0" applyNumberFormat="0" applyBorder="0" applyAlignment="0" applyProtection="0"/>
    <xf numFmtId="0" fontId="172" fillId="76" borderId="0" applyNumberFormat="0" applyBorder="0" applyAlignment="0" applyProtection="0"/>
    <xf numFmtId="0" fontId="172" fillId="76" borderId="0" applyNumberFormat="0" applyBorder="0" applyAlignment="0" applyProtection="0"/>
    <xf numFmtId="0" fontId="172" fillId="76" borderId="0" applyNumberFormat="0" applyBorder="0" applyAlignment="0" applyProtection="0"/>
    <xf numFmtId="0" fontId="172" fillId="76" borderId="0" applyNumberFormat="0" applyBorder="0" applyAlignment="0" applyProtection="0"/>
    <xf numFmtId="0" fontId="172" fillId="76" borderId="0" applyNumberFormat="0" applyBorder="0" applyAlignment="0" applyProtection="0"/>
    <xf numFmtId="0" fontId="172" fillId="76" borderId="0" applyNumberFormat="0" applyBorder="0" applyAlignment="0" applyProtection="0"/>
    <xf numFmtId="0" fontId="172" fillId="76" borderId="0" applyNumberFormat="0" applyBorder="0" applyAlignment="0" applyProtection="0"/>
    <xf numFmtId="0" fontId="5" fillId="32" borderId="0" applyNumberFormat="0" applyBorder="0" applyAlignment="0" applyProtection="0"/>
    <xf numFmtId="0" fontId="172" fillId="76" borderId="0" applyNumberFormat="0" applyBorder="0" applyAlignment="0" applyProtection="0"/>
    <xf numFmtId="0" fontId="172" fillId="78" borderId="0" applyNumberFormat="0" applyBorder="0" applyAlignment="0" applyProtection="0"/>
    <xf numFmtId="0" fontId="172" fillId="78" borderId="0" applyNumberFormat="0" applyBorder="0" applyAlignment="0" applyProtection="0"/>
    <xf numFmtId="0" fontId="5" fillId="33" borderId="0" applyNumberFormat="0" applyBorder="0" applyAlignment="0" applyProtection="0"/>
    <xf numFmtId="0" fontId="172" fillId="78" borderId="0" applyNumberFormat="0" applyBorder="0" applyAlignment="0" applyProtection="0"/>
    <xf numFmtId="0" fontId="5" fillId="33" borderId="0" applyNumberFormat="0" applyBorder="0" applyAlignment="0" applyProtection="0"/>
    <xf numFmtId="0" fontId="172" fillId="78" borderId="0" applyNumberFormat="0" applyBorder="0" applyAlignment="0" applyProtection="0"/>
    <xf numFmtId="0" fontId="5" fillId="33" borderId="0" applyNumberFormat="0" applyBorder="0" applyAlignment="0" applyProtection="0"/>
    <xf numFmtId="0" fontId="5" fillId="33" borderId="0" applyNumberFormat="0" applyBorder="0" applyAlignment="0" applyProtection="0"/>
    <xf numFmtId="0" fontId="5" fillId="33" borderId="0" applyNumberFormat="0" applyBorder="0" applyAlignment="0" applyProtection="0"/>
    <xf numFmtId="0" fontId="172" fillId="78" borderId="0" applyNumberFormat="0" applyBorder="0" applyAlignment="0" applyProtection="0"/>
    <xf numFmtId="0" fontId="172" fillId="78" borderId="0" applyNumberFormat="0" applyBorder="0" applyAlignment="0" applyProtection="0"/>
    <xf numFmtId="0" fontId="5" fillId="33" borderId="0" applyNumberFormat="0" applyBorder="0" applyAlignment="0" applyProtection="0"/>
    <xf numFmtId="0" fontId="5" fillId="33" borderId="0" applyNumberFormat="0" applyBorder="0" applyAlignment="0" applyProtection="0"/>
    <xf numFmtId="0" fontId="5" fillId="33" borderId="0" applyNumberFormat="0" applyBorder="0" applyAlignment="0" applyProtection="0"/>
    <xf numFmtId="0" fontId="172" fillId="78" borderId="0" applyNumberFormat="0" applyBorder="0" applyAlignment="0" applyProtection="0"/>
    <xf numFmtId="0" fontId="172" fillId="78" borderId="0" applyNumberFormat="0" applyBorder="0" applyAlignment="0" applyProtection="0"/>
    <xf numFmtId="0" fontId="172" fillId="78" borderId="0" applyNumberFormat="0" applyBorder="0" applyAlignment="0" applyProtection="0"/>
    <xf numFmtId="0" fontId="5" fillId="33" borderId="0" applyNumberFormat="0" applyBorder="0" applyAlignment="0" applyProtection="0"/>
    <xf numFmtId="0" fontId="5" fillId="33" borderId="0" applyNumberFormat="0" applyBorder="0" applyAlignment="0" applyProtection="0"/>
    <xf numFmtId="0" fontId="5" fillId="33" borderId="0" applyNumberFormat="0" applyBorder="0" applyAlignment="0" applyProtection="0"/>
    <xf numFmtId="0" fontId="172" fillId="78" borderId="0" applyNumberFormat="0" applyBorder="0" applyAlignment="0" applyProtection="0"/>
    <xf numFmtId="0" fontId="172" fillId="78" borderId="0" applyNumberFormat="0" applyBorder="0" applyAlignment="0" applyProtection="0"/>
    <xf numFmtId="0" fontId="172" fillId="78" borderId="0" applyNumberFormat="0" applyBorder="0" applyAlignment="0" applyProtection="0"/>
    <xf numFmtId="0" fontId="172" fillId="78" borderId="0" applyNumberFormat="0" applyBorder="0" applyAlignment="0" applyProtection="0"/>
    <xf numFmtId="0" fontId="172" fillId="78" borderId="0" applyNumberFormat="0" applyBorder="0" applyAlignment="0" applyProtection="0"/>
    <xf numFmtId="0" fontId="172" fillId="78" borderId="0" applyNumberFormat="0" applyBorder="0" applyAlignment="0" applyProtection="0"/>
    <xf numFmtId="0" fontId="172" fillId="78" borderId="0" applyNumberFormat="0" applyBorder="0" applyAlignment="0" applyProtection="0"/>
    <xf numFmtId="0" fontId="172" fillId="78" borderId="0" applyNumberFormat="0" applyBorder="0" applyAlignment="0" applyProtection="0"/>
    <xf numFmtId="0" fontId="172" fillId="78" borderId="0" applyNumberFormat="0" applyBorder="0" applyAlignment="0" applyProtection="0"/>
    <xf numFmtId="0" fontId="172" fillId="78" borderId="0" applyNumberFormat="0" applyBorder="0" applyAlignment="0" applyProtection="0"/>
    <xf numFmtId="0" fontId="172" fillId="78" borderId="0" applyNumberFormat="0" applyBorder="0" applyAlignment="0" applyProtection="0"/>
    <xf numFmtId="0" fontId="5" fillId="33" borderId="0" applyNumberFormat="0" applyBorder="0" applyAlignment="0" applyProtection="0"/>
    <xf numFmtId="0" fontId="172" fillId="78" borderId="0" applyNumberFormat="0" applyBorder="0" applyAlignment="0" applyProtection="0"/>
    <xf numFmtId="0" fontId="163" fillId="61" borderId="0" applyNumberFormat="0" applyBorder="0" applyAlignment="0" applyProtection="0"/>
    <xf numFmtId="0" fontId="163" fillId="61" borderId="0" applyNumberFormat="0" applyBorder="0" applyAlignment="0" applyProtection="0"/>
    <xf numFmtId="0" fontId="11" fillId="19" borderId="0" applyNumberFormat="0" applyBorder="0" applyAlignment="0" applyProtection="0"/>
    <xf numFmtId="0" fontId="163" fillId="61" borderId="0" applyNumberFormat="0" applyBorder="0" applyAlignment="0" applyProtection="0"/>
    <xf numFmtId="0" fontId="11" fillId="19" borderId="0" applyNumberFormat="0" applyBorder="0" applyAlignment="0" applyProtection="0"/>
    <xf numFmtId="0" fontId="163" fillId="61" borderId="0" applyNumberFormat="0" applyBorder="0" applyAlignment="0" applyProtection="0"/>
    <xf numFmtId="0" fontId="11" fillId="19" borderId="0" applyNumberFormat="0" applyBorder="0" applyAlignment="0" applyProtection="0"/>
    <xf numFmtId="0" fontId="11" fillId="19" borderId="0" applyNumberFormat="0" applyBorder="0" applyAlignment="0" applyProtection="0"/>
    <xf numFmtId="0" fontId="11" fillId="19" borderId="0" applyNumberFormat="0" applyBorder="0" applyAlignment="0" applyProtection="0"/>
    <xf numFmtId="0" fontId="163" fillId="61" borderId="0" applyNumberFormat="0" applyBorder="0" applyAlignment="0" applyProtection="0"/>
    <xf numFmtId="0" fontId="163" fillId="61" borderId="0" applyNumberFormat="0" applyBorder="0" applyAlignment="0" applyProtection="0"/>
    <xf numFmtId="0" fontId="11" fillId="19" borderId="0" applyNumberFormat="0" applyBorder="0" applyAlignment="0" applyProtection="0"/>
    <xf numFmtId="0" fontId="11" fillId="19" borderId="0" applyNumberFormat="0" applyBorder="0" applyAlignment="0" applyProtection="0"/>
    <xf numFmtId="0" fontId="11" fillId="19" borderId="0" applyNumberFormat="0" applyBorder="0" applyAlignment="0" applyProtection="0"/>
    <xf numFmtId="0" fontId="163" fillId="61" borderId="0" applyNumberFormat="0" applyBorder="0" applyAlignment="0" applyProtection="0"/>
    <xf numFmtId="0" fontId="163" fillId="61" borderId="0" applyNumberFormat="0" applyBorder="0" applyAlignment="0" applyProtection="0"/>
    <xf numFmtId="0" fontId="163" fillId="61" borderId="0" applyNumberFormat="0" applyBorder="0" applyAlignment="0" applyProtection="0"/>
    <xf numFmtId="0" fontId="11" fillId="19" borderId="0" applyNumberFormat="0" applyBorder="0" applyAlignment="0" applyProtection="0"/>
    <xf numFmtId="0" fontId="11" fillId="19" borderId="0" applyNumberFormat="0" applyBorder="0" applyAlignment="0" applyProtection="0"/>
    <xf numFmtId="0" fontId="11" fillId="19" borderId="0" applyNumberFormat="0" applyBorder="0" applyAlignment="0" applyProtection="0"/>
    <xf numFmtId="0" fontId="11" fillId="19" borderId="0" applyNumberFormat="0" applyBorder="0" applyAlignment="0" applyProtection="0"/>
    <xf numFmtId="0" fontId="163" fillId="61" borderId="0" applyNumberFormat="0" applyBorder="0" applyAlignment="0" applyProtection="0"/>
    <xf numFmtId="0" fontId="163" fillId="61" borderId="0" applyNumberFormat="0" applyBorder="0" applyAlignment="0" applyProtection="0"/>
    <xf numFmtId="0" fontId="163" fillId="61" borderId="0" applyNumberFormat="0" applyBorder="0" applyAlignment="0" applyProtection="0"/>
    <xf numFmtId="0" fontId="163" fillId="61" borderId="0" applyNumberFormat="0" applyBorder="0" applyAlignment="0" applyProtection="0"/>
    <xf numFmtId="0" fontId="163" fillId="61" borderId="0" applyNumberFormat="0" applyBorder="0" applyAlignment="0" applyProtection="0"/>
    <xf numFmtId="0" fontId="163" fillId="61" borderId="0" applyNumberFormat="0" applyBorder="0" applyAlignment="0" applyProtection="0"/>
    <xf numFmtId="0" fontId="163" fillId="61" borderId="0" applyNumberFormat="0" applyBorder="0" applyAlignment="0" applyProtection="0"/>
    <xf numFmtId="0" fontId="163" fillId="61" borderId="0" applyNumberFormat="0" applyBorder="0" applyAlignment="0" applyProtection="0"/>
    <xf numFmtId="0" fontId="163" fillId="61" borderId="0" applyNumberFormat="0" applyBorder="0" applyAlignment="0" applyProtection="0"/>
    <xf numFmtId="0" fontId="163" fillId="61" borderId="0" applyNumberFormat="0" applyBorder="0" applyAlignment="0" applyProtection="0"/>
    <xf numFmtId="0" fontId="163" fillId="61" borderId="0" applyNumberFormat="0" applyBorder="0" applyAlignment="0" applyProtection="0"/>
    <xf numFmtId="0" fontId="11" fillId="19" borderId="0" applyNumberFormat="0" applyBorder="0" applyAlignment="0" applyProtection="0"/>
    <xf numFmtId="0" fontId="163" fillId="61" borderId="0" applyNumberFormat="0" applyBorder="0" applyAlignment="0" applyProtection="0"/>
    <xf numFmtId="0" fontId="167" fillId="65" borderId="55" applyNumberFormat="0" applyAlignment="0" applyProtection="0"/>
    <xf numFmtId="0" fontId="167" fillId="65" borderId="55" applyNumberFormat="0" applyAlignment="0" applyProtection="0"/>
    <xf numFmtId="0" fontId="7" fillId="23" borderId="3" applyNumberFormat="0" applyAlignment="0" applyProtection="0"/>
    <xf numFmtId="0" fontId="167" fillId="65" borderId="55" applyNumberFormat="0" applyAlignment="0" applyProtection="0"/>
    <xf numFmtId="0" fontId="7" fillId="23" borderId="3" applyNumberFormat="0" applyAlignment="0" applyProtection="0"/>
    <xf numFmtId="0" fontId="167" fillId="65" borderId="55" applyNumberFormat="0" applyAlignment="0" applyProtection="0"/>
    <xf numFmtId="0" fontId="7" fillId="23" borderId="3" applyNumberFormat="0" applyAlignment="0" applyProtection="0"/>
    <xf numFmtId="0" fontId="7" fillId="23" borderId="3" applyNumberFormat="0" applyAlignment="0" applyProtection="0"/>
    <xf numFmtId="0" fontId="7" fillId="23" borderId="3" applyNumberFormat="0" applyAlignment="0" applyProtection="0"/>
    <xf numFmtId="0" fontId="167" fillId="65" borderId="55" applyNumberFormat="0" applyAlignment="0" applyProtection="0"/>
    <xf numFmtId="0" fontId="167" fillId="65" borderId="55" applyNumberFormat="0" applyAlignment="0" applyProtection="0"/>
    <xf numFmtId="0" fontId="7" fillId="23" borderId="3" applyNumberFormat="0" applyAlignment="0" applyProtection="0"/>
    <xf numFmtId="0" fontId="7" fillId="23" borderId="3" applyNumberFormat="0" applyAlignment="0" applyProtection="0"/>
    <xf numFmtId="0" fontId="7" fillId="23" borderId="3" applyNumberFormat="0" applyAlignment="0" applyProtection="0"/>
    <xf numFmtId="0" fontId="167" fillId="65" borderId="55" applyNumberFormat="0" applyAlignment="0" applyProtection="0"/>
    <xf numFmtId="0" fontId="167" fillId="65" borderId="55" applyNumberFormat="0" applyAlignment="0" applyProtection="0"/>
    <xf numFmtId="0" fontId="167" fillId="65" borderId="55" applyNumberFormat="0" applyAlignment="0" applyProtection="0"/>
    <xf numFmtId="0" fontId="7" fillId="23" borderId="3" applyNumberFormat="0" applyAlignment="0" applyProtection="0"/>
    <xf numFmtId="0" fontId="7" fillId="23" borderId="3" applyNumberFormat="0" applyAlignment="0" applyProtection="0"/>
    <xf numFmtId="0" fontId="7" fillId="23" borderId="3" applyNumberFormat="0" applyAlignment="0" applyProtection="0"/>
    <xf numFmtId="0" fontId="167" fillId="65" borderId="55" applyNumberFormat="0" applyAlignment="0" applyProtection="0"/>
    <xf numFmtId="0" fontId="167" fillId="65" borderId="55" applyNumberFormat="0" applyAlignment="0" applyProtection="0"/>
    <xf numFmtId="0" fontId="167" fillId="65" borderId="55" applyNumberFormat="0" applyAlignment="0" applyProtection="0"/>
    <xf numFmtId="0" fontId="167" fillId="65" borderId="55" applyNumberFormat="0" applyAlignment="0" applyProtection="0"/>
    <xf numFmtId="0" fontId="167" fillId="65" borderId="55" applyNumberFormat="0" applyAlignment="0" applyProtection="0"/>
    <xf numFmtId="0" fontId="167" fillId="65" borderId="55" applyNumberFormat="0" applyAlignment="0" applyProtection="0"/>
    <xf numFmtId="0" fontId="167" fillId="65" borderId="55" applyNumberFormat="0" applyAlignment="0" applyProtection="0"/>
    <xf numFmtId="0" fontId="167" fillId="65" borderId="55" applyNumberFormat="0" applyAlignment="0" applyProtection="0"/>
    <xf numFmtId="0" fontId="167" fillId="65" borderId="55" applyNumberFormat="0" applyAlignment="0" applyProtection="0"/>
    <xf numFmtId="0" fontId="167" fillId="65" borderId="55" applyNumberFormat="0" applyAlignment="0" applyProtection="0"/>
    <xf numFmtId="0" fontId="167" fillId="65" borderId="55" applyNumberFormat="0" applyAlignment="0" applyProtection="0"/>
    <xf numFmtId="0" fontId="7" fillId="23" borderId="3" applyNumberFormat="0" applyAlignment="0" applyProtection="0"/>
    <xf numFmtId="0" fontId="167" fillId="65" borderId="55" applyNumberFormat="0" applyAlignment="0" applyProtection="0"/>
    <xf numFmtId="0" fontId="169" fillId="66" borderId="58" applyNumberFormat="0" applyAlignment="0" applyProtection="0"/>
    <xf numFmtId="0" fontId="169" fillId="66" borderId="58" applyNumberFormat="0" applyAlignment="0" applyProtection="0"/>
    <xf numFmtId="0" fontId="8" fillId="34" borderId="4" applyNumberFormat="0" applyAlignment="0" applyProtection="0"/>
    <xf numFmtId="0" fontId="169" fillId="66" borderId="58" applyNumberFormat="0" applyAlignment="0" applyProtection="0"/>
    <xf numFmtId="0" fontId="8" fillId="34" borderId="4" applyNumberFormat="0" applyAlignment="0" applyProtection="0"/>
    <xf numFmtId="0" fontId="169" fillId="66" borderId="58" applyNumberFormat="0" applyAlignment="0" applyProtection="0"/>
    <xf numFmtId="0" fontId="8" fillId="34" borderId="4" applyNumberFormat="0" applyAlignment="0" applyProtection="0"/>
    <xf numFmtId="0" fontId="8" fillId="34" borderId="4" applyNumberFormat="0" applyAlignment="0" applyProtection="0"/>
    <xf numFmtId="0" fontId="8" fillId="34" borderId="4" applyNumberFormat="0" applyAlignment="0" applyProtection="0"/>
    <xf numFmtId="0" fontId="169" fillId="66" borderId="58" applyNumberFormat="0" applyAlignment="0" applyProtection="0"/>
    <xf numFmtId="0" fontId="169" fillId="66" borderId="58" applyNumberFormat="0" applyAlignment="0" applyProtection="0"/>
    <xf numFmtId="0" fontId="8" fillId="34" borderId="4" applyNumberFormat="0" applyAlignment="0" applyProtection="0"/>
    <xf numFmtId="0" fontId="8" fillId="34" borderId="4" applyNumberFormat="0" applyAlignment="0" applyProtection="0"/>
    <xf numFmtId="0" fontId="8" fillId="34" borderId="4" applyNumberFormat="0" applyAlignment="0" applyProtection="0"/>
    <xf numFmtId="0" fontId="169" fillId="66" borderId="58" applyNumberFormat="0" applyAlignment="0" applyProtection="0"/>
    <xf numFmtId="0" fontId="169" fillId="66" borderId="58" applyNumberFormat="0" applyAlignment="0" applyProtection="0"/>
    <xf numFmtId="0" fontId="169" fillId="66" borderId="58" applyNumberFormat="0" applyAlignment="0" applyProtection="0"/>
    <xf numFmtId="0" fontId="8" fillId="34" borderId="4" applyNumberFormat="0" applyAlignment="0" applyProtection="0"/>
    <xf numFmtId="0" fontId="8" fillId="34" borderId="4" applyNumberFormat="0" applyAlignment="0" applyProtection="0"/>
    <xf numFmtId="0" fontId="8" fillId="34" borderId="4" applyNumberFormat="0" applyAlignment="0" applyProtection="0"/>
    <xf numFmtId="0" fontId="8" fillId="34" borderId="4" applyNumberFormat="0" applyAlignment="0" applyProtection="0"/>
    <xf numFmtId="0" fontId="169" fillId="66" borderId="58" applyNumberFormat="0" applyAlignment="0" applyProtection="0"/>
    <xf numFmtId="0" fontId="169" fillId="66" borderId="58" applyNumberFormat="0" applyAlignment="0" applyProtection="0"/>
    <xf numFmtId="0" fontId="169" fillId="66" borderId="58" applyNumberFormat="0" applyAlignment="0" applyProtection="0"/>
    <xf numFmtId="0" fontId="169" fillId="66" borderId="58" applyNumberFormat="0" applyAlignment="0" applyProtection="0"/>
    <xf numFmtId="0" fontId="169" fillId="66" borderId="58" applyNumberFormat="0" applyAlignment="0" applyProtection="0"/>
    <xf numFmtId="0" fontId="169" fillId="66" borderId="58" applyNumberFormat="0" applyAlignment="0" applyProtection="0"/>
    <xf numFmtId="0" fontId="169" fillId="66" borderId="58" applyNumberFormat="0" applyAlignment="0" applyProtection="0"/>
    <xf numFmtId="0" fontId="169" fillId="66" borderId="58" applyNumberFormat="0" applyAlignment="0" applyProtection="0"/>
    <xf numFmtId="0" fontId="169" fillId="66" borderId="58" applyNumberFormat="0" applyAlignment="0" applyProtection="0"/>
    <xf numFmtId="0" fontId="169" fillId="66" borderId="58" applyNumberFormat="0" applyAlignment="0" applyProtection="0"/>
    <xf numFmtId="0" fontId="169" fillId="66" borderId="58" applyNumberFormat="0" applyAlignment="0" applyProtection="0"/>
    <xf numFmtId="0" fontId="8" fillId="34" borderId="4" applyNumberFormat="0" applyAlignment="0" applyProtection="0"/>
    <xf numFmtId="0" fontId="169" fillId="66" borderId="58" applyNumberFormat="0" applyAlignment="0" applyProtection="0"/>
    <xf numFmtId="0" fontId="168" fillId="0" borderId="57" applyNumberFormat="0" applyFill="0" applyAlignment="0" applyProtection="0"/>
    <xf numFmtId="0" fontId="168" fillId="0" borderId="57" applyNumberFormat="0" applyFill="0" applyAlignment="0" applyProtection="0"/>
    <xf numFmtId="0" fontId="16" fillId="0" borderId="5" applyNumberFormat="0" applyFill="0" applyAlignment="0" applyProtection="0"/>
    <xf numFmtId="0" fontId="168" fillId="0" borderId="57" applyNumberFormat="0" applyFill="0" applyAlignment="0" applyProtection="0"/>
    <xf numFmtId="0" fontId="16" fillId="0" borderId="5" applyNumberFormat="0" applyFill="0" applyAlignment="0" applyProtection="0"/>
    <xf numFmtId="0" fontId="168" fillId="0" borderId="57" applyNumberFormat="0" applyFill="0" applyAlignment="0" applyProtection="0"/>
    <xf numFmtId="0" fontId="16" fillId="0" borderId="5" applyNumberFormat="0" applyFill="0" applyAlignment="0" applyProtection="0"/>
    <xf numFmtId="0" fontId="16" fillId="0" borderId="5" applyNumberFormat="0" applyFill="0" applyAlignment="0" applyProtection="0"/>
    <xf numFmtId="0" fontId="16" fillId="0" borderId="5" applyNumberFormat="0" applyFill="0" applyAlignment="0" applyProtection="0"/>
    <xf numFmtId="0" fontId="168" fillId="0" borderId="57" applyNumberFormat="0" applyFill="0" applyAlignment="0" applyProtection="0"/>
    <xf numFmtId="0" fontId="168" fillId="0" borderId="57" applyNumberFormat="0" applyFill="0" applyAlignment="0" applyProtection="0"/>
    <xf numFmtId="0" fontId="16" fillId="0" borderId="5" applyNumberFormat="0" applyFill="0" applyAlignment="0" applyProtection="0"/>
    <xf numFmtId="0" fontId="16" fillId="0" borderId="5" applyNumberFormat="0" applyFill="0" applyAlignment="0" applyProtection="0"/>
    <xf numFmtId="0" fontId="16" fillId="0" borderId="5" applyNumberFormat="0" applyFill="0" applyAlignment="0" applyProtection="0"/>
    <xf numFmtId="0" fontId="168" fillId="0" borderId="57" applyNumberFormat="0" applyFill="0" applyAlignment="0" applyProtection="0"/>
    <xf numFmtId="0" fontId="168" fillId="0" borderId="57" applyNumberFormat="0" applyFill="0" applyAlignment="0" applyProtection="0"/>
    <xf numFmtId="0" fontId="168" fillId="0" borderId="57" applyNumberFormat="0" applyFill="0" applyAlignment="0" applyProtection="0"/>
    <xf numFmtId="0" fontId="16" fillId="0" borderId="5" applyNumberFormat="0" applyFill="0" applyAlignment="0" applyProtection="0"/>
    <xf numFmtId="0" fontId="16" fillId="0" borderId="5" applyNumberFormat="0" applyFill="0" applyAlignment="0" applyProtection="0"/>
    <xf numFmtId="0" fontId="16" fillId="0" borderId="5" applyNumberFormat="0" applyFill="0" applyAlignment="0" applyProtection="0"/>
    <xf numFmtId="0" fontId="16" fillId="0" borderId="5" applyNumberFormat="0" applyFill="0" applyAlignment="0" applyProtection="0"/>
    <xf numFmtId="0" fontId="168" fillId="0" borderId="57" applyNumberFormat="0" applyFill="0" applyAlignment="0" applyProtection="0"/>
    <xf numFmtId="0" fontId="168" fillId="0" borderId="57" applyNumberFormat="0" applyFill="0" applyAlignment="0" applyProtection="0"/>
    <xf numFmtId="0" fontId="168" fillId="0" borderId="57" applyNumberFormat="0" applyFill="0" applyAlignment="0" applyProtection="0"/>
    <xf numFmtId="0" fontId="168" fillId="0" borderId="57" applyNumberFormat="0" applyFill="0" applyAlignment="0" applyProtection="0"/>
    <xf numFmtId="0" fontId="168" fillId="0" borderId="57" applyNumberFormat="0" applyFill="0" applyAlignment="0" applyProtection="0"/>
    <xf numFmtId="0" fontId="168" fillId="0" borderId="57" applyNumberFormat="0" applyFill="0" applyAlignment="0" applyProtection="0"/>
    <xf numFmtId="0" fontId="168" fillId="0" borderId="57" applyNumberFormat="0" applyFill="0" applyAlignment="0" applyProtection="0"/>
    <xf numFmtId="0" fontId="168" fillId="0" borderId="57" applyNumberFormat="0" applyFill="0" applyAlignment="0" applyProtection="0"/>
    <xf numFmtId="0" fontId="168" fillId="0" borderId="57" applyNumberFormat="0" applyFill="0" applyAlignment="0" applyProtection="0"/>
    <xf numFmtId="0" fontId="168" fillId="0" borderId="57" applyNumberFormat="0" applyFill="0" applyAlignment="0" applyProtection="0"/>
    <xf numFmtId="0" fontId="168" fillId="0" borderId="57" applyNumberFormat="0" applyFill="0" applyAlignment="0" applyProtection="0"/>
    <xf numFmtId="0" fontId="16" fillId="0" borderId="5" applyNumberFormat="0" applyFill="0" applyAlignment="0" applyProtection="0"/>
    <xf numFmtId="0" fontId="168" fillId="0" borderId="57" applyNumberFormat="0" applyFill="0" applyAlignment="0" applyProtection="0"/>
    <xf numFmtId="0" fontId="172" fillId="67" borderId="0" applyNumberFormat="0" applyBorder="0" applyAlignment="0" applyProtection="0"/>
    <xf numFmtId="0" fontId="172" fillId="67" borderId="0" applyNumberFormat="0" applyBorder="0" applyAlignment="0" applyProtection="0"/>
    <xf numFmtId="0" fontId="5" fillId="35" borderId="0" applyNumberFormat="0" applyBorder="0" applyAlignment="0" applyProtection="0"/>
    <xf numFmtId="0" fontId="172" fillId="67" borderId="0" applyNumberFormat="0" applyBorder="0" applyAlignment="0" applyProtection="0"/>
    <xf numFmtId="0" fontId="5" fillId="35" borderId="0" applyNumberFormat="0" applyBorder="0" applyAlignment="0" applyProtection="0"/>
    <xf numFmtId="0" fontId="172" fillId="67" borderId="0" applyNumberFormat="0" applyBorder="0" applyAlignment="0" applyProtection="0"/>
    <xf numFmtId="0" fontId="5" fillId="35" borderId="0" applyNumberFormat="0" applyBorder="0" applyAlignment="0" applyProtection="0"/>
    <xf numFmtId="0" fontId="5" fillId="35" borderId="0" applyNumberFormat="0" applyBorder="0" applyAlignment="0" applyProtection="0"/>
    <xf numFmtId="0" fontId="5" fillId="35" borderId="0" applyNumberFormat="0" applyBorder="0" applyAlignment="0" applyProtection="0"/>
    <xf numFmtId="0" fontId="172" fillId="67" borderId="0" applyNumberFormat="0" applyBorder="0" applyAlignment="0" applyProtection="0"/>
    <xf numFmtId="0" fontId="172" fillId="67" borderId="0" applyNumberFormat="0" applyBorder="0" applyAlignment="0" applyProtection="0"/>
    <xf numFmtId="0" fontId="5" fillId="35" borderId="0" applyNumberFormat="0" applyBorder="0" applyAlignment="0" applyProtection="0"/>
    <xf numFmtId="0" fontId="5" fillId="35" borderId="0" applyNumberFormat="0" applyBorder="0" applyAlignment="0" applyProtection="0"/>
    <xf numFmtId="0" fontId="5" fillId="35" borderId="0" applyNumberFormat="0" applyBorder="0" applyAlignment="0" applyProtection="0"/>
    <xf numFmtId="0" fontId="172" fillId="67" borderId="0" applyNumberFormat="0" applyBorder="0" applyAlignment="0" applyProtection="0"/>
    <xf numFmtId="0" fontId="172" fillId="67" borderId="0" applyNumberFormat="0" applyBorder="0" applyAlignment="0" applyProtection="0"/>
    <xf numFmtId="0" fontId="172" fillId="67" borderId="0" applyNumberFormat="0" applyBorder="0" applyAlignment="0" applyProtection="0"/>
    <xf numFmtId="0" fontId="5" fillId="35" borderId="0" applyNumberFormat="0" applyBorder="0" applyAlignment="0" applyProtection="0"/>
    <xf numFmtId="0" fontId="5" fillId="35" borderId="0" applyNumberFormat="0" applyBorder="0" applyAlignment="0" applyProtection="0"/>
    <xf numFmtId="0" fontId="5" fillId="35" borderId="0" applyNumberFormat="0" applyBorder="0" applyAlignment="0" applyProtection="0"/>
    <xf numFmtId="0" fontId="172" fillId="67" borderId="0" applyNumberFormat="0" applyBorder="0" applyAlignment="0" applyProtection="0"/>
    <xf numFmtId="0" fontId="172" fillId="67" borderId="0" applyNumberFormat="0" applyBorder="0" applyAlignment="0" applyProtection="0"/>
    <xf numFmtId="0" fontId="172" fillId="67" borderId="0" applyNumberFormat="0" applyBorder="0" applyAlignment="0" applyProtection="0"/>
    <xf numFmtId="0" fontId="172" fillId="67" borderId="0" applyNumberFormat="0" applyBorder="0" applyAlignment="0" applyProtection="0"/>
    <xf numFmtId="0" fontId="172" fillId="67" borderId="0" applyNumberFormat="0" applyBorder="0" applyAlignment="0" applyProtection="0"/>
    <xf numFmtId="0" fontId="172" fillId="67" borderId="0" applyNumberFormat="0" applyBorder="0" applyAlignment="0" applyProtection="0"/>
    <xf numFmtId="0" fontId="172" fillId="67" borderId="0" applyNumberFormat="0" applyBorder="0" applyAlignment="0" applyProtection="0"/>
    <xf numFmtId="0" fontId="172" fillId="67" borderId="0" applyNumberFormat="0" applyBorder="0" applyAlignment="0" applyProtection="0"/>
    <xf numFmtId="0" fontId="172" fillId="67" borderId="0" applyNumberFormat="0" applyBorder="0" applyAlignment="0" applyProtection="0"/>
    <xf numFmtId="0" fontId="172" fillId="67" borderId="0" applyNumberFormat="0" applyBorder="0" applyAlignment="0" applyProtection="0"/>
    <xf numFmtId="0" fontId="172" fillId="67" borderId="0" applyNumberFormat="0" applyBorder="0" applyAlignment="0" applyProtection="0"/>
    <xf numFmtId="0" fontId="5" fillId="35" borderId="0" applyNumberFormat="0" applyBorder="0" applyAlignment="0" applyProtection="0"/>
    <xf numFmtId="0" fontId="172" fillId="67" borderId="0" applyNumberFormat="0" applyBorder="0" applyAlignment="0" applyProtection="0"/>
    <xf numFmtId="0" fontId="172" fillId="69" borderId="0" applyNumberFormat="0" applyBorder="0" applyAlignment="0" applyProtection="0"/>
    <xf numFmtId="0" fontId="172" fillId="69" borderId="0" applyNumberFormat="0" applyBorder="0" applyAlignment="0" applyProtection="0"/>
    <xf numFmtId="0" fontId="5" fillId="36" borderId="0" applyNumberFormat="0" applyBorder="0" applyAlignment="0" applyProtection="0"/>
    <xf numFmtId="0" fontId="172" fillId="69" borderId="0" applyNumberFormat="0" applyBorder="0" applyAlignment="0" applyProtection="0"/>
    <xf numFmtId="0" fontId="5" fillId="36" borderId="0" applyNumberFormat="0" applyBorder="0" applyAlignment="0" applyProtection="0"/>
    <xf numFmtId="0" fontId="172" fillId="69" borderId="0" applyNumberFormat="0" applyBorder="0" applyAlignment="0" applyProtection="0"/>
    <xf numFmtId="0" fontId="5" fillId="36" borderId="0" applyNumberFormat="0" applyBorder="0" applyAlignment="0" applyProtection="0"/>
    <xf numFmtId="0" fontId="5" fillId="36" borderId="0" applyNumberFormat="0" applyBorder="0" applyAlignment="0" applyProtection="0"/>
    <xf numFmtId="0" fontId="5" fillId="36" borderId="0" applyNumberFormat="0" applyBorder="0" applyAlignment="0" applyProtection="0"/>
    <xf numFmtId="0" fontId="172" fillId="69" borderId="0" applyNumberFormat="0" applyBorder="0" applyAlignment="0" applyProtection="0"/>
    <xf numFmtId="0" fontId="172" fillId="69" borderId="0" applyNumberFormat="0" applyBorder="0" applyAlignment="0" applyProtection="0"/>
    <xf numFmtId="0" fontId="5" fillId="36" borderId="0" applyNumberFormat="0" applyBorder="0" applyAlignment="0" applyProtection="0"/>
    <xf numFmtId="0" fontId="5" fillId="36" borderId="0" applyNumberFormat="0" applyBorder="0" applyAlignment="0" applyProtection="0"/>
    <xf numFmtId="0" fontId="5" fillId="36" borderId="0" applyNumberFormat="0" applyBorder="0" applyAlignment="0" applyProtection="0"/>
    <xf numFmtId="0" fontId="172" fillId="69" borderId="0" applyNumberFormat="0" applyBorder="0" applyAlignment="0" applyProtection="0"/>
    <xf numFmtId="0" fontId="172" fillId="69" borderId="0" applyNumberFormat="0" applyBorder="0" applyAlignment="0" applyProtection="0"/>
    <xf numFmtId="0" fontId="172" fillId="69" borderId="0" applyNumberFormat="0" applyBorder="0" applyAlignment="0" applyProtection="0"/>
    <xf numFmtId="0" fontId="5" fillId="36" borderId="0" applyNumberFormat="0" applyBorder="0" applyAlignment="0" applyProtection="0"/>
    <xf numFmtId="0" fontId="5" fillId="36" borderId="0" applyNumberFormat="0" applyBorder="0" applyAlignment="0" applyProtection="0"/>
    <xf numFmtId="0" fontId="5" fillId="36" borderId="0" applyNumberFormat="0" applyBorder="0" applyAlignment="0" applyProtection="0"/>
    <xf numFmtId="0" fontId="5" fillId="36" borderId="0" applyNumberFormat="0" applyBorder="0" applyAlignment="0" applyProtection="0"/>
    <xf numFmtId="0" fontId="172" fillId="69" borderId="0" applyNumberFormat="0" applyBorder="0" applyAlignment="0" applyProtection="0"/>
    <xf numFmtId="0" fontId="172" fillId="69" borderId="0" applyNumberFormat="0" applyBorder="0" applyAlignment="0" applyProtection="0"/>
    <xf numFmtId="0" fontId="172" fillId="69" borderId="0" applyNumberFormat="0" applyBorder="0" applyAlignment="0" applyProtection="0"/>
    <xf numFmtId="0" fontId="172" fillId="69" borderId="0" applyNumberFormat="0" applyBorder="0" applyAlignment="0" applyProtection="0"/>
    <xf numFmtId="0" fontId="172" fillId="69" borderId="0" applyNumberFormat="0" applyBorder="0" applyAlignment="0" applyProtection="0"/>
    <xf numFmtId="0" fontId="172" fillId="69" borderId="0" applyNumberFormat="0" applyBorder="0" applyAlignment="0" applyProtection="0"/>
    <xf numFmtId="0" fontId="172" fillId="69" borderId="0" applyNumberFormat="0" applyBorder="0" applyAlignment="0" applyProtection="0"/>
    <xf numFmtId="0" fontId="172" fillId="69" borderId="0" applyNumberFormat="0" applyBorder="0" applyAlignment="0" applyProtection="0"/>
    <xf numFmtId="0" fontId="172" fillId="69" borderId="0" applyNumberFormat="0" applyBorder="0" applyAlignment="0" applyProtection="0"/>
    <xf numFmtId="0" fontId="172" fillId="69" borderId="0" applyNumberFormat="0" applyBorder="0" applyAlignment="0" applyProtection="0"/>
    <xf numFmtId="0" fontId="172" fillId="69" borderId="0" applyNumberFormat="0" applyBorder="0" applyAlignment="0" applyProtection="0"/>
    <xf numFmtId="0" fontId="5" fillId="36" borderId="0" applyNumberFormat="0" applyBorder="0" applyAlignment="0" applyProtection="0"/>
    <xf numFmtId="0" fontId="172" fillId="69" borderId="0" applyNumberFormat="0" applyBorder="0" applyAlignment="0" applyProtection="0"/>
    <xf numFmtId="0" fontId="172" fillId="71" borderId="0" applyNumberFormat="0" applyBorder="0" applyAlignment="0" applyProtection="0"/>
    <xf numFmtId="0" fontId="172" fillId="71" borderId="0" applyNumberFormat="0" applyBorder="0" applyAlignment="0" applyProtection="0"/>
    <xf numFmtId="0" fontId="5" fillId="37" borderId="0" applyNumberFormat="0" applyBorder="0" applyAlignment="0" applyProtection="0"/>
    <xf numFmtId="0" fontId="172" fillId="71" borderId="0" applyNumberFormat="0" applyBorder="0" applyAlignment="0" applyProtection="0"/>
    <xf numFmtId="0" fontId="5" fillId="37" borderId="0" applyNumberFormat="0" applyBorder="0" applyAlignment="0" applyProtection="0"/>
    <xf numFmtId="0" fontId="172" fillId="71" borderId="0" applyNumberFormat="0" applyBorder="0" applyAlignment="0" applyProtection="0"/>
    <xf numFmtId="0" fontId="5" fillId="37" borderId="0" applyNumberFormat="0" applyBorder="0" applyAlignment="0" applyProtection="0"/>
    <xf numFmtId="0" fontId="5" fillId="37" borderId="0" applyNumberFormat="0" applyBorder="0" applyAlignment="0" applyProtection="0"/>
    <xf numFmtId="0" fontId="5" fillId="37" borderId="0" applyNumberFormat="0" applyBorder="0" applyAlignment="0" applyProtection="0"/>
    <xf numFmtId="0" fontId="172" fillId="71" borderId="0" applyNumberFormat="0" applyBorder="0" applyAlignment="0" applyProtection="0"/>
    <xf numFmtId="0" fontId="172" fillId="71" borderId="0" applyNumberFormat="0" applyBorder="0" applyAlignment="0" applyProtection="0"/>
    <xf numFmtId="0" fontId="5" fillId="37" borderId="0" applyNumberFormat="0" applyBorder="0" applyAlignment="0" applyProtection="0"/>
    <xf numFmtId="0" fontId="5" fillId="37" borderId="0" applyNumberFormat="0" applyBorder="0" applyAlignment="0" applyProtection="0"/>
    <xf numFmtId="0" fontId="5" fillId="37" borderId="0" applyNumberFormat="0" applyBorder="0" applyAlignment="0" applyProtection="0"/>
    <xf numFmtId="0" fontId="172" fillId="71" borderId="0" applyNumberFormat="0" applyBorder="0" applyAlignment="0" applyProtection="0"/>
    <xf numFmtId="0" fontId="172" fillId="71" borderId="0" applyNumberFormat="0" applyBorder="0" applyAlignment="0" applyProtection="0"/>
    <xf numFmtId="0" fontId="172" fillId="71" borderId="0" applyNumberFormat="0" applyBorder="0" applyAlignment="0" applyProtection="0"/>
    <xf numFmtId="0" fontId="5" fillId="37" borderId="0" applyNumberFormat="0" applyBorder="0" applyAlignment="0" applyProtection="0"/>
    <xf numFmtId="0" fontId="5" fillId="37" borderId="0" applyNumberFormat="0" applyBorder="0" applyAlignment="0" applyProtection="0"/>
    <xf numFmtId="0" fontId="5" fillId="37" borderId="0" applyNumberFormat="0" applyBorder="0" applyAlignment="0" applyProtection="0"/>
    <xf numFmtId="0" fontId="5" fillId="37" borderId="0" applyNumberFormat="0" applyBorder="0" applyAlignment="0" applyProtection="0"/>
    <xf numFmtId="0" fontId="172" fillId="71" borderId="0" applyNumberFormat="0" applyBorder="0" applyAlignment="0" applyProtection="0"/>
    <xf numFmtId="0" fontId="172" fillId="71" borderId="0" applyNumberFormat="0" applyBorder="0" applyAlignment="0" applyProtection="0"/>
    <xf numFmtId="0" fontId="172" fillId="71" borderId="0" applyNumberFormat="0" applyBorder="0" applyAlignment="0" applyProtection="0"/>
    <xf numFmtId="0" fontId="172" fillId="71" borderId="0" applyNumberFormat="0" applyBorder="0" applyAlignment="0" applyProtection="0"/>
    <xf numFmtId="0" fontId="172" fillId="71" borderId="0" applyNumberFormat="0" applyBorder="0" applyAlignment="0" applyProtection="0"/>
    <xf numFmtId="0" fontId="172" fillId="71" borderId="0" applyNumberFormat="0" applyBorder="0" applyAlignment="0" applyProtection="0"/>
    <xf numFmtId="0" fontId="172" fillId="71" borderId="0" applyNumberFormat="0" applyBorder="0" applyAlignment="0" applyProtection="0"/>
    <xf numFmtId="0" fontId="172" fillId="71" borderId="0" applyNumberFormat="0" applyBorder="0" applyAlignment="0" applyProtection="0"/>
    <xf numFmtId="0" fontId="172" fillId="71" borderId="0" applyNumberFormat="0" applyBorder="0" applyAlignment="0" applyProtection="0"/>
    <xf numFmtId="0" fontId="172" fillId="71" borderId="0" applyNumberFormat="0" applyBorder="0" applyAlignment="0" applyProtection="0"/>
    <xf numFmtId="0" fontId="172" fillId="71" borderId="0" applyNumberFormat="0" applyBorder="0" applyAlignment="0" applyProtection="0"/>
    <xf numFmtId="0" fontId="5" fillId="37" borderId="0" applyNumberFormat="0" applyBorder="0" applyAlignment="0" applyProtection="0"/>
    <xf numFmtId="0" fontId="172" fillId="71" borderId="0" applyNumberFormat="0" applyBorder="0" applyAlignment="0" applyProtection="0"/>
    <xf numFmtId="0" fontId="172" fillId="73" borderId="0" applyNumberFormat="0" applyBorder="0" applyAlignment="0" applyProtection="0"/>
    <xf numFmtId="0" fontId="172" fillId="73" borderId="0" applyNumberFormat="0" applyBorder="0" applyAlignment="0" applyProtection="0"/>
    <xf numFmtId="0" fontId="5" fillId="31" borderId="0" applyNumberFormat="0" applyBorder="0" applyAlignment="0" applyProtection="0"/>
    <xf numFmtId="0" fontId="172" fillId="73" borderId="0" applyNumberFormat="0" applyBorder="0" applyAlignment="0" applyProtection="0"/>
    <xf numFmtId="0" fontId="5" fillId="31" borderId="0" applyNumberFormat="0" applyBorder="0" applyAlignment="0" applyProtection="0"/>
    <xf numFmtId="0" fontId="172" fillId="73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172" fillId="73" borderId="0" applyNumberFormat="0" applyBorder="0" applyAlignment="0" applyProtection="0"/>
    <xf numFmtId="0" fontId="172" fillId="73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172" fillId="73" borderId="0" applyNumberFormat="0" applyBorder="0" applyAlignment="0" applyProtection="0"/>
    <xf numFmtId="0" fontId="172" fillId="73" borderId="0" applyNumberFormat="0" applyBorder="0" applyAlignment="0" applyProtection="0"/>
    <xf numFmtId="0" fontId="172" fillId="73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172" fillId="73" borderId="0" applyNumberFormat="0" applyBorder="0" applyAlignment="0" applyProtection="0"/>
    <xf numFmtId="0" fontId="172" fillId="73" borderId="0" applyNumberFormat="0" applyBorder="0" applyAlignment="0" applyProtection="0"/>
    <xf numFmtId="0" fontId="172" fillId="73" borderId="0" applyNumberFormat="0" applyBorder="0" applyAlignment="0" applyProtection="0"/>
    <xf numFmtId="0" fontId="172" fillId="73" borderId="0" applyNumberFormat="0" applyBorder="0" applyAlignment="0" applyProtection="0"/>
    <xf numFmtId="0" fontId="172" fillId="73" borderId="0" applyNumberFormat="0" applyBorder="0" applyAlignment="0" applyProtection="0"/>
    <xf numFmtId="0" fontId="172" fillId="73" borderId="0" applyNumberFormat="0" applyBorder="0" applyAlignment="0" applyProtection="0"/>
    <xf numFmtId="0" fontId="172" fillId="73" borderId="0" applyNumberFormat="0" applyBorder="0" applyAlignment="0" applyProtection="0"/>
    <xf numFmtId="0" fontId="172" fillId="73" borderId="0" applyNumberFormat="0" applyBorder="0" applyAlignment="0" applyProtection="0"/>
    <xf numFmtId="0" fontId="172" fillId="73" borderId="0" applyNumberFormat="0" applyBorder="0" applyAlignment="0" applyProtection="0"/>
    <xf numFmtId="0" fontId="172" fillId="73" borderId="0" applyNumberFormat="0" applyBorder="0" applyAlignment="0" applyProtection="0"/>
    <xf numFmtId="0" fontId="172" fillId="73" borderId="0" applyNumberFormat="0" applyBorder="0" applyAlignment="0" applyProtection="0"/>
    <xf numFmtId="0" fontId="5" fillId="31" borderId="0" applyNumberFormat="0" applyBorder="0" applyAlignment="0" applyProtection="0"/>
    <xf numFmtId="0" fontId="172" fillId="73" borderId="0" applyNumberFormat="0" applyBorder="0" applyAlignment="0" applyProtection="0"/>
    <xf numFmtId="0" fontId="172" fillId="75" borderId="0" applyNumberFormat="0" applyBorder="0" applyAlignment="0" applyProtection="0"/>
    <xf numFmtId="0" fontId="172" fillId="75" borderId="0" applyNumberFormat="0" applyBorder="0" applyAlignment="0" applyProtection="0"/>
    <xf numFmtId="0" fontId="5" fillId="32" borderId="0" applyNumberFormat="0" applyBorder="0" applyAlignment="0" applyProtection="0"/>
    <xf numFmtId="0" fontId="172" fillId="75" borderId="0" applyNumberFormat="0" applyBorder="0" applyAlignment="0" applyProtection="0"/>
    <xf numFmtId="0" fontId="5" fillId="32" borderId="0" applyNumberFormat="0" applyBorder="0" applyAlignment="0" applyProtection="0"/>
    <xf numFmtId="0" fontId="172" fillId="75" borderId="0" applyNumberFormat="0" applyBorder="0" applyAlignment="0" applyProtection="0"/>
    <xf numFmtId="0" fontId="5" fillId="32" borderId="0" applyNumberFormat="0" applyBorder="0" applyAlignment="0" applyProtection="0"/>
    <xf numFmtId="0" fontId="5" fillId="32" borderId="0" applyNumberFormat="0" applyBorder="0" applyAlignment="0" applyProtection="0"/>
    <xf numFmtId="0" fontId="5" fillId="32" borderId="0" applyNumberFormat="0" applyBorder="0" applyAlignment="0" applyProtection="0"/>
    <xf numFmtId="0" fontId="172" fillId="75" borderId="0" applyNumberFormat="0" applyBorder="0" applyAlignment="0" applyProtection="0"/>
    <xf numFmtId="0" fontId="172" fillId="75" borderId="0" applyNumberFormat="0" applyBorder="0" applyAlignment="0" applyProtection="0"/>
    <xf numFmtId="0" fontId="5" fillId="32" borderId="0" applyNumberFormat="0" applyBorder="0" applyAlignment="0" applyProtection="0"/>
    <xf numFmtId="0" fontId="5" fillId="32" borderId="0" applyNumberFormat="0" applyBorder="0" applyAlignment="0" applyProtection="0"/>
    <xf numFmtId="0" fontId="5" fillId="32" borderId="0" applyNumberFormat="0" applyBorder="0" applyAlignment="0" applyProtection="0"/>
    <xf numFmtId="0" fontId="172" fillId="75" borderId="0" applyNumberFormat="0" applyBorder="0" applyAlignment="0" applyProtection="0"/>
    <xf numFmtId="0" fontId="172" fillId="75" borderId="0" applyNumberFormat="0" applyBorder="0" applyAlignment="0" applyProtection="0"/>
    <xf numFmtId="0" fontId="172" fillId="75" borderId="0" applyNumberFormat="0" applyBorder="0" applyAlignment="0" applyProtection="0"/>
    <xf numFmtId="0" fontId="5" fillId="32" borderId="0" applyNumberFormat="0" applyBorder="0" applyAlignment="0" applyProtection="0"/>
    <xf numFmtId="0" fontId="5" fillId="32" borderId="0" applyNumberFormat="0" applyBorder="0" applyAlignment="0" applyProtection="0"/>
    <xf numFmtId="0" fontId="5" fillId="32" borderId="0" applyNumberFormat="0" applyBorder="0" applyAlignment="0" applyProtection="0"/>
    <xf numFmtId="0" fontId="5" fillId="32" borderId="0" applyNumberFormat="0" applyBorder="0" applyAlignment="0" applyProtection="0"/>
    <xf numFmtId="0" fontId="172" fillId="75" borderId="0" applyNumberFormat="0" applyBorder="0" applyAlignment="0" applyProtection="0"/>
    <xf numFmtId="0" fontId="172" fillId="75" borderId="0" applyNumberFormat="0" applyBorder="0" applyAlignment="0" applyProtection="0"/>
    <xf numFmtId="0" fontId="172" fillId="75" borderId="0" applyNumberFormat="0" applyBorder="0" applyAlignment="0" applyProtection="0"/>
    <xf numFmtId="0" fontId="172" fillId="75" borderId="0" applyNumberFormat="0" applyBorder="0" applyAlignment="0" applyProtection="0"/>
    <xf numFmtId="0" fontId="172" fillId="75" borderId="0" applyNumberFormat="0" applyBorder="0" applyAlignment="0" applyProtection="0"/>
    <xf numFmtId="0" fontId="172" fillId="75" borderId="0" applyNumberFormat="0" applyBorder="0" applyAlignment="0" applyProtection="0"/>
    <xf numFmtId="0" fontId="172" fillId="75" borderId="0" applyNumberFormat="0" applyBorder="0" applyAlignment="0" applyProtection="0"/>
    <xf numFmtId="0" fontId="172" fillId="75" borderId="0" applyNumberFormat="0" applyBorder="0" applyAlignment="0" applyProtection="0"/>
    <xf numFmtId="0" fontId="172" fillId="75" borderId="0" applyNumberFormat="0" applyBorder="0" applyAlignment="0" applyProtection="0"/>
    <xf numFmtId="0" fontId="172" fillId="75" borderId="0" applyNumberFormat="0" applyBorder="0" applyAlignment="0" applyProtection="0"/>
    <xf numFmtId="0" fontId="172" fillId="75" borderId="0" applyNumberFormat="0" applyBorder="0" applyAlignment="0" applyProtection="0"/>
    <xf numFmtId="0" fontId="5" fillId="32" borderId="0" applyNumberFormat="0" applyBorder="0" applyAlignment="0" applyProtection="0"/>
    <xf numFmtId="0" fontId="172" fillId="75" borderId="0" applyNumberFormat="0" applyBorder="0" applyAlignment="0" applyProtection="0"/>
    <xf numFmtId="0" fontId="172" fillId="77" borderId="0" applyNumberFormat="0" applyBorder="0" applyAlignment="0" applyProtection="0"/>
    <xf numFmtId="0" fontId="172" fillId="77" borderId="0" applyNumberFormat="0" applyBorder="0" applyAlignment="0" applyProtection="0"/>
    <xf numFmtId="0" fontId="5" fillId="38" borderId="0" applyNumberFormat="0" applyBorder="0" applyAlignment="0" applyProtection="0"/>
    <xf numFmtId="0" fontId="172" fillId="77" borderId="0" applyNumberFormat="0" applyBorder="0" applyAlignment="0" applyProtection="0"/>
    <xf numFmtId="0" fontId="5" fillId="38" borderId="0" applyNumberFormat="0" applyBorder="0" applyAlignment="0" applyProtection="0"/>
    <xf numFmtId="0" fontId="172" fillId="77" borderId="0" applyNumberFormat="0" applyBorder="0" applyAlignment="0" applyProtection="0"/>
    <xf numFmtId="0" fontId="5" fillId="38" borderId="0" applyNumberFormat="0" applyBorder="0" applyAlignment="0" applyProtection="0"/>
    <xf numFmtId="0" fontId="5" fillId="38" borderId="0" applyNumberFormat="0" applyBorder="0" applyAlignment="0" applyProtection="0"/>
    <xf numFmtId="0" fontId="5" fillId="38" borderId="0" applyNumberFormat="0" applyBorder="0" applyAlignment="0" applyProtection="0"/>
    <xf numFmtId="0" fontId="172" fillId="77" borderId="0" applyNumberFormat="0" applyBorder="0" applyAlignment="0" applyProtection="0"/>
    <xf numFmtId="0" fontId="172" fillId="77" borderId="0" applyNumberFormat="0" applyBorder="0" applyAlignment="0" applyProtection="0"/>
    <xf numFmtId="0" fontId="5" fillId="38" borderId="0" applyNumberFormat="0" applyBorder="0" applyAlignment="0" applyProtection="0"/>
    <xf numFmtId="0" fontId="5" fillId="38" borderId="0" applyNumberFormat="0" applyBorder="0" applyAlignment="0" applyProtection="0"/>
    <xf numFmtId="0" fontId="5" fillId="38" borderId="0" applyNumberFormat="0" applyBorder="0" applyAlignment="0" applyProtection="0"/>
    <xf numFmtId="0" fontId="172" fillId="77" borderId="0" applyNumberFormat="0" applyBorder="0" applyAlignment="0" applyProtection="0"/>
    <xf numFmtId="0" fontId="172" fillId="77" borderId="0" applyNumberFormat="0" applyBorder="0" applyAlignment="0" applyProtection="0"/>
    <xf numFmtId="0" fontId="172" fillId="77" borderId="0" applyNumberFormat="0" applyBorder="0" applyAlignment="0" applyProtection="0"/>
    <xf numFmtId="0" fontId="5" fillId="38" borderId="0" applyNumberFormat="0" applyBorder="0" applyAlignment="0" applyProtection="0"/>
    <xf numFmtId="0" fontId="5" fillId="38" borderId="0" applyNumberFormat="0" applyBorder="0" applyAlignment="0" applyProtection="0"/>
    <xf numFmtId="0" fontId="5" fillId="38" borderId="0" applyNumberFormat="0" applyBorder="0" applyAlignment="0" applyProtection="0"/>
    <xf numFmtId="0" fontId="5" fillId="38" borderId="0" applyNumberFormat="0" applyBorder="0" applyAlignment="0" applyProtection="0"/>
    <xf numFmtId="0" fontId="172" fillId="77" borderId="0" applyNumberFormat="0" applyBorder="0" applyAlignment="0" applyProtection="0"/>
    <xf numFmtId="0" fontId="172" fillId="77" borderId="0" applyNumberFormat="0" applyBorder="0" applyAlignment="0" applyProtection="0"/>
    <xf numFmtId="0" fontId="172" fillId="77" borderId="0" applyNumberFormat="0" applyBorder="0" applyAlignment="0" applyProtection="0"/>
    <xf numFmtId="0" fontId="172" fillId="77" borderId="0" applyNumberFormat="0" applyBorder="0" applyAlignment="0" applyProtection="0"/>
    <xf numFmtId="0" fontId="172" fillId="77" borderId="0" applyNumberFormat="0" applyBorder="0" applyAlignment="0" applyProtection="0"/>
    <xf numFmtId="0" fontId="172" fillId="77" borderId="0" applyNumberFormat="0" applyBorder="0" applyAlignment="0" applyProtection="0"/>
    <xf numFmtId="0" fontId="172" fillId="77" borderId="0" applyNumberFormat="0" applyBorder="0" applyAlignment="0" applyProtection="0"/>
    <xf numFmtId="0" fontId="172" fillId="77" borderId="0" applyNumberFormat="0" applyBorder="0" applyAlignment="0" applyProtection="0"/>
    <xf numFmtId="0" fontId="172" fillId="77" borderId="0" applyNumberFormat="0" applyBorder="0" applyAlignment="0" applyProtection="0"/>
    <xf numFmtId="0" fontId="172" fillId="77" borderId="0" applyNumberFormat="0" applyBorder="0" applyAlignment="0" applyProtection="0"/>
    <xf numFmtId="0" fontId="172" fillId="77" borderId="0" applyNumberFormat="0" applyBorder="0" applyAlignment="0" applyProtection="0"/>
    <xf numFmtId="0" fontId="5" fillId="38" borderId="0" applyNumberFormat="0" applyBorder="0" applyAlignment="0" applyProtection="0"/>
    <xf numFmtId="0" fontId="172" fillId="77" borderId="0" applyNumberFormat="0" applyBorder="0" applyAlignment="0" applyProtection="0"/>
    <xf numFmtId="0" fontId="165" fillId="64" borderId="55" applyNumberFormat="0" applyAlignment="0" applyProtection="0"/>
    <xf numFmtId="0" fontId="165" fillId="64" borderId="55" applyNumberFormat="0" applyAlignment="0" applyProtection="0"/>
    <xf numFmtId="0" fontId="15" fillId="22" borderId="3" applyNumberFormat="0" applyAlignment="0" applyProtection="0"/>
    <xf numFmtId="0" fontId="165" fillId="64" borderId="55" applyNumberFormat="0" applyAlignment="0" applyProtection="0"/>
    <xf numFmtId="0" fontId="15" fillId="22" borderId="3" applyNumberFormat="0" applyAlignment="0" applyProtection="0"/>
    <xf numFmtId="0" fontId="165" fillId="64" borderId="55" applyNumberFormat="0" applyAlignment="0" applyProtection="0"/>
    <xf numFmtId="0" fontId="15" fillId="22" borderId="3" applyNumberFormat="0" applyAlignment="0" applyProtection="0"/>
    <xf numFmtId="0" fontId="15" fillId="22" borderId="3" applyNumberFormat="0" applyAlignment="0" applyProtection="0"/>
    <xf numFmtId="0" fontId="15" fillId="22" borderId="3" applyNumberFormat="0" applyAlignment="0" applyProtection="0"/>
    <xf numFmtId="0" fontId="165" fillId="64" borderId="55" applyNumberFormat="0" applyAlignment="0" applyProtection="0"/>
    <xf numFmtId="0" fontId="165" fillId="64" borderId="55" applyNumberFormat="0" applyAlignment="0" applyProtection="0"/>
    <xf numFmtId="0" fontId="15" fillId="22" borderId="3" applyNumberFormat="0" applyAlignment="0" applyProtection="0"/>
    <xf numFmtId="0" fontId="15" fillId="22" borderId="3" applyNumberFormat="0" applyAlignment="0" applyProtection="0"/>
    <xf numFmtId="0" fontId="15" fillId="22" borderId="3" applyNumberFormat="0" applyAlignment="0" applyProtection="0"/>
    <xf numFmtId="0" fontId="165" fillId="64" borderId="55" applyNumberFormat="0" applyAlignment="0" applyProtection="0"/>
    <xf numFmtId="0" fontId="165" fillId="64" borderId="55" applyNumberFormat="0" applyAlignment="0" applyProtection="0"/>
    <xf numFmtId="0" fontId="165" fillId="64" borderId="55" applyNumberFormat="0" applyAlignment="0" applyProtection="0"/>
    <xf numFmtId="0" fontId="15" fillId="22" borderId="3" applyNumberFormat="0" applyAlignment="0" applyProtection="0"/>
    <xf numFmtId="0" fontId="15" fillId="22" borderId="3" applyNumberFormat="0" applyAlignment="0" applyProtection="0"/>
    <xf numFmtId="0" fontId="15" fillId="22" borderId="3" applyNumberFormat="0" applyAlignment="0" applyProtection="0"/>
    <xf numFmtId="0" fontId="15" fillId="22" borderId="3" applyNumberFormat="0" applyAlignment="0" applyProtection="0"/>
    <xf numFmtId="0" fontId="165" fillId="64" borderId="55" applyNumberFormat="0" applyAlignment="0" applyProtection="0"/>
    <xf numFmtId="0" fontId="165" fillId="64" borderId="55" applyNumberFormat="0" applyAlignment="0" applyProtection="0"/>
    <xf numFmtId="0" fontId="165" fillId="64" borderId="55" applyNumberFormat="0" applyAlignment="0" applyProtection="0"/>
    <xf numFmtId="0" fontId="165" fillId="64" borderId="55" applyNumberFormat="0" applyAlignment="0" applyProtection="0"/>
    <xf numFmtId="0" fontId="165" fillId="64" borderId="55" applyNumberFormat="0" applyAlignment="0" applyProtection="0"/>
    <xf numFmtId="0" fontId="165" fillId="64" borderId="55" applyNumberFormat="0" applyAlignment="0" applyProtection="0"/>
    <xf numFmtId="0" fontId="165" fillId="64" borderId="55" applyNumberFormat="0" applyAlignment="0" applyProtection="0"/>
    <xf numFmtId="0" fontId="165" fillId="64" borderId="55" applyNumberFormat="0" applyAlignment="0" applyProtection="0"/>
    <xf numFmtId="0" fontId="165" fillId="64" borderId="55" applyNumberFormat="0" applyAlignment="0" applyProtection="0"/>
    <xf numFmtId="0" fontId="165" fillId="64" borderId="55" applyNumberFormat="0" applyAlignment="0" applyProtection="0"/>
    <xf numFmtId="0" fontId="165" fillId="64" borderId="55" applyNumberFormat="0" applyAlignment="0" applyProtection="0"/>
    <xf numFmtId="0" fontId="15" fillId="22" borderId="3" applyNumberFormat="0" applyAlignment="0" applyProtection="0"/>
    <xf numFmtId="0" fontId="165" fillId="64" borderId="55" applyNumberFormat="0" applyAlignment="0" applyProtection="0"/>
    <xf numFmtId="0" fontId="164" fillId="62" borderId="0" applyNumberFormat="0" applyBorder="0" applyAlignment="0" applyProtection="0"/>
    <xf numFmtId="0" fontId="164" fillId="62" borderId="0" applyNumberFormat="0" applyBorder="0" applyAlignment="0" applyProtection="0"/>
    <xf numFmtId="0" fontId="6" fillId="18" borderId="0" applyNumberFormat="0" applyBorder="0" applyAlignment="0" applyProtection="0"/>
    <xf numFmtId="0" fontId="164" fillId="62" borderId="0" applyNumberFormat="0" applyBorder="0" applyAlignment="0" applyProtection="0"/>
    <xf numFmtId="0" fontId="6" fillId="18" borderId="0" applyNumberFormat="0" applyBorder="0" applyAlignment="0" applyProtection="0"/>
    <xf numFmtId="0" fontId="164" fillId="62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164" fillId="62" borderId="0" applyNumberFormat="0" applyBorder="0" applyAlignment="0" applyProtection="0"/>
    <xf numFmtId="0" fontId="164" fillId="62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164" fillId="62" borderId="0" applyNumberFormat="0" applyBorder="0" applyAlignment="0" applyProtection="0"/>
    <xf numFmtId="0" fontId="164" fillId="62" borderId="0" applyNumberFormat="0" applyBorder="0" applyAlignment="0" applyProtection="0"/>
    <xf numFmtId="0" fontId="164" fillId="62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164" fillId="62" borderId="0" applyNumberFormat="0" applyBorder="0" applyAlignment="0" applyProtection="0"/>
    <xf numFmtId="0" fontId="164" fillId="62" borderId="0" applyNumberFormat="0" applyBorder="0" applyAlignment="0" applyProtection="0"/>
    <xf numFmtId="0" fontId="164" fillId="62" borderId="0" applyNumberFormat="0" applyBorder="0" applyAlignment="0" applyProtection="0"/>
    <xf numFmtId="0" fontId="164" fillId="62" borderId="0" applyNumberFormat="0" applyBorder="0" applyAlignment="0" applyProtection="0"/>
    <xf numFmtId="0" fontId="164" fillId="62" borderId="0" applyNumberFormat="0" applyBorder="0" applyAlignment="0" applyProtection="0"/>
    <xf numFmtId="0" fontId="164" fillId="62" borderId="0" applyNumberFormat="0" applyBorder="0" applyAlignment="0" applyProtection="0"/>
    <xf numFmtId="0" fontId="164" fillId="62" borderId="0" applyNumberFormat="0" applyBorder="0" applyAlignment="0" applyProtection="0"/>
    <xf numFmtId="0" fontId="164" fillId="62" borderId="0" applyNumberFormat="0" applyBorder="0" applyAlignment="0" applyProtection="0"/>
    <xf numFmtId="0" fontId="164" fillId="62" borderId="0" applyNumberFormat="0" applyBorder="0" applyAlignment="0" applyProtection="0"/>
    <xf numFmtId="0" fontId="164" fillId="62" borderId="0" applyNumberFormat="0" applyBorder="0" applyAlignment="0" applyProtection="0"/>
    <xf numFmtId="0" fontId="164" fillId="62" borderId="0" applyNumberFormat="0" applyBorder="0" applyAlignment="0" applyProtection="0"/>
    <xf numFmtId="0" fontId="6" fillId="18" borderId="0" applyNumberFormat="0" applyBorder="0" applyAlignment="0" applyProtection="0"/>
    <xf numFmtId="0" fontId="164" fillId="62" borderId="0" applyNumberFormat="0" applyBorder="0" applyAlignment="0" applyProtection="0"/>
    <xf numFmtId="0" fontId="221" fillId="63" borderId="0" applyNumberFormat="0" applyBorder="0" applyAlignment="0" applyProtection="0"/>
    <xf numFmtId="0" fontId="221" fillId="63" borderId="0" applyNumberFormat="0" applyBorder="0" applyAlignment="0" applyProtection="0"/>
    <xf numFmtId="0" fontId="17" fillId="29" borderId="0" applyNumberFormat="0" applyBorder="0" applyAlignment="0" applyProtection="0"/>
    <xf numFmtId="0" fontId="221" fillId="63" borderId="0" applyNumberFormat="0" applyBorder="0" applyAlignment="0" applyProtection="0"/>
    <xf numFmtId="0" fontId="17" fillId="29" borderId="0" applyNumberFormat="0" applyBorder="0" applyAlignment="0" applyProtection="0"/>
    <xf numFmtId="0" fontId="221" fillId="63" borderId="0" applyNumberFormat="0" applyBorder="0" applyAlignment="0" applyProtection="0"/>
    <xf numFmtId="0" fontId="17" fillId="29" borderId="0" applyNumberFormat="0" applyBorder="0" applyAlignment="0" applyProtection="0"/>
    <xf numFmtId="0" fontId="17" fillId="29" borderId="0" applyNumberFormat="0" applyBorder="0" applyAlignment="0" applyProtection="0"/>
    <xf numFmtId="0" fontId="17" fillId="29" borderId="0" applyNumberFormat="0" applyBorder="0" applyAlignment="0" applyProtection="0"/>
    <xf numFmtId="0" fontId="221" fillId="63" borderId="0" applyNumberFormat="0" applyBorder="0" applyAlignment="0" applyProtection="0"/>
    <xf numFmtId="0" fontId="221" fillId="63" borderId="0" applyNumberFormat="0" applyBorder="0" applyAlignment="0" applyProtection="0"/>
    <xf numFmtId="0" fontId="17" fillId="29" borderId="0" applyNumberFormat="0" applyBorder="0" applyAlignment="0" applyProtection="0"/>
    <xf numFmtId="0" fontId="17" fillId="29" borderId="0" applyNumberFormat="0" applyBorder="0" applyAlignment="0" applyProtection="0"/>
    <xf numFmtId="0" fontId="17" fillId="29" borderId="0" applyNumberFormat="0" applyBorder="0" applyAlignment="0" applyProtection="0"/>
    <xf numFmtId="0" fontId="221" fillId="63" borderId="0" applyNumberFormat="0" applyBorder="0" applyAlignment="0" applyProtection="0"/>
    <xf numFmtId="0" fontId="221" fillId="63" borderId="0" applyNumberFormat="0" applyBorder="0" applyAlignment="0" applyProtection="0"/>
    <xf numFmtId="0" fontId="221" fillId="63" borderId="0" applyNumberFormat="0" applyBorder="0" applyAlignment="0" applyProtection="0"/>
    <xf numFmtId="0" fontId="17" fillId="29" borderId="0" applyNumberFormat="0" applyBorder="0" applyAlignment="0" applyProtection="0"/>
    <xf numFmtId="0" fontId="17" fillId="29" borderId="0" applyNumberFormat="0" applyBorder="0" applyAlignment="0" applyProtection="0"/>
    <xf numFmtId="0" fontId="17" fillId="29" borderId="0" applyNumberFormat="0" applyBorder="0" applyAlignment="0" applyProtection="0"/>
    <xf numFmtId="0" fontId="17" fillId="29" borderId="0" applyNumberFormat="0" applyBorder="0" applyAlignment="0" applyProtection="0"/>
    <xf numFmtId="0" fontId="221" fillId="63" borderId="0" applyNumberFormat="0" applyBorder="0" applyAlignment="0" applyProtection="0"/>
    <xf numFmtId="0" fontId="221" fillId="63" borderId="0" applyNumberFormat="0" applyBorder="0" applyAlignment="0" applyProtection="0"/>
    <xf numFmtId="0" fontId="221" fillId="63" borderId="0" applyNumberFormat="0" applyBorder="0" applyAlignment="0" applyProtection="0"/>
    <xf numFmtId="0" fontId="221" fillId="63" borderId="0" applyNumberFormat="0" applyBorder="0" applyAlignment="0" applyProtection="0"/>
    <xf numFmtId="0" fontId="221" fillId="63" borderId="0" applyNumberFormat="0" applyBorder="0" applyAlignment="0" applyProtection="0"/>
    <xf numFmtId="0" fontId="221" fillId="63" borderId="0" applyNumberFormat="0" applyBorder="0" applyAlignment="0" applyProtection="0"/>
    <xf numFmtId="0" fontId="221" fillId="63" borderId="0" applyNumberFormat="0" applyBorder="0" applyAlignment="0" applyProtection="0"/>
    <xf numFmtId="0" fontId="221" fillId="63" borderId="0" applyNumberFormat="0" applyBorder="0" applyAlignment="0" applyProtection="0"/>
    <xf numFmtId="0" fontId="221" fillId="63" borderId="0" applyNumberFormat="0" applyBorder="0" applyAlignment="0" applyProtection="0"/>
    <xf numFmtId="0" fontId="221" fillId="63" borderId="0" applyNumberFormat="0" applyBorder="0" applyAlignment="0" applyProtection="0"/>
    <xf numFmtId="0" fontId="221" fillId="63" borderId="0" applyNumberFormat="0" applyBorder="0" applyAlignment="0" applyProtection="0"/>
    <xf numFmtId="0" fontId="17" fillId="29" borderId="0" applyNumberFormat="0" applyBorder="0" applyAlignment="0" applyProtection="0"/>
    <xf numFmtId="0" fontId="221" fillId="63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24" borderId="10" applyNumberFormat="0" applyFont="0" applyAlignment="0" applyProtection="0"/>
    <xf numFmtId="0" fontId="1" fillId="2" borderId="1" applyNumberFormat="0" applyFont="0" applyAlignment="0" applyProtection="0"/>
    <xf numFmtId="0" fontId="4" fillId="24" borderId="10" applyNumberFormat="0" applyFont="0" applyAlignment="0" applyProtection="0"/>
    <xf numFmtId="0" fontId="1" fillId="2" borderId="1" applyNumberFormat="0" applyFont="0" applyAlignment="0" applyProtection="0"/>
    <xf numFmtId="0" fontId="4" fillId="24" borderId="10" applyNumberFormat="0" applyFont="0" applyAlignment="0" applyProtection="0"/>
    <xf numFmtId="0" fontId="1" fillId="2" borderId="1" applyNumberFormat="0" applyFont="0" applyAlignment="0" applyProtection="0"/>
    <xf numFmtId="0" fontId="4" fillId="24" borderId="10" applyNumberFormat="0" applyFont="0" applyAlignment="0" applyProtection="0"/>
    <xf numFmtId="0" fontId="1" fillId="2" borderId="1" applyNumberFormat="0" applyFont="0" applyAlignment="0" applyProtection="0"/>
    <xf numFmtId="0" fontId="4" fillId="24" borderId="10" applyNumberFormat="0" applyFont="0" applyAlignment="0" applyProtection="0"/>
    <xf numFmtId="0" fontId="4" fillId="24" borderId="10" applyNumberFormat="0" applyFont="0" applyAlignment="0" applyProtection="0"/>
    <xf numFmtId="0" fontId="4" fillId="24" borderId="10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4" fillId="24" borderId="10" applyNumberFormat="0" applyFont="0" applyAlignment="0" applyProtection="0"/>
    <xf numFmtId="0" fontId="4" fillId="24" borderId="10" applyNumberFormat="0" applyFont="0" applyAlignment="0" applyProtection="0"/>
    <xf numFmtId="0" fontId="4" fillId="24" borderId="10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4" fillId="24" borderId="10" applyNumberFormat="0" applyFont="0" applyAlignment="0" applyProtection="0"/>
    <xf numFmtId="0" fontId="4" fillId="24" borderId="10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4" fillId="24" borderId="10" applyNumberFormat="0" applyFont="0" applyAlignment="0" applyProtection="0"/>
    <xf numFmtId="0" fontId="1" fillId="2" borderId="1" applyNumberFormat="0" applyFont="0" applyAlignment="0" applyProtection="0"/>
    <xf numFmtId="0" fontId="166" fillId="65" borderId="56" applyNumberFormat="0" applyAlignment="0" applyProtection="0"/>
    <xf numFmtId="0" fontId="166" fillId="65" borderId="56" applyNumberFormat="0" applyAlignment="0" applyProtection="0"/>
    <xf numFmtId="0" fontId="18" fillId="23" borderId="11" applyNumberFormat="0" applyAlignment="0" applyProtection="0"/>
    <xf numFmtId="0" fontId="166" fillId="65" borderId="56" applyNumberFormat="0" applyAlignment="0" applyProtection="0"/>
    <xf numFmtId="0" fontId="18" fillId="23" borderId="11" applyNumberFormat="0" applyAlignment="0" applyProtection="0"/>
    <xf numFmtId="0" fontId="166" fillId="65" borderId="56" applyNumberFormat="0" applyAlignment="0" applyProtection="0"/>
    <xf numFmtId="0" fontId="18" fillId="23" borderId="11" applyNumberFormat="0" applyAlignment="0" applyProtection="0"/>
    <xf numFmtId="0" fontId="18" fillId="23" borderId="11" applyNumberFormat="0" applyAlignment="0" applyProtection="0"/>
    <xf numFmtId="0" fontId="18" fillId="23" borderId="11" applyNumberFormat="0" applyAlignment="0" applyProtection="0"/>
    <xf numFmtId="0" fontId="166" fillId="65" borderId="56" applyNumberFormat="0" applyAlignment="0" applyProtection="0"/>
    <xf numFmtId="0" fontId="166" fillId="65" borderId="56" applyNumberFormat="0" applyAlignment="0" applyProtection="0"/>
    <xf numFmtId="0" fontId="18" fillId="23" borderId="11" applyNumberFormat="0" applyAlignment="0" applyProtection="0"/>
    <xf numFmtId="0" fontId="18" fillId="23" borderId="11" applyNumberFormat="0" applyAlignment="0" applyProtection="0"/>
    <xf numFmtId="0" fontId="18" fillId="23" borderId="11" applyNumberFormat="0" applyAlignment="0" applyProtection="0"/>
    <xf numFmtId="0" fontId="166" fillId="65" borderId="56" applyNumberFormat="0" applyAlignment="0" applyProtection="0"/>
    <xf numFmtId="0" fontId="166" fillId="65" borderId="56" applyNumberFormat="0" applyAlignment="0" applyProtection="0"/>
    <xf numFmtId="0" fontId="166" fillId="65" borderId="56" applyNumberFormat="0" applyAlignment="0" applyProtection="0"/>
    <xf numFmtId="0" fontId="18" fillId="23" borderId="11" applyNumberFormat="0" applyAlignment="0" applyProtection="0"/>
    <xf numFmtId="0" fontId="18" fillId="23" borderId="11" applyNumberFormat="0" applyAlignment="0" applyProtection="0"/>
    <xf numFmtId="0" fontId="18" fillId="23" borderId="11" applyNumberFormat="0" applyAlignment="0" applyProtection="0"/>
    <xf numFmtId="0" fontId="166" fillId="65" borderId="56" applyNumberFormat="0" applyAlignment="0" applyProtection="0"/>
    <xf numFmtId="0" fontId="166" fillId="65" borderId="56" applyNumberFormat="0" applyAlignment="0" applyProtection="0"/>
    <xf numFmtId="0" fontId="166" fillId="65" borderId="56" applyNumberFormat="0" applyAlignment="0" applyProtection="0"/>
    <xf numFmtId="0" fontId="166" fillId="65" borderId="56" applyNumberFormat="0" applyAlignment="0" applyProtection="0"/>
    <xf numFmtId="0" fontId="166" fillId="65" borderId="56" applyNumberFormat="0" applyAlignment="0" applyProtection="0"/>
    <xf numFmtId="0" fontId="166" fillId="65" borderId="56" applyNumberFormat="0" applyAlignment="0" applyProtection="0"/>
    <xf numFmtId="0" fontId="166" fillId="65" borderId="56" applyNumberFormat="0" applyAlignment="0" applyProtection="0"/>
    <xf numFmtId="0" fontId="166" fillId="65" borderId="56" applyNumberFormat="0" applyAlignment="0" applyProtection="0"/>
    <xf numFmtId="0" fontId="166" fillId="65" borderId="56" applyNumberFormat="0" applyAlignment="0" applyProtection="0"/>
    <xf numFmtId="0" fontId="166" fillId="65" borderId="56" applyNumberFormat="0" applyAlignment="0" applyProtection="0"/>
    <xf numFmtId="0" fontId="166" fillId="65" borderId="56" applyNumberFormat="0" applyAlignment="0" applyProtection="0"/>
    <xf numFmtId="0" fontId="18" fillId="23" borderId="11" applyNumberFormat="0" applyAlignment="0" applyProtection="0"/>
    <xf numFmtId="0" fontId="166" fillId="65" borderId="56" applyNumberFormat="0" applyAlignment="0" applyProtection="0"/>
    <xf numFmtId="43" fontId="3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70" fillId="0" borderId="0" applyNumberFormat="0" applyFill="0" applyBorder="0" applyAlignment="0" applyProtection="0"/>
    <xf numFmtId="0" fontId="17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17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17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170" fillId="0" borderId="0" applyNumberFormat="0" applyFill="0" applyBorder="0" applyAlignment="0" applyProtection="0"/>
    <xf numFmtId="0" fontId="17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170" fillId="0" borderId="0" applyNumberFormat="0" applyFill="0" applyBorder="0" applyAlignment="0" applyProtection="0"/>
    <xf numFmtId="0" fontId="170" fillId="0" borderId="0" applyNumberFormat="0" applyFill="0" applyBorder="0" applyAlignment="0" applyProtection="0"/>
    <xf numFmtId="0" fontId="17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170" fillId="0" borderId="0" applyNumberFormat="0" applyFill="0" applyBorder="0" applyAlignment="0" applyProtection="0"/>
    <xf numFmtId="0" fontId="170" fillId="0" borderId="0" applyNumberFormat="0" applyFill="0" applyBorder="0" applyAlignment="0" applyProtection="0"/>
    <xf numFmtId="0" fontId="170" fillId="0" borderId="0" applyNumberFormat="0" applyFill="0" applyBorder="0" applyAlignment="0" applyProtection="0"/>
    <xf numFmtId="0" fontId="170" fillId="0" borderId="0" applyNumberFormat="0" applyFill="0" applyBorder="0" applyAlignment="0" applyProtection="0"/>
    <xf numFmtId="0" fontId="170" fillId="0" borderId="0" applyNumberFormat="0" applyFill="0" applyBorder="0" applyAlignment="0" applyProtection="0"/>
    <xf numFmtId="0" fontId="170" fillId="0" borderId="0" applyNumberFormat="0" applyFill="0" applyBorder="0" applyAlignment="0" applyProtection="0"/>
    <xf numFmtId="0" fontId="170" fillId="0" borderId="0" applyNumberFormat="0" applyFill="0" applyBorder="0" applyAlignment="0" applyProtection="0"/>
    <xf numFmtId="0" fontId="170" fillId="0" borderId="0" applyNumberFormat="0" applyFill="0" applyBorder="0" applyAlignment="0" applyProtection="0"/>
    <xf numFmtId="0" fontId="170" fillId="0" borderId="0" applyNumberFormat="0" applyFill="0" applyBorder="0" applyAlignment="0" applyProtection="0"/>
    <xf numFmtId="0" fontId="170" fillId="0" borderId="0" applyNumberFormat="0" applyFill="0" applyBorder="0" applyAlignment="0" applyProtection="0"/>
    <xf numFmtId="0" fontId="17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170" fillId="0" borderId="0" applyNumberFormat="0" applyFill="0" applyBorder="0" applyAlignment="0" applyProtection="0"/>
    <xf numFmtId="0" fontId="171" fillId="0" borderId="0" applyNumberFormat="0" applyFill="0" applyBorder="0" applyAlignment="0" applyProtection="0"/>
    <xf numFmtId="0" fontId="17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7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7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71" fillId="0" borderId="0" applyNumberFormat="0" applyFill="0" applyBorder="0" applyAlignment="0" applyProtection="0"/>
    <xf numFmtId="0" fontId="17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71" fillId="0" borderId="0" applyNumberFormat="0" applyFill="0" applyBorder="0" applyAlignment="0" applyProtection="0"/>
    <xf numFmtId="0" fontId="171" fillId="0" borderId="0" applyNumberFormat="0" applyFill="0" applyBorder="0" applyAlignment="0" applyProtection="0"/>
    <xf numFmtId="0" fontId="17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71" fillId="0" borderId="0" applyNumberFormat="0" applyFill="0" applyBorder="0" applyAlignment="0" applyProtection="0"/>
    <xf numFmtId="0" fontId="171" fillId="0" borderId="0" applyNumberFormat="0" applyFill="0" applyBorder="0" applyAlignment="0" applyProtection="0"/>
    <xf numFmtId="0" fontId="171" fillId="0" borderId="0" applyNumberFormat="0" applyFill="0" applyBorder="0" applyAlignment="0" applyProtection="0"/>
    <xf numFmtId="0" fontId="171" fillId="0" borderId="0" applyNumberFormat="0" applyFill="0" applyBorder="0" applyAlignment="0" applyProtection="0"/>
    <xf numFmtId="0" fontId="171" fillId="0" borderId="0" applyNumberFormat="0" applyFill="0" applyBorder="0" applyAlignment="0" applyProtection="0"/>
    <xf numFmtId="0" fontId="171" fillId="0" borderId="0" applyNumberFormat="0" applyFill="0" applyBorder="0" applyAlignment="0" applyProtection="0"/>
    <xf numFmtId="0" fontId="171" fillId="0" borderId="0" applyNumberFormat="0" applyFill="0" applyBorder="0" applyAlignment="0" applyProtection="0"/>
    <xf numFmtId="0" fontId="171" fillId="0" borderId="0" applyNumberFormat="0" applyFill="0" applyBorder="0" applyAlignment="0" applyProtection="0"/>
    <xf numFmtId="0" fontId="171" fillId="0" borderId="0" applyNumberFormat="0" applyFill="0" applyBorder="0" applyAlignment="0" applyProtection="0"/>
    <xf numFmtId="0" fontId="171" fillId="0" borderId="0" applyNumberFormat="0" applyFill="0" applyBorder="0" applyAlignment="0" applyProtection="0"/>
    <xf numFmtId="0" fontId="17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71" fillId="0" borderId="0" applyNumberFormat="0" applyFill="0" applyBorder="0" applyAlignment="0" applyProtection="0"/>
    <xf numFmtId="0" fontId="160" fillId="0" borderId="52" applyNumberFormat="0" applyFill="0" applyAlignment="0" applyProtection="0"/>
    <xf numFmtId="0" fontId="160" fillId="0" borderId="52" applyNumberFormat="0" applyFill="0" applyAlignment="0" applyProtection="0"/>
    <xf numFmtId="0" fontId="12" fillId="0" borderId="6" applyNumberFormat="0" applyFill="0" applyAlignment="0" applyProtection="0"/>
    <xf numFmtId="0" fontId="160" fillId="0" borderId="52" applyNumberFormat="0" applyFill="0" applyAlignment="0" applyProtection="0"/>
    <xf numFmtId="0" fontId="12" fillId="0" borderId="6" applyNumberFormat="0" applyFill="0" applyAlignment="0" applyProtection="0"/>
    <xf numFmtId="0" fontId="160" fillId="0" borderId="52" applyNumberFormat="0" applyFill="0" applyAlignment="0" applyProtection="0"/>
    <xf numFmtId="0" fontId="12" fillId="0" borderId="6" applyNumberFormat="0" applyFill="0" applyAlignment="0" applyProtection="0"/>
    <xf numFmtId="0" fontId="12" fillId="0" borderId="6" applyNumberFormat="0" applyFill="0" applyAlignment="0" applyProtection="0"/>
    <xf numFmtId="0" fontId="12" fillId="0" borderId="6" applyNumberFormat="0" applyFill="0" applyAlignment="0" applyProtection="0"/>
    <xf numFmtId="0" fontId="160" fillId="0" borderId="52" applyNumberFormat="0" applyFill="0" applyAlignment="0" applyProtection="0"/>
    <xf numFmtId="0" fontId="160" fillId="0" borderId="52" applyNumberFormat="0" applyFill="0" applyAlignment="0" applyProtection="0"/>
    <xf numFmtId="0" fontId="12" fillId="0" borderId="6" applyNumberFormat="0" applyFill="0" applyAlignment="0" applyProtection="0"/>
    <xf numFmtId="0" fontId="12" fillId="0" borderId="6" applyNumberFormat="0" applyFill="0" applyAlignment="0" applyProtection="0"/>
    <xf numFmtId="0" fontId="12" fillId="0" borderId="6" applyNumberFormat="0" applyFill="0" applyAlignment="0" applyProtection="0"/>
    <xf numFmtId="0" fontId="160" fillId="0" borderId="52" applyNumberFormat="0" applyFill="0" applyAlignment="0" applyProtection="0"/>
    <xf numFmtId="0" fontId="160" fillId="0" borderId="52" applyNumberFormat="0" applyFill="0" applyAlignment="0" applyProtection="0"/>
    <xf numFmtId="0" fontId="160" fillId="0" borderId="52" applyNumberFormat="0" applyFill="0" applyAlignment="0" applyProtection="0"/>
    <xf numFmtId="0" fontId="12" fillId="0" borderId="6" applyNumberFormat="0" applyFill="0" applyAlignment="0" applyProtection="0"/>
    <xf numFmtId="0" fontId="12" fillId="0" borderId="6" applyNumberFormat="0" applyFill="0" applyAlignment="0" applyProtection="0"/>
    <xf numFmtId="0" fontId="12" fillId="0" borderId="6" applyNumberFormat="0" applyFill="0" applyAlignment="0" applyProtection="0"/>
    <xf numFmtId="0" fontId="160" fillId="0" borderId="52" applyNumberFormat="0" applyFill="0" applyAlignment="0" applyProtection="0"/>
    <xf numFmtId="0" fontId="160" fillId="0" borderId="52" applyNumberFormat="0" applyFill="0" applyAlignment="0" applyProtection="0"/>
    <xf numFmtId="0" fontId="160" fillId="0" borderId="52" applyNumberFormat="0" applyFill="0" applyAlignment="0" applyProtection="0"/>
    <xf numFmtId="0" fontId="160" fillId="0" borderId="52" applyNumberFormat="0" applyFill="0" applyAlignment="0" applyProtection="0"/>
    <xf numFmtId="0" fontId="160" fillId="0" borderId="52" applyNumberFormat="0" applyFill="0" applyAlignment="0" applyProtection="0"/>
    <xf numFmtId="0" fontId="160" fillId="0" borderId="52" applyNumberFormat="0" applyFill="0" applyAlignment="0" applyProtection="0"/>
    <xf numFmtId="0" fontId="160" fillId="0" borderId="52" applyNumberFormat="0" applyFill="0" applyAlignment="0" applyProtection="0"/>
    <xf numFmtId="0" fontId="160" fillId="0" borderId="52" applyNumberFormat="0" applyFill="0" applyAlignment="0" applyProtection="0"/>
    <xf numFmtId="0" fontId="160" fillId="0" borderId="52" applyNumberFormat="0" applyFill="0" applyAlignment="0" applyProtection="0"/>
    <xf numFmtId="0" fontId="160" fillId="0" borderId="52" applyNumberFormat="0" applyFill="0" applyAlignment="0" applyProtection="0"/>
    <xf numFmtId="0" fontId="160" fillId="0" borderId="52" applyNumberFormat="0" applyFill="0" applyAlignment="0" applyProtection="0"/>
    <xf numFmtId="0" fontId="12" fillId="0" borderId="6" applyNumberFormat="0" applyFill="0" applyAlignment="0" applyProtection="0"/>
    <xf numFmtId="0" fontId="160" fillId="0" borderId="52" applyNumberFormat="0" applyFill="0" applyAlignment="0" applyProtection="0"/>
    <xf numFmtId="0" fontId="222" fillId="0" borderId="0" applyNumberFormat="0" applyFill="0" applyBorder="0" applyAlignment="0" applyProtection="0"/>
    <xf numFmtId="0" fontId="161" fillId="0" borderId="53" applyNumberFormat="0" applyFill="0" applyAlignment="0" applyProtection="0"/>
    <xf numFmtId="0" fontId="161" fillId="0" borderId="53" applyNumberFormat="0" applyFill="0" applyAlignment="0" applyProtection="0"/>
    <xf numFmtId="0" fontId="13" fillId="0" borderId="7" applyNumberFormat="0" applyFill="0" applyAlignment="0" applyProtection="0"/>
    <xf numFmtId="0" fontId="161" fillId="0" borderId="53" applyNumberFormat="0" applyFill="0" applyAlignment="0" applyProtection="0"/>
    <xf numFmtId="0" fontId="13" fillId="0" borderId="7" applyNumberFormat="0" applyFill="0" applyAlignment="0" applyProtection="0"/>
    <xf numFmtId="0" fontId="161" fillId="0" borderId="53" applyNumberFormat="0" applyFill="0" applyAlignment="0" applyProtection="0"/>
    <xf numFmtId="0" fontId="13" fillId="0" borderId="7" applyNumberFormat="0" applyFill="0" applyAlignment="0" applyProtection="0"/>
    <xf numFmtId="0" fontId="13" fillId="0" borderId="7" applyNumberFormat="0" applyFill="0" applyAlignment="0" applyProtection="0"/>
    <xf numFmtId="0" fontId="13" fillId="0" borderId="7" applyNumberFormat="0" applyFill="0" applyAlignment="0" applyProtection="0"/>
    <xf numFmtId="0" fontId="161" fillId="0" borderId="53" applyNumberFormat="0" applyFill="0" applyAlignment="0" applyProtection="0"/>
    <xf numFmtId="0" fontId="161" fillId="0" borderId="53" applyNumberFormat="0" applyFill="0" applyAlignment="0" applyProtection="0"/>
    <xf numFmtId="0" fontId="13" fillId="0" borderId="7" applyNumberFormat="0" applyFill="0" applyAlignment="0" applyProtection="0"/>
    <xf numFmtId="0" fontId="13" fillId="0" borderId="7" applyNumberFormat="0" applyFill="0" applyAlignment="0" applyProtection="0"/>
    <xf numFmtId="0" fontId="13" fillId="0" borderId="7" applyNumberFormat="0" applyFill="0" applyAlignment="0" applyProtection="0"/>
    <xf numFmtId="0" fontId="161" fillId="0" borderId="53" applyNumberFormat="0" applyFill="0" applyAlignment="0" applyProtection="0"/>
    <xf numFmtId="0" fontId="161" fillId="0" borderId="53" applyNumberFormat="0" applyFill="0" applyAlignment="0" applyProtection="0"/>
    <xf numFmtId="0" fontId="161" fillId="0" borderId="53" applyNumberFormat="0" applyFill="0" applyAlignment="0" applyProtection="0"/>
    <xf numFmtId="0" fontId="13" fillId="0" borderId="7" applyNumberFormat="0" applyFill="0" applyAlignment="0" applyProtection="0"/>
    <xf numFmtId="0" fontId="13" fillId="0" borderId="7" applyNumberFormat="0" applyFill="0" applyAlignment="0" applyProtection="0"/>
    <xf numFmtId="0" fontId="13" fillId="0" borderId="7" applyNumberFormat="0" applyFill="0" applyAlignment="0" applyProtection="0"/>
    <xf numFmtId="0" fontId="161" fillId="0" borderId="53" applyNumberFormat="0" applyFill="0" applyAlignment="0" applyProtection="0"/>
    <xf numFmtId="0" fontId="161" fillId="0" borderId="53" applyNumberFormat="0" applyFill="0" applyAlignment="0" applyProtection="0"/>
    <xf numFmtId="0" fontId="161" fillId="0" borderId="53" applyNumberFormat="0" applyFill="0" applyAlignment="0" applyProtection="0"/>
    <xf numFmtId="0" fontId="161" fillId="0" borderId="53" applyNumberFormat="0" applyFill="0" applyAlignment="0" applyProtection="0"/>
    <xf numFmtId="0" fontId="161" fillId="0" borderId="53" applyNumberFormat="0" applyFill="0" applyAlignment="0" applyProtection="0"/>
    <xf numFmtId="0" fontId="161" fillId="0" borderId="53" applyNumberFormat="0" applyFill="0" applyAlignment="0" applyProtection="0"/>
    <xf numFmtId="0" fontId="161" fillId="0" borderId="53" applyNumberFormat="0" applyFill="0" applyAlignment="0" applyProtection="0"/>
    <xf numFmtId="0" fontId="161" fillId="0" borderId="53" applyNumberFormat="0" applyFill="0" applyAlignment="0" applyProtection="0"/>
    <xf numFmtId="0" fontId="161" fillId="0" borderId="53" applyNumberFormat="0" applyFill="0" applyAlignment="0" applyProtection="0"/>
    <xf numFmtId="0" fontId="161" fillId="0" borderId="53" applyNumberFormat="0" applyFill="0" applyAlignment="0" applyProtection="0"/>
    <xf numFmtId="0" fontId="161" fillId="0" borderId="53" applyNumberFormat="0" applyFill="0" applyAlignment="0" applyProtection="0"/>
    <xf numFmtId="0" fontId="13" fillId="0" borderId="7" applyNumberFormat="0" applyFill="0" applyAlignment="0" applyProtection="0"/>
    <xf numFmtId="0" fontId="161" fillId="0" borderId="53" applyNumberFormat="0" applyFill="0" applyAlignment="0" applyProtection="0"/>
    <xf numFmtId="0" fontId="162" fillId="0" borderId="54" applyNumberFormat="0" applyFill="0" applyAlignment="0" applyProtection="0"/>
    <xf numFmtId="0" fontId="162" fillId="0" borderId="54" applyNumberFormat="0" applyFill="0" applyAlignment="0" applyProtection="0"/>
    <xf numFmtId="0" fontId="14" fillId="0" borderId="8" applyNumberFormat="0" applyFill="0" applyAlignment="0" applyProtection="0"/>
    <xf numFmtId="0" fontId="162" fillId="0" borderId="54" applyNumberFormat="0" applyFill="0" applyAlignment="0" applyProtection="0"/>
    <xf numFmtId="0" fontId="14" fillId="0" borderId="8" applyNumberFormat="0" applyFill="0" applyAlignment="0" applyProtection="0"/>
    <xf numFmtId="0" fontId="162" fillId="0" borderId="54" applyNumberFormat="0" applyFill="0" applyAlignment="0" applyProtection="0"/>
    <xf numFmtId="0" fontId="14" fillId="0" borderId="8" applyNumberFormat="0" applyFill="0" applyAlignment="0" applyProtection="0"/>
    <xf numFmtId="0" fontId="14" fillId="0" borderId="8" applyNumberFormat="0" applyFill="0" applyAlignment="0" applyProtection="0"/>
    <xf numFmtId="0" fontId="14" fillId="0" borderId="8" applyNumberFormat="0" applyFill="0" applyAlignment="0" applyProtection="0"/>
    <xf numFmtId="0" fontId="162" fillId="0" borderId="54" applyNumberFormat="0" applyFill="0" applyAlignment="0" applyProtection="0"/>
    <xf numFmtId="0" fontId="162" fillId="0" borderId="54" applyNumberFormat="0" applyFill="0" applyAlignment="0" applyProtection="0"/>
    <xf numFmtId="0" fontId="14" fillId="0" borderId="8" applyNumberFormat="0" applyFill="0" applyAlignment="0" applyProtection="0"/>
    <xf numFmtId="0" fontId="14" fillId="0" borderId="8" applyNumberFormat="0" applyFill="0" applyAlignment="0" applyProtection="0"/>
    <xf numFmtId="0" fontId="14" fillId="0" borderId="8" applyNumberFormat="0" applyFill="0" applyAlignment="0" applyProtection="0"/>
    <xf numFmtId="0" fontId="162" fillId="0" borderId="54" applyNumberFormat="0" applyFill="0" applyAlignment="0" applyProtection="0"/>
    <xf numFmtId="0" fontId="162" fillId="0" borderId="54" applyNumberFormat="0" applyFill="0" applyAlignment="0" applyProtection="0"/>
    <xf numFmtId="0" fontId="162" fillId="0" borderId="54" applyNumberFormat="0" applyFill="0" applyAlignment="0" applyProtection="0"/>
    <xf numFmtId="0" fontId="14" fillId="0" borderId="8" applyNumberFormat="0" applyFill="0" applyAlignment="0" applyProtection="0"/>
    <xf numFmtId="0" fontId="14" fillId="0" borderId="8" applyNumberFormat="0" applyFill="0" applyAlignment="0" applyProtection="0"/>
    <xf numFmtId="0" fontId="14" fillId="0" borderId="8" applyNumberFormat="0" applyFill="0" applyAlignment="0" applyProtection="0"/>
    <xf numFmtId="0" fontId="162" fillId="0" borderId="54" applyNumberFormat="0" applyFill="0" applyAlignment="0" applyProtection="0"/>
    <xf numFmtId="0" fontId="162" fillId="0" borderId="54" applyNumberFormat="0" applyFill="0" applyAlignment="0" applyProtection="0"/>
    <xf numFmtId="0" fontId="162" fillId="0" borderId="54" applyNumberFormat="0" applyFill="0" applyAlignment="0" applyProtection="0"/>
    <xf numFmtId="0" fontId="162" fillId="0" borderId="54" applyNumberFormat="0" applyFill="0" applyAlignment="0" applyProtection="0"/>
    <xf numFmtId="0" fontId="162" fillId="0" borderId="54" applyNumberFormat="0" applyFill="0" applyAlignment="0" applyProtection="0"/>
    <xf numFmtId="0" fontId="162" fillId="0" borderId="54" applyNumberFormat="0" applyFill="0" applyAlignment="0" applyProtection="0"/>
    <xf numFmtId="0" fontId="162" fillId="0" borderId="54" applyNumberFormat="0" applyFill="0" applyAlignment="0" applyProtection="0"/>
    <xf numFmtId="0" fontId="162" fillId="0" borderId="54" applyNumberFormat="0" applyFill="0" applyAlignment="0" applyProtection="0"/>
    <xf numFmtId="0" fontId="162" fillId="0" borderId="54" applyNumberFormat="0" applyFill="0" applyAlignment="0" applyProtection="0"/>
    <xf numFmtId="0" fontId="162" fillId="0" borderId="54" applyNumberFormat="0" applyFill="0" applyAlignment="0" applyProtection="0"/>
    <xf numFmtId="0" fontId="162" fillId="0" borderId="54" applyNumberFormat="0" applyFill="0" applyAlignment="0" applyProtection="0"/>
    <xf numFmtId="0" fontId="14" fillId="0" borderId="8" applyNumberFormat="0" applyFill="0" applyAlignment="0" applyProtection="0"/>
    <xf numFmtId="0" fontId="162" fillId="0" borderId="54" applyNumberFormat="0" applyFill="0" applyAlignment="0" applyProtection="0"/>
    <xf numFmtId="0" fontId="162" fillId="0" borderId="0" applyNumberFormat="0" applyFill="0" applyBorder="0" applyAlignment="0" applyProtection="0"/>
    <xf numFmtId="0" fontId="162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62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62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62" fillId="0" borderId="0" applyNumberFormat="0" applyFill="0" applyBorder="0" applyAlignment="0" applyProtection="0"/>
    <xf numFmtId="0" fontId="162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62" fillId="0" borderId="0" applyNumberFormat="0" applyFill="0" applyBorder="0" applyAlignment="0" applyProtection="0"/>
    <xf numFmtId="0" fontId="162" fillId="0" borderId="0" applyNumberFormat="0" applyFill="0" applyBorder="0" applyAlignment="0" applyProtection="0"/>
    <xf numFmtId="0" fontId="162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62" fillId="0" borderId="0" applyNumberFormat="0" applyFill="0" applyBorder="0" applyAlignment="0" applyProtection="0"/>
    <xf numFmtId="0" fontId="162" fillId="0" borderId="0" applyNumberFormat="0" applyFill="0" applyBorder="0" applyAlignment="0" applyProtection="0"/>
    <xf numFmtId="0" fontId="162" fillId="0" borderId="0" applyNumberFormat="0" applyFill="0" applyBorder="0" applyAlignment="0" applyProtection="0"/>
    <xf numFmtId="0" fontId="162" fillId="0" borderId="0" applyNumberFormat="0" applyFill="0" applyBorder="0" applyAlignment="0" applyProtection="0"/>
    <xf numFmtId="0" fontId="162" fillId="0" borderId="0" applyNumberFormat="0" applyFill="0" applyBorder="0" applyAlignment="0" applyProtection="0"/>
    <xf numFmtId="0" fontId="162" fillId="0" borderId="0" applyNumberFormat="0" applyFill="0" applyBorder="0" applyAlignment="0" applyProtection="0"/>
    <xf numFmtId="0" fontId="162" fillId="0" borderId="0" applyNumberFormat="0" applyFill="0" applyBorder="0" applyAlignment="0" applyProtection="0"/>
    <xf numFmtId="0" fontId="162" fillId="0" borderId="0" applyNumberFormat="0" applyFill="0" applyBorder="0" applyAlignment="0" applyProtection="0"/>
    <xf numFmtId="0" fontId="162" fillId="0" borderId="0" applyNumberFormat="0" applyFill="0" applyBorder="0" applyAlignment="0" applyProtection="0"/>
    <xf numFmtId="0" fontId="162" fillId="0" borderId="0" applyNumberFormat="0" applyFill="0" applyBorder="0" applyAlignment="0" applyProtection="0"/>
    <xf numFmtId="0" fontId="162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62" fillId="0" borderId="0" applyNumberFormat="0" applyFill="0" applyBorder="0" applyAlignment="0" applyProtection="0"/>
    <xf numFmtId="0" fontId="222" fillId="0" borderId="0" applyNumberFormat="0" applyFill="0" applyBorder="0" applyAlignment="0" applyProtection="0"/>
    <xf numFmtId="0" fontId="222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222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222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222" fillId="0" borderId="0" applyNumberFormat="0" applyFill="0" applyBorder="0" applyAlignment="0" applyProtection="0"/>
    <xf numFmtId="0" fontId="222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222" fillId="0" borderId="0" applyNumberFormat="0" applyFill="0" applyBorder="0" applyAlignment="0" applyProtection="0"/>
    <xf numFmtId="0" fontId="222" fillId="0" borderId="0" applyNumberFormat="0" applyFill="0" applyBorder="0" applyAlignment="0" applyProtection="0"/>
    <xf numFmtId="0" fontId="222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222" fillId="0" borderId="0" applyNumberFormat="0" applyFill="0" applyBorder="0" applyAlignment="0" applyProtection="0"/>
    <xf numFmtId="0" fontId="222" fillId="0" borderId="0" applyNumberFormat="0" applyFill="0" applyBorder="0" applyAlignment="0" applyProtection="0"/>
    <xf numFmtId="0" fontId="222" fillId="0" borderId="0" applyNumberFormat="0" applyFill="0" applyBorder="0" applyAlignment="0" applyProtection="0"/>
    <xf numFmtId="0" fontId="222" fillId="0" borderId="0" applyNumberFormat="0" applyFill="0" applyBorder="0" applyAlignment="0" applyProtection="0"/>
    <xf numFmtId="0" fontId="222" fillId="0" borderId="0" applyNumberFormat="0" applyFill="0" applyBorder="0" applyAlignment="0" applyProtection="0"/>
    <xf numFmtId="0" fontId="222" fillId="0" borderId="0" applyNumberFormat="0" applyFill="0" applyBorder="0" applyAlignment="0" applyProtection="0"/>
    <xf numFmtId="0" fontId="222" fillId="0" borderId="0" applyNumberFormat="0" applyFill="0" applyBorder="0" applyAlignment="0" applyProtection="0"/>
    <xf numFmtId="0" fontId="222" fillId="0" borderId="0" applyNumberFormat="0" applyFill="0" applyBorder="0" applyAlignment="0" applyProtection="0"/>
    <xf numFmtId="0" fontId="222" fillId="0" borderId="0" applyNumberFormat="0" applyFill="0" applyBorder="0" applyAlignment="0" applyProtection="0"/>
    <xf numFmtId="0" fontId="222" fillId="0" borderId="0" applyNumberFormat="0" applyFill="0" applyBorder="0" applyAlignment="0" applyProtection="0"/>
    <xf numFmtId="0" fontId="222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45" fillId="0" borderId="37" applyNumberFormat="0" applyFill="0" applyAlignment="0" applyProtection="0"/>
    <xf numFmtId="0" fontId="147" fillId="0" borderId="59" applyNumberFormat="0" applyFill="0" applyAlignment="0" applyProtection="0"/>
    <xf numFmtId="0" fontId="147" fillId="0" borderId="59" applyNumberFormat="0" applyFill="0" applyAlignment="0" applyProtection="0"/>
    <xf numFmtId="0" fontId="145" fillId="0" borderId="37" applyNumberFormat="0" applyFill="0" applyAlignment="0" applyProtection="0"/>
    <xf numFmtId="0" fontId="147" fillId="0" borderId="59" applyNumberFormat="0" applyFill="0" applyAlignment="0" applyProtection="0"/>
    <xf numFmtId="0" fontId="145" fillId="0" borderId="37" applyNumberFormat="0" applyFill="0" applyAlignment="0" applyProtection="0"/>
    <xf numFmtId="0" fontId="147" fillId="0" borderId="59" applyNumberFormat="0" applyFill="0" applyAlignment="0" applyProtection="0"/>
    <xf numFmtId="0" fontId="145" fillId="0" borderId="37" applyNumberFormat="0" applyFill="0" applyAlignment="0" applyProtection="0"/>
    <xf numFmtId="0" fontId="145" fillId="0" borderId="37" applyNumberFormat="0" applyFill="0" applyAlignment="0" applyProtection="0"/>
    <xf numFmtId="0" fontId="145" fillId="0" borderId="37" applyNumberFormat="0" applyFill="0" applyAlignment="0" applyProtection="0"/>
    <xf numFmtId="0" fontId="147" fillId="0" borderId="59" applyNumberFormat="0" applyFill="0" applyAlignment="0" applyProtection="0"/>
    <xf numFmtId="0" fontId="147" fillId="0" borderId="59" applyNumberFormat="0" applyFill="0" applyAlignment="0" applyProtection="0"/>
    <xf numFmtId="0" fontId="145" fillId="0" borderId="37" applyNumberFormat="0" applyFill="0" applyAlignment="0" applyProtection="0"/>
    <xf numFmtId="0" fontId="145" fillId="0" borderId="37" applyNumberFormat="0" applyFill="0" applyAlignment="0" applyProtection="0"/>
    <xf numFmtId="0" fontId="145" fillId="0" borderId="37" applyNumberFormat="0" applyFill="0" applyAlignment="0" applyProtection="0"/>
    <xf numFmtId="0" fontId="147" fillId="0" borderId="59" applyNumberFormat="0" applyFill="0" applyAlignment="0" applyProtection="0"/>
    <xf numFmtId="0" fontId="147" fillId="0" borderId="59" applyNumberFormat="0" applyFill="0" applyAlignment="0" applyProtection="0"/>
    <xf numFmtId="0" fontId="147" fillId="0" borderId="59" applyNumberFormat="0" applyFill="0" applyAlignment="0" applyProtection="0"/>
    <xf numFmtId="0" fontId="145" fillId="0" borderId="37" applyNumberFormat="0" applyFill="0" applyAlignment="0" applyProtection="0"/>
    <xf numFmtId="0" fontId="145" fillId="0" borderId="37" applyNumberFormat="0" applyFill="0" applyAlignment="0" applyProtection="0"/>
    <xf numFmtId="0" fontId="145" fillId="0" borderId="37" applyNumberFormat="0" applyFill="0" applyAlignment="0" applyProtection="0"/>
    <xf numFmtId="0" fontId="145" fillId="0" borderId="37" applyNumberFormat="0" applyFill="0" applyAlignment="0" applyProtection="0"/>
    <xf numFmtId="0" fontId="147" fillId="0" borderId="59" applyNumberFormat="0" applyFill="0" applyAlignment="0" applyProtection="0"/>
    <xf numFmtId="0" fontId="147" fillId="0" borderId="59" applyNumberFormat="0" applyFill="0" applyAlignment="0" applyProtection="0"/>
    <xf numFmtId="0" fontId="147" fillId="0" borderId="59" applyNumberFormat="0" applyFill="0" applyAlignment="0" applyProtection="0"/>
    <xf numFmtId="0" fontId="147" fillId="0" borderId="59" applyNumberFormat="0" applyFill="0" applyAlignment="0" applyProtection="0"/>
    <xf numFmtId="0" fontId="147" fillId="0" borderId="59" applyNumberFormat="0" applyFill="0" applyAlignment="0" applyProtection="0"/>
    <xf numFmtId="0" fontId="147" fillId="0" borderId="59" applyNumberFormat="0" applyFill="0" applyAlignment="0" applyProtection="0"/>
    <xf numFmtId="0" fontId="147" fillId="0" borderId="59" applyNumberFormat="0" applyFill="0" applyAlignment="0" applyProtection="0"/>
    <xf numFmtId="0" fontId="147" fillId="0" borderId="59" applyNumberFormat="0" applyFill="0" applyAlignment="0" applyProtection="0"/>
    <xf numFmtId="0" fontId="147" fillId="0" borderId="59" applyNumberFormat="0" applyFill="0" applyAlignment="0" applyProtection="0"/>
    <xf numFmtId="0" fontId="147" fillId="0" borderId="59" applyNumberFormat="0" applyFill="0" applyAlignment="0" applyProtection="0"/>
    <xf numFmtId="0" fontId="147" fillId="0" borderId="59" applyNumberFormat="0" applyFill="0" applyAlignment="0" applyProtection="0"/>
    <xf numFmtId="0" fontId="145" fillId="0" borderId="37" applyNumberFormat="0" applyFill="0" applyAlignment="0" applyProtection="0"/>
    <xf numFmtId="0" fontId="147" fillId="0" borderId="59" applyNumberFormat="0" applyFill="0" applyAlignment="0" applyProtection="0"/>
    <xf numFmtId="0" fontId="3" fillId="0" borderId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72" fillId="68" borderId="0" applyNumberFormat="0" applyBorder="0" applyAlignment="0" applyProtection="0"/>
    <xf numFmtId="0" fontId="172" fillId="68" borderId="0" applyNumberFormat="0" applyBorder="0" applyAlignment="0" applyProtection="0"/>
    <xf numFmtId="0" fontId="172" fillId="70" borderId="0" applyNumberFormat="0" applyBorder="0" applyAlignment="0" applyProtection="0"/>
    <xf numFmtId="0" fontId="172" fillId="70" borderId="0" applyNumberFormat="0" applyBorder="0" applyAlignment="0" applyProtection="0"/>
    <xf numFmtId="0" fontId="172" fillId="72" borderId="0" applyNumberFormat="0" applyBorder="0" applyAlignment="0" applyProtection="0"/>
    <xf numFmtId="0" fontId="172" fillId="72" borderId="0" applyNumberFormat="0" applyBorder="0" applyAlignment="0" applyProtection="0"/>
    <xf numFmtId="0" fontId="172" fillId="74" borderId="0" applyNumberFormat="0" applyBorder="0" applyAlignment="0" applyProtection="0"/>
    <xf numFmtId="0" fontId="172" fillId="74" borderId="0" applyNumberFormat="0" applyBorder="0" applyAlignment="0" applyProtection="0"/>
    <xf numFmtId="0" fontId="172" fillId="76" borderId="0" applyNumberFormat="0" applyBorder="0" applyAlignment="0" applyProtection="0"/>
    <xf numFmtId="0" fontId="172" fillId="76" borderId="0" applyNumberFormat="0" applyBorder="0" applyAlignment="0" applyProtection="0"/>
    <xf numFmtId="0" fontId="172" fillId="78" borderId="0" applyNumberFormat="0" applyBorder="0" applyAlignment="0" applyProtection="0"/>
    <xf numFmtId="0" fontId="172" fillId="78" borderId="0" applyNumberFormat="0" applyBorder="0" applyAlignment="0" applyProtection="0"/>
    <xf numFmtId="0" fontId="163" fillId="61" borderId="0" applyNumberFormat="0" applyBorder="0" applyAlignment="0" applyProtection="0"/>
    <xf numFmtId="0" fontId="163" fillId="61" borderId="0" applyNumberFormat="0" applyBorder="0" applyAlignment="0" applyProtection="0"/>
    <xf numFmtId="0" fontId="167" fillId="65" borderId="55" applyNumberFormat="0" applyAlignment="0" applyProtection="0"/>
    <xf numFmtId="0" fontId="167" fillId="65" borderId="55" applyNumberFormat="0" applyAlignment="0" applyProtection="0"/>
    <xf numFmtId="0" fontId="169" fillId="66" borderId="58" applyNumberFormat="0" applyAlignment="0" applyProtection="0"/>
    <xf numFmtId="0" fontId="169" fillId="66" borderId="58" applyNumberFormat="0" applyAlignment="0" applyProtection="0"/>
    <xf numFmtId="0" fontId="168" fillId="0" borderId="57" applyNumberFormat="0" applyFill="0" applyAlignment="0" applyProtection="0"/>
    <xf numFmtId="0" fontId="168" fillId="0" borderId="57" applyNumberFormat="0" applyFill="0" applyAlignment="0" applyProtection="0"/>
    <xf numFmtId="0" fontId="172" fillId="67" borderId="0" applyNumberFormat="0" applyBorder="0" applyAlignment="0" applyProtection="0"/>
    <xf numFmtId="0" fontId="172" fillId="67" borderId="0" applyNumberFormat="0" applyBorder="0" applyAlignment="0" applyProtection="0"/>
    <xf numFmtId="0" fontId="172" fillId="69" borderId="0" applyNumberFormat="0" applyBorder="0" applyAlignment="0" applyProtection="0"/>
    <xf numFmtId="0" fontId="172" fillId="69" borderId="0" applyNumberFormat="0" applyBorder="0" applyAlignment="0" applyProtection="0"/>
    <xf numFmtId="0" fontId="172" fillId="71" borderId="0" applyNumberFormat="0" applyBorder="0" applyAlignment="0" applyProtection="0"/>
    <xf numFmtId="0" fontId="172" fillId="71" borderId="0" applyNumberFormat="0" applyBorder="0" applyAlignment="0" applyProtection="0"/>
    <xf numFmtId="0" fontId="172" fillId="73" borderId="0" applyNumberFormat="0" applyBorder="0" applyAlignment="0" applyProtection="0"/>
    <xf numFmtId="0" fontId="172" fillId="73" borderId="0" applyNumberFormat="0" applyBorder="0" applyAlignment="0" applyProtection="0"/>
    <xf numFmtId="0" fontId="172" fillId="75" borderId="0" applyNumberFormat="0" applyBorder="0" applyAlignment="0" applyProtection="0"/>
    <xf numFmtId="0" fontId="172" fillId="75" borderId="0" applyNumberFormat="0" applyBorder="0" applyAlignment="0" applyProtection="0"/>
    <xf numFmtId="0" fontId="172" fillId="77" borderId="0" applyNumberFormat="0" applyBorder="0" applyAlignment="0" applyProtection="0"/>
    <xf numFmtId="0" fontId="172" fillId="77" borderId="0" applyNumberFormat="0" applyBorder="0" applyAlignment="0" applyProtection="0"/>
    <xf numFmtId="0" fontId="165" fillId="64" borderId="55" applyNumberFormat="0" applyAlignment="0" applyProtection="0"/>
    <xf numFmtId="0" fontId="165" fillId="64" borderId="55" applyNumberFormat="0" applyAlignment="0" applyProtection="0"/>
    <xf numFmtId="0" fontId="164" fillId="62" borderId="0" applyNumberFormat="0" applyBorder="0" applyAlignment="0" applyProtection="0"/>
    <xf numFmtId="0" fontId="164" fillId="62" borderId="0" applyNumberFormat="0" applyBorder="0" applyAlignment="0" applyProtection="0"/>
    <xf numFmtId="0" fontId="221" fillId="63" borderId="0" applyNumberFormat="0" applyBorder="0" applyAlignment="0" applyProtection="0"/>
    <xf numFmtId="0" fontId="221" fillId="63" borderId="0" applyNumberFormat="0" applyBorder="0" applyAlignment="0" applyProtection="0"/>
    <xf numFmtId="0" fontId="1" fillId="0" borderId="0"/>
    <xf numFmtId="0" fontId="1" fillId="0" borderId="0"/>
    <xf numFmtId="0" fontId="4" fillId="24" borderId="10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66" fillId="65" borderId="56" applyNumberFormat="0" applyAlignment="0" applyProtection="0"/>
    <xf numFmtId="0" fontId="166" fillId="65" borderId="56" applyNumberFormat="0" applyAlignment="0" applyProtection="0"/>
    <xf numFmtId="0" fontId="170" fillId="0" borderId="0" applyNumberFormat="0" applyFill="0" applyBorder="0" applyAlignment="0" applyProtection="0"/>
    <xf numFmtId="0" fontId="170" fillId="0" borderId="0" applyNumberFormat="0" applyFill="0" applyBorder="0" applyAlignment="0" applyProtection="0"/>
    <xf numFmtId="0" fontId="171" fillId="0" borderId="0" applyNumberFormat="0" applyFill="0" applyBorder="0" applyAlignment="0" applyProtection="0"/>
    <xf numFmtId="0" fontId="171" fillId="0" borderId="0" applyNumberFormat="0" applyFill="0" applyBorder="0" applyAlignment="0" applyProtection="0"/>
    <xf numFmtId="0" fontId="160" fillId="0" borderId="52" applyNumberFormat="0" applyFill="0" applyAlignment="0" applyProtection="0"/>
    <xf numFmtId="0" fontId="160" fillId="0" borderId="52" applyNumberFormat="0" applyFill="0" applyAlignment="0" applyProtection="0"/>
    <xf numFmtId="0" fontId="222" fillId="0" borderId="0" applyNumberFormat="0" applyFill="0" applyBorder="0" applyAlignment="0" applyProtection="0"/>
    <xf numFmtId="0" fontId="161" fillId="0" borderId="53" applyNumberFormat="0" applyFill="0" applyAlignment="0" applyProtection="0"/>
    <xf numFmtId="0" fontId="161" fillId="0" borderId="53" applyNumberFormat="0" applyFill="0" applyAlignment="0" applyProtection="0"/>
    <xf numFmtId="0" fontId="162" fillId="0" borderId="54" applyNumberFormat="0" applyFill="0" applyAlignment="0" applyProtection="0"/>
    <xf numFmtId="0" fontId="162" fillId="0" borderId="54" applyNumberFormat="0" applyFill="0" applyAlignment="0" applyProtection="0"/>
    <xf numFmtId="0" fontId="162" fillId="0" borderId="0" applyNumberFormat="0" applyFill="0" applyBorder="0" applyAlignment="0" applyProtection="0"/>
    <xf numFmtId="0" fontId="162" fillId="0" borderId="0" applyNumberFormat="0" applyFill="0" applyBorder="0" applyAlignment="0" applyProtection="0"/>
    <xf numFmtId="0" fontId="222" fillId="0" borderId="0" applyNumberFormat="0" applyFill="0" applyBorder="0" applyAlignment="0" applyProtection="0"/>
    <xf numFmtId="0" fontId="145" fillId="0" borderId="37" applyNumberFormat="0" applyFill="0" applyAlignment="0" applyProtection="0"/>
    <xf numFmtId="0" fontId="147" fillId="0" borderId="59" applyNumberFormat="0" applyFill="0" applyAlignment="0" applyProtection="0"/>
    <xf numFmtId="0" fontId="147" fillId="0" borderId="59" applyNumberFormat="0" applyFill="0" applyAlignment="0" applyProtection="0"/>
    <xf numFmtId="0" fontId="222" fillId="0" borderId="0" applyNumberForma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2" borderId="1" applyNumberFormat="0" applyFont="0" applyAlignment="0" applyProtection="0"/>
    <xf numFmtId="0" fontId="27" fillId="0" borderId="0"/>
    <xf numFmtId="43" fontId="27" fillId="0" borderId="0" applyFont="0" applyFill="0" applyBorder="0" applyAlignment="0" applyProtection="0"/>
    <xf numFmtId="0" fontId="185" fillId="0" borderId="0" applyFont="0" applyFill="0" applyBorder="0" applyAlignment="0" applyProtection="0"/>
    <xf numFmtId="2" fontId="185" fillId="0" borderId="0" applyFont="0" applyFill="0" applyBorder="0" applyAlignment="0" applyProtection="0"/>
    <xf numFmtId="0" fontId="1" fillId="0" borderId="0"/>
    <xf numFmtId="0" fontId="185" fillId="0" borderId="0" applyFont="0" applyFill="0" applyBorder="0" applyAlignment="0" applyProtection="0"/>
    <xf numFmtId="0" fontId="185" fillId="0" borderId="0" applyFont="0" applyFill="0" applyBorder="0" applyAlignment="0" applyProtection="0"/>
    <xf numFmtId="2" fontId="185" fillId="0" borderId="0" applyFont="0" applyFill="0" applyBorder="0" applyAlignment="0" applyProtection="0"/>
    <xf numFmtId="0" fontId="1" fillId="0" borderId="0"/>
    <xf numFmtId="2" fontId="185" fillId="0" borderId="0" applyFont="0" applyFill="0" applyBorder="0" applyAlignment="0" applyProtection="0"/>
    <xf numFmtId="0" fontId="185" fillId="0" borderId="0" applyFont="0" applyFill="0" applyBorder="0" applyAlignment="0" applyProtection="0"/>
    <xf numFmtId="0" fontId="1" fillId="0" borderId="0"/>
    <xf numFmtId="2" fontId="185" fillId="0" borderId="0" applyFont="0" applyFill="0" applyBorder="0" applyAlignment="0" applyProtection="0"/>
    <xf numFmtId="0" fontId="3" fillId="0" borderId="0"/>
    <xf numFmtId="285" fontId="3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285" fontId="3" fillId="0" borderId="0" applyFont="0" applyFill="0" applyBorder="0" applyAlignment="0" applyProtection="0"/>
    <xf numFmtId="0" fontId="1" fillId="0" borderId="0"/>
    <xf numFmtId="0" fontId="3" fillId="0" borderId="0"/>
    <xf numFmtId="0" fontId="46" fillId="0" borderId="14" applyNumberFormat="0" applyFill="0" applyAlignment="0" applyProtection="0"/>
    <xf numFmtId="0" fontId="46" fillId="0" borderId="14" applyNumberFormat="0" applyFill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5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3" fillId="0" borderId="0"/>
    <xf numFmtId="0" fontId="3" fillId="0" borderId="0"/>
    <xf numFmtId="190" fontId="31" fillId="0" borderId="14"/>
    <xf numFmtId="190" fontId="31" fillId="0" borderId="14"/>
    <xf numFmtId="0" fontId="3" fillId="0" borderId="0"/>
    <xf numFmtId="0" fontId="1" fillId="0" borderId="0"/>
    <xf numFmtId="188" fontId="3" fillId="0" borderId="0" applyFont="0" applyFill="0" applyBorder="0" applyAlignment="0" applyProtection="0"/>
    <xf numFmtId="3" fontId="77" fillId="45" borderId="14">
      <alignment horizontal="center"/>
    </xf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3" fontId="54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172" fontId="1" fillId="0" borderId="0" applyFont="0" applyFill="0" applyBorder="0" applyAlignment="0" applyProtection="0"/>
    <xf numFmtId="43" fontId="86" fillId="0" borderId="0" applyFont="0" applyFill="0" applyBorder="0" applyAlignment="0" applyProtection="0"/>
    <xf numFmtId="43" fontId="86" fillId="0" borderId="0" applyFont="0" applyFill="0" applyBorder="0" applyAlignment="0" applyProtection="0"/>
    <xf numFmtId="43" fontId="86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86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86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3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76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78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167" fontId="1" fillId="0" borderId="0" applyFont="0" applyFill="0" applyBorder="0" applyAlignment="0" applyProtection="0"/>
    <xf numFmtId="200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173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175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4" fillId="0" borderId="0" applyFont="0" applyFill="0" applyBorder="0" applyAlignment="0" applyProtection="0"/>
    <xf numFmtId="41" fontId="4" fillId="0" borderId="0" applyFont="0" applyFill="0" applyBorder="0" applyAlignment="0" applyProtection="0"/>
    <xf numFmtId="41" fontId="4" fillId="0" borderId="0" applyFont="0" applyFill="0" applyBorder="0" applyAlignment="0" applyProtection="0"/>
    <xf numFmtId="41" fontId="4" fillId="0" borderId="0" applyFont="0" applyFill="0" applyBorder="0" applyAlignment="0" applyProtection="0"/>
    <xf numFmtId="41" fontId="4" fillId="0" borderId="0" applyFont="0" applyFill="0" applyBorder="0" applyAlignment="0" applyProtection="0"/>
    <xf numFmtId="41" fontId="4" fillId="0" borderId="0" applyFont="0" applyFill="0" applyBorder="0" applyAlignment="0" applyProtection="0"/>
    <xf numFmtId="166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72" fontId="1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0" fontId="3" fillId="0" borderId="0"/>
    <xf numFmtId="0" fontId="3" fillId="0" borderId="0"/>
    <xf numFmtId="0" fontId="127" fillId="0" borderId="14" applyNumberFormat="0" applyProtection="0">
      <alignment horizontal="center"/>
    </xf>
    <xf numFmtId="3" fontId="77" fillId="42" borderId="14">
      <alignment horizontal="center" vertical="center"/>
    </xf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252" fontId="1" fillId="0" borderId="0" applyFont="0" applyFill="0" applyBorder="0" applyAlignment="0" applyProtection="0"/>
    <xf numFmtId="0" fontId="1" fillId="0" borderId="0"/>
    <xf numFmtId="43" fontId="4" fillId="0" borderId="0" applyFont="0" applyFill="0" applyBorder="0" applyAlignment="0" applyProtection="0"/>
    <xf numFmtId="0" fontId="1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72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76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78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200" fontId="1" fillId="0" borderId="0" applyFont="0" applyFill="0" applyBorder="0" applyAlignment="0" applyProtection="0"/>
    <xf numFmtId="173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72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252" fontId="1" fillId="0" borderId="0" applyFont="0" applyFill="0" applyBorder="0" applyAlignment="0" applyProtection="0"/>
    <xf numFmtId="0" fontId="1" fillId="0" borderId="0"/>
    <xf numFmtId="0" fontId="1" fillId="0" borderId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1" fillId="0" borderId="0"/>
    <xf numFmtId="170" fontId="3" fillId="0" borderId="0" applyFont="0" applyFill="0" applyBorder="0" applyAlignment="0" applyProtection="0"/>
    <xf numFmtId="0" fontId="3" fillId="0" borderId="0"/>
    <xf numFmtId="43" fontId="1" fillId="0" borderId="0" applyFont="0" applyFill="0" applyBorder="0" applyAlignment="0" applyProtection="0"/>
    <xf numFmtId="0" fontId="1" fillId="0" borderId="0"/>
    <xf numFmtId="170" fontId="3" fillId="0" borderId="0"/>
    <xf numFmtId="170" fontId="3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43" fontId="3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1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1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7" fillId="23" borderId="3" applyNumberFormat="0" applyAlignment="0" applyProtection="0"/>
    <xf numFmtId="0" fontId="7" fillId="23" borderId="3" applyNumberFormat="0" applyAlignment="0" applyProtection="0"/>
    <xf numFmtId="0" fontId="7" fillId="23" borderId="3" applyNumberFormat="0" applyAlignment="0" applyProtection="0"/>
    <xf numFmtId="0" fontId="7" fillId="23" borderId="3" applyNumberFormat="0" applyAlignment="0" applyProtection="0"/>
    <xf numFmtId="0" fontId="7" fillId="23" borderId="3" applyNumberFormat="0" applyAlignment="0" applyProtection="0"/>
    <xf numFmtId="0" fontId="7" fillId="23" borderId="3" applyNumberFormat="0" applyAlignment="0" applyProtection="0"/>
    <xf numFmtId="0" fontId="7" fillId="23" borderId="3" applyNumberFormat="0" applyAlignment="0" applyProtection="0"/>
    <xf numFmtId="0" fontId="7" fillId="23" borderId="3" applyNumberFormat="0" applyAlignment="0" applyProtection="0"/>
    <xf numFmtId="0" fontId="7" fillId="23" borderId="3" applyNumberFormat="0" applyAlignment="0" applyProtection="0"/>
    <xf numFmtId="0" fontId="7" fillId="23" borderId="3" applyNumberFormat="0" applyAlignment="0" applyProtection="0"/>
    <xf numFmtId="0" fontId="7" fillId="23" borderId="3" applyNumberFormat="0" applyAlignment="0" applyProtection="0"/>
    <xf numFmtId="0" fontId="15" fillId="22" borderId="3" applyNumberFormat="0" applyAlignment="0" applyProtection="0"/>
    <xf numFmtId="0" fontId="3" fillId="0" borderId="0"/>
    <xf numFmtId="0" fontId="15" fillId="22" borderId="3" applyNumberFormat="0" applyAlignment="0" applyProtection="0"/>
    <xf numFmtId="0" fontId="15" fillId="22" borderId="3" applyNumberFormat="0" applyAlignment="0" applyProtection="0"/>
    <xf numFmtId="0" fontId="15" fillId="22" borderId="3" applyNumberFormat="0" applyAlignment="0" applyProtection="0"/>
    <xf numFmtId="0" fontId="15" fillId="22" borderId="3" applyNumberFormat="0" applyAlignment="0" applyProtection="0"/>
    <xf numFmtId="0" fontId="15" fillId="22" borderId="3" applyNumberFormat="0" applyAlignment="0" applyProtection="0"/>
    <xf numFmtId="0" fontId="15" fillId="22" borderId="3" applyNumberFormat="0" applyAlignment="0" applyProtection="0"/>
    <xf numFmtId="0" fontId="15" fillId="22" borderId="3" applyNumberFormat="0" applyAlignment="0" applyProtection="0"/>
    <xf numFmtId="0" fontId="15" fillId="22" borderId="3" applyNumberFormat="0" applyAlignment="0" applyProtection="0"/>
    <xf numFmtId="0" fontId="15" fillId="22" borderId="3" applyNumberFormat="0" applyAlignment="0" applyProtection="0"/>
    <xf numFmtId="0" fontId="3" fillId="0" borderId="0"/>
    <xf numFmtId="0" fontId="15" fillId="22" borderId="3" applyNumberFormat="0" applyAlignment="0" applyProtection="0"/>
    <xf numFmtId="0" fontId="15" fillId="22" borderId="3" applyNumberFormat="0" applyAlignment="0" applyProtection="0"/>
    <xf numFmtId="0" fontId="3" fillId="0" borderId="0"/>
    <xf numFmtId="0" fontId="15" fillId="22" borderId="3" applyNumberFormat="0" applyAlignment="0" applyProtection="0"/>
    <xf numFmtId="0" fontId="3" fillId="0" borderId="0"/>
    <xf numFmtId="0" fontId="15" fillId="22" borderId="3" applyNumberFormat="0" applyAlignment="0" applyProtection="0"/>
    <xf numFmtId="0" fontId="3" fillId="0" borderId="0"/>
    <xf numFmtId="0" fontId="3" fillId="0" borderId="0"/>
    <xf numFmtId="0" fontId="3" fillId="29" borderId="10" applyNumberFormat="0" applyFont="0" applyAlignment="0" applyProtection="0"/>
    <xf numFmtId="0" fontId="3" fillId="29" borderId="10" applyNumberFormat="0" applyFont="0" applyAlignment="0" applyProtection="0"/>
    <xf numFmtId="0" fontId="3" fillId="29" borderId="10" applyNumberFormat="0" applyFont="0" applyAlignment="0" applyProtection="0"/>
    <xf numFmtId="0" fontId="3" fillId="29" borderId="10" applyNumberFormat="0" applyFont="0" applyAlignment="0" applyProtection="0"/>
    <xf numFmtId="0" fontId="3" fillId="29" borderId="10" applyNumberFormat="0" applyFont="0" applyAlignment="0" applyProtection="0"/>
    <xf numFmtId="0" fontId="3" fillId="29" borderId="10" applyNumberFormat="0" applyFont="0" applyAlignment="0" applyProtection="0"/>
    <xf numFmtId="0" fontId="3" fillId="24" borderId="10" applyNumberFormat="0" applyFont="0" applyAlignment="0" applyProtection="0"/>
    <xf numFmtId="0" fontId="3" fillId="24" borderId="10" applyNumberFormat="0" applyFont="0" applyAlignment="0" applyProtection="0"/>
    <xf numFmtId="0" fontId="3" fillId="24" borderId="10" applyNumberFormat="0" applyFont="0" applyAlignment="0" applyProtection="0"/>
    <xf numFmtId="0" fontId="4" fillId="24" borderId="10" applyNumberFormat="0" applyFont="0" applyAlignment="0" applyProtection="0"/>
    <xf numFmtId="0" fontId="3" fillId="24" borderId="10" applyNumberFormat="0" applyFont="0" applyAlignment="0" applyProtection="0"/>
    <xf numFmtId="0" fontId="3" fillId="24" borderId="10" applyNumberFormat="0" applyFont="0" applyAlignment="0" applyProtection="0"/>
    <xf numFmtId="0" fontId="4" fillId="24" borderId="10" applyNumberFormat="0" applyFont="0" applyAlignment="0" applyProtection="0"/>
    <xf numFmtId="0" fontId="3" fillId="24" borderId="10" applyNumberFormat="0" applyFont="0" applyAlignment="0" applyProtection="0"/>
    <xf numFmtId="0" fontId="4" fillId="24" borderId="10" applyNumberFormat="0" applyFont="0" applyAlignment="0" applyProtection="0"/>
    <xf numFmtId="0" fontId="4" fillId="24" borderId="10" applyNumberFormat="0" applyFont="0" applyAlignment="0" applyProtection="0"/>
    <xf numFmtId="0" fontId="4" fillId="24" borderId="10" applyNumberFormat="0" applyFont="0" applyAlignment="0" applyProtection="0"/>
    <xf numFmtId="0" fontId="3" fillId="24" borderId="10" applyNumberFormat="0" applyFont="0" applyAlignment="0" applyProtection="0"/>
    <xf numFmtId="0" fontId="3" fillId="24" borderId="10" applyNumberFormat="0" applyFont="0" applyAlignment="0" applyProtection="0"/>
    <xf numFmtId="0" fontId="4" fillId="24" borderId="10" applyNumberFormat="0" applyFont="0" applyAlignment="0" applyProtection="0"/>
    <xf numFmtId="0" fontId="3" fillId="24" borderId="10" applyNumberFormat="0" applyFont="0" applyAlignment="0" applyProtection="0"/>
    <xf numFmtId="0" fontId="4" fillId="24" borderId="10" applyNumberFormat="0" applyFont="0" applyAlignment="0" applyProtection="0"/>
    <xf numFmtId="0" fontId="4" fillId="24" borderId="10" applyNumberFormat="0" applyFont="0" applyAlignment="0" applyProtection="0"/>
    <xf numFmtId="0" fontId="4" fillId="24" borderId="10" applyNumberFormat="0" applyFont="0" applyAlignment="0" applyProtection="0"/>
    <xf numFmtId="0" fontId="3" fillId="24" borderId="10" applyNumberFormat="0" applyFont="0" applyAlignment="0" applyProtection="0"/>
    <xf numFmtId="0" fontId="3" fillId="24" borderId="10" applyNumberFormat="0" applyFont="0" applyAlignment="0" applyProtection="0"/>
    <xf numFmtId="0" fontId="4" fillId="24" borderId="10" applyNumberFormat="0" applyFont="0" applyAlignment="0" applyProtection="0"/>
    <xf numFmtId="0" fontId="3" fillId="24" borderId="10" applyNumberFormat="0" applyFont="0" applyAlignment="0" applyProtection="0"/>
    <xf numFmtId="0" fontId="4" fillId="24" borderId="10" applyNumberFormat="0" applyFont="0" applyAlignment="0" applyProtection="0"/>
    <xf numFmtId="0" fontId="4" fillId="24" borderId="10" applyNumberFormat="0" applyFont="0" applyAlignment="0" applyProtection="0"/>
    <xf numFmtId="0" fontId="4" fillId="24" borderId="10" applyNumberFormat="0" applyFont="0" applyAlignment="0" applyProtection="0"/>
    <xf numFmtId="0" fontId="3" fillId="24" borderId="10" applyNumberFormat="0" applyFont="0" applyAlignment="0" applyProtection="0"/>
    <xf numFmtId="0" fontId="3" fillId="24" borderId="10" applyNumberFormat="0" applyFont="0" applyAlignment="0" applyProtection="0"/>
    <xf numFmtId="0" fontId="18" fillId="23" borderId="11" applyNumberFormat="0" applyAlignment="0" applyProtection="0"/>
    <xf numFmtId="0" fontId="18" fillId="23" borderId="11" applyNumberFormat="0" applyAlignment="0" applyProtection="0"/>
    <xf numFmtId="0" fontId="18" fillId="23" borderId="11" applyNumberFormat="0" applyAlignment="0" applyProtection="0"/>
    <xf numFmtId="0" fontId="18" fillId="23" borderId="11" applyNumberFormat="0" applyAlignment="0" applyProtection="0"/>
    <xf numFmtId="0" fontId="18" fillId="23" borderId="11" applyNumberFormat="0" applyAlignment="0" applyProtection="0"/>
    <xf numFmtId="0" fontId="18" fillId="23" borderId="11" applyNumberFormat="0" applyAlignment="0" applyProtection="0"/>
    <xf numFmtId="0" fontId="18" fillId="23" borderId="11" applyNumberFormat="0" applyAlignment="0" applyProtection="0"/>
    <xf numFmtId="0" fontId="18" fillId="23" borderId="11" applyNumberFormat="0" applyAlignment="0" applyProtection="0"/>
    <xf numFmtId="0" fontId="18" fillId="23" borderId="11" applyNumberFormat="0" applyAlignment="0" applyProtection="0"/>
    <xf numFmtId="0" fontId="15" fillId="22" borderId="3" applyNumberFormat="0" applyAlignment="0" applyProtection="0"/>
    <xf numFmtId="0" fontId="18" fillId="23" borderId="11" applyNumberFormat="0" applyAlignment="0" applyProtection="0"/>
    <xf numFmtId="0" fontId="18" fillId="23" borderId="11" applyNumberFormat="0" applyAlignment="0" applyProtection="0"/>
    <xf numFmtId="0" fontId="18" fillId="23" borderId="11" applyNumberFormat="0" applyAlignment="0" applyProtection="0"/>
    <xf numFmtId="0" fontId="18" fillId="23" borderId="11" applyNumberFormat="0" applyAlignment="0" applyProtection="0"/>
    <xf numFmtId="0" fontId="18" fillId="23" borderId="11" applyNumberFormat="0" applyAlignment="0" applyProtection="0"/>
    <xf numFmtId="0" fontId="18" fillId="23" borderId="11" applyNumberFormat="0" applyAlignment="0" applyProtection="0"/>
    <xf numFmtId="229" fontId="96" fillId="41" borderId="33" applyProtection="0">
      <alignment horizontal="right" vertical="center"/>
    </xf>
    <xf numFmtId="229" fontId="96" fillId="41" borderId="33" applyProtection="0">
      <alignment horizontal="right" vertical="center"/>
    </xf>
    <xf numFmtId="229" fontId="96" fillId="41" borderId="33" applyProtection="0">
      <alignment horizontal="right" vertical="center"/>
    </xf>
    <xf numFmtId="229" fontId="96" fillId="41" borderId="33" applyProtection="0">
      <alignment horizontal="right" vertical="center"/>
    </xf>
    <xf numFmtId="229" fontId="96" fillId="41" borderId="33" applyProtection="0">
      <alignment horizontal="right" vertical="center"/>
    </xf>
    <xf numFmtId="229" fontId="96" fillId="41" borderId="33" applyProtection="0">
      <alignment horizontal="right" vertical="center"/>
    </xf>
    <xf numFmtId="0" fontId="3" fillId="0" borderId="0"/>
    <xf numFmtId="0" fontId="3" fillId="0" borderId="0"/>
    <xf numFmtId="0" fontId="15" fillId="22" borderId="3" applyNumberFormat="0" applyAlignment="0" applyProtection="0"/>
    <xf numFmtId="0" fontId="15" fillId="22" borderId="3" applyNumberFormat="0" applyAlignment="0" applyProtection="0"/>
    <xf numFmtId="0" fontId="7" fillId="39" borderId="3" applyNumberFormat="0" applyAlignment="0" applyProtection="0"/>
    <xf numFmtId="0" fontId="15" fillId="22" borderId="3" applyNumberFormat="0" applyAlignment="0" applyProtection="0"/>
    <xf numFmtId="0" fontId="15" fillId="22" borderId="3" applyNumberFormat="0" applyAlignment="0" applyProtection="0"/>
    <xf numFmtId="0" fontId="18" fillId="39" borderId="11" applyNumberFormat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24" fillId="0" borderId="12" applyNumberFormat="0" applyFill="0" applyAlignment="0" applyProtection="0"/>
    <xf numFmtId="0" fontId="25" fillId="0" borderId="7" applyNumberFormat="0" applyFill="0" applyAlignment="0" applyProtection="0"/>
    <xf numFmtId="0" fontId="1" fillId="0" borderId="0"/>
    <xf numFmtId="43" fontId="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3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43" fontId="3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0" fontId="3" fillId="0" borderId="0"/>
    <xf numFmtId="170" fontId="3" fillId="0" borderId="0"/>
    <xf numFmtId="0" fontId="3" fillId="0" borderId="0"/>
    <xf numFmtId="170" fontId="3" fillId="0" borderId="0"/>
    <xf numFmtId="170" fontId="3" fillId="0" borderId="0"/>
    <xf numFmtId="170" fontId="3" fillId="0" borderId="0"/>
    <xf numFmtId="0" fontId="3" fillId="0" borderId="0"/>
    <xf numFmtId="170" fontId="3" fillId="0" borderId="0"/>
    <xf numFmtId="170" fontId="3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5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24" borderId="10" applyNumberFormat="0" applyFont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3" fontId="54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172" fontId="1" fillId="0" borderId="0" applyFont="0" applyFill="0" applyBorder="0" applyAlignment="0" applyProtection="0"/>
    <xf numFmtId="43" fontId="86" fillId="0" borderId="0" applyFont="0" applyFill="0" applyBorder="0" applyAlignment="0" applyProtection="0"/>
    <xf numFmtId="43" fontId="86" fillId="0" borderId="0" applyFont="0" applyFill="0" applyBorder="0" applyAlignment="0" applyProtection="0"/>
    <xf numFmtId="43" fontId="86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86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86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3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76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78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167" fontId="1" fillId="0" borderId="0" applyFont="0" applyFill="0" applyBorder="0" applyAlignment="0" applyProtection="0"/>
    <xf numFmtId="200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173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175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4" fillId="0" borderId="0" applyFont="0" applyFill="0" applyBorder="0" applyAlignment="0" applyProtection="0"/>
    <xf numFmtId="41" fontId="4" fillId="0" borderId="0" applyFont="0" applyFill="0" applyBorder="0" applyAlignment="0" applyProtection="0"/>
    <xf numFmtId="41" fontId="4" fillId="0" borderId="0" applyFont="0" applyFill="0" applyBorder="0" applyAlignment="0" applyProtection="0"/>
    <xf numFmtId="41" fontId="4" fillId="0" borderId="0" applyFont="0" applyFill="0" applyBorder="0" applyAlignment="0" applyProtection="0"/>
    <xf numFmtId="41" fontId="4" fillId="0" borderId="0" applyFont="0" applyFill="0" applyBorder="0" applyAlignment="0" applyProtection="0"/>
    <xf numFmtId="41" fontId="4" fillId="0" borderId="0" applyFont="0" applyFill="0" applyBorder="0" applyAlignment="0" applyProtection="0"/>
    <xf numFmtId="166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72" fontId="1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0" fontId="31" fillId="0" borderId="15" applyNumberFormat="0" applyFill="0" applyProtection="0">
      <alignment wrapText="1"/>
    </xf>
    <xf numFmtId="0" fontId="31" fillId="0" borderId="15" applyNumberFormat="0" applyFill="0" applyProtection="0">
      <alignment horizontal="center" wrapText="1"/>
    </xf>
    <xf numFmtId="0" fontId="1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252" fontId="1" fillId="0" borderId="0" applyFont="0" applyFill="0" applyBorder="0" applyAlignment="0" applyProtection="0"/>
    <xf numFmtId="0" fontId="1" fillId="0" borderId="0"/>
    <xf numFmtId="43" fontId="4" fillId="0" borderId="0" applyFont="0" applyFill="0" applyBorder="0" applyAlignment="0" applyProtection="0"/>
    <xf numFmtId="0" fontId="1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5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1" fillId="0" borderId="0" applyFont="0" applyFill="0" applyBorder="0" applyAlignment="0" applyProtection="0"/>
    <xf numFmtId="257" fontId="21" fillId="0" borderId="0" applyFont="0" applyFill="0" applyBorder="0" applyAlignment="0"/>
    <xf numFmtId="251" fontId="3" fillId="0" borderId="0" applyFont="0" applyFill="0" applyBorder="0" applyAlignment="0"/>
    <xf numFmtId="258" fontId="3" fillId="0" borderId="0" applyFont="0" applyFill="0" applyBorder="0" applyAlignment="0" applyProtection="0"/>
    <xf numFmtId="250" fontId="21" fillId="0" borderId="0"/>
    <xf numFmtId="0" fontId="15" fillId="22" borderId="3" applyNumberFormat="0" applyAlignment="0" applyProtection="0"/>
    <xf numFmtId="251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3" fontId="54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172" fontId="1" fillId="0" borderId="0" applyFont="0" applyFill="0" applyBorder="0" applyAlignment="0" applyProtection="0"/>
    <xf numFmtId="43" fontId="86" fillId="0" borderId="0" applyFont="0" applyFill="0" applyBorder="0" applyAlignment="0" applyProtection="0"/>
    <xf numFmtId="43" fontId="86" fillId="0" borderId="0" applyFont="0" applyFill="0" applyBorder="0" applyAlignment="0" applyProtection="0"/>
    <xf numFmtId="43" fontId="86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86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86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3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76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78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167" fontId="1" fillId="0" borderId="0" applyFont="0" applyFill="0" applyBorder="0" applyAlignment="0" applyProtection="0"/>
    <xf numFmtId="200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173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175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4" fillId="0" borderId="0" applyFont="0" applyFill="0" applyBorder="0" applyAlignment="0" applyProtection="0"/>
    <xf numFmtId="41" fontId="4" fillId="0" borderId="0" applyFont="0" applyFill="0" applyBorder="0" applyAlignment="0" applyProtection="0"/>
    <xf numFmtId="41" fontId="4" fillId="0" borderId="0" applyFont="0" applyFill="0" applyBorder="0" applyAlignment="0" applyProtection="0"/>
    <xf numFmtId="41" fontId="4" fillId="0" borderId="0" applyFont="0" applyFill="0" applyBorder="0" applyAlignment="0" applyProtection="0"/>
    <xf numFmtId="41" fontId="4" fillId="0" borderId="0" applyFont="0" applyFill="0" applyBorder="0" applyAlignment="0" applyProtection="0"/>
    <xf numFmtId="41" fontId="4" fillId="0" borderId="0" applyFont="0" applyFill="0" applyBorder="0" applyAlignment="0" applyProtection="0"/>
    <xf numFmtId="166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72" fontId="1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257" fontId="3" fillId="0" borderId="0" applyFont="0" applyFill="0" applyBorder="0" applyAlignment="0" applyProtection="0"/>
    <xf numFmtId="258" fontId="3" fillId="0" borderId="0" applyFont="0" applyFill="0" applyBorder="0" applyAlignment="0" applyProtection="0"/>
    <xf numFmtId="258" fontId="3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252" fontId="1" fillId="0" borderId="0" applyFont="0" applyFill="0" applyBorder="0" applyAlignment="0" applyProtection="0"/>
    <xf numFmtId="0" fontId="1" fillId="0" borderId="0"/>
    <xf numFmtId="43" fontId="4" fillId="0" borderId="0" applyFont="0" applyFill="0" applyBorder="0" applyAlignment="0" applyProtection="0"/>
    <xf numFmtId="0" fontId="1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5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3" fontId="54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86" fillId="0" borderId="0" applyFont="0" applyFill="0" applyBorder="0" applyAlignment="0" applyProtection="0"/>
    <xf numFmtId="43" fontId="86" fillId="0" borderId="0" applyFont="0" applyFill="0" applyBorder="0" applyAlignment="0" applyProtection="0"/>
    <xf numFmtId="43" fontId="86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86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86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4" fillId="0" borderId="0" applyFont="0" applyFill="0" applyBorder="0" applyAlignment="0" applyProtection="0"/>
    <xf numFmtId="41" fontId="4" fillId="0" borderId="0" applyFont="0" applyFill="0" applyBorder="0" applyAlignment="0" applyProtection="0"/>
    <xf numFmtId="41" fontId="4" fillId="0" borderId="0" applyFont="0" applyFill="0" applyBorder="0" applyAlignment="0" applyProtection="0"/>
    <xf numFmtId="41" fontId="4" fillId="0" borderId="0" applyFont="0" applyFill="0" applyBorder="0" applyAlignment="0" applyProtection="0"/>
    <xf numFmtId="41" fontId="4" fillId="0" borderId="0" applyFont="0" applyFill="0" applyBorder="0" applyAlignment="0" applyProtection="0"/>
    <xf numFmtId="41" fontId="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39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13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37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Protection="0"/>
    <xf numFmtId="43" fontId="14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44" fillId="0" borderId="0" applyFont="0" applyFill="0" applyBorder="0" applyAlignment="0" applyProtection="0"/>
    <xf numFmtId="43" fontId="14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146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40" fillId="0" borderId="0" applyFont="0" applyFill="0" applyBorder="0" applyAlignment="0" applyProtection="0"/>
    <xf numFmtId="43" fontId="144" fillId="0" borderId="0" applyFont="0" applyFill="0" applyBorder="0" applyAlignment="0" applyProtection="0"/>
    <xf numFmtId="43" fontId="14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31" fillId="0" borderId="15" applyNumberFormat="0" applyFill="0" applyProtection="0">
      <alignment wrapText="1"/>
    </xf>
    <xf numFmtId="0" fontId="31" fillId="0" borderId="15" applyNumberFormat="0" applyFill="0" applyProtection="0">
      <alignment horizontal="center" wrapText="1"/>
    </xf>
    <xf numFmtId="43" fontId="1" fillId="0" borderId="0" applyFont="0" applyFill="0" applyBorder="0" applyAlignment="0" applyProtection="0"/>
    <xf numFmtId="43" fontId="4" fillId="0" borderId="0" applyFont="0" applyFill="0" applyBorder="0" applyAlignment="0" applyProtection="0"/>
    <xf numFmtId="0" fontId="120" fillId="0" borderId="15" applyNumberFormat="0" applyFill="0" applyProtection="0">
      <alignment horizontal="left" wrapText="1"/>
    </xf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220" fillId="0" borderId="0" applyFont="0" applyFill="0" applyBorder="0" applyAlignment="0" applyProtection="0"/>
    <xf numFmtId="43" fontId="220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5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3" fontId="54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86" fillId="0" borderId="0" applyFont="0" applyFill="0" applyBorder="0" applyAlignment="0" applyProtection="0"/>
    <xf numFmtId="43" fontId="86" fillId="0" borderId="0" applyFont="0" applyFill="0" applyBorder="0" applyAlignment="0" applyProtection="0"/>
    <xf numFmtId="43" fontId="86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86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86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4" fillId="0" borderId="0" applyFont="0" applyFill="0" applyBorder="0" applyAlignment="0" applyProtection="0"/>
    <xf numFmtId="41" fontId="4" fillId="0" borderId="0" applyFont="0" applyFill="0" applyBorder="0" applyAlignment="0" applyProtection="0"/>
    <xf numFmtId="41" fontId="4" fillId="0" borderId="0" applyFont="0" applyFill="0" applyBorder="0" applyAlignment="0" applyProtection="0"/>
    <xf numFmtId="41" fontId="4" fillId="0" borderId="0" applyFont="0" applyFill="0" applyBorder="0" applyAlignment="0" applyProtection="0"/>
    <xf numFmtId="41" fontId="4" fillId="0" borderId="0" applyFont="0" applyFill="0" applyBorder="0" applyAlignment="0" applyProtection="0"/>
    <xf numFmtId="41" fontId="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5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3" fontId="54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86" fillId="0" borderId="0" applyFont="0" applyFill="0" applyBorder="0" applyAlignment="0" applyProtection="0"/>
    <xf numFmtId="43" fontId="86" fillId="0" borderId="0" applyFont="0" applyFill="0" applyBorder="0" applyAlignment="0" applyProtection="0"/>
    <xf numFmtId="43" fontId="86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86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86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4" fillId="0" borderId="0" applyFont="0" applyFill="0" applyBorder="0" applyAlignment="0" applyProtection="0"/>
    <xf numFmtId="41" fontId="4" fillId="0" borderId="0" applyFont="0" applyFill="0" applyBorder="0" applyAlignment="0" applyProtection="0"/>
    <xf numFmtId="41" fontId="4" fillId="0" borderId="0" applyFont="0" applyFill="0" applyBorder="0" applyAlignment="0" applyProtection="0"/>
    <xf numFmtId="41" fontId="4" fillId="0" borderId="0" applyFont="0" applyFill="0" applyBorder="0" applyAlignment="0" applyProtection="0"/>
    <xf numFmtId="41" fontId="4" fillId="0" borderId="0" applyFont="0" applyFill="0" applyBorder="0" applyAlignment="0" applyProtection="0"/>
    <xf numFmtId="41" fontId="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5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3" fontId="54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86" fillId="0" borderId="0" applyFont="0" applyFill="0" applyBorder="0" applyAlignment="0" applyProtection="0"/>
    <xf numFmtId="43" fontId="86" fillId="0" borderId="0" applyFont="0" applyFill="0" applyBorder="0" applyAlignment="0" applyProtection="0"/>
    <xf numFmtId="43" fontId="86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86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86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4" fillId="0" borderId="0" applyFont="0" applyFill="0" applyBorder="0" applyAlignment="0" applyProtection="0"/>
    <xf numFmtId="41" fontId="4" fillId="0" borderId="0" applyFont="0" applyFill="0" applyBorder="0" applyAlignment="0" applyProtection="0"/>
    <xf numFmtId="41" fontId="4" fillId="0" borderId="0" applyFont="0" applyFill="0" applyBorder="0" applyAlignment="0" applyProtection="0"/>
    <xf numFmtId="41" fontId="4" fillId="0" borderId="0" applyFont="0" applyFill="0" applyBorder="0" applyAlignment="0" applyProtection="0"/>
    <xf numFmtId="41" fontId="4" fillId="0" borderId="0" applyFont="0" applyFill="0" applyBorder="0" applyAlignment="0" applyProtection="0"/>
    <xf numFmtId="41" fontId="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3" fillId="0" borderId="0">
      <alignment vertical="top"/>
    </xf>
    <xf numFmtId="43" fontId="1" fillId="0" borderId="0" applyFont="0" applyFill="0" applyBorder="0" applyAlignment="0" applyProtection="0"/>
    <xf numFmtId="0" fontId="36" fillId="0" borderId="0">
      <alignment vertical="center"/>
    </xf>
    <xf numFmtId="0" fontId="229" fillId="82" borderId="0" applyNumberFormat="0" applyBorder="0" applyProtection="0">
      <alignment vertical="center"/>
    </xf>
    <xf numFmtId="288" fontId="230" fillId="0" borderId="0" applyFill="0" applyBorder="0" applyProtection="0">
      <alignment horizontal="right" vertical="center"/>
    </xf>
    <xf numFmtId="1" fontId="230" fillId="0" borderId="0" applyFill="0" applyBorder="0" applyProtection="0">
      <alignment horizontal="right" vertical="center"/>
    </xf>
    <xf numFmtId="0" fontId="231" fillId="0" borderId="0" applyNumberFormat="0" applyFill="0" applyBorder="0" applyProtection="0">
      <alignment horizontal="right" vertical="center"/>
    </xf>
    <xf numFmtId="0" fontId="36" fillId="0" borderId="0" applyNumberFormat="0" applyFill="0" applyBorder="0" applyProtection="0">
      <alignment horizontal="right" vertical="center"/>
    </xf>
    <xf numFmtId="0" fontId="36" fillId="41" borderId="0" applyNumberFormat="0" applyFont="0" applyBorder="0" applyAlignment="0" applyProtection="0">
      <alignment vertical="center"/>
    </xf>
    <xf numFmtId="0" fontId="36" fillId="0" borderId="0" applyNumberFormat="0" applyFont="0" applyFill="0" applyBorder="0" applyAlignment="0" applyProtection="0">
      <alignment vertical="center"/>
    </xf>
    <xf numFmtId="0" fontId="36" fillId="0" borderId="0" applyNumberFormat="0" applyFont="0" applyFill="0" applyBorder="0" applyProtection="0">
      <alignment horizontal="center" vertical="center"/>
    </xf>
    <xf numFmtId="44" fontId="1" fillId="0" borderId="0" applyFont="0" applyFill="0" applyBorder="0" applyAlignment="0" applyProtection="0"/>
    <xf numFmtId="0" fontId="1" fillId="0" borderId="0"/>
    <xf numFmtId="0" fontId="3" fillId="0" borderId="0">
      <alignment vertical="top"/>
    </xf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233" fillId="0" borderId="0"/>
    <xf numFmtId="25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287" fontId="3" fillId="0" borderId="0"/>
    <xf numFmtId="287" fontId="4" fillId="17" borderId="0" applyNumberFormat="0" applyBorder="0" applyAlignment="0" applyProtection="0"/>
    <xf numFmtId="287" fontId="4" fillId="18" borderId="0" applyNumberFormat="0" applyBorder="0" applyAlignment="0" applyProtection="0"/>
    <xf numFmtId="287" fontId="4" fillId="19" borderId="0" applyNumberFormat="0" applyBorder="0" applyAlignment="0" applyProtection="0"/>
    <xf numFmtId="287" fontId="4" fillId="20" borderId="0" applyNumberFormat="0" applyBorder="0" applyAlignment="0" applyProtection="0"/>
    <xf numFmtId="287" fontId="4" fillId="21" borderId="0" applyNumberFormat="0" applyBorder="0" applyAlignment="0" applyProtection="0"/>
    <xf numFmtId="287" fontId="4" fillId="22" borderId="0" applyNumberFormat="0" applyBorder="0" applyAlignment="0" applyProtection="0"/>
    <xf numFmtId="287" fontId="4" fillId="17" borderId="0" applyNumberFormat="0" applyBorder="0" applyAlignment="0" applyProtection="0"/>
    <xf numFmtId="287" fontId="4" fillId="18" borderId="0" applyNumberFormat="0" applyBorder="0" applyAlignment="0" applyProtection="0"/>
    <xf numFmtId="287" fontId="4" fillId="19" borderId="0" applyNumberFormat="0" applyBorder="0" applyAlignment="0" applyProtection="0"/>
    <xf numFmtId="287" fontId="4" fillId="20" borderId="0" applyNumberFormat="0" applyBorder="0" applyAlignment="0" applyProtection="0"/>
    <xf numFmtId="287" fontId="4" fillId="21" borderId="0" applyNumberFormat="0" applyBorder="0" applyAlignment="0" applyProtection="0"/>
    <xf numFmtId="287" fontId="4" fillId="22" borderId="0" applyNumberFormat="0" applyBorder="0" applyAlignment="0" applyProtection="0"/>
    <xf numFmtId="287" fontId="4" fillId="25" borderId="0" applyNumberFormat="0" applyBorder="0" applyAlignment="0" applyProtection="0"/>
    <xf numFmtId="287" fontId="4" fillId="26" borderId="0" applyNumberFormat="0" applyBorder="0" applyAlignment="0" applyProtection="0"/>
    <xf numFmtId="287" fontId="4" fillId="27" borderId="0" applyNumberFormat="0" applyBorder="0" applyAlignment="0" applyProtection="0"/>
    <xf numFmtId="287" fontId="4" fillId="20" borderId="0" applyNumberFormat="0" applyBorder="0" applyAlignment="0" applyProtection="0"/>
    <xf numFmtId="287" fontId="4" fillId="25" borderId="0" applyNumberFormat="0" applyBorder="0" applyAlignment="0" applyProtection="0"/>
    <xf numFmtId="287" fontId="4" fillId="28" borderId="0" applyNumberFormat="0" applyBorder="0" applyAlignment="0" applyProtection="0"/>
    <xf numFmtId="287" fontId="4" fillId="25" borderId="0" applyNumberFormat="0" applyBorder="0" applyAlignment="0" applyProtection="0"/>
    <xf numFmtId="287" fontId="4" fillId="26" borderId="0" applyNumberFormat="0" applyBorder="0" applyAlignment="0" applyProtection="0"/>
    <xf numFmtId="287" fontId="4" fillId="27" borderId="0" applyNumberFormat="0" applyBorder="0" applyAlignment="0" applyProtection="0"/>
    <xf numFmtId="287" fontId="4" fillId="20" borderId="0" applyNumberFormat="0" applyBorder="0" applyAlignment="0" applyProtection="0"/>
    <xf numFmtId="287" fontId="4" fillId="25" borderId="0" applyNumberFormat="0" applyBorder="0" applyAlignment="0" applyProtection="0"/>
    <xf numFmtId="287" fontId="4" fillId="28" borderId="0" applyNumberFormat="0" applyBorder="0" applyAlignment="0" applyProtection="0"/>
    <xf numFmtId="287" fontId="5" fillId="30" borderId="0" applyNumberFormat="0" applyBorder="0" applyAlignment="0" applyProtection="0"/>
    <xf numFmtId="287" fontId="5" fillId="26" borderId="0" applyNumberFormat="0" applyBorder="0" applyAlignment="0" applyProtection="0"/>
    <xf numFmtId="287" fontId="5" fillId="27" borderId="0" applyNumberFormat="0" applyBorder="0" applyAlignment="0" applyProtection="0"/>
    <xf numFmtId="287" fontId="5" fillId="31" borderId="0" applyNumberFormat="0" applyBorder="0" applyAlignment="0" applyProtection="0"/>
    <xf numFmtId="287" fontId="5" fillId="32" borderId="0" applyNumberFormat="0" applyBorder="0" applyAlignment="0" applyProtection="0"/>
    <xf numFmtId="287" fontId="5" fillId="33" borderId="0" applyNumberFormat="0" applyBorder="0" applyAlignment="0" applyProtection="0"/>
    <xf numFmtId="287" fontId="5" fillId="30" borderId="0" applyNumberFormat="0" applyBorder="0" applyAlignment="0" applyProtection="0"/>
    <xf numFmtId="287" fontId="5" fillId="26" borderId="0" applyNumberFormat="0" applyBorder="0" applyAlignment="0" applyProtection="0"/>
    <xf numFmtId="287" fontId="5" fillId="27" borderId="0" applyNumberFormat="0" applyBorder="0" applyAlignment="0" applyProtection="0"/>
    <xf numFmtId="287" fontId="5" fillId="31" borderId="0" applyNumberFormat="0" applyBorder="0" applyAlignment="0" applyProtection="0"/>
    <xf numFmtId="287" fontId="5" fillId="32" borderId="0" applyNumberFormat="0" applyBorder="0" applyAlignment="0" applyProtection="0"/>
    <xf numFmtId="287" fontId="5" fillId="33" borderId="0" applyNumberFormat="0" applyBorder="0" applyAlignment="0" applyProtection="0"/>
    <xf numFmtId="287" fontId="5" fillId="35" borderId="0" applyNumberFormat="0" applyBorder="0" applyAlignment="0" applyProtection="0"/>
    <xf numFmtId="287" fontId="5" fillId="36" borderId="0" applyNumberFormat="0" applyBorder="0" applyAlignment="0" applyProtection="0"/>
    <xf numFmtId="287" fontId="5" fillId="37" borderId="0" applyNumberFormat="0" applyBorder="0" applyAlignment="0" applyProtection="0"/>
    <xf numFmtId="287" fontId="5" fillId="31" borderId="0" applyNumberFormat="0" applyBorder="0" applyAlignment="0" applyProtection="0"/>
    <xf numFmtId="287" fontId="5" fillId="32" borderId="0" applyNumberFormat="0" applyBorder="0" applyAlignment="0" applyProtection="0"/>
    <xf numFmtId="287" fontId="5" fillId="38" borderId="0" applyNumberFormat="0" applyBorder="0" applyAlignment="0" applyProtection="0"/>
    <xf numFmtId="290" fontId="3" fillId="47" borderId="18">
      <alignment horizontal="center" vertical="center"/>
    </xf>
    <xf numFmtId="287" fontId="6" fillId="18" borderId="0" applyNumberFormat="0" applyBorder="0" applyAlignment="0" applyProtection="0"/>
    <xf numFmtId="230" fontId="58" fillId="0" borderId="0">
      <alignment vertical="top"/>
    </xf>
    <xf numFmtId="230" fontId="3" fillId="0" borderId="0">
      <alignment horizontal="right"/>
    </xf>
    <xf numFmtId="230" fontId="3" fillId="0" borderId="0">
      <alignment horizontal="left"/>
    </xf>
    <xf numFmtId="287" fontId="11" fillId="19" borderId="0" applyNumberFormat="0" applyBorder="0" applyAlignment="0" applyProtection="0"/>
    <xf numFmtId="287" fontId="7" fillId="23" borderId="3" applyNumberFormat="0" applyAlignment="0" applyProtection="0"/>
    <xf numFmtId="287" fontId="7" fillId="23" borderId="3" applyNumberFormat="0" applyAlignment="0" applyProtection="0"/>
    <xf numFmtId="287" fontId="8" fillId="34" borderId="4" applyNumberFormat="0" applyAlignment="0" applyProtection="0"/>
    <xf numFmtId="287" fontId="16" fillId="0" borderId="5" applyNumberFormat="0" applyFill="0" applyAlignment="0" applyProtection="0"/>
    <xf numFmtId="287" fontId="8" fillId="34" borderId="4" applyNumberFormat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3" fontId="3" fillId="0" borderId="0" applyFont="0" applyFill="0" applyBorder="0" applyAlignment="0" applyProtection="0"/>
    <xf numFmtId="291" fontId="3" fillId="0" borderId="0" applyFont="0" applyFill="0" applyBorder="0" applyAlignment="0" applyProtection="0"/>
    <xf numFmtId="287" fontId="41" fillId="42" borderId="0" applyNumberFormat="0" applyFont="0" applyFill="0" applyBorder="0" applyProtection="0">
      <alignment horizontal="left"/>
    </xf>
    <xf numFmtId="292" fontId="235" fillId="0" borderId="0">
      <protection locked="0"/>
    </xf>
    <xf numFmtId="287" fontId="3" fillId="0" borderId="0" applyNumberFormat="0" applyFont="0" applyFill="0" applyBorder="0" applyAlignment="0" applyProtection="0"/>
    <xf numFmtId="287" fontId="3" fillId="0" borderId="0" applyNumberFormat="0" applyFont="0" applyFill="0" applyBorder="0" applyAlignment="0" applyProtection="0"/>
    <xf numFmtId="287" fontId="3" fillId="0" borderId="0" applyNumberFormat="0" applyFont="0" applyFill="0" applyBorder="0" applyAlignment="0" applyProtection="0"/>
    <xf numFmtId="287" fontId="236" fillId="0" borderId="0" applyNumberFormat="0" applyFont="0" applyFill="0" applyAlignment="0" applyProtection="0"/>
    <xf numFmtId="287" fontId="29" fillId="0" borderId="0" applyNumberFormat="0" applyFont="0" applyFill="0" applyAlignment="0" applyProtection="0"/>
    <xf numFmtId="287" fontId="5" fillId="35" borderId="0" applyNumberFormat="0" applyBorder="0" applyAlignment="0" applyProtection="0"/>
    <xf numFmtId="287" fontId="5" fillId="36" borderId="0" applyNumberFormat="0" applyBorder="0" applyAlignment="0" applyProtection="0"/>
    <xf numFmtId="287" fontId="5" fillId="37" borderId="0" applyNumberFormat="0" applyBorder="0" applyAlignment="0" applyProtection="0"/>
    <xf numFmtId="287" fontId="5" fillId="31" borderId="0" applyNumberFormat="0" applyBorder="0" applyAlignment="0" applyProtection="0"/>
    <xf numFmtId="287" fontId="5" fillId="32" borderId="0" applyNumberFormat="0" applyBorder="0" applyAlignment="0" applyProtection="0"/>
    <xf numFmtId="287" fontId="5" fillId="38" borderId="0" applyNumberFormat="0" applyBorder="0" applyAlignment="0" applyProtection="0"/>
    <xf numFmtId="287" fontId="15" fillId="22" borderId="3" applyNumberFormat="0" applyAlignment="0" applyProtection="0"/>
    <xf numFmtId="287" fontId="3" fillId="0" borderId="0" applyFont="0" applyFill="0" applyBorder="0" applyAlignment="0" applyProtection="0"/>
    <xf numFmtId="287" fontId="10" fillId="0" borderId="0" applyNumberFormat="0" applyFill="0" applyBorder="0" applyAlignment="0" applyProtection="0"/>
    <xf numFmtId="287" fontId="3" fillId="0" borderId="0" applyFont="0" applyFill="0" applyBorder="0" applyAlignment="0" applyProtection="0"/>
    <xf numFmtId="2" fontId="3" fillId="0" borderId="0" applyFont="0" applyFill="0" applyBorder="0" applyAlignment="0" applyProtection="0"/>
    <xf numFmtId="287" fontId="3" fillId="0" borderId="0" applyNumberFormat="0" applyFont="0" applyFill="0" applyBorder="0" applyAlignment="0" applyProtection="0"/>
    <xf numFmtId="293" fontId="54" fillId="0" borderId="0">
      <protection locked="0"/>
    </xf>
    <xf numFmtId="287" fontId="11" fillId="19" borderId="0" applyNumberFormat="0" applyBorder="0" applyAlignment="0" applyProtection="0"/>
    <xf numFmtId="287" fontId="69" fillId="0" borderId="0" applyNumberFormat="0" applyFill="0" applyBorder="0" applyAlignment="0" applyProtection="0"/>
    <xf numFmtId="287" fontId="29" fillId="0" borderId="26" applyNumberFormat="0" applyAlignment="0" applyProtection="0">
      <alignment horizontal="left" vertical="center"/>
    </xf>
    <xf numFmtId="287" fontId="29" fillId="0" borderId="27">
      <alignment horizontal="left" vertical="center"/>
    </xf>
    <xf numFmtId="294" fontId="237" fillId="49" borderId="0">
      <alignment horizontal="left" vertical="top"/>
    </xf>
    <xf numFmtId="287" fontId="12" fillId="0" borderId="6" applyNumberFormat="0" applyFill="0" applyAlignment="0" applyProtection="0"/>
    <xf numFmtId="287" fontId="13" fillId="0" borderId="7" applyNumberFormat="0" applyFill="0" applyAlignment="0" applyProtection="0"/>
    <xf numFmtId="287" fontId="14" fillId="0" borderId="8" applyNumberFormat="0" applyFill="0" applyAlignment="0" applyProtection="0"/>
    <xf numFmtId="287" fontId="14" fillId="0" borderId="0" applyNumberFormat="0" applyFill="0" applyBorder="0" applyAlignment="0" applyProtection="0"/>
    <xf numFmtId="287" fontId="71" fillId="0" borderId="28" applyNumberFormat="0" applyFill="0" applyAlignment="0" applyProtection="0"/>
    <xf numFmtId="287" fontId="6" fillId="18" borderId="0" applyNumberFormat="0" applyBorder="0" applyAlignment="0" applyProtection="0"/>
    <xf numFmtId="287" fontId="141" fillId="0" borderId="0"/>
    <xf numFmtId="287" fontId="238" fillId="49" borderId="0">
      <alignment horizontal="left" wrapText="1" indent="2"/>
    </xf>
    <xf numFmtId="287" fontId="15" fillId="22" borderId="3" applyNumberFormat="0" applyAlignment="0" applyProtection="0"/>
    <xf numFmtId="287" fontId="16" fillId="0" borderId="5" applyNumberFormat="0" applyFill="0" applyAlignment="0" applyProtection="0"/>
    <xf numFmtId="295" fontId="3" fillId="0" borderId="0" applyFont="0" applyFill="0" applyBorder="0" applyAlignment="0" applyProtection="0"/>
    <xf numFmtId="291" fontId="3" fillId="0" borderId="0" applyFont="0" applyFill="0" applyBorder="0" applyAlignment="0" applyProtection="0"/>
    <xf numFmtId="287" fontId="17" fillId="29" borderId="0" applyNumberFormat="0" applyBorder="0" applyAlignment="0" applyProtection="0"/>
    <xf numFmtId="287" fontId="239" fillId="0" borderId="0"/>
    <xf numFmtId="287" fontId="239" fillId="0" borderId="0"/>
    <xf numFmtId="287" fontId="239" fillId="0" borderId="0"/>
    <xf numFmtId="287" fontId="239" fillId="0" borderId="0"/>
    <xf numFmtId="287" fontId="239" fillId="0" borderId="0"/>
    <xf numFmtId="287" fontId="239" fillId="0" borderId="0"/>
    <xf numFmtId="287" fontId="239" fillId="0" borderId="0"/>
    <xf numFmtId="287" fontId="239" fillId="0" borderId="0"/>
    <xf numFmtId="287" fontId="3" fillId="0" borderId="0"/>
    <xf numFmtId="287" fontId="3" fillId="0" borderId="0"/>
    <xf numFmtId="287" fontId="4" fillId="0" borderId="0"/>
    <xf numFmtId="287" fontId="3" fillId="0" borderId="0"/>
    <xf numFmtId="287" fontId="240" fillId="0" borderId="0"/>
    <xf numFmtId="287" fontId="3" fillId="24" borderId="10" applyNumberFormat="0" applyFont="0" applyAlignment="0" applyProtection="0"/>
    <xf numFmtId="287" fontId="3" fillId="24" borderId="10" applyNumberFormat="0" applyFont="0" applyAlignment="0" applyProtection="0"/>
    <xf numFmtId="287" fontId="18" fillId="23" borderId="11" applyNumberFormat="0" applyAlignment="0" applyProtection="0"/>
    <xf numFmtId="296" fontId="3" fillId="0" borderId="0" applyFont="0" applyFill="0" applyBorder="0" applyAlignment="0" applyProtection="0"/>
    <xf numFmtId="3" fontId="3" fillId="0" borderId="0" applyFont="0" applyFill="0" applyBorder="0" applyAlignment="0" applyProtection="0"/>
    <xf numFmtId="287" fontId="18" fillId="23" borderId="11" applyNumberFormat="0" applyAlignment="0" applyProtection="0"/>
    <xf numFmtId="4" fontId="234" fillId="33" borderId="70" applyNumberFormat="0" applyProtection="0">
      <alignment horizontal="left" vertical="center" indent="1"/>
    </xf>
    <xf numFmtId="4" fontId="134" fillId="83" borderId="71" applyNumberFormat="0" applyProtection="0">
      <alignment horizontal="right" vertical="center"/>
    </xf>
    <xf numFmtId="4" fontId="134" fillId="84" borderId="72" applyNumberFormat="0" applyProtection="0">
      <alignment horizontal="right" vertical="center"/>
    </xf>
    <xf numFmtId="4" fontId="134" fillId="83" borderId="72" applyNumberFormat="0" applyProtection="0">
      <alignment horizontal="left" vertical="center" indent="1"/>
    </xf>
    <xf numFmtId="4" fontId="241" fillId="0" borderId="0" applyNumberFormat="0" applyProtection="0">
      <alignment horizontal="left" vertical="center" indent="1"/>
    </xf>
    <xf numFmtId="287" fontId="3" fillId="24" borderId="0" applyNumberFormat="0" applyFont="0" applyBorder="0" applyAlignment="0" applyProtection="0"/>
    <xf numFmtId="287" fontId="3" fillId="39" borderId="0" applyNumberFormat="0" applyFont="0" applyBorder="0" applyAlignment="0" applyProtection="0"/>
    <xf numFmtId="287" fontId="3" fillId="23" borderId="0" applyNumberFormat="0" applyFont="0" applyBorder="0" applyAlignment="0" applyProtection="0"/>
    <xf numFmtId="287" fontId="3" fillId="0" borderId="0" applyNumberFormat="0" applyFont="0" applyFill="0" applyBorder="0" applyAlignment="0" applyProtection="0"/>
    <xf numFmtId="287" fontId="3" fillId="23" borderId="0" applyNumberFormat="0" applyFont="0" applyBorder="0" applyAlignment="0" applyProtection="0"/>
    <xf numFmtId="287" fontId="3" fillId="0" borderId="0" applyNumberFormat="0" applyFont="0" applyFill="0" applyBorder="0" applyAlignment="0" applyProtection="0"/>
    <xf numFmtId="287" fontId="3" fillId="0" borderId="0" applyNumberFormat="0" applyFont="0" applyBorder="0" applyAlignment="0" applyProtection="0"/>
    <xf numFmtId="43" fontId="3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287" fontId="242" fillId="0" borderId="69" applyProtection="0">
      <alignment horizontal="centerContinuous"/>
    </xf>
    <xf numFmtId="287" fontId="183" fillId="0" borderId="0"/>
    <xf numFmtId="287" fontId="183" fillId="0" borderId="0"/>
    <xf numFmtId="287" fontId="243" fillId="49" borderId="0">
      <alignment wrapText="1"/>
    </xf>
    <xf numFmtId="287" fontId="20" fillId="0" borderId="0" applyNumberFormat="0" applyFill="0" applyBorder="0" applyAlignment="0" applyProtection="0"/>
    <xf numFmtId="287" fontId="10" fillId="0" borderId="0" applyNumberFormat="0" applyFill="0" applyBorder="0" applyAlignment="0" applyProtection="0"/>
    <xf numFmtId="287" fontId="111" fillId="0" borderId="0" applyFill="0" applyBorder="0" applyProtection="0">
      <alignment horizontal="left" vertical="top"/>
    </xf>
    <xf numFmtId="287" fontId="19" fillId="0" borderId="0" applyNumberFormat="0" applyFill="0" applyBorder="0" applyAlignment="0" applyProtection="0"/>
    <xf numFmtId="287" fontId="19" fillId="0" borderId="0" applyNumberFormat="0" applyFill="0" applyBorder="0" applyAlignment="0" applyProtection="0"/>
    <xf numFmtId="287" fontId="12" fillId="0" borderId="6" applyNumberFormat="0" applyFill="0" applyAlignment="0" applyProtection="0"/>
    <xf numFmtId="287" fontId="13" fillId="0" borderId="7" applyNumberFormat="0" applyFill="0" applyAlignment="0" applyProtection="0"/>
    <xf numFmtId="287" fontId="14" fillId="0" borderId="8" applyNumberFormat="0" applyFill="0" applyAlignment="0" applyProtection="0"/>
    <xf numFmtId="287" fontId="14" fillId="0" borderId="0" applyNumberFormat="0" applyFill="0" applyBorder="0" applyAlignment="0" applyProtection="0"/>
    <xf numFmtId="287" fontId="145" fillId="0" borderId="37" applyNumberFormat="0" applyFill="0" applyAlignment="0" applyProtection="0"/>
    <xf numFmtId="38" fontId="244" fillId="0" borderId="0" applyNumberFormat="0" applyBorder="0" applyAlignment="0">
      <protection locked="0"/>
    </xf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297" fontId="240" fillId="0" borderId="0" applyFont="0" applyFill="0" applyBorder="0" applyAlignment="0" applyProtection="0"/>
    <xf numFmtId="298" fontId="240" fillId="0" borderId="0" applyFont="0" applyFill="0" applyBorder="0" applyAlignment="0" applyProtection="0"/>
    <xf numFmtId="287" fontId="20" fillId="0" borderId="0" applyNumberForma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43" fontId="1" fillId="0" borderId="0" applyFont="0" applyFill="0" applyBorder="0" applyAlignment="0" applyProtection="0"/>
    <xf numFmtId="287" fontId="3" fillId="0" borderId="0"/>
    <xf numFmtId="287" fontId="4" fillId="17" borderId="0" applyNumberFormat="0" applyBorder="0" applyAlignment="0" applyProtection="0"/>
    <xf numFmtId="287" fontId="4" fillId="18" borderId="0" applyNumberFormat="0" applyBorder="0" applyAlignment="0" applyProtection="0"/>
    <xf numFmtId="287" fontId="4" fillId="19" borderId="0" applyNumberFormat="0" applyBorder="0" applyAlignment="0" applyProtection="0"/>
    <xf numFmtId="287" fontId="4" fillId="20" borderId="0" applyNumberFormat="0" applyBorder="0" applyAlignment="0" applyProtection="0"/>
    <xf numFmtId="287" fontId="4" fillId="21" borderId="0" applyNumberFormat="0" applyBorder="0" applyAlignment="0" applyProtection="0"/>
    <xf numFmtId="287" fontId="4" fillId="22" borderId="0" applyNumberFormat="0" applyBorder="0" applyAlignment="0" applyProtection="0"/>
    <xf numFmtId="287" fontId="4" fillId="25" borderId="0" applyNumberFormat="0" applyBorder="0" applyAlignment="0" applyProtection="0"/>
    <xf numFmtId="287" fontId="4" fillId="26" borderId="0" applyNumberFormat="0" applyBorder="0" applyAlignment="0" applyProtection="0"/>
    <xf numFmtId="287" fontId="4" fillId="27" borderId="0" applyNumberFormat="0" applyBorder="0" applyAlignment="0" applyProtection="0"/>
    <xf numFmtId="287" fontId="4" fillId="20" borderId="0" applyNumberFormat="0" applyBorder="0" applyAlignment="0" applyProtection="0"/>
    <xf numFmtId="287" fontId="4" fillId="25" borderId="0" applyNumberFormat="0" applyBorder="0" applyAlignment="0" applyProtection="0"/>
    <xf numFmtId="287" fontId="4" fillId="28" borderId="0" applyNumberFormat="0" applyBorder="0" applyAlignment="0" applyProtection="0"/>
    <xf numFmtId="287" fontId="5" fillId="30" borderId="0" applyNumberFormat="0" applyBorder="0" applyAlignment="0" applyProtection="0"/>
    <xf numFmtId="287" fontId="5" fillId="26" borderId="0" applyNumberFormat="0" applyBorder="0" applyAlignment="0" applyProtection="0"/>
    <xf numFmtId="287" fontId="5" fillId="27" borderId="0" applyNumberFormat="0" applyBorder="0" applyAlignment="0" applyProtection="0"/>
    <xf numFmtId="287" fontId="5" fillId="31" borderId="0" applyNumberFormat="0" applyBorder="0" applyAlignment="0" applyProtection="0"/>
    <xf numFmtId="287" fontId="5" fillId="32" borderId="0" applyNumberFormat="0" applyBorder="0" applyAlignment="0" applyProtection="0"/>
    <xf numFmtId="287" fontId="5" fillId="33" borderId="0" applyNumberFormat="0" applyBorder="0" applyAlignment="0" applyProtection="0"/>
    <xf numFmtId="290" fontId="3" fillId="47" borderId="18">
      <alignment horizontal="center" vertical="center"/>
    </xf>
    <xf numFmtId="230" fontId="3" fillId="0" borderId="0">
      <alignment horizontal="right"/>
    </xf>
    <xf numFmtId="230" fontId="3" fillId="0" borderId="0">
      <alignment horizontal="left"/>
    </xf>
    <xf numFmtId="287" fontId="11" fillId="19" borderId="0" applyNumberFormat="0" applyBorder="0" applyAlignment="0" applyProtection="0"/>
    <xf numFmtId="287" fontId="7" fillId="23" borderId="3" applyNumberFormat="0" applyAlignment="0" applyProtection="0"/>
    <xf numFmtId="287" fontId="7" fillId="23" borderId="3" applyNumberFormat="0" applyAlignment="0" applyProtection="0"/>
    <xf numFmtId="287" fontId="8" fillId="34" borderId="4" applyNumberFormat="0" applyAlignment="0" applyProtection="0"/>
    <xf numFmtId="287" fontId="16" fillId="0" borderId="5" applyNumberFormat="0" applyFill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3" fontId="3" fillId="0" borderId="0" applyFont="0" applyFill="0" applyBorder="0" applyAlignment="0" applyProtection="0"/>
    <xf numFmtId="291" fontId="3" fillId="0" borderId="0" applyFont="0" applyFill="0" applyBorder="0" applyAlignment="0" applyProtection="0"/>
    <xf numFmtId="287" fontId="3" fillId="0" borderId="0" applyNumberFormat="0" applyFont="0" applyFill="0" applyBorder="0" applyAlignment="0" applyProtection="0"/>
    <xf numFmtId="287" fontId="3" fillId="0" borderId="0" applyNumberFormat="0" applyFont="0" applyFill="0" applyBorder="0" applyAlignment="0" applyProtection="0"/>
    <xf numFmtId="287" fontId="3" fillId="0" borderId="0" applyNumberFormat="0" applyFont="0" applyFill="0" applyBorder="0" applyAlignment="0" applyProtection="0"/>
    <xf numFmtId="287" fontId="5" fillId="35" borderId="0" applyNumberFormat="0" applyBorder="0" applyAlignment="0" applyProtection="0"/>
    <xf numFmtId="287" fontId="5" fillId="36" borderId="0" applyNumberFormat="0" applyBorder="0" applyAlignment="0" applyProtection="0"/>
    <xf numFmtId="287" fontId="5" fillId="37" borderId="0" applyNumberFormat="0" applyBorder="0" applyAlignment="0" applyProtection="0"/>
    <xf numFmtId="287" fontId="5" fillId="31" borderId="0" applyNumberFormat="0" applyBorder="0" applyAlignment="0" applyProtection="0"/>
    <xf numFmtId="287" fontId="5" fillId="32" borderId="0" applyNumberFormat="0" applyBorder="0" applyAlignment="0" applyProtection="0"/>
    <xf numFmtId="287" fontId="5" fillId="38" borderId="0" applyNumberFormat="0" applyBorder="0" applyAlignment="0" applyProtection="0"/>
    <xf numFmtId="287" fontId="15" fillId="22" borderId="3" applyNumberFormat="0" applyAlignment="0" applyProtection="0"/>
    <xf numFmtId="287" fontId="3" fillId="0" borderId="0" applyFont="0" applyFill="0" applyBorder="0" applyAlignment="0" applyProtection="0"/>
    <xf numFmtId="287" fontId="3" fillId="0" borderId="0" applyFont="0" applyFill="0" applyBorder="0" applyAlignment="0" applyProtection="0"/>
    <xf numFmtId="2" fontId="3" fillId="0" borderId="0" applyFont="0" applyFill="0" applyBorder="0" applyAlignment="0" applyProtection="0"/>
    <xf numFmtId="287" fontId="3" fillId="0" borderId="0" applyNumberFormat="0" applyFont="0" applyFill="0" applyBorder="0" applyAlignment="0" applyProtection="0"/>
    <xf numFmtId="287" fontId="29" fillId="0" borderId="27">
      <alignment horizontal="left" vertical="center"/>
    </xf>
    <xf numFmtId="287" fontId="6" fillId="18" borderId="0" applyNumberFormat="0" applyBorder="0" applyAlignment="0" applyProtection="0"/>
    <xf numFmtId="287" fontId="15" fillId="22" borderId="3" applyNumberFormat="0" applyAlignment="0" applyProtection="0"/>
    <xf numFmtId="295" fontId="3" fillId="0" borderId="0" applyFont="0" applyFill="0" applyBorder="0" applyAlignment="0" applyProtection="0"/>
    <xf numFmtId="291" fontId="3" fillId="0" borderId="0" applyFont="0" applyFill="0" applyBorder="0" applyAlignment="0" applyProtection="0"/>
    <xf numFmtId="287" fontId="17" fillId="29" borderId="0" applyNumberFormat="0" applyBorder="0" applyAlignment="0" applyProtection="0"/>
    <xf numFmtId="9" fontId="3" fillId="0" borderId="0" applyFont="0" applyFill="0" applyBorder="0" applyAlignment="0" applyProtection="0"/>
    <xf numFmtId="287" fontId="3" fillId="0" borderId="0"/>
    <xf numFmtId="287" fontId="3" fillId="0" borderId="0"/>
    <xf numFmtId="287" fontId="4" fillId="0" borderId="0"/>
    <xf numFmtId="287" fontId="3" fillId="0" borderId="0"/>
    <xf numFmtId="287" fontId="3" fillId="24" borderId="10" applyNumberFormat="0" applyFont="0" applyAlignment="0" applyProtection="0"/>
    <xf numFmtId="287" fontId="3" fillId="24" borderId="10" applyNumberFormat="0" applyFont="0" applyAlignment="0" applyProtection="0"/>
    <xf numFmtId="287" fontId="18" fillId="23" borderId="11" applyNumberFormat="0" applyAlignment="0" applyProtection="0"/>
    <xf numFmtId="9" fontId="3" fillId="0" borderId="0" applyFont="0" applyFill="0" applyBorder="0" applyAlignment="0" applyProtection="0"/>
    <xf numFmtId="296" fontId="3" fillId="0" borderId="0" applyFont="0" applyFill="0" applyBorder="0" applyAlignment="0" applyProtection="0"/>
    <xf numFmtId="10" fontId="3" fillId="0" borderId="0" applyFont="0" applyFill="0" applyBorder="0" applyAlignment="0" applyProtection="0"/>
    <xf numFmtId="3" fontId="3" fillId="0" borderId="0" applyFont="0" applyFill="0" applyBorder="0" applyAlignment="0" applyProtection="0"/>
    <xf numFmtId="287" fontId="18" fillId="23" borderId="11" applyNumberFormat="0" applyAlignment="0" applyProtection="0"/>
    <xf numFmtId="4" fontId="134" fillId="83" borderId="71" applyNumberFormat="0" applyProtection="0">
      <alignment horizontal="right" vertical="center"/>
    </xf>
    <xf numFmtId="4" fontId="134" fillId="84" borderId="72" applyNumberFormat="0" applyProtection="0">
      <alignment horizontal="right" vertical="center"/>
    </xf>
    <xf numFmtId="4" fontId="134" fillId="83" borderId="72" applyNumberFormat="0" applyProtection="0">
      <alignment horizontal="left" vertical="center" indent="1"/>
    </xf>
    <xf numFmtId="9" fontId="3" fillId="0" borderId="0" applyFont="0" applyFill="0" applyBorder="0" applyAlignment="0" applyProtection="0"/>
    <xf numFmtId="287" fontId="3" fillId="24" borderId="0" applyNumberFormat="0" applyFont="0" applyBorder="0" applyAlignment="0" applyProtection="0"/>
    <xf numFmtId="287" fontId="3" fillId="39" borderId="0" applyNumberFormat="0" applyFont="0" applyBorder="0" applyAlignment="0" applyProtection="0"/>
    <xf numFmtId="287" fontId="3" fillId="23" borderId="0" applyNumberFormat="0" applyFont="0" applyBorder="0" applyAlignment="0" applyProtection="0"/>
    <xf numFmtId="287" fontId="3" fillId="0" borderId="0" applyNumberFormat="0" applyFont="0" applyFill="0" applyBorder="0" applyAlignment="0" applyProtection="0"/>
    <xf numFmtId="287" fontId="3" fillId="23" borderId="0" applyNumberFormat="0" applyFont="0" applyBorder="0" applyAlignment="0" applyProtection="0"/>
    <xf numFmtId="287" fontId="3" fillId="0" borderId="0" applyNumberFormat="0" applyFont="0" applyFill="0" applyBorder="0" applyAlignment="0" applyProtection="0"/>
    <xf numFmtId="287" fontId="3" fillId="0" borderId="0" applyNumberFormat="0" applyFont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287" fontId="15" fillId="22" borderId="3" applyNumberFormat="0" applyAlignment="0" applyProtection="0"/>
    <xf numFmtId="287" fontId="20" fillId="0" borderId="0" applyNumberFormat="0" applyFill="0" applyBorder="0" applyAlignment="0" applyProtection="0"/>
    <xf numFmtId="287" fontId="10" fillId="0" borderId="0" applyNumberFormat="0" applyFill="0" applyBorder="0" applyAlignment="0" applyProtection="0"/>
    <xf numFmtId="287" fontId="19" fillId="0" borderId="0" applyNumberFormat="0" applyFill="0" applyBorder="0" applyAlignment="0" applyProtection="0"/>
    <xf numFmtId="287" fontId="12" fillId="0" borderId="6" applyNumberFormat="0" applyFill="0" applyAlignment="0" applyProtection="0"/>
    <xf numFmtId="287" fontId="13" fillId="0" borderId="7" applyNumberFormat="0" applyFill="0" applyAlignment="0" applyProtection="0"/>
    <xf numFmtId="287" fontId="14" fillId="0" borderId="8" applyNumberFormat="0" applyFill="0" applyAlignment="0" applyProtection="0"/>
    <xf numFmtId="287" fontId="14" fillId="0" borderId="0" applyNumberFormat="0" applyFill="0" applyBorder="0" applyAlignment="0" applyProtection="0"/>
    <xf numFmtId="287" fontId="145" fillId="0" borderId="37" applyNumberFormat="0" applyFill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287" fontId="15" fillId="22" borderId="3" applyNumberFormat="0" applyAlignment="0" applyProtection="0"/>
    <xf numFmtId="287" fontId="15" fillId="22" borderId="3" applyNumberFormat="0" applyAlignment="0" applyProtection="0"/>
    <xf numFmtId="287" fontId="15" fillId="22" borderId="3" applyNumberFormat="0" applyAlignment="0" applyProtection="0"/>
    <xf numFmtId="287" fontId="15" fillId="22" borderId="3" applyNumberFormat="0" applyAlignment="0" applyProtection="0"/>
    <xf numFmtId="287" fontId="15" fillId="22" borderId="3" applyNumberFormat="0" applyAlignment="0" applyProtection="0"/>
    <xf numFmtId="287" fontId="15" fillId="22" borderId="3" applyNumberFormat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287" fontId="15" fillId="22" borderId="3" applyNumberFormat="0" applyAlignment="0" applyProtection="0"/>
    <xf numFmtId="287" fontId="15" fillId="22" borderId="3" applyNumberFormat="0" applyAlignment="0" applyProtection="0"/>
    <xf numFmtId="9" fontId="3" fillId="0" borderId="0" applyFont="0" applyFill="0" applyBorder="0" applyAlignment="0" applyProtection="0"/>
    <xf numFmtId="287" fontId="15" fillId="22" borderId="3" applyNumberFormat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224" fontId="5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232" fillId="0" borderId="0"/>
    <xf numFmtId="0" fontId="1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32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43" fontId="3" fillId="85" borderId="0"/>
    <xf numFmtId="43" fontId="3" fillId="85" borderId="0"/>
    <xf numFmtId="9" fontId="3" fillId="86" borderId="0"/>
    <xf numFmtId="0" fontId="3" fillId="0" borderId="0"/>
    <xf numFmtId="9" fontId="245" fillId="0" borderId="0" applyFont="0" applyFill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72" fillId="68" borderId="0" applyNumberFormat="0" applyBorder="0" applyAlignment="0" applyProtection="0"/>
    <xf numFmtId="0" fontId="172" fillId="70" borderId="0" applyNumberFormat="0" applyBorder="0" applyAlignment="0" applyProtection="0"/>
    <xf numFmtId="0" fontId="172" fillId="72" borderId="0" applyNumberFormat="0" applyBorder="0" applyAlignment="0" applyProtection="0"/>
    <xf numFmtId="0" fontId="172" fillId="74" borderId="0" applyNumberFormat="0" applyBorder="0" applyAlignment="0" applyProtection="0"/>
    <xf numFmtId="0" fontId="172" fillId="76" borderId="0" applyNumberFormat="0" applyBorder="0" applyAlignment="0" applyProtection="0"/>
    <xf numFmtId="0" fontId="172" fillId="78" borderId="0" applyNumberFormat="0" applyBorder="0" applyAlignment="0" applyProtection="0"/>
    <xf numFmtId="0" fontId="172" fillId="68" borderId="0" applyNumberFormat="0" applyBorder="0" applyAlignment="0" applyProtection="0"/>
    <xf numFmtId="0" fontId="172" fillId="70" borderId="0" applyNumberFormat="0" applyBorder="0" applyAlignment="0" applyProtection="0"/>
    <xf numFmtId="0" fontId="172" fillId="72" borderId="0" applyNumberFormat="0" applyBorder="0" applyAlignment="0" applyProtection="0"/>
    <xf numFmtId="0" fontId="172" fillId="74" borderId="0" applyNumberFormat="0" applyBorder="0" applyAlignment="0" applyProtection="0"/>
    <xf numFmtId="0" fontId="172" fillId="76" borderId="0" applyNumberFormat="0" applyBorder="0" applyAlignment="0" applyProtection="0"/>
    <xf numFmtId="0" fontId="172" fillId="78" borderId="0" applyNumberFormat="0" applyBorder="0" applyAlignment="0" applyProtection="0"/>
    <xf numFmtId="0" fontId="246" fillId="0" borderId="0" applyNumberFormat="0" applyFill="0" applyBorder="0" applyAlignment="0" applyProtection="0"/>
    <xf numFmtId="301" fontId="245" fillId="0" borderId="0" applyFont="0" applyFill="0" applyBorder="0" applyAlignment="0" applyProtection="0"/>
    <xf numFmtId="302" fontId="245" fillId="0" borderId="0" applyFont="0" applyFill="0" applyBorder="0" applyAlignment="0" applyProtection="0"/>
    <xf numFmtId="221" fontId="245" fillId="0" borderId="0" applyFont="0" applyFill="0" applyBorder="0" applyAlignment="0" applyProtection="0"/>
    <xf numFmtId="224" fontId="245" fillId="0" borderId="0" applyFont="0" applyFill="0" applyBorder="0" applyAlignment="0" applyProtection="0"/>
    <xf numFmtId="0" fontId="163" fillId="61" borderId="0" applyNumberFormat="0" applyBorder="0" applyAlignment="0" applyProtection="0"/>
    <xf numFmtId="303" fontId="32" fillId="0" borderId="64" applyAlignment="0" applyProtection="0"/>
    <xf numFmtId="303" fontId="32" fillId="0" borderId="64" applyAlignment="0" applyProtection="0"/>
    <xf numFmtId="303" fontId="32" fillId="0" borderId="64" applyAlignment="0" applyProtection="0"/>
    <xf numFmtId="303" fontId="32" fillId="0" borderId="64" applyAlignment="0" applyProtection="0"/>
    <xf numFmtId="303" fontId="32" fillId="0" borderId="64" applyAlignment="0" applyProtection="0"/>
    <xf numFmtId="303" fontId="32" fillId="0" borderId="64" applyAlignment="0" applyProtection="0"/>
    <xf numFmtId="303" fontId="32" fillId="0" borderId="64" applyAlignment="0" applyProtection="0"/>
    <xf numFmtId="303" fontId="32" fillId="0" borderId="64" applyAlignment="0" applyProtection="0"/>
    <xf numFmtId="303" fontId="32" fillId="0" borderId="64" applyAlignment="0" applyProtection="0"/>
    <xf numFmtId="303" fontId="32" fillId="0" borderId="64" applyAlignment="0" applyProtection="0"/>
    <xf numFmtId="303" fontId="32" fillId="0" borderId="64" applyAlignment="0" applyProtection="0"/>
    <xf numFmtId="303" fontId="32" fillId="0" borderId="64" applyAlignment="0" applyProtection="0"/>
    <xf numFmtId="303" fontId="32" fillId="0" borderId="64" applyAlignment="0" applyProtection="0"/>
    <xf numFmtId="303" fontId="32" fillId="0" borderId="64" applyAlignment="0" applyProtection="0"/>
    <xf numFmtId="303" fontId="32" fillId="0" borderId="64" applyAlignment="0" applyProtection="0"/>
    <xf numFmtId="303" fontId="32" fillId="0" borderId="64" applyAlignment="0" applyProtection="0"/>
    <xf numFmtId="303" fontId="32" fillId="0" borderId="64" applyAlignment="0" applyProtection="0"/>
    <xf numFmtId="303" fontId="32" fillId="0" borderId="64" applyAlignment="0" applyProtection="0"/>
    <xf numFmtId="303" fontId="32" fillId="0" borderId="64" applyAlignment="0" applyProtection="0"/>
    <xf numFmtId="303" fontId="32" fillId="0" borderId="64" applyAlignment="0" applyProtection="0"/>
    <xf numFmtId="303" fontId="32" fillId="0" borderId="64" applyAlignment="0" applyProtection="0"/>
    <xf numFmtId="303" fontId="32" fillId="0" borderId="64" applyAlignment="0" applyProtection="0"/>
    <xf numFmtId="303" fontId="32" fillId="0" borderId="64" applyAlignment="0" applyProtection="0"/>
    <xf numFmtId="303" fontId="32" fillId="0" borderId="64" applyAlignment="0" applyProtection="0"/>
    <xf numFmtId="303" fontId="32" fillId="0" borderId="64" applyAlignment="0" applyProtection="0"/>
    <xf numFmtId="303" fontId="32" fillId="0" borderId="64" applyAlignment="0" applyProtection="0"/>
    <xf numFmtId="303" fontId="32" fillId="0" borderId="64" applyAlignment="0" applyProtection="0"/>
    <xf numFmtId="303" fontId="32" fillId="0" borderId="64" applyAlignment="0" applyProtection="0"/>
    <xf numFmtId="303" fontId="32" fillId="0" borderId="64" applyAlignment="0" applyProtection="0"/>
    <xf numFmtId="303" fontId="32" fillId="0" borderId="64" applyAlignment="0" applyProtection="0"/>
    <xf numFmtId="303" fontId="32" fillId="0" borderId="64" applyAlignment="0" applyProtection="0"/>
    <xf numFmtId="303" fontId="32" fillId="0" borderId="64" applyAlignment="0" applyProtection="0"/>
    <xf numFmtId="303" fontId="32" fillId="0" borderId="64" applyAlignment="0" applyProtection="0"/>
    <xf numFmtId="303" fontId="32" fillId="0" borderId="64" applyAlignment="0" applyProtection="0"/>
    <xf numFmtId="303" fontId="32" fillId="0" borderId="64" applyAlignment="0" applyProtection="0"/>
    <xf numFmtId="303" fontId="32" fillId="0" borderId="64" applyAlignment="0" applyProtection="0"/>
    <xf numFmtId="303" fontId="32" fillId="0" borderId="64" applyAlignment="0" applyProtection="0"/>
    <xf numFmtId="303" fontId="32" fillId="0" borderId="64" applyAlignment="0" applyProtection="0"/>
    <xf numFmtId="303" fontId="32" fillId="0" borderId="64" applyAlignment="0" applyProtection="0"/>
    <xf numFmtId="303" fontId="32" fillId="0" borderId="64" applyAlignment="0" applyProtection="0"/>
    <xf numFmtId="303" fontId="32" fillId="0" borderId="64" applyAlignment="0" applyProtection="0"/>
    <xf numFmtId="303" fontId="32" fillId="0" borderId="64" applyAlignment="0" applyProtection="0"/>
    <xf numFmtId="303" fontId="32" fillId="0" borderId="64" applyAlignment="0" applyProtection="0"/>
    <xf numFmtId="303" fontId="32" fillId="0" borderId="64" applyAlignment="0" applyProtection="0"/>
    <xf numFmtId="303" fontId="32" fillId="0" borderId="64" applyAlignment="0" applyProtection="0"/>
    <xf numFmtId="303" fontId="32" fillId="0" borderId="64" applyAlignment="0" applyProtection="0"/>
    <xf numFmtId="303" fontId="32" fillId="0" borderId="64" applyAlignment="0" applyProtection="0"/>
    <xf numFmtId="303" fontId="32" fillId="0" borderId="64" applyAlignment="0" applyProtection="0"/>
    <xf numFmtId="303" fontId="32" fillId="0" borderId="64" applyAlignment="0" applyProtection="0"/>
    <xf numFmtId="303" fontId="32" fillId="0" borderId="64" applyAlignment="0" applyProtection="0"/>
    <xf numFmtId="303" fontId="32" fillId="0" borderId="64" applyAlignment="0" applyProtection="0"/>
    <xf numFmtId="303" fontId="32" fillId="0" borderId="64" applyAlignment="0" applyProtection="0"/>
    <xf numFmtId="303" fontId="32" fillId="0" borderId="64" applyAlignment="0" applyProtection="0"/>
    <xf numFmtId="303" fontId="32" fillId="0" borderId="64" applyAlignment="0" applyProtection="0"/>
    <xf numFmtId="303" fontId="32" fillId="0" borderId="64" applyAlignment="0" applyProtection="0"/>
    <xf numFmtId="303" fontId="32" fillId="0" borderId="64" applyAlignment="0" applyProtection="0"/>
    <xf numFmtId="303" fontId="32" fillId="0" borderId="64" applyAlignment="0" applyProtection="0"/>
    <xf numFmtId="303" fontId="32" fillId="0" borderId="64" applyAlignment="0" applyProtection="0"/>
    <xf numFmtId="303" fontId="32" fillId="0" borderId="64" applyAlignment="0" applyProtection="0"/>
    <xf numFmtId="303" fontId="32" fillId="0" borderId="64" applyAlignment="0" applyProtection="0"/>
    <xf numFmtId="303" fontId="32" fillId="0" borderId="64" applyAlignment="0" applyProtection="0"/>
    <xf numFmtId="303" fontId="32" fillId="0" borderId="64" applyAlignment="0" applyProtection="0"/>
    <xf numFmtId="303" fontId="32" fillId="0" borderId="64" applyAlignment="0" applyProtection="0"/>
    <xf numFmtId="303" fontId="32" fillId="0" borderId="64" applyAlignment="0" applyProtection="0"/>
    <xf numFmtId="303" fontId="32" fillId="0" borderId="64" applyAlignment="0" applyProtection="0"/>
    <xf numFmtId="303" fontId="32" fillId="0" borderId="64" applyAlignment="0" applyProtection="0"/>
    <xf numFmtId="303" fontId="32" fillId="0" borderId="64" applyAlignment="0" applyProtection="0"/>
    <xf numFmtId="303" fontId="32" fillId="0" borderId="64" applyAlignment="0" applyProtection="0"/>
    <xf numFmtId="303" fontId="32" fillId="0" borderId="64" applyAlignment="0" applyProtection="0"/>
    <xf numFmtId="303" fontId="32" fillId="0" borderId="64" applyAlignment="0" applyProtection="0"/>
    <xf numFmtId="303" fontId="32" fillId="0" borderId="64" applyAlignment="0" applyProtection="0"/>
    <xf numFmtId="303" fontId="32" fillId="0" borderId="64" applyAlignment="0" applyProtection="0"/>
    <xf numFmtId="303" fontId="32" fillId="0" borderId="64" applyAlignment="0" applyProtection="0"/>
    <xf numFmtId="303" fontId="32" fillId="0" borderId="64" applyAlignment="0" applyProtection="0"/>
    <xf numFmtId="303" fontId="32" fillId="0" borderId="64" applyAlignment="0" applyProtection="0"/>
    <xf numFmtId="303" fontId="32" fillId="0" borderId="64" applyAlignment="0" applyProtection="0"/>
    <xf numFmtId="303" fontId="32" fillId="0" borderId="64" applyAlignment="0" applyProtection="0"/>
    <xf numFmtId="303" fontId="32" fillId="0" borderId="64" applyAlignment="0" applyProtection="0"/>
    <xf numFmtId="303" fontId="32" fillId="0" borderId="64" applyAlignment="0" applyProtection="0"/>
    <xf numFmtId="303" fontId="32" fillId="0" borderId="64" applyAlignment="0" applyProtection="0"/>
    <xf numFmtId="303" fontId="32" fillId="0" borderId="64" applyAlignment="0" applyProtection="0"/>
    <xf numFmtId="303" fontId="32" fillId="0" borderId="64" applyAlignment="0" applyProtection="0"/>
    <xf numFmtId="303" fontId="32" fillId="0" borderId="64" applyAlignment="0" applyProtection="0"/>
    <xf numFmtId="303" fontId="32" fillId="0" borderId="64" applyAlignment="0" applyProtection="0"/>
    <xf numFmtId="303" fontId="32" fillId="0" borderId="64" applyAlignment="0" applyProtection="0"/>
    <xf numFmtId="303" fontId="32" fillId="0" borderId="64" applyAlignment="0" applyProtection="0"/>
    <xf numFmtId="303" fontId="32" fillId="0" borderId="64" applyAlignment="0" applyProtection="0"/>
    <xf numFmtId="303" fontId="32" fillId="0" borderId="64" applyAlignment="0" applyProtection="0"/>
    <xf numFmtId="303" fontId="32" fillId="0" borderId="64" applyAlignment="0" applyProtection="0"/>
    <xf numFmtId="303" fontId="32" fillId="0" borderId="64" applyAlignment="0" applyProtection="0"/>
    <xf numFmtId="303" fontId="32" fillId="0" borderId="64" applyAlignment="0" applyProtection="0"/>
    <xf numFmtId="303" fontId="32" fillId="0" borderId="64" applyAlignment="0" applyProtection="0"/>
    <xf numFmtId="303" fontId="32" fillId="0" borderId="64" applyAlignment="0" applyProtection="0"/>
    <xf numFmtId="303" fontId="32" fillId="0" borderId="64" applyAlignment="0" applyProtection="0"/>
    <xf numFmtId="303" fontId="32" fillId="0" borderId="64" applyAlignment="0" applyProtection="0"/>
    <xf numFmtId="303" fontId="32" fillId="0" borderId="64" applyAlignment="0" applyProtection="0"/>
    <xf numFmtId="303" fontId="32" fillId="0" borderId="64" applyAlignment="0" applyProtection="0"/>
    <xf numFmtId="303" fontId="32" fillId="0" borderId="64" applyAlignment="0" applyProtection="0"/>
    <xf numFmtId="303" fontId="32" fillId="0" borderId="64" applyAlignment="0" applyProtection="0"/>
    <xf numFmtId="303" fontId="32" fillId="0" borderId="64" applyAlignment="0" applyProtection="0"/>
    <xf numFmtId="303" fontId="32" fillId="0" borderId="64" applyAlignment="0" applyProtection="0"/>
    <xf numFmtId="303" fontId="32" fillId="0" borderId="64" applyAlignment="0" applyProtection="0"/>
    <xf numFmtId="303" fontId="32" fillId="0" borderId="64" applyAlignment="0" applyProtection="0"/>
    <xf numFmtId="303" fontId="32" fillId="0" borderId="64" applyAlignment="0" applyProtection="0"/>
    <xf numFmtId="303" fontId="32" fillId="0" borderId="64" applyAlignment="0" applyProtection="0"/>
    <xf numFmtId="303" fontId="32" fillId="0" borderId="64" applyAlignment="0" applyProtection="0"/>
    <xf numFmtId="303" fontId="32" fillId="0" borderId="64" applyAlignment="0" applyProtection="0"/>
    <xf numFmtId="303" fontId="32" fillId="0" borderId="64" applyAlignment="0" applyProtection="0"/>
    <xf numFmtId="303" fontId="32" fillId="0" borderId="64" applyAlignment="0" applyProtection="0"/>
    <xf numFmtId="303" fontId="32" fillId="0" borderId="64" applyAlignment="0" applyProtection="0"/>
    <xf numFmtId="303" fontId="32" fillId="0" borderId="64" applyAlignment="0" applyProtection="0"/>
    <xf numFmtId="303" fontId="32" fillId="0" borderId="64" applyAlignment="0" applyProtection="0"/>
    <xf numFmtId="303" fontId="32" fillId="0" borderId="64" applyAlignment="0" applyProtection="0"/>
    <xf numFmtId="303" fontId="32" fillId="0" borderId="64" applyAlignment="0" applyProtection="0"/>
    <xf numFmtId="303" fontId="32" fillId="0" borderId="64" applyAlignment="0" applyProtection="0"/>
    <xf numFmtId="303" fontId="32" fillId="0" borderId="64" applyAlignment="0" applyProtection="0"/>
    <xf numFmtId="303" fontId="32" fillId="0" borderId="64" applyAlignment="0" applyProtection="0"/>
    <xf numFmtId="303" fontId="32" fillId="0" borderId="64" applyAlignment="0" applyProtection="0"/>
    <xf numFmtId="303" fontId="32" fillId="0" borderId="64" applyAlignment="0" applyProtection="0"/>
    <xf numFmtId="303" fontId="32" fillId="0" borderId="64" applyAlignment="0" applyProtection="0"/>
    <xf numFmtId="303" fontId="32" fillId="0" borderId="64" applyAlignment="0" applyProtection="0"/>
    <xf numFmtId="303" fontId="32" fillId="0" borderId="64" applyAlignment="0" applyProtection="0"/>
    <xf numFmtId="303" fontId="32" fillId="0" borderId="64" applyAlignment="0" applyProtection="0"/>
    <xf numFmtId="303" fontId="32" fillId="0" borderId="64" applyAlignment="0" applyProtection="0"/>
    <xf numFmtId="303" fontId="32" fillId="0" borderId="64" applyAlignment="0" applyProtection="0"/>
    <xf numFmtId="303" fontId="32" fillId="0" borderId="64" applyAlignment="0" applyProtection="0"/>
    <xf numFmtId="303" fontId="32" fillId="0" borderId="64" applyAlignment="0" applyProtection="0"/>
    <xf numFmtId="303" fontId="32" fillId="0" borderId="64" applyAlignment="0" applyProtection="0"/>
    <xf numFmtId="303" fontId="32" fillId="0" borderId="64" applyAlignment="0" applyProtection="0"/>
    <xf numFmtId="303" fontId="32" fillId="0" borderId="64" applyAlignment="0" applyProtection="0"/>
    <xf numFmtId="303" fontId="32" fillId="0" borderId="64" applyAlignment="0" applyProtection="0"/>
    <xf numFmtId="303" fontId="32" fillId="0" borderId="64" applyAlignment="0" applyProtection="0"/>
    <xf numFmtId="303" fontId="32" fillId="0" borderId="64" applyAlignment="0" applyProtection="0"/>
    <xf numFmtId="303" fontId="32" fillId="0" borderId="64" applyAlignment="0" applyProtection="0"/>
    <xf numFmtId="303" fontId="32" fillId="0" borderId="64" applyAlignment="0" applyProtection="0"/>
    <xf numFmtId="303" fontId="32" fillId="0" borderId="64" applyAlignment="0" applyProtection="0"/>
    <xf numFmtId="303" fontId="32" fillId="0" borderId="64" applyAlignment="0" applyProtection="0"/>
    <xf numFmtId="303" fontId="32" fillId="0" borderId="64" applyAlignment="0" applyProtection="0"/>
    <xf numFmtId="303" fontId="32" fillId="0" borderId="64" applyAlignment="0" applyProtection="0"/>
    <xf numFmtId="303" fontId="32" fillId="0" borderId="64" applyAlignment="0" applyProtection="0"/>
    <xf numFmtId="303" fontId="32" fillId="0" borderId="64" applyAlignment="0" applyProtection="0"/>
    <xf numFmtId="303" fontId="32" fillId="0" borderId="64" applyAlignment="0" applyProtection="0"/>
    <xf numFmtId="303" fontId="32" fillId="0" borderId="64" applyAlignment="0" applyProtection="0"/>
    <xf numFmtId="303" fontId="32" fillId="0" borderId="64" applyAlignment="0" applyProtection="0"/>
    <xf numFmtId="303" fontId="32" fillId="0" borderId="64" applyAlignment="0" applyProtection="0"/>
    <xf numFmtId="303" fontId="32" fillId="0" borderId="64" applyAlignment="0" applyProtection="0"/>
    <xf numFmtId="303" fontId="32" fillId="0" borderId="64" applyAlignment="0" applyProtection="0"/>
    <xf numFmtId="303" fontId="32" fillId="0" borderId="64" applyAlignment="0" applyProtection="0"/>
    <xf numFmtId="303" fontId="32" fillId="0" borderId="64" applyAlignment="0" applyProtection="0"/>
    <xf numFmtId="303" fontId="32" fillId="0" borderId="64" applyAlignment="0" applyProtection="0"/>
    <xf numFmtId="303" fontId="32" fillId="0" borderId="64" applyAlignment="0" applyProtection="0"/>
    <xf numFmtId="303" fontId="32" fillId="0" borderId="64" applyAlignment="0" applyProtection="0"/>
    <xf numFmtId="303" fontId="32" fillId="0" borderId="64" applyAlignment="0" applyProtection="0"/>
    <xf numFmtId="303" fontId="32" fillId="0" borderId="64" applyAlignment="0" applyProtection="0"/>
    <xf numFmtId="303" fontId="32" fillId="0" borderId="64" applyAlignment="0" applyProtection="0"/>
    <xf numFmtId="303" fontId="32" fillId="0" borderId="64" applyAlignment="0" applyProtection="0"/>
    <xf numFmtId="303" fontId="32" fillId="0" borderId="64" applyAlignment="0" applyProtection="0"/>
    <xf numFmtId="303" fontId="32" fillId="0" borderId="64" applyAlignment="0" applyProtection="0"/>
    <xf numFmtId="303" fontId="32" fillId="0" borderId="64" applyAlignment="0" applyProtection="0"/>
    <xf numFmtId="303" fontId="32" fillId="0" borderId="64" applyAlignment="0" applyProtection="0"/>
    <xf numFmtId="303" fontId="32" fillId="0" borderId="64" applyAlignment="0" applyProtection="0"/>
    <xf numFmtId="303" fontId="32" fillId="0" borderId="64" applyAlignment="0" applyProtection="0"/>
    <xf numFmtId="303" fontId="32" fillId="0" borderId="64" applyAlignment="0" applyProtection="0"/>
    <xf numFmtId="303" fontId="32" fillId="0" borderId="64" applyAlignment="0" applyProtection="0"/>
    <xf numFmtId="303" fontId="32" fillId="0" borderId="64" applyAlignment="0" applyProtection="0"/>
    <xf numFmtId="303" fontId="32" fillId="0" borderId="64" applyAlignment="0" applyProtection="0"/>
    <xf numFmtId="303" fontId="32" fillId="0" borderId="64" applyAlignment="0" applyProtection="0"/>
    <xf numFmtId="303" fontId="32" fillId="0" borderId="64" applyAlignment="0" applyProtection="0"/>
    <xf numFmtId="303" fontId="32" fillId="0" borderId="64" applyAlignment="0" applyProtection="0"/>
    <xf numFmtId="303" fontId="32" fillId="0" borderId="64" applyAlignment="0" applyProtection="0"/>
    <xf numFmtId="303" fontId="32" fillId="0" borderId="64" applyAlignment="0" applyProtection="0"/>
    <xf numFmtId="303" fontId="32" fillId="0" borderId="64" applyAlignment="0" applyProtection="0"/>
    <xf numFmtId="303" fontId="32" fillId="0" borderId="64" applyAlignment="0" applyProtection="0"/>
    <xf numFmtId="303" fontId="32" fillId="0" borderId="64" applyAlignment="0" applyProtection="0"/>
    <xf numFmtId="303" fontId="32" fillId="0" borderId="64" applyAlignment="0" applyProtection="0"/>
    <xf numFmtId="303" fontId="32" fillId="0" borderId="64" applyAlignment="0" applyProtection="0"/>
    <xf numFmtId="303" fontId="32" fillId="0" borderId="64" applyAlignment="0" applyProtection="0"/>
    <xf numFmtId="303" fontId="32" fillId="0" borderId="64" applyAlignment="0" applyProtection="0"/>
    <xf numFmtId="303" fontId="32" fillId="0" borderId="64" applyAlignment="0" applyProtection="0"/>
    <xf numFmtId="303" fontId="32" fillId="0" borderId="64" applyAlignment="0" applyProtection="0"/>
    <xf numFmtId="303" fontId="32" fillId="0" borderId="64" applyAlignment="0" applyProtection="0"/>
    <xf numFmtId="303" fontId="32" fillId="0" borderId="64" applyAlignment="0" applyProtection="0"/>
    <xf numFmtId="303" fontId="32" fillId="0" borderId="64" applyAlignment="0" applyProtection="0"/>
    <xf numFmtId="303" fontId="32" fillId="0" borderId="64" applyAlignment="0" applyProtection="0"/>
    <xf numFmtId="303" fontId="32" fillId="0" borderId="64" applyAlignment="0" applyProtection="0"/>
    <xf numFmtId="303" fontId="32" fillId="0" borderId="64" applyAlignment="0" applyProtection="0"/>
    <xf numFmtId="303" fontId="32" fillId="0" borderId="64" applyAlignment="0" applyProtection="0"/>
    <xf numFmtId="303" fontId="32" fillId="0" borderId="64" applyAlignment="0" applyProtection="0"/>
    <xf numFmtId="303" fontId="32" fillId="0" borderId="64" applyAlignment="0" applyProtection="0"/>
    <xf numFmtId="303" fontId="32" fillId="0" borderId="64" applyAlignment="0" applyProtection="0"/>
    <xf numFmtId="303" fontId="32" fillId="0" borderId="64" applyAlignment="0" applyProtection="0"/>
    <xf numFmtId="303" fontId="32" fillId="0" borderId="64" applyAlignment="0" applyProtection="0"/>
    <xf numFmtId="303" fontId="32" fillId="0" borderId="64" applyAlignment="0" applyProtection="0"/>
    <xf numFmtId="303" fontId="32" fillId="0" borderId="64" applyAlignment="0" applyProtection="0"/>
    <xf numFmtId="303" fontId="32" fillId="0" borderId="64" applyAlignment="0" applyProtection="0"/>
    <xf numFmtId="303" fontId="32" fillId="0" borderId="64" applyAlignment="0" applyProtection="0"/>
    <xf numFmtId="303" fontId="32" fillId="0" borderId="64" applyAlignment="0" applyProtection="0"/>
    <xf numFmtId="303" fontId="32" fillId="0" borderId="64" applyAlignment="0" applyProtection="0"/>
    <xf numFmtId="303" fontId="32" fillId="0" borderId="64" applyAlignment="0" applyProtection="0"/>
    <xf numFmtId="303" fontId="32" fillId="0" borderId="64" applyAlignment="0" applyProtection="0"/>
    <xf numFmtId="303" fontId="32" fillId="0" borderId="64" applyAlignment="0" applyProtection="0"/>
    <xf numFmtId="303" fontId="32" fillId="0" borderId="64" applyAlignment="0" applyProtection="0"/>
    <xf numFmtId="303" fontId="32" fillId="0" borderId="64" applyAlignment="0" applyProtection="0"/>
    <xf numFmtId="303" fontId="32" fillId="0" borderId="64" applyAlignment="0" applyProtection="0"/>
    <xf numFmtId="303" fontId="32" fillId="0" borderId="64" applyAlignment="0" applyProtection="0"/>
    <xf numFmtId="303" fontId="32" fillId="0" borderId="64" applyAlignment="0" applyProtection="0"/>
    <xf numFmtId="303" fontId="32" fillId="0" borderId="64" applyAlignment="0" applyProtection="0"/>
    <xf numFmtId="303" fontId="32" fillId="0" borderId="64" applyAlignment="0" applyProtection="0"/>
    <xf numFmtId="303" fontId="32" fillId="0" borderId="64" applyAlignment="0" applyProtection="0"/>
    <xf numFmtId="303" fontId="32" fillId="0" borderId="64" applyAlignment="0" applyProtection="0"/>
    <xf numFmtId="303" fontId="32" fillId="0" borderId="64" applyAlignment="0" applyProtection="0"/>
    <xf numFmtId="303" fontId="32" fillId="0" borderId="64" applyAlignment="0" applyProtection="0"/>
    <xf numFmtId="303" fontId="32" fillId="0" borderId="64" applyAlignment="0" applyProtection="0"/>
    <xf numFmtId="303" fontId="32" fillId="0" borderId="64" applyAlignment="0" applyProtection="0"/>
    <xf numFmtId="303" fontId="32" fillId="0" borderId="64" applyAlignment="0" applyProtection="0"/>
    <xf numFmtId="303" fontId="32" fillId="0" borderId="64" applyAlignment="0" applyProtection="0"/>
    <xf numFmtId="303" fontId="32" fillId="0" borderId="64" applyAlignment="0" applyProtection="0"/>
    <xf numFmtId="303" fontId="32" fillId="0" borderId="64" applyAlignment="0" applyProtection="0"/>
    <xf numFmtId="303" fontId="32" fillId="0" borderId="64" applyAlignment="0" applyProtection="0"/>
    <xf numFmtId="303" fontId="32" fillId="0" borderId="64" applyAlignment="0" applyProtection="0"/>
    <xf numFmtId="303" fontId="32" fillId="0" borderId="64" applyAlignment="0" applyProtection="0"/>
    <xf numFmtId="303" fontId="32" fillId="0" borderId="64" applyAlignment="0" applyProtection="0"/>
    <xf numFmtId="303" fontId="32" fillId="0" borderId="64" applyAlignment="0" applyProtection="0"/>
    <xf numFmtId="303" fontId="32" fillId="0" borderId="64" applyAlignment="0" applyProtection="0"/>
    <xf numFmtId="303" fontId="32" fillId="0" borderId="64" applyAlignment="0" applyProtection="0"/>
    <xf numFmtId="303" fontId="32" fillId="0" borderId="64" applyAlignment="0" applyProtection="0"/>
    <xf numFmtId="303" fontId="32" fillId="0" borderId="64" applyAlignment="0" applyProtection="0"/>
    <xf numFmtId="303" fontId="32" fillId="0" borderId="64" applyAlignment="0" applyProtection="0"/>
    <xf numFmtId="303" fontId="32" fillId="0" borderId="64" applyAlignment="0" applyProtection="0"/>
    <xf numFmtId="303" fontId="32" fillId="0" borderId="64" applyAlignment="0" applyProtection="0"/>
    <xf numFmtId="303" fontId="32" fillId="0" borderId="64" applyAlignment="0" applyProtection="0"/>
    <xf numFmtId="303" fontId="32" fillId="0" borderId="64" applyAlignment="0" applyProtection="0"/>
    <xf numFmtId="303" fontId="32" fillId="0" borderId="64" applyAlignment="0" applyProtection="0"/>
    <xf numFmtId="303" fontId="32" fillId="0" borderId="64" applyAlignment="0" applyProtection="0"/>
    <xf numFmtId="303" fontId="32" fillId="0" borderId="64" applyAlignment="0" applyProtection="0"/>
    <xf numFmtId="303" fontId="32" fillId="0" borderId="64" applyAlignment="0" applyProtection="0"/>
    <xf numFmtId="303" fontId="32" fillId="0" borderId="64" applyAlignment="0" applyProtection="0"/>
    <xf numFmtId="303" fontId="32" fillId="0" borderId="64" applyAlignment="0" applyProtection="0"/>
    <xf numFmtId="303" fontId="32" fillId="0" borderId="64" applyAlignment="0" applyProtection="0"/>
    <xf numFmtId="303" fontId="32" fillId="0" borderId="64" applyAlignment="0" applyProtection="0"/>
    <xf numFmtId="303" fontId="32" fillId="0" borderId="64" applyAlignment="0" applyProtection="0"/>
    <xf numFmtId="303" fontId="32" fillId="0" borderId="64" applyAlignment="0" applyProtection="0"/>
    <xf numFmtId="303" fontId="32" fillId="0" borderId="64" applyAlignment="0" applyProtection="0"/>
    <xf numFmtId="303" fontId="32" fillId="0" borderId="64" applyAlignment="0" applyProtection="0"/>
    <xf numFmtId="303" fontId="32" fillId="0" borderId="64" applyAlignment="0" applyProtection="0"/>
    <xf numFmtId="303" fontId="32" fillId="0" borderId="64" applyAlignment="0" applyProtection="0"/>
    <xf numFmtId="303" fontId="32" fillId="0" borderId="64" applyAlignment="0" applyProtection="0"/>
    <xf numFmtId="303" fontId="32" fillId="0" borderId="64" applyAlignment="0" applyProtection="0"/>
    <xf numFmtId="303" fontId="32" fillId="0" borderId="64" applyAlignment="0" applyProtection="0"/>
    <xf numFmtId="303" fontId="32" fillId="0" borderId="64" applyAlignment="0" applyProtection="0"/>
    <xf numFmtId="303" fontId="32" fillId="0" borderId="64" applyAlignment="0" applyProtection="0"/>
    <xf numFmtId="303" fontId="32" fillId="0" borderId="64" applyAlignment="0" applyProtection="0"/>
    <xf numFmtId="303" fontId="32" fillId="0" borderId="64" applyAlignment="0" applyProtection="0"/>
    <xf numFmtId="303" fontId="32" fillId="0" borderId="64" applyAlignment="0" applyProtection="0"/>
    <xf numFmtId="303" fontId="32" fillId="0" borderId="64" applyAlignment="0" applyProtection="0"/>
    <xf numFmtId="303" fontId="32" fillId="0" borderId="64" applyAlignment="0" applyProtection="0"/>
    <xf numFmtId="303" fontId="32" fillId="0" borderId="64" applyAlignment="0" applyProtection="0"/>
    <xf numFmtId="303" fontId="32" fillId="0" borderId="64" applyAlignment="0" applyProtection="0"/>
    <xf numFmtId="303" fontId="32" fillId="0" borderId="64" applyAlignment="0" applyProtection="0"/>
    <xf numFmtId="303" fontId="32" fillId="0" borderId="64" applyAlignment="0" applyProtection="0"/>
    <xf numFmtId="303" fontId="32" fillId="0" borderId="64" applyAlignment="0" applyProtection="0"/>
    <xf numFmtId="303" fontId="32" fillId="0" borderId="64" applyAlignment="0" applyProtection="0"/>
    <xf numFmtId="303" fontId="32" fillId="0" borderId="64" applyAlignment="0" applyProtection="0"/>
    <xf numFmtId="303" fontId="32" fillId="0" borderId="64" applyAlignment="0" applyProtection="0"/>
    <xf numFmtId="303" fontId="32" fillId="0" borderId="64" applyAlignment="0" applyProtection="0"/>
    <xf numFmtId="303" fontId="32" fillId="0" borderId="64" applyAlignment="0" applyProtection="0"/>
    <xf numFmtId="303" fontId="32" fillId="0" borderId="64" applyAlignment="0" applyProtection="0"/>
    <xf numFmtId="303" fontId="32" fillId="0" borderId="64" applyAlignment="0" applyProtection="0"/>
    <xf numFmtId="303" fontId="32" fillId="0" borderId="64" applyAlignment="0" applyProtection="0"/>
    <xf numFmtId="303" fontId="32" fillId="0" borderId="64" applyAlignment="0" applyProtection="0"/>
    <xf numFmtId="303" fontId="32" fillId="0" borderId="64" applyAlignment="0" applyProtection="0"/>
    <xf numFmtId="303" fontId="32" fillId="0" borderId="64" applyAlignment="0" applyProtection="0"/>
    <xf numFmtId="303" fontId="32" fillId="0" borderId="64" applyAlignment="0" applyProtection="0"/>
    <xf numFmtId="303" fontId="32" fillId="0" borderId="64" applyAlignment="0" applyProtection="0"/>
    <xf numFmtId="303" fontId="32" fillId="0" borderId="64" applyAlignment="0" applyProtection="0"/>
    <xf numFmtId="303" fontId="32" fillId="0" borderId="64" applyAlignment="0" applyProtection="0"/>
    <xf numFmtId="303" fontId="32" fillId="0" borderId="64" applyAlignment="0" applyProtection="0"/>
    <xf numFmtId="303" fontId="32" fillId="0" borderId="64" applyAlignment="0" applyProtection="0"/>
    <xf numFmtId="303" fontId="32" fillId="0" borderId="64" applyAlignment="0" applyProtection="0"/>
    <xf numFmtId="303" fontId="32" fillId="0" borderId="64" applyAlignment="0" applyProtection="0"/>
    <xf numFmtId="303" fontId="32" fillId="0" borderId="64" applyAlignment="0" applyProtection="0"/>
    <xf numFmtId="303" fontId="32" fillId="0" borderId="64" applyAlignment="0" applyProtection="0"/>
    <xf numFmtId="303" fontId="32" fillId="0" borderId="64" applyAlignment="0" applyProtection="0"/>
    <xf numFmtId="303" fontId="32" fillId="0" borderId="64" applyAlignment="0" applyProtection="0"/>
    <xf numFmtId="303" fontId="32" fillId="0" borderId="64" applyAlignment="0" applyProtection="0"/>
    <xf numFmtId="303" fontId="32" fillId="0" borderId="64" applyAlignment="0" applyProtection="0"/>
    <xf numFmtId="303" fontId="32" fillId="0" borderId="64" applyAlignment="0" applyProtection="0"/>
    <xf numFmtId="303" fontId="32" fillId="0" borderId="64" applyAlignment="0" applyProtection="0"/>
    <xf numFmtId="303" fontId="32" fillId="0" borderId="64" applyAlignment="0" applyProtection="0"/>
    <xf numFmtId="303" fontId="32" fillId="0" borderId="64" applyAlignment="0" applyProtection="0"/>
    <xf numFmtId="303" fontId="32" fillId="0" borderId="64" applyAlignment="0" applyProtection="0"/>
    <xf numFmtId="303" fontId="32" fillId="0" borderId="64" applyAlignment="0" applyProtection="0"/>
    <xf numFmtId="303" fontId="32" fillId="0" borderId="64" applyAlignment="0" applyProtection="0"/>
    <xf numFmtId="303" fontId="32" fillId="0" borderId="64" applyAlignment="0" applyProtection="0"/>
    <xf numFmtId="303" fontId="32" fillId="0" borderId="64" applyAlignment="0" applyProtection="0"/>
    <xf numFmtId="303" fontId="32" fillId="0" borderId="64" applyAlignment="0" applyProtection="0"/>
    <xf numFmtId="303" fontId="32" fillId="0" borderId="64" applyAlignment="0" applyProtection="0"/>
    <xf numFmtId="303" fontId="32" fillId="0" borderId="64" applyAlignment="0" applyProtection="0"/>
    <xf numFmtId="303" fontId="32" fillId="0" borderId="64" applyAlignment="0" applyProtection="0"/>
    <xf numFmtId="303" fontId="32" fillId="0" borderId="64" applyAlignment="0" applyProtection="0"/>
    <xf numFmtId="303" fontId="32" fillId="0" borderId="64" applyAlignment="0" applyProtection="0"/>
    <xf numFmtId="303" fontId="32" fillId="0" borderId="64" applyAlignment="0" applyProtection="0"/>
    <xf numFmtId="303" fontId="32" fillId="0" borderId="64" applyAlignment="0" applyProtection="0"/>
    <xf numFmtId="303" fontId="32" fillId="0" borderId="64" applyAlignment="0" applyProtection="0"/>
    <xf numFmtId="303" fontId="32" fillId="0" borderId="64" applyAlignment="0" applyProtection="0"/>
    <xf numFmtId="303" fontId="32" fillId="0" borderId="64" applyAlignment="0" applyProtection="0"/>
    <xf numFmtId="303" fontId="32" fillId="0" borderId="64" applyAlignment="0" applyProtection="0"/>
    <xf numFmtId="303" fontId="32" fillId="0" borderId="64" applyAlignment="0" applyProtection="0"/>
    <xf numFmtId="303" fontId="32" fillId="0" borderId="64" applyAlignment="0" applyProtection="0"/>
    <xf numFmtId="303" fontId="32" fillId="0" borderId="64" applyAlignment="0" applyProtection="0"/>
    <xf numFmtId="303" fontId="32" fillId="0" borderId="64" applyAlignment="0" applyProtection="0"/>
    <xf numFmtId="303" fontId="32" fillId="0" borderId="64" applyAlignment="0" applyProtection="0"/>
    <xf numFmtId="303" fontId="32" fillId="0" borderId="64" applyAlignment="0" applyProtection="0"/>
    <xf numFmtId="303" fontId="32" fillId="0" borderId="64" applyAlignment="0" applyProtection="0"/>
    <xf numFmtId="303" fontId="32" fillId="0" borderId="64" applyAlignment="0" applyProtection="0"/>
    <xf numFmtId="303" fontId="32" fillId="0" borderId="64" applyAlignment="0" applyProtection="0"/>
    <xf numFmtId="303" fontId="32" fillId="0" borderId="64" applyAlignment="0" applyProtection="0"/>
    <xf numFmtId="303" fontId="32" fillId="0" borderId="64" applyAlignment="0" applyProtection="0"/>
    <xf numFmtId="303" fontId="32" fillId="0" borderId="64" applyAlignment="0" applyProtection="0"/>
    <xf numFmtId="303" fontId="32" fillId="0" borderId="64" applyAlignment="0" applyProtection="0"/>
    <xf numFmtId="303" fontId="32" fillId="0" borderId="64" applyAlignment="0" applyProtection="0"/>
    <xf numFmtId="303" fontId="32" fillId="0" borderId="64" applyAlignment="0" applyProtection="0"/>
    <xf numFmtId="303" fontId="32" fillId="0" borderId="64" applyAlignment="0" applyProtection="0"/>
    <xf numFmtId="303" fontId="32" fillId="0" borderId="64" applyAlignment="0" applyProtection="0"/>
    <xf numFmtId="303" fontId="32" fillId="0" borderId="64" applyAlignment="0" applyProtection="0"/>
    <xf numFmtId="303" fontId="32" fillId="0" borderId="64" applyAlignment="0" applyProtection="0"/>
    <xf numFmtId="303" fontId="32" fillId="0" borderId="64" applyAlignment="0" applyProtection="0"/>
    <xf numFmtId="303" fontId="32" fillId="0" borderId="64" applyAlignment="0" applyProtection="0"/>
    <xf numFmtId="303" fontId="32" fillId="0" borderId="64" applyAlignment="0" applyProtection="0"/>
    <xf numFmtId="303" fontId="32" fillId="0" borderId="64" applyAlignment="0" applyProtection="0"/>
    <xf numFmtId="303" fontId="32" fillId="0" borderId="64" applyAlignment="0" applyProtection="0"/>
    <xf numFmtId="303" fontId="32" fillId="0" borderId="64" applyAlignment="0" applyProtection="0"/>
    <xf numFmtId="303" fontId="32" fillId="0" borderId="64" applyAlignment="0" applyProtection="0"/>
    <xf numFmtId="303" fontId="32" fillId="0" borderId="64" applyAlignment="0" applyProtection="0"/>
    <xf numFmtId="303" fontId="32" fillId="0" borderId="64" applyAlignment="0" applyProtection="0"/>
    <xf numFmtId="303" fontId="32" fillId="0" borderId="64" applyAlignment="0" applyProtection="0"/>
    <xf numFmtId="303" fontId="32" fillId="0" borderId="64" applyAlignment="0" applyProtection="0"/>
    <xf numFmtId="303" fontId="32" fillId="0" borderId="64" applyAlignment="0" applyProtection="0"/>
    <xf numFmtId="303" fontId="32" fillId="0" borderId="64" applyAlignment="0" applyProtection="0"/>
    <xf numFmtId="303" fontId="32" fillId="0" borderId="64" applyAlignment="0" applyProtection="0"/>
    <xf numFmtId="303" fontId="32" fillId="0" borderId="64" applyAlignment="0" applyProtection="0"/>
    <xf numFmtId="303" fontId="32" fillId="0" borderId="64" applyAlignment="0" applyProtection="0"/>
    <xf numFmtId="303" fontId="32" fillId="0" borderId="64" applyAlignment="0" applyProtection="0"/>
    <xf numFmtId="303" fontId="32" fillId="0" borderId="64" applyAlignment="0" applyProtection="0"/>
    <xf numFmtId="303" fontId="32" fillId="0" borderId="64" applyAlignment="0" applyProtection="0"/>
    <xf numFmtId="303" fontId="32" fillId="0" borderId="64" applyAlignment="0" applyProtection="0"/>
    <xf numFmtId="303" fontId="32" fillId="0" borderId="64" applyAlignment="0" applyProtection="0"/>
    <xf numFmtId="303" fontId="32" fillId="0" borderId="64" applyAlignment="0" applyProtection="0"/>
    <xf numFmtId="303" fontId="32" fillId="0" borderId="64" applyAlignment="0" applyProtection="0"/>
    <xf numFmtId="303" fontId="32" fillId="0" borderId="64" applyAlignment="0" applyProtection="0"/>
    <xf numFmtId="303" fontId="32" fillId="0" borderId="64" applyAlignment="0" applyProtection="0"/>
    <xf numFmtId="303" fontId="32" fillId="0" borderId="64" applyAlignment="0" applyProtection="0"/>
    <xf numFmtId="303" fontId="32" fillId="0" borderId="64" applyAlignment="0" applyProtection="0"/>
    <xf numFmtId="303" fontId="32" fillId="0" borderId="64" applyAlignment="0" applyProtection="0"/>
    <xf numFmtId="303" fontId="32" fillId="0" borderId="64" applyAlignment="0" applyProtection="0"/>
    <xf numFmtId="303" fontId="32" fillId="0" borderId="64" applyAlignment="0" applyProtection="0"/>
    <xf numFmtId="303" fontId="32" fillId="0" borderId="64" applyAlignment="0" applyProtection="0"/>
    <xf numFmtId="303" fontId="32" fillId="0" borderId="64" applyAlignment="0" applyProtection="0"/>
    <xf numFmtId="303" fontId="32" fillId="0" borderId="64" applyAlignment="0" applyProtection="0"/>
    <xf numFmtId="303" fontId="32" fillId="0" borderId="64" applyAlignment="0" applyProtection="0"/>
    <xf numFmtId="303" fontId="32" fillId="0" borderId="64" applyAlignment="0" applyProtection="0"/>
    <xf numFmtId="303" fontId="32" fillId="0" borderId="64" applyAlignment="0" applyProtection="0"/>
    <xf numFmtId="303" fontId="32" fillId="0" borderId="64" applyAlignment="0" applyProtection="0"/>
    <xf numFmtId="303" fontId="32" fillId="0" borderId="64" applyAlignment="0" applyProtection="0"/>
    <xf numFmtId="0" fontId="247" fillId="0" borderId="0"/>
    <xf numFmtId="0" fontId="160" fillId="0" borderId="52" applyNumberFormat="0" applyFill="0" applyAlignment="0" applyProtection="0"/>
    <xf numFmtId="0" fontId="161" fillId="0" borderId="53" applyNumberFormat="0" applyFill="0" applyAlignment="0" applyProtection="0"/>
    <xf numFmtId="0" fontId="162" fillId="0" borderId="54" applyNumberFormat="0" applyFill="0" applyAlignment="0" applyProtection="0"/>
    <xf numFmtId="0" fontId="162" fillId="0" borderId="0" applyNumberFormat="0" applyFill="0" applyBorder="0" applyAlignment="0" applyProtection="0"/>
    <xf numFmtId="304" fontId="183" fillId="0" borderId="0" applyFill="0" applyBorder="0" applyAlignment="0"/>
    <xf numFmtId="305" fontId="183" fillId="0" borderId="0" applyFill="0" applyBorder="0" applyAlignment="0"/>
    <xf numFmtId="0" fontId="3" fillId="0" borderId="0" applyFill="0" applyBorder="0" applyAlignment="0"/>
    <xf numFmtId="0" fontId="3" fillId="0" borderId="0" applyFill="0" applyBorder="0" applyAlignment="0"/>
    <xf numFmtId="306" fontId="183" fillId="0" borderId="0" applyFill="0" applyBorder="0" applyAlignment="0"/>
    <xf numFmtId="307" fontId="183" fillId="0" borderId="0" applyFill="0" applyBorder="0" applyAlignment="0"/>
    <xf numFmtId="304" fontId="183" fillId="0" borderId="0" applyFill="0" applyBorder="0" applyAlignment="0"/>
    <xf numFmtId="0" fontId="167" fillId="65" borderId="55" applyNumberFormat="0" applyAlignment="0" applyProtection="0"/>
    <xf numFmtId="0" fontId="7" fillId="23" borderId="3" applyNumberFormat="0" applyAlignment="0" applyProtection="0"/>
    <xf numFmtId="0" fontId="7" fillId="23" borderId="3" applyNumberFormat="0" applyAlignment="0" applyProtection="0"/>
    <xf numFmtId="0" fontId="7" fillId="23" borderId="3" applyNumberFormat="0" applyAlignment="0" applyProtection="0"/>
    <xf numFmtId="0" fontId="7" fillId="23" borderId="3" applyNumberFormat="0" applyAlignment="0" applyProtection="0"/>
    <xf numFmtId="0" fontId="7" fillId="23" borderId="3" applyNumberFormat="0" applyAlignment="0" applyProtection="0"/>
    <xf numFmtId="0" fontId="7" fillId="23" borderId="3" applyNumberFormat="0" applyAlignment="0" applyProtection="0"/>
    <xf numFmtId="0" fontId="7" fillId="23" borderId="3" applyNumberFormat="0" applyAlignment="0" applyProtection="0"/>
    <xf numFmtId="0" fontId="7" fillId="23" borderId="3" applyNumberFormat="0" applyAlignment="0" applyProtection="0"/>
    <xf numFmtId="0" fontId="7" fillId="23" borderId="3" applyNumberFormat="0" applyAlignment="0" applyProtection="0"/>
    <xf numFmtId="0" fontId="7" fillId="23" borderId="3" applyNumberFormat="0" applyAlignment="0" applyProtection="0"/>
    <xf numFmtId="0" fontId="7" fillId="23" borderId="3" applyNumberFormat="0" applyAlignment="0" applyProtection="0"/>
    <xf numFmtId="0" fontId="7" fillId="23" borderId="3" applyNumberFormat="0" applyAlignment="0" applyProtection="0"/>
    <xf numFmtId="0" fontId="7" fillId="23" borderId="3" applyNumberFormat="0" applyAlignment="0" applyProtection="0"/>
    <xf numFmtId="0" fontId="7" fillId="23" borderId="3" applyNumberFormat="0" applyAlignment="0" applyProtection="0"/>
    <xf numFmtId="0" fontId="7" fillId="23" borderId="3" applyNumberFormat="0" applyAlignment="0" applyProtection="0"/>
    <xf numFmtId="0" fontId="7" fillId="23" borderId="3" applyNumberFormat="0" applyAlignment="0" applyProtection="0"/>
    <xf numFmtId="0" fontId="7" fillId="23" borderId="3" applyNumberFormat="0" applyAlignment="0" applyProtection="0"/>
    <xf numFmtId="0" fontId="7" fillId="23" borderId="3" applyNumberFormat="0" applyAlignment="0" applyProtection="0"/>
    <xf numFmtId="0" fontId="7" fillId="23" borderId="3" applyNumberFormat="0" applyAlignment="0" applyProtection="0"/>
    <xf numFmtId="0" fontId="7" fillId="23" borderId="3" applyNumberFormat="0" applyAlignment="0" applyProtection="0"/>
    <xf numFmtId="0" fontId="7" fillId="23" borderId="3" applyNumberFormat="0" applyAlignment="0" applyProtection="0"/>
    <xf numFmtId="0" fontId="7" fillId="23" borderId="3" applyNumberFormat="0" applyAlignment="0" applyProtection="0"/>
    <xf numFmtId="0" fontId="7" fillId="23" borderId="3" applyNumberFormat="0" applyAlignment="0" applyProtection="0"/>
    <xf numFmtId="0" fontId="7" fillId="23" borderId="3" applyNumberFormat="0" applyAlignment="0" applyProtection="0"/>
    <xf numFmtId="0" fontId="7" fillId="23" borderId="3" applyNumberFormat="0" applyAlignment="0" applyProtection="0"/>
    <xf numFmtId="0" fontId="7" fillId="23" borderId="3" applyNumberFormat="0" applyAlignment="0" applyProtection="0"/>
    <xf numFmtId="0" fontId="7" fillId="23" borderId="3" applyNumberFormat="0" applyAlignment="0" applyProtection="0"/>
    <xf numFmtId="0" fontId="7" fillId="23" borderId="3" applyNumberFormat="0" applyAlignment="0" applyProtection="0"/>
    <xf numFmtId="0" fontId="7" fillId="23" borderId="3" applyNumberFormat="0" applyAlignment="0" applyProtection="0"/>
    <xf numFmtId="0" fontId="7" fillId="23" borderId="3" applyNumberFormat="0" applyAlignment="0" applyProtection="0"/>
    <xf numFmtId="0" fontId="7" fillId="23" borderId="3" applyNumberFormat="0" applyAlignment="0" applyProtection="0"/>
    <xf numFmtId="0" fontId="7" fillId="23" borderId="3" applyNumberFormat="0" applyAlignment="0" applyProtection="0"/>
    <xf numFmtId="0" fontId="7" fillId="23" borderId="3" applyNumberFormat="0" applyAlignment="0" applyProtection="0"/>
    <xf numFmtId="0" fontId="7" fillId="23" borderId="3" applyNumberFormat="0" applyAlignment="0" applyProtection="0"/>
    <xf numFmtId="0" fontId="7" fillId="23" borderId="3" applyNumberFormat="0" applyAlignment="0" applyProtection="0"/>
    <xf numFmtId="0" fontId="7" fillId="23" borderId="3" applyNumberFormat="0" applyAlignment="0" applyProtection="0"/>
    <xf numFmtId="0" fontId="7" fillId="23" borderId="3" applyNumberFormat="0" applyAlignment="0" applyProtection="0"/>
    <xf numFmtId="0" fontId="7" fillId="23" borderId="3" applyNumberFormat="0" applyAlignment="0" applyProtection="0"/>
    <xf numFmtId="0" fontId="7" fillId="23" borderId="3" applyNumberFormat="0" applyAlignment="0" applyProtection="0"/>
    <xf numFmtId="0" fontId="7" fillId="23" borderId="3" applyNumberFormat="0" applyAlignment="0" applyProtection="0"/>
    <xf numFmtId="0" fontId="7" fillId="23" borderId="3" applyNumberFormat="0" applyAlignment="0" applyProtection="0"/>
    <xf numFmtId="0" fontId="7" fillId="23" borderId="3" applyNumberFormat="0" applyAlignment="0" applyProtection="0"/>
    <xf numFmtId="0" fontId="7" fillId="23" borderId="3" applyNumberFormat="0" applyAlignment="0" applyProtection="0"/>
    <xf numFmtId="0" fontId="7" fillId="23" borderId="3" applyNumberFormat="0" applyAlignment="0" applyProtection="0"/>
    <xf numFmtId="0" fontId="7" fillId="23" borderId="3" applyNumberFormat="0" applyAlignment="0" applyProtection="0"/>
    <xf numFmtId="0" fontId="7" fillId="23" borderId="3" applyNumberFormat="0" applyAlignment="0" applyProtection="0"/>
    <xf numFmtId="0" fontId="7" fillId="23" borderId="3" applyNumberFormat="0" applyAlignment="0" applyProtection="0"/>
    <xf numFmtId="0" fontId="7" fillId="23" borderId="3" applyNumberFormat="0" applyAlignment="0" applyProtection="0"/>
    <xf numFmtId="0" fontId="7" fillId="23" borderId="3" applyNumberFormat="0" applyAlignment="0" applyProtection="0"/>
    <xf numFmtId="0" fontId="7" fillId="23" borderId="3" applyNumberFormat="0" applyAlignment="0" applyProtection="0"/>
    <xf numFmtId="0" fontId="7" fillId="23" borderId="3" applyNumberFormat="0" applyAlignment="0" applyProtection="0"/>
    <xf numFmtId="0" fontId="7" fillId="23" borderId="3" applyNumberFormat="0" applyAlignment="0" applyProtection="0"/>
    <xf numFmtId="0" fontId="7" fillId="23" borderId="3" applyNumberFormat="0" applyAlignment="0" applyProtection="0"/>
    <xf numFmtId="0" fontId="7" fillId="23" borderId="3" applyNumberFormat="0" applyAlignment="0" applyProtection="0"/>
    <xf numFmtId="0" fontId="7" fillId="23" borderId="3" applyNumberFormat="0" applyAlignment="0" applyProtection="0"/>
    <xf numFmtId="0" fontId="7" fillId="23" borderId="3" applyNumberFormat="0" applyAlignment="0" applyProtection="0"/>
    <xf numFmtId="0" fontId="7" fillId="23" borderId="3" applyNumberFormat="0" applyAlignment="0" applyProtection="0"/>
    <xf numFmtId="0" fontId="7" fillId="23" borderId="3" applyNumberFormat="0" applyAlignment="0" applyProtection="0"/>
    <xf numFmtId="0" fontId="7" fillId="23" borderId="3" applyNumberFormat="0" applyAlignment="0" applyProtection="0"/>
    <xf numFmtId="0" fontId="7" fillId="23" borderId="3" applyNumberFormat="0" applyAlignment="0" applyProtection="0"/>
    <xf numFmtId="0" fontId="7" fillId="23" borderId="3" applyNumberFormat="0" applyAlignment="0" applyProtection="0"/>
    <xf numFmtId="0" fontId="7" fillId="23" borderId="3" applyNumberFormat="0" applyAlignment="0" applyProtection="0"/>
    <xf numFmtId="0" fontId="7" fillId="23" borderId="3" applyNumberFormat="0" applyAlignment="0" applyProtection="0"/>
    <xf numFmtId="0" fontId="7" fillId="23" borderId="3" applyNumberFormat="0" applyAlignment="0" applyProtection="0"/>
    <xf numFmtId="0" fontId="7" fillId="23" borderId="3" applyNumberFormat="0" applyAlignment="0" applyProtection="0"/>
    <xf numFmtId="0" fontId="7" fillId="23" borderId="3" applyNumberFormat="0" applyAlignment="0" applyProtection="0"/>
    <xf numFmtId="0" fontId="7" fillId="23" borderId="3" applyNumberFormat="0" applyAlignment="0" applyProtection="0"/>
    <xf numFmtId="0" fontId="7" fillId="23" borderId="3" applyNumberFormat="0" applyAlignment="0" applyProtection="0"/>
    <xf numFmtId="0" fontId="7" fillId="23" borderId="3" applyNumberFormat="0" applyAlignment="0" applyProtection="0"/>
    <xf numFmtId="0" fontId="7" fillId="23" borderId="3" applyNumberFormat="0" applyAlignment="0" applyProtection="0"/>
    <xf numFmtId="0" fontId="7" fillId="23" borderId="3" applyNumberFormat="0" applyAlignment="0" applyProtection="0"/>
    <xf numFmtId="0" fontId="7" fillId="23" borderId="3" applyNumberFormat="0" applyAlignment="0" applyProtection="0"/>
    <xf numFmtId="0" fontId="7" fillId="23" borderId="3" applyNumberFormat="0" applyAlignment="0" applyProtection="0"/>
    <xf numFmtId="0" fontId="7" fillId="23" borderId="3" applyNumberFormat="0" applyAlignment="0" applyProtection="0"/>
    <xf numFmtId="0" fontId="7" fillId="23" borderId="3" applyNumberFormat="0" applyAlignment="0" applyProtection="0"/>
    <xf numFmtId="0" fontId="7" fillId="23" borderId="3" applyNumberFormat="0" applyAlignment="0" applyProtection="0"/>
    <xf numFmtId="0" fontId="7" fillId="23" borderId="3" applyNumberFormat="0" applyAlignment="0" applyProtection="0"/>
    <xf numFmtId="0" fontId="7" fillId="23" borderId="3" applyNumberFormat="0" applyAlignment="0" applyProtection="0"/>
    <xf numFmtId="0" fontId="7" fillId="23" borderId="3" applyNumberFormat="0" applyAlignment="0" applyProtection="0"/>
    <xf numFmtId="0" fontId="7" fillId="23" borderId="3" applyNumberFormat="0" applyAlignment="0" applyProtection="0"/>
    <xf numFmtId="0" fontId="7" fillId="23" borderId="3" applyNumberFormat="0" applyAlignment="0" applyProtection="0"/>
    <xf numFmtId="0" fontId="7" fillId="23" borderId="3" applyNumberFormat="0" applyAlignment="0" applyProtection="0"/>
    <xf numFmtId="0" fontId="7" fillId="23" borderId="3" applyNumberFormat="0" applyAlignment="0" applyProtection="0"/>
    <xf numFmtId="0" fontId="7" fillId="23" borderId="3" applyNumberFormat="0" applyAlignment="0" applyProtection="0"/>
    <xf numFmtId="0" fontId="7" fillId="23" borderId="3" applyNumberFormat="0" applyAlignment="0" applyProtection="0"/>
    <xf numFmtId="0" fontId="7" fillId="23" borderId="3" applyNumberFormat="0" applyAlignment="0" applyProtection="0"/>
    <xf numFmtId="0" fontId="7" fillId="23" borderId="3" applyNumberFormat="0" applyAlignment="0" applyProtection="0"/>
    <xf numFmtId="0" fontId="7" fillId="23" borderId="3" applyNumberFormat="0" applyAlignment="0" applyProtection="0"/>
    <xf numFmtId="0" fontId="7" fillId="23" borderId="3" applyNumberFormat="0" applyAlignment="0" applyProtection="0"/>
    <xf numFmtId="0" fontId="7" fillId="23" borderId="3" applyNumberFormat="0" applyAlignment="0" applyProtection="0"/>
    <xf numFmtId="0" fontId="7" fillId="23" borderId="3" applyNumberFormat="0" applyAlignment="0" applyProtection="0"/>
    <xf numFmtId="0" fontId="7" fillId="23" borderId="3" applyNumberFormat="0" applyAlignment="0" applyProtection="0"/>
    <xf numFmtId="0" fontId="7" fillId="23" borderId="3" applyNumberFormat="0" applyAlignment="0" applyProtection="0"/>
    <xf numFmtId="0" fontId="7" fillId="23" borderId="3" applyNumberFormat="0" applyAlignment="0" applyProtection="0"/>
    <xf numFmtId="0" fontId="7" fillId="23" borderId="3" applyNumberFormat="0" applyAlignment="0" applyProtection="0"/>
    <xf numFmtId="0" fontId="7" fillId="23" borderId="3" applyNumberFormat="0" applyAlignment="0" applyProtection="0"/>
    <xf numFmtId="0" fontId="7" fillId="23" borderId="3" applyNumberFormat="0" applyAlignment="0" applyProtection="0"/>
    <xf numFmtId="0" fontId="7" fillId="23" borderId="3" applyNumberFormat="0" applyAlignment="0" applyProtection="0"/>
    <xf numFmtId="0" fontId="7" fillId="23" borderId="3" applyNumberFormat="0" applyAlignment="0" applyProtection="0"/>
    <xf numFmtId="0" fontId="7" fillId="23" borderId="3" applyNumberFormat="0" applyAlignment="0" applyProtection="0"/>
    <xf numFmtId="0" fontId="7" fillId="23" borderId="3" applyNumberFormat="0" applyAlignment="0" applyProtection="0"/>
    <xf numFmtId="0" fontId="7" fillId="23" borderId="3" applyNumberFormat="0" applyAlignment="0" applyProtection="0"/>
    <xf numFmtId="0" fontId="7" fillId="23" borderId="3" applyNumberFormat="0" applyAlignment="0" applyProtection="0"/>
    <xf numFmtId="0" fontId="7" fillId="23" borderId="3" applyNumberFormat="0" applyAlignment="0" applyProtection="0"/>
    <xf numFmtId="0" fontId="7" fillId="23" borderId="3" applyNumberFormat="0" applyAlignment="0" applyProtection="0"/>
    <xf numFmtId="0" fontId="7" fillId="23" borderId="3" applyNumberFormat="0" applyAlignment="0" applyProtection="0"/>
    <xf numFmtId="0" fontId="7" fillId="23" borderId="3" applyNumberFormat="0" applyAlignment="0" applyProtection="0"/>
    <xf numFmtId="0" fontId="7" fillId="23" borderId="3" applyNumberFormat="0" applyAlignment="0" applyProtection="0"/>
    <xf numFmtId="0" fontId="7" fillId="23" borderId="3" applyNumberFormat="0" applyAlignment="0" applyProtection="0"/>
    <xf numFmtId="0" fontId="7" fillId="23" borderId="3" applyNumberFormat="0" applyAlignment="0" applyProtection="0"/>
    <xf numFmtId="0" fontId="7" fillId="23" borderId="3" applyNumberFormat="0" applyAlignment="0" applyProtection="0"/>
    <xf numFmtId="0" fontId="7" fillId="23" borderId="3" applyNumberFormat="0" applyAlignment="0" applyProtection="0"/>
    <xf numFmtId="0" fontId="7" fillId="23" borderId="3" applyNumberFormat="0" applyAlignment="0" applyProtection="0"/>
    <xf numFmtId="0" fontId="7" fillId="23" borderId="3" applyNumberFormat="0" applyAlignment="0" applyProtection="0"/>
    <xf numFmtId="0" fontId="7" fillId="23" borderId="3" applyNumberFormat="0" applyAlignment="0" applyProtection="0"/>
    <xf numFmtId="0" fontId="7" fillId="23" borderId="3" applyNumberFormat="0" applyAlignment="0" applyProtection="0"/>
    <xf numFmtId="0" fontId="7" fillId="23" borderId="3" applyNumberFormat="0" applyAlignment="0" applyProtection="0"/>
    <xf numFmtId="0" fontId="7" fillId="23" borderId="3" applyNumberFormat="0" applyAlignment="0" applyProtection="0"/>
    <xf numFmtId="0" fontId="7" fillId="23" borderId="3" applyNumberFormat="0" applyAlignment="0" applyProtection="0"/>
    <xf numFmtId="0" fontId="7" fillId="23" borderId="3" applyNumberFormat="0" applyAlignment="0" applyProtection="0"/>
    <xf numFmtId="0" fontId="7" fillId="23" borderId="3" applyNumberFormat="0" applyAlignment="0" applyProtection="0"/>
    <xf numFmtId="0" fontId="7" fillId="23" borderId="3" applyNumberFormat="0" applyAlignment="0" applyProtection="0"/>
    <xf numFmtId="0" fontId="7" fillId="23" borderId="3" applyNumberFormat="0" applyAlignment="0" applyProtection="0"/>
    <xf numFmtId="0" fontId="7" fillId="23" borderId="3" applyNumberFormat="0" applyAlignment="0" applyProtection="0"/>
    <xf numFmtId="0" fontId="7" fillId="23" borderId="3" applyNumberFormat="0" applyAlignment="0" applyProtection="0"/>
    <xf numFmtId="0" fontId="7" fillId="23" borderId="3" applyNumberFormat="0" applyAlignment="0" applyProtection="0"/>
    <xf numFmtId="0" fontId="7" fillId="23" borderId="3" applyNumberFormat="0" applyAlignment="0" applyProtection="0"/>
    <xf numFmtId="0" fontId="7" fillId="23" borderId="3" applyNumberFormat="0" applyAlignment="0" applyProtection="0"/>
    <xf numFmtId="0" fontId="7" fillId="23" borderId="3" applyNumberFormat="0" applyAlignment="0" applyProtection="0"/>
    <xf numFmtId="0" fontId="7" fillId="23" borderId="3" applyNumberFormat="0" applyAlignment="0" applyProtection="0"/>
    <xf numFmtId="0" fontId="7" fillId="23" borderId="3" applyNumberFormat="0" applyAlignment="0" applyProtection="0"/>
    <xf numFmtId="0" fontId="7" fillId="23" borderId="3" applyNumberFormat="0" applyAlignment="0" applyProtection="0"/>
    <xf numFmtId="0" fontId="7" fillId="23" borderId="3" applyNumberFormat="0" applyAlignment="0" applyProtection="0"/>
    <xf numFmtId="0" fontId="7" fillId="23" borderId="3" applyNumberFormat="0" applyAlignment="0" applyProtection="0"/>
    <xf numFmtId="0" fontId="7" fillId="23" borderId="3" applyNumberFormat="0" applyAlignment="0" applyProtection="0"/>
    <xf numFmtId="0" fontId="7" fillId="23" borderId="3" applyNumberFormat="0" applyAlignment="0" applyProtection="0"/>
    <xf numFmtId="0" fontId="7" fillId="23" borderId="3" applyNumberFormat="0" applyAlignment="0" applyProtection="0"/>
    <xf numFmtId="0" fontId="7" fillId="23" borderId="3" applyNumberFormat="0" applyAlignment="0" applyProtection="0"/>
    <xf numFmtId="0" fontId="7" fillId="23" borderId="3" applyNumberFormat="0" applyAlignment="0" applyProtection="0"/>
    <xf numFmtId="0" fontId="7" fillId="23" borderId="3" applyNumberFormat="0" applyAlignment="0" applyProtection="0"/>
    <xf numFmtId="0" fontId="7" fillId="23" borderId="3" applyNumberFormat="0" applyAlignment="0" applyProtection="0"/>
    <xf numFmtId="0" fontId="7" fillId="23" borderId="3" applyNumberFormat="0" applyAlignment="0" applyProtection="0"/>
    <xf numFmtId="0" fontId="7" fillId="23" borderId="3" applyNumberFormat="0" applyAlignment="0" applyProtection="0"/>
    <xf numFmtId="0" fontId="7" fillId="23" borderId="3" applyNumberFormat="0" applyAlignment="0" applyProtection="0"/>
    <xf numFmtId="0" fontId="7" fillId="23" borderId="3" applyNumberFormat="0" applyAlignment="0" applyProtection="0"/>
    <xf numFmtId="0" fontId="7" fillId="23" borderId="3" applyNumberFormat="0" applyAlignment="0" applyProtection="0"/>
    <xf numFmtId="0" fontId="7" fillId="23" borderId="3" applyNumberFormat="0" applyAlignment="0" applyProtection="0"/>
    <xf numFmtId="0" fontId="7" fillId="23" borderId="3" applyNumberFormat="0" applyAlignment="0" applyProtection="0"/>
    <xf numFmtId="0" fontId="7" fillId="23" borderId="3" applyNumberFormat="0" applyAlignment="0" applyProtection="0"/>
    <xf numFmtId="0" fontId="7" fillId="23" borderId="3" applyNumberFormat="0" applyAlignment="0" applyProtection="0"/>
    <xf numFmtId="0" fontId="7" fillId="23" borderId="3" applyNumberFormat="0" applyAlignment="0" applyProtection="0"/>
    <xf numFmtId="0" fontId="7" fillId="23" borderId="3" applyNumberFormat="0" applyAlignment="0" applyProtection="0"/>
    <xf numFmtId="0" fontId="7" fillId="23" borderId="3" applyNumberFormat="0" applyAlignment="0" applyProtection="0"/>
    <xf numFmtId="0" fontId="7" fillId="23" borderId="3" applyNumberFormat="0" applyAlignment="0" applyProtection="0"/>
    <xf numFmtId="0" fontId="7" fillId="23" borderId="3" applyNumberFormat="0" applyAlignment="0" applyProtection="0"/>
    <xf numFmtId="0" fontId="7" fillId="23" borderId="3" applyNumberFormat="0" applyAlignment="0" applyProtection="0"/>
    <xf numFmtId="0" fontId="7" fillId="23" borderId="3" applyNumberFormat="0" applyAlignment="0" applyProtection="0"/>
    <xf numFmtId="0" fontId="7" fillId="23" borderId="3" applyNumberFormat="0" applyAlignment="0" applyProtection="0"/>
    <xf numFmtId="0" fontId="7" fillId="23" borderId="3" applyNumberFormat="0" applyAlignment="0" applyProtection="0"/>
    <xf numFmtId="0" fontId="7" fillId="23" borderId="3" applyNumberFormat="0" applyAlignment="0" applyProtection="0"/>
    <xf numFmtId="0" fontId="7" fillId="23" borderId="3" applyNumberFormat="0" applyAlignment="0" applyProtection="0"/>
    <xf numFmtId="0" fontId="7" fillId="23" borderId="3" applyNumberFormat="0" applyAlignment="0" applyProtection="0"/>
    <xf numFmtId="0" fontId="7" fillId="23" borderId="3" applyNumberFormat="0" applyAlignment="0" applyProtection="0"/>
    <xf numFmtId="0" fontId="7" fillId="23" borderId="3" applyNumberFormat="0" applyAlignment="0" applyProtection="0"/>
    <xf numFmtId="0" fontId="7" fillId="23" borderId="3" applyNumberFormat="0" applyAlignment="0" applyProtection="0"/>
    <xf numFmtId="0" fontId="169" fillId="66" borderId="58" applyNumberFormat="0" applyAlignment="0" applyProtection="0"/>
    <xf numFmtId="0" fontId="8" fillId="34" borderId="4" applyNumberFormat="0" applyAlignment="0" applyProtection="0"/>
    <xf numFmtId="0" fontId="8" fillId="34" borderId="4" applyNumberFormat="0" applyAlignment="0" applyProtection="0"/>
    <xf numFmtId="0" fontId="168" fillId="0" borderId="57" applyNumberFormat="0" applyFill="0" applyAlignment="0" applyProtection="0"/>
    <xf numFmtId="0" fontId="168" fillId="0" borderId="57" applyNumberFormat="0" applyFill="0" applyAlignment="0" applyProtection="0"/>
    <xf numFmtId="306" fontId="18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224" fontId="58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3" fontId="185" fillId="0" borderId="0" applyFont="0" applyFill="0" applyBorder="0" applyAlignment="0" applyProtection="0"/>
    <xf numFmtId="0" fontId="172" fillId="67" borderId="0" applyNumberFormat="0" applyBorder="0" applyAlignment="0" applyProtection="0"/>
    <xf numFmtId="0" fontId="172" fillId="69" borderId="0" applyNumberFormat="0" applyBorder="0" applyAlignment="0" applyProtection="0"/>
    <xf numFmtId="0" fontId="172" fillId="71" borderId="0" applyNumberFormat="0" applyBorder="0" applyAlignment="0" applyProtection="0"/>
    <xf numFmtId="0" fontId="172" fillId="73" borderId="0" applyNumberFormat="0" applyBorder="0" applyAlignment="0" applyProtection="0"/>
    <xf numFmtId="0" fontId="172" fillId="75" borderId="0" applyNumberFormat="0" applyBorder="0" applyAlignment="0" applyProtection="0"/>
    <xf numFmtId="0" fontId="172" fillId="77" borderId="0" applyNumberFormat="0" applyBorder="0" applyAlignment="0" applyProtection="0"/>
    <xf numFmtId="0" fontId="163" fillId="61" borderId="0" applyNumberFormat="0" applyBorder="0" applyAlignment="0" applyProtection="0"/>
    <xf numFmtId="304" fontId="183" fillId="0" borderId="0" applyFont="0" applyFill="0" applyBorder="0" applyAlignment="0" applyProtection="0"/>
    <xf numFmtId="307" fontId="3" fillId="0" borderId="0" applyFont="0" applyFill="0" applyBorder="0" applyAlignment="0" applyProtection="0"/>
    <xf numFmtId="308" fontId="185" fillId="0" borderId="0" applyFont="0" applyFill="0" applyBorder="0" applyAlignment="0" applyProtection="0"/>
    <xf numFmtId="0" fontId="41" fillId="42" borderId="0" applyNumberFormat="0" applyFont="0" applyFill="0" applyBorder="0" applyProtection="0">
      <alignment horizontal="left"/>
    </xf>
    <xf numFmtId="309" fontId="3" fillId="0" borderId="0">
      <protection locked="0"/>
    </xf>
    <xf numFmtId="292" fontId="235" fillId="0" borderId="0">
      <protection locked="0"/>
    </xf>
    <xf numFmtId="0" fontId="185" fillId="0" borderId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236" fillId="0" borderId="0" applyNumberFormat="0" applyFont="0" applyFill="0" applyAlignment="0" applyProtection="0"/>
    <xf numFmtId="0" fontId="29" fillId="0" borderId="0" applyNumberFormat="0" applyFont="0" applyFill="0" applyAlignment="0" applyProtection="0"/>
    <xf numFmtId="0" fontId="172" fillId="67" borderId="0" applyNumberFormat="0" applyBorder="0" applyAlignment="0" applyProtection="0"/>
    <xf numFmtId="0" fontId="172" fillId="69" borderId="0" applyNumberFormat="0" applyBorder="0" applyAlignment="0" applyProtection="0"/>
    <xf numFmtId="0" fontId="172" fillId="71" borderId="0" applyNumberFormat="0" applyBorder="0" applyAlignment="0" applyProtection="0"/>
    <xf numFmtId="0" fontId="172" fillId="73" borderId="0" applyNumberFormat="0" applyBorder="0" applyAlignment="0" applyProtection="0"/>
    <xf numFmtId="0" fontId="172" fillId="75" borderId="0" applyNumberFormat="0" applyBorder="0" applyAlignment="0" applyProtection="0"/>
    <xf numFmtId="0" fontId="172" fillId="77" borderId="0" applyNumberFormat="0" applyBorder="0" applyAlignment="0" applyProtection="0"/>
    <xf numFmtId="306" fontId="183" fillId="0" borderId="0" applyFill="0" applyBorder="0" applyAlignment="0"/>
    <xf numFmtId="304" fontId="183" fillId="0" borderId="0" applyFill="0" applyBorder="0" applyAlignment="0"/>
    <xf numFmtId="306" fontId="183" fillId="0" borderId="0" applyFill="0" applyBorder="0" applyAlignment="0"/>
    <xf numFmtId="307" fontId="183" fillId="0" borderId="0" applyFill="0" applyBorder="0" applyAlignment="0"/>
    <xf numFmtId="304" fontId="183" fillId="0" borderId="0" applyFill="0" applyBorder="0" applyAlignment="0"/>
    <xf numFmtId="0" fontId="165" fillId="64" borderId="55" applyNumberFormat="0" applyAlignment="0" applyProtection="0"/>
    <xf numFmtId="0" fontId="15" fillId="22" borderId="3" applyNumberFormat="0" applyAlignment="0" applyProtection="0"/>
    <xf numFmtId="0" fontId="15" fillId="22" borderId="3" applyNumberFormat="0" applyAlignment="0" applyProtection="0"/>
    <xf numFmtId="0" fontId="15" fillId="22" borderId="3" applyNumberFormat="0" applyAlignment="0" applyProtection="0"/>
    <xf numFmtId="0" fontId="15" fillId="22" borderId="3" applyNumberFormat="0" applyAlignment="0" applyProtection="0"/>
    <xf numFmtId="0" fontId="15" fillId="22" borderId="3" applyNumberFormat="0" applyAlignment="0" applyProtection="0"/>
    <xf numFmtId="0" fontId="15" fillId="22" borderId="3" applyNumberFormat="0" applyAlignment="0" applyProtection="0"/>
    <xf numFmtId="0" fontId="15" fillId="22" borderId="3" applyNumberFormat="0" applyAlignment="0" applyProtection="0"/>
    <xf numFmtId="0" fontId="15" fillId="22" borderId="3" applyNumberFormat="0" applyAlignment="0" applyProtection="0"/>
    <xf numFmtId="0" fontId="15" fillId="22" borderId="3" applyNumberFormat="0" applyAlignment="0" applyProtection="0"/>
    <xf numFmtId="0" fontId="15" fillId="22" borderId="3" applyNumberFormat="0" applyAlignment="0" applyProtection="0"/>
    <xf numFmtId="0" fontId="15" fillId="22" borderId="3" applyNumberFormat="0" applyAlignment="0" applyProtection="0"/>
    <xf numFmtId="0" fontId="15" fillId="22" borderId="3" applyNumberFormat="0" applyAlignment="0" applyProtection="0"/>
    <xf numFmtId="0" fontId="15" fillId="22" borderId="3" applyNumberFormat="0" applyAlignment="0" applyProtection="0"/>
    <xf numFmtId="0" fontId="15" fillId="22" borderId="3" applyNumberFormat="0" applyAlignment="0" applyProtection="0"/>
    <xf numFmtId="0" fontId="15" fillId="22" borderId="3" applyNumberFormat="0" applyAlignment="0" applyProtection="0"/>
    <xf numFmtId="0" fontId="15" fillId="22" borderId="3" applyNumberFormat="0" applyAlignment="0" applyProtection="0"/>
    <xf numFmtId="0" fontId="15" fillId="22" borderId="3" applyNumberFormat="0" applyAlignment="0" applyProtection="0"/>
    <xf numFmtId="0" fontId="15" fillId="22" borderId="3" applyNumberFormat="0" applyAlignment="0" applyProtection="0"/>
    <xf numFmtId="0" fontId="15" fillId="22" borderId="3" applyNumberFormat="0" applyAlignment="0" applyProtection="0"/>
    <xf numFmtId="0" fontId="15" fillId="22" borderId="3" applyNumberFormat="0" applyAlignment="0" applyProtection="0"/>
    <xf numFmtId="0" fontId="15" fillId="22" borderId="3" applyNumberFormat="0" applyAlignment="0" applyProtection="0"/>
    <xf numFmtId="0" fontId="15" fillId="22" borderId="3" applyNumberFormat="0" applyAlignment="0" applyProtection="0"/>
    <xf numFmtId="0" fontId="15" fillId="22" borderId="3" applyNumberFormat="0" applyAlignment="0" applyProtection="0"/>
    <xf numFmtId="0" fontId="15" fillId="22" borderId="3" applyNumberFormat="0" applyAlignment="0" applyProtection="0"/>
    <xf numFmtId="0" fontId="15" fillId="22" borderId="3" applyNumberFormat="0" applyAlignment="0" applyProtection="0"/>
    <xf numFmtId="0" fontId="15" fillId="22" borderId="3" applyNumberFormat="0" applyAlignment="0" applyProtection="0"/>
    <xf numFmtId="0" fontId="15" fillId="22" borderId="3" applyNumberFormat="0" applyAlignment="0" applyProtection="0"/>
    <xf numFmtId="0" fontId="15" fillId="22" borderId="3" applyNumberFormat="0" applyAlignment="0" applyProtection="0"/>
    <xf numFmtId="0" fontId="15" fillId="22" borderId="3" applyNumberFormat="0" applyAlignment="0" applyProtection="0"/>
    <xf numFmtId="0" fontId="15" fillId="22" borderId="3" applyNumberFormat="0" applyAlignment="0" applyProtection="0"/>
    <xf numFmtId="0" fontId="15" fillId="22" borderId="3" applyNumberFormat="0" applyAlignment="0" applyProtection="0"/>
    <xf numFmtId="0" fontId="15" fillId="22" borderId="3" applyNumberFormat="0" applyAlignment="0" applyProtection="0"/>
    <xf numFmtId="0" fontId="15" fillId="22" borderId="3" applyNumberFormat="0" applyAlignment="0" applyProtection="0"/>
    <xf numFmtId="0" fontId="15" fillId="22" borderId="3" applyNumberFormat="0" applyAlignment="0" applyProtection="0"/>
    <xf numFmtId="0" fontId="15" fillId="22" borderId="3" applyNumberFormat="0" applyAlignment="0" applyProtection="0"/>
    <xf numFmtId="0" fontId="15" fillId="22" borderId="3" applyNumberFormat="0" applyAlignment="0" applyProtection="0"/>
    <xf numFmtId="0" fontId="15" fillId="22" borderId="3" applyNumberFormat="0" applyAlignment="0" applyProtection="0"/>
    <xf numFmtId="0" fontId="15" fillId="22" borderId="3" applyNumberFormat="0" applyAlignment="0" applyProtection="0"/>
    <xf numFmtId="0" fontId="15" fillId="22" borderId="3" applyNumberFormat="0" applyAlignment="0" applyProtection="0"/>
    <xf numFmtId="0" fontId="15" fillId="22" borderId="3" applyNumberFormat="0" applyAlignment="0" applyProtection="0"/>
    <xf numFmtId="0" fontId="15" fillId="22" borderId="3" applyNumberFormat="0" applyAlignment="0" applyProtection="0"/>
    <xf numFmtId="0" fontId="15" fillId="22" borderId="3" applyNumberFormat="0" applyAlignment="0" applyProtection="0"/>
    <xf numFmtId="0" fontId="15" fillId="22" borderId="3" applyNumberFormat="0" applyAlignment="0" applyProtection="0"/>
    <xf numFmtId="0" fontId="15" fillId="22" borderId="3" applyNumberFormat="0" applyAlignment="0" applyProtection="0"/>
    <xf numFmtId="0" fontId="15" fillId="22" borderId="3" applyNumberFormat="0" applyAlignment="0" applyProtection="0"/>
    <xf numFmtId="0" fontId="15" fillId="22" borderId="3" applyNumberFormat="0" applyAlignment="0" applyProtection="0"/>
    <xf numFmtId="0" fontId="15" fillId="22" borderId="3" applyNumberFormat="0" applyAlignment="0" applyProtection="0"/>
    <xf numFmtId="0" fontId="15" fillId="22" borderId="3" applyNumberFormat="0" applyAlignment="0" applyProtection="0"/>
    <xf numFmtId="0" fontId="15" fillId="22" borderId="3" applyNumberFormat="0" applyAlignment="0" applyProtection="0"/>
    <xf numFmtId="0" fontId="15" fillId="22" borderId="3" applyNumberFormat="0" applyAlignment="0" applyProtection="0"/>
    <xf numFmtId="0" fontId="15" fillId="22" borderId="3" applyNumberFormat="0" applyAlignment="0" applyProtection="0"/>
    <xf numFmtId="0" fontId="15" fillId="22" borderId="3" applyNumberFormat="0" applyAlignment="0" applyProtection="0"/>
    <xf numFmtId="0" fontId="15" fillId="22" borderId="3" applyNumberFormat="0" applyAlignment="0" applyProtection="0"/>
    <xf numFmtId="0" fontId="15" fillId="22" borderId="3" applyNumberFormat="0" applyAlignment="0" applyProtection="0"/>
    <xf numFmtId="0" fontId="15" fillId="22" borderId="3" applyNumberFormat="0" applyAlignment="0" applyProtection="0"/>
    <xf numFmtId="0" fontId="15" fillId="22" borderId="3" applyNumberFormat="0" applyAlignment="0" applyProtection="0"/>
    <xf numFmtId="0" fontId="15" fillId="22" borderId="3" applyNumberFormat="0" applyAlignment="0" applyProtection="0"/>
    <xf numFmtId="0" fontId="15" fillId="22" borderId="3" applyNumberFormat="0" applyAlignment="0" applyProtection="0"/>
    <xf numFmtId="0" fontId="15" fillId="22" borderId="3" applyNumberFormat="0" applyAlignment="0" applyProtection="0"/>
    <xf numFmtId="0" fontId="15" fillId="22" borderId="3" applyNumberFormat="0" applyAlignment="0" applyProtection="0"/>
    <xf numFmtId="0" fontId="15" fillId="22" borderId="3" applyNumberFormat="0" applyAlignment="0" applyProtection="0"/>
    <xf numFmtId="0" fontId="15" fillId="22" borderId="3" applyNumberFormat="0" applyAlignment="0" applyProtection="0"/>
    <xf numFmtId="0" fontId="15" fillId="22" borderId="3" applyNumberFormat="0" applyAlignment="0" applyProtection="0"/>
    <xf numFmtId="0" fontId="15" fillId="22" borderId="3" applyNumberFormat="0" applyAlignment="0" applyProtection="0"/>
    <xf numFmtId="0" fontId="15" fillId="22" borderId="3" applyNumberFormat="0" applyAlignment="0" applyProtection="0"/>
    <xf numFmtId="0" fontId="15" fillId="22" borderId="3" applyNumberFormat="0" applyAlignment="0" applyProtection="0"/>
    <xf numFmtId="0" fontId="15" fillId="22" borderId="3" applyNumberFormat="0" applyAlignment="0" applyProtection="0"/>
    <xf numFmtId="0" fontId="15" fillId="22" borderId="3" applyNumberFormat="0" applyAlignment="0" applyProtection="0"/>
    <xf numFmtId="0" fontId="15" fillId="22" borderId="3" applyNumberFormat="0" applyAlignment="0" applyProtection="0"/>
    <xf numFmtId="0" fontId="15" fillId="22" borderId="3" applyNumberFormat="0" applyAlignment="0" applyProtection="0"/>
    <xf numFmtId="0" fontId="15" fillId="22" borderId="3" applyNumberFormat="0" applyAlignment="0" applyProtection="0"/>
    <xf numFmtId="0" fontId="15" fillId="22" borderId="3" applyNumberFormat="0" applyAlignment="0" applyProtection="0"/>
    <xf numFmtId="0" fontId="15" fillId="22" borderId="3" applyNumberFormat="0" applyAlignment="0" applyProtection="0"/>
    <xf numFmtId="0" fontId="15" fillId="22" borderId="3" applyNumberFormat="0" applyAlignment="0" applyProtection="0"/>
    <xf numFmtId="0" fontId="15" fillId="22" borderId="3" applyNumberFormat="0" applyAlignment="0" applyProtection="0"/>
    <xf numFmtId="0" fontId="15" fillId="22" borderId="3" applyNumberFormat="0" applyAlignment="0" applyProtection="0"/>
    <xf numFmtId="0" fontId="15" fillId="22" borderId="3" applyNumberFormat="0" applyAlignment="0" applyProtection="0"/>
    <xf numFmtId="0" fontId="15" fillId="22" borderId="3" applyNumberFormat="0" applyAlignment="0" applyProtection="0"/>
    <xf numFmtId="0" fontId="15" fillId="22" borderId="3" applyNumberFormat="0" applyAlignment="0" applyProtection="0"/>
    <xf numFmtId="0" fontId="15" fillId="22" borderId="3" applyNumberFormat="0" applyAlignment="0" applyProtection="0"/>
    <xf numFmtId="0" fontId="15" fillId="22" borderId="3" applyNumberFormat="0" applyAlignment="0" applyProtection="0"/>
    <xf numFmtId="0" fontId="15" fillId="22" borderId="3" applyNumberFormat="0" applyAlignment="0" applyProtection="0"/>
    <xf numFmtId="0" fontId="15" fillId="22" borderId="3" applyNumberFormat="0" applyAlignment="0" applyProtection="0"/>
    <xf numFmtId="0" fontId="15" fillId="22" borderId="3" applyNumberFormat="0" applyAlignment="0" applyProtection="0"/>
    <xf numFmtId="0" fontId="15" fillId="22" borderId="3" applyNumberFormat="0" applyAlignment="0" applyProtection="0"/>
    <xf numFmtId="0" fontId="15" fillId="22" borderId="3" applyNumberFormat="0" applyAlignment="0" applyProtection="0"/>
    <xf numFmtId="0" fontId="15" fillId="22" borderId="3" applyNumberFormat="0" applyAlignment="0" applyProtection="0"/>
    <xf numFmtId="0" fontId="15" fillId="22" borderId="3" applyNumberFormat="0" applyAlignment="0" applyProtection="0"/>
    <xf numFmtId="0" fontId="15" fillId="22" borderId="3" applyNumberFormat="0" applyAlignment="0" applyProtection="0"/>
    <xf numFmtId="0" fontId="15" fillId="22" borderId="3" applyNumberFormat="0" applyAlignment="0" applyProtection="0"/>
    <xf numFmtId="0" fontId="15" fillId="22" borderId="3" applyNumberFormat="0" applyAlignment="0" applyProtection="0"/>
    <xf numFmtId="0" fontId="15" fillId="22" borderId="3" applyNumberFormat="0" applyAlignment="0" applyProtection="0"/>
    <xf numFmtId="0" fontId="15" fillId="22" borderId="3" applyNumberFormat="0" applyAlignment="0" applyProtection="0"/>
    <xf numFmtId="0" fontId="15" fillId="22" borderId="3" applyNumberFormat="0" applyAlignment="0" applyProtection="0"/>
    <xf numFmtId="0" fontId="15" fillId="22" borderId="3" applyNumberFormat="0" applyAlignment="0" applyProtection="0"/>
    <xf numFmtId="0" fontId="15" fillId="22" borderId="3" applyNumberFormat="0" applyAlignment="0" applyProtection="0"/>
    <xf numFmtId="0" fontId="15" fillId="22" borderId="3" applyNumberFormat="0" applyAlignment="0" applyProtection="0"/>
    <xf numFmtId="0" fontId="15" fillId="22" borderId="3" applyNumberFormat="0" applyAlignment="0" applyProtection="0"/>
    <xf numFmtId="0" fontId="15" fillId="22" borderId="3" applyNumberFormat="0" applyAlignment="0" applyProtection="0"/>
    <xf numFmtId="0" fontId="15" fillId="22" borderId="3" applyNumberFormat="0" applyAlignment="0" applyProtection="0"/>
    <xf numFmtId="0" fontId="15" fillId="22" borderId="3" applyNumberFormat="0" applyAlignment="0" applyProtection="0"/>
    <xf numFmtId="0" fontId="15" fillId="22" borderId="3" applyNumberFormat="0" applyAlignment="0" applyProtection="0"/>
    <xf numFmtId="0" fontId="15" fillId="22" borderId="3" applyNumberFormat="0" applyAlignment="0" applyProtection="0"/>
    <xf numFmtId="0" fontId="15" fillId="22" borderId="3" applyNumberFormat="0" applyAlignment="0" applyProtection="0"/>
    <xf numFmtId="0" fontId="15" fillId="22" borderId="3" applyNumberFormat="0" applyAlignment="0" applyProtection="0"/>
    <xf numFmtId="0" fontId="15" fillId="22" borderId="3" applyNumberFormat="0" applyAlignment="0" applyProtection="0"/>
    <xf numFmtId="0" fontId="15" fillId="22" borderId="3" applyNumberFormat="0" applyAlignment="0" applyProtection="0"/>
    <xf numFmtId="0" fontId="15" fillId="22" borderId="3" applyNumberFormat="0" applyAlignment="0" applyProtection="0"/>
    <xf numFmtId="0" fontId="15" fillId="22" borderId="3" applyNumberFormat="0" applyAlignment="0" applyProtection="0"/>
    <xf numFmtId="0" fontId="15" fillId="22" borderId="3" applyNumberFormat="0" applyAlignment="0" applyProtection="0"/>
    <xf numFmtId="0" fontId="15" fillId="22" borderId="3" applyNumberFormat="0" applyAlignment="0" applyProtection="0"/>
    <xf numFmtId="0" fontId="15" fillId="22" borderId="3" applyNumberFormat="0" applyAlignment="0" applyProtection="0"/>
    <xf numFmtId="0" fontId="15" fillId="22" borderId="3" applyNumberFormat="0" applyAlignment="0" applyProtection="0"/>
    <xf numFmtId="0" fontId="15" fillId="22" borderId="3" applyNumberFormat="0" applyAlignment="0" applyProtection="0"/>
    <xf numFmtId="0" fontId="15" fillId="22" borderId="3" applyNumberFormat="0" applyAlignment="0" applyProtection="0"/>
    <xf numFmtId="0" fontId="15" fillId="22" borderId="3" applyNumberFormat="0" applyAlignment="0" applyProtection="0"/>
    <xf numFmtId="0" fontId="15" fillId="22" borderId="3" applyNumberFormat="0" applyAlignment="0" applyProtection="0"/>
    <xf numFmtId="0" fontId="15" fillId="22" borderId="3" applyNumberFormat="0" applyAlignment="0" applyProtection="0"/>
    <xf numFmtId="0" fontId="15" fillId="22" borderId="3" applyNumberFormat="0" applyAlignment="0" applyProtection="0"/>
    <xf numFmtId="0" fontId="15" fillId="22" borderId="3" applyNumberFormat="0" applyAlignment="0" applyProtection="0"/>
    <xf numFmtId="0" fontId="15" fillId="22" borderId="3" applyNumberFormat="0" applyAlignment="0" applyProtection="0"/>
    <xf numFmtId="0" fontId="15" fillId="22" borderId="3" applyNumberFormat="0" applyAlignment="0" applyProtection="0"/>
    <xf numFmtId="0" fontId="15" fillId="22" borderId="3" applyNumberFormat="0" applyAlignment="0" applyProtection="0"/>
    <xf numFmtId="0" fontId="15" fillId="22" borderId="3" applyNumberFormat="0" applyAlignment="0" applyProtection="0"/>
    <xf numFmtId="0" fontId="15" fillId="22" borderId="3" applyNumberFormat="0" applyAlignment="0" applyProtection="0"/>
    <xf numFmtId="0" fontId="15" fillId="22" borderId="3" applyNumberFormat="0" applyAlignment="0" applyProtection="0"/>
    <xf numFmtId="0" fontId="15" fillId="22" borderId="3" applyNumberFormat="0" applyAlignment="0" applyProtection="0"/>
    <xf numFmtId="0" fontId="15" fillId="22" borderId="3" applyNumberFormat="0" applyAlignment="0" applyProtection="0"/>
    <xf numFmtId="0" fontId="15" fillId="22" borderId="3" applyNumberFormat="0" applyAlignment="0" applyProtection="0"/>
    <xf numFmtId="0" fontId="15" fillId="22" borderId="3" applyNumberFormat="0" applyAlignment="0" applyProtection="0"/>
    <xf numFmtId="0" fontId="15" fillId="22" borderId="3" applyNumberFormat="0" applyAlignment="0" applyProtection="0"/>
    <xf numFmtId="0" fontId="15" fillId="22" borderId="3" applyNumberFormat="0" applyAlignment="0" applyProtection="0"/>
    <xf numFmtId="0" fontId="15" fillId="22" borderId="3" applyNumberFormat="0" applyAlignment="0" applyProtection="0"/>
    <xf numFmtId="0" fontId="15" fillId="22" borderId="3" applyNumberFormat="0" applyAlignment="0" applyProtection="0"/>
    <xf numFmtId="0" fontId="15" fillId="22" borderId="3" applyNumberFormat="0" applyAlignment="0" applyProtection="0"/>
    <xf numFmtId="0" fontId="15" fillId="22" borderId="3" applyNumberFormat="0" applyAlignment="0" applyProtection="0"/>
    <xf numFmtId="0" fontId="15" fillId="22" borderId="3" applyNumberFormat="0" applyAlignment="0" applyProtection="0"/>
    <xf numFmtId="0" fontId="15" fillId="22" borderId="3" applyNumberFormat="0" applyAlignment="0" applyProtection="0"/>
    <xf numFmtId="0" fontId="15" fillId="22" borderId="3" applyNumberFormat="0" applyAlignment="0" applyProtection="0"/>
    <xf numFmtId="0" fontId="15" fillId="22" borderId="3" applyNumberFormat="0" applyAlignment="0" applyProtection="0"/>
    <xf numFmtId="0" fontId="15" fillId="22" borderId="3" applyNumberFormat="0" applyAlignment="0" applyProtection="0"/>
    <xf numFmtId="0" fontId="15" fillId="22" borderId="3" applyNumberFormat="0" applyAlignment="0" applyProtection="0"/>
    <xf numFmtId="0" fontId="15" fillId="22" borderId="3" applyNumberFormat="0" applyAlignment="0" applyProtection="0"/>
    <xf numFmtId="0" fontId="15" fillId="22" borderId="3" applyNumberFormat="0" applyAlignment="0" applyProtection="0"/>
    <xf numFmtId="0" fontId="15" fillId="22" borderId="3" applyNumberFormat="0" applyAlignment="0" applyProtection="0"/>
    <xf numFmtId="0" fontId="15" fillId="22" borderId="3" applyNumberFormat="0" applyAlignment="0" applyProtection="0"/>
    <xf numFmtId="0" fontId="15" fillId="22" borderId="3" applyNumberFormat="0" applyAlignment="0" applyProtection="0"/>
    <xf numFmtId="0" fontId="15" fillId="22" borderId="3" applyNumberFormat="0" applyAlignment="0" applyProtection="0"/>
    <xf numFmtId="0" fontId="15" fillId="22" borderId="3" applyNumberFormat="0" applyAlignment="0" applyProtection="0"/>
    <xf numFmtId="0" fontId="15" fillId="22" borderId="3" applyNumberFormat="0" applyAlignment="0" applyProtection="0"/>
    <xf numFmtId="0" fontId="15" fillId="22" borderId="3" applyNumberFormat="0" applyAlignment="0" applyProtection="0"/>
    <xf numFmtId="0" fontId="15" fillId="22" borderId="3" applyNumberFormat="0" applyAlignment="0" applyProtection="0"/>
    <xf numFmtId="0" fontId="15" fillId="22" borderId="3" applyNumberFormat="0" applyAlignment="0" applyProtection="0"/>
    <xf numFmtId="0" fontId="15" fillId="22" borderId="3" applyNumberFormat="0" applyAlignment="0" applyProtection="0"/>
    <xf numFmtId="0" fontId="15" fillId="22" borderId="3" applyNumberFormat="0" applyAlignment="0" applyProtection="0"/>
    <xf numFmtId="0" fontId="15" fillId="22" borderId="3" applyNumberFormat="0" applyAlignment="0" applyProtection="0"/>
    <xf numFmtId="0" fontId="15" fillId="22" borderId="3" applyNumberFormat="0" applyAlignment="0" applyProtection="0"/>
    <xf numFmtId="0" fontId="15" fillId="22" borderId="3" applyNumberFormat="0" applyAlignment="0" applyProtection="0"/>
    <xf numFmtId="0" fontId="15" fillId="22" borderId="3" applyNumberFormat="0" applyAlignment="0" applyProtection="0"/>
    <xf numFmtId="0" fontId="15" fillId="22" borderId="3" applyNumberFormat="0" applyAlignment="0" applyProtection="0"/>
    <xf numFmtId="0" fontId="15" fillId="22" borderId="3" applyNumberFormat="0" applyAlignment="0" applyProtection="0"/>
    <xf numFmtId="0" fontId="15" fillId="22" borderId="3" applyNumberFormat="0" applyAlignment="0" applyProtection="0"/>
    <xf numFmtId="0" fontId="15" fillId="22" borderId="3" applyNumberFormat="0" applyAlignment="0" applyProtection="0"/>
    <xf numFmtId="0" fontId="15" fillId="22" borderId="3" applyNumberFormat="0" applyAlignment="0" applyProtection="0"/>
    <xf numFmtId="0" fontId="15" fillId="22" borderId="3" applyNumberFormat="0" applyAlignment="0" applyProtection="0"/>
    <xf numFmtId="3" fontId="248" fillId="0" borderId="17">
      <alignment horizontal="right" wrapText="1"/>
    </xf>
    <xf numFmtId="3" fontId="248" fillId="0" borderId="17">
      <alignment horizontal="right" wrapText="1"/>
    </xf>
    <xf numFmtId="3" fontId="248" fillId="0" borderId="17">
      <alignment horizontal="right" wrapText="1"/>
    </xf>
    <xf numFmtId="3" fontId="248" fillId="0" borderId="17">
      <alignment horizontal="right" wrapText="1"/>
    </xf>
    <xf numFmtId="3" fontId="248" fillId="0" borderId="17">
      <alignment horizontal="right" wrapText="1"/>
    </xf>
    <xf numFmtId="3" fontId="248" fillId="0" borderId="17">
      <alignment horizontal="right" wrapText="1"/>
    </xf>
    <xf numFmtId="3" fontId="248" fillId="0" borderId="17">
      <alignment horizontal="right" wrapText="1"/>
    </xf>
    <xf numFmtId="3" fontId="248" fillId="0" borderId="17">
      <alignment horizontal="right" wrapText="1"/>
    </xf>
    <xf numFmtId="3" fontId="248" fillId="0" borderId="17">
      <alignment horizontal="right" wrapText="1"/>
    </xf>
    <xf numFmtId="3" fontId="248" fillId="0" borderId="17">
      <alignment horizontal="right" wrapText="1"/>
    </xf>
    <xf numFmtId="3" fontId="248" fillId="0" borderId="17">
      <alignment horizontal="right" wrapText="1"/>
    </xf>
    <xf numFmtId="3" fontId="248" fillId="0" borderId="17">
      <alignment horizontal="right" wrapText="1"/>
    </xf>
    <xf numFmtId="3" fontId="248" fillId="0" borderId="17">
      <alignment horizontal="right" wrapText="1"/>
    </xf>
    <xf numFmtId="3" fontId="248" fillId="0" borderId="17">
      <alignment horizontal="right" wrapText="1"/>
    </xf>
    <xf numFmtId="3" fontId="248" fillId="0" borderId="17">
      <alignment horizontal="right" wrapText="1"/>
    </xf>
    <xf numFmtId="3" fontId="248" fillId="0" borderId="17">
      <alignment horizontal="right" wrapText="1"/>
    </xf>
    <xf numFmtId="3" fontId="248" fillId="0" borderId="17">
      <alignment horizontal="right" wrapText="1"/>
    </xf>
    <xf numFmtId="3" fontId="248" fillId="0" borderId="17">
      <alignment horizontal="right" wrapText="1"/>
    </xf>
    <xf numFmtId="3" fontId="248" fillId="0" borderId="17">
      <alignment horizontal="right" wrapText="1"/>
    </xf>
    <xf numFmtId="3" fontId="248" fillId="0" borderId="17">
      <alignment horizontal="right" wrapText="1"/>
    </xf>
    <xf numFmtId="3" fontId="248" fillId="0" borderId="17">
      <alignment horizontal="right" wrapText="1"/>
    </xf>
    <xf numFmtId="3" fontId="248" fillId="0" borderId="17">
      <alignment horizontal="right" wrapText="1"/>
    </xf>
    <xf numFmtId="3" fontId="248" fillId="0" borderId="17">
      <alignment horizontal="right" wrapText="1"/>
    </xf>
    <xf numFmtId="3" fontId="248" fillId="0" borderId="17">
      <alignment horizontal="right" wrapText="1"/>
    </xf>
    <xf numFmtId="3" fontId="248" fillId="0" borderId="17">
      <alignment horizontal="right" wrapText="1"/>
    </xf>
    <xf numFmtId="3" fontId="248" fillId="0" borderId="17">
      <alignment horizontal="right" wrapText="1"/>
    </xf>
    <xf numFmtId="3" fontId="248" fillId="0" borderId="17">
      <alignment horizontal="right" wrapText="1"/>
    </xf>
    <xf numFmtId="3" fontId="248" fillId="0" borderId="17">
      <alignment horizontal="right" wrapText="1"/>
    </xf>
    <xf numFmtId="3" fontId="248" fillId="0" borderId="17">
      <alignment horizontal="right" wrapText="1"/>
    </xf>
    <xf numFmtId="3" fontId="248" fillId="0" borderId="17">
      <alignment horizontal="right" wrapText="1"/>
    </xf>
    <xf numFmtId="3" fontId="248" fillId="0" borderId="17">
      <alignment horizontal="right" wrapText="1"/>
    </xf>
    <xf numFmtId="3" fontId="248" fillId="0" borderId="17">
      <alignment horizontal="right" wrapText="1"/>
    </xf>
    <xf numFmtId="3" fontId="248" fillId="0" borderId="17">
      <alignment horizontal="right" wrapText="1"/>
    </xf>
    <xf numFmtId="3" fontId="248" fillId="0" borderId="17">
      <alignment horizontal="right" wrapText="1"/>
    </xf>
    <xf numFmtId="3" fontId="248" fillId="0" borderId="17">
      <alignment horizontal="right" wrapText="1"/>
    </xf>
    <xf numFmtId="3" fontId="248" fillId="0" borderId="17">
      <alignment horizontal="right" wrapText="1"/>
    </xf>
    <xf numFmtId="3" fontId="248" fillId="0" borderId="17">
      <alignment horizontal="right" wrapText="1"/>
    </xf>
    <xf numFmtId="3" fontId="248" fillId="0" borderId="17">
      <alignment horizontal="right" wrapText="1"/>
    </xf>
    <xf numFmtId="3" fontId="248" fillId="0" borderId="17">
      <alignment horizontal="right" wrapText="1"/>
    </xf>
    <xf numFmtId="3" fontId="248" fillId="0" borderId="17">
      <alignment horizontal="right" wrapText="1"/>
    </xf>
    <xf numFmtId="3" fontId="248" fillId="0" borderId="17">
      <alignment horizontal="right" wrapText="1"/>
    </xf>
    <xf numFmtId="3" fontId="248" fillId="0" borderId="17">
      <alignment horizontal="right" wrapText="1"/>
    </xf>
    <xf numFmtId="3" fontId="248" fillId="0" borderId="17">
      <alignment horizontal="right" wrapText="1"/>
    </xf>
    <xf numFmtId="3" fontId="248" fillId="0" borderId="17">
      <alignment horizontal="right" wrapText="1"/>
    </xf>
    <xf numFmtId="3" fontId="248" fillId="0" borderId="17">
      <alignment horizontal="right" wrapText="1"/>
    </xf>
    <xf numFmtId="3" fontId="248" fillId="0" borderId="17">
      <alignment horizontal="right" wrapText="1"/>
    </xf>
    <xf numFmtId="3" fontId="248" fillId="0" borderId="17">
      <alignment horizontal="right" wrapText="1"/>
    </xf>
    <xf numFmtId="3" fontId="248" fillId="0" borderId="17">
      <alignment horizontal="right" wrapText="1"/>
    </xf>
    <xf numFmtId="3" fontId="248" fillId="0" borderId="17">
      <alignment horizontal="right" wrapText="1"/>
    </xf>
    <xf numFmtId="3" fontId="248" fillId="0" borderId="17">
      <alignment horizontal="right" wrapText="1"/>
    </xf>
    <xf numFmtId="3" fontId="248" fillId="0" borderId="17">
      <alignment horizontal="right" wrapText="1"/>
    </xf>
    <xf numFmtId="3" fontId="248" fillId="0" borderId="17">
      <alignment horizontal="right" wrapText="1"/>
    </xf>
    <xf numFmtId="3" fontId="248" fillId="0" borderId="17">
      <alignment horizontal="right" wrapText="1"/>
    </xf>
    <xf numFmtId="3" fontId="248" fillId="0" borderId="17">
      <alignment horizontal="right" wrapText="1"/>
    </xf>
    <xf numFmtId="3" fontId="248" fillId="0" borderId="17">
      <alignment horizontal="right" wrapText="1"/>
    </xf>
    <xf numFmtId="3" fontId="248" fillId="0" borderId="17">
      <alignment horizontal="right" wrapText="1"/>
    </xf>
    <xf numFmtId="3" fontId="248" fillId="0" borderId="17">
      <alignment horizontal="right" wrapText="1"/>
    </xf>
    <xf numFmtId="3" fontId="248" fillId="0" borderId="17">
      <alignment horizontal="right" wrapText="1"/>
    </xf>
    <xf numFmtId="3" fontId="248" fillId="0" borderId="17">
      <alignment horizontal="right" wrapText="1"/>
    </xf>
    <xf numFmtId="3" fontId="248" fillId="0" borderId="17">
      <alignment horizontal="right" wrapText="1"/>
    </xf>
    <xf numFmtId="3" fontId="248" fillId="0" borderId="17">
      <alignment horizontal="right" wrapText="1"/>
    </xf>
    <xf numFmtId="3" fontId="248" fillId="0" borderId="17">
      <alignment horizontal="right" wrapText="1"/>
    </xf>
    <xf numFmtId="3" fontId="248" fillId="0" borderId="17">
      <alignment horizontal="right" wrapText="1"/>
    </xf>
    <xf numFmtId="3" fontId="248" fillId="0" borderId="17">
      <alignment horizontal="right" wrapText="1"/>
    </xf>
    <xf numFmtId="3" fontId="248" fillId="0" borderId="17">
      <alignment horizontal="right" wrapText="1"/>
    </xf>
    <xf numFmtId="3" fontId="248" fillId="0" borderId="17">
      <alignment horizontal="right" wrapText="1"/>
    </xf>
    <xf numFmtId="3" fontId="248" fillId="0" borderId="17">
      <alignment horizontal="right" wrapText="1"/>
    </xf>
    <xf numFmtId="3" fontId="248" fillId="0" borderId="17">
      <alignment horizontal="right" wrapText="1"/>
    </xf>
    <xf numFmtId="3" fontId="248" fillId="0" borderId="17">
      <alignment horizontal="right" wrapText="1"/>
    </xf>
    <xf numFmtId="3" fontId="248" fillId="0" borderId="17">
      <alignment horizontal="right" wrapText="1"/>
    </xf>
    <xf numFmtId="3" fontId="248" fillId="0" borderId="17">
      <alignment horizontal="right" wrapText="1"/>
    </xf>
    <xf numFmtId="3" fontId="248" fillId="0" borderId="17">
      <alignment horizontal="right" wrapText="1"/>
    </xf>
    <xf numFmtId="3" fontId="248" fillId="0" borderId="17">
      <alignment horizontal="right" wrapText="1"/>
    </xf>
    <xf numFmtId="3" fontId="248" fillId="0" borderId="17">
      <alignment horizontal="right" wrapText="1"/>
    </xf>
    <xf numFmtId="3" fontId="248" fillId="0" borderId="17">
      <alignment horizontal="right" wrapText="1"/>
    </xf>
    <xf numFmtId="3" fontId="248" fillId="0" borderId="17">
      <alignment horizontal="right" wrapText="1"/>
    </xf>
    <xf numFmtId="3" fontId="248" fillId="0" borderId="17">
      <alignment horizontal="right" wrapText="1"/>
    </xf>
    <xf numFmtId="3" fontId="248" fillId="0" borderId="17">
      <alignment horizontal="right" wrapText="1"/>
    </xf>
    <xf numFmtId="3" fontId="248" fillId="0" borderId="17">
      <alignment horizontal="right" wrapText="1"/>
    </xf>
    <xf numFmtId="3" fontId="248" fillId="0" borderId="17">
      <alignment horizontal="right" wrapText="1"/>
    </xf>
    <xf numFmtId="3" fontId="248" fillId="0" borderId="17">
      <alignment horizontal="right" wrapText="1"/>
    </xf>
    <xf numFmtId="3" fontId="248" fillId="0" borderId="17">
      <alignment horizontal="right" wrapText="1"/>
    </xf>
    <xf numFmtId="3" fontId="248" fillId="0" borderId="17">
      <alignment horizontal="right" wrapText="1"/>
    </xf>
    <xf numFmtId="3" fontId="248" fillId="0" borderId="17">
      <alignment horizontal="right" wrapText="1"/>
    </xf>
    <xf numFmtId="3" fontId="248" fillId="0" borderId="17">
      <alignment horizontal="right" wrapText="1"/>
    </xf>
    <xf numFmtId="3" fontId="248" fillId="0" borderId="17">
      <alignment horizontal="right" wrapText="1"/>
    </xf>
    <xf numFmtId="3" fontId="248" fillId="0" borderId="17">
      <alignment horizontal="right" wrapText="1"/>
    </xf>
    <xf numFmtId="3" fontId="248" fillId="0" borderId="17">
      <alignment horizontal="right" wrapText="1"/>
    </xf>
    <xf numFmtId="3" fontId="248" fillId="0" borderId="17">
      <alignment horizontal="right" wrapText="1"/>
    </xf>
    <xf numFmtId="3" fontId="248" fillId="0" borderId="17">
      <alignment horizontal="right" wrapText="1"/>
    </xf>
    <xf numFmtId="3" fontId="248" fillId="0" borderId="17">
      <alignment horizontal="right" wrapText="1"/>
    </xf>
    <xf numFmtId="3" fontId="248" fillId="0" borderId="17">
      <alignment horizontal="right" wrapText="1"/>
    </xf>
    <xf numFmtId="3" fontId="248" fillId="0" borderId="17">
      <alignment horizontal="right" wrapText="1"/>
    </xf>
    <xf numFmtId="3" fontId="248" fillId="0" borderId="17">
      <alignment horizontal="right" wrapText="1"/>
    </xf>
    <xf numFmtId="3" fontId="248" fillId="0" borderId="17">
      <alignment horizontal="right" wrapText="1"/>
    </xf>
    <xf numFmtId="3" fontId="248" fillId="0" borderId="17">
      <alignment horizontal="right" wrapText="1"/>
    </xf>
    <xf numFmtId="3" fontId="248" fillId="0" borderId="17">
      <alignment horizontal="right" wrapText="1"/>
    </xf>
    <xf numFmtId="3" fontId="248" fillId="0" borderId="17">
      <alignment horizontal="right" wrapText="1"/>
    </xf>
    <xf numFmtId="3" fontId="248" fillId="0" borderId="17">
      <alignment horizontal="right" wrapText="1"/>
    </xf>
    <xf numFmtId="3" fontId="248" fillId="0" borderId="17">
      <alignment horizontal="right" wrapText="1"/>
    </xf>
    <xf numFmtId="3" fontId="248" fillId="0" borderId="17">
      <alignment horizontal="right" wrapText="1"/>
    </xf>
    <xf numFmtId="3" fontId="248" fillId="0" borderId="17">
      <alignment horizontal="right" wrapText="1"/>
    </xf>
    <xf numFmtId="3" fontId="248" fillId="0" borderId="17">
      <alignment horizontal="right" wrapText="1"/>
    </xf>
    <xf numFmtId="3" fontId="248" fillId="0" borderId="17">
      <alignment horizontal="right" wrapText="1"/>
    </xf>
    <xf numFmtId="3" fontId="248" fillId="0" borderId="17">
      <alignment horizontal="right" wrapText="1"/>
    </xf>
    <xf numFmtId="3" fontId="248" fillId="0" borderId="17">
      <alignment horizontal="right" wrapText="1"/>
    </xf>
    <xf numFmtId="3" fontId="248" fillId="0" borderId="17">
      <alignment horizontal="right" wrapText="1"/>
    </xf>
    <xf numFmtId="3" fontId="248" fillId="0" borderId="17">
      <alignment horizontal="right" wrapText="1"/>
    </xf>
    <xf numFmtId="3" fontId="248" fillId="0" borderId="17">
      <alignment horizontal="right" wrapText="1"/>
    </xf>
    <xf numFmtId="3" fontId="248" fillId="0" borderId="17">
      <alignment horizontal="right" wrapText="1"/>
    </xf>
    <xf numFmtId="3" fontId="248" fillId="0" borderId="17">
      <alignment horizontal="right" wrapText="1"/>
    </xf>
    <xf numFmtId="3" fontId="248" fillId="0" borderId="17">
      <alignment horizontal="right" wrapText="1"/>
    </xf>
    <xf numFmtId="3" fontId="248" fillId="0" borderId="17">
      <alignment horizontal="right" wrapText="1"/>
    </xf>
    <xf numFmtId="3" fontId="248" fillId="0" borderId="17">
      <alignment horizontal="right" wrapText="1"/>
    </xf>
    <xf numFmtId="3" fontId="248" fillId="0" borderId="17">
      <alignment horizontal="right" wrapText="1"/>
    </xf>
    <xf numFmtId="3" fontId="248" fillId="0" borderId="17">
      <alignment horizontal="right" wrapText="1"/>
    </xf>
    <xf numFmtId="3" fontId="248" fillId="0" borderId="17">
      <alignment horizontal="right" wrapText="1"/>
    </xf>
    <xf numFmtId="3" fontId="248" fillId="0" borderId="17">
      <alignment horizontal="right" wrapText="1"/>
    </xf>
    <xf numFmtId="3" fontId="248" fillId="0" borderId="17">
      <alignment horizontal="right" wrapText="1"/>
    </xf>
    <xf numFmtId="3" fontId="248" fillId="0" borderId="17">
      <alignment horizontal="right" wrapText="1"/>
    </xf>
    <xf numFmtId="3" fontId="248" fillId="0" borderId="17">
      <alignment horizontal="right" wrapText="1"/>
    </xf>
    <xf numFmtId="3" fontId="248" fillId="0" borderId="17">
      <alignment horizontal="right" wrapText="1"/>
    </xf>
    <xf numFmtId="3" fontId="248" fillId="0" borderId="17">
      <alignment horizontal="right" wrapText="1"/>
    </xf>
    <xf numFmtId="3" fontId="248" fillId="0" borderId="17">
      <alignment horizontal="right" wrapText="1"/>
    </xf>
    <xf numFmtId="3" fontId="248" fillId="0" borderId="17">
      <alignment horizontal="right" wrapText="1"/>
    </xf>
    <xf numFmtId="3" fontId="248" fillId="0" borderId="17">
      <alignment horizontal="right" wrapText="1"/>
    </xf>
    <xf numFmtId="3" fontId="248" fillId="0" borderId="17">
      <alignment horizontal="right" wrapText="1"/>
    </xf>
    <xf numFmtId="3" fontId="248" fillId="0" borderId="17">
      <alignment horizontal="right" wrapText="1"/>
    </xf>
    <xf numFmtId="3" fontId="248" fillId="0" borderId="17">
      <alignment horizontal="right" wrapText="1"/>
    </xf>
    <xf numFmtId="3" fontId="248" fillId="0" borderId="17">
      <alignment horizontal="right" wrapText="1"/>
    </xf>
    <xf numFmtId="3" fontId="248" fillId="0" borderId="17">
      <alignment horizontal="right" wrapText="1"/>
    </xf>
    <xf numFmtId="3" fontId="248" fillId="0" borderId="17">
      <alignment horizontal="right" wrapText="1"/>
    </xf>
    <xf numFmtId="3" fontId="248" fillId="0" borderId="17">
      <alignment horizontal="right" wrapText="1"/>
    </xf>
    <xf numFmtId="3" fontId="248" fillId="0" borderId="17">
      <alignment horizontal="right" wrapText="1"/>
    </xf>
    <xf numFmtId="3" fontId="248" fillId="0" borderId="17">
      <alignment horizontal="right" wrapText="1"/>
    </xf>
    <xf numFmtId="3" fontId="248" fillId="0" borderId="17">
      <alignment horizontal="right" wrapText="1"/>
    </xf>
    <xf numFmtId="3" fontId="248" fillId="0" borderId="17">
      <alignment horizontal="right" wrapText="1"/>
    </xf>
    <xf numFmtId="3" fontId="248" fillId="0" borderId="17">
      <alignment horizontal="right" wrapText="1"/>
    </xf>
    <xf numFmtId="3" fontId="248" fillId="0" borderId="17">
      <alignment horizontal="right" wrapText="1"/>
    </xf>
    <xf numFmtId="3" fontId="248" fillId="0" borderId="17">
      <alignment horizontal="right" wrapText="1"/>
    </xf>
    <xf numFmtId="3" fontId="248" fillId="0" borderId="17">
      <alignment horizontal="right" wrapText="1"/>
    </xf>
    <xf numFmtId="3" fontId="248" fillId="0" borderId="17">
      <alignment horizontal="right" wrapText="1"/>
    </xf>
    <xf numFmtId="3" fontId="248" fillId="0" borderId="17">
      <alignment horizontal="right" wrapText="1"/>
    </xf>
    <xf numFmtId="3" fontId="248" fillId="0" borderId="17">
      <alignment horizontal="right" wrapText="1"/>
    </xf>
    <xf numFmtId="3" fontId="248" fillId="0" borderId="17">
      <alignment horizontal="right" wrapText="1"/>
    </xf>
    <xf numFmtId="3" fontId="248" fillId="0" borderId="17">
      <alignment horizontal="right" wrapText="1"/>
    </xf>
    <xf numFmtId="3" fontId="248" fillId="0" borderId="17">
      <alignment horizontal="right" wrapText="1"/>
    </xf>
    <xf numFmtId="3" fontId="248" fillId="0" borderId="17">
      <alignment horizontal="right" wrapText="1"/>
    </xf>
    <xf numFmtId="3" fontId="248" fillId="0" borderId="17">
      <alignment horizontal="right" wrapText="1"/>
    </xf>
    <xf numFmtId="3" fontId="248" fillId="0" borderId="17">
      <alignment horizontal="right" wrapText="1"/>
    </xf>
    <xf numFmtId="3" fontId="248" fillId="0" borderId="17">
      <alignment horizontal="right" wrapText="1"/>
    </xf>
    <xf numFmtId="3" fontId="248" fillId="0" borderId="17">
      <alignment horizontal="right" wrapText="1"/>
    </xf>
    <xf numFmtId="3" fontId="248" fillId="0" borderId="17">
      <alignment horizontal="right" wrapText="1"/>
    </xf>
    <xf numFmtId="3" fontId="248" fillId="0" borderId="17">
      <alignment horizontal="right" wrapText="1"/>
    </xf>
    <xf numFmtId="3" fontId="248" fillId="0" borderId="17">
      <alignment horizontal="right" wrapText="1"/>
    </xf>
    <xf numFmtId="3" fontId="248" fillId="0" borderId="17">
      <alignment horizontal="right" wrapText="1"/>
    </xf>
    <xf numFmtId="3" fontId="248" fillId="0" borderId="17">
      <alignment horizontal="right" wrapText="1"/>
    </xf>
    <xf numFmtId="3" fontId="248" fillId="0" borderId="17">
      <alignment horizontal="right" wrapText="1"/>
    </xf>
    <xf numFmtId="3" fontId="248" fillId="0" borderId="17">
      <alignment horizontal="right" wrapText="1"/>
    </xf>
    <xf numFmtId="3" fontId="248" fillId="0" borderId="17">
      <alignment horizontal="right" wrapText="1"/>
    </xf>
    <xf numFmtId="3" fontId="248" fillId="0" borderId="17">
      <alignment horizontal="right" wrapText="1"/>
    </xf>
    <xf numFmtId="3" fontId="248" fillId="0" borderId="17">
      <alignment horizontal="right" wrapText="1"/>
    </xf>
    <xf numFmtId="3" fontId="248" fillId="0" borderId="17">
      <alignment horizontal="right" wrapText="1"/>
    </xf>
    <xf numFmtId="3" fontId="248" fillId="0" borderId="17">
      <alignment horizontal="right" wrapText="1"/>
    </xf>
    <xf numFmtId="3" fontId="248" fillId="0" borderId="17">
      <alignment horizontal="right" wrapText="1"/>
    </xf>
    <xf numFmtId="3" fontId="248" fillId="0" borderId="17">
      <alignment horizontal="right" wrapText="1"/>
    </xf>
    <xf numFmtId="3" fontId="248" fillId="0" borderId="17">
      <alignment horizontal="right" wrapText="1"/>
    </xf>
    <xf numFmtId="3" fontId="248" fillId="0" borderId="17">
      <alignment horizontal="right" wrapText="1"/>
    </xf>
    <xf numFmtId="3" fontId="248" fillId="0" borderId="17">
      <alignment horizontal="right" wrapText="1"/>
    </xf>
    <xf numFmtId="3" fontId="248" fillId="0" borderId="17">
      <alignment horizontal="right" wrapText="1"/>
    </xf>
    <xf numFmtId="3" fontId="248" fillId="0" borderId="17">
      <alignment horizontal="right" wrapText="1"/>
    </xf>
    <xf numFmtId="3" fontId="248" fillId="0" borderId="17">
      <alignment horizontal="right" wrapText="1"/>
    </xf>
    <xf numFmtId="3" fontId="248" fillId="0" borderId="17">
      <alignment horizontal="right" wrapText="1"/>
    </xf>
    <xf numFmtId="3" fontId="248" fillId="0" borderId="17">
      <alignment horizontal="right" wrapText="1"/>
    </xf>
    <xf numFmtId="3" fontId="248" fillId="0" borderId="17">
      <alignment horizontal="right" wrapText="1"/>
    </xf>
    <xf numFmtId="3" fontId="248" fillId="0" borderId="17">
      <alignment horizontal="right" wrapText="1"/>
    </xf>
    <xf numFmtId="3" fontId="248" fillId="0" borderId="17">
      <alignment horizontal="right" wrapText="1"/>
    </xf>
    <xf numFmtId="3" fontId="248" fillId="0" borderId="17">
      <alignment horizontal="right" wrapText="1"/>
    </xf>
    <xf numFmtId="3" fontId="248" fillId="0" borderId="17">
      <alignment horizontal="right" wrapText="1"/>
    </xf>
    <xf numFmtId="3" fontId="248" fillId="0" borderId="17">
      <alignment horizontal="right" wrapText="1"/>
    </xf>
    <xf numFmtId="3" fontId="248" fillId="0" borderId="17">
      <alignment horizontal="right" wrapText="1"/>
    </xf>
    <xf numFmtId="3" fontId="248" fillId="0" borderId="17">
      <alignment horizontal="right" wrapText="1"/>
    </xf>
    <xf numFmtId="3" fontId="248" fillId="0" borderId="17">
      <alignment horizontal="right" wrapText="1"/>
    </xf>
    <xf numFmtId="3" fontId="248" fillId="0" borderId="17">
      <alignment horizontal="right" wrapText="1"/>
    </xf>
    <xf numFmtId="3" fontId="248" fillId="0" borderId="17">
      <alignment horizontal="right" wrapText="1"/>
    </xf>
    <xf numFmtId="3" fontId="248" fillId="0" borderId="17">
      <alignment horizontal="right" wrapText="1"/>
    </xf>
    <xf numFmtId="3" fontId="248" fillId="0" borderId="17">
      <alignment horizontal="right" wrapText="1"/>
    </xf>
    <xf numFmtId="3" fontId="248" fillId="0" borderId="17">
      <alignment horizontal="right" wrapText="1"/>
    </xf>
    <xf numFmtId="3" fontId="248" fillId="0" borderId="17">
      <alignment horizontal="right" wrapText="1"/>
    </xf>
    <xf numFmtId="3" fontId="248" fillId="0" borderId="17">
      <alignment horizontal="right" wrapText="1"/>
    </xf>
    <xf numFmtId="3" fontId="248" fillId="0" borderId="17">
      <alignment horizontal="right" wrapText="1"/>
    </xf>
    <xf numFmtId="3" fontId="248" fillId="0" borderId="17">
      <alignment horizontal="right" wrapText="1"/>
    </xf>
    <xf numFmtId="3" fontId="248" fillId="0" borderId="17">
      <alignment horizontal="right" wrapText="1"/>
    </xf>
    <xf numFmtId="3" fontId="248" fillId="0" borderId="17">
      <alignment horizontal="right" wrapText="1"/>
    </xf>
    <xf numFmtId="3" fontId="248" fillId="0" borderId="17">
      <alignment horizontal="right" wrapText="1"/>
    </xf>
    <xf numFmtId="3" fontId="248" fillId="0" borderId="17">
      <alignment horizontal="right" wrapText="1"/>
    </xf>
    <xf numFmtId="3" fontId="248" fillId="0" borderId="17">
      <alignment horizontal="right" wrapText="1"/>
    </xf>
    <xf numFmtId="3" fontId="248" fillId="0" borderId="17">
      <alignment horizontal="right" wrapText="1"/>
    </xf>
    <xf numFmtId="3" fontId="248" fillId="0" borderId="17">
      <alignment horizontal="right" wrapText="1"/>
    </xf>
    <xf numFmtId="3" fontId="248" fillId="0" borderId="17">
      <alignment horizontal="right" wrapText="1"/>
    </xf>
    <xf numFmtId="3" fontId="248" fillId="0" borderId="17">
      <alignment horizontal="right" wrapText="1"/>
    </xf>
    <xf numFmtId="3" fontId="248" fillId="0" borderId="17">
      <alignment horizontal="right" wrapText="1"/>
    </xf>
    <xf numFmtId="3" fontId="248" fillId="0" borderId="17">
      <alignment horizontal="right" wrapText="1"/>
    </xf>
    <xf numFmtId="3" fontId="248" fillId="0" borderId="17">
      <alignment horizontal="right" wrapText="1"/>
    </xf>
    <xf numFmtId="3" fontId="248" fillId="0" borderId="17">
      <alignment horizontal="right" wrapText="1"/>
    </xf>
    <xf numFmtId="3" fontId="248" fillId="0" borderId="17">
      <alignment horizontal="right" wrapText="1"/>
    </xf>
    <xf numFmtId="3" fontId="248" fillId="0" borderId="17">
      <alignment horizontal="right" wrapText="1"/>
    </xf>
    <xf numFmtId="3" fontId="248" fillId="0" borderId="17">
      <alignment horizontal="right" wrapText="1"/>
    </xf>
    <xf numFmtId="3" fontId="248" fillId="0" borderId="17">
      <alignment horizontal="right" wrapText="1"/>
    </xf>
    <xf numFmtId="3" fontId="248" fillId="0" borderId="17">
      <alignment horizontal="right" wrapText="1"/>
    </xf>
    <xf numFmtId="3" fontId="248" fillId="0" borderId="17">
      <alignment horizontal="right" wrapText="1"/>
    </xf>
    <xf numFmtId="3" fontId="248" fillId="0" borderId="17">
      <alignment horizontal="right" wrapText="1"/>
    </xf>
    <xf numFmtId="3" fontId="248" fillId="0" borderId="17">
      <alignment horizontal="right" wrapText="1"/>
    </xf>
    <xf numFmtId="3" fontId="248" fillId="0" borderId="17">
      <alignment horizontal="right" wrapText="1"/>
    </xf>
    <xf numFmtId="3" fontId="248" fillId="0" borderId="17">
      <alignment horizontal="right" wrapText="1"/>
    </xf>
    <xf numFmtId="3" fontId="248" fillId="0" borderId="17">
      <alignment horizontal="right" wrapText="1"/>
    </xf>
    <xf numFmtId="3" fontId="248" fillId="0" borderId="17">
      <alignment horizontal="right" wrapText="1"/>
    </xf>
    <xf numFmtId="3" fontId="248" fillId="0" borderId="17">
      <alignment horizontal="right" wrapText="1"/>
    </xf>
    <xf numFmtId="3" fontId="248" fillId="0" borderId="17">
      <alignment horizontal="right" wrapText="1"/>
    </xf>
    <xf numFmtId="3" fontId="248" fillId="0" borderId="17">
      <alignment horizontal="right" wrapText="1"/>
    </xf>
    <xf numFmtId="3" fontId="248" fillId="0" borderId="17">
      <alignment horizontal="right" wrapText="1"/>
    </xf>
    <xf numFmtId="3" fontId="248" fillId="0" borderId="17">
      <alignment horizontal="right" wrapText="1"/>
    </xf>
    <xf numFmtId="3" fontId="248" fillId="0" borderId="17">
      <alignment horizontal="right" wrapText="1"/>
    </xf>
    <xf numFmtId="3" fontId="248" fillId="0" borderId="17">
      <alignment horizontal="right" wrapText="1"/>
    </xf>
    <xf numFmtId="3" fontId="248" fillId="0" borderId="17">
      <alignment horizontal="right" wrapText="1"/>
    </xf>
    <xf numFmtId="3" fontId="248" fillId="0" borderId="17">
      <alignment horizontal="right" wrapText="1"/>
    </xf>
    <xf numFmtId="3" fontId="248" fillId="0" borderId="17">
      <alignment horizontal="right" wrapText="1"/>
    </xf>
    <xf numFmtId="3" fontId="248" fillId="0" borderId="17">
      <alignment horizontal="right" wrapText="1"/>
    </xf>
    <xf numFmtId="3" fontId="248" fillId="0" borderId="17">
      <alignment horizontal="right" wrapText="1"/>
    </xf>
    <xf numFmtId="3" fontId="248" fillId="0" borderId="17">
      <alignment horizontal="right" wrapText="1"/>
    </xf>
    <xf numFmtId="3" fontId="248" fillId="0" borderId="17">
      <alignment horizontal="right" wrapText="1"/>
    </xf>
    <xf numFmtId="3" fontId="248" fillId="0" borderId="17">
      <alignment horizontal="right" wrapText="1"/>
    </xf>
    <xf numFmtId="3" fontId="248" fillId="0" borderId="17">
      <alignment horizontal="right" wrapText="1"/>
    </xf>
    <xf numFmtId="3" fontId="248" fillId="0" borderId="17">
      <alignment horizontal="right" wrapText="1"/>
    </xf>
    <xf numFmtId="3" fontId="248" fillId="0" borderId="17">
      <alignment horizontal="right" wrapText="1"/>
    </xf>
    <xf numFmtId="3" fontId="248" fillId="0" borderId="17">
      <alignment horizontal="right" wrapText="1"/>
    </xf>
    <xf numFmtId="3" fontId="248" fillId="0" borderId="17">
      <alignment horizontal="right" wrapText="1"/>
    </xf>
    <xf numFmtId="3" fontId="248" fillId="0" borderId="17">
      <alignment horizontal="right" wrapText="1"/>
    </xf>
    <xf numFmtId="3" fontId="248" fillId="0" borderId="17">
      <alignment horizontal="right" wrapText="1"/>
    </xf>
    <xf numFmtId="3" fontId="248" fillId="0" borderId="17">
      <alignment horizontal="right" wrapText="1"/>
    </xf>
    <xf numFmtId="3" fontId="248" fillId="0" borderId="17">
      <alignment horizontal="right" wrapText="1"/>
    </xf>
    <xf numFmtId="3" fontId="248" fillId="0" borderId="17">
      <alignment horizontal="right" wrapText="1"/>
    </xf>
    <xf numFmtId="3" fontId="248" fillId="0" borderId="17">
      <alignment horizontal="right" wrapText="1"/>
    </xf>
    <xf numFmtId="3" fontId="248" fillId="0" borderId="17">
      <alignment horizontal="right" wrapText="1"/>
    </xf>
    <xf numFmtId="3" fontId="248" fillId="0" borderId="17">
      <alignment horizontal="right" wrapText="1"/>
    </xf>
    <xf numFmtId="3" fontId="248" fillId="0" borderId="17">
      <alignment horizontal="right" wrapText="1"/>
    </xf>
    <xf numFmtId="3" fontId="248" fillId="0" borderId="17">
      <alignment horizontal="right" wrapText="1"/>
    </xf>
    <xf numFmtId="3" fontId="248" fillId="0" borderId="17">
      <alignment horizontal="right" wrapText="1"/>
    </xf>
    <xf numFmtId="3" fontId="248" fillId="0" borderId="17">
      <alignment horizontal="right" wrapText="1"/>
    </xf>
    <xf numFmtId="3" fontId="248" fillId="0" borderId="17">
      <alignment horizontal="right" wrapText="1"/>
    </xf>
    <xf numFmtId="3" fontId="248" fillId="0" borderId="17">
      <alignment horizontal="right" wrapText="1"/>
    </xf>
    <xf numFmtId="3" fontId="248" fillId="0" borderId="17">
      <alignment horizontal="right" wrapText="1"/>
    </xf>
    <xf numFmtId="3" fontId="248" fillId="0" borderId="17">
      <alignment horizontal="right" wrapText="1"/>
    </xf>
    <xf numFmtId="3" fontId="248" fillId="0" borderId="17">
      <alignment horizontal="right" wrapText="1"/>
    </xf>
    <xf numFmtId="3" fontId="248" fillId="0" borderId="17">
      <alignment horizontal="right" wrapText="1"/>
    </xf>
    <xf numFmtId="3" fontId="248" fillId="0" borderId="17">
      <alignment horizontal="right" wrapText="1"/>
    </xf>
    <xf numFmtId="3" fontId="248" fillId="0" borderId="17">
      <alignment horizontal="right" wrapText="1"/>
    </xf>
    <xf numFmtId="3" fontId="248" fillId="0" borderId="17">
      <alignment horizontal="right" wrapText="1"/>
    </xf>
    <xf numFmtId="3" fontId="248" fillId="0" borderId="17">
      <alignment horizontal="right" wrapText="1"/>
    </xf>
    <xf numFmtId="3" fontId="248" fillId="0" borderId="17">
      <alignment horizontal="right" wrapText="1"/>
    </xf>
    <xf numFmtId="3" fontId="248" fillId="0" borderId="17">
      <alignment horizontal="right" wrapText="1"/>
    </xf>
    <xf numFmtId="3" fontId="248" fillId="0" borderId="17">
      <alignment horizontal="right" wrapText="1"/>
    </xf>
    <xf numFmtId="3" fontId="248" fillId="0" borderId="17">
      <alignment horizontal="right" wrapText="1"/>
    </xf>
    <xf numFmtId="3" fontId="248" fillId="0" borderId="17">
      <alignment horizontal="right" wrapText="1"/>
    </xf>
    <xf numFmtId="3" fontId="248" fillId="0" borderId="17">
      <alignment horizontal="right" wrapText="1"/>
    </xf>
    <xf numFmtId="3" fontId="248" fillId="0" borderId="17">
      <alignment horizontal="right" wrapText="1"/>
    </xf>
    <xf numFmtId="3" fontId="248" fillId="0" borderId="17">
      <alignment horizontal="right" wrapText="1"/>
    </xf>
    <xf numFmtId="3" fontId="248" fillId="0" borderId="17">
      <alignment horizontal="right" wrapText="1"/>
    </xf>
    <xf numFmtId="3" fontId="248" fillId="0" borderId="17">
      <alignment horizontal="right" wrapText="1"/>
    </xf>
    <xf numFmtId="3" fontId="248" fillId="0" borderId="17">
      <alignment horizontal="right" wrapText="1"/>
    </xf>
    <xf numFmtId="3" fontId="248" fillId="0" borderId="17">
      <alignment horizontal="right" wrapText="1"/>
    </xf>
    <xf numFmtId="3" fontId="248" fillId="0" borderId="17">
      <alignment horizontal="right" wrapText="1"/>
    </xf>
    <xf numFmtId="3" fontId="248" fillId="0" borderId="17">
      <alignment horizontal="right" wrapText="1"/>
    </xf>
    <xf numFmtId="3" fontId="248" fillId="0" borderId="17">
      <alignment horizontal="right" wrapText="1"/>
    </xf>
    <xf numFmtId="3" fontId="248" fillId="0" borderId="17">
      <alignment horizontal="right" wrapText="1"/>
    </xf>
    <xf numFmtId="3" fontId="248" fillId="0" borderId="17">
      <alignment horizontal="right" wrapText="1"/>
    </xf>
    <xf numFmtId="3" fontId="248" fillId="0" borderId="17">
      <alignment horizontal="right" wrapText="1"/>
    </xf>
    <xf numFmtId="3" fontId="248" fillId="0" borderId="17">
      <alignment horizontal="right" wrapText="1"/>
    </xf>
    <xf numFmtId="3" fontId="248" fillId="0" borderId="17">
      <alignment horizontal="right" wrapText="1"/>
    </xf>
    <xf numFmtId="3" fontId="248" fillId="0" borderId="17">
      <alignment horizontal="right" wrapText="1"/>
    </xf>
    <xf numFmtId="3" fontId="248" fillId="0" borderId="17">
      <alignment horizontal="right" wrapText="1"/>
    </xf>
    <xf numFmtId="3" fontId="248" fillId="0" borderId="17">
      <alignment horizontal="right" wrapText="1"/>
    </xf>
    <xf numFmtId="3" fontId="248" fillId="0" borderId="17">
      <alignment horizontal="right" wrapText="1"/>
    </xf>
    <xf numFmtId="3" fontId="248" fillId="0" borderId="17">
      <alignment horizontal="right" wrapText="1"/>
    </xf>
    <xf numFmtId="3" fontId="248" fillId="0" borderId="17">
      <alignment horizontal="right" wrapText="1"/>
    </xf>
    <xf numFmtId="3" fontId="248" fillId="0" borderId="17">
      <alignment horizontal="right" wrapText="1"/>
    </xf>
    <xf numFmtId="3" fontId="248" fillId="0" borderId="17">
      <alignment horizontal="right" wrapText="1"/>
    </xf>
    <xf numFmtId="3" fontId="248" fillId="0" borderId="17">
      <alignment horizontal="right" wrapText="1"/>
    </xf>
    <xf numFmtId="3" fontId="248" fillId="0" borderId="17">
      <alignment horizontal="right" wrapText="1"/>
    </xf>
    <xf numFmtId="3" fontId="248" fillId="0" borderId="17">
      <alignment horizontal="right" wrapText="1"/>
    </xf>
    <xf numFmtId="3" fontId="248" fillId="0" borderId="17">
      <alignment horizontal="right" wrapText="1"/>
    </xf>
    <xf numFmtId="3" fontId="248" fillId="0" borderId="17">
      <alignment horizontal="right" wrapText="1"/>
    </xf>
    <xf numFmtId="3" fontId="248" fillId="0" borderId="17">
      <alignment horizontal="right" wrapText="1"/>
    </xf>
    <xf numFmtId="3" fontId="248" fillId="0" borderId="17">
      <alignment horizontal="right" wrapText="1"/>
    </xf>
    <xf numFmtId="3" fontId="248" fillId="0" borderId="17">
      <alignment horizontal="right" wrapText="1"/>
    </xf>
    <xf numFmtId="3" fontId="248" fillId="0" borderId="17">
      <alignment horizontal="right" wrapText="1"/>
    </xf>
    <xf numFmtId="3" fontId="248" fillId="0" borderId="17">
      <alignment horizontal="right" wrapText="1"/>
    </xf>
    <xf numFmtId="3" fontId="248" fillId="0" borderId="17">
      <alignment horizontal="right" wrapText="1"/>
    </xf>
    <xf numFmtId="3" fontId="248" fillId="0" borderId="17">
      <alignment horizontal="right" wrapText="1"/>
    </xf>
    <xf numFmtId="3" fontId="248" fillId="0" borderId="17">
      <alignment horizontal="right" wrapText="1"/>
    </xf>
    <xf numFmtId="3" fontId="248" fillId="0" borderId="17">
      <alignment horizontal="right" wrapText="1"/>
    </xf>
    <xf numFmtId="3" fontId="248" fillId="0" borderId="17">
      <alignment horizontal="right" wrapText="1"/>
    </xf>
    <xf numFmtId="3" fontId="248" fillId="0" borderId="17">
      <alignment horizontal="right" wrapText="1"/>
    </xf>
    <xf numFmtId="3" fontId="248" fillId="0" borderId="17">
      <alignment horizontal="right" wrapText="1"/>
    </xf>
    <xf numFmtId="3" fontId="248" fillId="0" borderId="17">
      <alignment horizontal="right" wrapText="1"/>
    </xf>
    <xf numFmtId="3" fontId="248" fillId="0" borderId="17">
      <alignment horizontal="right" wrapText="1"/>
    </xf>
    <xf numFmtId="3" fontId="248" fillId="0" borderId="17">
      <alignment horizontal="right" wrapText="1"/>
    </xf>
    <xf numFmtId="3" fontId="248" fillId="0" borderId="17">
      <alignment horizontal="right" wrapText="1"/>
    </xf>
    <xf numFmtId="3" fontId="248" fillId="0" borderId="17">
      <alignment horizontal="right" wrapText="1"/>
    </xf>
    <xf numFmtId="3" fontId="248" fillId="0" borderId="17">
      <alignment horizontal="right" wrapText="1"/>
    </xf>
    <xf numFmtId="3" fontId="248" fillId="0" borderId="17">
      <alignment horizontal="right" wrapText="1"/>
    </xf>
    <xf numFmtId="3" fontId="248" fillId="0" borderId="17">
      <alignment horizontal="right" wrapText="1"/>
    </xf>
    <xf numFmtId="3" fontId="248" fillId="0" borderId="17">
      <alignment horizontal="right" wrapText="1"/>
    </xf>
    <xf numFmtId="3" fontId="248" fillId="0" borderId="17">
      <alignment horizontal="right" wrapText="1"/>
    </xf>
    <xf numFmtId="3" fontId="248" fillId="0" borderId="17">
      <alignment horizontal="right" wrapText="1"/>
    </xf>
    <xf numFmtId="3" fontId="248" fillId="0" borderId="17">
      <alignment horizontal="right" wrapText="1"/>
    </xf>
    <xf numFmtId="3" fontId="248" fillId="0" borderId="17">
      <alignment horizontal="right" wrapText="1"/>
    </xf>
    <xf numFmtId="3" fontId="248" fillId="0" borderId="17">
      <alignment horizontal="right" wrapText="1"/>
    </xf>
    <xf numFmtId="3" fontId="248" fillId="0" borderId="17">
      <alignment horizontal="right" wrapText="1"/>
    </xf>
    <xf numFmtId="3" fontId="248" fillId="0" borderId="17">
      <alignment horizontal="right" wrapText="1"/>
    </xf>
    <xf numFmtId="3" fontId="248" fillId="0" borderId="17">
      <alignment horizontal="right" wrapText="1"/>
    </xf>
    <xf numFmtId="3" fontId="248" fillId="0" borderId="17">
      <alignment horizontal="right" wrapText="1"/>
    </xf>
    <xf numFmtId="3" fontId="248" fillId="0" borderId="17">
      <alignment horizontal="right" wrapText="1"/>
    </xf>
    <xf numFmtId="3" fontId="248" fillId="0" borderId="17">
      <alignment horizontal="right" wrapText="1"/>
    </xf>
    <xf numFmtId="3" fontId="248" fillId="0" borderId="17">
      <alignment horizontal="right" wrapText="1"/>
    </xf>
    <xf numFmtId="3" fontId="248" fillId="0" borderId="17">
      <alignment horizontal="right" wrapText="1"/>
    </xf>
    <xf numFmtId="3" fontId="248" fillId="0" borderId="17">
      <alignment horizontal="right" wrapText="1"/>
    </xf>
    <xf numFmtId="3" fontId="248" fillId="0" borderId="17">
      <alignment horizontal="right" wrapText="1"/>
    </xf>
    <xf numFmtId="3" fontId="248" fillId="0" borderId="17">
      <alignment horizontal="right" wrapText="1"/>
    </xf>
    <xf numFmtId="3" fontId="248" fillId="0" borderId="17">
      <alignment horizontal="right" wrapText="1"/>
    </xf>
    <xf numFmtId="3" fontId="248" fillId="0" borderId="17">
      <alignment horizontal="right" wrapText="1"/>
    </xf>
    <xf numFmtId="3" fontId="248" fillId="0" borderId="17">
      <alignment horizontal="right" wrapText="1"/>
    </xf>
    <xf numFmtId="3" fontId="248" fillId="0" borderId="17">
      <alignment horizontal="right" wrapText="1"/>
    </xf>
    <xf numFmtId="3" fontId="248" fillId="0" borderId="17">
      <alignment horizontal="right" wrapText="1"/>
    </xf>
    <xf numFmtId="3" fontId="248" fillId="0" borderId="17">
      <alignment horizontal="right" wrapText="1"/>
    </xf>
    <xf numFmtId="3" fontId="248" fillId="0" borderId="17">
      <alignment horizontal="right" wrapText="1"/>
    </xf>
    <xf numFmtId="3" fontId="248" fillId="0" borderId="17">
      <alignment horizontal="right" wrapText="1"/>
    </xf>
    <xf numFmtId="3" fontId="248" fillId="0" borderId="17">
      <alignment horizontal="right" wrapText="1"/>
    </xf>
    <xf numFmtId="3" fontId="248" fillId="0" borderId="17">
      <alignment horizontal="right" wrapText="1"/>
    </xf>
    <xf numFmtId="3" fontId="248" fillId="0" borderId="17">
      <alignment horizontal="right" wrapText="1"/>
    </xf>
    <xf numFmtId="3" fontId="248" fillId="0" borderId="17">
      <alignment horizontal="right" wrapText="1"/>
    </xf>
    <xf numFmtId="3" fontId="248" fillId="0" borderId="17">
      <alignment horizontal="right" wrapText="1"/>
    </xf>
    <xf numFmtId="3" fontId="248" fillId="0" borderId="17">
      <alignment horizontal="right" wrapText="1"/>
    </xf>
    <xf numFmtId="3" fontId="248" fillId="0" borderId="17">
      <alignment horizontal="right" wrapText="1"/>
    </xf>
    <xf numFmtId="3" fontId="248" fillId="0" borderId="17">
      <alignment horizontal="right" wrapText="1"/>
    </xf>
    <xf numFmtId="3" fontId="248" fillId="0" borderId="17">
      <alignment horizontal="right" wrapText="1"/>
    </xf>
    <xf numFmtId="3" fontId="248" fillId="0" borderId="17">
      <alignment horizontal="right" wrapText="1"/>
    </xf>
    <xf numFmtId="3" fontId="248" fillId="0" borderId="17">
      <alignment horizontal="right" wrapText="1"/>
    </xf>
    <xf numFmtId="3" fontId="248" fillId="0" borderId="17">
      <alignment horizontal="right" wrapText="1"/>
    </xf>
    <xf numFmtId="3" fontId="248" fillId="0" borderId="17">
      <alignment horizontal="right" wrapText="1"/>
    </xf>
    <xf numFmtId="0" fontId="36" fillId="0" borderId="0">
      <alignment vertical="top"/>
    </xf>
    <xf numFmtId="0" fontId="3" fillId="0" borderId="0" applyFont="0" applyFill="0" applyBorder="0" applyAlignment="0" applyProtection="0"/>
    <xf numFmtId="0" fontId="3" fillId="0" borderId="0" applyNumberFormat="0" applyFont="0" applyFill="0" applyBorder="0" applyAlignment="0" applyProtection="0"/>
    <xf numFmtId="310" fontId="3" fillId="0" borderId="0">
      <protection locked="0"/>
    </xf>
    <xf numFmtId="293" fontId="54" fillId="0" borderId="0">
      <protection locked="0"/>
    </xf>
    <xf numFmtId="38" fontId="21" fillId="42" borderId="0" applyNumberFormat="0" applyBorder="0" applyAlignment="0" applyProtection="0"/>
    <xf numFmtId="38" fontId="21" fillId="42" borderId="0" applyNumberFormat="0" applyBorder="0" applyAlignment="0" applyProtection="0"/>
    <xf numFmtId="0" fontId="69" fillId="0" borderId="0" applyNumberFormat="0" applyFill="0" applyBorder="0" applyAlignment="0" applyProtection="0"/>
    <xf numFmtId="0" fontId="29" fillId="0" borderId="26" applyNumberFormat="0" applyAlignment="0" applyProtection="0">
      <alignment horizontal="left" vertical="center"/>
    </xf>
    <xf numFmtId="0" fontId="29" fillId="0" borderId="27">
      <alignment horizontal="left" vertical="center"/>
    </xf>
    <xf numFmtId="0" fontId="29" fillId="0" borderId="27">
      <alignment horizontal="left" vertical="center"/>
    </xf>
    <xf numFmtId="0" fontId="29" fillId="0" borderId="27">
      <alignment horizontal="left" vertical="center"/>
    </xf>
    <xf numFmtId="0" fontId="29" fillId="0" borderId="27">
      <alignment horizontal="left" vertical="center"/>
    </xf>
    <xf numFmtId="0" fontId="29" fillId="0" borderId="27">
      <alignment horizontal="left" vertical="center"/>
    </xf>
    <xf numFmtId="0" fontId="29" fillId="0" borderId="27">
      <alignment horizontal="left" vertical="center"/>
    </xf>
    <xf numFmtId="0" fontId="29" fillId="0" borderId="27">
      <alignment horizontal="left" vertical="center"/>
    </xf>
    <xf numFmtId="0" fontId="29" fillId="0" borderId="27">
      <alignment horizontal="left" vertical="center"/>
    </xf>
    <xf numFmtId="0" fontId="29" fillId="0" borderId="27">
      <alignment horizontal="left" vertical="center"/>
    </xf>
    <xf numFmtId="0" fontId="29" fillId="0" borderId="27">
      <alignment horizontal="left" vertical="center"/>
    </xf>
    <xf numFmtId="0" fontId="29" fillId="0" borderId="27">
      <alignment horizontal="left" vertical="center"/>
    </xf>
    <xf numFmtId="0" fontId="29" fillId="0" borderId="27">
      <alignment horizontal="left" vertical="center"/>
    </xf>
    <xf numFmtId="0" fontId="29" fillId="0" borderId="27">
      <alignment horizontal="left" vertical="center"/>
    </xf>
    <xf numFmtId="0" fontId="29" fillId="0" borderId="27">
      <alignment horizontal="left" vertical="center"/>
    </xf>
    <xf numFmtId="0" fontId="29" fillId="0" borderId="27">
      <alignment horizontal="left" vertical="center"/>
    </xf>
    <xf numFmtId="0" fontId="29" fillId="0" borderId="27">
      <alignment horizontal="left" vertical="center"/>
    </xf>
    <xf numFmtId="0" fontId="29" fillId="0" borderId="27">
      <alignment horizontal="left" vertical="center"/>
    </xf>
    <xf numFmtId="0" fontId="29" fillId="0" borderId="27">
      <alignment horizontal="left" vertical="center"/>
    </xf>
    <xf numFmtId="0" fontId="29" fillId="0" borderId="27">
      <alignment horizontal="left" vertical="center"/>
    </xf>
    <xf numFmtId="0" fontId="29" fillId="0" borderId="27">
      <alignment horizontal="left" vertical="center"/>
    </xf>
    <xf numFmtId="0" fontId="29" fillId="0" borderId="27">
      <alignment horizontal="left" vertical="center"/>
    </xf>
    <xf numFmtId="0" fontId="29" fillId="0" borderId="27">
      <alignment horizontal="left" vertical="center"/>
    </xf>
    <xf numFmtId="0" fontId="29" fillId="0" borderId="27">
      <alignment horizontal="left" vertical="center"/>
    </xf>
    <xf numFmtId="0" fontId="29" fillId="0" borderId="27">
      <alignment horizontal="left" vertical="center"/>
    </xf>
    <xf numFmtId="0" fontId="29" fillId="0" borderId="27">
      <alignment horizontal="left" vertical="center"/>
    </xf>
    <xf numFmtId="0" fontId="29" fillId="0" borderId="27">
      <alignment horizontal="left" vertical="center"/>
    </xf>
    <xf numFmtId="0" fontId="29" fillId="0" borderId="27">
      <alignment horizontal="left" vertical="center"/>
    </xf>
    <xf numFmtId="0" fontId="29" fillId="0" borderId="27">
      <alignment horizontal="left" vertical="center"/>
    </xf>
    <xf numFmtId="0" fontId="29" fillId="0" borderId="27">
      <alignment horizontal="left" vertical="center"/>
    </xf>
    <xf numFmtId="0" fontId="29" fillId="0" borderId="27">
      <alignment horizontal="left" vertical="center"/>
    </xf>
    <xf numFmtId="0" fontId="29" fillId="0" borderId="27">
      <alignment horizontal="left" vertical="center"/>
    </xf>
    <xf numFmtId="0" fontId="29" fillId="0" borderId="27">
      <alignment horizontal="left" vertical="center"/>
    </xf>
    <xf numFmtId="0" fontId="29" fillId="0" borderId="27">
      <alignment horizontal="left" vertical="center"/>
    </xf>
    <xf numFmtId="0" fontId="29" fillId="0" borderId="27">
      <alignment horizontal="left" vertical="center"/>
    </xf>
    <xf numFmtId="0" fontId="29" fillId="0" borderId="27">
      <alignment horizontal="left" vertical="center"/>
    </xf>
    <xf numFmtId="0" fontId="29" fillId="0" borderId="27">
      <alignment horizontal="left" vertical="center"/>
    </xf>
    <xf numFmtId="0" fontId="29" fillId="0" borderId="27">
      <alignment horizontal="left" vertical="center"/>
    </xf>
    <xf numFmtId="0" fontId="29" fillId="0" borderId="27">
      <alignment horizontal="left" vertical="center"/>
    </xf>
    <xf numFmtId="0" fontId="29" fillId="0" borderId="27">
      <alignment horizontal="left" vertical="center"/>
    </xf>
    <xf numFmtId="0" fontId="29" fillId="0" borderId="27">
      <alignment horizontal="left" vertical="center"/>
    </xf>
    <xf numFmtId="0" fontId="29" fillId="0" borderId="27">
      <alignment horizontal="left" vertical="center"/>
    </xf>
    <xf numFmtId="0" fontId="29" fillId="0" borderId="27">
      <alignment horizontal="left" vertical="center"/>
    </xf>
    <xf numFmtId="0" fontId="29" fillId="0" borderId="27">
      <alignment horizontal="left" vertical="center"/>
    </xf>
    <xf numFmtId="0" fontId="29" fillId="0" borderId="27">
      <alignment horizontal="left" vertical="center"/>
    </xf>
    <xf numFmtId="0" fontId="29" fillId="0" borderId="27">
      <alignment horizontal="left" vertical="center"/>
    </xf>
    <xf numFmtId="0" fontId="29" fillId="0" borderId="27">
      <alignment horizontal="left" vertical="center"/>
    </xf>
    <xf numFmtId="0" fontId="29" fillId="0" borderId="27">
      <alignment horizontal="left" vertical="center"/>
    </xf>
    <xf numFmtId="0" fontId="29" fillId="0" borderId="27">
      <alignment horizontal="left" vertical="center"/>
    </xf>
    <xf numFmtId="0" fontId="29" fillId="0" borderId="27">
      <alignment horizontal="left" vertical="center"/>
    </xf>
    <xf numFmtId="0" fontId="29" fillId="0" borderId="27">
      <alignment horizontal="left" vertical="center"/>
    </xf>
    <xf numFmtId="0" fontId="29" fillId="0" borderId="27">
      <alignment horizontal="left" vertical="center"/>
    </xf>
    <xf numFmtId="0" fontId="29" fillId="0" borderId="27">
      <alignment horizontal="left" vertical="center"/>
    </xf>
    <xf numFmtId="0" fontId="29" fillId="0" borderId="27">
      <alignment horizontal="left" vertical="center"/>
    </xf>
    <xf numFmtId="0" fontId="29" fillId="0" borderId="27">
      <alignment horizontal="left" vertical="center"/>
    </xf>
    <xf numFmtId="0" fontId="29" fillId="0" borderId="27">
      <alignment horizontal="left" vertical="center"/>
    </xf>
    <xf numFmtId="0" fontId="29" fillId="0" borderId="27">
      <alignment horizontal="left" vertical="center"/>
    </xf>
    <xf numFmtId="0" fontId="29" fillId="0" borderId="27">
      <alignment horizontal="left" vertical="center"/>
    </xf>
    <xf numFmtId="0" fontId="29" fillId="0" borderId="27">
      <alignment horizontal="left" vertical="center"/>
    </xf>
    <xf numFmtId="0" fontId="29" fillId="0" borderId="27">
      <alignment horizontal="left" vertical="center"/>
    </xf>
    <xf numFmtId="0" fontId="29" fillId="0" borderId="27">
      <alignment horizontal="left" vertical="center"/>
    </xf>
    <xf numFmtId="0" fontId="29" fillId="0" borderId="27">
      <alignment horizontal="left" vertical="center"/>
    </xf>
    <xf numFmtId="0" fontId="29" fillId="0" borderId="27">
      <alignment horizontal="left" vertical="center"/>
    </xf>
    <xf numFmtId="0" fontId="29" fillId="0" borderId="27">
      <alignment horizontal="left" vertical="center"/>
    </xf>
    <xf numFmtId="0" fontId="29" fillId="0" borderId="27">
      <alignment horizontal="left" vertical="center"/>
    </xf>
    <xf numFmtId="0" fontId="29" fillId="0" borderId="27">
      <alignment horizontal="left" vertical="center"/>
    </xf>
    <xf numFmtId="0" fontId="29" fillId="0" borderId="27">
      <alignment horizontal="left" vertical="center"/>
    </xf>
    <xf numFmtId="0" fontId="29" fillId="0" borderId="27">
      <alignment horizontal="left" vertical="center"/>
    </xf>
    <xf numFmtId="0" fontId="29" fillId="0" borderId="27">
      <alignment horizontal="left" vertical="center"/>
    </xf>
    <xf numFmtId="0" fontId="29" fillId="0" borderId="27">
      <alignment horizontal="left" vertical="center"/>
    </xf>
    <xf numFmtId="0" fontId="29" fillId="0" borderId="27">
      <alignment horizontal="left" vertical="center"/>
    </xf>
    <xf numFmtId="0" fontId="29" fillId="0" borderId="27">
      <alignment horizontal="left" vertical="center"/>
    </xf>
    <xf numFmtId="0" fontId="29" fillId="0" borderId="27">
      <alignment horizontal="left" vertical="center"/>
    </xf>
    <xf numFmtId="0" fontId="29" fillId="0" borderId="27">
      <alignment horizontal="left" vertical="center"/>
    </xf>
    <xf numFmtId="0" fontId="29" fillId="0" borderId="27">
      <alignment horizontal="left" vertical="center"/>
    </xf>
    <xf numFmtId="0" fontId="29" fillId="0" borderId="27">
      <alignment horizontal="left" vertical="center"/>
    </xf>
    <xf numFmtId="0" fontId="29" fillId="0" borderId="27">
      <alignment horizontal="left" vertical="center"/>
    </xf>
    <xf numFmtId="0" fontId="29" fillId="0" borderId="27">
      <alignment horizontal="left" vertical="center"/>
    </xf>
    <xf numFmtId="0" fontId="29" fillId="0" borderId="27">
      <alignment horizontal="left" vertical="center"/>
    </xf>
    <xf numFmtId="0" fontId="29" fillId="0" borderId="27">
      <alignment horizontal="left" vertical="center"/>
    </xf>
    <xf numFmtId="0" fontId="29" fillId="0" borderId="27">
      <alignment horizontal="left" vertical="center"/>
    </xf>
    <xf numFmtId="0" fontId="29" fillId="0" borderId="27">
      <alignment horizontal="left" vertical="center"/>
    </xf>
    <xf numFmtId="0" fontId="29" fillId="0" borderId="27">
      <alignment horizontal="left" vertical="center"/>
    </xf>
    <xf numFmtId="0" fontId="29" fillId="0" borderId="27">
      <alignment horizontal="left" vertical="center"/>
    </xf>
    <xf numFmtId="0" fontId="29" fillId="0" borderId="27">
      <alignment horizontal="left" vertical="center"/>
    </xf>
    <xf numFmtId="0" fontId="29" fillId="0" borderId="27">
      <alignment horizontal="left" vertical="center"/>
    </xf>
    <xf numFmtId="0" fontId="29" fillId="0" borderId="27">
      <alignment horizontal="left" vertical="center"/>
    </xf>
    <xf numFmtId="0" fontId="29" fillId="0" borderId="27">
      <alignment horizontal="left" vertical="center"/>
    </xf>
    <xf numFmtId="0" fontId="29" fillId="0" borderId="27">
      <alignment horizontal="left" vertical="center"/>
    </xf>
    <xf numFmtId="0" fontId="29" fillId="0" borderId="27">
      <alignment horizontal="left" vertical="center"/>
    </xf>
    <xf numFmtId="0" fontId="29" fillId="0" borderId="27">
      <alignment horizontal="left" vertical="center"/>
    </xf>
    <xf numFmtId="0" fontId="29" fillId="0" borderId="27">
      <alignment horizontal="left" vertical="center"/>
    </xf>
    <xf numFmtId="0" fontId="29" fillId="0" borderId="27">
      <alignment horizontal="left" vertical="center"/>
    </xf>
    <xf numFmtId="0" fontId="29" fillId="0" borderId="27">
      <alignment horizontal="left" vertical="center"/>
    </xf>
    <xf numFmtId="0" fontId="29" fillId="0" borderId="27">
      <alignment horizontal="left" vertical="center"/>
    </xf>
    <xf numFmtId="0" fontId="29" fillId="0" borderId="27">
      <alignment horizontal="left" vertical="center"/>
    </xf>
    <xf numFmtId="0" fontId="29" fillId="0" borderId="27">
      <alignment horizontal="left" vertical="center"/>
    </xf>
    <xf numFmtId="0" fontId="29" fillId="0" borderId="27">
      <alignment horizontal="left" vertical="center"/>
    </xf>
    <xf numFmtId="0" fontId="29" fillId="0" borderId="27">
      <alignment horizontal="left" vertical="center"/>
    </xf>
    <xf numFmtId="0" fontId="29" fillId="0" borderId="27">
      <alignment horizontal="left" vertical="center"/>
    </xf>
    <xf numFmtId="0" fontId="29" fillId="0" borderId="27">
      <alignment horizontal="left" vertical="center"/>
    </xf>
    <xf numFmtId="0" fontId="29" fillId="0" borderId="27">
      <alignment horizontal="left" vertical="center"/>
    </xf>
    <xf numFmtId="0" fontId="29" fillId="0" borderId="27">
      <alignment horizontal="left" vertical="center"/>
    </xf>
    <xf numFmtId="0" fontId="29" fillId="0" borderId="27">
      <alignment horizontal="left" vertical="center"/>
    </xf>
    <xf numFmtId="0" fontId="29" fillId="0" borderId="27">
      <alignment horizontal="left" vertical="center"/>
    </xf>
    <xf numFmtId="0" fontId="29" fillId="0" borderId="27">
      <alignment horizontal="left" vertical="center"/>
    </xf>
    <xf numFmtId="0" fontId="29" fillId="0" borderId="27">
      <alignment horizontal="left" vertical="center"/>
    </xf>
    <xf numFmtId="0" fontId="29" fillId="0" borderId="27">
      <alignment horizontal="left" vertical="center"/>
    </xf>
    <xf numFmtId="0" fontId="29" fillId="0" borderId="27">
      <alignment horizontal="left" vertical="center"/>
    </xf>
    <xf numFmtId="0" fontId="29" fillId="0" borderId="27">
      <alignment horizontal="left" vertical="center"/>
    </xf>
    <xf numFmtId="0" fontId="29" fillId="0" borderId="27">
      <alignment horizontal="left" vertical="center"/>
    </xf>
    <xf numFmtId="0" fontId="29" fillId="0" borderId="27">
      <alignment horizontal="left" vertical="center"/>
    </xf>
    <xf numFmtId="0" fontId="29" fillId="0" borderId="27">
      <alignment horizontal="left" vertical="center"/>
    </xf>
    <xf numFmtId="0" fontId="29" fillId="0" borderId="27">
      <alignment horizontal="left" vertical="center"/>
    </xf>
    <xf numFmtId="0" fontId="29" fillId="0" borderId="27">
      <alignment horizontal="left" vertical="center"/>
    </xf>
    <xf numFmtId="0" fontId="29" fillId="0" borderId="27">
      <alignment horizontal="left" vertical="center"/>
    </xf>
    <xf numFmtId="0" fontId="29" fillId="0" borderId="27">
      <alignment horizontal="left" vertical="center"/>
    </xf>
    <xf numFmtId="0" fontId="29" fillId="0" borderId="27">
      <alignment horizontal="left" vertical="center"/>
    </xf>
    <xf numFmtId="0" fontId="29" fillId="0" borderId="27">
      <alignment horizontal="left" vertical="center"/>
    </xf>
    <xf numFmtId="0" fontId="29" fillId="0" borderId="27">
      <alignment horizontal="left" vertical="center"/>
    </xf>
    <xf numFmtId="0" fontId="29" fillId="0" borderId="27">
      <alignment horizontal="left" vertical="center"/>
    </xf>
    <xf numFmtId="0" fontId="29" fillId="0" borderId="27">
      <alignment horizontal="left" vertical="center"/>
    </xf>
    <xf numFmtId="0" fontId="29" fillId="0" borderId="27">
      <alignment horizontal="left" vertical="center"/>
    </xf>
    <xf numFmtId="0" fontId="29" fillId="0" borderId="27">
      <alignment horizontal="left" vertical="center"/>
    </xf>
    <xf numFmtId="0" fontId="29" fillId="0" borderId="27">
      <alignment horizontal="left" vertical="center"/>
    </xf>
    <xf numFmtId="0" fontId="29" fillId="0" borderId="27">
      <alignment horizontal="left" vertical="center"/>
    </xf>
    <xf numFmtId="0" fontId="29" fillId="0" borderId="27">
      <alignment horizontal="left" vertical="center"/>
    </xf>
    <xf numFmtId="0" fontId="29" fillId="0" borderId="27">
      <alignment horizontal="left" vertical="center"/>
    </xf>
    <xf numFmtId="0" fontId="29" fillId="0" borderId="27">
      <alignment horizontal="left" vertical="center"/>
    </xf>
    <xf numFmtId="0" fontId="29" fillId="0" borderId="27">
      <alignment horizontal="left" vertical="center"/>
    </xf>
    <xf numFmtId="0" fontId="29" fillId="0" borderId="27">
      <alignment horizontal="left" vertical="center"/>
    </xf>
    <xf numFmtId="0" fontId="29" fillId="0" borderId="27">
      <alignment horizontal="left" vertical="center"/>
    </xf>
    <xf numFmtId="0" fontId="29" fillId="0" borderId="27">
      <alignment horizontal="left" vertical="center"/>
    </xf>
    <xf numFmtId="0" fontId="29" fillId="0" borderId="27">
      <alignment horizontal="left" vertical="center"/>
    </xf>
    <xf numFmtId="0" fontId="29" fillId="0" borderId="27">
      <alignment horizontal="left" vertical="center"/>
    </xf>
    <xf numFmtId="0" fontId="29" fillId="0" borderId="27">
      <alignment horizontal="left" vertical="center"/>
    </xf>
    <xf numFmtId="0" fontId="29" fillId="0" borderId="27">
      <alignment horizontal="left" vertical="center"/>
    </xf>
    <xf numFmtId="0" fontId="29" fillId="0" borderId="27">
      <alignment horizontal="left" vertical="center"/>
    </xf>
    <xf numFmtId="0" fontId="29" fillId="0" borderId="27">
      <alignment horizontal="left" vertical="center"/>
    </xf>
    <xf numFmtId="0" fontId="29" fillId="0" borderId="27">
      <alignment horizontal="left" vertical="center"/>
    </xf>
    <xf numFmtId="0" fontId="29" fillId="0" borderId="27">
      <alignment horizontal="left" vertical="center"/>
    </xf>
    <xf numFmtId="0" fontId="29" fillId="0" borderId="27">
      <alignment horizontal="left" vertical="center"/>
    </xf>
    <xf numFmtId="0" fontId="29" fillId="0" borderId="27">
      <alignment horizontal="left" vertical="center"/>
    </xf>
    <xf numFmtId="0" fontId="29" fillId="0" borderId="27">
      <alignment horizontal="left" vertical="center"/>
    </xf>
    <xf numFmtId="0" fontId="29" fillId="0" borderId="27">
      <alignment horizontal="left" vertical="center"/>
    </xf>
    <xf numFmtId="0" fontId="29" fillId="0" borderId="27">
      <alignment horizontal="left" vertical="center"/>
    </xf>
    <xf numFmtId="0" fontId="29" fillId="0" borderId="27">
      <alignment horizontal="left" vertical="center"/>
    </xf>
    <xf numFmtId="0" fontId="29" fillId="0" borderId="27">
      <alignment horizontal="left" vertical="center"/>
    </xf>
    <xf numFmtId="0" fontId="29" fillId="0" borderId="27">
      <alignment horizontal="left" vertical="center"/>
    </xf>
    <xf numFmtId="0" fontId="29" fillId="0" borderId="27">
      <alignment horizontal="left" vertical="center"/>
    </xf>
    <xf numFmtId="0" fontId="29" fillId="0" borderId="27">
      <alignment horizontal="left" vertical="center"/>
    </xf>
    <xf numFmtId="0" fontId="29" fillId="0" borderId="27">
      <alignment horizontal="left" vertical="center"/>
    </xf>
    <xf numFmtId="0" fontId="29" fillId="0" borderId="27">
      <alignment horizontal="left" vertical="center"/>
    </xf>
    <xf numFmtId="0" fontId="29" fillId="0" borderId="27">
      <alignment horizontal="left" vertical="center"/>
    </xf>
    <xf numFmtId="0" fontId="29" fillId="0" borderId="27">
      <alignment horizontal="left" vertical="center"/>
    </xf>
    <xf numFmtId="0" fontId="29" fillId="0" borderId="27">
      <alignment horizontal="left" vertical="center"/>
    </xf>
    <xf numFmtId="0" fontId="29" fillId="0" borderId="27">
      <alignment horizontal="left" vertical="center"/>
    </xf>
    <xf numFmtId="0" fontId="29" fillId="0" borderId="27">
      <alignment horizontal="left" vertical="center"/>
    </xf>
    <xf numFmtId="0" fontId="29" fillId="0" borderId="27">
      <alignment horizontal="left" vertical="center"/>
    </xf>
    <xf numFmtId="0" fontId="29" fillId="0" borderId="27">
      <alignment horizontal="left" vertical="center"/>
    </xf>
    <xf numFmtId="0" fontId="29" fillId="0" borderId="27">
      <alignment horizontal="left" vertical="center"/>
    </xf>
    <xf numFmtId="0" fontId="29" fillId="0" borderId="27">
      <alignment horizontal="left" vertical="center"/>
    </xf>
    <xf numFmtId="0" fontId="29" fillId="0" borderId="27">
      <alignment horizontal="left" vertical="center"/>
    </xf>
    <xf numFmtId="0" fontId="29" fillId="0" borderId="27">
      <alignment horizontal="left" vertical="center"/>
    </xf>
    <xf numFmtId="0" fontId="29" fillId="0" borderId="27">
      <alignment horizontal="left" vertical="center"/>
    </xf>
    <xf numFmtId="0" fontId="29" fillId="0" borderId="27">
      <alignment horizontal="left" vertical="center"/>
    </xf>
    <xf numFmtId="0" fontId="29" fillId="0" borderId="27">
      <alignment horizontal="left" vertical="center"/>
    </xf>
    <xf numFmtId="0" fontId="29" fillId="0" borderId="27">
      <alignment horizontal="left" vertical="center"/>
    </xf>
    <xf numFmtId="0" fontId="29" fillId="0" borderId="27">
      <alignment horizontal="left" vertical="center"/>
    </xf>
    <xf numFmtId="0" fontId="29" fillId="0" borderId="27">
      <alignment horizontal="left" vertical="center"/>
    </xf>
    <xf numFmtId="0" fontId="29" fillId="0" borderId="27">
      <alignment horizontal="left" vertical="center"/>
    </xf>
    <xf numFmtId="0" fontId="29" fillId="0" borderId="27">
      <alignment horizontal="left" vertical="center"/>
    </xf>
    <xf numFmtId="0" fontId="29" fillId="0" borderId="27">
      <alignment horizontal="left" vertical="center"/>
    </xf>
    <xf numFmtId="0" fontId="29" fillId="0" borderId="27">
      <alignment horizontal="left" vertical="center"/>
    </xf>
    <xf numFmtId="0" fontId="29" fillId="0" borderId="27">
      <alignment horizontal="left" vertical="center"/>
    </xf>
    <xf numFmtId="0" fontId="29" fillId="0" borderId="27">
      <alignment horizontal="left" vertical="center"/>
    </xf>
    <xf numFmtId="0" fontId="29" fillId="0" borderId="27">
      <alignment horizontal="left" vertical="center"/>
    </xf>
    <xf numFmtId="0" fontId="29" fillId="0" borderId="27">
      <alignment horizontal="left" vertical="center"/>
    </xf>
    <xf numFmtId="0" fontId="29" fillId="0" borderId="27">
      <alignment horizontal="left" vertical="center"/>
    </xf>
    <xf numFmtId="0" fontId="29" fillId="0" borderId="27">
      <alignment horizontal="left" vertical="center"/>
    </xf>
    <xf numFmtId="0" fontId="29" fillId="0" borderId="27">
      <alignment horizontal="left" vertical="center"/>
    </xf>
    <xf numFmtId="0" fontId="29" fillId="0" borderId="27">
      <alignment horizontal="left" vertical="center"/>
    </xf>
    <xf numFmtId="0" fontId="29" fillId="0" borderId="27">
      <alignment horizontal="left" vertical="center"/>
    </xf>
    <xf numFmtId="0" fontId="29" fillId="0" borderId="27">
      <alignment horizontal="left" vertical="center"/>
    </xf>
    <xf numFmtId="0" fontId="29" fillId="0" borderId="27">
      <alignment horizontal="left" vertical="center"/>
    </xf>
    <xf numFmtId="0" fontId="29" fillId="0" borderId="27">
      <alignment horizontal="left" vertical="center"/>
    </xf>
    <xf numFmtId="0" fontId="29" fillId="0" borderId="27">
      <alignment horizontal="left" vertical="center"/>
    </xf>
    <xf numFmtId="0" fontId="29" fillId="0" borderId="27">
      <alignment horizontal="left" vertical="center"/>
    </xf>
    <xf numFmtId="0" fontId="29" fillId="0" borderId="27">
      <alignment horizontal="left" vertical="center"/>
    </xf>
    <xf numFmtId="0" fontId="29" fillId="0" borderId="27">
      <alignment horizontal="left" vertical="center"/>
    </xf>
    <xf numFmtId="0" fontId="29" fillId="0" borderId="27">
      <alignment horizontal="left" vertical="center"/>
    </xf>
    <xf numFmtId="0" fontId="29" fillId="0" borderId="27">
      <alignment horizontal="left" vertical="center"/>
    </xf>
    <xf numFmtId="0" fontId="29" fillId="0" borderId="27">
      <alignment horizontal="left" vertical="center"/>
    </xf>
    <xf numFmtId="0" fontId="29" fillId="0" borderId="27">
      <alignment horizontal="left" vertical="center"/>
    </xf>
    <xf numFmtId="0" fontId="29" fillId="0" borderId="27">
      <alignment horizontal="left" vertical="center"/>
    </xf>
    <xf numFmtId="0" fontId="29" fillId="0" borderId="27">
      <alignment horizontal="left" vertical="center"/>
    </xf>
    <xf numFmtId="0" fontId="29" fillId="0" borderId="27">
      <alignment horizontal="left" vertical="center"/>
    </xf>
    <xf numFmtId="0" fontId="29" fillId="0" borderId="27">
      <alignment horizontal="left" vertical="center"/>
    </xf>
    <xf numFmtId="0" fontId="29" fillId="0" borderId="27">
      <alignment horizontal="left" vertical="center"/>
    </xf>
    <xf numFmtId="0" fontId="29" fillId="0" borderId="27">
      <alignment horizontal="left" vertical="center"/>
    </xf>
    <xf numFmtId="0" fontId="29" fillId="0" borderId="27">
      <alignment horizontal="left" vertical="center"/>
    </xf>
    <xf numFmtId="0" fontId="29" fillId="0" borderId="27">
      <alignment horizontal="left" vertical="center"/>
    </xf>
    <xf numFmtId="0" fontId="29" fillId="0" borderId="27">
      <alignment horizontal="left" vertical="center"/>
    </xf>
    <xf numFmtId="0" fontId="29" fillId="0" borderId="27">
      <alignment horizontal="left" vertical="center"/>
    </xf>
    <xf numFmtId="0" fontId="29" fillId="0" borderId="27">
      <alignment horizontal="left" vertical="center"/>
    </xf>
    <xf numFmtId="0" fontId="29" fillId="0" borderId="27">
      <alignment horizontal="left" vertical="center"/>
    </xf>
    <xf numFmtId="0" fontId="29" fillId="0" borderId="27">
      <alignment horizontal="left" vertical="center"/>
    </xf>
    <xf numFmtId="0" fontId="29" fillId="0" borderId="27">
      <alignment horizontal="left" vertical="center"/>
    </xf>
    <xf numFmtId="0" fontId="29" fillId="0" borderId="27">
      <alignment horizontal="left" vertical="center"/>
    </xf>
    <xf numFmtId="0" fontId="29" fillId="0" borderId="27">
      <alignment horizontal="left" vertical="center"/>
    </xf>
    <xf numFmtId="0" fontId="29" fillId="0" borderId="27">
      <alignment horizontal="left" vertical="center"/>
    </xf>
    <xf numFmtId="0" fontId="29" fillId="0" borderId="27">
      <alignment horizontal="left" vertical="center"/>
    </xf>
    <xf numFmtId="0" fontId="29" fillId="0" borderId="27">
      <alignment horizontal="left" vertical="center"/>
    </xf>
    <xf numFmtId="0" fontId="29" fillId="0" borderId="27">
      <alignment horizontal="left" vertical="center"/>
    </xf>
    <xf numFmtId="0" fontId="29" fillId="0" borderId="27">
      <alignment horizontal="left" vertical="center"/>
    </xf>
    <xf numFmtId="0" fontId="29" fillId="0" borderId="27">
      <alignment horizontal="left" vertical="center"/>
    </xf>
    <xf numFmtId="0" fontId="29" fillId="0" borderId="27">
      <alignment horizontal="left" vertical="center"/>
    </xf>
    <xf numFmtId="0" fontId="29" fillId="0" borderId="27">
      <alignment horizontal="left" vertical="center"/>
    </xf>
    <xf numFmtId="0" fontId="29" fillId="0" borderId="27">
      <alignment horizontal="left" vertical="center"/>
    </xf>
    <xf numFmtId="0" fontId="29" fillId="0" borderId="27">
      <alignment horizontal="left" vertical="center"/>
    </xf>
    <xf numFmtId="0" fontId="29" fillId="0" borderId="27">
      <alignment horizontal="left" vertical="center"/>
    </xf>
    <xf numFmtId="0" fontId="29" fillId="0" borderId="27">
      <alignment horizontal="left" vertical="center"/>
    </xf>
    <xf numFmtId="0" fontId="29" fillId="0" borderId="27">
      <alignment horizontal="left" vertical="center"/>
    </xf>
    <xf numFmtId="0" fontId="29" fillId="0" borderId="27">
      <alignment horizontal="left" vertical="center"/>
    </xf>
    <xf numFmtId="0" fontId="29" fillId="0" borderId="27">
      <alignment horizontal="left" vertical="center"/>
    </xf>
    <xf numFmtId="0" fontId="29" fillId="0" borderId="27">
      <alignment horizontal="left" vertical="center"/>
    </xf>
    <xf numFmtId="0" fontId="29" fillId="0" borderId="27">
      <alignment horizontal="left" vertical="center"/>
    </xf>
    <xf numFmtId="0" fontId="29" fillId="0" borderId="27">
      <alignment horizontal="left" vertical="center"/>
    </xf>
    <xf numFmtId="0" fontId="29" fillId="0" borderId="27">
      <alignment horizontal="left" vertical="center"/>
    </xf>
    <xf numFmtId="0" fontId="29" fillId="0" borderId="27">
      <alignment horizontal="left" vertical="center"/>
    </xf>
    <xf numFmtId="0" fontId="29" fillId="0" borderId="27">
      <alignment horizontal="left" vertical="center"/>
    </xf>
    <xf numFmtId="0" fontId="29" fillId="0" borderId="27">
      <alignment horizontal="left" vertical="center"/>
    </xf>
    <xf numFmtId="0" fontId="29" fillId="0" borderId="27">
      <alignment horizontal="left" vertical="center"/>
    </xf>
    <xf numFmtId="0" fontId="29" fillId="0" borderId="27">
      <alignment horizontal="left" vertical="center"/>
    </xf>
    <xf numFmtId="0" fontId="29" fillId="0" borderId="27">
      <alignment horizontal="left" vertical="center"/>
    </xf>
    <xf numFmtId="0" fontId="29" fillId="0" borderId="27">
      <alignment horizontal="left" vertical="center"/>
    </xf>
    <xf numFmtId="0" fontId="29" fillId="0" borderId="27">
      <alignment horizontal="left" vertical="center"/>
    </xf>
    <xf numFmtId="0" fontId="29" fillId="0" borderId="27">
      <alignment horizontal="left" vertical="center"/>
    </xf>
    <xf numFmtId="0" fontId="29" fillId="0" borderId="27">
      <alignment horizontal="left" vertical="center"/>
    </xf>
    <xf numFmtId="0" fontId="29" fillId="0" borderId="27">
      <alignment horizontal="left" vertical="center"/>
    </xf>
    <xf numFmtId="0" fontId="29" fillId="0" borderId="27">
      <alignment horizontal="left" vertical="center"/>
    </xf>
    <xf numFmtId="0" fontId="29" fillId="0" borderId="27">
      <alignment horizontal="left" vertical="center"/>
    </xf>
    <xf numFmtId="0" fontId="29" fillId="0" borderId="27">
      <alignment horizontal="left" vertical="center"/>
    </xf>
    <xf numFmtId="0" fontId="29" fillId="0" borderId="27">
      <alignment horizontal="left" vertical="center"/>
    </xf>
    <xf numFmtId="0" fontId="29" fillId="0" borderId="27">
      <alignment horizontal="left" vertical="center"/>
    </xf>
    <xf numFmtId="0" fontId="29" fillId="0" borderId="27">
      <alignment horizontal="left" vertical="center"/>
    </xf>
    <xf numFmtId="0" fontId="29" fillId="0" borderId="27">
      <alignment horizontal="left" vertical="center"/>
    </xf>
    <xf numFmtId="0" fontId="29" fillId="0" borderId="27">
      <alignment horizontal="left" vertical="center"/>
    </xf>
    <xf numFmtId="0" fontId="29" fillId="0" borderId="27">
      <alignment horizontal="left" vertical="center"/>
    </xf>
    <xf numFmtId="0" fontId="29" fillId="0" borderId="27">
      <alignment horizontal="left" vertical="center"/>
    </xf>
    <xf numFmtId="0" fontId="29" fillId="0" borderId="27">
      <alignment horizontal="left" vertical="center"/>
    </xf>
    <xf numFmtId="0" fontId="29" fillId="0" borderId="27">
      <alignment horizontal="left" vertical="center"/>
    </xf>
    <xf numFmtId="0" fontId="29" fillId="0" borderId="27">
      <alignment horizontal="left" vertical="center"/>
    </xf>
    <xf numFmtId="0" fontId="29" fillId="0" borderId="27">
      <alignment horizontal="left" vertical="center"/>
    </xf>
    <xf numFmtId="0" fontId="29" fillId="0" borderId="27">
      <alignment horizontal="left" vertical="center"/>
    </xf>
    <xf numFmtId="0" fontId="29" fillId="0" borderId="27">
      <alignment horizontal="left" vertical="center"/>
    </xf>
    <xf numFmtId="0" fontId="29" fillId="0" borderId="27">
      <alignment horizontal="left" vertical="center"/>
    </xf>
    <xf numFmtId="0" fontId="29" fillId="0" borderId="27">
      <alignment horizontal="left" vertical="center"/>
    </xf>
    <xf numFmtId="0" fontId="29" fillId="0" borderId="27">
      <alignment horizontal="left" vertical="center"/>
    </xf>
    <xf numFmtId="0" fontId="29" fillId="0" borderId="27">
      <alignment horizontal="left" vertical="center"/>
    </xf>
    <xf numFmtId="0" fontId="29" fillId="0" borderId="27">
      <alignment horizontal="left" vertical="center"/>
    </xf>
    <xf numFmtId="0" fontId="29" fillId="0" borderId="27">
      <alignment horizontal="left" vertical="center"/>
    </xf>
    <xf numFmtId="0" fontId="29" fillId="0" borderId="27">
      <alignment horizontal="left" vertical="center"/>
    </xf>
    <xf numFmtId="0" fontId="29" fillId="0" borderId="27">
      <alignment horizontal="left" vertical="center"/>
    </xf>
    <xf numFmtId="0" fontId="29" fillId="0" borderId="27">
      <alignment horizontal="left" vertical="center"/>
    </xf>
    <xf numFmtId="0" fontId="29" fillId="0" borderId="27">
      <alignment horizontal="left" vertical="center"/>
    </xf>
    <xf numFmtId="0" fontId="29" fillId="0" borderId="27">
      <alignment horizontal="left" vertical="center"/>
    </xf>
    <xf numFmtId="0" fontId="29" fillId="0" borderId="27">
      <alignment horizontal="left" vertical="center"/>
    </xf>
    <xf numFmtId="0" fontId="29" fillId="0" borderId="27">
      <alignment horizontal="left" vertical="center"/>
    </xf>
    <xf numFmtId="0" fontId="29" fillId="0" borderId="27">
      <alignment horizontal="left" vertical="center"/>
    </xf>
    <xf numFmtId="0" fontId="29" fillId="0" borderId="27">
      <alignment horizontal="left" vertical="center"/>
    </xf>
    <xf numFmtId="0" fontId="29" fillId="0" borderId="27">
      <alignment horizontal="left" vertical="center"/>
    </xf>
    <xf numFmtId="0" fontId="29" fillId="0" borderId="27">
      <alignment horizontal="left" vertical="center"/>
    </xf>
    <xf numFmtId="0" fontId="29" fillId="0" borderId="27">
      <alignment horizontal="left" vertical="center"/>
    </xf>
    <xf numFmtId="0" fontId="29" fillId="0" borderId="27">
      <alignment horizontal="left" vertical="center"/>
    </xf>
    <xf numFmtId="0" fontId="29" fillId="0" borderId="27">
      <alignment horizontal="left" vertical="center"/>
    </xf>
    <xf numFmtId="0" fontId="29" fillId="0" borderId="27">
      <alignment horizontal="left" vertical="center"/>
    </xf>
    <xf numFmtId="0" fontId="29" fillId="0" borderId="27">
      <alignment horizontal="left" vertical="center"/>
    </xf>
    <xf numFmtId="0" fontId="29" fillId="0" borderId="27">
      <alignment horizontal="left" vertical="center"/>
    </xf>
    <xf numFmtId="0" fontId="29" fillId="0" borderId="27">
      <alignment horizontal="left" vertical="center"/>
    </xf>
    <xf numFmtId="0" fontId="29" fillId="0" borderId="27">
      <alignment horizontal="left" vertical="center"/>
    </xf>
    <xf numFmtId="0" fontId="29" fillId="0" borderId="27">
      <alignment horizontal="left" vertical="center"/>
    </xf>
    <xf numFmtId="0" fontId="29" fillId="0" borderId="27">
      <alignment horizontal="left" vertical="center"/>
    </xf>
    <xf numFmtId="0" fontId="29" fillId="0" borderId="27">
      <alignment horizontal="left" vertical="center"/>
    </xf>
    <xf numFmtId="0" fontId="29" fillId="0" borderId="27">
      <alignment horizontal="left" vertical="center"/>
    </xf>
    <xf numFmtId="0" fontId="29" fillId="0" borderId="27">
      <alignment horizontal="left" vertical="center"/>
    </xf>
    <xf numFmtId="0" fontId="29" fillId="0" borderId="27">
      <alignment horizontal="left" vertical="center"/>
    </xf>
    <xf numFmtId="0" fontId="29" fillId="0" borderId="27">
      <alignment horizontal="left" vertical="center"/>
    </xf>
    <xf numFmtId="0" fontId="29" fillId="0" borderId="27">
      <alignment horizontal="left" vertical="center"/>
    </xf>
    <xf numFmtId="0" fontId="29" fillId="0" borderId="27">
      <alignment horizontal="left" vertical="center"/>
    </xf>
    <xf numFmtId="0" fontId="29" fillId="0" borderId="27">
      <alignment horizontal="left" vertical="center"/>
    </xf>
    <xf numFmtId="0" fontId="29" fillId="0" borderId="27">
      <alignment horizontal="left" vertical="center"/>
    </xf>
    <xf numFmtId="0" fontId="29" fillId="0" borderId="27">
      <alignment horizontal="left" vertical="center"/>
    </xf>
    <xf numFmtId="0" fontId="29" fillId="0" borderId="27">
      <alignment horizontal="left" vertical="center"/>
    </xf>
    <xf numFmtId="0" fontId="29" fillId="0" borderId="27">
      <alignment horizontal="left" vertical="center"/>
    </xf>
    <xf numFmtId="0" fontId="29" fillId="0" borderId="27">
      <alignment horizontal="left" vertical="center"/>
    </xf>
    <xf numFmtId="0" fontId="29" fillId="0" borderId="27">
      <alignment horizontal="left" vertical="center"/>
    </xf>
    <xf numFmtId="0" fontId="29" fillId="0" borderId="27">
      <alignment horizontal="left" vertical="center"/>
    </xf>
    <xf numFmtId="0" fontId="29" fillId="0" borderId="27">
      <alignment horizontal="left" vertical="center"/>
    </xf>
    <xf numFmtId="0" fontId="29" fillId="0" borderId="27">
      <alignment horizontal="left" vertical="center"/>
    </xf>
    <xf numFmtId="0" fontId="29" fillId="0" borderId="27">
      <alignment horizontal="left" vertical="center"/>
    </xf>
    <xf numFmtId="0" fontId="29" fillId="0" borderId="27">
      <alignment horizontal="left" vertical="center"/>
    </xf>
    <xf numFmtId="0" fontId="29" fillId="0" borderId="27">
      <alignment horizontal="left" vertical="center"/>
    </xf>
    <xf numFmtId="0" fontId="29" fillId="0" borderId="27">
      <alignment horizontal="left" vertical="center"/>
    </xf>
    <xf numFmtId="0" fontId="29" fillId="0" borderId="27">
      <alignment horizontal="left" vertical="center"/>
    </xf>
    <xf numFmtId="0" fontId="29" fillId="0" borderId="27">
      <alignment horizontal="left" vertical="center"/>
    </xf>
    <xf numFmtId="0" fontId="29" fillId="0" borderId="27">
      <alignment horizontal="left" vertical="center"/>
    </xf>
    <xf numFmtId="0" fontId="29" fillId="0" borderId="27">
      <alignment horizontal="left" vertical="center"/>
    </xf>
    <xf numFmtId="0" fontId="29" fillId="0" borderId="27">
      <alignment horizontal="left" vertical="center"/>
    </xf>
    <xf numFmtId="0" fontId="29" fillId="0" borderId="27">
      <alignment horizontal="left" vertical="center"/>
    </xf>
    <xf numFmtId="0" fontId="29" fillId="0" borderId="27">
      <alignment horizontal="left" vertical="center"/>
    </xf>
    <xf numFmtId="0" fontId="29" fillId="0" borderId="27">
      <alignment horizontal="left" vertical="center"/>
    </xf>
    <xf numFmtId="0" fontId="29" fillId="0" borderId="27">
      <alignment horizontal="left" vertical="center"/>
    </xf>
    <xf numFmtId="0" fontId="29" fillId="0" borderId="27">
      <alignment horizontal="left" vertical="center"/>
    </xf>
    <xf numFmtId="0" fontId="29" fillId="0" borderId="27">
      <alignment horizontal="left" vertical="center"/>
    </xf>
    <xf numFmtId="0" fontId="29" fillId="0" borderId="27">
      <alignment horizontal="left" vertical="center"/>
    </xf>
    <xf numFmtId="0" fontId="29" fillId="0" borderId="27">
      <alignment horizontal="left" vertical="center"/>
    </xf>
    <xf numFmtId="0" fontId="29" fillId="0" borderId="27">
      <alignment horizontal="left" vertical="center"/>
    </xf>
    <xf numFmtId="0" fontId="29" fillId="0" borderId="27">
      <alignment horizontal="left" vertical="center"/>
    </xf>
    <xf numFmtId="0" fontId="29" fillId="0" borderId="27">
      <alignment horizontal="left" vertical="center"/>
    </xf>
    <xf numFmtId="0" fontId="29" fillId="0" borderId="27">
      <alignment horizontal="left" vertical="center"/>
    </xf>
    <xf numFmtId="0" fontId="29" fillId="0" borderId="27">
      <alignment horizontal="left" vertical="center"/>
    </xf>
    <xf numFmtId="0" fontId="29" fillId="0" borderId="27">
      <alignment horizontal="left" vertical="center"/>
    </xf>
    <xf numFmtId="0" fontId="29" fillId="0" borderId="27">
      <alignment horizontal="left" vertical="center"/>
    </xf>
    <xf numFmtId="0" fontId="29" fillId="0" borderId="27">
      <alignment horizontal="left" vertical="center"/>
    </xf>
    <xf numFmtId="0" fontId="29" fillId="0" borderId="27">
      <alignment horizontal="left" vertical="center"/>
    </xf>
    <xf numFmtId="0" fontId="29" fillId="0" borderId="27">
      <alignment horizontal="left" vertical="center"/>
    </xf>
    <xf numFmtId="0" fontId="29" fillId="0" borderId="27">
      <alignment horizontal="left" vertical="center"/>
    </xf>
    <xf numFmtId="0" fontId="29" fillId="0" borderId="27">
      <alignment horizontal="left" vertical="center"/>
    </xf>
    <xf numFmtId="0" fontId="29" fillId="0" borderId="27">
      <alignment horizontal="left" vertical="center"/>
    </xf>
    <xf numFmtId="0" fontId="29" fillId="0" borderId="27">
      <alignment horizontal="left" vertical="center"/>
    </xf>
    <xf numFmtId="0" fontId="29" fillId="0" borderId="27">
      <alignment horizontal="left" vertical="center"/>
    </xf>
    <xf numFmtId="0" fontId="29" fillId="0" borderId="27">
      <alignment horizontal="left" vertical="center"/>
    </xf>
    <xf numFmtId="0" fontId="29" fillId="0" borderId="27">
      <alignment horizontal="left" vertical="center"/>
    </xf>
    <xf numFmtId="0" fontId="29" fillId="0" borderId="27">
      <alignment horizontal="left" vertical="center"/>
    </xf>
    <xf numFmtId="0" fontId="29" fillId="0" borderId="27">
      <alignment horizontal="left" vertical="center"/>
    </xf>
    <xf numFmtId="0" fontId="29" fillId="0" borderId="27">
      <alignment horizontal="left" vertical="center"/>
    </xf>
    <xf numFmtId="0" fontId="29" fillId="0" borderId="27">
      <alignment horizontal="left" vertical="center"/>
    </xf>
    <xf numFmtId="0" fontId="29" fillId="0" borderId="27">
      <alignment horizontal="left" vertical="center"/>
    </xf>
    <xf numFmtId="0" fontId="29" fillId="0" borderId="27">
      <alignment horizontal="left" vertical="center"/>
    </xf>
    <xf numFmtId="0" fontId="29" fillId="0" borderId="27">
      <alignment horizontal="left" vertical="center"/>
    </xf>
    <xf numFmtId="0" fontId="29" fillId="0" borderId="27">
      <alignment horizontal="left" vertical="center"/>
    </xf>
    <xf numFmtId="0" fontId="29" fillId="0" borderId="27">
      <alignment horizontal="left" vertical="center"/>
    </xf>
    <xf numFmtId="0" fontId="29" fillId="0" borderId="27">
      <alignment horizontal="left" vertical="center"/>
    </xf>
    <xf numFmtId="0" fontId="29" fillId="0" borderId="27">
      <alignment horizontal="left" vertical="center"/>
    </xf>
    <xf numFmtId="0" fontId="29" fillId="0" borderId="27">
      <alignment horizontal="left" vertical="center"/>
    </xf>
    <xf numFmtId="0" fontId="29" fillId="0" borderId="27">
      <alignment horizontal="left" vertical="center"/>
    </xf>
    <xf numFmtId="0" fontId="29" fillId="0" borderId="27">
      <alignment horizontal="left" vertical="center"/>
    </xf>
    <xf numFmtId="0" fontId="29" fillId="0" borderId="27">
      <alignment horizontal="left" vertical="center"/>
    </xf>
    <xf numFmtId="0" fontId="29" fillId="0" borderId="27">
      <alignment horizontal="left" vertical="center"/>
    </xf>
    <xf numFmtId="0" fontId="29" fillId="0" borderId="27">
      <alignment horizontal="left" vertical="center"/>
    </xf>
    <xf numFmtId="0" fontId="29" fillId="0" borderId="27">
      <alignment horizontal="left" vertical="center"/>
    </xf>
    <xf numFmtId="0" fontId="29" fillId="0" borderId="27">
      <alignment horizontal="left" vertical="center"/>
    </xf>
    <xf numFmtId="0" fontId="29" fillId="0" borderId="27">
      <alignment horizontal="left" vertical="center"/>
    </xf>
    <xf numFmtId="0" fontId="29" fillId="0" borderId="27">
      <alignment horizontal="left" vertical="center"/>
    </xf>
    <xf numFmtId="0" fontId="29" fillId="0" borderId="27">
      <alignment horizontal="left" vertical="center"/>
    </xf>
    <xf numFmtId="0" fontId="29" fillId="0" borderId="27">
      <alignment horizontal="left" vertical="center"/>
    </xf>
    <xf numFmtId="0" fontId="29" fillId="0" borderId="27">
      <alignment horizontal="left" vertical="center"/>
    </xf>
    <xf numFmtId="0" fontId="29" fillId="0" borderId="27">
      <alignment horizontal="left" vertical="center"/>
    </xf>
    <xf numFmtId="0" fontId="29" fillId="0" borderId="27">
      <alignment horizontal="left" vertical="center"/>
    </xf>
    <xf numFmtId="0" fontId="29" fillId="0" borderId="27">
      <alignment horizontal="left" vertical="center"/>
    </xf>
    <xf numFmtId="0" fontId="29" fillId="0" borderId="27">
      <alignment horizontal="left" vertical="center"/>
    </xf>
    <xf numFmtId="0" fontId="29" fillId="0" borderId="27">
      <alignment horizontal="left" vertical="center"/>
    </xf>
    <xf numFmtId="0" fontId="29" fillId="0" borderId="27">
      <alignment horizontal="left" vertical="center"/>
    </xf>
    <xf numFmtId="0" fontId="29" fillId="0" borderId="27">
      <alignment horizontal="left" vertical="center"/>
    </xf>
    <xf numFmtId="0" fontId="29" fillId="0" borderId="27">
      <alignment horizontal="left" vertical="center"/>
    </xf>
    <xf numFmtId="0" fontId="29" fillId="0" borderId="27">
      <alignment horizontal="left" vertical="center"/>
    </xf>
    <xf numFmtId="0" fontId="29" fillId="0" borderId="27">
      <alignment horizontal="left" vertical="center"/>
    </xf>
    <xf numFmtId="0" fontId="29" fillId="0" borderId="27">
      <alignment horizontal="left" vertical="center"/>
    </xf>
    <xf numFmtId="0" fontId="29" fillId="0" borderId="27">
      <alignment horizontal="left" vertical="center"/>
    </xf>
    <xf numFmtId="0" fontId="29" fillId="0" borderId="27">
      <alignment horizontal="left" vertical="center"/>
    </xf>
    <xf numFmtId="0" fontId="29" fillId="0" borderId="27">
      <alignment horizontal="left" vertical="center"/>
    </xf>
    <xf numFmtId="0" fontId="29" fillId="0" borderId="27">
      <alignment horizontal="left" vertical="center"/>
    </xf>
    <xf numFmtId="0" fontId="29" fillId="0" borderId="27">
      <alignment horizontal="left" vertical="center"/>
    </xf>
    <xf numFmtId="0" fontId="29" fillId="0" borderId="27">
      <alignment horizontal="left" vertical="center"/>
    </xf>
    <xf numFmtId="0" fontId="29" fillId="0" borderId="27">
      <alignment horizontal="left" vertical="center"/>
    </xf>
    <xf numFmtId="0" fontId="29" fillId="0" borderId="27">
      <alignment horizontal="left" vertical="center"/>
    </xf>
    <xf numFmtId="0" fontId="29" fillId="0" borderId="27">
      <alignment horizontal="left" vertical="center"/>
    </xf>
    <xf numFmtId="0" fontId="29" fillId="0" borderId="27">
      <alignment horizontal="left" vertical="center"/>
    </xf>
    <xf numFmtId="0" fontId="29" fillId="0" borderId="27">
      <alignment horizontal="left" vertical="center"/>
    </xf>
    <xf numFmtId="0" fontId="29" fillId="0" borderId="27">
      <alignment horizontal="left" vertical="center"/>
    </xf>
    <xf numFmtId="0" fontId="29" fillId="0" borderId="27">
      <alignment horizontal="left" vertical="center"/>
    </xf>
    <xf numFmtId="0" fontId="29" fillId="0" borderId="27">
      <alignment horizontal="left" vertical="center"/>
    </xf>
    <xf numFmtId="0" fontId="29" fillId="0" borderId="27">
      <alignment horizontal="left" vertical="center"/>
    </xf>
    <xf numFmtId="0" fontId="29" fillId="0" borderId="27">
      <alignment horizontal="left" vertical="center"/>
    </xf>
    <xf numFmtId="0" fontId="29" fillId="0" borderId="27">
      <alignment horizontal="left" vertical="center"/>
    </xf>
    <xf numFmtId="0" fontId="29" fillId="0" borderId="27">
      <alignment horizontal="left" vertical="center"/>
    </xf>
    <xf numFmtId="0" fontId="29" fillId="0" borderId="27">
      <alignment horizontal="left" vertical="center"/>
    </xf>
    <xf numFmtId="0" fontId="29" fillId="0" borderId="27">
      <alignment horizontal="left" vertical="center"/>
    </xf>
    <xf numFmtId="0" fontId="29" fillId="0" borderId="27">
      <alignment horizontal="left" vertical="center"/>
    </xf>
    <xf numFmtId="0" fontId="29" fillId="0" borderId="27">
      <alignment horizontal="left" vertical="center"/>
    </xf>
    <xf numFmtId="0" fontId="29" fillId="0" borderId="27">
      <alignment horizontal="left" vertical="center"/>
    </xf>
    <xf numFmtId="0" fontId="29" fillId="0" borderId="27">
      <alignment horizontal="left" vertical="center"/>
    </xf>
    <xf numFmtId="0" fontId="29" fillId="0" borderId="27">
      <alignment horizontal="left" vertical="center"/>
    </xf>
    <xf numFmtId="0" fontId="29" fillId="0" borderId="27">
      <alignment horizontal="left" vertical="center"/>
    </xf>
    <xf numFmtId="0" fontId="29" fillId="0" borderId="27">
      <alignment horizontal="left" vertical="center"/>
    </xf>
    <xf numFmtId="0" fontId="29" fillId="0" borderId="27">
      <alignment horizontal="left" vertical="center"/>
    </xf>
    <xf numFmtId="0" fontId="29" fillId="0" borderId="27">
      <alignment horizontal="left" vertical="center"/>
    </xf>
    <xf numFmtId="0" fontId="29" fillId="0" borderId="27">
      <alignment horizontal="left" vertical="center"/>
    </xf>
    <xf numFmtId="0" fontId="29" fillId="0" borderId="27">
      <alignment horizontal="left" vertical="center"/>
    </xf>
    <xf numFmtId="0" fontId="29" fillId="0" borderId="27">
      <alignment horizontal="left" vertical="center"/>
    </xf>
    <xf numFmtId="0" fontId="29" fillId="0" borderId="27">
      <alignment horizontal="left" vertical="center"/>
    </xf>
    <xf numFmtId="0" fontId="29" fillId="0" borderId="27">
      <alignment horizontal="left" vertical="center"/>
    </xf>
    <xf numFmtId="0" fontId="29" fillId="0" borderId="27">
      <alignment horizontal="left" vertical="center"/>
    </xf>
    <xf numFmtId="0" fontId="29" fillId="0" borderId="27">
      <alignment horizontal="left" vertical="center"/>
    </xf>
    <xf numFmtId="0" fontId="29" fillId="0" borderId="27">
      <alignment horizontal="left" vertical="center"/>
    </xf>
    <xf numFmtId="0" fontId="29" fillId="0" borderId="27">
      <alignment horizontal="left" vertical="center"/>
    </xf>
    <xf numFmtId="0" fontId="29" fillId="0" borderId="27">
      <alignment horizontal="left" vertical="center"/>
    </xf>
    <xf numFmtId="0" fontId="29" fillId="0" borderId="27">
      <alignment horizontal="left" vertical="center"/>
    </xf>
    <xf numFmtId="0" fontId="29" fillId="0" borderId="27">
      <alignment horizontal="left" vertical="center"/>
    </xf>
    <xf numFmtId="0" fontId="29" fillId="0" borderId="27">
      <alignment horizontal="left" vertical="center"/>
    </xf>
    <xf numFmtId="0" fontId="29" fillId="0" borderId="27">
      <alignment horizontal="left" vertical="center"/>
    </xf>
    <xf numFmtId="0" fontId="29" fillId="0" borderId="27">
      <alignment horizontal="left" vertical="center"/>
    </xf>
    <xf numFmtId="0" fontId="29" fillId="0" borderId="27">
      <alignment horizontal="left" vertical="center"/>
    </xf>
    <xf numFmtId="0" fontId="29" fillId="0" borderId="27">
      <alignment horizontal="left" vertical="center"/>
    </xf>
    <xf numFmtId="0" fontId="29" fillId="0" borderId="27">
      <alignment horizontal="left" vertical="center"/>
    </xf>
    <xf numFmtId="0" fontId="29" fillId="0" borderId="27">
      <alignment horizontal="left" vertical="center"/>
    </xf>
    <xf numFmtId="0" fontId="29" fillId="0" borderId="27">
      <alignment horizontal="left" vertical="center"/>
    </xf>
    <xf numFmtId="0" fontId="29" fillId="0" borderId="27">
      <alignment horizontal="left" vertical="center"/>
    </xf>
    <xf numFmtId="0" fontId="29" fillId="0" borderId="27">
      <alignment horizontal="left" vertical="center"/>
    </xf>
    <xf numFmtId="0" fontId="29" fillId="0" borderId="27">
      <alignment horizontal="left" vertical="center"/>
    </xf>
    <xf numFmtId="0" fontId="29" fillId="0" borderId="27">
      <alignment horizontal="left" vertical="center"/>
    </xf>
    <xf numFmtId="0" fontId="29" fillId="0" borderId="27">
      <alignment horizontal="left" vertical="center"/>
    </xf>
    <xf numFmtId="0" fontId="29" fillId="0" borderId="27">
      <alignment horizontal="left" vertical="center"/>
    </xf>
    <xf numFmtId="0" fontId="29" fillId="0" borderId="27">
      <alignment horizontal="left" vertical="center"/>
    </xf>
    <xf numFmtId="0" fontId="29" fillId="0" borderId="27">
      <alignment horizontal="left" vertical="center"/>
    </xf>
    <xf numFmtId="0" fontId="29" fillId="0" borderId="27">
      <alignment horizontal="left" vertical="center"/>
    </xf>
    <xf numFmtId="0" fontId="29" fillId="0" borderId="27">
      <alignment horizontal="left" vertical="center"/>
    </xf>
    <xf numFmtId="0" fontId="29" fillId="0" borderId="27">
      <alignment horizontal="left" vertical="center"/>
    </xf>
    <xf numFmtId="0" fontId="29" fillId="0" borderId="27">
      <alignment horizontal="left" vertical="center"/>
    </xf>
    <xf numFmtId="0" fontId="29" fillId="0" borderId="27">
      <alignment horizontal="left" vertical="center"/>
    </xf>
    <xf numFmtId="0" fontId="29" fillId="0" borderId="27">
      <alignment horizontal="left" vertical="center"/>
    </xf>
    <xf numFmtId="0" fontId="29" fillId="0" borderId="27">
      <alignment horizontal="left" vertical="center"/>
    </xf>
    <xf numFmtId="0" fontId="29" fillId="0" borderId="27">
      <alignment horizontal="left" vertical="center"/>
    </xf>
    <xf numFmtId="0" fontId="29" fillId="0" borderId="27">
      <alignment horizontal="left" vertical="center"/>
    </xf>
    <xf numFmtId="0" fontId="29" fillId="0" borderId="27">
      <alignment horizontal="left" vertical="center"/>
    </xf>
    <xf numFmtId="0" fontId="29" fillId="0" borderId="27">
      <alignment horizontal="left" vertical="center"/>
    </xf>
    <xf numFmtId="0" fontId="29" fillId="0" borderId="27">
      <alignment horizontal="left" vertical="center"/>
    </xf>
    <xf numFmtId="0" fontId="29" fillId="0" borderId="27">
      <alignment horizontal="left" vertical="center"/>
    </xf>
    <xf numFmtId="0" fontId="29" fillId="0" borderId="27">
      <alignment horizontal="left" vertical="center"/>
    </xf>
    <xf numFmtId="0" fontId="29" fillId="0" borderId="27">
      <alignment horizontal="left" vertical="center"/>
    </xf>
    <xf numFmtId="0" fontId="29" fillId="0" borderId="27">
      <alignment horizontal="left" vertical="center"/>
    </xf>
    <xf numFmtId="0" fontId="29" fillId="0" borderId="27">
      <alignment horizontal="left" vertical="center"/>
    </xf>
    <xf numFmtId="0" fontId="29" fillId="0" borderId="27">
      <alignment horizontal="left" vertical="center"/>
    </xf>
    <xf numFmtId="0" fontId="29" fillId="0" borderId="27">
      <alignment horizontal="left" vertical="center"/>
    </xf>
    <xf numFmtId="0" fontId="29" fillId="0" borderId="27">
      <alignment horizontal="left" vertical="center"/>
    </xf>
    <xf numFmtId="0" fontId="29" fillId="0" borderId="27">
      <alignment horizontal="left" vertical="center"/>
    </xf>
    <xf numFmtId="0" fontId="29" fillId="0" borderId="27">
      <alignment horizontal="left" vertical="center"/>
    </xf>
    <xf numFmtId="0" fontId="29" fillId="0" borderId="27">
      <alignment horizontal="left" vertical="center"/>
    </xf>
    <xf numFmtId="0" fontId="29" fillId="0" borderId="27">
      <alignment horizontal="left" vertical="center"/>
    </xf>
    <xf numFmtId="0" fontId="29" fillId="0" borderId="27">
      <alignment horizontal="left" vertical="center"/>
    </xf>
    <xf numFmtId="0" fontId="29" fillId="0" borderId="27">
      <alignment horizontal="left" vertical="center"/>
    </xf>
    <xf numFmtId="0" fontId="29" fillId="0" borderId="27">
      <alignment horizontal="left" vertical="center"/>
    </xf>
    <xf numFmtId="0" fontId="29" fillId="0" borderId="27">
      <alignment horizontal="left" vertical="center"/>
    </xf>
    <xf numFmtId="0" fontId="29" fillId="0" borderId="27">
      <alignment horizontal="left" vertical="center"/>
    </xf>
    <xf numFmtId="0" fontId="29" fillId="0" borderId="27">
      <alignment horizontal="left" vertical="center"/>
    </xf>
    <xf numFmtId="0" fontId="29" fillId="0" borderId="27">
      <alignment horizontal="left" vertical="center"/>
    </xf>
    <xf numFmtId="0" fontId="29" fillId="0" borderId="27">
      <alignment horizontal="left" vertical="center"/>
    </xf>
    <xf numFmtId="0" fontId="29" fillId="0" borderId="27">
      <alignment horizontal="left" vertical="center"/>
    </xf>
    <xf numFmtId="0" fontId="29" fillId="0" borderId="27">
      <alignment horizontal="left" vertical="center"/>
    </xf>
    <xf numFmtId="0" fontId="29" fillId="0" borderId="27">
      <alignment horizontal="left" vertical="center"/>
    </xf>
    <xf numFmtId="0" fontId="29" fillId="0" borderId="27">
      <alignment horizontal="left" vertical="center"/>
    </xf>
    <xf numFmtId="0" fontId="29" fillId="0" borderId="27">
      <alignment horizontal="left" vertical="center"/>
    </xf>
    <xf numFmtId="0" fontId="29" fillId="0" borderId="27">
      <alignment horizontal="left" vertical="center"/>
    </xf>
    <xf numFmtId="0" fontId="29" fillId="0" borderId="27">
      <alignment horizontal="left" vertical="center"/>
    </xf>
    <xf numFmtId="0" fontId="29" fillId="0" borderId="27">
      <alignment horizontal="left" vertical="center"/>
    </xf>
    <xf numFmtId="0" fontId="29" fillId="0" borderId="27">
      <alignment horizontal="left" vertical="center"/>
    </xf>
    <xf numFmtId="0" fontId="29" fillId="0" borderId="27">
      <alignment horizontal="left" vertical="center"/>
    </xf>
    <xf numFmtId="0" fontId="29" fillId="0" borderId="27">
      <alignment horizontal="left" vertical="center"/>
    </xf>
    <xf numFmtId="0" fontId="29" fillId="0" borderId="27">
      <alignment horizontal="left" vertical="center"/>
    </xf>
    <xf numFmtId="0" fontId="29" fillId="0" borderId="27">
      <alignment horizontal="left" vertical="center"/>
    </xf>
    <xf numFmtId="0" fontId="29" fillId="0" borderId="27">
      <alignment horizontal="left" vertical="center"/>
    </xf>
    <xf numFmtId="0" fontId="29" fillId="0" borderId="27">
      <alignment horizontal="left" vertical="center"/>
    </xf>
    <xf numFmtId="0" fontId="29" fillId="0" borderId="27">
      <alignment horizontal="left" vertical="center"/>
    </xf>
    <xf numFmtId="0" fontId="29" fillId="0" borderId="27">
      <alignment horizontal="left" vertical="center"/>
    </xf>
    <xf numFmtId="0" fontId="29" fillId="0" borderId="27">
      <alignment horizontal="left" vertical="center"/>
    </xf>
    <xf numFmtId="0" fontId="29" fillId="0" borderId="27">
      <alignment horizontal="left" vertical="center"/>
    </xf>
    <xf numFmtId="0" fontId="29" fillId="0" borderId="27">
      <alignment horizontal="left" vertical="center"/>
    </xf>
    <xf numFmtId="0" fontId="29" fillId="0" borderId="27">
      <alignment horizontal="left" vertical="center"/>
    </xf>
    <xf numFmtId="0" fontId="29" fillId="0" borderId="27">
      <alignment horizontal="left" vertical="center"/>
    </xf>
    <xf numFmtId="0" fontId="29" fillId="0" borderId="27">
      <alignment horizontal="left" vertical="center"/>
    </xf>
    <xf numFmtId="0" fontId="29" fillId="0" borderId="27">
      <alignment horizontal="left" vertical="center"/>
    </xf>
    <xf numFmtId="0" fontId="29" fillId="0" borderId="27">
      <alignment horizontal="left" vertical="center"/>
    </xf>
    <xf numFmtId="0" fontId="29" fillId="0" borderId="27">
      <alignment horizontal="left" vertical="center"/>
    </xf>
    <xf numFmtId="0" fontId="29" fillId="0" borderId="27">
      <alignment horizontal="left" vertical="center"/>
    </xf>
    <xf numFmtId="0" fontId="29" fillId="0" borderId="27">
      <alignment horizontal="left" vertical="center"/>
    </xf>
    <xf numFmtId="0" fontId="29" fillId="0" borderId="27">
      <alignment horizontal="left" vertical="center"/>
    </xf>
    <xf numFmtId="0" fontId="29" fillId="0" borderId="27">
      <alignment horizontal="left" vertical="center"/>
    </xf>
    <xf numFmtId="0" fontId="29" fillId="0" borderId="27">
      <alignment horizontal="left" vertical="center"/>
    </xf>
    <xf numFmtId="0" fontId="29" fillId="0" borderId="27">
      <alignment horizontal="left" vertical="center"/>
    </xf>
    <xf numFmtId="0" fontId="29" fillId="0" borderId="27">
      <alignment horizontal="left" vertical="center"/>
    </xf>
    <xf numFmtId="0" fontId="29" fillId="0" borderId="27">
      <alignment horizontal="left" vertical="center"/>
    </xf>
    <xf numFmtId="0" fontId="29" fillId="0" borderId="27">
      <alignment horizontal="left" vertical="center"/>
    </xf>
    <xf numFmtId="0" fontId="29" fillId="0" borderId="27">
      <alignment horizontal="left" vertical="center"/>
    </xf>
    <xf numFmtId="0" fontId="29" fillId="0" borderId="27">
      <alignment horizontal="left" vertical="center"/>
    </xf>
    <xf numFmtId="0" fontId="29" fillId="0" borderId="27">
      <alignment horizontal="left" vertical="center"/>
    </xf>
    <xf numFmtId="0" fontId="29" fillId="0" borderId="27">
      <alignment horizontal="left" vertical="center"/>
    </xf>
    <xf numFmtId="0" fontId="29" fillId="0" borderId="27">
      <alignment horizontal="left" vertical="center"/>
    </xf>
    <xf numFmtId="0" fontId="29" fillId="0" borderId="27">
      <alignment horizontal="left" vertical="center"/>
    </xf>
    <xf numFmtId="0" fontId="29" fillId="0" borderId="27">
      <alignment horizontal="left" vertical="center"/>
    </xf>
    <xf numFmtId="0" fontId="29" fillId="0" borderId="27">
      <alignment horizontal="left" vertical="center"/>
    </xf>
    <xf numFmtId="0" fontId="29" fillId="0" borderId="27">
      <alignment horizontal="left" vertical="center"/>
    </xf>
    <xf numFmtId="0" fontId="29" fillId="0" borderId="27">
      <alignment horizontal="left" vertical="center"/>
    </xf>
    <xf numFmtId="0" fontId="29" fillId="0" borderId="27">
      <alignment horizontal="left" vertical="center"/>
    </xf>
    <xf numFmtId="0" fontId="29" fillId="0" borderId="27">
      <alignment horizontal="left" vertical="center"/>
    </xf>
    <xf numFmtId="0" fontId="29" fillId="0" borderId="27">
      <alignment horizontal="left" vertical="center"/>
    </xf>
    <xf numFmtId="0" fontId="29" fillId="0" borderId="27">
      <alignment horizontal="left" vertical="center"/>
    </xf>
    <xf numFmtId="0" fontId="29" fillId="0" borderId="27">
      <alignment horizontal="left" vertical="center"/>
    </xf>
    <xf numFmtId="0" fontId="29" fillId="0" borderId="27">
      <alignment horizontal="left" vertical="center"/>
    </xf>
    <xf numFmtId="0" fontId="29" fillId="0" borderId="27">
      <alignment horizontal="left" vertical="center"/>
    </xf>
    <xf numFmtId="0" fontId="29" fillId="0" borderId="27">
      <alignment horizontal="left" vertical="center"/>
    </xf>
    <xf numFmtId="0" fontId="29" fillId="0" borderId="27">
      <alignment horizontal="left" vertical="center"/>
    </xf>
    <xf numFmtId="0" fontId="29" fillId="0" borderId="27">
      <alignment horizontal="left" vertical="center"/>
    </xf>
    <xf numFmtId="0" fontId="29" fillId="0" borderId="27">
      <alignment horizontal="left" vertical="center"/>
    </xf>
    <xf numFmtId="0" fontId="29" fillId="0" borderId="27">
      <alignment horizontal="left" vertical="center"/>
    </xf>
    <xf numFmtId="0" fontId="29" fillId="0" borderId="27">
      <alignment horizontal="left" vertical="center"/>
    </xf>
    <xf numFmtId="0" fontId="29" fillId="0" borderId="27">
      <alignment horizontal="left" vertical="center"/>
    </xf>
    <xf numFmtId="0" fontId="29" fillId="0" borderId="27">
      <alignment horizontal="left" vertical="center"/>
    </xf>
    <xf numFmtId="0" fontId="29" fillId="0" borderId="27">
      <alignment horizontal="left" vertical="center"/>
    </xf>
    <xf numFmtId="0" fontId="29" fillId="0" borderId="27">
      <alignment horizontal="left" vertical="center"/>
    </xf>
    <xf numFmtId="0" fontId="29" fillId="0" borderId="27">
      <alignment horizontal="left" vertical="center"/>
    </xf>
    <xf numFmtId="0" fontId="29" fillId="0" borderId="27">
      <alignment horizontal="left" vertical="center"/>
    </xf>
    <xf numFmtId="0" fontId="29" fillId="0" borderId="27">
      <alignment horizontal="left" vertical="center"/>
    </xf>
    <xf numFmtId="0" fontId="29" fillId="0" borderId="27">
      <alignment horizontal="left" vertical="center"/>
    </xf>
    <xf numFmtId="0" fontId="29" fillId="0" borderId="27">
      <alignment horizontal="left" vertical="center"/>
    </xf>
    <xf numFmtId="0" fontId="29" fillId="0" borderId="27">
      <alignment horizontal="left" vertical="center"/>
    </xf>
    <xf numFmtId="0" fontId="29" fillId="0" borderId="27">
      <alignment horizontal="left" vertical="center"/>
    </xf>
    <xf numFmtId="0" fontId="29" fillId="0" borderId="27">
      <alignment horizontal="left" vertical="center"/>
    </xf>
    <xf numFmtId="0" fontId="29" fillId="0" borderId="27">
      <alignment horizontal="left" vertical="center"/>
    </xf>
    <xf numFmtId="0" fontId="29" fillId="0" borderId="27">
      <alignment horizontal="left" vertical="center"/>
    </xf>
    <xf numFmtId="0" fontId="29" fillId="0" borderId="27">
      <alignment horizontal="left" vertical="center"/>
    </xf>
    <xf numFmtId="0" fontId="29" fillId="0" borderId="27">
      <alignment horizontal="left" vertical="center"/>
    </xf>
    <xf numFmtId="0" fontId="29" fillId="0" borderId="27">
      <alignment horizontal="left" vertical="center"/>
    </xf>
    <xf numFmtId="0" fontId="29" fillId="0" borderId="27">
      <alignment horizontal="left" vertical="center"/>
    </xf>
    <xf numFmtId="0" fontId="29" fillId="0" borderId="27">
      <alignment horizontal="left" vertical="center"/>
    </xf>
    <xf numFmtId="0" fontId="29" fillId="0" borderId="27">
      <alignment horizontal="left" vertical="center"/>
    </xf>
    <xf numFmtId="0" fontId="29" fillId="0" borderId="27">
      <alignment horizontal="left" vertical="center"/>
    </xf>
    <xf numFmtId="0" fontId="29" fillId="0" borderId="27">
      <alignment horizontal="left" vertical="center"/>
    </xf>
    <xf numFmtId="0" fontId="29" fillId="0" borderId="27">
      <alignment horizontal="left" vertical="center"/>
    </xf>
    <xf numFmtId="0" fontId="29" fillId="0" borderId="27">
      <alignment horizontal="left" vertical="center"/>
    </xf>
    <xf numFmtId="0" fontId="29" fillId="0" borderId="27">
      <alignment horizontal="left" vertical="center"/>
    </xf>
    <xf numFmtId="0" fontId="29" fillId="0" borderId="27">
      <alignment horizontal="left" vertical="center"/>
    </xf>
    <xf numFmtId="0" fontId="29" fillId="0" borderId="27">
      <alignment horizontal="left" vertical="center"/>
    </xf>
    <xf numFmtId="0" fontId="29" fillId="0" borderId="27">
      <alignment horizontal="left" vertical="center"/>
    </xf>
    <xf numFmtId="0" fontId="29" fillId="0" borderId="27">
      <alignment horizontal="left" vertical="center"/>
    </xf>
    <xf numFmtId="0" fontId="29" fillId="0" borderId="27">
      <alignment horizontal="left" vertical="center"/>
    </xf>
    <xf numFmtId="0" fontId="29" fillId="0" borderId="27">
      <alignment horizontal="left" vertical="center"/>
    </xf>
    <xf numFmtId="0" fontId="29" fillId="0" borderId="27">
      <alignment horizontal="left" vertical="center"/>
    </xf>
    <xf numFmtId="0" fontId="29" fillId="0" borderId="27">
      <alignment horizontal="left" vertical="center"/>
    </xf>
    <xf numFmtId="0" fontId="29" fillId="0" borderId="27">
      <alignment horizontal="left" vertical="center"/>
    </xf>
    <xf numFmtId="0" fontId="29" fillId="0" borderId="27">
      <alignment horizontal="left" vertical="center"/>
    </xf>
    <xf numFmtId="0" fontId="29" fillId="0" borderId="27">
      <alignment horizontal="left" vertical="center"/>
    </xf>
    <xf numFmtId="0" fontId="29" fillId="0" borderId="27">
      <alignment horizontal="left" vertical="center"/>
    </xf>
    <xf numFmtId="0" fontId="29" fillId="0" borderId="27">
      <alignment horizontal="left" vertical="center"/>
    </xf>
    <xf numFmtId="0" fontId="29" fillId="0" borderId="27">
      <alignment horizontal="left" vertical="center"/>
    </xf>
    <xf numFmtId="0" fontId="29" fillId="0" borderId="27">
      <alignment horizontal="left" vertical="center"/>
    </xf>
    <xf numFmtId="0" fontId="29" fillId="0" borderId="27">
      <alignment horizontal="left" vertical="center"/>
    </xf>
    <xf numFmtId="0" fontId="29" fillId="0" borderId="27">
      <alignment horizontal="left" vertical="center"/>
    </xf>
    <xf numFmtId="0" fontId="29" fillId="0" borderId="27">
      <alignment horizontal="left" vertical="center"/>
    </xf>
    <xf numFmtId="0" fontId="29" fillId="0" borderId="27">
      <alignment horizontal="left" vertical="center"/>
    </xf>
    <xf numFmtId="0" fontId="29" fillId="0" borderId="27">
      <alignment horizontal="left" vertical="center"/>
    </xf>
    <xf numFmtId="0" fontId="29" fillId="0" borderId="27">
      <alignment horizontal="left" vertical="center"/>
    </xf>
    <xf numFmtId="0" fontId="29" fillId="0" borderId="27">
      <alignment horizontal="left" vertical="center"/>
    </xf>
    <xf numFmtId="0" fontId="29" fillId="0" borderId="27">
      <alignment horizontal="left" vertical="center"/>
    </xf>
    <xf numFmtId="0" fontId="29" fillId="0" borderId="27">
      <alignment horizontal="left" vertical="center"/>
    </xf>
    <xf numFmtId="0" fontId="29" fillId="0" borderId="27">
      <alignment horizontal="left" vertical="center"/>
    </xf>
    <xf numFmtId="0" fontId="29" fillId="0" borderId="27">
      <alignment horizontal="left" vertical="center"/>
    </xf>
    <xf numFmtId="0" fontId="29" fillId="0" borderId="27">
      <alignment horizontal="left" vertical="center"/>
    </xf>
    <xf numFmtId="0" fontId="29" fillId="0" borderId="27">
      <alignment horizontal="left" vertical="center"/>
    </xf>
    <xf numFmtId="0" fontId="29" fillId="0" borderId="27">
      <alignment horizontal="left" vertical="center"/>
    </xf>
    <xf numFmtId="0" fontId="29" fillId="0" borderId="27">
      <alignment horizontal="left" vertical="center"/>
    </xf>
    <xf numFmtId="0" fontId="29" fillId="0" borderId="27">
      <alignment horizontal="left" vertical="center"/>
    </xf>
    <xf numFmtId="0" fontId="29" fillId="0" borderId="27">
      <alignment horizontal="left" vertical="center"/>
    </xf>
    <xf numFmtId="0" fontId="29" fillId="0" borderId="27">
      <alignment horizontal="left" vertical="center"/>
    </xf>
    <xf numFmtId="0" fontId="29" fillId="0" borderId="27">
      <alignment horizontal="left" vertical="center"/>
    </xf>
    <xf numFmtId="0" fontId="29" fillId="0" borderId="27">
      <alignment horizontal="left" vertical="center"/>
    </xf>
    <xf numFmtId="0" fontId="29" fillId="0" borderId="27">
      <alignment horizontal="left" vertical="center"/>
    </xf>
    <xf numFmtId="0" fontId="29" fillId="0" borderId="27">
      <alignment horizontal="left" vertical="center"/>
    </xf>
    <xf numFmtId="0" fontId="29" fillId="0" borderId="27">
      <alignment horizontal="left" vertical="center"/>
    </xf>
    <xf numFmtId="0" fontId="29" fillId="0" borderId="27">
      <alignment horizontal="left" vertical="center"/>
    </xf>
    <xf numFmtId="0" fontId="29" fillId="0" borderId="27">
      <alignment horizontal="left" vertical="center"/>
    </xf>
    <xf numFmtId="0" fontId="29" fillId="0" borderId="27">
      <alignment horizontal="left" vertical="center"/>
    </xf>
    <xf numFmtId="0" fontId="29" fillId="0" borderId="27">
      <alignment horizontal="left" vertical="center"/>
    </xf>
    <xf numFmtId="0" fontId="29" fillId="0" borderId="27">
      <alignment horizontal="left" vertical="center"/>
    </xf>
    <xf numFmtId="0" fontId="29" fillId="0" borderId="27">
      <alignment horizontal="left" vertical="center"/>
    </xf>
    <xf numFmtId="0" fontId="29" fillId="0" borderId="27">
      <alignment horizontal="left" vertical="center"/>
    </xf>
    <xf numFmtId="0" fontId="29" fillId="0" borderId="27">
      <alignment horizontal="left" vertical="center"/>
    </xf>
    <xf numFmtId="0" fontId="29" fillId="0" borderId="27">
      <alignment horizontal="left" vertical="center"/>
    </xf>
    <xf numFmtId="0" fontId="29" fillId="0" borderId="27">
      <alignment horizontal="left" vertical="center"/>
    </xf>
    <xf numFmtId="0" fontId="29" fillId="0" borderId="27">
      <alignment horizontal="left" vertical="center"/>
    </xf>
    <xf numFmtId="0" fontId="29" fillId="0" borderId="27">
      <alignment horizontal="left" vertical="center"/>
    </xf>
    <xf numFmtId="0" fontId="29" fillId="0" borderId="27">
      <alignment horizontal="left" vertical="center"/>
    </xf>
    <xf numFmtId="0" fontId="29" fillId="0" borderId="27">
      <alignment horizontal="left" vertical="center"/>
    </xf>
    <xf numFmtId="0" fontId="29" fillId="0" borderId="27">
      <alignment horizontal="left" vertical="center"/>
    </xf>
    <xf numFmtId="0" fontId="29" fillId="0" borderId="27">
      <alignment horizontal="left" vertical="center"/>
    </xf>
    <xf numFmtId="0" fontId="29" fillId="0" borderId="27">
      <alignment horizontal="left" vertical="center"/>
    </xf>
    <xf numFmtId="0" fontId="29" fillId="0" borderId="27">
      <alignment horizontal="left" vertical="center"/>
    </xf>
    <xf numFmtId="0" fontId="29" fillId="0" borderId="27">
      <alignment horizontal="left" vertical="center"/>
    </xf>
    <xf numFmtId="0" fontId="29" fillId="0" borderId="27">
      <alignment horizontal="left" vertical="center"/>
    </xf>
    <xf numFmtId="0" fontId="29" fillId="0" borderId="27">
      <alignment horizontal="left" vertical="center"/>
    </xf>
    <xf numFmtId="0" fontId="29" fillId="0" borderId="27">
      <alignment horizontal="left" vertical="center"/>
    </xf>
    <xf numFmtId="0" fontId="29" fillId="0" borderId="27">
      <alignment horizontal="left" vertical="center"/>
    </xf>
    <xf numFmtId="0" fontId="29" fillId="0" borderId="27">
      <alignment horizontal="left" vertical="center"/>
    </xf>
    <xf numFmtId="0" fontId="29" fillId="0" borderId="27">
      <alignment horizontal="left" vertical="center"/>
    </xf>
    <xf numFmtId="0" fontId="29" fillId="0" borderId="27">
      <alignment horizontal="left" vertical="center"/>
    </xf>
    <xf numFmtId="0" fontId="29" fillId="0" borderId="27">
      <alignment horizontal="left" vertical="center"/>
    </xf>
    <xf numFmtId="0" fontId="29" fillId="0" borderId="27">
      <alignment horizontal="left" vertical="center"/>
    </xf>
    <xf numFmtId="0" fontId="29" fillId="0" borderId="27">
      <alignment horizontal="left" vertical="center"/>
    </xf>
    <xf numFmtId="0" fontId="29" fillId="0" borderId="27">
      <alignment horizontal="left" vertical="center"/>
    </xf>
    <xf numFmtId="0" fontId="29" fillId="0" borderId="27">
      <alignment horizontal="left" vertical="center"/>
    </xf>
    <xf numFmtId="0" fontId="29" fillId="0" borderId="27">
      <alignment horizontal="left" vertical="center"/>
    </xf>
    <xf numFmtId="0" fontId="29" fillId="0" borderId="27">
      <alignment horizontal="left" vertical="center"/>
    </xf>
    <xf numFmtId="0" fontId="29" fillId="0" borderId="27">
      <alignment horizontal="left" vertical="center"/>
    </xf>
    <xf numFmtId="0" fontId="29" fillId="0" borderId="27">
      <alignment horizontal="left" vertical="center"/>
    </xf>
    <xf numFmtId="0" fontId="29" fillId="0" borderId="27">
      <alignment horizontal="left" vertical="center"/>
    </xf>
    <xf numFmtId="0" fontId="29" fillId="0" borderId="27">
      <alignment horizontal="left" vertical="center"/>
    </xf>
    <xf numFmtId="0" fontId="29" fillId="0" borderId="27">
      <alignment horizontal="left" vertical="center"/>
    </xf>
    <xf numFmtId="0" fontId="29" fillId="0" borderId="27">
      <alignment horizontal="left" vertical="center"/>
    </xf>
    <xf numFmtId="0" fontId="29" fillId="0" borderId="27">
      <alignment horizontal="left" vertical="center"/>
    </xf>
    <xf numFmtId="0" fontId="29" fillId="0" borderId="27">
      <alignment horizontal="left" vertical="center"/>
    </xf>
    <xf numFmtId="0" fontId="29" fillId="0" borderId="27">
      <alignment horizontal="left" vertical="center"/>
    </xf>
    <xf numFmtId="0" fontId="29" fillId="0" borderId="27">
      <alignment horizontal="left" vertical="center"/>
    </xf>
    <xf numFmtId="0" fontId="29" fillId="0" borderId="27">
      <alignment horizontal="left" vertical="center"/>
    </xf>
    <xf numFmtId="0" fontId="29" fillId="0" borderId="27">
      <alignment horizontal="left" vertical="center"/>
    </xf>
    <xf numFmtId="0" fontId="29" fillId="0" borderId="27">
      <alignment horizontal="left" vertical="center"/>
    </xf>
    <xf numFmtId="0" fontId="29" fillId="0" borderId="27">
      <alignment horizontal="left" vertical="center"/>
    </xf>
    <xf numFmtId="0" fontId="29" fillId="0" borderId="27">
      <alignment horizontal="left" vertical="center"/>
    </xf>
    <xf numFmtId="0" fontId="29" fillId="0" borderId="27">
      <alignment horizontal="left" vertical="center"/>
    </xf>
    <xf numFmtId="0" fontId="29" fillId="0" borderId="27">
      <alignment horizontal="left" vertical="center"/>
    </xf>
    <xf numFmtId="0" fontId="29" fillId="0" borderId="27">
      <alignment horizontal="left" vertical="center"/>
    </xf>
    <xf numFmtId="0" fontId="29" fillId="0" borderId="27">
      <alignment horizontal="left" vertical="center"/>
    </xf>
    <xf numFmtId="0" fontId="29" fillId="0" borderId="27">
      <alignment horizontal="left" vertical="center"/>
    </xf>
    <xf numFmtId="0" fontId="29" fillId="0" borderId="27">
      <alignment horizontal="left" vertical="center"/>
    </xf>
    <xf numFmtId="0" fontId="29" fillId="0" borderId="27">
      <alignment horizontal="left" vertical="center"/>
    </xf>
    <xf numFmtId="0" fontId="29" fillId="0" borderId="27">
      <alignment horizontal="left" vertical="center"/>
    </xf>
    <xf numFmtId="0" fontId="29" fillId="0" borderId="27">
      <alignment horizontal="left" vertical="center"/>
    </xf>
    <xf numFmtId="0" fontId="29" fillId="0" borderId="27">
      <alignment horizontal="left" vertical="center"/>
    </xf>
    <xf numFmtId="0" fontId="29" fillId="0" borderId="27">
      <alignment horizontal="left" vertical="center"/>
    </xf>
    <xf numFmtId="0" fontId="29" fillId="0" borderId="27">
      <alignment horizontal="left" vertical="center"/>
    </xf>
    <xf numFmtId="0" fontId="29" fillId="0" borderId="27">
      <alignment horizontal="left" vertical="center"/>
    </xf>
    <xf numFmtId="0" fontId="29" fillId="0" borderId="27">
      <alignment horizontal="left" vertical="center"/>
    </xf>
    <xf numFmtId="0" fontId="29" fillId="0" borderId="27">
      <alignment horizontal="left" vertical="center"/>
    </xf>
    <xf numFmtId="0" fontId="29" fillId="0" borderId="27">
      <alignment horizontal="left" vertical="center"/>
    </xf>
    <xf numFmtId="0" fontId="29" fillId="0" borderId="27">
      <alignment horizontal="left" vertical="center"/>
    </xf>
    <xf numFmtId="0" fontId="29" fillId="0" borderId="27">
      <alignment horizontal="left" vertical="center"/>
    </xf>
    <xf numFmtId="0" fontId="29" fillId="0" borderId="27">
      <alignment horizontal="left" vertical="center"/>
    </xf>
    <xf numFmtId="0" fontId="29" fillId="0" borderId="27">
      <alignment horizontal="left" vertical="center"/>
    </xf>
    <xf numFmtId="0" fontId="29" fillId="0" borderId="27">
      <alignment horizontal="left" vertical="center"/>
    </xf>
    <xf numFmtId="0" fontId="29" fillId="0" borderId="27">
      <alignment horizontal="left" vertical="center"/>
    </xf>
    <xf numFmtId="0" fontId="29" fillId="0" borderId="27">
      <alignment horizontal="left" vertical="center"/>
    </xf>
    <xf numFmtId="0" fontId="29" fillId="0" borderId="27">
      <alignment horizontal="left" vertical="center"/>
    </xf>
    <xf numFmtId="0" fontId="29" fillId="0" borderId="27">
      <alignment horizontal="left" vertical="center"/>
    </xf>
    <xf numFmtId="0" fontId="29" fillId="0" borderId="27">
      <alignment horizontal="left" vertical="center"/>
    </xf>
    <xf numFmtId="14" fontId="41" fillId="87" borderId="20">
      <alignment horizontal="center" vertical="center" wrapText="1"/>
    </xf>
    <xf numFmtId="294" fontId="237" fillId="49" borderId="0">
      <alignment horizontal="left" vertical="top"/>
    </xf>
    <xf numFmtId="311" fontId="3" fillId="0" borderId="0">
      <protection locked="0"/>
    </xf>
    <xf numFmtId="311" fontId="3" fillId="0" borderId="0">
      <protection locked="0"/>
    </xf>
    <xf numFmtId="0" fontId="71" fillId="0" borderId="28" applyNumberFormat="0" applyFill="0" applyAlignment="0" applyProtection="0"/>
    <xf numFmtId="0" fontId="249" fillId="0" borderId="0" applyNumberFormat="0" applyFill="0" applyBorder="0" applyAlignment="0" applyProtection="0">
      <alignment vertical="top"/>
      <protection locked="0"/>
    </xf>
    <xf numFmtId="0" fontId="164" fillId="62" borderId="0" applyNumberFormat="0" applyBorder="0" applyAlignment="0" applyProtection="0"/>
    <xf numFmtId="0" fontId="141" fillId="0" borderId="0"/>
    <xf numFmtId="0" fontId="238" fillId="49" borderId="0">
      <alignment horizontal="left" wrapText="1" indent="2"/>
    </xf>
    <xf numFmtId="2" fontId="71" fillId="0" borderId="0">
      <alignment horizontal="center"/>
      <protection locked="0"/>
    </xf>
    <xf numFmtId="10" fontId="21" fillId="49" borderId="16" applyNumberFormat="0" applyBorder="0" applyAlignment="0" applyProtection="0"/>
    <xf numFmtId="10" fontId="21" fillId="49" borderId="16" applyNumberFormat="0" applyBorder="0" applyAlignment="0" applyProtection="0"/>
    <xf numFmtId="10" fontId="21" fillId="49" borderId="16" applyNumberFormat="0" applyBorder="0" applyAlignment="0" applyProtection="0"/>
    <xf numFmtId="10" fontId="21" fillId="49" borderId="16" applyNumberFormat="0" applyBorder="0" applyAlignment="0" applyProtection="0"/>
    <xf numFmtId="10" fontId="21" fillId="49" borderId="16" applyNumberFormat="0" applyBorder="0" applyAlignment="0" applyProtection="0"/>
    <xf numFmtId="10" fontId="21" fillId="49" borderId="16" applyNumberFormat="0" applyBorder="0" applyAlignment="0" applyProtection="0"/>
    <xf numFmtId="10" fontId="21" fillId="49" borderId="16" applyNumberFormat="0" applyBorder="0" applyAlignment="0" applyProtection="0"/>
    <xf numFmtId="10" fontId="21" fillId="49" borderId="16" applyNumberFormat="0" applyBorder="0" applyAlignment="0" applyProtection="0"/>
    <xf numFmtId="10" fontId="21" fillId="49" borderId="16" applyNumberFormat="0" applyBorder="0" applyAlignment="0" applyProtection="0"/>
    <xf numFmtId="10" fontId="21" fillId="49" borderId="16" applyNumberFormat="0" applyBorder="0" applyAlignment="0" applyProtection="0"/>
    <xf numFmtId="10" fontId="21" fillId="49" borderId="16" applyNumberFormat="0" applyBorder="0" applyAlignment="0" applyProtection="0"/>
    <xf numFmtId="10" fontId="21" fillId="49" borderId="16" applyNumberFormat="0" applyBorder="0" applyAlignment="0" applyProtection="0"/>
    <xf numFmtId="10" fontId="21" fillId="49" borderId="16" applyNumberFormat="0" applyBorder="0" applyAlignment="0" applyProtection="0"/>
    <xf numFmtId="10" fontId="21" fillId="49" borderId="16" applyNumberFormat="0" applyBorder="0" applyAlignment="0" applyProtection="0"/>
    <xf numFmtId="10" fontId="21" fillId="49" borderId="16" applyNumberFormat="0" applyBorder="0" applyAlignment="0" applyProtection="0"/>
    <xf numFmtId="10" fontId="21" fillId="49" borderId="16" applyNumberFormat="0" applyBorder="0" applyAlignment="0" applyProtection="0"/>
    <xf numFmtId="10" fontId="21" fillId="49" borderId="16" applyNumberFormat="0" applyBorder="0" applyAlignment="0" applyProtection="0"/>
    <xf numFmtId="10" fontId="21" fillId="49" borderId="16" applyNumberFormat="0" applyBorder="0" applyAlignment="0" applyProtection="0"/>
    <xf numFmtId="10" fontId="21" fillId="49" borderId="16" applyNumberFormat="0" applyBorder="0" applyAlignment="0" applyProtection="0"/>
    <xf numFmtId="10" fontId="21" fillId="49" borderId="16" applyNumberFormat="0" applyBorder="0" applyAlignment="0" applyProtection="0"/>
    <xf numFmtId="10" fontId="21" fillId="49" borderId="16" applyNumberFormat="0" applyBorder="0" applyAlignment="0" applyProtection="0"/>
    <xf numFmtId="10" fontId="21" fillId="49" borderId="16" applyNumberFormat="0" applyBorder="0" applyAlignment="0" applyProtection="0"/>
    <xf numFmtId="10" fontId="21" fillId="49" borderId="16" applyNumberFormat="0" applyBorder="0" applyAlignment="0" applyProtection="0"/>
    <xf numFmtId="10" fontId="21" fillId="49" borderId="16" applyNumberFormat="0" applyBorder="0" applyAlignment="0" applyProtection="0"/>
    <xf numFmtId="10" fontId="21" fillId="49" borderId="16" applyNumberFormat="0" applyBorder="0" applyAlignment="0" applyProtection="0"/>
    <xf numFmtId="10" fontId="21" fillId="49" borderId="16" applyNumberFormat="0" applyBorder="0" applyAlignment="0" applyProtection="0"/>
    <xf numFmtId="10" fontId="21" fillId="49" borderId="16" applyNumberFormat="0" applyBorder="0" applyAlignment="0" applyProtection="0"/>
    <xf numFmtId="10" fontId="21" fillId="49" borderId="16" applyNumberFormat="0" applyBorder="0" applyAlignment="0" applyProtection="0"/>
    <xf numFmtId="10" fontId="21" fillId="49" borderId="16" applyNumberFormat="0" applyBorder="0" applyAlignment="0" applyProtection="0"/>
    <xf numFmtId="10" fontId="21" fillId="49" borderId="16" applyNumberFormat="0" applyBorder="0" applyAlignment="0" applyProtection="0"/>
    <xf numFmtId="10" fontId="21" fillId="49" borderId="16" applyNumberFormat="0" applyBorder="0" applyAlignment="0" applyProtection="0"/>
    <xf numFmtId="10" fontId="21" fillId="49" borderId="16" applyNumberFormat="0" applyBorder="0" applyAlignment="0" applyProtection="0"/>
    <xf numFmtId="10" fontId="21" fillId="49" borderId="16" applyNumberFormat="0" applyBorder="0" applyAlignment="0" applyProtection="0"/>
    <xf numFmtId="10" fontId="21" fillId="49" borderId="16" applyNumberFormat="0" applyBorder="0" applyAlignment="0" applyProtection="0"/>
    <xf numFmtId="10" fontId="21" fillId="49" borderId="16" applyNumberFormat="0" applyBorder="0" applyAlignment="0" applyProtection="0"/>
    <xf numFmtId="10" fontId="21" fillId="49" borderId="16" applyNumberFormat="0" applyBorder="0" applyAlignment="0" applyProtection="0"/>
    <xf numFmtId="10" fontId="21" fillId="49" borderId="16" applyNumberFormat="0" applyBorder="0" applyAlignment="0" applyProtection="0"/>
    <xf numFmtId="10" fontId="21" fillId="49" borderId="16" applyNumberFormat="0" applyBorder="0" applyAlignment="0" applyProtection="0"/>
    <xf numFmtId="10" fontId="21" fillId="49" borderId="16" applyNumberFormat="0" applyBorder="0" applyAlignment="0" applyProtection="0"/>
    <xf numFmtId="10" fontId="21" fillId="49" borderId="16" applyNumberFormat="0" applyBorder="0" applyAlignment="0" applyProtection="0"/>
    <xf numFmtId="10" fontId="21" fillId="49" borderId="16" applyNumberFormat="0" applyBorder="0" applyAlignment="0" applyProtection="0"/>
    <xf numFmtId="10" fontId="21" fillId="49" borderId="16" applyNumberFormat="0" applyBorder="0" applyAlignment="0" applyProtection="0"/>
    <xf numFmtId="10" fontId="21" fillId="49" borderId="16" applyNumberFormat="0" applyBorder="0" applyAlignment="0" applyProtection="0"/>
    <xf numFmtId="10" fontId="21" fillId="49" borderId="16" applyNumberFormat="0" applyBorder="0" applyAlignment="0" applyProtection="0"/>
    <xf numFmtId="10" fontId="21" fillId="49" borderId="16" applyNumberFormat="0" applyBorder="0" applyAlignment="0" applyProtection="0"/>
    <xf numFmtId="10" fontId="21" fillId="49" borderId="16" applyNumberFormat="0" applyBorder="0" applyAlignment="0" applyProtection="0"/>
    <xf numFmtId="10" fontId="21" fillId="49" borderId="16" applyNumberFormat="0" applyBorder="0" applyAlignment="0" applyProtection="0"/>
    <xf numFmtId="10" fontId="21" fillId="49" borderId="16" applyNumberFormat="0" applyBorder="0" applyAlignment="0" applyProtection="0"/>
    <xf numFmtId="10" fontId="21" fillId="49" borderId="16" applyNumberFormat="0" applyBorder="0" applyAlignment="0" applyProtection="0"/>
    <xf numFmtId="10" fontId="21" fillId="49" borderId="16" applyNumberFormat="0" applyBorder="0" applyAlignment="0" applyProtection="0"/>
    <xf numFmtId="10" fontId="21" fillId="49" borderId="16" applyNumberFormat="0" applyBorder="0" applyAlignment="0" applyProtection="0"/>
    <xf numFmtId="10" fontId="21" fillId="49" borderId="16" applyNumberFormat="0" applyBorder="0" applyAlignment="0" applyProtection="0"/>
    <xf numFmtId="10" fontId="21" fillId="49" borderId="16" applyNumberFormat="0" applyBorder="0" applyAlignment="0" applyProtection="0"/>
    <xf numFmtId="10" fontId="21" fillId="49" borderId="16" applyNumberFormat="0" applyBorder="0" applyAlignment="0" applyProtection="0"/>
    <xf numFmtId="10" fontId="21" fillId="49" borderId="16" applyNumberFormat="0" applyBorder="0" applyAlignment="0" applyProtection="0"/>
    <xf numFmtId="10" fontId="21" fillId="49" borderId="16" applyNumberFormat="0" applyBorder="0" applyAlignment="0" applyProtection="0"/>
    <xf numFmtId="10" fontId="21" fillId="49" borderId="16" applyNumberFormat="0" applyBorder="0" applyAlignment="0" applyProtection="0"/>
    <xf numFmtId="10" fontId="21" fillId="49" borderId="16" applyNumberFormat="0" applyBorder="0" applyAlignment="0" applyProtection="0"/>
    <xf numFmtId="10" fontId="21" fillId="49" borderId="16" applyNumberFormat="0" applyBorder="0" applyAlignment="0" applyProtection="0"/>
    <xf numFmtId="10" fontId="21" fillId="49" borderId="16" applyNumberFormat="0" applyBorder="0" applyAlignment="0" applyProtection="0"/>
    <xf numFmtId="10" fontId="21" fillId="49" borderId="16" applyNumberFormat="0" applyBorder="0" applyAlignment="0" applyProtection="0"/>
    <xf numFmtId="10" fontId="21" fillId="49" borderId="16" applyNumberFormat="0" applyBorder="0" applyAlignment="0" applyProtection="0"/>
    <xf numFmtId="10" fontId="21" fillId="49" borderId="16" applyNumberFormat="0" applyBorder="0" applyAlignment="0" applyProtection="0"/>
    <xf numFmtId="10" fontId="21" fillId="49" borderId="16" applyNumberFormat="0" applyBorder="0" applyAlignment="0" applyProtection="0"/>
    <xf numFmtId="10" fontId="21" fillId="49" borderId="16" applyNumberFormat="0" applyBorder="0" applyAlignment="0" applyProtection="0"/>
    <xf numFmtId="10" fontId="21" fillId="49" borderId="16" applyNumberFormat="0" applyBorder="0" applyAlignment="0" applyProtection="0"/>
    <xf numFmtId="10" fontId="21" fillId="49" borderId="16" applyNumberFormat="0" applyBorder="0" applyAlignment="0" applyProtection="0"/>
    <xf numFmtId="10" fontId="21" fillId="49" borderId="16" applyNumberFormat="0" applyBorder="0" applyAlignment="0" applyProtection="0"/>
    <xf numFmtId="10" fontId="21" fillId="49" borderId="16" applyNumberFormat="0" applyBorder="0" applyAlignment="0" applyProtection="0"/>
    <xf numFmtId="10" fontId="21" fillId="49" borderId="16" applyNumberFormat="0" applyBorder="0" applyAlignment="0" applyProtection="0"/>
    <xf numFmtId="10" fontId="21" fillId="49" borderId="16" applyNumberFormat="0" applyBorder="0" applyAlignment="0" applyProtection="0"/>
    <xf numFmtId="10" fontId="21" fillId="49" borderId="16" applyNumberFormat="0" applyBorder="0" applyAlignment="0" applyProtection="0"/>
    <xf numFmtId="10" fontId="21" fillId="49" borderId="16" applyNumberFormat="0" applyBorder="0" applyAlignment="0" applyProtection="0"/>
    <xf numFmtId="10" fontId="21" fillId="49" borderId="16" applyNumberFormat="0" applyBorder="0" applyAlignment="0" applyProtection="0"/>
    <xf numFmtId="10" fontId="21" fillId="49" borderId="16" applyNumberFormat="0" applyBorder="0" applyAlignment="0" applyProtection="0"/>
    <xf numFmtId="10" fontId="21" fillId="49" borderId="16" applyNumberFormat="0" applyBorder="0" applyAlignment="0" applyProtection="0"/>
    <xf numFmtId="10" fontId="21" fillId="49" borderId="16" applyNumberFormat="0" applyBorder="0" applyAlignment="0" applyProtection="0"/>
    <xf numFmtId="10" fontId="21" fillId="49" borderId="16" applyNumberFormat="0" applyBorder="0" applyAlignment="0" applyProtection="0"/>
    <xf numFmtId="10" fontId="21" fillId="49" borderId="16" applyNumberFormat="0" applyBorder="0" applyAlignment="0" applyProtection="0"/>
    <xf numFmtId="10" fontId="21" fillId="49" borderId="16" applyNumberFormat="0" applyBorder="0" applyAlignment="0" applyProtection="0"/>
    <xf numFmtId="10" fontId="21" fillId="49" borderId="16" applyNumberFormat="0" applyBorder="0" applyAlignment="0" applyProtection="0"/>
    <xf numFmtId="10" fontId="21" fillId="49" borderId="16" applyNumberFormat="0" applyBorder="0" applyAlignment="0" applyProtection="0"/>
    <xf numFmtId="10" fontId="21" fillId="49" borderId="16" applyNumberFormat="0" applyBorder="0" applyAlignment="0" applyProtection="0"/>
    <xf numFmtId="10" fontId="21" fillId="49" borderId="16" applyNumberFormat="0" applyBorder="0" applyAlignment="0" applyProtection="0"/>
    <xf numFmtId="10" fontId="21" fillId="49" borderId="16" applyNumberFormat="0" applyBorder="0" applyAlignment="0" applyProtection="0"/>
    <xf numFmtId="10" fontId="21" fillId="49" borderId="16" applyNumberFormat="0" applyBorder="0" applyAlignment="0" applyProtection="0"/>
    <xf numFmtId="10" fontId="21" fillId="49" borderId="16" applyNumberFormat="0" applyBorder="0" applyAlignment="0" applyProtection="0"/>
    <xf numFmtId="10" fontId="21" fillId="49" borderId="16" applyNumberFormat="0" applyBorder="0" applyAlignment="0" applyProtection="0"/>
    <xf numFmtId="10" fontId="21" fillId="49" borderId="16" applyNumberFormat="0" applyBorder="0" applyAlignment="0" applyProtection="0"/>
    <xf numFmtId="10" fontId="21" fillId="49" borderId="16" applyNumberFormat="0" applyBorder="0" applyAlignment="0" applyProtection="0"/>
    <xf numFmtId="10" fontId="21" fillId="49" borderId="16" applyNumberFormat="0" applyBorder="0" applyAlignment="0" applyProtection="0"/>
    <xf numFmtId="10" fontId="21" fillId="49" borderId="16" applyNumberFormat="0" applyBorder="0" applyAlignment="0" applyProtection="0"/>
    <xf numFmtId="10" fontId="21" fillId="49" borderId="16" applyNumberFormat="0" applyBorder="0" applyAlignment="0" applyProtection="0"/>
    <xf numFmtId="10" fontId="21" fillId="49" borderId="16" applyNumberFormat="0" applyBorder="0" applyAlignment="0" applyProtection="0"/>
    <xf numFmtId="10" fontId="21" fillId="49" borderId="16" applyNumberFormat="0" applyBorder="0" applyAlignment="0" applyProtection="0"/>
    <xf numFmtId="10" fontId="21" fillId="49" borderId="16" applyNumberFormat="0" applyBorder="0" applyAlignment="0" applyProtection="0"/>
    <xf numFmtId="10" fontId="21" fillId="49" borderId="16" applyNumberFormat="0" applyBorder="0" applyAlignment="0" applyProtection="0"/>
    <xf numFmtId="10" fontId="21" fillId="49" borderId="16" applyNumberFormat="0" applyBorder="0" applyAlignment="0" applyProtection="0"/>
    <xf numFmtId="10" fontId="21" fillId="49" borderId="16" applyNumberFormat="0" applyBorder="0" applyAlignment="0" applyProtection="0"/>
    <xf numFmtId="10" fontId="21" fillId="49" borderId="16" applyNumberFormat="0" applyBorder="0" applyAlignment="0" applyProtection="0"/>
    <xf numFmtId="10" fontId="21" fillId="49" borderId="16" applyNumberFormat="0" applyBorder="0" applyAlignment="0" applyProtection="0"/>
    <xf numFmtId="10" fontId="21" fillId="49" borderId="16" applyNumberFormat="0" applyBorder="0" applyAlignment="0" applyProtection="0"/>
    <xf numFmtId="10" fontId="21" fillId="49" borderId="16" applyNumberFormat="0" applyBorder="0" applyAlignment="0" applyProtection="0"/>
    <xf numFmtId="10" fontId="21" fillId="49" borderId="16" applyNumberFormat="0" applyBorder="0" applyAlignment="0" applyProtection="0"/>
    <xf numFmtId="10" fontId="21" fillId="49" borderId="16" applyNumberFormat="0" applyBorder="0" applyAlignment="0" applyProtection="0"/>
    <xf numFmtId="10" fontId="21" fillId="49" borderId="16" applyNumberFormat="0" applyBorder="0" applyAlignment="0" applyProtection="0"/>
    <xf numFmtId="10" fontId="21" fillId="49" borderId="16" applyNumberFormat="0" applyBorder="0" applyAlignment="0" applyProtection="0"/>
    <xf numFmtId="10" fontId="21" fillId="49" borderId="16" applyNumberFormat="0" applyBorder="0" applyAlignment="0" applyProtection="0"/>
    <xf numFmtId="10" fontId="21" fillId="49" borderId="16" applyNumberFormat="0" applyBorder="0" applyAlignment="0" applyProtection="0"/>
    <xf numFmtId="10" fontId="21" fillId="49" borderId="16" applyNumberFormat="0" applyBorder="0" applyAlignment="0" applyProtection="0"/>
    <xf numFmtId="10" fontId="21" fillId="49" borderId="16" applyNumberFormat="0" applyBorder="0" applyAlignment="0" applyProtection="0"/>
    <xf numFmtId="10" fontId="21" fillId="49" borderId="16" applyNumberFormat="0" applyBorder="0" applyAlignment="0" applyProtection="0"/>
    <xf numFmtId="10" fontId="21" fillId="49" borderId="16" applyNumberFormat="0" applyBorder="0" applyAlignment="0" applyProtection="0"/>
    <xf numFmtId="10" fontId="21" fillId="49" borderId="16" applyNumberFormat="0" applyBorder="0" applyAlignment="0" applyProtection="0"/>
    <xf numFmtId="10" fontId="21" fillId="49" borderId="16" applyNumberFormat="0" applyBorder="0" applyAlignment="0" applyProtection="0"/>
    <xf numFmtId="10" fontId="21" fillId="49" borderId="16" applyNumberFormat="0" applyBorder="0" applyAlignment="0" applyProtection="0"/>
    <xf numFmtId="10" fontId="21" fillId="49" borderId="16" applyNumberFormat="0" applyBorder="0" applyAlignment="0" applyProtection="0"/>
    <xf numFmtId="10" fontId="21" fillId="49" borderId="16" applyNumberFormat="0" applyBorder="0" applyAlignment="0" applyProtection="0"/>
    <xf numFmtId="10" fontId="21" fillId="49" borderId="16" applyNumberFormat="0" applyBorder="0" applyAlignment="0" applyProtection="0"/>
    <xf numFmtId="10" fontId="21" fillId="49" borderId="16" applyNumberFormat="0" applyBorder="0" applyAlignment="0" applyProtection="0"/>
    <xf numFmtId="10" fontId="21" fillId="49" borderId="16" applyNumberFormat="0" applyBorder="0" applyAlignment="0" applyProtection="0"/>
    <xf numFmtId="10" fontId="21" fillId="49" borderId="16" applyNumberFormat="0" applyBorder="0" applyAlignment="0" applyProtection="0"/>
    <xf numFmtId="10" fontId="21" fillId="49" borderId="16" applyNumberFormat="0" applyBorder="0" applyAlignment="0" applyProtection="0"/>
    <xf numFmtId="10" fontId="21" fillId="49" borderId="16" applyNumberFormat="0" applyBorder="0" applyAlignment="0" applyProtection="0"/>
    <xf numFmtId="10" fontId="21" fillId="49" borderId="16" applyNumberFormat="0" applyBorder="0" applyAlignment="0" applyProtection="0"/>
    <xf numFmtId="10" fontId="21" fillId="49" borderId="16" applyNumberFormat="0" applyBorder="0" applyAlignment="0" applyProtection="0"/>
    <xf numFmtId="10" fontId="21" fillId="49" borderId="16" applyNumberFormat="0" applyBorder="0" applyAlignment="0" applyProtection="0"/>
    <xf numFmtId="10" fontId="21" fillId="49" borderId="16" applyNumberFormat="0" applyBorder="0" applyAlignment="0" applyProtection="0"/>
    <xf numFmtId="10" fontId="21" fillId="49" borderId="16" applyNumberFormat="0" applyBorder="0" applyAlignment="0" applyProtection="0"/>
    <xf numFmtId="10" fontId="21" fillId="49" borderId="16" applyNumberFormat="0" applyBorder="0" applyAlignment="0" applyProtection="0"/>
    <xf numFmtId="10" fontId="21" fillId="49" borderId="16" applyNumberFormat="0" applyBorder="0" applyAlignment="0" applyProtection="0"/>
    <xf numFmtId="10" fontId="21" fillId="49" borderId="16" applyNumberFormat="0" applyBorder="0" applyAlignment="0" applyProtection="0"/>
    <xf numFmtId="10" fontId="21" fillId="49" borderId="16" applyNumberFormat="0" applyBorder="0" applyAlignment="0" applyProtection="0"/>
    <xf numFmtId="10" fontId="21" fillId="49" borderId="16" applyNumberFormat="0" applyBorder="0" applyAlignment="0" applyProtection="0"/>
    <xf numFmtId="10" fontId="21" fillId="49" borderId="16" applyNumberFormat="0" applyBorder="0" applyAlignment="0" applyProtection="0"/>
    <xf numFmtId="10" fontId="21" fillId="49" borderId="16" applyNumberFormat="0" applyBorder="0" applyAlignment="0" applyProtection="0"/>
    <xf numFmtId="10" fontId="21" fillId="49" borderId="16" applyNumberFormat="0" applyBorder="0" applyAlignment="0" applyProtection="0"/>
    <xf numFmtId="10" fontId="21" fillId="49" borderId="16" applyNumberFormat="0" applyBorder="0" applyAlignment="0" applyProtection="0"/>
    <xf numFmtId="10" fontId="21" fillId="49" borderId="16" applyNumberFormat="0" applyBorder="0" applyAlignment="0" applyProtection="0"/>
    <xf numFmtId="10" fontId="21" fillId="49" borderId="16" applyNumberFormat="0" applyBorder="0" applyAlignment="0" applyProtection="0"/>
    <xf numFmtId="10" fontId="21" fillId="49" borderId="16" applyNumberFormat="0" applyBorder="0" applyAlignment="0" applyProtection="0"/>
    <xf numFmtId="10" fontId="21" fillId="49" borderId="16" applyNumberFormat="0" applyBorder="0" applyAlignment="0" applyProtection="0"/>
    <xf numFmtId="10" fontId="21" fillId="49" borderId="16" applyNumberFormat="0" applyBorder="0" applyAlignment="0" applyProtection="0"/>
    <xf numFmtId="10" fontId="21" fillId="49" borderId="16" applyNumberFormat="0" applyBorder="0" applyAlignment="0" applyProtection="0"/>
    <xf numFmtId="10" fontId="21" fillId="49" borderId="16" applyNumberFormat="0" applyBorder="0" applyAlignment="0" applyProtection="0"/>
    <xf numFmtId="10" fontId="21" fillId="49" borderId="16" applyNumberFormat="0" applyBorder="0" applyAlignment="0" applyProtection="0"/>
    <xf numFmtId="10" fontId="21" fillId="49" borderId="16" applyNumberFormat="0" applyBorder="0" applyAlignment="0" applyProtection="0"/>
    <xf numFmtId="10" fontId="21" fillId="49" borderId="16" applyNumberFormat="0" applyBorder="0" applyAlignment="0" applyProtection="0"/>
    <xf numFmtId="10" fontId="21" fillId="49" borderId="16" applyNumberFormat="0" applyBorder="0" applyAlignment="0" applyProtection="0"/>
    <xf numFmtId="10" fontId="21" fillId="49" borderId="16" applyNumberFormat="0" applyBorder="0" applyAlignment="0" applyProtection="0"/>
    <xf numFmtId="10" fontId="21" fillId="49" borderId="16" applyNumberFormat="0" applyBorder="0" applyAlignment="0" applyProtection="0"/>
    <xf numFmtId="10" fontId="21" fillId="49" borderId="16" applyNumberFormat="0" applyBorder="0" applyAlignment="0" applyProtection="0"/>
    <xf numFmtId="10" fontId="21" fillId="49" borderId="16" applyNumberFormat="0" applyBorder="0" applyAlignment="0" applyProtection="0"/>
    <xf numFmtId="10" fontId="21" fillId="49" borderId="16" applyNumberFormat="0" applyBorder="0" applyAlignment="0" applyProtection="0"/>
    <xf numFmtId="10" fontId="21" fillId="49" borderId="16" applyNumberFormat="0" applyBorder="0" applyAlignment="0" applyProtection="0"/>
    <xf numFmtId="10" fontId="21" fillId="49" borderId="16" applyNumberFormat="0" applyBorder="0" applyAlignment="0" applyProtection="0"/>
    <xf numFmtId="10" fontId="21" fillId="49" borderId="16" applyNumberFormat="0" applyBorder="0" applyAlignment="0" applyProtection="0"/>
    <xf numFmtId="10" fontId="21" fillId="49" borderId="16" applyNumberFormat="0" applyBorder="0" applyAlignment="0" applyProtection="0"/>
    <xf numFmtId="10" fontId="21" fillId="49" borderId="16" applyNumberFormat="0" applyBorder="0" applyAlignment="0" applyProtection="0"/>
    <xf numFmtId="10" fontId="21" fillId="49" borderId="16" applyNumberFormat="0" applyBorder="0" applyAlignment="0" applyProtection="0"/>
    <xf numFmtId="10" fontId="21" fillId="49" borderId="16" applyNumberFormat="0" applyBorder="0" applyAlignment="0" applyProtection="0"/>
    <xf numFmtId="10" fontId="21" fillId="49" borderId="16" applyNumberFormat="0" applyBorder="0" applyAlignment="0" applyProtection="0"/>
    <xf numFmtId="10" fontId="21" fillId="49" borderId="16" applyNumberFormat="0" applyBorder="0" applyAlignment="0" applyProtection="0"/>
    <xf numFmtId="10" fontId="21" fillId="49" borderId="16" applyNumberFormat="0" applyBorder="0" applyAlignment="0" applyProtection="0"/>
    <xf numFmtId="10" fontId="21" fillId="49" borderId="16" applyNumberFormat="0" applyBorder="0" applyAlignment="0" applyProtection="0"/>
    <xf numFmtId="10" fontId="21" fillId="49" borderId="16" applyNumberFormat="0" applyBorder="0" applyAlignment="0" applyProtection="0"/>
    <xf numFmtId="10" fontId="21" fillId="49" borderId="16" applyNumberFormat="0" applyBorder="0" applyAlignment="0" applyProtection="0"/>
    <xf numFmtId="10" fontId="21" fillId="49" borderId="16" applyNumberFormat="0" applyBorder="0" applyAlignment="0" applyProtection="0"/>
    <xf numFmtId="10" fontId="21" fillId="49" borderId="16" applyNumberFormat="0" applyBorder="0" applyAlignment="0" applyProtection="0"/>
    <xf numFmtId="10" fontId="21" fillId="49" borderId="16" applyNumberFormat="0" applyBorder="0" applyAlignment="0" applyProtection="0"/>
    <xf numFmtId="10" fontId="21" fillId="49" borderId="16" applyNumberFormat="0" applyBorder="0" applyAlignment="0" applyProtection="0"/>
    <xf numFmtId="10" fontId="21" fillId="49" borderId="16" applyNumberFormat="0" applyBorder="0" applyAlignment="0" applyProtection="0"/>
    <xf numFmtId="10" fontId="21" fillId="49" borderId="16" applyNumberFormat="0" applyBorder="0" applyAlignment="0" applyProtection="0"/>
    <xf numFmtId="10" fontId="21" fillId="49" borderId="16" applyNumberFormat="0" applyBorder="0" applyAlignment="0" applyProtection="0"/>
    <xf numFmtId="10" fontId="21" fillId="49" borderId="16" applyNumberFormat="0" applyBorder="0" applyAlignment="0" applyProtection="0"/>
    <xf numFmtId="10" fontId="21" fillId="49" borderId="16" applyNumberFormat="0" applyBorder="0" applyAlignment="0" applyProtection="0"/>
    <xf numFmtId="10" fontId="21" fillId="49" borderId="16" applyNumberFormat="0" applyBorder="0" applyAlignment="0" applyProtection="0"/>
    <xf numFmtId="10" fontId="21" fillId="49" borderId="16" applyNumberFormat="0" applyBorder="0" applyAlignment="0" applyProtection="0"/>
    <xf numFmtId="10" fontId="21" fillId="49" borderId="16" applyNumberFormat="0" applyBorder="0" applyAlignment="0" applyProtection="0"/>
    <xf numFmtId="10" fontId="21" fillId="49" borderId="16" applyNumberFormat="0" applyBorder="0" applyAlignment="0" applyProtection="0"/>
    <xf numFmtId="10" fontId="21" fillId="49" borderId="16" applyNumberFormat="0" applyBorder="0" applyAlignment="0" applyProtection="0"/>
    <xf numFmtId="10" fontId="21" fillId="49" borderId="16" applyNumberFormat="0" applyBorder="0" applyAlignment="0" applyProtection="0"/>
    <xf numFmtId="10" fontId="21" fillId="49" borderId="16" applyNumberFormat="0" applyBorder="0" applyAlignment="0" applyProtection="0"/>
    <xf numFmtId="10" fontId="21" fillId="49" borderId="16" applyNumberFormat="0" applyBorder="0" applyAlignment="0" applyProtection="0"/>
    <xf numFmtId="10" fontId="21" fillId="49" borderId="16" applyNumberFormat="0" applyBorder="0" applyAlignment="0" applyProtection="0"/>
    <xf numFmtId="10" fontId="21" fillId="49" borderId="16" applyNumberFormat="0" applyBorder="0" applyAlignment="0" applyProtection="0"/>
    <xf numFmtId="10" fontId="21" fillId="49" borderId="16" applyNumberFormat="0" applyBorder="0" applyAlignment="0" applyProtection="0"/>
    <xf numFmtId="10" fontId="21" fillId="49" borderId="16" applyNumberFormat="0" applyBorder="0" applyAlignment="0" applyProtection="0"/>
    <xf numFmtId="10" fontId="21" fillId="49" borderId="16" applyNumberFormat="0" applyBorder="0" applyAlignment="0" applyProtection="0"/>
    <xf numFmtId="10" fontId="21" fillId="49" borderId="16" applyNumberFormat="0" applyBorder="0" applyAlignment="0" applyProtection="0"/>
    <xf numFmtId="10" fontId="21" fillId="49" borderId="16" applyNumberFormat="0" applyBorder="0" applyAlignment="0" applyProtection="0"/>
    <xf numFmtId="10" fontId="21" fillId="49" borderId="16" applyNumberFormat="0" applyBorder="0" applyAlignment="0" applyProtection="0"/>
    <xf numFmtId="10" fontId="21" fillId="49" borderId="16" applyNumberFormat="0" applyBorder="0" applyAlignment="0" applyProtection="0"/>
    <xf numFmtId="10" fontId="21" fillId="49" borderId="16" applyNumberFormat="0" applyBorder="0" applyAlignment="0" applyProtection="0"/>
    <xf numFmtId="10" fontId="21" fillId="49" borderId="16" applyNumberFormat="0" applyBorder="0" applyAlignment="0" applyProtection="0"/>
    <xf numFmtId="10" fontId="21" fillId="49" borderId="16" applyNumberFormat="0" applyBorder="0" applyAlignment="0" applyProtection="0"/>
    <xf numFmtId="10" fontId="21" fillId="49" borderId="16" applyNumberFormat="0" applyBorder="0" applyAlignment="0" applyProtection="0"/>
    <xf numFmtId="10" fontId="21" fillId="49" borderId="16" applyNumberFormat="0" applyBorder="0" applyAlignment="0" applyProtection="0"/>
    <xf numFmtId="10" fontId="21" fillId="49" borderId="16" applyNumberFormat="0" applyBorder="0" applyAlignment="0" applyProtection="0"/>
    <xf numFmtId="10" fontId="21" fillId="49" borderId="16" applyNumberFormat="0" applyBorder="0" applyAlignment="0" applyProtection="0"/>
    <xf numFmtId="10" fontId="21" fillId="49" borderId="16" applyNumberFormat="0" applyBorder="0" applyAlignment="0" applyProtection="0"/>
    <xf numFmtId="10" fontId="21" fillId="49" borderId="16" applyNumberFormat="0" applyBorder="0" applyAlignment="0" applyProtection="0"/>
    <xf numFmtId="10" fontId="21" fillId="49" borderId="16" applyNumberFormat="0" applyBorder="0" applyAlignment="0" applyProtection="0"/>
    <xf numFmtId="10" fontId="21" fillId="49" borderId="16" applyNumberFormat="0" applyBorder="0" applyAlignment="0" applyProtection="0"/>
    <xf numFmtId="10" fontId="21" fillId="49" borderId="16" applyNumberFormat="0" applyBorder="0" applyAlignment="0" applyProtection="0"/>
    <xf numFmtId="10" fontId="21" fillId="49" borderId="16" applyNumberFormat="0" applyBorder="0" applyAlignment="0" applyProtection="0"/>
    <xf numFmtId="10" fontId="21" fillId="49" borderId="16" applyNumberFormat="0" applyBorder="0" applyAlignment="0" applyProtection="0"/>
    <xf numFmtId="10" fontId="21" fillId="49" borderId="16" applyNumberFormat="0" applyBorder="0" applyAlignment="0" applyProtection="0"/>
    <xf numFmtId="10" fontId="21" fillId="49" borderId="16" applyNumberFormat="0" applyBorder="0" applyAlignment="0" applyProtection="0"/>
    <xf numFmtId="10" fontId="21" fillId="49" borderId="16" applyNumberFormat="0" applyBorder="0" applyAlignment="0" applyProtection="0"/>
    <xf numFmtId="10" fontId="21" fillId="49" borderId="16" applyNumberFormat="0" applyBorder="0" applyAlignment="0" applyProtection="0"/>
    <xf numFmtId="10" fontId="21" fillId="49" borderId="16" applyNumberFormat="0" applyBorder="0" applyAlignment="0" applyProtection="0"/>
    <xf numFmtId="10" fontId="21" fillId="49" borderId="16" applyNumberFormat="0" applyBorder="0" applyAlignment="0" applyProtection="0"/>
    <xf numFmtId="10" fontId="21" fillId="49" borderId="16" applyNumberFormat="0" applyBorder="0" applyAlignment="0" applyProtection="0"/>
    <xf numFmtId="10" fontId="21" fillId="49" borderId="16" applyNumberFormat="0" applyBorder="0" applyAlignment="0" applyProtection="0"/>
    <xf numFmtId="10" fontId="21" fillId="49" borderId="16" applyNumberFormat="0" applyBorder="0" applyAlignment="0" applyProtection="0"/>
    <xf numFmtId="10" fontId="21" fillId="49" borderId="16" applyNumberFormat="0" applyBorder="0" applyAlignment="0" applyProtection="0"/>
    <xf numFmtId="10" fontId="21" fillId="49" borderId="16" applyNumberFormat="0" applyBorder="0" applyAlignment="0" applyProtection="0"/>
    <xf numFmtId="10" fontId="21" fillId="49" borderId="16" applyNumberFormat="0" applyBorder="0" applyAlignment="0" applyProtection="0"/>
    <xf numFmtId="10" fontId="21" fillId="49" borderId="16" applyNumberFormat="0" applyBorder="0" applyAlignment="0" applyProtection="0"/>
    <xf numFmtId="10" fontId="21" fillId="49" borderId="16" applyNumberFormat="0" applyBorder="0" applyAlignment="0" applyProtection="0"/>
    <xf numFmtId="10" fontId="21" fillId="49" borderId="16" applyNumberFormat="0" applyBorder="0" applyAlignment="0" applyProtection="0"/>
    <xf numFmtId="10" fontId="21" fillId="49" borderId="16" applyNumberFormat="0" applyBorder="0" applyAlignment="0" applyProtection="0"/>
    <xf numFmtId="10" fontId="21" fillId="49" borderId="16" applyNumberFormat="0" applyBorder="0" applyAlignment="0" applyProtection="0"/>
    <xf numFmtId="10" fontId="21" fillId="49" borderId="16" applyNumberFormat="0" applyBorder="0" applyAlignment="0" applyProtection="0"/>
    <xf numFmtId="10" fontId="21" fillId="49" borderId="16" applyNumberFormat="0" applyBorder="0" applyAlignment="0" applyProtection="0"/>
    <xf numFmtId="10" fontId="21" fillId="49" borderId="16" applyNumberFormat="0" applyBorder="0" applyAlignment="0" applyProtection="0"/>
    <xf numFmtId="10" fontId="21" fillId="49" borderId="16" applyNumberFormat="0" applyBorder="0" applyAlignment="0" applyProtection="0"/>
    <xf numFmtId="10" fontId="21" fillId="49" borderId="16" applyNumberFormat="0" applyBorder="0" applyAlignment="0" applyProtection="0"/>
    <xf numFmtId="10" fontId="21" fillId="49" borderId="16" applyNumberFormat="0" applyBorder="0" applyAlignment="0" applyProtection="0"/>
    <xf numFmtId="10" fontId="21" fillId="49" borderId="16" applyNumberFormat="0" applyBorder="0" applyAlignment="0" applyProtection="0"/>
    <xf numFmtId="10" fontId="21" fillId="49" borderId="16" applyNumberFormat="0" applyBorder="0" applyAlignment="0" applyProtection="0"/>
    <xf numFmtId="10" fontId="21" fillId="49" borderId="16" applyNumberFormat="0" applyBorder="0" applyAlignment="0" applyProtection="0"/>
    <xf numFmtId="10" fontId="21" fillId="49" borderId="16" applyNumberFormat="0" applyBorder="0" applyAlignment="0" applyProtection="0"/>
    <xf numFmtId="10" fontId="21" fillId="49" borderId="16" applyNumberFormat="0" applyBorder="0" applyAlignment="0" applyProtection="0"/>
    <xf numFmtId="10" fontId="21" fillId="49" borderId="16" applyNumberFormat="0" applyBorder="0" applyAlignment="0" applyProtection="0"/>
    <xf numFmtId="10" fontId="21" fillId="49" borderId="16" applyNumberFormat="0" applyBorder="0" applyAlignment="0" applyProtection="0"/>
    <xf numFmtId="10" fontId="21" fillId="49" borderId="16" applyNumberFormat="0" applyBorder="0" applyAlignment="0" applyProtection="0"/>
    <xf numFmtId="10" fontId="21" fillId="49" borderId="16" applyNumberFormat="0" applyBorder="0" applyAlignment="0" applyProtection="0"/>
    <xf numFmtId="10" fontId="21" fillId="49" borderId="16" applyNumberFormat="0" applyBorder="0" applyAlignment="0" applyProtection="0"/>
    <xf numFmtId="10" fontId="21" fillId="49" borderId="16" applyNumberFormat="0" applyBorder="0" applyAlignment="0" applyProtection="0"/>
    <xf numFmtId="10" fontId="21" fillId="49" borderId="16" applyNumberFormat="0" applyBorder="0" applyAlignment="0" applyProtection="0"/>
    <xf numFmtId="10" fontId="21" fillId="49" borderId="16" applyNumberFormat="0" applyBorder="0" applyAlignment="0" applyProtection="0"/>
    <xf numFmtId="10" fontId="21" fillId="49" borderId="16" applyNumberFormat="0" applyBorder="0" applyAlignment="0" applyProtection="0"/>
    <xf numFmtId="10" fontId="21" fillId="49" borderId="16" applyNumberFormat="0" applyBorder="0" applyAlignment="0" applyProtection="0"/>
    <xf numFmtId="10" fontId="21" fillId="49" borderId="16" applyNumberFormat="0" applyBorder="0" applyAlignment="0" applyProtection="0"/>
    <xf numFmtId="10" fontId="21" fillId="49" borderId="16" applyNumberFormat="0" applyBorder="0" applyAlignment="0" applyProtection="0"/>
    <xf numFmtId="10" fontId="21" fillId="49" borderId="16" applyNumberFormat="0" applyBorder="0" applyAlignment="0" applyProtection="0"/>
    <xf numFmtId="10" fontId="21" fillId="49" borderId="16" applyNumberFormat="0" applyBorder="0" applyAlignment="0" applyProtection="0"/>
    <xf numFmtId="10" fontId="21" fillId="49" borderId="16" applyNumberFormat="0" applyBorder="0" applyAlignment="0" applyProtection="0"/>
    <xf numFmtId="10" fontId="21" fillId="49" borderId="16" applyNumberFormat="0" applyBorder="0" applyAlignment="0" applyProtection="0"/>
    <xf numFmtId="10" fontId="21" fillId="49" borderId="16" applyNumberFormat="0" applyBorder="0" applyAlignment="0" applyProtection="0"/>
    <xf numFmtId="10" fontId="21" fillId="49" borderId="16" applyNumberFormat="0" applyBorder="0" applyAlignment="0" applyProtection="0"/>
    <xf numFmtId="10" fontId="21" fillId="49" borderId="16" applyNumberFormat="0" applyBorder="0" applyAlignment="0" applyProtection="0"/>
    <xf numFmtId="10" fontId="21" fillId="49" borderId="16" applyNumberFormat="0" applyBorder="0" applyAlignment="0" applyProtection="0"/>
    <xf numFmtId="10" fontId="21" fillId="49" borderId="16" applyNumberFormat="0" applyBorder="0" applyAlignment="0" applyProtection="0"/>
    <xf numFmtId="10" fontId="21" fillId="49" borderId="16" applyNumberFormat="0" applyBorder="0" applyAlignment="0" applyProtection="0"/>
    <xf numFmtId="10" fontId="21" fillId="49" borderId="16" applyNumberFormat="0" applyBorder="0" applyAlignment="0" applyProtection="0"/>
    <xf numFmtId="10" fontId="21" fillId="49" borderId="16" applyNumberFormat="0" applyBorder="0" applyAlignment="0" applyProtection="0"/>
    <xf numFmtId="10" fontId="21" fillId="49" borderId="16" applyNumberFormat="0" applyBorder="0" applyAlignment="0" applyProtection="0"/>
    <xf numFmtId="10" fontId="21" fillId="49" borderId="16" applyNumberFormat="0" applyBorder="0" applyAlignment="0" applyProtection="0"/>
    <xf numFmtId="10" fontId="21" fillId="49" borderId="16" applyNumberFormat="0" applyBorder="0" applyAlignment="0" applyProtection="0"/>
    <xf numFmtId="10" fontId="21" fillId="49" borderId="16" applyNumberFormat="0" applyBorder="0" applyAlignment="0" applyProtection="0"/>
    <xf numFmtId="10" fontId="21" fillId="49" borderId="16" applyNumberFormat="0" applyBorder="0" applyAlignment="0" applyProtection="0"/>
    <xf numFmtId="10" fontId="21" fillId="49" borderId="16" applyNumberFormat="0" applyBorder="0" applyAlignment="0" applyProtection="0"/>
    <xf numFmtId="10" fontId="21" fillId="49" borderId="16" applyNumberFormat="0" applyBorder="0" applyAlignment="0" applyProtection="0"/>
    <xf numFmtId="10" fontId="21" fillId="49" borderId="16" applyNumberFormat="0" applyBorder="0" applyAlignment="0" applyProtection="0"/>
    <xf numFmtId="10" fontId="21" fillId="49" borderId="16" applyNumberFormat="0" applyBorder="0" applyAlignment="0" applyProtection="0"/>
    <xf numFmtId="10" fontId="21" fillId="49" borderId="16" applyNumberFormat="0" applyBorder="0" applyAlignment="0" applyProtection="0"/>
    <xf numFmtId="10" fontId="21" fillId="49" borderId="16" applyNumberFormat="0" applyBorder="0" applyAlignment="0" applyProtection="0"/>
    <xf numFmtId="10" fontId="21" fillId="49" borderId="16" applyNumberFormat="0" applyBorder="0" applyAlignment="0" applyProtection="0"/>
    <xf numFmtId="10" fontId="21" fillId="49" borderId="16" applyNumberFormat="0" applyBorder="0" applyAlignment="0" applyProtection="0"/>
    <xf numFmtId="10" fontId="21" fillId="49" borderId="16" applyNumberFormat="0" applyBorder="0" applyAlignment="0" applyProtection="0"/>
    <xf numFmtId="10" fontId="21" fillId="49" borderId="16" applyNumberFormat="0" applyBorder="0" applyAlignment="0" applyProtection="0"/>
    <xf numFmtId="10" fontId="21" fillId="49" borderId="16" applyNumberFormat="0" applyBorder="0" applyAlignment="0" applyProtection="0"/>
    <xf numFmtId="10" fontId="21" fillId="49" borderId="16" applyNumberFormat="0" applyBorder="0" applyAlignment="0" applyProtection="0"/>
    <xf numFmtId="10" fontId="21" fillId="49" borderId="16" applyNumberFormat="0" applyBorder="0" applyAlignment="0" applyProtection="0"/>
    <xf numFmtId="10" fontId="21" fillId="49" borderId="16" applyNumberFormat="0" applyBorder="0" applyAlignment="0" applyProtection="0"/>
    <xf numFmtId="10" fontId="21" fillId="49" borderId="16" applyNumberFormat="0" applyBorder="0" applyAlignment="0" applyProtection="0"/>
    <xf numFmtId="10" fontId="21" fillId="49" borderId="16" applyNumberFormat="0" applyBorder="0" applyAlignment="0" applyProtection="0"/>
    <xf numFmtId="10" fontId="21" fillId="49" borderId="16" applyNumberFormat="0" applyBorder="0" applyAlignment="0" applyProtection="0"/>
    <xf numFmtId="10" fontId="21" fillId="49" borderId="16" applyNumberFormat="0" applyBorder="0" applyAlignment="0" applyProtection="0"/>
    <xf numFmtId="10" fontId="21" fillId="49" borderId="16" applyNumberFormat="0" applyBorder="0" applyAlignment="0" applyProtection="0"/>
    <xf numFmtId="10" fontId="21" fillId="49" borderId="16" applyNumberFormat="0" applyBorder="0" applyAlignment="0" applyProtection="0"/>
    <xf numFmtId="10" fontId="21" fillId="49" borderId="16" applyNumberFormat="0" applyBorder="0" applyAlignment="0" applyProtection="0"/>
    <xf numFmtId="10" fontId="21" fillId="49" borderId="16" applyNumberFormat="0" applyBorder="0" applyAlignment="0" applyProtection="0"/>
    <xf numFmtId="10" fontId="21" fillId="49" borderId="16" applyNumberFormat="0" applyBorder="0" applyAlignment="0" applyProtection="0"/>
    <xf numFmtId="10" fontId="21" fillId="49" borderId="16" applyNumberFormat="0" applyBorder="0" applyAlignment="0" applyProtection="0"/>
    <xf numFmtId="10" fontId="21" fillId="49" borderId="16" applyNumberFormat="0" applyBorder="0" applyAlignment="0" applyProtection="0"/>
    <xf numFmtId="10" fontId="21" fillId="49" borderId="16" applyNumberFormat="0" applyBorder="0" applyAlignment="0" applyProtection="0"/>
    <xf numFmtId="10" fontId="21" fillId="49" borderId="16" applyNumberFormat="0" applyBorder="0" applyAlignment="0" applyProtection="0"/>
    <xf numFmtId="10" fontId="21" fillId="49" borderId="16" applyNumberFormat="0" applyBorder="0" applyAlignment="0" applyProtection="0"/>
    <xf numFmtId="10" fontId="21" fillId="49" borderId="16" applyNumberFormat="0" applyBorder="0" applyAlignment="0" applyProtection="0"/>
    <xf numFmtId="10" fontId="21" fillId="49" borderId="16" applyNumberFormat="0" applyBorder="0" applyAlignment="0" applyProtection="0"/>
    <xf numFmtId="10" fontId="21" fillId="49" borderId="16" applyNumberFormat="0" applyBorder="0" applyAlignment="0" applyProtection="0"/>
    <xf numFmtId="10" fontId="21" fillId="49" borderId="16" applyNumberFormat="0" applyBorder="0" applyAlignment="0" applyProtection="0"/>
    <xf numFmtId="10" fontId="21" fillId="49" borderId="16" applyNumberFormat="0" applyBorder="0" applyAlignment="0" applyProtection="0"/>
    <xf numFmtId="10" fontId="21" fillId="49" borderId="16" applyNumberFormat="0" applyBorder="0" applyAlignment="0" applyProtection="0"/>
    <xf numFmtId="10" fontId="21" fillId="49" borderId="16" applyNumberFormat="0" applyBorder="0" applyAlignment="0" applyProtection="0"/>
    <xf numFmtId="10" fontId="21" fillId="49" borderId="16" applyNumberFormat="0" applyBorder="0" applyAlignment="0" applyProtection="0"/>
    <xf numFmtId="10" fontId="21" fillId="49" borderId="16" applyNumberFormat="0" applyBorder="0" applyAlignment="0" applyProtection="0"/>
    <xf numFmtId="10" fontId="21" fillId="49" borderId="16" applyNumberFormat="0" applyBorder="0" applyAlignment="0" applyProtection="0"/>
    <xf numFmtId="10" fontId="21" fillId="49" borderId="16" applyNumberFormat="0" applyBorder="0" applyAlignment="0" applyProtection="0"/>
    <xf numFmtId="10" fontId="21" fillId="49" borderId="16" applyNumberFormat="0" applyBorder="0" applyAlignment="0" applyProtection="0"/>
    <xf numFmtId="10" fontId="21" fillId="49" borderId="16" applyNumberFormat="0" applyBorder="0" applyAlignment="0" applyProtection="0"/>
    <xf numFmtId="10" fontId="21" fillId="49" borderId="16" applyNumberFormat="0" applyBorder="0" applyAlignment="0" applyProtection="0"/>
    <xf numFmtId="10" fontId="21" fillId="49" borderId="16" applyNumberFormat="0" applyBorder="0" applyAlignment="0" applyProtection="0"/>
    <xf numFmtId="10" fontId="21" fillId="49" borderId="16" applyNumberFormat="0" applyBorder="0" applyAlignment="0" applyProtection="0"/>
    <xf numFmtId="10" fontId="21" fillId="49" borderId="16" applyNumberFormat="0" applyBorder="0" applyAlignment="0" applyProtection="0"/>
    <xf numFmtId="10" fontId="21" fillId="49" borderId="16" applyNumberFormat="0" applyBorder="0" applyAlignment="0" applyProtection="0"/>
    <xf numFmtId="10" fontId="21" fillId="49" borderId="16" applyNumberFormat="0" applyBorder="0" applyAlignment="0" applyProtection="0"/>
    <xf numFmtId="10" fontId="21" fillId="49" borderId="16" applyNumberFormat="0" applyBorder="0" applyAlignment="0" applyProtection="0"/>
    <xf numFmtId="10" fontId="21" fillId="49" borderId="16" applyNumberFormat="0" applyBorder="0" applyAlignment="0" applyProtection="0"/>
    <xf numFmtId="10" fontId="21" fillId="49" borderId="16" applyNumberFormat="0" applyBorder="0" applyAlignment="0" applyProtection="0"/>
    <xf numFmtId="10" fontId="21" fillId="49" borderId="16" applyNumberFormat="0" applyBorder="0" applyAlignment="0" applyProtection="0"/>
    <xf numFmtId="10" fontId="21" fillId="49" borderId="16" applyNumberFormat="0" applyBorder="0" applyAlignment="0" applyProtection="0"/>
    <xf numFmtId="10" fontId="21" fillId="49" borderId="16" applyNumberFormat="0" applyBorder="0" applyAlignment="0" applyProtection="0"/>
    <xf numFmtId="10" fontId="21" fillId="49" borderId="16" applyNumberFormat="0" applyBorder="0" applyAlignment="0" applyProtection="0"/>
    <xf numFmtId="10" fontId="21" fillId="49" borderId="16" applyNumberFormat="0" applyBorder="0" applyAlignment="0" applyProtection="0"/>
    <xf numFmtId="10" fontId="21" fillId="49" borderId="16" applyNumberFormat="0" applyBorder="0" applyAlignment="0" applyProtection="0"/>
    <xf numFmtId="10" fontId="21" fillId="49" borderId="16" applyNumberFormat="0" applyBorder="0" applyAlignment="0" applyProtection="0"/>
    <xf numFmtId="10" fontId="21" fillId="49" borderId="16" applyNumberFormat="0" applyBorder="0" applyAlignment="0" applyProtection="0"/>
    <xf numFmtId="10" fontId="21" fillId="49" borderId="16" applyNumberFormat="0" applyBorder="0" applyAlignment="0" applyProtection="0"/>
    <xf numFmtId="10" fontId="21" fillId="49" borderId="16" applyNumberFormat="0" applyBorder="0" applyAlignment="0" applyProtection="0"/>
    <xf numFmtId="10" fontId="21" fillId="49" borderId="16" applyNumberFormat="0" applyBorder="0" applyAlignment="0" applyProtection="0"/>
    <xf numFmtId="10" fontId="21" fillId="49" borderId="16" applyNumberFormat="0" applyBorder="0" applyAlignment="0" applyProtection="0"/>
    <xf numFmtId="10" fontId="21" fillId="49" borderId="16" applyNumberFormat="0" applyBorder="0" applyAlignment="0" applyProtection="0"/>
    <xf numFmtId="10" fontId="21" fillId="49" borderId="16" applyNumberFormat="0" applyBorder="0" applyAlignment="0" applyProtection="0"/>
    <xf numFmtId="10" fontId="21" fillId="49" borderId="16" applyNumberFormat="0" applyBorder="0" applyAlignment="0" applyProtection="0"/>
    <xf numFmtId="10" fontId="21" fillId="49" borderId="16" applyNumberFormat="0" applyBorder="0" applyAlignment="0" applyProtection="0"/>
    <xf numFmtId="10" fontId="21" fillId="49" borderId="16" applyNumberFormat="0" applyBorder="0" applyAlignment="0" applyProtection="0"/>
    <xf numFmtId="10" fontId="21" fillId="49" borderId="16" applyNumberFormat="0" applyBorder="0" applyAlignment="0" applyProtection="0"/>
    <xf numFmtId="10" fontId="21" fillId="49" borderId="16" applyNumberFormat="0" applyBorder="0" applyAlignment="0" applyProtection="0"/>
    <xf numFmtId="10" fontId="21" fillId="49" borderId="16" applyNumberFormat="0" applyBorder="0" applyAlignment="0" applyProtection="0"/>
    <xf numFmtId="10" fontId="21" fillId="49" borderId="16" applyNumberFormat="0" applyBorder="0" applyAlignment="0" applyProtection="0"/>
    <xf numFmtId="10" fontId="21" fillId="49" borderId="16" applyNumberFormat="0" applyBorder="0" applyAlignment="0" applyProtection="0"/>
    <xf numFmtId="10" fontId="21" fillId="49" borderId="16" applyNumberFormat="0" applyBorder="0" applyAlignment="0" applyProtection="0"/>
    <xf numFmtId="10" fontId="21" fillId="49" borderId="16" applyNumberFormat="0" applyBorder="0" applyAlignment="0" applyProtection="0"/>
    <xf numFmtId="10" fontId="21" fillId="49" borderId="16" applyNumberFormat="0" applyBorder="0" applyAlignment="0" applyProtection="0"/>
    <xf numFmtId="10" fontId="21" fillId="49" borderId="16" applyNumberFormat="0" applyBorder="0" applyAlignment="0" applyProtection="0"/>
    <xf numFmtId="10" fontId="21" fillId="49" borderId="16" applyNumberFormat="0" applyBorder="0" applyAlignment="0" applyProtection="0"/>
    <xf numFmtId="10" fontId="21" fillId="49" borderId="16" applyNumberFormat="0" applyBorder="0" applyAlignment="0" applyProtection="0"/>
    <xf numFmtId="10" fontId="21" fillId="49" borderId="16" applyNumberFormat="0" applyBorder="0" applyAlignment="0" applyProtection="0"/>
    <xf numFmtId="10" fontId="21" fillId="49" borderId="16" applyNumberFormat="0" applyBorder="0" applyAlignment="0" applyProtection="0"/>
    <xf numFmtId="10" fontId="21" fillId="49" borderId="16" applyNumberFormat="0" applyBorder="0" applyAlignment="0" applyProtection="0"/>
    <xf numFmtId="10" fontId="21" fillId="49" borderId="16" applyNumberFormat="0" applyBorder="0" applyAlignment="0" applyProtection="0"/>
    <xf numFmtId="10" fontId="21" fillId="49" borderId="16" applyNumberFormat="0" applyBorder="0" applyAlignment="0" applyProtection="0"/>
    <xf numFmtId="10" fontId="21" fillId="49" borderId="16" applyNumberFormat="0" applyBorder="0" applyAlignment="0" applyProtection="0"/>
    <xf numFmtId="10" fontId="21" fillId="49" borderId="16" applyNumberFormat="0" applyBorder="0" applyAlignment="0" applyProtection="0"/>
    <xf numFmtId="10" fontId="21" fillId="49" borderId="16" applyNumberFormat="0" applyBorder="0" applyAlignment="0" applyProtection="0"/>
    <xf numFmtId="10" fontId="21" fillId="49" borderId="16" applyNumberFormat="0" applyBorder="0" applyAlignment="0" applyProtection="0"/>
    <xf numFmtId="10" fontId="21" fillId="49" borderId="16" applyNumberFormat="0" applyBorder="0" applyAlignment="0" applyProtection="0"/>
    <xf numFmtId="10" fontId="21" fillId="49" borderId="16" applyNumberFormat="0" applyBorder="0" applyAlignment="0" applyProtection="0"/>
    <xf numFmtId="10" fontId="21" fillId="49" borderId="16" applyNumberFormat="0" applyBorder="0" applyAlignment="0" applyProtection="0"/>
    <xf numFmtId="10" fontId="21" fillId="49" borderId="16" applyNumberFormat="0" applyBorder="0" applyAlignment="0" applyProtection="0"/>
    <xf numFmtId="10" fontId="21" fillId="49" borderId="16" applyNumberFormat="0" applyBorder="0" applyAlignment="0" applyProtection="0"/>
    <xf numFmtId="10" fontId="21" fillId="49" borderId="16" applyNumberFormat="0" applyBorder="0" applyAlignment="0" applyProtection="0"/>
    <xf numFmtId="10" fontId="21" fillId="49" borderId="16" applyNumberFormat="0" applyBorder="0" applyAlignment="0" applyProtection="0"/>
    <xf numFmtId="10" fontId="21" fillId="49" borderId="16" applyNumberFormat="0" applyBorder="0" applyAlignment="0" applyProtection="0"/>
    <xf numFmtId="10" fontId="21" fillId="49" borderId="16" applyNumberFormat="0" applyBorder="0" applyAlignment="0" applyProtection="0"/>
    <xf numFmtId="10" fontId="21" fillId="49" borderId="16" applyNumberFormat="0" applyBorder="0" applyAlignment="0" applyProtection="0"/>
    <xf numFmtId="10" fontId="21" fillId="49" borderId="16" applyNumberFormat="0" applyBorder="0" applyAlignment="0" applyProtection="0"/>
    <xf numFmtId="10" fontId="21" fillId="49" borderId="16" applyNumberFormat="0" applyBorder="0" applyAlignment="0" applyProtection="0"/>
    <xf numFmtId="10" fontId="21" fillId="49" borderId="16" applyNumberFormat="0" applyBorder="0" applyAlignment="0" applyProtection="0"/>
    <xf numFmtId="10" fontId="21" fillId="49" borderId="16" applyNumberFormat="0" applyBorder="0" applyAlignment="0" applyProtection="0"/>
    <xf numFmtId="10" fontId="21" fillId="49" borderId="16" applyNumberFormat="0" applyBorder="0" applyAlignment="0" applyProtection="0"/>
    <xf numFmtId="10" fontId="21" fillId="49" borderId="16" applyNumberFormat="0" applyBorder="0" applyAlignment="0" applyProtection="0"/>
    <xf numFmtId="10" fontId="21" fillId="49" borderId="16" applyNumberFormat="0" applyBorder="0" applyAlignment="0" applyProtection="0"/>
    <xf numFmtId="10" fontId="21" fillId="49" borderId="16" applyNumberFormat="0" applyBorder="0" applyAlignment="0" applyProtection="0"/>
    <xf numFmtId="10" fontId="21" fillId="49" borderId="16" applyNumberFormat="0" applyBorder="0" applyAlignment="0" applyProtection="0"/>
    <xf numFmtId="10" fontId="21" fillId="49" borderId="16" applyNumberFormat="0" applyBorder="0" applyAlignment="0" applyProtection="0"/>
    <xf numFmtId="10" fontId="21" fillId="49" borderId="16" applyNumberFormat="0" applyBorder="0" applyAlignment="0" applyProtection="0"/>
    <xf numFmtId="10" fontId="21" fillId="49" borderId="16" applyNumberFormat="0" applyBorder="0" applyAlignment="0" applyProtection="0"/>
    <xf numFmtId="10" fontId="21" fillId="49" borderId="16" applyNumberFormat="0" applyBorder="0" applyAlignment="0" applyProtection="0"/>
    <xf numFmtId="10" fontId="21" fillId="49" borderId="16" applyNumberFormat="0" applyBorder="0" applyAlignment="0" applyProtection="0"/>
    <xf numFmtId="10" fontId="21" fillId="49" borderId="16" applyNumberFormat="0" applyBorder="0" applyAlignment="0" applyProtection="0"/>
    <xf numFmtId="10" fontId="21" fillId="49" borderId="16" applyNumberFormat="0" applyBorder="0" applyAlignment="0" applyProtection="0"/>
    <xf numFmtId="10" fontId="21" fillId="49" borderId="16" applyNumberFormat="0" applyBorder="0" applyAlignment="0" applyProtection="0"/>
    <xf numFmtId="10" fontId="21" fillId="49" borderId="16" applyNumberFormat="0" applyBorder="0" applyAlignment="0" applyProtection="0"/>
    <xf numFmtId="10" fontId="21" fillId="49" borderId="16" applyNumberFormat="0" applyBorder="0" applyAlignment="0" applyProtection="0"/>
    <xf numFmtId="10" fontId="21" fillId="49" borderId="16" applyNumberFormat="0" applyBorder="0" applyAlignment="0" applyProtection="0"/>
    <xf numFmtId="10" fontId="21" fillId="49" borderId="16" applyNumberFormat="0" applyBorder="0" applyAlignment="0" applyProtection="0"/>
    <xf numFmtId="10" fontId="21" fillId="49" borderId="16" applyNumberFormat="0" applyBorder="0" applyAlignment="0" applyProtection="0"/>
    <xf numFmtId="10" fontId="21" fillId="49" borderId="16" applyNumberFormat="0" applyBorder="0" applyAlignment="0" applyProtection="0"/>
    <xf numFmtId="10" fontId="21" fillId="49" borderId="16" applyNumberFormat="0" applyBorder="0" applyAlignment="0" applyProtection="0"/>
    <xf numFmtId="10" fontId="21" fillId="49" borderId="16" applyNumberFormat="0" applyBorder="0" applyAlignment="0" applyProtection="0"/>
    <xf numFmtId="10" fontId="21" fillId="49" borderId="16" applyNumberFormat="0" applyBorder="0" applyAlignment="0" applyProtection="0"/>
    <xf numFmtId="10" fontId="21" fillId="49" borderId="16" applyNumberFormat="0" applyBorder="0" applyAlignment="0" applyProtection="0"/>
    <xf numFmtId="10" fontId="21" fillId="49" borderId="16" applyNumberFormat="0" applyBorder="0" applyAlignment="0" applyProtection="0"/>
    <xf numFmtId="10" fontId="21" fillId="49" borderId="16" applyNumberFormat="0" applyBorder="0" applyAlignment="0" applyProtection="0"/>
    <xf numFmtId="10" fontId="21" fillId="49" borderId="16" applyNumberFormat="0" applyBorder="0" applyAlignment="0" applyProtection="0"/>
    <xf numFmtId="10" fontId="21" fillId="49" borderId="16" applyNumberFormat="0" applyBorder="0" applyAlignment="0" applyProtection="0"/>
    <xf numFmtId="10" fontId="21" fillId="49" borderId="16" applyNumberFormat="0" applyBorder="0" applyAlignment="0" applyProtection="0"/>
    <xf numFmtId="10" fontId="21" fillId="49" borderId="16" applyNumberFormat="0" applyBorder="0" applyAlignment="0" applyProtection="0"/>
    <xf numFmtId="10" fontId="21" fillId="49" borderId="16" applyNumberFormat="0" applyBorder="0" applyAlignment="0" applyProtection="0"/>
    <xf numFmtId="10" fontId="21" fillId="49" borderId="16" applyNumberFormat="0" applyBorder="0" applyAlignment="0" applyProtection="0"/>
    <xf numFmtId="10" fontId="21" fillId="49" borderId="16" applyNumberFormat="0" applyBorder="0" applyAlignment="0" applyProtection="0"/>
    <xf numFmtId="10" fontId="21" fillId="49" borderId="16" applyNumberFormat="0" applyBorder="0" applyAlignment="0" applyProtection="0"/>
    <xf numFmtId="10" fontId="21" fillId="49" borderId="16" applyNumberFormat="0" applyBorder="0" applyAlignment="0" applyProtection="0"/>
    <xf numFmtId="10" fontId="21" fillId="49" borderId="16" applyNumberFormat="0" applyBorder="0" applyAlignment="0" applyProtection="0"/>
    <xf numFmtId="10" fontId="21" fillId="49" borderId="16" applyNumberFormat="0" applyBorder="0" applyAlignment="0" applyProtection="0"/>
    <xf numFmtId="10" fontId="21" fillId="49" borderId="16" applyNumberFormat="0" applyBorder="0" applyAlignment="0" applyProtection="0"/>
    <xf numFmtId="10" fontId="21" fillId="49" borderId="16" applyNumberFormat="0" applyBorder="0" applyAlignment="0" applyProtection="0"/>
    <xf numFmtId="10" fontId="21" fillId="49" borderId="16" applyNumberFormat="0" applyBorder="0" applyAlignment="0" applyProtection="0"/>
    <xf numFmtId="10" fontId="21" fillId="49" borderId="16" applyNumberFormat="0" applyBorder="0" applyAlignment="0" applyProtection="0"/>
    <xf numFmtId="10" fontId="21" fillId="49" borderId="16" applyNumberFormat="0" applyBorder="0" applyAlignment="0" applyProtection="0"/>
    <xf numFmtId="10" fontId="21" fillId="49" borderId="16" applyNumberFormat="0" applyBorder="0" applyAlignment="0" applyProtection="0"/>
    <xf numFmtId="10" fontId="21" fillId="49" borderId="16" applyNumberFormat="0" applyBorder="0" applyAlignment="0" applyProtection="0"/>
    <xf numFmtId="10" fontId="21" fillId="49" borderId="16" applyNumberFormat="0" applyBorder="0" applyAlignment="0" applyProtection="0"/>
    <xf numFmtId="10" fontId="21" fillId="49" borderId="16" applyNumberFormat="0" applyBorder="0" applyAlignment="0" applyProtection="0"/>
    <xf numFmtId="10" fontId="21" fillId="49" borderId="16" applyNumberFormat="0" applyBorder="0" applyAlignment="0" applyProtection="0"/>
    <xf numFmtId="10" fontId="21" fillId="49" borderId="16" applyNumberFormat="0" applyBorder="0" applyAlignment="0" applyProtection="0"/>
    <xf numFmtId="10" fontId="21" fillId="49" borderId="16" applyNumberFormat="0" applyBorder="0" applyAlignment="0" applyProtection="0"/>
    <xf numFmtId="10" fontId="21" fillId="49" borderId="16" applyNumberFormat="0" applyBorder="0" applyAlignment="0" applyProtection="0"/>
    <xf numFmtId="10" fontId="21" fillId="49" borderId="16" applyNumberFormat="0" applyBorder="0" applyAlignment="0" applyProtection="0"/>
    <xf numFmtId="10" fontId="21" fillId="49" borderId="16" applyNumberFormat="0" applyBorder="0" applyAlignment="0" applyProtection="0"/>
    <xf numFmtId="10" fontId="21" fillId="49" borderId="16" applyNumberFormat="0" applyBorder="0" applyAlignment="0" applyProtection="0"/>
    <xf numFmtId="10" fontId="21" fillId="49" borderId="16" applyNumberFormat="0" applyBorder="0" applyAlignment="0" applyProtection="0"/>
    <xf numFmtId="10" fontId="21" fillId="49" borderId="16" applyNumberFormat="0" applyBorder="0" applyAlignment="0" applyProtection="0"/>
    <xf numFmtId="10" fontId="21" fillId="49" borderId="16" applyNumberFormat="0" applyBorder="0" applyAlignment="0" applyProtection="0"/>
    <xf numFmtId="10" fontId="21" fillId="49" borderId="16" applyNumberFormat="0" applyBorder="0" applyAlignment="0" applyProtection="0"/>
    <xf numFmtId="10" fontId="21" fillId="49" borderId="16" applyNumberFormat="0" applyBorder="0" applyAlignment="0" applyProtection="0"/>
    <xf numFmtId="10" fontId="21" fillId="49" borderId="16" applyNumberFormat="0" applyBorder="0" applyAlignment="0" applyProtection="0"/>
    <xf numFmtId="10" fontId="21" fillId="49" borderId="16" applyNumberFormat="0" applyBorder="0" applyAlignment="0" applyProtection="0"/>
    <xf numFmtId="10" fontId="21" fillId="49" borderId="16" applyNumberFormat="0" applyBorder="0" applyAlignment="0" applyProtection="0"/>
    <xf numFmtId="10" fontId="21" fillId="49" borderId="16" applyNumberFormat="0" applyBorder="0" applyAlignment="0" applyProtection="0"/>
    <xf numFmtId="10" fontId="21" fillId="49" borderId="16" applyNumberFormat="0" applyBorder="0" applyAlignment="0" applyProtection="0"/>
    <xf numFmtId="10" fontId="21" fillId="49" borderId="16" applyNumberFormat="0" applyBorder="0" applyAlignment="0" applyProtection="0"/>
    <xf numFmtId="10" fontId="21" fillId="49" borderId="16" applyNumberFormat="0" applyBorder="0" applyAlignment="0" applyProtection="0"/>
    <xf numFmtId="10" fontId="21" fillId="49" borderId="16" applyNumberFormat="0" applyBorder="0" applyAlignment="0" applyProtection="0"/>
    <xf numFmtId="10" fontId="21" fillId="49" borderId="16" applyNumberFormat="0" applyBorder="0" applyAlignment="0" applyProtection="0"/>
    <xf numFmtId="10" fontId="21" fillId="49" borderId="16" applyNumberFormat="0" applyBorder="0" applyAlignment="0" applyProtection="0"/>
    <xf numFmtId="10" fontId="21" fillId="49" borderId="16" applyNumberFormat="0" applyBorder="0" applyAlignment="0" applyProtection="0"/>
    <xf numFmtId="10" fontId="21" fillId="49" borderId="16" applyNumberFormat="0" applyBorder="0" applyAlignment="0" applyProtection="0"/>
    <xf numFmtId="10" fontId="21" fillId="49" borderId="16" applyNumberFormat="0" applyBorder="0" applyAlignment="0" applyProtection="0"/>
    <xf numFmtId="10" fontId="21" fillId="49" borderId="16" applyNumberFormat="0" applyBorder="0" applyAlignment="0" applyProtection="0"/>
    <xf numFmtId="10" fontId="21" fillId="49" borderId="16" applyNumberFormat="0" applyBorder="0" applyAlignment="0" applyProtection="0"/>
    <xf numFmtId="10" fontId="21" fillId="49" borderId="16" applyNumberFormat="0" applyBorder="0" applyAlignment="0" applyProtection="0"/>
    <xf numFmtId="10" fontId="21" fillId="49" borderId="16" applyNumberFormat="0" applyBorder="0" applyAlignment="0" applyProtection="0"/>
    <xf numFmtId="10" fontId="21" fillId="49" borderId="16" applyNumberFormat="0" applyBorder="0" applyAlignment="0" applyProtection="0"/>
    <xf numFmtId="10" fontId="21" fillId="49" borderId="16" applyNumberFormat="0" applyBorder="0" applyAlignment="0" applyProtection="0"/>
    <xf numFmtId="10" fontId="21" fillId="49" borderId="16" applyNumberFormat="0" applyBorder="0" applyAlignment="0" applyProtection="0"/>
    <xf numFmtId="10" fontId="21" fillId="49" borderId="16" applyNumberFormat="0" applyBorder="0" applyAlignment="0" applyProtection="0"/>
    <xf numFmtId="10" fontId="21" fillId="49" borderId="16" applyNumberFormat="0" applyBorder="0" applyAlignment="0" applyProtection="0"/>
    <xf numFmtId="10" fontId="21" fillId="49" borderId="16" applyNumberFormat="0" applyBorder="0" applyAlignment="0" applyProtection="0"/>
    <xf numFmtId="10" fontId="21" fillId="49" borderId="16" applyNumberFormat="0" applyBorder="0" applyAlignment="0" applyProtection="0"/>
    <xf numFmtId="10" fontId="21" fillId="49" borderId="16" applyNumberFormat="0" applyBorder="0" applyAlignment="0" applyProtection="0"/>
    <xf numFmtId="10" fontId="21" fillId="49" borderId="16" applyNumberFormat="0" applyBorder="0" applyAlignment="0" applyProtection="0"/>
    <xf numFmtId="10" fontId="21" fillId="49" borderId="16" applyNumberFormat="0" applyBorder="0" applyAlignment="0" applyProtection="0"/>
    <xf numFmtId="10" fontId="21" fillId="49" borderId="16" applyNumberFormat="0" applyBorder="0" applyAlignment="0" applyProtection="0"/>
    <xf numFmtId="10" fontId="21" fillId="49" borderId="16" applyNumberFormat="0" applyBorder="0" applyAlignment="0" applyProtection="0"/>
    <xf numFmtId="10" fontId="21" fillId="49" borderId="16" applyNumberFormat="0" applyBorder="0" applyAlignment="0" applyProtection="0"/>
    <xf numFmtId="10" fontId="21" fillId="49" borderId="16" applyNumberFormat="0" applyBorder="0" applyAlignment="0" applyProtection="0"/>
    <xf numFmtId="10" fontId="21" fillId="49" borderId="16" applyNumberFormat="0" applyBorder="0" applyAlignment="0" applyProtection="0"/>
    <xf numFmtId="10" fontId="21" fillId="49" borderId="16" applyNumberFormat="0" applyBorder="0" applyAlignment="0" applyProtection="0"/>
    <xf numFmtId="10" fontId="21" fillId="49" borderId="16" applyNumberFormat="0" applyBorder="0" applyAlignment="0" applyProtection="0"/>
    <xf numFmtId="10" fontId="21" fillId="49" borderId="16" applyNumberFormat="0" applyBorder="0" applyAlignment="0" applyProtection="0"/>
    <xf numFmtId="10" fontId="21" fillId="49" borderId="16" applyNumberFormat="0" applyBorder="0" applyAlignment="0" applyProtection="0"/>
    <xf numFmtId="10" fontId="21" fillId="49" borderId="16" applyNumberFormat="0" applyBorder="0" applyAlignment="0" applyProtection="0"/>
    <xf numFmtId="10" fontId="21" fillId="49" borderId="16" applyNumberFormat="0" applyBorder="0" applyAlignment="0" applyProtection="0"/>
    <xf numFmtId="10" fontId="21" fillId="49" borderId="16" applyNumberFormat="0" applyBorder="0" applyAlignment="0" applyProtection="0"/>
    <xf numFmtId="10" fontId="21" fillId="49" borderId="16" applyNumberFormat="0" applyBorder="0" applyAlignment="0" applyProtection="0"/>
    <xf numFmtId="10" fontId="21" fillId="49" borderId="16" applyNumberFormat="0" applyBorder="0" applyAlignment="0" applyProtection="0"/>
    <xf numFmtId="10" fontId="21" fillId="49" borderId="16" applyNumberFormat="0" applyBorder="0" applyAlignment="0" applyProtection="0"/>
    <xf numFmtId="10" fontId="21" fillId="49" borderId="16" applyNumberFormat="0" applyBorder="0" applyAlignment="0" applyProtection="0"/>
    <xf numFmtId="10" fontId="21" fillId="49" borderId="16" applyNumberFormat="0" applyBorder="0" applyAlignment="0" applyProtection="0"/>
    <xf numFmtId="10" fontId="21" fillId="49" borderId="16" applyNumberFormat="0" applyBorder="0" applyAlignment="0" applyProtection="0"/>
    <xf numFmtId="10" fontId="21" fillId="49" borderId="16" applyNumberFormat="0" applyBorder="0" applyAlignment="0" applyProtection="0"/>
    <xf numFmtId="10" fontId="21" fillId="49" borderId="16" applyNumberFormat="0" applyBorder="0" applyAlignment="0" applyProtection="0"/>
    <xf numFmtId="10" fontId="21" fillId="49" borderId="16" applyNumberFormat="0" applyBorder="0" applyAlignment="0" applyProtection="0"/>
    <xf numFmtId="10" fontId="21" fillId="49" borderId="16" applyNumberFormat="0" applyBorder="0" applyAlignment="0" applyProtection="0"/>
    <xf numFmtId="10" fontId="21" fillId="49" borderId="16" applyNumberFormat="0" applyBorder="0" applyAlignment="0" applyProtection="0"/>
    <xf numFmtId="10" fontId="21" fillId="49" borderId="16" applyNumberFormat="0" applyBorder="0" applyAlignment="0" applyProtection="0"/>
    <xf numFmtId="10" fontId="21" fillId="49" borderId="16" applyNumberFormat="0" applyBorder="0" applyAlignment="0" applyProtection="0"/>
    <xf numFmtId="10" fontId="21" fillId="49" borderId="16" applyNumberFormat="0" applyBorder="0" applyAlignment="0" applyProtection="0"/>
    <xf numFmtId="10" fontId="21" fillId="49" borderId="16" applyNumberFormat="0" applyBorder="0" applyAlignment="0" applyProtection="0"/>
    <xf numFmtId="10" fontId="21" fillId="49" borderId="16" applyNumberFormat="0" applyBorder="0" applyAlignment="0" applyProtection="0"/>
    <xf numFmtId="10" fontId="21" fillId="49" borderId="16" applyNumberFormat="0" applyBorder="0" applyAlignment="0" applyProtection="0"/>
    <xf numFmtId="10" fontId="21" fillId="49" borderId="16" applyNumberFormat="0" applyBorder="0" applyAlignment="0" applyProtection="0"/>
    <xf numFmtId="10" fontId="21" fillId="49" borderId="16" applyNumberFormat="0" applyBorder="0" applyAlignment="0" applyProtection="0"/>
    <xf numFmtId="10" fontId="21" fillId="49" borderId="16" applyNumberFormat="0" applyBorder="0" applyAlignment="0" applyProtection="0"/>
    <xf numFmtId="10" fontId="21" fillId="49" borderId="16" applyNumberFormat="0" applyBorder="0" applyAlignment="0" applyProtection="0"/>
    <xf numFmtId="10" fontId="21" fillId="49" borderId="16" applyNumberFormat="0" applyBorder="0" applyAlignment="0" applyProtection="0"/>
    <xf numFmtId="10" fontId="21" fillId="49" borderId="16" applyNumberFormat="0" applyBorder="0" applyAlignment="0" applyProtection="0"/>
    <xf numFmtId="10" fontId="21" fillId="49" borderId="16" applyNumberFormat="0" applyBorder="0" applyAlignment="0" applyProtection="0"/>
    <xf numFmtId="10" fontId="21" fillId="49" borderId="16" applyNumberFormat="0" applyBorder="0" applyAlignment="0" applyProtection="0"/>
    <xf numFmtId="10" fontId="21" fillId="49" borderId="16" applyNumberFormat="0" applyBorder="0" applyAlignment="0" applyProtection="0"/>
    <xf numFmtId="10" fontId="21" fillId="49" borderId="16" applyNumberFormat="0" applyBorder="0" applyAlignment="0" applyProtection="0"/>
    <xf numFmtId="10" fontId="21" fillId="49" borderId="16" applyNumberFormat="0" applyBorder="0" applyAlignment="0" applyProtection="0"/>
    <xf numFmtId="10" fontId="21" fillId="49" borderId="16" applyNumberFormat="0" applyBorder="0" applyAlignment="0" applyProtection="0"/>
    <xf numFmtId="10" fontId="21" fillId="49" borderId="16" applyNumberFormat="0" applyBorder="0" applyAlignment="0" applyProtection="0"/>
    <xf numFmtId="10" fontId="21" fillId="49" borderId="16" applyNumberFormat="0" applyBorder="0" applyAlignment="0" applyProtection="0"/>
    <xf numFmtId="10" fontId="21" fillId="49" borderId="16" applyNumberFormat="0" applyBorder="0" applyAlignment="0" applyProtection="0"/>
    <xf numFmtId="10" fontId="21" fillId="49" borderId="16" applyNumberFormat="0" applyBorder="0" applyAlignment="0" applyProtection="0"/>
    <xf numFmtId="10" fontId="21" fillId="49" borderId="16" applyNumberFormat="0" applyBorder="0" applyAlignment="0" applyProtection="0"/>
    <xf numFmtId="10" fontId="21" fillId="49" borderId="16" applyNumberFormat="0" applyBorder="0" applyAlignment="0" applyProtection="0"/>
    <xf numFmtId="10" fontId="21" fillId="49" borderId="16" applyNumberFormat="0" applyBorder="0" applyAlignment="0" applyProtection="0"/>
    <xf numFmtId="10" fontId="21" fillId="49" borderId="16" applyNumberFormat="0" applyBorder="0" applyAlignment="0" applyProtection="0"/>
    <xf numFmtId="10" fontId="21" fillId="49" borderId="16" applyNumberFormat="0" applyBorder="0" applyAlignment="0" applyProtection="0"/>
    <xf numFmtId="10" fontId="21" fillId="49" borderId="16" applyNumberFormat="0" applyBorder="0" applyAlignment="0" applyProtection="0"/>
    <xf numFmtId="10" fontId="21" fillId="49" borderId="16" applyNumberFormat="0" applyBorder="0" applyAlignment="0" applyProtection="0"/>
    <xf numFmtId="10" fontId="21" fillId="49" borderId="16" applyNumberFormat="0" applyBorder="0" applyAlignment="0" applyProtection="0"/>
    <xf numFmtId="10" fontId="21" fillId="49" borderId="16" applyNumberFormat="0" applyBorder="0" applyAlignment="0" applyProtection="0"/>
    <xf numFmtId="10" fontId="21" fillId="49" borderId="16" applyNumberFormat="0" applyBorder="0" applyAlignment="0" applyProtection="0"/>
    <xf numFmtId="10" fontId="21" fillId="49" borderId="16" applyNumberFormat="0" applyBorder="0" applyAlignment="0" applyProtection="0"/>
    <xf numFmtId="10" fontId="21" fillId="49" borderId="16" applyNumberFormat="0" applyBorder="0" applyAlignment="0" applyProtection="0"/>
    <xf numFmtId="10" fontId="21" fillId="49" borderId="16" applyNumberFormat="0" applyBorder="0" applyAlignment="0" applyProtection="0"/>
    <xf numFmtId="10" fontId="21" fillId="49" borderId="16" applyNumberFormat="0" applyBorder="0" applyAlignment="0" applyProtection="0"/>
    <xf numFmtId="10" fontId="21" fillId="49" borderId="16" applyNumberFormat="0" applyBorder="0" applyAlignment="0" applyProtection="0"/>
    <xf numFmtId="10" fontId="21" fillId="49" borderId="16" applyNumberFormat="0" applyBorder="0" applyAlignment="0" applyProtection="0"/>
    <xf numFmtId="10" fontId="21" fillId="49" borderId="16" applyNumberFormat="0" applyBorder="0" applyAlignment="0" applyProtection="0"/>
    <xf numFmtId="10" fontId="21" fillId="49" borderId="16" applyNumberFormat="0" applyBorder="0" applyAlignment="0" applyProtection="0"/>
    <xf numFmtId="10" fontId="21" fillId="49" borderId="16" applyNumberFormat="0" applyBorder="0" applyAlignment="0" applyProtection="0"/>
    <xf numFmtId="10" fontId="21" fillId="49" borderId="16" applyNumberFormat="0" applyBorder="0" applyAlignment="0" applyProtection="0"/>
    <xf numFmtId="10" fontId="21" fillId="49" borderId="16" applyNumberFormat="0" applyBorder="0" applyAlignment="0" applyProtection="0"/>
    <xf numFmtId="10" fontId="21" fillId="49" borderId="16" applyNumberFormat="0" applyBorder="0" applyAlignment="0" applyProtection="0"/>
    <xf numFmtId="10" fontId="21" fillId="49" borderId="16" applyNumberFormat="0" applyBorder="0" applyAlignment="0" applyProtection="0"/>
    <xf numFmtId="10" fontId="21" fillId="49" borderId="16" applyNumberFormat="0" applyBorder="0" applyAlignment="0" applyProtection="0"/>
    <xf numFmtId="10" fontId="21" fillId="49" borderId="16" applyNumberFormat="0" applyBorder="0" applyAlignment="0" applyProtection="0"/>
    <xf numFmtId="10" fontId="21" fillId="49" borderId="16" applyNumberFormat="0" applyBorder="0" applyAlignment="0" applyProtection="0"/>
    <xf numFmtId="10" fontId="21" fillId="49" borderId="16" applyNumberFormat="0" applyBorder="0" applyAlignment="0" applyProtection="0"/>
    <xf numFmtId="10" fontId="21" fillId="49" borderId="16" applyNumberFormat="0" applyBorder="0" applyAlignment="0" applyProtection="0"/>
    <xf numFmtId="10" fontId="21" fillId="49" borderId="16" applyNumberFormat="0" applyBorder="0" applyAlignment="0" applyProtection="0"/>
    <xf numFmtId="10" fontId="21" fillId="49" borderId="16" applyNumberFormat="0" applyBorder="0" applyAlignment="0" applyProtection="0"/>
    <xf numFmtId="10" fontId="21" fillId="49" borderId="16" applyNumberFormat="0" applyBorder="0" applyAlignment="0" applyProtection="0"/>
    <xf numFmtId="10" fontId="21" fillId="49" borderId="16" applyNumberFormat="0" applyBorder="0" applyAlignment="0" applyProtection="0"/>
    <xf numFmtId="10" fontId="21" fillId="49" borderId="16" applyNumberFormat="0" applyBorder="0" applyAlignment="0" applyProtection="0"/>
    <xf numFmtId="10" fontId="21" fillId="49" borderId="16" applyNumberFormat="0" applyBorder="0" applyAlignment="0" applyProtection="0"/>
    <xf numFmtId="10" fontId="21" fillId="49" borderId="16" applyNumberFormat="0" applyBorder="0" applyAlignment="0" applyProtection="0"/>
    <xf numFmtId="10" fontId="21" fillId="49" borderId="16" applyNumberFormat="0" applyBorder="0" applyAlignment="0" applyProtection="0"/>
    <xf numFmtId="10" fontId="21" fillId="49" borderId="16" applyNumberFormat="0" applyBorder="0" applyAlignment="0" applyProtection="0"/>
    <xf numFmtId="10" fontId="21" fillId="49" borderId="16" applyNumberFormat="0" applyBorder="0" applyAlignment="0" applyProtection="0"/>
    <xf numFmtId="10" fontId="21" fillId="49" borderId="16" applyNumberFormat="0" applyBorder="0" applyAlignment="0" applyProtection="0"/>
    <xf numFmtId="10" fontId="21" fillId="49" borderId="16" applyNumberFormat="0" applyBorder="0" applyAlignment="0" applyProtection="0"/>
    <xf numFmtId="10" fontId="21" fillId="49" borderId="16" applyNumberFormat="0" applyBorder="0" applyAlignment="0" applyProtection="0"/>
    <xf numFmtId="10" fontId="21" fillId="49" borderId="16" applyNumberFormat="0" applyBorder="0" applyAlignment="0" applyProtection="0"/>
    <xf numFmtId="10" fontId="21" fillId="49" borderId="16" applyNumberFormat="0" applyBorder="0" applyAlignment="0" applyProtection="0"/>
    <xf numFmtId="10" fontId="21" fillId="49" borderId="16" applyNumberFormat="0" applyBorder="0" applyAlignment="0" applyProtection="0"/>
    <xf numFmtId="10" fontId="21" fillId="49" borderId="16" applyNumberFormat="0" applyBorder="0" applyAlignment="0" applyProtection="0"/>
    <xf numFmtId="10" fontId="21" fillId="49" borderId="16" applyNumberFormat="0" applyBorder="0" applyAlignment="0" applyProtection="0"/>
    <xf numFmtId="10" fontId="21" fillId="49" borderId="16" applyNumberFormat="0" applyBorder="0" applyAlignment="0" applyProtection="0"/>
    <xf numFmtId="10" fontId="21" fillId="49" borderId="16" applyNumberFormat="0" applyBorder="0" applyAlignment="0" applyProtection="0"/>
    <xf numFmtId="10" fontId="21" fillId="49" borderId="16" applyNumberFormat="0" applyBorder="0" applyAlignment="0" applyProtection="0"/>
    <xf numFmtId="10" fontId="21" fillId="49" borderId="16" applyNumberFormat="0" applyBorder="0" applyAlignment="0" applyProtection="0"/>
    <xf numFmtId="10" fontId="21" fillId="49" borderId="16" applyNumberFormat="0" applyBorder="0" applyAlignment="0" applyProtection="0"/>
    <xf numFmtId="10" fontId="21" fillId="49" borderId="16" applyNumberFormat="0" applyBorder="0" applyAlignment="0" applyProtection="0"/>
    <xf numFmtId="10" fontId="21" fillId="49" borderId="16" applyNumberFormat="0" applyBorder="0" applyAlignment="0" applyProtection="0"/>
    <xf numFmtId="10" fontId="21" fillId="49" borderId="16" applyNumberFormat="0" applyBorder="0" applyAlignment="0" applyProtection="0"/>
    <xf numFmtId="10" fontId="21" fillId="49" borderId="16" applyNumberFormat="0" applyBorder="0" applyAlignment="0" applyProtection="0"/>
    <xf numFmtId="10" fontId="21" fillId="49" borderId="16" applyNumberFormat="0" applyBorder="0" applyAlignment="0" applyProtection="0"/>
    <xf numFmtId="10" fontId="21" fillId="49" borderId="16" applyNumberFormat="0" applyBorder="0" applyAlignment="0" applyProtection="0"/>
    <xf numFmtId="10" fontId="21" fillId="49" borderId="16" applyNumberFormat="0" applyBorder="0" applyAlignment="0" applyProtection="0"/>
    <xf numFmtId="10" fontId="21" fillId="49" borderId="16" applyNumberFormat="0" applyBorder="0" applyAlignment="0" applyProtection="0"/>
    <xf numFmtId="10" fontId="21" fillId="49" borderId="16" applyNumberFormat="0" applyBorder="0" applyAlignment="0" applyProtection="0"/>
    <xf numFmtId="10" fontId="21" fillId="49" borderId="16" applyNumberFormat="0" applyBorder="0" applyAlignment="0" applyProtection="0"/>
    <xf numFmtId="10" fontId="21" fillId="49" borderId="16" applyNumberFormat="0" applyBorder="0" applyAlignment="0" applyProtection="0"/>
    <xf numFmtId="10" fontId="21" fillId="49" borderId="16" applyNumberFormat="0" applyBorder="0" applyAlignment="0" applyProtection="0"/>
    <xf numFmtId="10" fontId="21" fillId="49" borderId="16" applyNumberFormat="0" applyBorder="0" applyAlignment="0" applyProtection="0"/>
    <xf numFmtId="10" fontId="21" fillId="49" borderId="16" applyNumberFormat="0" applyBorder="0" applyAlignment="0" applyProtection="0"/>
    <xf numFmtId="10" fontId="21" fillId="49" borderId="16" applyNumberFormat="0" applyBorder="0" applyAlignment="0" applyProtection="0"/>
    <xf numFmtId="10" fontId="21" fillId="49" borderId="16" applyNumberFormat="0" applyBorder="0" applyAlignment="0" applyProtection="0"/>
    <xf numFmtId="10" fontId="21" fillId="49" borderId="16" applyNumberFormat="0" applyBorder="0" applyAlignment="0" applyProtection="0"/>
    <xf numFmtId="10" fontId="21" fillId="49" borderId="16" applyNumberFormat="0" applyBorder="0" applyAlignment="0" applyProtection="0"/>
    <xf numFmtId="10" fontId="21" fillId="49" borderId="16" applyNumberFormat="0" applyBorder="0" applyAlignment="0" applyProtection="0"/>
    <xf numFmtId="10" fontId="21" fillId="49" borderId="16" applyNumberFormat="0" applyBorder="0" applyAlignment="0" applyProtection="0"/>
    <xf numFmtId="10" fontId="21" fillId="49" borderId="16" applyNumberFormat="0" applyBorder="0" applyAlignment="0" applyProtection="0"/>
    <xf numFmtId="10" fontId="21" fillId="49" borderId="16" applyNumberFormat="0" applyBorder="0" applyAlignment="0" applyProtection="0"/>
    <xf numFmtId="10" fontId="21" fillId="49" borderId="16" applyNumberFormat="0" applyBorder="0" applyAlignment="0" applyProtection="0"/>
    <xf numFmtId="10" fontId="21" fillId="49" borderId="16" applyNumberFormat="0" applyBorder="0" applyAlignment="0" applyProtection="0"/>
    <xf numFmtId="10" fontId="21" fillId="49" borderId="16" applyNumberFormat="0" applyBorder="0" applyAlignment="0" applyProtection="0"/>
    <xf numFmtId="10" fontId="21" fillId="49" borderId="16" applyNumberFormat="0" applyBorder="0" applyAlignment="0" applyProtection="0"/>
    <xf numFmtId="10" fontId="21" fillId="49" borderId="16" applyNumberFormat="0" applyBorder="0" applyAlignment="0" applyProtection="0"/>
    <xf numFmtId="10" fontId="21" fillId="49" borderId="16" applyNumberFormat="0" applyBorder="0" applyAlignment="0" applyProtection="0"/>
    <xf numFmtId="10" fontId="21" fillId="49" borderId="16" applyNumberFormat="0" applyBorder="0" applyAlignment="0" applyProtection="0"/>
    <xf numFmtId="10" fontId="21" fillId="49" borderId="16" applyNumberFormat="0" applyBorder="0" applyAlignment="0" applyProtection="0"/>
    <xf numFmtId="10" fontId="21" fillId="49" borderId="16" applyNumberFormat="0" applyBorder="0" applyAlignment="0" applyProtection="0"/>
    <xf numFmtId="10" fontId="21" fillId="49" borderId="16" applyNumberFormat="0" applyBorder="0" applyAlignment="0" applyProtection="0"/>
    <xf numFmtId="10" fontId="21" fillId="49" borderId="16" applyNumberFormat="0" applyBorder="0" applyAlignment="0" applyProtection="0"/>
    <xf numFmtId="10" fontId="21" fillId="49" borderId="16" applyNumberFormat="0" applyBorder="0" applyAlignment="0" applyProtection="0"/>
    <xf numFmtId="10" fontId="21" fillId="49" borderId="16" applyNumberFormat="0" applyBorder="0" applyAlignment="0" applyProtection="0"/>
    <xf numFmtId="10" fontId="21" fillId="49" borderId="16" applyNumberFormat="0" applyBorder="0" applyAlignment="0" applyProtection="0"/>
    <xf numFmtId="10" fontId="21" fillId="49" borderId="16" applyNumberFormat="0" applyBorder="0" applyAlignment="0" applyProtection="0"/>
    <xf numFmtId="10" fontId="21" fillId="49" borderId="16" applyNumberFormat="0" applyBorder="0" applyAlignment="0" applyProtection="0"/>
    <xf numFmtId="10" fontId="21" fillId="49" borderId="16" applyNumberFormat="0" applyBorder="0" applyAlignment="0" applyProtection="0"/>
    <xf numFmtId="10" fontId="21" fillId="49" borderId="16" applyNumberFormat="0" applyBorder="0" applyAlignment="0" applyProtection="0"/>
    <xf numFmtId="10" fontId="21" fillId="49" borderId="16" applyNumberFormat="0" applyBorder="0" applyAlignment="0" applyProtection="0"/>
    <xf numFmtId="10" fontId="21" fillId="49" borderId="16" applyNumberFormat="0" applyBorder="0" applyAlignment="0" applyProtection="0"/>
    <xf numFmtId="10" fontId="21" fillId="49" borderId="16" applyNumberFormat="0" applyBorder="0" applyAlignment="0" applyProtection="0"/>
    <xf numFmtId="10" fontId="21" fillId="49" borderId="16" applyNumberFormat="0" applyBorder="0" applyAlignment="0" applyProtection="0"/>
    <xf numFmtId="10" fontId="21" fillId="49" borderId="16" applyNumberFormat="0" applyBorder="0" applyAlignment="0" applyProtection="0"/>
    <xf numFmtId="10" fontId="21" fillId="49" borderId="16" applyNumberFormat="0" applyBorder="0" applyAlignment="0" applyProtection="0"/>
    <xf numFmtId="10" fontId="21" fillId="49" borderId="16" applyNumberFormat="0" applyBorder="0" applyAlignment="0" applyProtection="0"/>
    <xf numFmtId="10" fontId="21" fillId="49" borderId="16" applyNumberFormat="0" applyBorder="0" applyAlignment="0" applyProtection="0"/>
    <xf numFmtId="10" fontId="21" fillId="49" borderId="16" applyNumberFormat="0" applyBorder="0" applyAlignment="0" applyProtection="0"/>
    <xf numFmtId="10" fontId="21" fillId="49" borderId="16" applyNumberFormat="0" applyBorder="0" applyAlignment="0" applyProtection="0"/>
    <xf numFmtId="10" fontId="21" fillId="49" borderId="16" applyNumberFormat="0" applyBorder="0" applyAlignment="0" applyProtection="0"/>
    <xf numFmtId="10" fontId="21" fillId="49" borderId="16" applyNumberFormat="0" applyBorder="0" applyAlignment="0" applyProtection="0"/>
    <xf numFmtId="10" fontId="21" fillId="49" borderId="16" applyNumberFormat="0" applyBorder="0" applyAlignment="0" applyProtection="0"/>
    <xf numFmtId="10" fontId="21" fillId="49" borderId="16" applyNumberFormat="0" applyBorder="0" applyAlignment="0" applyProtection="0"/>
    <xf numFmtId="10" fontId="21" fillId="49" borderId="16" applyNumberFormat="0" applyBorder="0" applyAlignment="0" applyProtection="0"/>
    <xf numFmtId="10" fontId="21" fillId="49" borderId="16" applyNumberFormat="0" applyBorder="0" applyAlignment="0" applyProtection="0"/>
    <xf numFmtId="10" fontId="21" fillId="49" borderId="16" applyNumberFormat="0" applyBorder="0" applyAlignment="0" applyProtection="0"/>
    <xf numFmtId="10" fontId="21" fillId="49" borderId="16" applyNumberFormat="0" applyBorder="0" applyAlignment="0" applyProtection="0"/>
    <xf numFmtId="10" fontId="21" fillId="49" borderId="16" applyNumberFormat="0" applyBorder="0" applyAlignment="0" applyProtection="0"/>
    <xf numFmtId="10" fontId="21" fillId="49" borderId="16" applyNumberFormat="0" applyBorder="0" applyAlignment="0" applyProtection="0"/>
    <xf numFmtId="10" fontId="21" fillId="49" borderId="16" applyNumberFormat="0" applyBorder="0" applyAlignment="0" applyProtection="0"/>
    <xf numFmtId="10" fontId="21" fillId="49" borderId="16" applyNumberFormat="0" applyBorder="0" applyAlignment="0" applyProtection="0"/>
    <xf numFmtId="10" fontId="21" fillId="49" borderId="16" applyNumberFormat="0" applyBorder="0" applyAlignment="0" applyProtection="0"/>
    <xf numFmtId="10" fontId="21" fillId="49" borderId="16" applyNumberFormat="0" applyBorder="0" applyAlignment="0" applyProtection="0"/>
    <xf numFmtId="10" fontId="21" fillId="49" borderId="16" applyNumberFormat="0" applyBorder="0" applyAlignment="0" applyProtection="0"/>
    <xf numFmtId="10" fontId="21" fillId="49" borderId="16" applyNumberFormat="0" applyBorder="0" applyAlignment="0" applyProtection="0"/>
    <xf numFmtId="10" fontId="21" fillId="49" borderId="16" applyNumberFormat="0" applyBorder="0" applyAlignment="0" applyProtection="0"/>
    <xf numFmtId="10" fontId="21" fillId="49" borderId="16" applyNumberFormat="0" applyBorder="0" applyAlignment="0" applyProtection="0"/>
    <xf numFmtId="10" fontId="21" fillId="49" borderId="16" applyNumberFormat="0" applyBorder="0" applyAlignment="0" applyProtection="0"/>
    <xf numFmtId="10" fontId="21" fillId="49" borderId="16" applyNumberFormat="0" applyBorder="0" applyAlignment="0" applyProtection="0"/>
    <xf numFmtId="10" fontId="21" fillId="49" borderId="16" applyNumberFormat="0" applyBorder="0" applyAlignment="0" applyProtection="0"/>
    <xf numFmtId="10" fontId="21" fillId="49" borderId="16" applyNumberFormat="0" applyBorder="0" applyAlignment="0" applyProtection="0"/>
    <xf numFmtId="10" fontId="21" fillId="49" borderId="16" applyNumberFormat="0" applyBorder="0" applyAlignment="0" applyProtection="0"/>
    <xf numFmtId="10" fontId="21" fillId="49" borderId="16" applyNumberFormat="0" applyBorder="0" applyAlignment="0" applyProtection="0"/>
    <xf numFmtId="10" fontId="21" fillId="49" borderId="16" applyNumberFormat="0" applyBorder="0" applyAlignment="0" applyProtection="0"/>
    <xf numFmtId="10" fontId="21" fillId="49" borderId="16" applyNumberFormat="0" applyBorder="0" applyAlignment="0" applyProtection="0"/>
    <xf numFmtId="10" fontId="21" fillId="49" borderId="16" applyNumberFormat="0" applyBorder="0" applyAlignment="0" applyProtection="0"/>
    <xf numFmtId="10" fontId="21" fillId="49" borderId="16" applyNumberFormat="0" applyBorder="0" applyAlignment="0" applyProtection="0"/>
    <xf numFmtId="10" fontId="21" fillId="49" borderId="16" applyNumberFormat="0" applyBorder="0" applyAlignment="0" applyProtection="0"/>
    <xf numFmtId="10" fontId="21" fillId="49" borderId="16" applyNumberFormat="0" applyBorder="0" applyAlignment="0" applyProtection="0"/>
    <xf numFmtId="10" fontId="21" fillId="49" borderId="16" applyNumberFormat="0" applyBorder="0" applyAlignment="0" applyProtection="0"/>
    <xf numFmtId="10" fontId="21" fillId="49" borderId="16" applyNumberFormat="0" applyBorder="0" applyAlignment="0" applyProtection="0"/>
    <xf numFmtId="10" fontId="21" fillId="49" borderId="16" applyNumberFormat="0" applyBorder="0" applyAlignment="0" applyProtection="0"/>
    <xf numFmtId="10" fontId="21" fillId="49" borderId="16" applyNumberFormat="0" applyBorder="0" applyAlignment="0" applyProtection="0"/>
    <xf numFmtId="10" fontId="21" fillId="49" borderId="16" applyNumberFormat="0" applyBorder="0" applyAlignment="0" applyProtection="0"/>
    <xf numFmtId="10" fontId="21" fillId="49" borderId="16" applyNumberFormat="0" applyBorder="0" applyAlignment="0" applyProtection="0"/>
    <xf numFmtId="10" fontId="21" fillId="49" borderId="16" applyNumberFormat="0" applyBorder="0" applyAlignment="0" applyProtection="0"/>
    <xf numFmtId="10" fontId="21" fillId="49" borderId="16" applyNumberFormat="0" applyBorder="0" applyAlignment="0" applyProtection="0"/>
    <xf numFmtId="10" fontId="21" fillId="49" borderId="16" applyNumberFormat="0" applyBorder="0" applyAlignment="0" applyProtection="0"/>
    <xf numFmtId="10" fontId="21" fillId="49" borderId="16" applyNumberFormat="0" applyBorder="0" applyAlignment="0" applyProtection="0"/>
    <xf numFmtId="10" fontId="21" fillId="49" borderId="16" applyNumberFormat="0" applyBorder="0" applyAlignment="0" applyProtection="0"/>
    <xf numFmtId="10" fontId="21" fillId="49" borderId="16" applyNumberFormat="0" applyBorder="0" applyAlignment="0" applyProtection="0"/>
    <xf numFmtId="10" fontId="21" fillId="49" borderId="16" applyNumberFormat="0" applyBorder="0" applyAlignment="0" applyProtection="0"/>
    <xf numFmtId="10" fontId="21" fillId="49" borderId="16" applyNumberFormat="0" applyBorder="0" applyAlignment="0" applyProtection="0"/>
    <xf numFmtId="10" fontId="21" fillId="49" borderId="16" applyNumberFormat="0" applyBorder="0" applyAlignment="0" applyProtection="0"/>
    <xf numFmtId="10" fontId="21" fillId="49" borderId="16" applyNumberFormat="0" applyBorder="0" applyAlignment="0" applyProtection="0"/>
    <xf numFmtId="10" fontId="21" fillId="49" borderId="16" applyNumberFormat="0" applyBorder="0" applyAlignment="0" applyProtection="0"/>
    <xf numFmtId="10" fontId="21" fillId="49" borderId="16" applyNumberFormat="0" applyBorder="0" applyAlignment="0" applyProtection="0"/>
    <xf numFmtId="10" fontId="21" fillId="49" borderId="16" applyNumberFormat="0" applyBorder="0" applyAlignment="0" applyProtection="0"/>
    <xf numFmtId="10" fontId="21" fillId="49" borderId="16" applyNumberFormat="0" applyBorder="0" applyAlignment="0" applyProtection="0"/>
    <xf numFmtId="10" fontId="21" fillId="49" borderId="16" applyNumberFormat="0" applyBorder="0" applyAlignment="0" applyProtection="0"/>
    <xf numFmtId="10" fontId="21" fillId="49" borderId="16" applyNumberFormat="0" applyBorder="0" applyAlignment="0" applyProtection="0"/>
    <xf numFmtId="10" fontId="21" fillId="49" borderId="16" applyNumberFormat="0" applyBorder="0" applyAlignment="0" applyProtection="0"/>
    <xf numFmtId="10" fontId="21" fillId="49" borderId="16" applyNumberFormat="0" applyBorder="0" applyAlignment="0" applyProtection="0"/>
    <xf numFmtId="10" fontId="21" fillId="49" borderId="16" applyNumberFormat="0" applyBorder="0" applyAlignment="0" applyProtection="0"/>
    <xf numFmtId="10" fontId="21" fillId="49" borderId="16" applyNumberFormat="0" applyBorder="0" applyAlignment="0" applyProtection="0"/>
    <xf numFmtId="10" fontId="21" fillId="49" borderId="16" applyNumberFormat="0" applyBorder="0" applyAlignment="0" applyProtection="0"/>
    <xf numFmtId="10" fontId="21" fillId="49" borderId="16" applyNumberFormat="0" applyBorder="0" applyAlignment="0" applyProtection="0"/>
    <xf numFmtId="10" fontId="21" fillId="49" borderId="16" applyNumberFormat="0" applyBorder="0" applyAlignment="0" applyProtection="0"/>
    <xf numFmtId="10" fontId="21" fillId="49" borderId="16" applyNumberFormat="0" applyBorder="0" applyAlignment="0" applyProtection="0"/>
    <xf numFmtId="10" fontId="21" fillId="49" borderId="16" applyNumberFormat="0" applyBorder="0" applyAlignment="0" applyProtection="0"/>
    <xf numFmtId="10" fontId="21" fillId="49" borderId="16" applyNumberFormat="0" applyBorder="0" applyAlignment="0" applyProtection="0"/>
    <xf numFmtId="10" fontId="21" fillId="49" borderId="16" applyNumberFormat="0" applyBorder="0" applyAlignment="0" applyProtection="0"/>
    <xf numFmtId="10" fontId="21" fillId="49" borderId="16" applyNumberFormat="0" applyBorder="0" applyAlignment="0" applyProtection="0"/>
    <xf numFmtId="10" fontId="21" fillId="49" borderId="16" applyNumberFormat="0" applyBorder="0" applyAlignment="0" applyProtection="0"/>
    <xf numFmtId="10" fontId="21" fillId="49" borderId="16" applyNumberFormat="0" applyBorder="0" applyAlignment="0" applyProtection="0"/>
    <xf numFmtId="10" fontId="21" fillId="49" borderId="16" applyNumberFormat="0" applyBorder="0" applyAlignment="0" applyProtection="0"/>
    <xf numFmtId="10" fontId="21" fillId="49" borderId="16" applyNumberFormat="0" applyBorder="0" applyAlignment="0" applyProtection="0"/>
    <xf numFmtId="10" fontId="21" fillId="49" borderId="16" applyNumberFormat="0" applyBorder="0" applyAlignment="0" applyProtection="0"/>
    <xf numFmtId="10" fontId="21" fillId="49" borderId="16" applyNumberFormat="0" applyBorder="0" applyAlignment="0" applyProtection="0"/>
    <xf numFmtId="10" fontId="21" fillId="49" borderId="16" applyNumberFormat="0" applyBorder="0" applyAlignment="0" applyProtection="0"/>
    <xf numFmtId="10" fontId="21" fillId="49" borderId="16" applyNumberFormat="0" applyBorder="0" applyAlignment="0" applyProtection="0"/>
    <xf numFmtId="10" fontId="21" fillId="49" borderId="16" applyNumberFormat="0" applyBorder="0" applyAlignment="0" applyProtection="0"/>
    <xf numFmtId="10" fontId="21" fillId="49" borderId="16" applyNumberFormat="0" applyBorder="0" applyAlignment="0" applyProtection="0"/>
    <xf numFmtId="10" fontId="21" fillId="49" borderId="16" applyNumberFormat="0" applyBorder="0" applyAlignment="0" applyProtection="0"/>
    <xf numFmtId="10" fontId="21" fillId="49" borderId="16" applyNumberFormat="0" applyBorder="0" applyAlignment="0" applyProtection="0"/>
    <xf numFmtId="10" fontId="21" fillId="49" borderId="16" applyNumberFormat="0" applyBorder="0" applyAlignment="0" applyProtection="0"/>
    <xf numFmtId="10" fontId="21" fillId="49" borderId="16" applyNumberFormat="0" applyBorder="0" applyAlignment="0" applyProtection="0"/>
    <xf numFmtId="10" fontId="21" fillId="49" borderId="16" applyNumberFormat="0" applyBorder="0" applyAlignment="0" applyProtection="0"/>
    <xf numFmtId="10" fontId="21" fillId="49" borderId="16" applyNumberFormat="0" applyBorder="0" applyAlignment="0" applyProtection="0"/>
    <xf numFmtId="10" fontId="21" fillId="49" borderId="16" applyNumberFormat="0" applyBorder="0" applyAlignment="0" applyProtection="0"/>
    <xf numFmtId="10" fontId="21" fillId="49" borderId="16" applyNumberFormat="0" applyBorder="0" applyAlignment="0" applyProtection="0"/>
    <xf numFmtId="10" fontId="21" fillId="49" borderId="16" applyNumberFormat="0" applyBorder="0" applyAlignment="0" applyProtection="0"/>
    <xf numFmtId="10" fontId="21" fillId="49" borderId="16" applyNumberFormat="0" applyBorder="0" applyAlignment="0" applyProtection="0"/>
    <xf numFmtId="10" fontId="21" fillId="49" borderId="16" applyNumberFormat="0" applyBorder="0" applyAlignment="0" applyProtection="0"/>
    <xf numFmtId="10" fontId="21" fillId="49" borderId="16" applyNumberFormat="0" applyBorder="0" applyAlignment="0" applyProtection="0"/>
    <xf numFmtId="10" fontId="21" fillId="49" borderId="16" applyNumberFormat="0" applyBorder="0" applyAlignment="0" applyProtection="0"/>
    <xf numFmtId="10" fontId="21" fillId="49" borderId="16" applyNumberFormat="0" applyBorder="0" applyAlignment="0" applyProtection="0"/>
    <xf numFmtId="10" fontId="21" fillId="49" borderId="16" applyNumberFormat="0" applyBorder="0" applyAlignment="0" applyProtection="0"/>
    <xf numFmtId="10" fontId="21" fillId="49" borderId="16" applyNumberFormat="0" applyBorder="0" applyAlignment="0" applyProtection="0"/>
    <xf numFmtId="10" fontId="21" fillId="49" borderId="16" applyNumberFormat="0" applyBorder="0" applyAlignment="0" applyProtection="0"/>
    <xf numFmtId="10" fontId="21" fillId="49" borderId="16" applyNumberFormat="0" applyBorder="0" applyAlignment="0" applyProtection="0"/>
    <xf numFmtId="10" fontId="21" fillId="49" borderId="16" applyNumberFormat="0" applyBorder="0" applyAlignment="0" applyProtection="0"/>
    <xf numFmtId="10" fontId="21" fillId="49" borderId="16" applyNumberFormat="0" applyBorder="0" applyAlignment="0" applyProtection="0"/>
    <xf numFmtId="10" fontId="21" fillId="49" borderId="16" applyNumberFormat="0" applyBorder="0" applyAlignment="0" applyProtection="0"/>
    <xf numFmtId="10" fontId="21" fillId="49" borderId="16" applyNumberFormat="0" applyBorder="0" applyAlignment="0" applyProtection="0"/>
    <xf numFmtId="10" fontId="21" fillId="49" borderId="16" applyNumberFormat="0" applyBorder="0" applyAlignment="0" applyProtection="0"/>
    <xf numFmtId="10" fontId="21" fillId="49" borderId="16" applyNumberFormat="0" applyBorder="0" applyAlignment="0" applyProtection="0"/>
    <xf numFmtId="10" fontId="21" fillId="49" borderId="16" applyNumberFormat="0" applyBorder="0" applyAlignment="0" applyProtection="0"/>
    <xf numFmtId="10" fontId="21" fillId="49" borderId="16" applyNumberFormat="0" applyBorder="0" applyAlignment="0" applyProtection="0"/>
    <xf numFmtId="10" fontId="21" fillId="49" borderId="16" applyNumberFormat="0" applyBorder="0" applyAlignment="0" applyProtection="0"/>
    <xf numFmtId="10" fontId="21" fillId="49" borderId="16" applyNumberFormat="0" applyBorder="0" applyAlignment="0" applyProtection="0"/>
    <xf numFmtId="10" fontId="21" fillId="49" borderId="16" applyNumberFormat="0" applyBorder="0" applyAlignment="0" applyProtection="0"/>
    <xf numFmtId="10" fontId="21" fillId="49" borderId="16" applyNumberFormat="0" applyBorder="0" applyAlignment="0" applyProtection="0"/>
    <xf numFmtId="10" fontId="21" fillId="49" borderId="16" applyNumberFormat="0" applyBorder="0" applyAlignment="0" applyProtection="0"/>
    <xf numFmtId="10" fontId="21" fillId="49" borderId="16" applyNumberFormat="0" applyBorder="0" applyAlignment="0" applyProtection="0"/>
    <xf numFmtId="10" fontId="21" fillId="49" borderId="16" applyNumberFormat="0" applyBorder="0" applyAlignment="0" applyProtection="0"/>
    <xf numFmtId="10" fontId="21" fillId="49" borderId="16" applyNumberFormat="0" applyBorder="0" applyAlignment="0" applyProtection="0"/>
    <xf numFmtId="10" fontId="21" fillId="49" borderId="16" applyNumberFormat="0" applyBorder="0" applyAlignment="0" applyProtection="0"/>
    <xf numFmtId="10" fontId="21" fillId="49" borderId="16" applyNumberFormat="0" applyBorder="0" applyAlignment="0" applyProtection="0"/>
    <xf numFmtId="10" fontId="21" fillId="49" borderId="16" applyNumberFormat="0" applyBorder="0" applyAlignment="0" applyProtection="0"/>
    <xf numFmtId="10" fontId="21" fillId="49" borderId="16" applyNumberFormat="0" applyBorder="0" applyAlignment="0" applyProtection="0"/>
    <xf numFmtId="10" fontId="21" fillId="49" borderId="16" applyNumberFormat="0" applyBorder="0" applyAlignment="0" applyProtection="0"/>
    <xf numFmtId="10" fontId="21" fillId="49" borderId="16" applyNumberFormat="0" applyBorder="0" applyAlignment="0" applyProtection="0"/>
    <xf numFmtId="10" fontId="21" fillId="49" borderId="16" applyNumberFormat="0" applyBorder="0" applyAlignment="0" applyProtection="0"/>
    <xf numFmtId="10" fontId="21" fillId="49" borderId="16" applyNumberFormat="0" applyBorder="0" applyAlignment="0" applyProtection="0"/>
    <xf numFmtId="10" fontId="21" fillId="49" borderId="16" applyNumberFormat="0" applyBorder="0" applyAlignment="0" applyProtection="0"/>
    <xf numFmtId="10" fontId="21" fillId="49" borderId="16" applyNumberFormat="0" applyBorder="0" applyAlignment="0" applyProtection="0"/>
    <xf numFmtId="10" fontId="21" fillId="49" borderId="16" applyNumberFormat="0" applyBorder="0" applyAlignment="0" applyProtection="0"/>
    <xf numFmtId="10" fontId="21" fillId="49" borderId="16" applyNumberFormat="0" applyBorder="0" applyAlignment="0" applyProtection="0"/>
    <xf numFmtId="10" fontId="21" fillId="49" borderId="16" applyNumberFormat="0" applyBorder="0" applyAlignment="0" applyProtection="0"/>
    <xf numFmtId="10" fontId="21" fillId="49" borderId="16" applyNumberFormat="0" applyBorder="0" applyAlignment="0" applyProtection="0"/>
    <xf numFmtId="10" fontId="21" fillId="49" borderId="16" applyNumberFormat="0" applyBorder="0" applyAlignment="0" applyProtection="0"/>
    <xf numFmtId="10" fontId="21" fillId="49" borderId="16" applyNumberFormat="0" applyBorder="0" applyAlignment="0" applyProtection="0"/>
    <xf numFmtId="10" fontId="21" fillId="49" borderId="16" applyNumberFormat="0" applyBorder="0" applyAlignment="0" applyProtection="0"/>
    <xf numFmtId="10" fontId="21" fillId="49" borderId="16" applyNumberFormat="0" applyBorder="0" applyAlignment="0" applyProtection="0"/>
    <xf numFmtId="10" fontId="21" fillId="49" borderId="16" applyNumberFormat="0" applyBorder="0" applyAlignment="0" applyProtection="0"/>
    <xf numFmtId="10" fontId="21" fillId="49" borderId="16" applyNumberFormat="0" applyBorder="0" applyAlignment="0" applyProtection="0"/>
    <xf numFmtId="10" fontId="21" fillId="49" borderId="16" applyNumberFormat="0" applyBorder="0" applyAlignment="0" applyProtection="0"/>
    <xf numFmtId="10" fontId="21" fillId="49" borderId="16" applyNumberFormat="0" applyBorder="0" applyAlignment="0" applyProtection="0"/>
    <xf numFmtId="10" fontId="21" fillId="49" borderId="16" applyNumberFormat="0" applyBorder="0" applyAlignment="0" applyProtection="0"/>
    <xf numFmtId="10" fontId="21" fillId="49" borderId="16" applyNumberFormat="0" applyBorder="0" applyAlignment="0" applyProtection="0"/>
    <xf numFmtId="10" fontId="21" fillId="49" borderId="16" applyNumberFormat="0" applyBorder="0" applyAlignment="0" applyProtection="0"/>
    <xf numFmtId="10" fontId="21" fillId="49" borderId="16" applyNumberFormat="0" applyBorder="0" applyAlignment="0" applyProtection="0"/>
    <xf numFmtId="10" fontId="21" fillId="49" borderId="16" applyNumberFormat="0" applyBorder="0" applyAlignment="0" applyProtection="0"/>
    <xf numFmtId="10" fontId="21" fillId="49" borderId="16" applyNumberFormat="0" applyBorder="0" applyAlignment="0" applyProtection="0"/>
    <xf numFmtId="10" fontId="21" fillId="49" borderId="16" applyNumberFormat="0" applyBorder="0" applyAlignment="0" applyProtection="0"/>
    <xf numFmtId="10" fontId="21" fillId="49" borderId="16" applyNumberFormat="0" applyBorder="0" applyAlignment="0" applyProtection="0"/>
    <xf numFmtId="10" fontId="21" fillId="49" borderId="16" applyNumberFormat="0" applyBorder="0" applyAlignment="0" applyProtection="0"/>
    <xf numFmtId="10" fontId="21" fillId="49" borderId="16" applyNumberFormat="0" applyBorder="0" applyAlignment="0" applyProtection="0"/>
    <xf numFmtId="10" fontId="21" fillId="49" borderId="16" applyNumberFormat="0" applyBorder="0" applyAlignment="0" applyProtection="0"/>
    <xf numFmtId="10" fontId="21" fillId="49" borderId="16" applyNumberFormat="0" applyBorder="0" applyAlignment="0" applyProtection="0"/>
    <xf numFmtId="10" fontId="21" fillId="49" borderId="16" applyNumberFormat="0" applyBorder="0" applyAlignment="0" applyProtection="0"/>
    <xf numFmtId="10" fontId="21" fillId="49" borderId="16" applyNumberFormat="0" applyBorder="0" applyAlignment="0" applyProtection="0"/>
    <xf numFmtId="10" fontId="21" fillId="49" borderId="16" applyNumberFormat="0" applyBorder="0" applyAlignment="0" applyProtection="0"/>
    <xf numFmtId="10" fontId="21" fillId="49" borderId="16" applyNumberFormat="0" applyBorder="0" applyAlignment="0" applyProtection="0"/>
    <xf numFmtId="10" fontId="21" fillId="49" borderId="16" applyNumberFormat="0" applyBorder="0" applyAlignment="0" applyProtection="0"/>
    <xf numFmtId="10" fontId="21" fillId="49" borderId="16" applyNumberFormat="0" applyBorder="0" applyAlignment="0" applyProtection="0"/>
    <xf numFmtId="10" fontId="21" fillId="49" borderId="16" applyNumberFormat="0" applyBorder="0" applyAlignment="0" applyProtection="0"/>
    <xf numFmtId="10" fontId="21" fillId="49" borderId="16" applyNumberFormat="0" applyBorder="0" applyAlignment="0" applyProtection="0"/>
    <xf numFmtId="10" fontId="21" fillId="49" borderId="16" applyNumberFormat="0" applyBorder="0" applyAlignment="0" applyProtection="0"/>
    <xf numFmtId="10" fontId="21" fillId="49" borderId="16" applyNumberFormat="0" applyBorder="0" applyAlignment="0" applyProtection="0"/>
    <xf numFmtId="10" fontId="21" fillId="49" borderId="16" applyNumberFormat="0" applyBorder="0" applyAlignment="0" applyProtection="0"/>
    <xf numFmtId="10" fontId="21" fillId="49" borderId="16" applyNumberFormat="0" applyBorder="0" applyAlignment="0" applyProtection="0"/>
    <xf numFmtId="10" fontId="21" fillId="49" borderId="16" applyNumberFormat="0" applyBorder="0" applyAlignment="0" applyProtection="0"/>
    <xf numFmtId="10" fontId="21" fillId="49" borderId="16" applyNumberFormat="0" applyBorder="0" applyAlignment="0" applyProtection="0"/>
    <xf numFmtId="10" fontId="21" fillId="49" borderId="16" applyNumberFormat="0" applyBorder="0" applyAlignment="0" applyProtection="0"/>
    <xf numFmtId="10" fontId="21" fillId="49" borderId="16" applyNumberFormat="0" applyBorder="0" applyAlignment="0" applyProtection="0"/>
    <xf numFmtId="10" fontId="21" fillId="49" borderId="16" applyNumberFormat="0" applyBorder="0" applyAlignment="0" applyProtection="0"/>
    <xf numFmtId="10" fontId="21" fillId="49" borderId="16" applyNumberFormat="0" applyBorder="0" applyAlignment="0" applyProtection="0"/>
    <xf numFmtId="10" fontId="21" fillId="49" borderId="16" applyNumberFormat="0" applyBorder="0" applyAlignment="0" applyProtection="0"/>
    <xf numFmtId="10" fontId="21" fillId="49" borderId="16" applyNumberFormat="0" applyBorder="0" applyAlignment="0" applyProtection="0"/>
    <xf numFmtId="10" fontId="21" fillId="49" borderId="16" applyNumberFormat="0" applyBorder="0" applyAlignment="0" applyProtection="0"/>
    <xf numFmtId="10" fontId="21" fillId="49" borderId="16" applyNumberFormat="0" applyBorder="0" applyAlignment="0" applyProtection="0"/>
    <xf numFmtId="10" fontId="21" fillId="49" borderId="16" applyNumberFormat="0" applyBorder="0" applyAlignment="0" applyProtection="0"/>
    <xf numFmtId="10" fontId="21" fillId="49" borderId="16" applyNumberFormat="0" applyBorder="0" applyAlignment="0" applyProtection="0"/>
    <xf numFmtId="10" fontId="21" fillId="49" borderId="16" applyNumberFormat="0" applyBorder="0" applyAlignment="0" applyProtection="0"/>
    <xf numFmtId="10" fontId="21" fillId="49" borderId="16" applyNumberFormat="0" applyBorder="0" applyAlignment="0" applyProtection="0"/>
    <xf numFmtId="10" fontId="21" fillId="49" borderId="16" applyNumberFormat="0" applyBorder="0" applyAlignment="0" applyProtection="0"/>
    <xf numFmtId="10" fontId="21" fillId="49" borderId="16" applyNumberFormat="0" applyBorder="0" applyAlignment="0" applyProtection="0"/>
    <xf numFmtId="10" fontId="21" fillId="49" borderId="16" applyNumberFormat="0" applyBorder="0" applyAlignment="0" applyProtection="0"/>
    <xf numFmtId="10" fontId="21" fillId="49" borderId="16" applyNumberFormat="0" applyBorder="0" applyAlignment="0" applyProtection="0"/>
    <xf numFmtId="10" fontId="21" fillId="49" borderId="16" applyNumberFormat="0" applyBorder="0" applyAlignment="0" applyProtection="0"/>
    <xf numFmtId="10" fontId="21" fillId="49" borderId="16" applyNumberFormat="0" applyBorder="0" applyAlignment="0" applyProtection="0"/>
    <xf numFmtId="10" fontId="21" fillId="49" borderId="16" applyNumberFormat="0" applyBorder="0" applyAlignment="0" applyProtection="0"/>
    <xf numFmtId="10" fontId="21" fillId="49" borderId="16" applyNumberFormat="0" applyBorder="0" applyAlignment="0" applyProtection="0"/>
    <xf numFmtId="10" fontId="21" fillId="49" borderId="16" applyNumberFormat="0" applyBorder="0" applyAlignment="0" applyProtection="0"/>
    <xf numFmtId="10" fontId="21" fillId="49" borderId="16" applyNumberFormat="0" applyBorder="0" applyAlignment="0" applyProtection="0"/>
    <xf numFmtId="10" fontId="21" fillId="49" borderId="16" applyNumberFormat="0" applyBorder="0" applyAlignment="0" applyProtection="0"/>
    <xf numFmtId="10" fontId="21" fillId="49" borderId="16" applyNumberFormat="0" applyBorder="0" applyAlignment="0" applyProtection="0"/>
    <xf numFmtId="10" fontId="21" fillId="49" borderId="16" applyNumberFormat="0" applyBorder="0" applyAlignment="0" applyProtection="0"/>
    <xf numFmtId="10" fontId="21" fillId="49" borderId="16" applyNumberFormat="0" applyBorder="0" applyAlignment="0" applyProtection="0"/>
    <xf numFmtId="10" fontId="21" fillId="49" borderId="16" applyNumberFormat="0" applyBorder="0" applyAlignment="0" applyProtection="0"/>
    <xf numFmtId="10" fontId="21" fillId="49" borderId="16" applyNumberFormat="0" applyBorder="0" applyAlignment="0" applyProtection="0"/>
    <xf numFmtId="10" fontId="21" fillId="49" borderId="16" applyNumberFormat="0" applyBorder="0" applyAlignment="0" applyProtection="0"/>
    <xf numFmtId="10" fontId="21" fillId="49" borderId="16" applyNumberFormat="0" applyBorder="0" applyAlignment="0" applyProtection="0"/>
    <xf numFmtId="10" fontId="21" fillId="49" borderId="16" applyNumberFormat="0" applyBorder="0" applyAlignment="0" applyProtection="0"/>
    <xf numFmtId="10" fontId="21" fillId="49" borderId="16" applyNumberFormat="0" applyBorder="0" applyAlignment="0" applyProtection="0"/>
    <xf numFmtId="10" fontId="21" fillId="49" borderId="16" applyNumberFormat="0" applyBorder="0" applyAlignment="0" applyProtection="0"/>
    <xf numFmtId="10" fontId="21" fillId="49" borderId="16" applyNumberFormat="0" applyBorder="0" applyAlignment="0" applyProtection="0"/>
    <xf numFmtId="10" fontId="21" fillId="49" borderId="16" applyNumberFormat="0" applyBorder="0" applyAlignment="0" applyProtection="0"/>
    <xf numFmtId="10" fontId="21" fillId="49" borderId="16" applyNumberFormat="0" applyBorder="0" applyAlignment="0" applyProtection="0"/>
    <xf numFmtId="10" fontId="21" fillId="49" borderId="16" applyNumberFormat="0" applyBorder="0" applyAlignment="0" applyProtection="0"/>
    <xf numFmtId="10" fontId="21" fillId="49" borderId="16" applyNumberFormat="0" applyBorder="0" applyAlignment="0" applyProtection="0"/>
    <xf numFmtId="10" fontId="21" fillId="49" borderId="16" applyNumberFormat="0" applyBorder="0" applyAlignment="0" applyProtection="0"/>
    <xf numFmtId="10" fontId="21" fillId="49" borderId="16" applyNumberFormat="0" applyBorder="0" applyAlignment="0" applyProtection="0"/>
    <xf numFmtId="10" fontId="21" fillId="49" borderId="16" applyNumberFormat="0" applyBorder="0" applyAlignment="0" applyProtection="0"/>
    <xf numFmtId="10" fontId="21" fillId="49" borderId="16" applyNumberFormat="0" applyBorder="0" applyAlignment="0" applyProtection="0"/>
    <xf numFmtId="10" fontId="21" fillId="49" borderId="16" applyNumberFormat="0" applyBorder="0" applyAlignment="0" applyProtection="0"/>
    <xf numFmtId="10" fontId="21" fillId="49" borderId="16" applyNumberFormat="0" applyBorder="0" applyAlignment="0" applyProtection="0"/>
    <xf numFmtId="10" fontId="21" fillId="49" borderId="16" applyNumberFormat="0" applyBorder="0" applyAlignment="0" applyProtection="0"/>
    <xf numFmtId="10" fontId="21" fillId="49" borderId="16" applyNumberFormat="0" applyBorder="0" applyAlignment="0" applyProtection="0"/>
    <xf numFmtId="10" fontId="21" fillId="49" borderId="16" applyNumberFormat="0" applyBorder="0" applyAlignment="0" applyProtection="0"/>
    <xf numFmtId="10" fontId="21" fillId="49" borderId="16" applyNumberFormat="0" applyBorder="0" applyAlignment="0" applyProtection="0"/>
    <xf numFmtId="10" fontId="21" fillId="49" borderId="16" applyNumberFormat="0" applyBorder="0" applyAlignment="0" applyProtection="0"/>
    <xf numFmtId="10" fontId="21" fillId="49" borderId="16" applyNumberFormat="0" applyBorder="0" applyAlignment="0" applyProtection="0"/>
    <xf numFmtId="10" fontId="21" fillId="49" borderId="16" applyNumberFormat="0" applyBorder="0" applyAlignment="0" applyProtection="0"/>
    <xf numFmtId="10" fontId="21" fillId="49" borderId="16" applyNumberFormat="0" applyBorder="0" applyAlignment="0" applyProtection="0"/>
    <xf numFmtId="10" fontId="21" fillId="49" borderId="16" applyNumberFormat="0" applyBorder="0" applyAlignment="0" applyProtection="0"/>
    <xf numFmtId="10" fontId="21" fillId="49" borderId="16" applyNumberFormat="0" applyBorder="0" applyAlignment="0" applyProtection="0"/>
    <xf numFmtId="10" fontId="21" fillId="49" borderId="16" applyNumberFormat="0" applyBorder="0" applyAlignment="0" applyProtection="0"/>
    <xf numFmtId="10" fontId="21" fillId="49" borderId="16" applyNumberFormat="0" applyBorder="0" applyAlignment="0" applyProtection="0"/>
    <xf numFmtId="10" fontId="21" fillId="49" borderId="16" applyNumberFormat="0" applyBorder="0" applyAlignment="0" applyProtection="0"/>
    <xf numFmtId="10" fontId="21" fillId="49" borderId="16" applyNumberFormat="0" applyBorder="0" applyAlignment="0" applyProtection="0"/>
    <xf numFmtId="10" fontId="21" fillId="49" borderId="16" applyNumberFormat="0" applyBorder="0" applyAlignment="0" applyProtection="0"/>
    <xf numFmtId="10" fontId="21" fillId="49" borderId="16" applyNumberFormat="0" applyBorder="0" applyAlignment="0" applyProtection="0"/>
    <xf numFmtId="10" fontId="21" fillId="49" borderId="16" applyNumberFormat="0" applyBorder="0" applyAlignment="0" applyProtection="0"/>
    <xf numFmtId="10" fontId="21" fillId="49" borderId="16" applyNumberFormat="0" applyBorder="0" applyAlignment="0" applyProtection="0"/>
    <xf numFmtId="10" fontId="21" fillId="49" borderId="16" applyNumberFormat="0" applyBorder="0" applyAlignment="0" applyProtection="0"/>
    <xf numFmtId="10" fontId="21" fillId="49" borderId="16" applyNumberFormat="0" applyBorder="0" applyAlignment="0" applyProtection="0"/>
    <xf numFmtId="10" fontId="21" fillId="49" borderId="16" applyNumberFormat="0" applyBorder="0" applyAlignment="0" applyProtection="0"/>
    <xf numFmtId="10" fontId="21" fillId="49" borderId="16" applyNumberFormat="0" applyBorder="0" applyAlignment="0" applyProtection="0"/>
    <xf numFmtId="10" fontId="21" fillId="49" borderId="16" applyNumberFormat="0" applyBorder="0" applyAlignment="0" applyProtection="0"/>
    <xf numFmtId="10" fontId="21" fillId="49" borderId="16" applyNumberFormat="0" applyBorder="0" applyAlignment="0" applyProtection="0"/>
    <xf numFmtId="10" fontId="21" fillId="49" borderId="16" applyNumberFormat="0" applyBorder="0" applyAlignment="0" applyProtection="0"/>
    <xf numFmtId="2" fontId="71" fillId="0" borderId="0">
      <alignment horizontal="center"/>
      <protection locked="0"/>
    </xf>
    <xf numFmtId="2" fontId="71" fillId="0" borderId="0">
      <alignment horizontal="center"/>
      <protection locked="0"/>
    </xf>
    <xf numFmtId="2" fontId="71" fillId="0" borderId="0">
      <alignment horizontal="center"/>
      <protection locked="0"/>
    </xf>
    <xf numFmtId="2" fontId="71" fillId="0" borderId="0">
      <alignment horizontal="center"/>
      <protection locked="0"/>
    </xf>
    <xf numFmtId="2" fontId="71" fillId="0" borderId="0">
      <alignment horizontal="center"/>
      <protection locked="0"/>
    </xf>
    <xf numFmtId="2" fontId="71" fillId="0" borderId="0">
      <alignment horizontal="center"/>
      <protection locked="0"/>
    </xf>
    <xf numFmtId="2" fontId="71" fillId="0" borderId="0">
      <alignment horizontal="center"/>
      <protection locked="0"/>
    </xf>
    <xf numFmtId="306" fontId="183" fillId="0" borderId="0" applyFill="0" applyBorder="0" applyAlignment="0"/>
    <xf numFmtId="304" fontId="183" fillId="0" borderId="0" applyFill="0" applyBorder="0" applyAlignment="0"/>
    <xf numFmtId="306" fontId="183" fillId="0" borderId="0" applyFill="0" applyBorder="0" applyAlignment="0"/>
    <xf numFmtId="307" fontId="183" fillId="0" borderId="0" applyFill="0" applyBorder="0" applyAlignment="0"/>
    <xf numFmtId="304" fontId="183" fillId="0" borderId="0" applyFill="0" applyBorder="0" applyAlignment="0"/>
    <xf numFmtId="41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221" fontId="3" fillId="0" borderId="0" applyFont="0" applyFill="0" applyBorder="0" applyAlignment="0" applyProtection="0"/>
    <xf numFmtId="224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312" fontId="141" fillId="0" borderId="0" applyFont="0" applyFill="0" applyBorder="0" applyAlignment="0" applyProtection="0"/>
    <xf numFmtId="313" fontId="141" fillId="0" borderId="0" applyFont="0" applyFill="0" applyBorder="0" applyAlignment="0" applyProtection="0"/>
    <xf numFmtId="314" fontId="3" fillId="0" borderId="0" applyFont="0" applyFill="0" applyBorder="0" applyAlignment="0" applyProtection="0"/>
    <xf numFmtId="315" fontId="3" fillId="0" borderId="0" applyFont="0" applyFill="0" applyBorder="0" applyAlignment="0" applyProtection="0"/>
    <xf numFmtId="0" fontId="221" fillId="63" borderId="0" applyNumberFormat="0" applyBorder="0" applyAlignment="0" applyProtection="0"/>
    <xf numFmtId="0" fontId="3" fillId="0" borderId="0"/>
    <xf numFmtId="0" fontId="239" fillId="0" borderId="0"/>
    <xf numFmtId="0" fontId="239" fillId="0" borderId="0"/>
    <xf numFmtId="0" fontId="239" fillId="0" borderId="0"/>
    <xf numFmtId="0" fontId="239" fillId="0" borderId="0"/>
    <xf numFmtId="0" fontId="239" fillId="0" borderId="0"/>
    <xf numFmtId="0" fontId="239" fillId="0" borderId="0"/>
    <xf numFmtId="0" fontId="239" fillId="0" borderId="0"/>
    <xf numFmtId="0" fontId="239" fillId="0" borderId="0"/>
    <xf numFmtId="202" fontId="81" fillId="0" borderId="0"/>
    <xf numFmtId="316" fontId="3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250" fillId="0" borderId="0"/>
    <xf numFmtId="0" fontId="250" fillId="0" borderId="0"/>
    <xf numFmtId="0" fontId="250" fillId="0" borderId="0"/>
    <xf numFmtId="0" fontId="250" fillId="0" borderId="0"/>
    <xf numFmtId="0" fontId="250" fillId="0" borderId="0"/>
    <xf numFmtId="0" fontId="250" fillId="0" borderId="0"/>
    <xf numFmtId="0" fontId="250" fillId="0" borderId="0"/>
    <xf numFmtId="0" fontId="250" fillId="0" borderId="0"/>
    <xf numFmtId="0" fontId="250" fillId="0" borderId="0"/>
    <xf numFmtId="0" fontId="250" fillId="0" borderId="0"/>
    <xf numFmtId="0" fontId="250" fillId="0" borderId="0"/>
    <xf numFmtId="0" fontId="250" fillId="0" borderId="0"/>
    <xf numFmtId="0" fontId="250" fillId="0" borderId="0"/>
    <xf numFmtId="0" fontId="250" fillId="0" borderId="0"/>
    <xf numFmtId="0" fontId="250" fillId="0" borderId="0"/>
    <xf numFmtId="0" fontId="250" fillId="0" borderId="0"/>
    <xf numFmtId="0" fontId="250" fillId="0" borderId="0"/>
    <xf numFmtId="0" fontId="250" fillId="0" borderId="0"/>
    <xf numFmtId="0" fontId="250" fillId="0" borderId="0"/>
    <xf numFmtId="0" fontId="250" fillId="0" borderId="0"/>
    <xf numFmtId="0" fontId="3" fillId="0" borderId="0"/>
    <xf numFmtId="224" fontId="141" fillId="0" borderId="0"/>
    <xf numFmtId="0" fontId="1" fillId="0" borderId="0"/>
    <xf numFmtId="0" fontId="4" fillId="0" borderId="0"/>
    <xf numFmtId="224" fontId="141" fillId="0" borderId="0"/>
    <xf numFmtId="0" fontId="4" fillId="0" borderId="0"/>
    <xf numFmtId="0" fontId="1" fillId="0" borderId="0"/>
    <xf numFmtId="0" fontId="4" fillId="0" borderId="0"/>
    <xf numFmtId="0" fontId="4" fillId="0" borderId="0"/>
    <xf numFmtId="0" fontId="3" fillId="0" borderId="0"/>
    <xf numFmtId="0" fontId="3" fillId="0" borderId="0"/>
    <xf numFmtId="0" fontId="3" fillId="0" borderId="0"/>
    <xf numFmtId="0" fontId="250" fillId="0" borderId="0"/>
    <xf numFmtId="0" fontId="250" fillId="0" borderId="0"/>
    <xf numFmtId="0" fontId="250" fillId="0" borderId="0"/>
    <xf numFmtId="0" fontId="250" fillId="0" borderId="0"/>
    <xf numFmtId="0" fontId="250" fillId="0" borderId="0"/>
    <xf numFmtId="0" fontId="250" fillId="0" borderId="0"/>
    <xf numFmtId="0" fontId="250" fillId="0" borderId="0"/>
    <xf numFmtId="0" fontId="250" fillId="0" borderId="0"/>
    <xf numFmtId="0" fontId="250" fillId="0" borderId="0"/>
    <xf numFmtId="0" fontId="250" fillId="0" borderId="0"/>
    <xf numFmtId="0" fontId="250" fillId="0" borderId="0"/>
    <xf numFmtId="0" fontId="250" fillId="0" borderId="0"/>
    <xf numFmtId="0" fontId="250" fillId="0" borderId="0"/>
    <xf numFmtId="0" fontId="250" fillId="0" borderId="0"/>
    <xf numFmtId="0" fontId="250" fillId="0" borderId="0"/>
    <xf numFmtId="0" fontId="250" fillId="0" borderId="0"/>
    <xf numFmtId="0" fontId="250" fillId="0" borderId="0"/>
    <xf numFmtId="0" fontId="250" fillId="0" borderId="0"/>
    <xf numFmtId="0" fontId="250" fillId="0" borderId="0"/>
    <xf numFmtId="0" fontId="250" fillId="0" borderId="0"/>
    <xf numFmtId="0" fontId="250" fillId="0" borderId="0"/>
    <xf numFmtId="0" fontId="250" fillId="0" borderId="0"/>
    <xf numFmtId="0" fontId="3" fillId="0" borderId="0"/>
    <xf numFmtId="0" fontId="1" fillId="0" borderId="0"/>
    <xf numFmtId="0" fontId="250" fillId="0" borderId="0"/>
    <xf numFmtId="0" fontId="250" fillId="0" borderId="0"/>
    <xf numFmtId="0" fontId="250" fillId="0" borderId="0"/>
    <xf numFmtId="0" fontId="250" fillId="0" borderId="0"/>
    <xf numFmtId="0" fontId="250" fillId="0" borderId="0"/>
    <xf numFmtId="0" fontId="250" fillId="0" borderId="0"/>
    <xf numFmtId="0" fontId="250" fillId="0" borderId="0"/>
    <xf numFmtId="0" fontId="250" fillId="0" borderId="0"/>
    <xf numFmtId="0" fontId="250" fillId="0" borderId="0"/>
    <xf numFmtId="0" fontId="25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51" fillId="0" borderId="0" applyNumberFormat="0" applyFill="0" applyBorder="0" applyAlignment="0" applyProtection="0"/>
    <xf numFmtId="0" fontId="250" fillId="0" borderId="0"/>
    <xf numFmtId="0" fontId="250" fillId="0" borderId="0"/>
    <xf numFmtId="0" fontId="3" fillId="0" borderId="0"/>
    <xf numFmtId="0" fontId="250" fillId="0" borderId="0"/>
    <xf numFmtId="0" fontId="250" fillId="0" borderId="0"/>
    <xf numFmtId="0" fontId="3" fillId="0" borderId="0"/>
    <xf numFmtId="0" fontId="250" fillId="0" borderId="0"/>
    <xf numFmtId="0" fontId="250" fillId="0" borderId="0"/>
    <xf numFmtId="0" fontId="3" fillId="0" borderId="0"/>
    <xf numFmtId="0" fontId="250" fillId="0" borderId="0"/>
    <xf numFmtId="0" fontId="250" fillId="0" borderId="0"/>
    <xf numFmtId="0" fontId="55" fillId="0" borderId="0"/>
    <xf numFmtId="0" fontId="84" fillId="0" borderId="0"/>
    <xf numFmtId="0" fontId="250" fillId="0" borderId="0"/>
    <xf numFmtId="0" fontId="250" fillId="0" borderId="0"/>
    <xf numFmtId="0" fontId="3" fillId="0" borderId="0"/>
    <xf numFmtId="0" fontId="3" fillId="0" borderId="0"/>
    <xf numFmtId="0" fontId="250" fillId="0" borderId="0"/>
    <xf numFmtId="0" fontId="250" fillId="0" borderId="0"/>
    <xf numFmtId="0" fontId="55" fillId="0" borderId="0"/>
    <xf numFmtId="0" fontId="21" fillId="0" borderId="0"/>
    <xf numFmtId="0" fontId="250" fillId="0" borderId="0"/>
    <xf numFmtId="0" fontId="250" fillId="0" borderId="0"/>
    <xf numFmtId="0" fontId="1" fillId="0" borderId="0"/>
    <xf numFmtId="0" fontId="250" fillId="0" borderId="0"/>
    <xf numFmtId="0" fontId="250" fillId="0" borderId="0"/>
    <xf numFmtId="0" fontId="250" fillId="0" borderId="0"/>
    <xf numFmtId="0" fontId="25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2" fillId="0" borderId="0" applyNumberFormat="0"/>
    <xf numFmtId="0" fontId="1" fillId="0" borderId="0"/>
    <xf numFmtId="0" fontId="3" fillId="0" borderId="0"/>
    <xf numFmtId="0" fontId="1" fillId="0" borderId="0"/>
    <xf numFmtId="0" fontId="250" fillId="0" borderId="0"/>
    <xf numFmtId="0" fontId="250" fillId="0" borderId="0"/>
    <xf numFmtId="0" fontId="3" fillId="0" borderId="0"/>
    <xf numFmtId="0" fontId="250" fillId="0" borderId="0"/>
    <xf numFmtId="0" fontId="250" fillId="0" borderId="0"/>
    <xf numFmtId="0" fontId="250" fillId="0" borderId="0"/>
    <xf numFmtId="0" fontId="250" fillId="0" borderId="0"/>
    <xf numFmtId="0" fontId="250" fillId="0" borderId="0"/>
    <xf numFmtId="0" fontId="250" fillId="0" borderId="0"/>
    <xf numFmtId="0" fontId="250" fillId="0" borderId="0"/>
    <xf numFmtId="0" fontId="250" fillId="0" borderId="0"/>
    <xf numFmtId="0" fontId="250" fillId="0" borderId="0"/>
    <xf numFmtId="0" fontId="250" fillId="0" borderId="0"/>
    <xf numFmtId="0" fontId="250" fillId="0" borderId="0"/>
    <xf numFmtId="0" fontId="250" fillId="0" borderId="0"/>
    <xf numFmtId="0" fontId="250" fillId="0" borderId="0"/>
    <xf numFmtId="0" fontId="250" fillId="0" borderId="0"/>
    <xf numFmtId="0" fontId="250" fillId="0" borderId="0"/>
    <xf numFmtId="0" fontId="250" fillId="0" borderId="0"/>
    <xf numFmtId="0" fontId="250" fillId="0" borderId="0"/>
    <xf numFmtId="0" fontId="250" fillId="0" borderId="0"/>
    <xf numFmtId="0" fontId="250" fillId="0" borderId="0"/>
    <xf numFmtId="0" fontId="1" fillId="0" borderId="0"/>
    <xf numFmtId="0" fontId="250" fillId="0" borderId="0"/>
    <xf numFmtId="0" fontId="250" fillId="0" borderId="0"/>
    <xf numFmtId="0" fontId="250" fillId="0" borderId="0"/>
    <xf numFmtId="0" fontId="250" fillId="0" borderId="0"/>
    <xf numFmtId="0" fontId="250" fillId="0" borderId="0"/>
    <xf numFmtId="0" fontId="250" fillId="0" borderId="0"/>
    <xf numFmtId="0" fontId="250" fillId="0" borderId="0"/>
    <xf numFmtId="0" fontId="250" fillId="0" borderId="0"/>
    <xf numFmtId="0" fontId="250" fillId="0" borderId="0"/>
    <xf numFmtId="0" fontId="250" fillId="0" borderId="0"/>
    <xf numFmtId="0" fontId="250" fillId="0" borderId="0"/>
    <xf numFmtId="0" fontId="250" fillId="0" borderId="0"/>
    <xf numFmtId="0" fontId="250" fillId="0" borderId="0"/>
    <xf numFmtId="0" fontId="250" fillId="0" borderId="0"/>
    <xf numFmtId="0" fontId="250" fillId="0" borderId="0"/>
    <xf numFmtId="0" fontId="250" fillId="0" borderId="0"/>
    <xf numFmtId="0" fontId="250" fillId="0" borderId="0"/>
    <xf numFmtId="0" fontId="250" fillId="0" borderId="0"/>
    <xf numFmtId="0" fontId="250" fillId="0" borderId="0"/>
    <xf numFmtId="0" fontId="250" fillId="0" borderId="0"/>
    <xf numFmtId="0" fontId="250" fillId="0" borderId="0"/>
    <xf numFmtId="0" fontId="250" fillId="0" borderId="0"/>
    <xf numFmtId="0" fontId="250" fillId="0" borderId="0"/>
    <xf numFmtId="0" fontId="250" fillId="0" borderId="0"/>
    <xf numFmtId="0" fontId="250" fillId="0" borderId="0"/>
    <xf numFmtId="0" fontId="250" fillId="0" borderId="0"/>
    <xf numFmtId="0" fontId="250" fillId="0" borderId="0"/>
    <xf numFmtId="0" fontId="250" fillId="0" borderId="0"/>
    <xf numFmtId="0" fontId="250" fillId="0" borderId="0"/>
    <xf numFmtId="0" fontId="3" fillId="0" borderId="0"/>
    <xf numFmtId="0" fontId="1" fillId="0" borderId="0"/>
    <xf numFmtId="0" fontId="1" fillId="0" borderId="0"/>
    <xf numFmtId="0" fontId="250" fillId="0" borderId="0"/>
    <xf numFmtId="0" fontId="1" fillId="0" borderId="0"/>
    <xf numFmtId="0" fontId="1" fillId="0" borderId="0"/>
    <xf numFmtId="0" fontId="250" fillId="0" borderId="0"/>
    <xf numFmtId="0" fontId="250" fillId="0" borderId="0"/>
    <xf numFmtId="0" fontId="250" fillId="0" borderId="0"/>
    <xf numFmtId="0" fontId="250" fillId="0" borderId="0"/>
    <xf numFmtId="0" fontId="250" fillId="0" borderId="0"/>
    <xf numFmtId="0" fontId="1" fillId="0" borderId="0"/>
    <xf numFmtId="0" fontId="1" fillId="0" borderId="0"/>
    <xf numFmtId="0" fontId="250" fillId="0" borderId="0"/>
    <xf numFmtId="0" fontId="1" fillId="0" borderId="0"/>
    <xf numFmtId="0" fontId="1" fillId="0" borderId="0"/>
    <xf numFmtId="0" fontId="250" fillId="0" borderId="0"/>
    <xf numFmtId="0" fontId="3" fillId="0" borderId="0"/>
    <xf numFmtId="0" fontId="250" fillId="0" borderId="0"/>
    <xf numFmtId="0" fontId="250" fillId="0" borderId="0"/>
    <xf numFmtId="40" fontId="141" fillId="0" borderId="0"/>
    <xf numFmtId="0" fontId="250" fillId="0" borderId="0"/>
    <xf numFmtId="0" fontId="250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4" fillId="0" borderId="0"/>
    <xf numFmtId="0" fontId="25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1" fillId="0" borderId="0"/>
    <xf numFmtId="0" fontId="3" fillId="0" borderId="0"/>
    <xf numFmtId="40" fontId="14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25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28" fillId="0" borderId="0"/>
    <xf numFmtId="317" fontId="141" fillId="0" borderId="0"/>
    <xf numFmtId="317" fontId="141" fillId="0" borderId="0"/>
    <xf numFmtId="318" fontId="141" fillId="0" borderId="0"/>
    <xf numFmtId="0" fontId="3" fillId="0" borderId="0"/>
    <xf numFmtId="318" fontId="141" fillId="0" borderId="0"/>
    <xf numFmtId="0" fontId="3" fillId="0" borderId="0"/>
    <xf numFmtId="318" fontId="141" fillId="0" borderId="0"/>
    <xf numFmtId="318" fontId="14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36" fillId="0" borderId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4" fillId="24" borderId="10" applyNumberFormat="0" applyFont="0" applyAlignment="0" applyProtection="0"/>
    <xf numFmtId="0" fontId="4" fillId="24" borderId="10" applyNumberFormat="0" applyFont="0" applyAlignment="0" applyProtection="0"/>
    <xf numFmtId="0" fontId="4" fillId="24" borderId="10" applyNumberFormat="0" applyFont="0" applyAlignment="0" applyProtection="0"/>
    <xf numFmtId="0" fontId="4" fillId="24" borderId="10" applyNumberFormat="0" applyFont="0" applyAlignment="0" applyProtection="0"/>
    <xf numFmtId="0" fontId="4" fillId="24" borderId="10" applyNumberFormat="0" applyFont="0" applyAlignment="0" applyProtection="0"/>
    <xf numFmtId="0" fontId="4" fillId="24" borderId="10" applyNumberFormat="0" applyFont="0" applyAlignment="0" applyProtection="0"/>
    <xf numFmtId="0" fontId="4" fillId="24" borderId="10" applyNumberFormat="0" applyFont="0" applyAlignment="0" applyProtection="0"/>
    <xf numFmtId="0" fontId="4" fillId="24" borderId="10" applyNumberFormat="0" applyFont="0" applyAlignment="0" applyProtection="0"/>
    <xf numFmtId="0" fontId="4" fillId="24" borderId="10" applyNumberFormat="0" applyFont="0" applyAlignment="0" applyProtection="0"/>
    <xf numFmtId="0" fontId="4" fillId="24" borderId="10" applyNumberFormat="0" applyFont="0" applyAlignment="0" applyProtection="0"/>
    <xf numFmtId="0" fontId="4" fillId="24" borderId="10" applyNumberFormat="0" applyFont="0" applyAlignment="0" applyProtection="0"/>
    <xf numFmtId="0" fontId="4" fillId="24" borderId="10" applyNumberFormat="0" applyFont="0" applyAlignment="0" applyProtection="0"/>
    <xf numFmtId="0" fontId="4" fillId="24" borderId="10" applyNumberFormat="0" applyFont="0" applyAlignment="0" applyProtection="0"/>
    <xf numFmtId="0" fontId="4" fillId="24" borderId="10" applyNumberFormat="0" applyFont="0" applyAlignment="0" applyProtection="0"/>
    <xf numFmtId="0" fontId="4" fillId="24" borderId="10" applyNumberFormat="0" applyFont="0" applyAlignment="0" applyProtection="0"/>
    <xf numFmtId="0" fontId="4" fillId="24" borderId="10" applyNumberFormat="0" applyFont="0" applyAlignment="0" applyProtection="0"/>
    <xf numFmtId="0" fontId="4" fillId="24" borderId="10" applyNumberFormat="0" applyFont="0" applyAlignment="0" applyProtection="0"/>
    <xf numFmtId="0" fontId="4" fillId="24" borderId="10" applyNumberFormat="0" applyFont="0" applyAlignment="0" applyProtection="0"/>
    <xf numFmtId="0" fontId="4" fillId="24" borderId="10" applyNumberFormat="0" applyFont="0" applyAlignment="0" applyProtection="0"/>
    <xf numFmtId="0" fontId="4" fillId="24" borderId="10" applyNumberFormat="0" applyFont="0" applyAlignment="0" applyProtection="0"/>
    <xf numFmtId="0" fontId="4" fillId="24" borderId="10" applyNumberFormat="0" applyFont="0" applyAlignment="0" applyProtection="0"/>
    <xf numFmtId="0" fontId="4" fillId="24" borderId="10" applyNumberFormat="0" applyFont="0" applyAlignment="0" applyProtection="0"/>
    <xf numFmtId="0" fontId="4" fillId="24" borderId="10" applyNumberFormat="0" applyFont="0" applyAlignment="0" applyProtection="0"/>
    <xf numFmtId="0" fontId="4" fillId="24" borderId="10" applyNumberFormat="0" applyFont="0" applyAlignment="0" applyProtection="0"/>
    <xf numFmtId="0" fontId="4" fillId="24" borderId="10" applyNumberFormat="0" applyFont="0" applyAlignment="0" applyProtection="0"/>
    <xf numFmtId="0" fontId="4" fillId="24" borderId="10" applyNumberFormat="0" applyFont="0" applyAlignment="0" applyProtection="0"/>
    <xf numFmtId="0" fontId="4" fillId="24" borderId="10" applyNumberFormat="0" applyFont="0" applyAlignment="0" applyProtection="0"/>
    <xf numFmtId="0" fontId="4" fillId="24" borderId="10" applyNumberFormat="0" applyFont="0" applyAlignment="0" applyProtection="0"/>
    <xf numFmtId="0" fontId="4" fillId="24" borderId="10" applyNumberFormat="0" applyFont="0" applyAlignment="0" applyProtection="0"/>
    <xf numFmtId="0" fontId="4" fillId="24" borderId="10" applyNumberFormat="0" applyFont="0" applyAlignment="0" applyProtection="0"/>
    <xf numFmtId="0" fontId="4" fillId="24" borderId="10" applyNumberFormat="0" applyFont="0" applyAlignment="0" applyProtection="0"/>
    <xf numFmtId="0" fontId="4" fillId="24" borderId="10" applyNumberFormat="0" applyFont="0" applyAlignment="0" applyProtection="0"/>
    <xf numFmtId="0" fontId="4" fillId="24" borderId="10" applyNumberFormat="0" applyFont="0" applyAlignment="0" applyProtection="0"/>
    <xf numFmtId="0" fontId="4" fillId="24" borderId="10" applyNumberFormat="0" applyFont="0" applyAlignment="0" applyProtection="0"/>
    <xf numFmtId="0" fontId="4" fillId="24" borderId="10" applyNumberFormat="0" applyFont="0" applyAlignment="0" applyProtection="0"/>
    <xf numFmtId="0" fontId="4" fillId="24" borderId="10" applyNumberFormat="0" applyFont="0" applyAlignment="0" applyProtection="0"/>
    <xf numFmtId="0" fontId="4" fillId="24" borderId="10" applyNumberFormat="0" applyFont="0" applyAlignment="0" applyProtection="0"/>
    <xf numFmtId="0" fontId="4" fillId="24" borderId="10" applyNumberFormat="0" applyFont="0" applyAlignment="0" applyProtection="0"/>
    <xf numFmtId="0" fontId="4" fillId="24" borderId="10" applyNumberFormat="0" applyFont="0" applyAlignment="0" applyProtection="0"/>
    <xf numFmtId="0" fontId="4" fillId="24" borderId="10" applyNumberFormat="0" applyFont="0" applyAlignment="0" applyProtection="0"/>
    <xf numFmtId="0" fontId="4" fillId="24" borderId="10" applyNumberFormat="0" applyFont="0" applyAlignment="0" applyProtection="0"/>
    <xf numFmtId="0" fontId="4" fillId="24" borderId="10" applyNumberFormat="0" applyFont="0" applyAlignment="0" applyProtection="0"/>
    <xf numFmtId="0" fontId="4" fillId="24" borderId="10" applyNumberFormat="0" applyFont="0" applyAlignment="0" applyProtection="0"/>
    <xf numFmtId="0" fontId="4" fillId="24" borderId="10" applyNumberFormat="0" applyFont="0" applyAlignment="0" applyProtection="0"/>
    <xf numFmtId="0" fontId="4" fillId="24" borderId="10" applyNumberFormat="0" applyFont="0" applyAlignment="0" applyProtection="0"/>
    <xf numFmtId="0" fontId="4" fillId="24" borderId="10" applyNumberFormat="0" applyFont="0" applyAlignment="0" applyProtection="0"/>
    <xf numFmtId="0" fontId="4" fillId="24" borderId="10" applyNumberFormat="0" applyFont="0" applyAlignment="0" applyProtection="0"/>
    <xf numFmtId="0" fontId="4" fillId="24" borderId="10" applyNumberFormat="0" applyFont="0" applyAlignment="0" applyProtection="0"/>
    <xf numFmtId="0" fontId="4" fillId="24" borderId="10" applyNumberFormat="0" applyFont="0" applyAlignment="0" applyProtection="0"/>
    <xf numFmtId="0" fontId="4" fillId="24" borderId="10" applyNumberFormat="0" applyFont="0" applyAlignment="0" applyProtection="0"/>
    <xf numFmtId="0" fontId="4" fillId="24" borderId="10" applyNumberFormat="0" applyFont="0" applyAlignment="0" applyProtection="0"/>
    <xf numFmtId="0" fontId="4" fillId="24" borderId="10" applyNumberFormat="0" applyFont="0" applyAlignment="0" applyProtection="0"/>
    <xf numFmtId="0" fontId="4" fillId="24" borderId="10" applyNumberFormat="0" applyFont="0" applyAlignment="0" applyProtection="0"/>
    <xf numFmtId="0" fontId="4" fillId="24" borderId="10" applyNumberFormat="0" applyFont="0" applyAlignment="0" applyProtection="0"/>
    <xf numFmtId="0" fontId="4" fillId="24" borderId="10" applyNumberFormat="0" applyFont="0" applyAlignment="0" applyProtection="0"/>
    <xf numFmtId="0" fontId="4" fillId="24" borderId="10" applyNumberFormat="0" applyFont="0" applyAlignment="0" applyProtection="0"/>
    <xf numFmtId="0" fontId="4" fillId="24" borderId="10" applyNumberFormat="0" applyFont="0" applyAlignment="0" applyProtection="0"/>
    <xf numFmtId="0" fontId="4" fillId="24" borderId="10" applyNumberFormat="0" applyFont="0" applyAlignment="0" applyProtection="0"/>
    <xf numFmtId="0" fontId="4" fillId="24" borderId="10" applyNumberFormat="0" applyFont="0" applyAlignment="0" applyProtection="0"/>
    <xf numFmtId="0" fontId="4" fillId="24" borderId="10" applyNumberFormat="0" applyFont="0" applyAlignment="0" applyProtection="0"/>
    <xf numFmtId="0" fontId="4" fillId="24" borderId="10" applyNumberFormat="0" applyFont="0" applyAlignment="0" applyProtection="0"/>
    <xf numFmtId="0" fontId="4" fillId="24" borderId="10" applyNumberFormat="0" applyFont="0" applyAlignment="0" applyProtection="0"/>
    <xf numFmtId="0" fontId="4" fillId="24" borderId="10" applyNumberFormat="0" applyFont="0" applyAlignment="0" applyProtection="0"/>
    <xf numFmtId="0" fontId="4" fillId="24" borderId="10" applyNumberFormat="0" applyFont="0" applyAlignment="0" applyProtection="0"/>
    <xf numFmtId="0" fontId="4" fillId="24" borderId="10" applyNumberFormat="0" applyFont="0" applyAlignment="0" applyProtection="0"/>
    <xf numFmtId="0" fontId="4" fillId="24" borderId="10" applyNumberFormat="0" applyFont="0" applyAlignment="0" applyProtection="0"/>
    <xf numFmtId="0" fontId="4" fillId="24" borderId="10" applyNumberFormat="0" applyFont="0" applyAlignment="0" applyProtection="0"/>
    <xf numFmtId="0" fontId="4" fillId="24" borderId="10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3" fillId="24" borderId="10" applyNumberFormat="0" applyFont="0" applyAlignment="0" applyProtection="0"/>
    <xf numFmtId="0" fontId="3" fillId="24" borderId="10" applyNumberFormat="0" applyFont="0" applyAlignment="0" applyProtection="0"/>
    <xf numFmtId="0" fontId="3" fillId="24" borderId="10" applyNumberFormat="0" applyFont="0" applyAlignment="0" applyProtection="0"/>
    <xf numFmtId="0" fontId="3" fillId="24" borderId="10" applyNumberFormat="0" applyFont="0" applyAlignment="0" applyProtection="0"/>
    <xf numFmtId="0" fontId="3" fillId="24" borderId="10" applyNumberFormat="0" applyFont="0" applyAlignment="0" applyProtection="0"/>
    <xf numFmtId="0" fontId="3" fillId="24" borderId="10" applyNumberFormat="0" applyFont="0" applyAlignment="0" applyProtection="0"/>
    <xf numFmtId="0" fontId="3" fillId="24" borderId="10" applyNumberFormat="0" applyFont="0" applyAlignment="0" applyProtection="0"/>
    <xf numFmtId="0" fontId="3" fillId="24" borderId="10" applyNumberFormat="0" applyFont="0" applyAlignment="0" applyProtection="0"/>
    <xf numFmtId="0" fontId="3" fillId="24" borderId="10" applyNumberFormat="0" applyFont="0" applyAlignment="0" applyProtection="0"/>
    <xf numFmtId="0" fontId="3" fillId="24" borderId="10" applyNumberFormat="0" applyFont="0" applyAlignment="0" applyProtection="0"/>
    <xf numFmtId="0" fontId="3" fillId="24" borderId="10" applyNumberFormat="0" applyFont="0" applyAlignment="0" applyProtection="0"/>
    <xf numFmtId="0" fontId="3" fillId="24" borderId="10" applyNumberFormat="0" applyFont="0" applyAlignment="0" applyProtection="0"/>
    <xf numFmtId="0" fontId="3" fillId="24" borderId="10" applyNumberFormat="0" applyFont="0" applyAlignment="0" applyProtection="0"/>
    <xf numFmtId="0" fontId="3" fillId="24" borderId="10" applyNumberFormat="0" applyFont="0" applyAlignment="0" applyProtection="0"/>
    <xf numFmtId="0" fontId="3" fillId="24" borderId="10" applyNumberFormat="0" applyFont="0" applyAlignment="0" applyProtection="0"/>
    <xf numFmtId="0" fontId="3" fillId="24" borderId="10" applyNumberFormat="0" applyFont="0" applyAlignment="0" applyProtection="0"/>
    <xf numFmtId="0" fontId="3" fillId="24" borderId="10" applyNumberFormat="0" applyFont="0" applyAlignment="0" applyProtection="0"/>
    <xf numFmtId="0" fontId="3" fillId="24" borderId="10" applyNumberFormat="0" applyFont="0" applyAlignment="0" applyProtection="0"/>
    <xf numFmtId="0" fontId="3" fillId="24" borderId="10" applyNumberFormat="0" applyFont="0" applyAlignment="0" applyProtection="0"/>
    <xf numFmtId="0" fontId="3" fillId="24" borderId="10" applyNumberFormat="0" applyFont="0" applyAlignment="0" applyProtection="0"/>
    <xf numFmtId="0" fontId="3" fillId="24" borderId="10" applyNumberFormat="0" applyFont="0" applyAlignment="0" applyProtection="0"/>
    <xf numFmtId="0" fontId="3" fillId="24" borderId="10" applyNumberFormat="0" applyFont="0" applyAlignment="0" applyProtection="0"/>
    <xf numFmtId="0" fontId="3" fillId="24" borderId="10" applyNumberFormat="0" applyFont="0" applyAlignment="0" applyProtection="0"/>
    <xf numFmtId="0" fontId="3" fillId="24" borderId="10" applyNumberFormat="0" applyFont="0" applyAlignment="0" applyProtection="0"/>
    <xf numFmtId="0" fontId="3" fillId="24" borderId="10" applyNumberFormat="0" applyFont="0" applyAlignment="0" applyProtection="0"/>
    <xf numFmtId="0" fontId="3" fillId="24" borderId="10" applyNumberFormat="0" applyFont="0" applyAlignment="0" applyProtection="0"/>
    <xf numFmtId="0" fontId="3" fillId="24" borderId="10" applyNumberFormat="0" applyFont="0" applyAlignment="0" applyProtection="0"/>
    <xf numFmtId="0" fontId="3" fillId="24" borderId="10" applyNumberFormat="0" applyFont="0" applyAlignment="0" applyProtection="0"/>
    <xf numFmtId="0" fontId="3" fillId="24" borderId="10" applyNumberFormat="0" applyFont="0" applyAlignment="0" applyProtection="0"/>
    <xf numFmtId="0" fontId="3" fillId="24" borderId="10" applyNumberFormat="0" applyFont="0" applyAlignment="0" applyProtection="0"/>
    <xf numFmtId="0" fontId="3" fillId="24" borderId="10" applyNumberFormat="0" applyFont="0" applyAlignment="0" applyProtection="0"/>
    <xf numFmtId="0" fontId="3" fillId="24" borderId="10" applyNumberFormat="0" applyFont="0" applyAlignment="0" applyProtection="0"/>
    <xf numFmtId="0" fontId="3" fillId="24" borderId="10" applyNumberFormat="0" applyFont="0" applyAlignment="0" applyProtection="0"/>
    <xf numFmtId="0" fontId="3" fillId="24" borderId="10" applyNumberFormat="0" applyFont="0" applyAlignment="0" applyProtection="0"/>
    <xf numFmtId="0" fontId="3" fillId="24" borderId="10" applyNumberFormat="0" applyFont="0" applyAlignment="0" applyProtection="0"/>
    <xf numFmtId="0" fontId="3" fillId="24" borderId="10" applyNumberFormat="0" applyFont="0" applyAlignment="0" applyProtection="0"/>
    <xf numFmtId="0" fontId="3" fillId="24" borderId="10" applyNumberFormat="0" applyFont="0" applyAlignment="0" applyProtection="0"/>
    <xf numFmtId="0" fontId="3" fillId="24" borderId="10" applyNumberFormat="0" applyFont="0" applyAlignment="0" applyProtection="0"/>
    <xf numFmtId="0" fontId="3" fillId="24" borderId="10" applyNumberFormat="0" applyFont="0" applyAlignment="0" applyProtection="0"/>
    <xf numFmtId="0" fontId="3" fillId="24" borderId="10" applyNumberFormat="0" applyFont="0" applyAlignment="0" applyProtection="0"/>
    <xf numFmtId="0" fontId="3" fillId="24" borderId="10" applyNumberFormat="0" applyFont="0" applyAlignment="0" applyProtection="0"/>
    <xf numFmtId="0" fontId="3" fillId="24" borderId="10" applyNumberFormat="0" applyFont="0" applyAlignment="0" applyProtection="0"/>
    <xf numFmtId="0" fontId="3" fillId="24" borderId="10" applyNumberFormat="0" applyFont="0" applyAlignment="0" applyProtection="0"/>
    <xf numFmtId="0" fontId="3" fillId="24" borderId="10" applyNumberFormat="0" applyFont="0" applyAlignment="0" applyProtection="0"/>
    <xf numFmtId="0" fontId="3" fillId="24" borderId="10" applyNumberFormat="0" applyFont="0" applyAlignment="0" applyProtection="0"/>
    <xf numFmtId="0" fontId="3" fillId="24" borderId="10" applyNumberFormat="0" applyFont="0" applyAlignment="0" applyProtection="0"/>
    <xf numFmtId="0" fontId="3" fillId="24" borderId="10" applyNumberFormat="0" applyFont="0" applyAlignment="0" applyProtection="0"/>
    <xf numFmtId="0" fontId="3" fillId="24" borderId="10" applyNumberFormat="0" applyFont="0" applyAlignment="0" applyProtection="0"/>
    <xf numFmtId="0" fontId="3" fillId="24" borderId="10" applyNumberFormat="0" applyFont="0" applyAlignment="0" applyProtection="0"/>
    <xf numFmtId="0" fontId="3" fillId="24" borderId="10" applyNumberFormat="0" applyFont="0" applyAlignment="0" applyProtection="0"/>
    <xf numFmtId="0" fontId="3" fillId="24" borderId="10" applyNumberFormat="0" applyFont="0" applyAlignment="0" applyProtection="0"/>
    <xf numFmtId="0" fontId="3" fillId="24" borderId="10" applyNumberFormat="0" applyFont="0" applyAlignment="0" applyProtection="0"/>
    <xf numFmtId="0" fontId="3" fillId="24" borderId="10" applyNumberFormat="0" applyFont="0" applyAlignment="0" applyProtection="0"/>
    <xf numFmtId="0" fontId="3" fillId="24" borderId="10" applyNumberFormat="0" applyFont="0" applyAlignment="0" applyProtection="0"/>
    <xf numFmtId="0" fontId="3" fillId="24" borderId="10" applyNumberFormat="0" applyFont="0" applyAlignment="0" applyProtection="0"/>
    <xf numFmtId="0" fontId="3" fillId="24" borderId="10" applyNumberFormat="0" applyFont="0" applyAlignment="0" applyProtection="0"/>
    <xf numFmtId="0" fontId="3" fillId="24" borderId="10" applyNumberFormat="0" applyFont="0" applyAlignment="0" applyProtection="0"/>
    <xf numFmtId="0" fontId="3" fillId="24" borderId="10" applyNumberFormat="0" applyFont="0" applyAlignment="0" applyProtection="0"/>
    <xf numFmtId="0" fontId="3" fillId="24" borderId="10" applyNumberFormat="0" applyFont="0" applyAlignment="0" applyProtection="0"/>
    <xf numFmtId="0" fontId="3" fillId="24" borderId="10" applyNumberFormat="0" applyFont="0" applyAlignment="0" applyProtection="0"/>
    <xf numFmtId="0" fontId="3" fillId="24" borderId="10" applyNumberFormat="0" applyFont="0" applyAlignment="0" applyProtection="0"/>
    <xf numFmtId="0" fontId="3" fillId="24" borderId="10" applyNumberFormat="0" applyFont="0" applyAlignment="0" applyProtection="0"/>
    <xf numFmtId="0" fontId="3" fillId="24" borderId="10" applyNumberFormat="0" applyFont="0" applyAlignment="0" applyProtection="0"/>
    <xf numFmtId="0" fontId="3" fillId="24" borderId="10" applyNumberFormat="0" applyFont="0" applyAlignment="0" applyProtection="0"/>
    <xf numFmtId="0" fontId="3" fillId="24" borderId="10" applyNumberFormat="0" applyFont="0" applyAlignment="0" applyProtection="0"/>
    <xf numFmtId="0" fontId="3" fillId="24" borderId="10" applyNumberFormat="0" applyFont="0" applyAlignment="0" applyProtection="0"/>
    <xf numFmtId="0" fontId="3" fillId="24" borderId="10" applyNumberFormat="0" applyFont="0" applyAlignment="0" applyProtection="0"/>
    <xf numFmtId="0" fontId="3" fillId="24" borderId="10" applyNumberFormat="0" applyFont="0" applyAlignment="0" applyProtection="0"/>
    <xf numFmtId="0" fontId="3" fillId="24" borderId="10" applyNumberFormat="0" applyFont="0" applyAlignment="0" applyProtection="0"/>
    <xf numFmtId="0" fontId="3" fillId="24" borderId="10" applyNumberFormat="0" applyFont="0" applyAlignment="0" applyProtection="0"/>
    <xf numFmtId="0" fontId="3" fillId="24" borderId="10" applyNumberFormat="0" applyFont="0" applyAlignment="0" applyProtection="0"/>
    <xf numFmtId="0" fontId="3" fillId="24" borderId="10" applyNumberFormat="0" applyFont="0" applyAlignment="0" applyProtection="0"/>
    <xf numFmtId="0" fontId="3" fillId="24" borderId="10" applyNumberFormat="0" applyFont="0" applyAlignment="0" applyProtection="0"/>
    <xf numFmtId="0" fontId="3" fillId="24" borderId="10" applyNumberFormat="0" applyFont="0" applyAlignment="0" applyProtection="0"/>
    <xf numFmtId="0" fontId="3" fillId="24" borderId="10" applyNumberFormat="0" applyFont="0" applyAlignment="0" applyProtection="0"/>
    <xf numFmtId="0" fontId="3" fillId="24" borderId="10" applyNumberFormat="0" applyFont="0" applyAlignment="0" applyProtection="0"/>
    <xf numFmtId="0" fontId="3" fillId="24" borderId="10" applyNumberFormat="0" applyFont="0" applyAlignment="0" applyProtection="0"/>
    <xf numFmtId="0" fontId="3" fillId="24" borderId="10" applyNumberFormat="0" applyFont="0" applyAlignment="0" applyProtection="0"/>
    <xf numFmtId="0" fontId="3" fillId="24" borderId="10" applyNumberFormat="0" applyFont="0" applyAlignment="0" applyProtection="0"/>
    <xf numFmtId="0" fontId="3" fillId="24" borderId="10" applyNumberFormat="0" applyFont="0" applyAlignment="0" applyProtection="0"/>
    <xf numFmtId="0" fontId="3" fillId="24" borderId="10" applyNumberFormat="0" applyFont="0" applyAlignment="0" applyProtection="0"/>
    <xf numFmtId="0" fontId="3" fillId="24" borderId="10" applyNumberFormat="0" applyFont="0" applyAlignment="0" applyProtection="0"/>
    <xf numFmtId="0" fontId="3" fillId="24" borderId="10" applyNumberFormat="0" applyFont="0" applyAlignment="0" applyProtection="0"/>
    <xf numFmtId="0" fontId="3" fillId="24" borderId="10" applyNumberFormat="0" applyFont="0" applyAlignment="0" applyProtection="0"/>
    <xf numFmtId="0" fontId="3" fillId="24" borderId="10" applyNumberFormat="0" applyFont="0" applyAlignment="0" applyProtection="0"/>
    <xf numFmtId="0" fontId="3" fillId="24" borderId="10" applyNumberFormat="0" applyFont="0" applyAlignment="0" applyProtection="0"/>
    <xf numFmtId="0" fontId="3" fillId="24" borderId="10" applyNumberFormat="0" applyFont="0" applyAlignment="0" applyProtection="0"/>
    <xf numFmtId="0" fontId="3" fillId="24" borderId="10" applyNumberFormat="0" applyFont="0" applyAlignment="0" applyProtection="0"/>
    <xf numFmtId="0" fontId="3" fillId="24" borderId="10" applyNumberFormat="0" applyFont="0" applyAlignment="0" applyProtection="0"/>
    <xf numFmtId="0" fontId="3" fillId="24" borderId="10" applyNumberFormat="0" applyFont="0" applyAlignment="0" applyProtection="0"/>
    <xf numFmtId="0" fontId="3" fillId="24" borderId="10" applyNumberFormat="0" applyFont="0" applyAlignment="0" applyProtection="0"/>
    <xf numFmtId="0" fontId="3" fillId="24" borderId="10" applyNumberFormat="0" applyFont="0" applyAlignment="0" applyProtection="0"/>
    <xf numFmtId="0" fontId="3" fillId="24" borderId="10" applyNumberFormat="0" applyFont="0" applyAlignment="0" applyProtection="0"/>
    <xf numFmtId="0" fontId="3" fillId="24" borderId="10" applyNumberFormat="0" applyFont="0" applyAlignment="0" applyProtection="0"/>
    <xf numFmtId="0" fontId="3" fillId="24" borderId="10" applyNumberFormat="0" applyFont="0" applyAlignment="0" applyProtection="0"/>
    <xf numFmtId="0" fontId="3" fillId="24" borderId="10" applyNumberFormat="0" applyFont="0" applyAlignment="0" applyProtection="0"/>
    <xf numFmtId="0" fontId="3" fillId="24" borderId="10" applyNumberFormat="0" applyFont="0" applyAlignment="0" applyProtection="0"/>
    <xf numFmtId="0" fontId="3" fillId="24" borderId="10" applyNumberFormat="0" applyFont="0" applyAlignment="0" applyProtection="0"/>
    <xf numFmtId="0" fontId="3" fillId="24" borderId="10" applyNumberFormat="0" applyFont="0" applyAlignment="0" applyProtection="0"/>
    <xf numFmtId="0" fontId="3" fillId="24" borderId="10" applyNumberFormat="0" applyFont="0" applyAlignment="0" applyProtection="0"/>
    <xf numFmtId="0" fontId="3" fillId="24" borderId="10" applyNumberFormat="0" applyFont="0" applyAlignment="0" applyProtection="0"/>
    <xf numFmtId="0" fontId="3" fillId="24" borderId="10" applyNumberFormat="0" applyFont="0" applyAlignment="0" applyProtection="0"/>
    <xf numFmtId="0" fontId="3" fillId="24" borderId="10" applyNumberFormat="0" applyFont="0" applyAlignment="0" applyProtection="0"/>
    <xf numFmtId="0" fontId="3" fillId="24" borderId="10" applyNumberFormat="0" applyFont="0" applyAlignment="0" applyProtection="0"/>
    <xf numFmtId="0" fontId="3" fillId="24" borderId="10" applyNumberFormat="0" applyFont="0" applyAlignment="0" applyProtection="0"/>
    <xf numFmtId="0" fontId="3" fillId="24" borderId="10" applyNumberFormat="0" applyFont="0" applyAlignment="0" applyProtection="0"/>
    <xf numFmtId="0" fontId="3" fillId="24" borderId="10" applyNumberFormat="0" applyFont="0" applyAlignment="0" applyProtection="0"/>
    <xf numFmtId="0" fontId="3" fillId="24" borderId="10" applyNumberFormat="0" applyFont="0" applyAlignment="0" applyProtection="0"/>
    <xf numFmtId="0" fontId="3" fillId="24" borderId="10" applyNumberFormat="0" applyFont="0" applyAlignment="0" applyProtection="0"/>
    <xf numFmtId="0" fontId="3" fillId="24" borderId="10" applyNumberFormat="0" applyFont="0" applyAlignment="0" applyProtection="0"/>
    <xf numFmtId="0" fontId="3" fillId="24" borderId="10" applyNumberFormat="0" applyFont="0" applyAlignment="0" applyProtection="0"/>
    <xf numFmtId="0" fontId="3" fillId="24" borderId="10" applyNumberFormat="0" applyFont="0" applyAlignment="0" applyProtection="0"/>
    <xf numFmtId="0" fontId="3" fillId="24" borderId="10" applyNumberFormat="0" applyFont="0" applyAlignment="0" applyProtection="0"/>
    <xf numFmtId="0" fontId="3" fillId="24" borderId="10" applyNumberFormat="0" applyFont="0" applyAlignment="0" applyProtection="0"/>
    <xf numFmtId="0" fontId="3" fillId="24" borderId="10" applyNumberFormat="0" applyFont="0" applyAlignment="0" applyProtection="0"/>
    <xf numFmtId="0" fontId="3" fillId="24" borderId="10" applyNumberFormat="0" applyFont="0" applyAlignment="0" applyProtection="0"/>
    <xf numFmtId="0" fontId="3" fillId="24" borderId="10" applyNumberFormat="0" applyFont="0" applyAlignment="0" applyProtection="0"/>
    <xf numFmtId="0" fontId="3" fillId="24" borderId="10" applyNumberFormat="0" applyFont="0" applyAlignment="0" applyProtection="0"/>
    <xf numFmtId="0" fontId="3" fillId="24" borderId="10" applyNumberFormat="0" applyFont="0" applyAlignment="0" applyProtection="0"/>
    <xf numFmtId="0" fontId="3" fillId="24" borderId="10" applyNumberFormat="0" applyFont="0" applyAlignment="0" applyProtection="0"/>
    <xf numFmtId="0" fontId="3" fillId="24" borderId="10" applyNumberFormat="0" applyFont="0" applyAlignment="0" applyProtection="0"/>
    <xf numFmtId="0" fontId="3" fillId="24" borderId="10" applyNumberFormat="0" applyFont="0" applyAlignment="0" applyProtection="0"/>
    <xf numFmtId="0" fontId="3" fillId="24" borderId="10" applyNumberFormat="0" applyFont="0" applyAlignment="0" applyProtection="0"/>
    <xf numFmtId="0" fontId="3" fillId="24" borderId="10" applyNumberFormat="0" applyFont="0" applyAlignment="0" applyProtection="0"/>
    <xf numFmtId="0" fontId="3" fillId="24" borderId="10" applyNumberFormat="0" applyFont="0" applyAlignment="0" applyProtection="0"/>
    <xf numFmtId="0" fontId="3" fillId="24" borderId="10" applyNumberFormat="0" applyFont="0" applyAlignment="0" applyProtection="0"/>
    <xf numFmtId="0" fontId="3" fillId="24" borderId="10" applyNumberFormat="0" applyFont="0" applyAlignment="0" applyProtection="0"/>
    <xf numFmtId="0" fontId="3" fillId="24" borderId="10" applyNumberFormat="0" applyFont="0" applyAlignment="0" applyProtection="0"/>
    <xf numFmtId="0" fontId="3" fillId="24" borderId="10" applyNumberFormat="0" applyFont="0" applyAlignment="0" applyProtection="0"/>
    <xf numFmtId="0" fontId="3" fillId="24" borderId="10" applyNumberFormat="0" applyFont="0" applyAlignment="0" applyProtection="0"/>
    <xf numFmtId="0" fontId="3" fillId="24" borderId="10" applyNumberFormat="0" applyFont="0" applyAlignment="0" applyProtection="0"/>
    <xf numFmtId="0" fontId="3" fillId="24" borderId="10" applyNumberFormat="0" applyFont="0" applyAlignment="0" applyProtection="0"/>
    <xf numFmtId="0" fontId="3" fillId="24" borderId="10" applyNumberFormat="0" applyFont="0" applyAlignment="0" applyProtection="0"/>
    <xf numFmtId="0" fontId="3" fillId="24" borderId="10" applyNumberFormat="0" applyFont="0" applyAlignment="0" applyProtection="0"/>
    <xf numFmtId="0" fontId="3" fillId="24" borderId="10" applyNumberFormat="0" applyFont="0" applyAlignment="0" applyProtection="0"/>
    <xf numFmtId="0" fontId="3" fillId="24" borderId="10" applyNumberFormat="0" applyFont="0" applyAlignment="0" applyProtection="0"/>
    <xf numFmtId="0" fontId="3" fillId="24" borderId="10" applyNumberFormat="0" applyFont="0" applyAlignment="0" applyProtection="0"/>
    <xf numFmtId="0" fontId="3" fillId="24" borderId="10" applyNumberFormat="0" applyFont="0" applyAlignment="0" applyProtection="0"/>
    <xf numFmtId="0" fontId="3" fillId="24" borderId="10" applyNumberFormat="0" applyFont="0" applyAlignment="0" applyProtection="0"/>
    <xf numFmtId="0" fontId="3" fillId="24" borderId="10" applyNumberFormat="0" applyFont="0" applyAlignment="0" applyProtection="0"/>
    <xf numFmtId="0" fontId="3" fillId="24" borderId="10" applyNumberFormat="0" applyFont="0" applyAlignment="0" applyProtection="0"/>
    <xf numFmtId="0" fontId="3" fillId="24" borderId="10" applyNumberFormat="0" applyFont="0" applyAlignment="0" applyProtection="0"/>
    <xf numFmtId="0" fontId="3" fillId="24" borderId="10" applyNumberFormat="0" applyFont="0" applyAlignment="0" applyProtection="0"/>
    <xf numFmtId="0" fontId="3" fillId="24" borderId="10" applyNumberFormat="0" applyFont="0" applyAlignment="0" applyProtection="0"/>
    <xf numFmtId="0" fontId="3" fillId="24" borderId="10" applyNumberFormat="0" applyFont="0" applyAlignment="0" applyProtection="0"/>
    <xf numFmtId="0" fontId="3" fillId="24" borderId="10" applyNumberFormat="0" applyFont="0" applyAlignment="0" applyProtection="0"/>
    <xf numFmtId="0" fontId="3" fillId="24" borderId="10" applyNumberFormat="0" applyFont="0" applyAlignment="0" applyProtection="0"/>
    <xf numFmtId="0" fontId="3" fillId="24" borderId="10" applyNumberFormat="0" applyFont="0" applyAlignment="0" applyProtection="0"/>
    <xf numFmtId="0" fontId="3" fillId="24" borderId="10" applyNumberFormat="0" applyFont="0" applyAlignment="0" applyProtection="0"/>
    <xf numFmtId="0" fontId="3" fillId="24" borderId="10" applyNumberFormat="0" applyFont="0" applyAlignment="0" applyProtection="0"/>
    <xf numFmtId="0" fontId="3" fillId="24" borderId="10" applyNumberFormat="0" applyFont="0" applyAlignment="0" applyProtection="0"/>
    <xf numFmtId="0" fontId="3" fillId="24" borderId="10" applyNumberFormat="0" applyFont="0" applyAlignment="0" applyProtection="0"/>
    <xf numFmtId="0" fontId="3" fillId="24" borderId="10" applyNumberFormat="0" applyFont="0" applyAlignment="0" applyProtection="0"/>
    <xf numFmtId="0" fontId="3" fillId="24" borderId="10" applyNumberFormat="0" applyFont="0" applyAlignment="0" applyProtection="0"/>
    <xf numFmtId="0" fontId="3" fillId="24" borderId="10" applyNumberFormat="0" applyFont="0" applyAlignment="0" applyProtection="0"/>
    <xf numFmtId="0" fontId="3" fillId="24" borderId="10" applyNumberFormat="0" applyFont="0" applyAlignment="0" applyProtection="0"/>
    <xf numFmtId="0" fontId="3" fillId="24" borderId="10" applyNumberFormat="0" applyFont="0" applyAlignment="0" applyProtection="0"/>
    <xf numFmtId="0" fontId="3" fillId="24" borderId="10" applyNumberFormat="0" applyFont="0" applyAlignment="0" applyProtection="0"/>
    <xf numFmtId="0" fontId="3" fillId="24" borderId="10" applyNumberFormat="0" applyFont="0" applyAlignment="0" applyProtection="0"/>
    <xf numFmtId="0" fontId="3" fillId="24" borderId="10" applyNumberFormat="0" applyFont="0" applyAlignment="0" applyProtection="0"/>
    <xf numFmtId="0" fontId="3" fillId="24" borderId="10" applyNumberFormat="0" applyFont="0" applyAlignment="0" applyProtection="0"/>
    <xf numFmtId="0" fontId="3" fillId="24" borderId="10" applyNumberFormat="0" applyFont="0" applyAlignment="0" applyProtection="0"/>
    <xf numFmtId="0" fontId="3" fillId="24" borderId="10" applyNumberFormat="0" applyFont="0" applyAlignment="0" applyProtection="0"/>
    <xf numFmtId="0" fontId="3" fillId="24" borderId="10" applyNumberFormat="0" applyFont="0" applyAlignment="0" applyProtection="0"/>
    <xf numFmtId="0" fontId="3" fillId="24" borderId="10" applyNumberFormat="0" applyFont="0" applyAlignment="0" applyProtection="0"/>
    <xf numFmtId="0" fontId="3" fillId="24" borderId="10" applyNumberFormat="0" applyFont="0" applyAlignment="0" applyProtection="0"/>
    <xf numFmtId="0" fontId="3" fillId="24" borderId="10" applyNumberFormat="0" applyFont="0" applyAlignment="0" applyProtection="0"/>
    <xf numFmtId="0" fontId="3" fillId="24" borderId="10" applyNumberFormat="0" applyFont="0" applyAlignment="0" applyProtection="0"/>
    <xf numFmtId="0" fontId="3" fillId="24" borderId="10" applyNumberFormat="0" applyFont="0" applyAlignment="0" applyProtection="0"/>
    <xf numFmtId="0" fontId="3" fillId="24" borderId="10" applyNumberFormat="0" applyFont="0" applyAlignment="0" applyProtection="0"/>
    <xf numFmtId="0" fontId="3" fillId="24" borderId="10" applyNumberFormat="0" applyFont="0" applyAlignment="0" applyProtection="0"/>
    <xf numFmtId="0" fontId="3" fillId="24" borderId="10" applyNumberFormat="0" applyFont="0" applyAlignment="0" applyProtection="0"/>
    <xf numFmtId="0" fontId="3" fillId="24" borderId="10" applyNumberFormat="0" applyFont="0" applyAlignment="0" applyProtection="0"/>
    <xf numFmtId="0" fontId="3" fillId="24" borderId="10" applyNumberFormat="0" applyFont="0" applyAlignment="0" applyProtection="0"/>
    <xf numFmtId="0" fontId="3" fillId="24" borderId="10" applyNumberFormat="0" applyFont="0" applyAlignment="0" applyProtection="0"/>
    <xf numFmtId="0" fontId="3" fillId="24" borderId="10" applyNumberFormat="0" applyFont="0" applyAlignment="0" applyProtection="0"/>
    <xf numFmtId="0" fontId="3" fillId="24" borderId="10" applyNumberFormat="0" applyFont="0" applyAlignment="0" applyProtection="0"/>
    <xf numFmtId="0" fontId="3" fillId="24" borderId="10" applyNumberFormat="0" applyFont="0" applyAlignment="0" applyProtection="0"/>
    <xf numFmtId="0" fontId="3" fillId="24" borderId="10" applyNumberFormat="0" applyFont="0" applyAlignment="0" applyProtection="0"/>
    <xf numFmtId="0" fontId="3" fillId="24" borderId="10" applyNumberFormat="0" applyFont="0" applyAlignment="0" applyProtection="0"/>
    <xf numFmtId="0" fontId="3" fillId="24" borderId="10" applyNumberFormat="0" applyFont="0" applyAlignment="0" applyProtection="0"/>
    <xf numFmtId="0" fontId="3" fillId="24" borderId="10" applyNumberFormat="0" applyFont="0" applyAlignment="0" applyProtection="0"/>
    <xf numFmtId="0" fontId="3" fillId="24" borderId="10" applyNumberFormat="0" applyFont="0" applyAlignment="0" applyProtection="0"/>
    <xf numFmtId="0" fontId="3" fillId="24" borderId="10" applyNumberFormat="0" applyFont="0" applyAlignment="0" applyProtection="0"/>
    <xf numFmtId="0" fontId="3" fillId="24" borderId="10" applyNumberFormat="0" applyFont="0" applyAlignment="0" applyProtection="0"/>
    <xf numFmtId="0" fontId="3" fillId="24" borderId="10" applyNumberFormat="0" applyFont="0" applyAlignment="0" applyProtection="0"/>
    <xf numFmtId="0" fontId="3" fillId="24" borderId="10" applyNumberFormat="0" applyFont="0" applyAlignment="0" applyProtection="0"/>
    <xf numFmtId="0" fontId="3" fillId="24" borderId="10" applyNumberFormat="0" applyFont="0" applyAlignment="0" applyProtection="0"/>
    <xf numFmtId="0" fontId="3" fillId="24" borderId="10" applyNumberFormat="0" applyFont="0" applyAlignment="0" applyProtection="0"/>
    <xf numFmtId="0" fontId="3" fillId="24" borderId="10" applyNumberFormat="0" applyFont="0" applyAlignment="0" applyProtection="0"/>
    <xf numFmtId="0" fontId="3" fillId="24" borderId="10" applyNumberFormat="0" applyFont="0" applyAlignment="0" applyProtection="0"/>
    <xf numFmtId="0" fontId="3" fillId="24" borderId="10" applyNumberFormat="0" applyFont="0" applyAlignment="0" applyProtection="0"/>
    <xf numFmtId="0" fontId="3" fillId="24" borderId="10" applyNumberFormat="0" applyFont="0" applyAlignment="0" applyProtection="0"/>
    <xf numFmtId="0" fontId="3" fillId="24" borderId="10" applyNumberFormat="0" applyFont="0" applyAlignment="0" applyProtection="0"/>
    <xf numFmtId="0" fontId="3" fillId="24" borderId="10" applyNumberFormat="0" applyFont="0" applyAlignment="0" applyProtection="0"/>
    <xf numFmtId="0" fontId="3" fillId="24" borderId="10" applyNumberFormat="0" applyFont="0" applyAlignment="0" applyProtection="0"/>
    <xf numFmtId="0" fontId="3" fillId="24" borderId="10" applyNumberFormat="0" applyFont="0" applyAlignment="0" applyProtection="0"/>
    <xf numFmtId="0" fontId="3" fillId="24" borderId="10" applyNumberFormat="0" applyFont="0" applyAlignment="0" applyProtection="0"/>
    <xf numFmtId="0" fontId="3" fillId="24" borderId="10" applyNumberFormat="0" applyFont="0" applyAlignment="0" applyProtection="0"/>
    <xf numFmtId="0" fontId="3" fillId="24" borderId="10" applyNumberFormat="0" applyFont="0" applyAlignment="0" applyProtection="0"/>
    <xf numFmtId="0" fontId="3" fillId="24" borderId="10" applyNumberFormat="0" applyFont="0" applyAlignment="0" applyProtection="0"/>
    <xf numFmtId="0" fontId="3" fillId="24" borderId="10" applyNumberFormat="0" applyFont="0" applyAlignment="0" applyProtection="0"/>
    <xf numFmtId="0" fontId="3" fillId="24" borderId="10" applyNumberFormat="0" applyFont="0" applyAlignment="0" applyProtection="0"/>
    <xf numFmtId="0" fontId="3" fillId="24" borderId="10" applyNumberFormat="0" applyFont="0" applyAlignment="0" applyProtection="0"/>
    <xf numFmtId="0" fontId="3" fillId="24" borderId="10" applyNumberFormat="0" applyFont="0" applyAlignment="0" applyProtection="0"/>
    <xf numFmtId="0" fontId="3" fillId="24" borderId="10" applyNumberFormat="0" applyFont="0" applyAlignment="0" applyProtection="0"/>
    <xf numFmtId="0" fontId="3" fillId="24" borderId="10" applyNumberFormat="0" applyFont="0" applyAlignment="0" applyProtection="0"/>
    <xf numFmtId="0" fontId="3" fillId="24" borderId="10" applyNumberFormat="0" applyFont="0" applyAlignment="0" applyProtection="0"/>
    <xf numFmtId="0" fontId="3" fillId="24" borderId="10" applyNumberFormat="0" applyFont="0" applyAlignment="0" applyProtection="0"/>
    <xf numFmtId="0" fontId="3" fillId="24" borderId="10" applyNumberFormat="0" applyFont="0" applyAlignment="0" applyProtection="0"/>
    <xf numFmtId="0" fontId="3" fillId="24" borderId="10" applyNumberFormat="0" applyFont="0" applyAlignment="0" applyProtection="0"/>
    <xf numFmtId="0" fontId="3" fillId="24" borderId="10" applyNumberFormat="0" applyFont="0" applyAlignment="0" applyProtection="0"/>
    <xf numFmtId="0" fontId="3" fillId="24" borderId="10" applyNumberFormat="0" applyFont="0" applyAlignment="0" applyProtection="0"/>
    <xf numFmtId="0" fontId="3" fillId="24" borderId="10" applyNumberFormat="0" applyFont="0" applyAlignment="0" applyProtection="0"/>
    <xf numFmtId="0" fontId="3" fillId="24" borderId="10" applyNumberFormat="0" applyFont="0" applyAlignment="0" applyProtection="0"/>
    <xf numFmtId="0" fontId="3" fillId="24" borderId="10" applyNumberFormat="0" applyFont="0" applyAlignment="0" applyProtection="0"/>
    <xf numFmtId="0" fontId="3" fillId="24" borderId="10" applyNumberFormat="0" applyFont="0" applyAlignment="0" applyProtection="0"/>
    <xf numFmtId="0" fontId="3" fillId="24" borderId="10" applyNumberFormat="0" applyFont="0" applyAlignment="0" applyProtection="0"/>
    <xf numFmtId="0" fontId="3" fillId="24" borderId="10" applyNumberFormat="0" applyFont="0" applyAlignment="0" applyProtection="0"/>
    <xf numFmtId="0" fontId="3" fillId="24" borderId="10" applyNumberFormat="0" applyFont="0" applyAlignment="0" applyProtection="0"/>
    <xf numFmtId="0" fontId="3" fillId="24" borderId="10" applyNumberFormat="0" applyFont="0" applyAlignment="0" applyProtection="0"/>
    <xf numFmtId="0" fontId="3" fillId="24" borderId="10" applyNumberFormat="0" applyFont="0" applyAlignment="0" applyProtection="0"/>
    <xf numFmtId="0" fontId="3" fillId="24" borderId="10" applyNumberFormat="0" applyFont="0" applyAlignment="0" applyProtection="0"/>
    <xf numFmtId="0" fontId="3" fillId="24" borderId="10" applyNumberFormat="0" applyFont="0" applyAlignment="0" applyProtection="0"/>
    <xf numFmtId="0" fontId="3" fillId="24" borderId="10" applyNumberFormat="0" applyFont="0" applyAlignment="0" applyProtection="0"/>
    <xf numFmtId="0" fontId="3" fillId="24" borderId="10" applyNumberFormat="0" applyFont="0" applyAlignment="0" applyProtection="0"/>
    <xf numFmtId="0" fontId="3" fillId="24" borderId="10" applyNumberFormat="0" applyFont="0" applyAlignment="0" applyProtection="0"/>
    <xf numFmtId="0" fontId="3" fillId="24" borderId="10" applyNumberFormat="0" applyFont="0" applyAlignment="0" applyProtection="0"/>
    <xf numFmtId="0" fontId="3" fillId="24" borderId="10" applyNumberFormat="0" applyFont="0" applyAlignment="0" applyProtection="0"/>
    <xf numFmtId="0" fontId="3" fillId="24" borderId="10" applyNumberFormat="0" applyFont="0" applyAlignment="0" applyProtection="0"/>
    <xf numFmtId="0" fontId="3" fillId="24" borderId="10" applyNumberFormat="0" applyFont="0" applyAlignment="0" applyProtection="0"/>
    <xf numFmtId="0" fontId="3" fillId="24" borderId="10" applyNumberFormat="0" applyFont="0" applyAlignment="0" applyProtection="0"/>
    <xf numFmtId="0" fontId="3" fillId="24" borderId="10" applyNumberFormat="0" applyFont="0" applyAlignment="0" applyProtection="0"/>
    <xf numFmtId="0" fontId="3" fillId="24" borderId="10" applyNumberFormat="0" applyFont="0" applyAlignment="0" applyProtection="0"/>
    <xf numFmtId="0" fontId="3" fillId="24" borderId="10" applyNumberFormat="0" applyFont="0" applyAlignment="0" applyProtection="0"/>
    <xf numFmtId="0" fontId="3" fillId="24" borderId="10" applyNumberFormat="0" applyFont="0" applyAlignment="0" applyProtection="0"/>
    <xf numFmtId="0" fontId="3" fillId="24" borderId="10" applyNumberFormat="0" applyFont="0" applyAlignment="0" applyProtection="0"/>
    <xf numFmtId="0" fontId="3" fillId="24" borderId="10" applyNumberFormat="0" applyFont="0" applyAlignment="0" applyProtection="0"/>
    <xf numFmtId="0" fontId="3" fillId="24" borderId="10" applyNumberFormat="0" applyFont="0" applyAlignment="0" applyProtection="0"/>
    <xf numFmtId="0" fontId="3" fillId="24" borderId="10" applyNumberFormat="0" applyFont="0" applyAlignment="0" applyProtection="0"/>
    <xf numFmtId="0" fontId="3" fillId="24" borderId="10" applyNumberFormat="0" applyFont="0" applyAlignment="0" applyProtection="0"/>
    <xf numFmtId="0" fontId="3" fillId="24" borderId="10" applyNumberFormat="0" applyFont="0" applyAlignment="0" applyProtection="0"/>
    <xf numFmtId="0" fontId="3" fillId="24" borderId="10" applyNumberFormat="0" applyFont="0" applyAlignment="0" applyProtection="0"/>
    <xf numFmtId="0" fontId="3" fillId="24" borderId="10" applyNumberFormat="0" applyFont="0" applyAlignment="0" applyProtection="0"/>
    <xf numFmtId="0" fontId="3" fillId="24" borderId="10" applyNumberFormat="0" applyFont="0" applyAlignment="0" applyProtection="0"/>
    <xf numFmtId="0" fontId="3" fillId="24" borderId="10" applyNumberFormat="0" applyFont="0" applyAlignment="0" applyProtection="0"/>
    <xf numFmtId="0" fontId="3" fillId="24" borderId="10" applyNumberFormat="0" applyFont="0" applyAlignment="0" applyProtection="0"/>
    <xf numFmtId="0" fontId="3" fillId="24" borderId="10" applyNumberFormat="0" applyFont="0" applyAlignment="0" applyProtection="0"/>
    <xf numFmtId="0" fontId="3" fillId="24" borderId="10" applyNumberFormat="0" applyFont="0" applyAlignment="0" applyProtection="0"/>
    <xf numFmtId="0" fontId="3" fillId="24" borderId="10" applyNumberFormat="0" applyFont="0" applyAlignment="0" applyProtection="0"/>
    <xf numFmtId="0" fontId="3" fillId="24" borderId="10" applyNumberFormat="0" applyFont="0" applyAlignment="0" applyProtection="0"/>
    <xf numFmtId="0" fontId="3" fillId="24" borderId="10" applyNumberFormat="0" applyFont="0" applyAlignment="0" applyProtection="0"/>
    <xf numFmtId="0" fontId="3" fillId="24" borderId="10" applyNumberFormat="0" applyFont="0" applyAlignment="0" applyProtection="0"/>
    <xf numFmtId="0" fontId="3" fillId="24" borderId="10" applyNumberFormat="0" applyFont="0" applyAlignment="0" applyProtection="0"/>
    <xf numFmtId="0" fontId="3" fillId="24" borderId="10" applyNumberFormat="0" applyFont="0" applyAlignment="0" applyProtection="0"/>
    <xf numFmtId="0" fontId="3" fillId="24" borderId="10" applyNumberFormat="0" applyFont="0" applyAlignment="0" applyProtection="0"/>
    <xf numFmtId="0" fontId="3" fillId="24" borderId="10" applyNumberFormat="0" applyFont="0" applyAlignment="0" applyProtection="0"/>
    <xf numFmtId="0" fontId="3" fillId="24" borderId="10" applyNumberFormat="0" applyFont="0" applyAlignment="0" applyProtection="0"/>
    <xf numFmtId="0" fontId="3" fillId="24" borderId="10" applyNumberFormat="0" applyFont="0" applyAlignment="0" applyProtection="0"/>
    <xf numFmtId="0" fontId="3" fillId="24" borderId="10" applyNumberFormat="0" applyFont="0" applyAlignment="0" applyProtection="0"/>
    <xf numFmtId="0" fontId="3" fillId="24" borderId="10" applyNumberFormat="0" applyFont="0" applyAlignment="0" applyProtection="0"/>
    <xf numFmtId="0" fontId="3" fillId="24" borderId="10" applyNumberFormat="0" applyFont="0" applyAlignment="0" applyProtection="0"/>
    <xf numFmtId="0" fontId="3" fillId="24" borderId="10" applyNumberFormat="0" applyFont="0" applyAlignment="0" applyProtection="0"/>
    <xf numFmtId="0" fontId="3" fillId="24" borderId="10" applyNumberFormat="0" applyFont="0" applyAlignment="0" applyProtection="0"/>
    <xf numFmtId="0" fontId="3" fillId="24" borderId="10" applyNumberFormat="0" applyFont="0" applyAlignment="0" applyProtection="0"/>
    <xf numFmtId="0" fontId="3" fillId="24" borderId="10" applyNumberFormat="0" applyFont="0" applyAlignment="0" applyProtection="0"/>
    <xf numFmtId="0" fontId="3" fillId="24" borderId="10" applyNumberFormat="0" applyFont="0" applyAlignment="0" applyProtection="0"/>
    <xf numFmtId="0" fontId="3" fillId="24" borderId="10" applyNumberFormat="0" applyFont="0" applyAlignment="0" applyProtection="0"/>
    <xf numFmtId="0" fontId="3" fillId="24" borderId="10" applyNumberFormat="0" applyFont="0" applyAlignment="0" applyProtection="0"/>
    <xf numFmtId="0" fontId="3" fillId="24" borderId="10" applyNumberFormat="0" applyFont="0" applyAlignment="0" applyProtection="0"/>
    <xf numFmtId="0" fontId="3" fillId="24" borderId="10" applyNumberFormat="0" applyFont="0" applyAlignment="0" applyProtection="0"/>
    <xf numFmtId="0" fontId="3" fillId="24" borderId="10" applyNumberFormat="0" applyFont="0" applyAlignment="0" applyProtection="0"/>
    <xf numFmtId="0" fontId="3" fillId="24" borderId="10" applyNumberFormat="0" applyFont="0" applyAlignment="0" applyProtection="0"/>
    <xf numFmtId="0" fontId="3" fillId="24" borderId="10" applyNumberFormat="0" applyFont="0" applyAlignment="0" applyProtection="0"/>
    <xf numFmtId="0" fontId="3" fillId="24" borderId="10" applyNumberFormat="0" applyFont="0" applyAlignment="0" applyProtection="0"/>
    <xf numFmtId="0" fontId="3" fillId="24" borderId="10" applyNumberFormat="0" applyFont="0" applyAlignment="0" applyProtection="0"/>
    <xf numFmtId="0" fontId="3" fillId="24" borderId="10" applyNumberFormat="0" applyFont="0" applyAlignment="0" applyProtection="0"/>
    <xf numFmtId="0" fontId="3" fillId="24" borderId="10" applyNumberFormat="0" applyFont="0" applyAlignment="0" applyProtection="0"/>
    <xf numFmtId="0" fontId="3" fillId="24" borderId="10" applyNumberFormat="0" applyFont="0" applyAlignment="0" applyProtection="0"/>
    <xf numFmtId="0" fontId="3" fillId="24" borderId="10" applyNumberFormat="0" applyFont="0" applyAlignment="0" applyProtection="0"/>
    <xf numFmtId="0" fontId="3" fillId="24" borderId="10" applyNumberFormat="0" applyFont="0" applyAlignment="0" applyProtection="0"/>
    <xf numFmtId="0" fontId="3" fillId="24" borderId="10" applyNumberFormat="0" applyFont="0" applyAlignment="0" applyProtection="0"/>
    <xf numFmtId="0" fontId="3" fillId="24" borderId="10" applyNumberFormat="0" applyFont="0" applyAlignment="0" applyProtection="0"/>
    <xf numFmtId="0" fontId="3" fillId="24" borderId="10" applyNumberFormat="0" applyFont="0" applyAlignment="0" applyProtection="0"/>
    <xf numFmtId="0" fontId="3" fillId="24" borderId="10" applyNumberFormat="0" applyFont="0" applyAlignment="0" applyProtection="0"/>
    <xf numFmtId="0" fontId="3" fillId="24" borderId="10" applyNumberFormat="0" applyFont="0" applyAlignment="0" applyProtection="0"/>
    <xf numFmtId="0" fontId="3" fillId="24" borderId="10" applyNumberFormat="0" applyFont="0" applyAlignment="0" applyProtection="0"/>
    <xf numFmtId="0" fontId="3" fillId="24" borderId="10" applyNumberFormat="0" applyFont="0" applyAlignment="0" applyProtection="0"/>
    <xf numFmtId="0" fontId="3" fillId="24" borderId="10" applyNumberFormat="0" applyFont="0" applyAlignment="0" applyProtection="0"/>
    <xf numFmtId="0" fontId="3" fillId="24" borderId="10" applyNumberFormat="0" applyFont="0" applyAlignment="0" applyProtection="0"/>
    <xf numFmtId="0" fontId="3" fillId="24" borderId="10" applyNumberFormat="0" applyFont="0" applyAlignment="0" applyProtection="0"/>
    <xf numFmtId="0" fontId="3" fillId="24" borderId="10" applyNumberFormat="0" applyFont="0" applyAlignment="0" applyProtection="0"/>
    <xf numFmtId="0" fontId="3" fillId="24" borderId="10" applyNumberFormat="0" applyFont="0" applyAlignment="0" applyProtection="0"/>
    <xf numFmtId="0" fontId="3" fillId="24" borderId="10" applyNumberFormat="0" applyFont="0" applyAlignment="0" applyProtection="0"/>
    <xf numFmtId="0" fontId="3" fillId="24" borderId="10" applyNumberFormat="0" applyFont="0" applyAlignment="0" applyProtection="0"/>
    <xf numFmtId="0" fontId="3" fillId="24" borderId="10" applyNumberFormat="0" applyFont="0" applyAlignment="0" applyProtection="0"/>
    <xf numFmtId="0" fontId="3" fillId="24" borderId="10" applyNumberFormat="0" applyFont="0" applyAlignment="0" applyProtection="0"/>
    <xf numFmtId="0" fontId="3" fillId="24" borderId="10" applyNumberFormat="0" applyFont="0" applyAlignment="0" applyProtection="0"/>
    <xf numFmtId="0" fontId="3" fillId="24" borderId="10" applyNumberFormat="0" applyFont="0" applyAlignment="0" applyProtection="0"/>
    <xf numFmtId="0" fontId="3" fillId="24" borderId="10" applyNumberFormat="0" applyFont="0" applyAlignment="0" applyProtection="0"/>
    <xf numFmtId="0" fontId="3" fillId="24" borderId="10" applyNumberFormat="0" applyFont="0" applyAlignment="0" applyProtection="0"/>
    <xf numFmtId="0" fontId="3" fillId="24" borderId="10" applyNumberFormat="0" applyFont="0" applyAlignment="0" applyProtection="0"/>
    <xf numFmtId="0" fontId="3" fillId="24" borderId="10" applyNumberFormat="0" applyFont="0" applyAlignment="0" applyProtection="0"/>
    <xf numFmtId="0" fontId="3" fillId="24" borderId="10" applyNumberFormat="0" applyFont="0" applyAlignment="0" applyProtection="0"/>
    <xf numFmtId="0" fontId="3" fillId="24" borderId="10" applyNumberFormat="0" applyFont="0" applyAlignment="0" applyProtection="0"/>
    <xf numFmtId="0" fontId="3" fillId="24" borderId="10" applyNumberFormat="0" applyFont="0" applyAlignment="0" applyProtection="0"/>
    <xf numFmtId="0" fontId="3" fillId="24" borderId="10" applyNumberFormat="0" applyFont="0" applyAlignment="0" applyProtection="0"/>
    <xf numFmtId="0" fontId="3" fillId="24" borderId="10" applyNumberFormat="0" applyFont="0" applyAlignment="0" applyProtection="0"/>
    <xf numFmtId="0" fontId="3" fillId="24" borderId="10" applyNumberFormat="0" applyFont="0" applyAlignment="0" applyProtection="0"/>
    <xf numFmtId="0" fontId="3" fillId="24" borderId="10" applyNumberFormat="0" applyFont="0" applyAlignment="0" applyProtection="0"/>
    <xf numFmtId="0" fontId="3" fillId="24" borderId="10" applyNumberFormat="0" applyFont="0" applyAlignment="0" applyProtection="0"/>
    <xf numFmtId="0" fontId="3" fillId="24" borderId="10" applyNumberFormat="0" applyFont="0" applyAlignment="0" applyProtection="0"/>
    <xf numFmtId="0" fontId="3" fillId="24" borderId="10" applyNumberFormat="0" applyFont="0" applyAlignment="0" applyProtection="0"/>
    <xf numFmtId="0" fontId="3" fillId="24" borderId="10" applyNumberFormat="0" applyFont="0" applyAlignment="0" applyProtection="0"/>
    <xf numFmtId="0" fontId="3" fillId="24" borderId="10" applyNumberFormat="0" applyFont="0" applyAlignment="0" applyProtection="0"/>
    <xf numFmtId="0" fontId="3" fillId="24" borderId="10" applyNumberFormat="0" applyFont="0" applyAlignment="0" applyProtection="0"/>
    <xf numFmtId="0" fontId="3" fillId="24" borderId="10" applyNumberFormat="0" applyFont="0" applyAlignment="0" applyProtection="0"/>
    <xf numFmtId="0" fontId="3" fillId="24" borderId="10" applyNumberFormat="0" applyFont="0" applyAlignment="0" applyProtection="0"/>
    <xf numFmtId="0" fontId="3" fillId="24" borderId="10" applyNumberFormat="0" applyFont="0" applyAlignment="0" applyProtection="0"/>
    <xf numFmtId="0" fontId="3" fillId="24" borderId="10" applyNumberFormat="0" applyFont="0" applyAlignment="0" applyProtection="0"/>
    <xf numFmtId="0" fontId="3" fillId="24" borderId="10" applyNumberFormat="0" applyFont="0" applyAlignment="0" applyProtection="0"/>
    <xf numFmtId="0" fontId="3" fillId="24" borderId="10" applyNumberFormat="0" applyFont="0" applyAlignment="0" applyProtection="0"/>
    <xf numFmtId="0" fontId="3" fillId="24" borderId="10" applyNumberFormat="0" applyFont="0" applyAlignment="0" applyProtection="0"/>
    <xf numFmtId="0" fontId="3" fillId="24" borderId="10" applyNumberFormat="0" applyFont="0" applyAlignment="0" applyProtection="0"/>
    <xf numFmtId="0" fontId="3" fillId="24" borderId="10" applyNumberFormat="0" applyFont="0" applyAlignment="0" applyProtection="0"/>
    <xf numFmtId="0" fontId="3" fillId="24" borderId="10" applyNumberFormat="0" applyFont="0" applyAlignment="0" applyProtection="0"/>
    <xf numFmtId="0" fontId="3" fillId="24" borderId="10" applyNumberFormat="0" applyFont="0" applyAlignment="0" applyProtection="0"/>
    <xf numFmtId="0" fontId="3" fillId="24" borderId="10" applyNumberFormat="0" applyFont="0" applyAlignment="0" applyProtection="0"/>
    <xf numFmtId="0" fontId="3" fillId="24" borderId="10" applyNumberFormat="0" applyFont="0" applyAlignment="0" applyProtection="0"/>
    <xf numFmtId="0" fontId="3" fillId="24" borderId="10" applyNumberFormat="0" applyFont="0" applyAlignment="0" applyProtection="0"/>
    <xf numFmtId="0" fontId="3" fillId="24" borderId="10" applyNumberFormat="0" applyFont="0" applyAlignment="0" applyProtection="0"/>
    <xf numFmtId="0" fontId="3" fillId="24" borderId="10" applyNumberFormat="0" applyFont="0" applyAlignment="0" applyProtection="0"/>
    <xf numFmtId="0" fontId="3" fillId="24" borderId="10" applyNumberFormat="0" applyFont="0" applyAlignment="0" applyProtection="0"/>
    <xf numFmtId="0" fontId="3" fillId="24" borderId="10" applyNumberFormat="0" applyFont="0" applyAlignment="0" applyProtection="0"/>
    <xf numFmtId="0" fontId="3" fillId="24" borderId="10" applyNumberFormat="0" applyFont="0" applyAlignment="0" applyProtection="0"/>
    <xf numFmtId="0" fontId="3" fillId="24" borderId="10" applyNumberFormat="0" applyFont="0" applyAlignment="0" applyProtection="0"/>
    <xf numFmtId="0" fontId="3" fillId="24" borderId="10" applyNumberFormat="0" applyFont="0" applyAlignment="0" applyProtection="0"/>
    <xf numFmtId="0" fontId="3" fillId="24" borderId="10" applyNumberFormat="0" applyFont="0" applyAlignment="0" applyProtection="0"/>
    <xf numFmtId="0" fontId="3" fillId="24" borderId="10" applyNumberFormat="0" applyFont="0" applyAlignment="0" applyProtection="0"/>
    <xf numFmtId="0" fontId="3" fillId="24" borderId="10" applyNumberFormat="0" applyFont="0" applyAlignment="0" applyProtection="0"/>
    <xf numFmtId="0" fontId="3" fillId="24" borderId="10" applyNumberFormat="0" applyFont="0" applyAlignment="0" applyProtection="0"/>
    <xf numFmtId="0" fontId="3" fillId="24" borderId="10" applyNumberFormat="0" applyFont="0" applyAlignment="0" applyProtection="0"/>
    <xf numFmtId="0" fontId="3" fillId="24" borderId="10" applyNumberFormat="0" applyFont="0" applyAlignment="0" applyProtection="0"/>
    <xf numFmtId="0" fontId="3" fillId="24" borderId="10" applyNumberFormat="0" applyFont="0" applyAlignment="0" applyProtection="0"/>
    <xf numFmtId="0" fontId="3" fillId="24" borderId="10" applyNumberFormat="0" applyFont="0" applyAlignment="0" applyProtection="0"/>
    <xf numFmtId="0" fontId="3" fillId="24" borderId="10" applyNumberFormat="0" applyFont="0" applyAlignment="0" applyProtection="0"/>
    <xf numFmtId="0" fontId="3" fillId="24" borderId="10" applyNumberFormat="0" applyFont="0" applyAlignment="0" applyProtection="0"/>
    <xf numFmtId="0" fontId="3" fillId="24" borderId="10" applyNumberFormat="0" applyFont="0" applyAlignment="0" applyProtection="0"/>
    <xf numFmtId="0" fontId="3" fillId="24" borderId="10" applyNumberFormat="0" applyFont="0" applyAlignment="0" applyProtection="0"/>
    <xf numFmtId="0" fontId="3" fillId="24" borderId="10" applyNumberFormat="0" applyFont="0" applyAlignment="0" applyProtection="0"/>
    <xf numFmtId="0" fontId="3" fillId="24" borderId="10" applyNumberFormat="0" applyFont="0" applyAlignment="0" applyProtection="0"/>
    <xf numFmtId="0" fontId="3" fillId="24" borderId="10" applyNumberFormat="0" applyFont="0" applyAlignment="0" applyProtection="0"/>
    <xf numFmtId="0" fontId="3" fillId="24" borderId="10" applyNumberFormat="0" applyFont="0" applyAlignment="0" applyProtection="0"/>
    <xf numFmtId="0" fontId="3" fillId="24" borderId="10" applyNumberFormat="0" applyFont="0" applyAlignment="0" applyProtection="0"/>
    <xf numFmtId="0" fontId="3" fillId="24" borderId="10" applyNumberFormat="0" applyFont="0" applyAlignment="0" applyProtection="0"/>
    <xf numFmtId="0" fontId="3" fillId="24" borderId="10" applyNumberFormat="0" applyFont="0" applyAlignment="0" applyProtection="0"/>
    <xf numFmtId="0" fontId="3" fillId="24" borderId="10" applyNumberFormat="0" applyFont="0" applyAlignment="0" applyProtection="0"/>
    <xf numFmtId="0" fontId="3" fillId="24" borderId="10" applyNumberFormat="0" applyFont="0" applyAlignment="0" applyProtection="0"/>
    <xf numFmtId="0" fontId="3" fillId="24" borderId="10" applyNumberFormat="0" applyFont="0" applyAlignment="0" applyProtection="0"/>
    <xf numFmtId="0" fontId="3" fillId="24" borderId="10" applyNumberFormat="0" applyFont="0" applyAlignment="0" applyProtection="0"/>
    <xf numFmtId="0" fontId="3" fillId="24" borderId="10" applyNumberFormat="0" applyFont="0" applyAlignment="0" applyProtection="0"/>
    <xf numFmtId="0" fontId="3" fillId="24" borderId="10" applyNumberFormat="0" applyFont="0" applyAlignment="0" applyProtection="0"/>
    <xf numFmtId="0" fontId="3" fillId="24" borderId="10" applyNumberFormat="0" applyFont="0" applyAlignment="0" applyProtection="0"/>
    <xf numFmtId="0" fontId="3" fillId="24" borderId="10" applyNumberFormat="0" applyFont="0" applyAlignment="0" applyProtection="0"/>
    <xf numFmtId="0" fontId="3" fillId="24" borderId="10" applyNumberFormat="0" applyFont="0" applyAlignment="0" applyProtection="0"/>
    <xf numFmtId="0" fontId="3" fillId="24" borderId="10" applyNumberFormat="0" applyFont="0" applyAlignment="0" applyProtection="0"/>
    <xf numFmtId="0" fontId="3" fillId="24" borderId="10" applyNumberFormat="0" applyFont="0" applyAlignment="0" applyProtection="0"/>
    <xf numFmtId="0" fontId="3" fillId="24" borderId="10" applyNumberFormat="0" applyFont="0" applyAlignment="0" applyProtection="0"/>
    <xf numFmtId="0" fontId="3" fillId="24" borderId="10" applyNumberFormat="0" applyFont="0" applyAlignment="0" applyProtection="0"/>
    <xf numFmtId="0" fontId="3" fillId="24" borderId="10" applyNumberFormat="0" applyFont="0" applyAlignment="0" applyProtection="0"/>
    <xf numFmtId="0" fontId="3" fillId="24" borderId="10" applyNumberFormat="0" applyFont="0" applyAlignment="0" applyProtection="0"/>
    <xf numFmtId="0" fontId="3" fillId="24" borderId="10" applyNumberFormat="0" applyFont="0" applyAlignment="0" applyProtection="0"/>
    <xf numFmtId="0" fontId="3" fillId="24" borderId="10" applyNumberFormat="0" applyFont="0" applyAlignment="0" applyProtection="0"/>
    <xf numFmtId="0" fontId="3" fillId="24" borderId="10" applyNumberFormat="0" applyFont="0" applyAlignment="0" applyProtection="0"/>
    <xf numFmtId="0" fontId="3" fillId="24" borderId="10" applyNumberFormat="0" applyFont="0" applyAlignment="0" applyProtection="0"/>
    <xf numFmtId="0" fontId="3" fillId="24" borderId="10" applyNumberFormat="0" applyFont="0" applyAlignment="0" applyProtection="0"/>
    <xf numFmtId="0" fontId="3" fillId="24" borderId="10" applyNumberFormat="0" applyFont="0" applyAlignment="0" applyProtection="0"/>
    <xf numFmtId="0" fontId="3" fillId="24" borderId="10" applyNumberFormat="0" applyFont="0" applyAlignment="0" applyProtection="0"/>
    <xf numFmtId="0" fontId="3" fillId="24" borderId="10" applyNumberFormat="0" applyFont="0" applyAlignment="0" applyProtection="0"/>
    <xf numFmtId="0" fontId="3" fillId="24" borderId="10" applyNumberFormat="0" applyFont="0" applyAlignment="0" applyProtection="0"/>
    <xf numFmtId="0" fontId="3" fillId="24" borderId="10" applyNumberFormat="0" applyFont="0" applyAlignment="0" applyProtection="0"/>
    <xf numFmtId="0" fontId="3" fillId="24" borderId="10" applyNumberFormat="0" applyFont="0" applyAlignment="0" applyProtection="0"/>
    <xf numFmtId="0" fontId="3" fillId="24" borderId="10" applyNumberFormat="0" applyFont="0" applyAlignment="0" applyProtection="0"/>
    <xf numFmtId="0" fontId="3" fillId="24" borderId="10" applyNumberFormat="0" applyFont="0" applyAlignment="0" applyProtection="0"/>
    <xf numFmtId="0" fontId="3" fillId="24" borderId="10" applyNumberFormat="0" applyFont="0" applyAlignment="0" applyProtection="0"/>
    <xf numFmtId="0" fontId="3" fillId="24" borderId="10" applyNumberFormat="0" applyFont="0" applyAlignment="0" applyProtection="0"/>
    <xf numFmtId="0" fontId="3" fillId="24" borderId="10" applyNumberFormat="0" applyFont="0" applyAlignment="0" applyProtection="0"/>
    <xf numFmtId="0" fontId="3" fillId="24" borderId="10" applyNumberFormat="0" applyFont="0" applyAlignment="0" applyProtection="0"/>
    <xf numFmtId="0" fontId="3" fillId="24" borderId="10" applyNumberFormat="0" applyFont="0" applyAlignment="0" applyProtection="0"/>
    <xf numFmtId="0" fontId="3" fillId="24" borderId="10" applyNumberFormat="0" applyFont="0" applyAlignment="0" applyProtection="0"/>
    <xf numFmtId="0" fontId="3" fillId="24" borderId="10" applyNumberFormat="0" applyFont="0" applyAlignment="0" applyProtection="0"/>
    <xf numFmtId="0" fontId="3" fillId="24" borderId="10" applyNumberFormat="0" applyFont="0" applyAlignment="0" applyProtection="0"/>
    <xf numFmtId="0" fontId="3" fillId="24" borderId="10" applyNumberFormat="0" applyFont="0" applyAlignment="0" applyProtection="0"/>
    <xf numFmtId="0" fontId="3" fillId="24" borderId="10" applyNumberFormat="0" applyFont="0" applyAlignment="0" applyProtection="0"/>
    <xf numFmtId="0" fontId="3" fillId="24" borderId="10" applyNumberFormat="0" applyFont="0" applyAlignment="0" applyProtection="0"/>
    <xf numFmtId="0" fontId="3" fillId="24" borderId="10" applyNumberFormat="0" applyFont="0" applyAlignment="0" applyProtection="0"/>
    <xf numFmtId="0" fontId="3" fillId="24" borderId="10" applyNumberFormat="0" applyFont="0" applyAlignment="0" applyProtection="0"/>
    <xf numFmtId="0" fontId="3" fillId="24" borderId="10" applyNumberFormat="0" applyFont="0" applyAlignment="0" applyProtection="0"/>
    <xf numFmtId="0" fontId="3" fillId="24" borderId="10" applyNumberFormat="0" applyFont="0" applyAlignment="0" applyProtection="0"/>
    <xf numFmtId="0" fontId="3" fillId="24" borderId="10" applyNumberFormat="0" applyFont="0" applyAlignment="0" applyProtection="0"/>
    <xf numFmtId="0" fontId="3" fillId="24" borderId="10" applyNumberFormat="0" applyFont="0" applyAlignment="0" applyProtection="0"/>
    <xf numFmtId="0" fontId="3" fillId="24" borderId="10" applyNumberFormat="0" applyFont="0" applyAlignment="0" applyProtection="0"/>
    <xf numFmtId="0" fontId="3" fillId="24" borderId="10" applyNumberFormat="0" applyFont="0" applyAlignment="0" applyProtection="0"/>
    <xf numFmtId="0" fontId="3" fillId="24" borderId="10" applyNumberFormat="0" applyFont="0" applyAlignment="0" applyProtection="0"/>
    <xf numFmtId="0" fontId="3" fillId="24" borderId="10" applyNumberFormat="0" applyFont="0" applyAlignment="0" applyProtection="0"/>
    <xf numFmtId="0" fontId="3" fillId="24" borderId="10" applyNumberFormat="0" applyFont="0" applyAlignment="0" applyProtection="0"/>
    <xf numFmtId="0" fontId="3" fillId="24" borderId="10" applyNumberFormat="0" applyFont="0" applyAlignment="0" applyProtection="0"/>
    <xf numFmtId="0" fontId="3" fillId="24" borderId="10" applyNumberFormat="0" applyFont="0" applyAlignment="0" applyProtection="0"/>
    <xf numFmtId="0" fontId="3" fillId="24" borderId="10" applyNumberFormat="0" applyFont="0" applyAlignment="0" applyProtection="0"/>
    <xf numFmtId="0" fontId="3" fillId="24" borderId="10" applyNumberFormat="0" applyFont="0" applyAlignment="0" applyProtection="0"/>
    <xf numFmtId="0" fontId="3" fillId="24" borderId="10" applyNumberFormat="0" applyFont="0" applyAlignment="0" applyProtection="0"/>
    <xf numFmtId="0" fontId="3" fillId="24" borderId="10" applyNumberFormat="0" applyFont="0" applyAlignment="0" applyProtection="0"/>
    <xf numFmtId="0" fontId="3" fillId="24" borderId="10" applyNumberFormat="0" applyFont="0" applyAlignment="0" applyProtection="0"/>
    <xf numFmtId="0" fontId="3" fillId="24" borderId="10" applyNumberFormat="0" applyFont="0" applyAlignment="0" applyProtection="0"/>
    <xf numFmtId="0" fontId="3" fillId="24" borderId="10" applyNumberFormat="0" applyFont="0" applyAlignment="0" applyProtection="0"/>
    <xf numFmtId="0" fontId="3" fillId="24" borderId="10" applyNumberFormat="0" applyFont="0" applyAlignment="0" applyProtection="0"/>
    <xf numFmtId="0" fontId="3" fillId="24" borderId="10" applyNumberFormat="0" applyFont="0" applyAlignment="0" applyProtection="0"/>
    <xf numFmtId="0" fontId="3" fillId="24" borderId="10" applyNumberFormat="0" applyFont="0" applyAlignment="0" applyProtection="0"/>
    <xf numFmtId="0" fontId="3" fillId="24" borderId="10" applyNumberFormat="0" applyFont="0" applyAlignment="0" applyProtection="0"/>
    <xf numFmtId="0" fontId="3" fillId="24" borderId="10" applyNumberFormat="0" applyFont="0" applyAlignment="0" applyProtection="0"/>
    <xf numFmtId="0" fontId="3" fillId="24" borderId="10" applyNumberFormat="0" applyFont="0" applyAlignment="0" applyProtection="0"/>
    <xf numFmtId="0" fontId="3" fillId="24" borderId="10" applyNumberFormat="0" applyFont="0" applyAlignment="0" applyProtection="0"/>
    <xf numFmtId="0" fontId="3" fillId="24" borderId="10" applyNumberFormat="0" applyFont="0" applyAlignment="0" applyProtection="0"/>
    <xf numFmtId="0" fontId="3" fillId="24" borderId="10" applyNumberFormat="0" applyFont="0" applyAlignment="0" applyProtection="0"/>
    <xf numFmtId="0" fontId="3" fillId="24" borderId="10" applyNumberFormat="0" applyFont="0" applyAlignment="0" applyProtection="0"/>
    <xf numFmtId="0" fontId="3" fillId="24" borderId="10" applyNumberFormat="0" applyFont="0" applyAlignment="0" applyProtection="0"/>
    <xf numFmtId="0" fontId="3" fillId="24" borderId="10" applyNumberFormat="0" applyFont="0" applyAlignment="0" applyProtection="0"/>
    <xf numFmtId="0" fontId="3" fillId="24" borderId="10" applyNumberFormat="0" applyFont="0" applyAlignment="0" applyProtection="0"/>
    <xf numFmtId="0" fontId="3" fillId="24" borderId="10" applyNumberFormat="0" applyFont="0" applyAlignment="0" applyProtection="0"/>
    <xf numFmtId="0" fontId="3" fillId="24" borderId="10" applyNumberFormat="0" applyFont="0" applyAlignment="0" applyProtection="0"/>
    <xf numFmtId="0" fontId="3" fillId="24" borderId="10" applyNumberFormat="0" applyFont="0" applyAlignment="0" applyProtection="0"/>
    <xf numFmtId="0" fontId="3" fillId="24" borderId="10" applyNumberFormat="0" applyFont="0" applyAlignment="0" applyProtection="0"/>
    <xf numFmtId="0" fontId="3" fillId="24" borderId="10" applyNumberFormat="0" applyFont="0" applyAlignment="0" applyProtection="0"/>
    <xf numFmtId="0" fontId="3" fillId="24" borderId="10" applyNumberFormat="0" applyFont="0" applyAlignment="0" applyProtection="0"/>
    <xf numFmtId="0" fontId="3" fillId="24" borderId="10" applyNumberFormat="0" applyFont="0" applyAlignment="0" applyProtection="0"/>
    <xf numFmtId="0" fontId="3" fillId="24" borderId="10" applyNumberFormat="0" applyFont="0" applyAlignment="0" applyProtection="0"/>
    <xf numFmtId="0" fontId="3" fillId="24" borderId="10" applyNumberFormat="0" applyFont="0" applyAlignment="0" applyProtection="0"/>
    <xf numFmtId="0" fontId="3" fillId="24" borderId="10" applyNumberFormat="0" applyFont="0" applyAlignment="0" applyProtection="0"/>
    <xf numFmtId="0" fontId="3" fillId="24" borderId="10" applyNumberFormat="0" applyFont="0" applyAlignment="0" applyProtection="0"/>
    <xf numFmtId="0" fontId="3" fillId="24" borderId="10" applyNumberFormat="0" applyFont="0" applyAlignment="0" applyProtection="0"/>
    <xf numFmtId="0" fontId="3" fillId="24" borderId="10" applyNumberFormat="0" applyFont="0" applyAlignment="0" applyProtection="0"/>
    <xf numFmtId="0" fontId="3" fillId="24" borderId="10" applyNumberFormat="0" applyFont="0" applyAlignment="0" applyProtection="0"/>
    <xf numFmtId="0" fontId="3" fillId="24" borderId="10" applyNumberFormat="0" applyFont="0" applyAlignment="0" applyProtection="0"/>
    <xf numFmtId="0" fontId="3" fillId="24" borderId="10" applyNumberFormat="0" applyFont="0" applyAlignment="0" applyProtection="0"/>
    <xf numFmtId="0" fontId="3" fillId="24" borderId="10" applyNumberFormat="0" applyFont="0" applyAlignment="0" applyProtection="0"/>
    <xf numFmtId="0" fontId="3" fillId="24" borderId="10" applyNumberFormat="0" applyFont="0" applyAlignment="0" applyProtection="0"/>
    <xf numFmtId="0" fontId="3" fillId="24" borderId="10" applyNumberFormat="0" applyFont="0" applyAlignment="0" applyProtection="0"/>
    <xf numFmtId="0" fontId="3" fillId="24" borderId="10" applyNumberFormat="0" applyFont="0" applyAlignment="0" applyProtection="0"/>
    <xf numFmtId="0" fontId="3" fillId="24" borderId="10" applyNumberFormat="0" applyFont="0" applyAlignment="0" applyProtection="0"/>
    <xf numFmtId="0" fontId="3" fillId="24" borderId="10" applyNumberFormat="0" applyFont="0" applyAlignment="0" applyProtection="0"/>
    <xf numFmtId="0" fontId="3" fillId="24" borderId="10" applyNumberFormat="0" applyFont="0" applyAlignment="0" applyProtection="0"/>
    <xf numFmtId="0" fontId="3" fillId="24" borderId="10" applyNumberFormat="0" applyFont="0" applyAlignment="0" applyProtection="0"/>
    <xf numFmtId="0" fontId="3" fillId="24" borderId="10" applyNumberFormat="0" applyFont="0" applyAlignment="0" applyProtection="0"/>
    <xf numFmtId="0" fontId="3" fillId="24" borderId="10" applyNumberFormat="0" applyFont="0" applyAlignment="0" applyProtection="0"/>
    <xf numFmtId="0" fontId="3" fillId="24" borderId="10" applyNumberFormat="0" applyFont="0" applyAlignment="0" applyProtection="0"/>
    <xf numFmtId="0" fontId="3" fillId="24" borderId="10" applyNumberFormat="0" applyFont="0" applyAlignment="0" applyProtection="0"/>
    <xf numFmtId="0" fontId="3" fillId="24" borderId="10" applyNumberFormat="0" applyFont="0" applyAlignment="0" applyProtection="0"/>
    <xf numFmtId="0" fontId="3" fillId="24" borderId="10" applyNumberFormat="0" applyFont="0" applyAlignment="0" applyProtection="0"/>
    <xf numFmtId="0" fontId="3" fillId="24" borderId="10" applyNumberFormat="0" applyFont="0" applyAlignment="0" applyProtection="0"/>
    <xf numFmtId="0" fontId="3" fillId="24" borderId="10" applyNumberFormat="0" applyFont="0" applyAlignment="0" applyProtection="0"/>
    <xf numFmtId="0" fontId="3" fillId="24" borderId="10" applyNumberFormat="0" applyFont="0" applyAlignment="0" applyProtection="0"/>
    <xf numFmtId="0" fontId="3" fillId="24" borderId="10" applyNumberFormat="0" applyFont="0" applyAlignment="0" applyProtection="0"/>
    <xf numFmtId="0" fontId="3" fillId="24" borderId="10" applyNumberFormat="0" applyFont="0" applyAlignment="0" applyProtection="0"/>
    <xf numFmtId="0" fontId="3" fillId="24" borderId="10" applyNumberFormat="0" applyFont="0" applyAlignment="0" applyProtection="0"/>
    <xf numFmtId="0" fontId="3" fillId="24" borderId="10" applyNumberFormat="0" applyFont="0" applyAlignment="0" applyProtection="0"/>
    <xf numFmtId="0" fontId="3" fillId="24" borderId="10" applyNumberFormat="0" applyFont="0" applyAlignment="0" applyProtection="0"/>
    <xf numFmtId="0" fontId="3" fillId="24" borderId="10" applyNumberFormat="0" applyFont="0" applyAlignment="0" applyProtection="0"/>
    <xf numFmtId="0" fontId="3" fillId="24" borderId="10" applyNumberFormat="0" applyFont="0" applyAlignment="0" applyProtection="0"/>
    <xf numFmtId="0" fontId="3" fillId="24" borderId="10" applyNumberFormat="0" applyFont="0" applyAlignment="0" applyProtection="0"/>
    <xf numFmtId="0" fontId="3" fillId="24" borderId="10" applyNumberFormat="0" applyFont="0" applyAlignment="0" applyProtection="0"/>
    <xf numFmtId="0" fontId="3" fillId="24" borderId="10" applyNumberFormat="0" applyFont="0" applyAlignment="0" applyProtection="0"/>
    <xf numFmtId="0" fontId="3" fillId="24" borderId="10" applyNumberFormat="0" applyFont="0" applyAlignment="0" applyProtection="0"/>
    <xf numFmtId="0" fontId="3" fillId="24" borderId="10" applyNumberFormat="0" applyFont="0" applyAlignment="0" applyProtection="0"/>
    <xf numFmtId="0" fontId="3" fillId="24" borderId="10" applyNumberFormat="0" applyFont="0" applyAlignment="0" applyProtection="0"/>
    <xf numFmtId="0" fontId="3" fillId="24" borderId="10" applyNumberFormat="0" applyFont="0" applyAlignment="0" applyProtection="0"/>
    <xf numFmtId="0" fontId="3" fillId="24" borderId="10" applyNumberFormat="0" applyFont="0" applyAlignment="0" applyProtection="0"/>
    <xf numFmtId="0" fontId="3" fillId="24" borderId="10" applyNumberFormat="0" applyFont="0" applyAlignment="0" applyProtection="0"/>
    <xf numFmtId="0" fontId="3" fillId="24" borderId="10" applyNumberFormat="0" applyFont="0" applyAlignment="0" applyProtection="0"/>
    <xf numFmtId="0" fontId="3" fillId="24" borderId="10" applyNumberFormat="0" applyFont="0" applyAlignment="0" applyProtection="0"/>
    <xf numFmtId="0" fontId="3" fillId="24" borderId="10" applyNumberFormat="0" applyFont="0" applyAlignment="0" applyProtection="0"/>
    <xf numFmtId="0" fontId="3" fillId="24" borderId="10" applyNumberFormat="0" applyFont="0" applyAlignment="0" applyProtection="0"/>
    <xf numFmtId="0" fontId="3" fillId="24" borderId="10" applyNumberFormat="0" applyFont="0" applyAlignment="0" applyProtection="0"/>
    <xf numFmtId="0" fontId="3" fillId="24" borderId="10" applyNumberFormat="0" applyFont="0" applyAlignment="0" applyProtection="0"/>
    <xf numFmtId="0" fontId="3" fillId="24" borderId="10" applyNumberFormat="0" applyFont="0" applyAlignment="0" applyProtection="0"/>
    <xf numFmtId="0" fontId="3" fillId="24" borderId="10" applyNumberFormat="0" applyFont="0" applyAlignment="0" applyProtection="0"/>
    <xf numFmtId="0" fontId="3" fillId="24" borderId="10" applyNumberFormat="0" applyFont="0" applyAlignment="0" applyProtection="0"/>
    <xf numFmtId="0" fontId="3" fillId="24" borderId="10" applyNumberFormat="0" applyFont="0" applyAlignment="0" applyProtection="0"/>
    <xf numFmtId="0" fontId="3" fillId="24" borderId="10" applyNumberFormat="0" applyFont="0" applyAlignment="0" applyProtection="0"/>
    <xf numFmtId="0" fontId="3" fillId="24" borderId="10" applyNumberFormat="0" applyFont="0" applyAlignment="0" applyProtection="0"/>
    <xf numFmtId="0" fontId="3" fillId="24" borderId="10" applyNumberFormat="0" applyFont="0" applyAlignment="0" applyProtection="0"/>
    <xf numFmtId="0" fontId="3" fillId="24" borderId="10" applyNumberFormat="0" applyFont="0" applyAlignment="0" applyProtection="0"/>
    <xf numFmtId="0" fontId="3" fillId="24" borderId="10" applyNumberFormat="0" applyFont="0" applyAlignment="0" applyProtection="0"/>
    <xf numFmtId="0" fontId="3" fillId="24" borderId="10" applyNumberFormat="0" applyFont="0" applyAlignment="0" applyProtection="0"/>
    <xf numFmtId="0" fontId="3" fillId="24" borderId="10" applyNumberFormat="0" applyFont="0" applyAlignment="0" applyProtection="0"/>
    <xf numFmtId="0" fontId="3" fillId="24" borderId="10" applyNumberFormat="0" applyFont="0" applyAlignment="0" applyProtection="0"/>
    <xf numFmtId="0" fontId="3" fillId="24" borderId="10" applyNumberFormat="0" applyFont="0" applyAlignment="0" applyProtection="0"/>
    <xf numFmtId="0" fontId="3" fillId="24" borderId="10" applyNumberFormat="0" applyFont="0" applyAlignment="0" applyProtection="0"/>
    <xf numFmtId="0" fontId="3" fillId="24" borderId="10" applyNumberFormat="0" applyFont="0" applyAlignment="0" applyProtection="0"/>
    <xf numFmtId="0" fontId="3" fillId="24" borderId="10" applyNumberFormat="0" applyFont="0" applyAlignment="0" applyProtection="0"/>
    <xf numFmtId="0" fontId="3" fillId="24" borderId="10" applyNumberFormat="0" applyFont="0" applyAlignment="0" applyProtection="0"/>
    <xf numFmtId="0" fontId="3" fillId="24" borderId="10" applyNumberFormat="0" applyFont="0" applyAlignment="0" applyProtection="0"/>
    <xf numFmtId="0" fontId="3" fillId="24" borderId="10" applyNumberFormat="0" applyFont="0" applyAlignment="0" applyProtection="0"/>
    <xf numFmtId="0" fontId="3" fillId="24" borderId="10" applyNumberFormat="0" applyFont="0" applyAlignment="0" applyProtection="0"/>
    <xf numFmtId="0" fontId="3" fillId="24" borderId="10" applyNumberFormat="0" applyFont="0" applyAlignment="0" applyProtection="0"/>
    <xf numFmtId="0" fontId="3" fillId="24" borderId="10" applyNumberFormat="0" applyFont="0" applyAlignment="0" applyProtection="0"/>
    <xf numFmtId="0" fontId="3" fillId="24" borderId="10" applyNumberFormat="0" applyFont="0" applyAlignment="0" applyProtection="0"/>
    <xf numFmtId="0" fontId="3" fillId="24" borderId="10" applyNumberFormat="0" applyFont="0" applyAlignment="0" applyProtection="0"/>
    <xf numFmtId="0" fontId="3" fillId="24" borderId="10" applyNumberFormat="0" applyFont="0" applyAlignment="0" applyProtection="0"/>
    <xf numFmtId="0" fontId="3" fillId="24" borderId="10" applyNumberFormat="0" applyFont="0" applyAlignment="0" applyProtection="0"/>
    <xf numFmtId="0" fontId="3" fillId="24" borderId="10" applyNumberFormat="0" applyFont="0" applyAlignment="0" applyProtection="0"/>
    <xf numFmtId="0" fontId="3" fillId="24" borderId="10" applyNumberFormat="0" applyFont="0" applyAlignment="0" applyProtection="0"/>
    <xf numFmtId="0" fontId="3" fillId="24" borderId="10" applyNumberFormat="0" applyFont="0" applyAlignment="0" applyProtection="0"/>
    <xf numFmtId="0" fontId="3" fillId="24" borderId="10" applyNumberFormat="0" applyFont="0" applyAlignment="0" applyProtection="0"/>
    <xf numFmtId="0" fontId="3" fillId="24" borderId="10" applyNumberFormat="0" applyFont="0" applyAlignment="0" applyProtection="0"/>
    <xf numFmtId="0" fontId="3" fillId="24" borderId="10" applyNumberFormat="0" applyFont="0" applyAlignment="0" applyProtection="0"/>
    <xf numFmtId="0" fontId="3" fillId="24" borderId="10" applyNumberFormat="0" applyFont="0" applyAlignment="0" applyProtection="0"/>
    <xf numFmtId="0" fontId="3" fillId="24" borderId="10" applyNumberFormat="0" applyFont="0" applyAlignment="0" applyProtection="0"/>
    <xf numFmtId="0" fontId="3" fillId="24" borderId="10" applyNumberFormat="0" applyFont="0" applyAlignment="0" applyProtection="0"/>
    <xf numFmtId="0" fontId="3" fillId="24" borderId="10" applyNumberFormat="0" applyFont="0" applyAlignment="0" applyProtection="0"/>
    <xf numFmtId="0" fontId="3" fillId="24" borderId="10" applyNumberFormat="0" applyFont="0" applyAlignment="0" applyProtection="0"/>
    <xf numFmtId="0" fontId="3" fillId="24" borderId="10" applyNumberFormat="0" applyFont="0" applyAlignment="0" applyProtection="0"/>
    <xf numFmtId="0" fontId="3" fillId="24" borderId="10" applyNumberFormat="0" applyFont="0" applyAlignment="0" applyProtection="0"/>
    <xf numFmtId="0" fontId="3" fillId="24" borderId="10" applyNumberFormat="0" applyFont="0" applyAlignment="0" applyProtection="0"/>
    <xf numFmtId="0" fontId="3" fillId="24" borderId="10" applyNumberFormat="0" applyFont="0" applyAlignment="0" applyProtection="0"/>
    <xf numFmtId="0" fontId="3" fillId="24" borderId="10" applyNumberFormat="0" applyFont="0" applyAlignment="0" applyProtection="0"/>
    <xf numFmtId="0" fontId="3" fillId="24" borderId="10" applyNumberFormat="0" applyFont="0" applyAlignment="0" applyProtection="0"/>
    <xf numFmtId="0" fontId="3" fillId="24" borderId="10" applyNumberFormat="0" applyFont="0" applyAlignment="0" applyProtection="0"/>
    <xf numFmtId="0" fontId="3" fillId="24" borderId="10" applyNumberFormat="0" applyFont="0" applyAlignment="0" applyProtection="0"/>
    <xf numFmtId="0" fontId="3" fillId="24" borderId="10" applyNumberFormat="0" applyFont="0" applyAlignment="0" applyProtection="0"/>
    <xf numFmtId="0" fontId="3" fillId="24" borderId="10" applyNumberFormat="0" applyFont="0" applyAlignment="0" applyProtection="0"/>
    <xf numFmtId="0" fontId="3" fillId="24" borderId="10" applyNumberFormat="0" applyFont="0" applyAlignment="0" applyProtection="0"/>
    <xf numFmtId="0" fontId="3" fillId="24" borderId="10" applyNumberFormat="0" applyFont="0" applyAlignment="0" applyProtection="0"/>
    <xf numFmtId="0" fontId="3" fillId="24" borderId="10" applyNumberFormat="0" applyFont="0" applyAlignment="0" applyProtection="0"/>
    <xf numFmtId="0" fontId="3" fillId="24" borderId="10" applyNumberFormat="0" applyFont="0" applyAlignment="0" applyProtection="0"/>
    <xf numFmtId="0" fontId="3" fillId="24" borderId="10" applyNumberFormat="0" applyFont="0" applyAlignment="0" applyProtection="0"/>
    <xf numFmtId="0" fontId="3" fillId="24" borderId="10" applyNumberFormat="0" applyFont="0" applyAlignment="0" applyProtection="0"/>
    <xf numFmtId="0" fontId="3" fillId="24" borderId="10" applyNumberFormat="0" applyFont="0" applyAlignment="0" applyProtection="0"/>
    <xf numFmtId="0" fontId="3" fillId="24" borderId="10" applyNumberFormat="0" applyFont="0" applyAlignment="0" applyProtection="0"/>
    <xf numFmtId="0" fontId="3" fillId="24" borderId="10" applyNumberFormat="0" applyFont="0" applyAlignment="0" applyProtection="0"/>
    <xf numFmtId="0" fontId="3" fillId="24" borderId="10" applyNumberFormat="0" applyFont="0" applyAlignment="0" applyProtection="0"/>
    <xf numFmtId="0" fontId="3" fillId="24" borderId="10" applyNumberFormat="0" applyFont="0" applyAlignment="0" applyProtection="0"/>
    <xf numFmtId="0" fontId="3" fillId="24" borderId="10" applyNumberFormat="0" applyFont="0" applyAlignment="0" applyProtection="0"/>
    <xf numFmtId="0" fontId="3" fillId="24" borderId="10" applyNumberFormat="0" applyFont="0" applyAlignment="0" applyProtection="0"/>
    <xf numFmtId="0" fontId="3" fillId="24" borderId="10" applyNumberFormat="0" applyFont="0" applyAlignment="0" applyProtection="0"/>
    <xf numFmtId="0" fontId="3" fillId="24" borderId="10" applyNumberFormat="0" applyFont="0" applyAlignment="0" applyProtection="0"/>
    <xf numFmtId="0" fontId="3" fillId="24" borderId="10" applyNumberFormat="0" applyFont="0" applyAlignment="0" applyProtection="0"/>
    <xf numFmtId="0" fontId="3" fillId="24" borderId="10" applyNumberFormat="0" applyFont="0" applyAlignment="0" applyProtection="0"/>
    <xf numFmtId="0" fontId="3" fillId="24" borderId="10" applyNumberFormat="0" applyFont="0" applyAlignment="0" applyProtection="0"/>
    <xf numFmtId="0" fontId="3" fillId="24" borderId="10" applyNumberFormat="0" applyFont="0" applyAlignment="0" applyProtection="0"/>
    <xf numFmtId="0" fontId="3" fillId="24" borderId="10" applyNumberFormat="0" applyFont="0" applyAlignment="0" applyProtection="0"/>
    <xf numFmtId="0" fontId="3" fillId="24" borderId="10" applyNumberFormat="0" applyFont="0" applyAlignment="0" applyProtection="0"/>
    <xf numFmtId="0" fontId="3" fillId="24" borderId="10" applyNumberFormat="0" applyFont="0" applyAlignment="0" applyProtection="0"/>
    <xf numFmtId="0" fontId="3" fillId="24" borderId="10" applyNumberFormat="0" applyFont="0" applyAlignment="0" applyProtection="0"/>
    <xf numFmtId="0" fontId="3" fillId="24" borderId="10" applyNumberFormat="0" applyFont="0" applyAlignment="0" applyProtection="0"/>
    <xf numFmtId="0" fontId="3" fillId="24" borderId="10" applyNumberFormat="0" applyFont="0" applyAlignment="0" applyProtection="0"/>
    <xf numFmtId="0" fontId="3" fillId="24" borderId="10" applyNumberFormat="0" applyFont="0" applyAlignment="0" applyProtection="0"/>
    <xf numFmtId="0" fontId="3" fillId="24" borderId="10" applyNumberFormat="0" applyFont="0" applyAlignment="0" applyProtection="0"/>
    <xf numFmtId="0" fontId="3" fillId="24" borderId="10" applyNumberFormat="0" applyFont="0" applyAlignment="0" applyProtection="0"/>
    <xf numFmtId="0" fontId="3" fillId="24" borderId="10" applyNumberFormat="0" applyFont="0" applyAlignment="0" applyProtection="0"/>
    <xf numFmtId="0" fontId="3" fillId="24" borderId="10" applyNumberFormat="0" applyFont="0" applyAlignment="0" applyProtection="0"/>
    <xf numFmtId="0" fontId="3" fillId="24" borderId="10" applyNumberFormat="0" applyFont="0" applyAlignment="0" applyProtection="0"/>
    <xf numFmtId="0" fontId="3" fillId="24" borderId="10" applyNumberFormat="0" applyFont="0" applyAlignment="0" applyProtection="0"/>
    <xf numFmtId="0" fontId="3" fillId="24" borderId="10" applyNumberFormat="0" applyFont="0" applyAlignment="0" applyProtection="0"/>
    <xf numFmtId="0" fontId="3" fillId="24" borderId="10" applyNumberFormat="0" applyFont="0" applyAlignment="0" applyProtection="0"/>
    <xf numFmtId="0" fontId="3" fillId="24" borderId="10" applyNumberFormat="0" applyFont="0" applyAlignment="0" applyProtection="0"/>
    <xf numFmtId="0" fontId="3" fillId="24" borderId="10" applyNumberFormat="0" applyFont="0" applyAlignment="0" applyProtection="0"/>
    <xf numFmtId="0" fontId="3" fillId="24" borderId="10" applyNumberFormat="0" applyFont="0" applyAlignment="0" applyProtection="0"/>
    <xf numFmtId="0" fontId="3" fillId="24" borderId="10" applyNumberFormat="0" applyFont="0" applyAlignment="0" applyProtection="0"/>
    <xf numFmtId="0" fontId="3" fillId="24" borderId="10" applyNumberFormat="0" applyFont="0" applyAlignment="0" applyProtection="0"/>
    <xf numFmtId="0" fontId="3" fillId="24" borderId="10" applyNumberFormat="0" applyFont="0" applyAlignment="0" applyProtection="0"/>
    <xf numFmtId="0" fontId="3" fillId="24" borderId="10" applyNumberFormat="0" applyFont="0" applyAlignment="0" applyProtection="0"/>
    <xf numFmtId="0" fontId="3" fillId="24" borderId="10" applyNumberFormat="0" applyFont="0" applyAlignment="0" applyProtection="0"/>
    <xf numFmtId="0" fontId="3" fillId="24" borderId="10" applyNumberFormat="0" applyFont="0" applyAlignment="0" applyProtection="0"/>
    <xf numFmtId="0" fontId="3" fillId="24" borderId="10" applyNumberFormat="0" applyFont="0" applyAlignment="0" applyProtection="0"/>
    <xf numFmtId="0" fontId="3" fillId="24" borderId="10" applyNumberFormat="0" applyFont="0" applyAlignment="0" applyProtection="0"/>
    <xf numFmtId="0" fontId="3" fillId="24" borderId="10" applyNumberFormat="0" applyFont="0" applyAlignment="0" applyProtection="0"/>
    <xf numFmtId="0" fontId="3" fillId="24" borderId="10" applyNumberFormat="0" applyFont="0" applyAlignment="0" applyProtection="0"/>
    <xf numFmtId="0" fontId="3" fillId="24" borderId="10" applyNumberFormat="0" applyFont="0" applyAlignment="0" applyProtection="0"/>
    <xf numFmtId="0" fontId="3" fillId="24" borderId="10" applyNumberFormat="0" applyFont="0" applyAlignment="0" applyProtection="0"/>
    <xf numFmtId="0" fontId="3" fillId="24" borderId="10" applyNumberFormat="0" applyFont="0" applyAlignment="0" applyProtection="0"/>
    <xf numFmtId="0" fontId="3" fillId="24" borderId="10" applyNumberFormat="0" applyFont="0" applyAlignment="0" applyProtection="0"/>
    <xf numFmtId="0" fontId="3" fillId="24" borderId="10" applyNumberFormat="0" applyFont="0" applyAlignment="0" applyProtection="0"/>
    <xf numFmtId="0" fontId="3" fillId="24" borderId="10" applyNumberFormat="0" applyFont="0" applyAlignment="0" applyProtection="0"/>
    <xf numFmtId="0" fontId="3" fillId="24" borderId="10" applyNumberFormat="0" applyFont="0" applyAlignment="0" applyProtection="0"/>
    <xf numFmtId="0" fontId="3" fillId="24" borderId="10" applyNumberFormat="0" applyFont="0" applyAlignment="0" applyProtection="0"/>
    <xf numFmtId="0" fontId="3" fillId="24" borderId="10" applyNumberFormat="0" applyFont="0" applyAlignment="0" applyProtection="0"/>
    <xf numFmtId="0" fontId="3" fillId="24" borderId="10" applyNumberFormat="0" applyFont="0" applyAlignment="0" applyProtection="0"/>
    <xf numFmtId="0" fontId="3" fillId="24" borderId="10" applyNumberFormat="0" applyFont="0" applyAlignment="0" applyProtection="0"/>
    <xf numFmtId="0" fontId="3" fillId="24" borderId="10" applyNumberFormat="0" applyFont="0" applyAlignment="0" applyProtection="0"/>
    <xf numFmtId="0" fontId="3" fillId="24" borderId="10" applyNumberFormat="0" applyFont="0" applyAlignment="0" applyProtection="0"/>
    <xf numFmtId="0" fontId="3" fillId="24" borderId="10" applyNumberFormat="0" applyFont="0" applyAlignment="0" applyProtection="0"/>
    <xf numFmtId="0" fontId="3" fillId="24" borderId="10" applyNumberFormat="0" applyFont="0" applyAlignment="0" applyProtection="0"/>
    <xf numFmtId="0" fontId="3" fillId="24" borderId="10" applyNumberFormat="0" applyFont="0" applyAlignment="0" applyProtection="0"/>
    <xf numFmtId="0" fontId="3" fillId="24" borderId="10" applyNumberFormat="0" applyFont="0" applyAlignment="0" applyProtection="0"/>
    <xf numFmtId="0" fontId="3" fillId="24" borderId="10" applyNumberFormat="0" applyFont="0" applyAlignment="0" applyProtection="0"/>
    <xf numFmtId="0" fontId="3" fillId="24" borderId="10" applyNumberFormat="0" applyFont="0" applyAlignment="0" applyProtection="0"/>
    <xf numFmtId="0" fontId="3" fillId="24" borderId="10" applyNumberFormat="0" applyFont="0" applyAlignment="0" applyProtection="0"/>
    <xf numFmtId="0" fontId="3" fillId="24" borderId="10" applyNumberFormat="0" applyFont="0" applyAlignment="0" applyProtection="0"/>
    <xf numFmtId="0" fontId="3" fillId="24" borderId="10" applyNumberFormat="0" applyFont="0" applyAlignment="0" applyProtection="0"/>
    <xf numFmtId="0" fontId="3" fillId="24" borderId="10" applyNumberFormat="0" applyFont="0" applyAlignment="0" applyProtection="0"/>
    <xf numFmtId="0" fontId="3" fillId="24" borderId="10" applyNumberFormat="0" applyFont="0" applyAlignment="0" applyProtection="0"/>
    <xf numFmtId="0" fontId="3" fillId="24" borderId="10" applyNumberFormat="0" applyFont="0" applyAlignment="0" applyProtection="0"/>
    <xf numFmtId="0" fontId="3" fillId="24" borderId="10" applyNumberFormat="0" applyFont="0" applyAlignment="0" applyProtection="0"/>
    <xf numFmtId="0" fontId="3" fillId="24" borderId="10" applyNumberFormat="0" applyFont="0" applyAlignment="0" applyProtection="0"/>
    <xf numFmtId="0" fontId="3" fillId="24" borderId="10" applyNumberFormat="0" applyFont="0" applyAlignment="0" applyProtection="0"/>
    <xf numFmtId="0" fontId="3" fillId="24" borderId="10" applyNumberFormat="0" applyFont="0" applyAlignment="0" applyProtection="0"/>
    <xf numFmtId="0" fontId="3" fillId="24" borderId="10" applyNumberFormat="0" applyFont="0" applyAlignment="0" applyProtection="0"/>
    <xf numFmtId="0" fontId="3" fillId="24" borderId="10" applyNumberFormat="0" applyFont="0" applyAlignment="0" applyProtection="0"/>
    <xf numFmtId="0" fontId="3" fillId="24" borderId="10" applyNumberFormat="0" applyFont="0" applyAlignment="0" applyProtection="0"/>
    <xf numFmtId="0" fontId="3" fillId="24" borderId="10" applyNumberFormat="0" applyFont="0" applyAlignment="0" applyProtection="0"/>
    <xf numFmtId="0" fontId="3" fillId="24" borderId="10" applyNumberFormat="0" applyFont="0" applyAlignment="0" applyProtection="0"/>
    <xf numFmtId="0" fontId="3" fillId="24" borderId="10" applyNumberFormat="0" applyFont="0" applyAlignment="0" applyProtection="0"/>
    <xf numFmtId="0" fontId="3" fillId="24" borderId="10" applyNumberFormat="0" applyFont="0" applyAlignment="0" applyProtection="0"/>
    <xf numFmtId="0" fontId="3" fillId="24" borderId="10" applyNumberFormat="0" applyFont="0" applyAlignment="0" applyProtection="0"/>
    <xf numFmtId="0" fontId="3" fillId="24" borderId="10" applyNumberFormat="0" applyFont="0" applyAlignment="0" applyProtection="0"/>
    <xf numFmtId="0" fontId="3" fillId="24" borderId="10" applyNumberFormat="0" applyFont="0" applyAlignment="0" applyProtection="0"/>
    <xf numFmtId="0" fontId="3" fillId="24" borderId="10" applyNumberFormat="0" applyFont="0" applyAlignment="0" applyProtection="0"/>
    <xf numFmtId="0" fontId="3" fillId="24" borderId="10" applyNumberFormat="0" applyFont="0" applyAlignment="0" applyProtection="0"/>
    <xf numFmtId="0" fontId="3" fillId="24" borderId="10" applyNumberFormat="0" applyFont="0" applyAlignment="0" applyProtection="0"/>
    <xf numFmtId="0" fontId="3" fillId="24" borderId="10" applyNumberFormat="0" applyFont="0" applyAlignment="0" applyProtection="0"/>
    <xf numFmtId="0" fontId="3" fillId="24" borderId="10" applyNumberFormat="0" applyFont="0" applyAlignment="0" applyProtection="0"/>
    <xf numFmtId="0" fontId="3" fillId="24" borderId="10" applyNumberFormat="0" applyFont="0" applyAlignment="0" applyProtection="0"/>
    <xf numFmtId="0" fontId="3" fillId="24" borderId="10" applyNumberFormat="0" applyFont="0" applyAlignment="0" applyProtection="0"/>
    <xf numFmtId="0" fontId="3" fillId="24" borderId="10" applyNumberFormat="0" applyFont="0" applyAlignment="0" applyProtection="0"/>
    <xf numFmtId="0" fontId="3" fillId="24" borderId="10" applyNumberFormat="0" applyFont="0" applyAlignment="0" applyProtection="0"/>
    <xf numFmtId="0" fontId="3" fillId="24" borderId="10" applyNumberFormat="0" applyFont="0" applyAlignment="0" applyProtection="0"/>
    <xf numFmtId="0" fontId="3" fillId="24" borderId="10" applyNumberFormat="0" applyFont="0" applyAlignment="0" applyProtection="0"/>
    <xf numFmtId="0" fontId="3" fillId="24" borderId="10" applyNumberFormat="0" applyFont="0" applyAlignment="0" applyProtection="0"/>
    <xf numFmtId="0" fontId="3" fillId="24" borderId="10" applyNumberFormat="0" applyFont="0" applyAlignment="0" applyProtection="0"/>
    <xf numFmtId="0" fontId="3" fillId="24" borderId="10" applyNumberFormat="0" applyFont="0" applyAlignment="0" applyProtection="0"/>
    <xf numFmtId="0" fontId="3" fillId="24" borderId="10" applyNumberFormat="0" applyFont="0" applyAlignment="0" applyProtection="0"/>
    <xf numFmtId="0" fontId="3" fillId="24" borderId="10" applyNumberFormat="0" applyFont="0" applyAlignment="0" applyProtection="0"/>
    <xf numFmtId="0" fontId="3" fillId="24" borderId="10" applyNumberFormat="0" applyFont="0" applyAlignment="0" applyProtection="0"/>
    <xf numFmtId="0" fontId="3" fillId="24" borderId="10" applyNumberFormat="0" applyFont="0" applyAlignment="0" applyProtection="0"/>
    <xf numFmtId="0" fontId="3" fillId="24" borderId="10" applyNumberFormat="0" applyFont="0" applyAlignment="0" applyProtection="0"/>
    <xf numFmtId="0" fontId="3" fillId="24" borderId="10" applyNumberFormat="0" applyFont="0" applyAlignment="0" applyProtection="0"/>
    <xf numFmtId="0" fontId="3" fillId="24" borderId="10" applyNumberFormat="0" applyFont="0" applyAlignment="0" applyProtection="0"/>
    <xf numFmtId="0" fontId="3" fillId="24" borderId="10" applyNumberFormat="0" applyFont="0" applyAlignment="0" applyProtection="0"/>
    <xf numFmtId="0" fontId="3" fillId="24" borderId="10" applyNumberFormat="0" applyFont="0" applyAlignment="0" applyProtection="0"/>
    <xf numFmtId="0" fontId="3" fillId="24" borderId="10" applyNumberFormat="0" applyFont="0" applyAlignment="0" applyProtection="0"/>
    <xf numFmtId="0" fontId="3" fillId="24" borderId="10" applyNumberFormat="0" applyFont="0" applyAlignment="0" applyProtection="0"/>
    <xf numFmtId="0" fontId="3" fillId="24" borderId="10" applyNumberFormat="0" applyFont="0" applyAlignment="0" applyProtection="0"/>
    <xf numFmtId="0" fontId="3" fillId="24" borderId="10" applyNumberFormat="0" applyFont="0" applyAlignment="0" applyProtection="0"/>
    <xf numFmtId="0" fontId="3" fillId="24" borderId="10" applyNumberFormat="0" applyFont="0" applyAlignment="0" applyProtection="0"/>
    <xf numFmtId="0" fontId="3" fillId="24" borderId="10" applyNumberFormat="0" applyFont="0" applyAlignment="0" applyProtection="0"/>
    <xf numFmtId="0" fontId="3" fillId="24" borderId="10" applyNumberFormat="0" applyFont="0" applyAlignment="0" applyProtection="0"/>
    <xf numFmtId="0" fontId="3" fillId="24" borderId="10" applyNumberFormat="0" applyFont="0" applyAlignment="0" applyProtection="0"/>
    <xf numFmtId="0" fontId="3" fillId="24" borderId="10" applyNumberFormat="0" applyFont="0" applyAlignment="0" applyProtection="0"/>
    <xf numFmtId="0" fontId="3" fillId="24" borderId="10" applyNumberFormat="0" applyFont="0" applyAlignment="0" applyProtection="0"/>
    <xf numFmtId="0" fontId="3" fillId="24" borderId="10" applyNumberFormat="0" applyFont="0" applyAlignment="0" applyProtection="0"/>
    <xf numFmtId="0" fontId="3" fillId="24" borderId="10" applyNumberFormat="0" applyFont="0" applyAlignment="0" applyProtection="0"/>
    <xf numFmtId="0" fontId="3" fillId="24" borderId="10" applyNumberFormat="0" applyFont="0" applyAlignment="0" applyProtection="0"/>
    <xf numFmtId="0" fontId="3" fillId="24" borderId="10" applyNumberFormat="0" applyFont="0" applyAlignment="0" applyProtection="0"/>
    <xf numFmtId="0" fontId="3" fillId="24" borderId="10" applyNumberFormat="0" applyFont="0" applyAlignment="0" applyProtection="0"/>
    <xf numFmtId="0" fontId="3" fillId="24" borderId="10" applyNumberFormat="0" applyFont="0" applyAlignment="0" applyProtection="0"/>
    <xf numFmtId="0" fontId="3" fillId="24" borderId="10" applyNumberFormat="0" applyFont="0" applyAlignment="0" applyProtection="0"/>
    <xf numFmtId="0" fontId="3" fillId="24" borderId="10" applyNumberFormat="0" applyFont="0" applyAlignment="0" applyProtection="0"/>
    <xf numFmtId="0" fontId="3" fillId="24" borderId="10" applyNumberFormat="0" applyFont="0" applyAlignment="0" applyProtection="0"/>
    <xf numFmtId="0" fontId="3" fillId="24" borderId="10" applyNumberFormat="0" applyFont="0" applyAlignment="0" applyProtection="0"/>
    <xf numFmtId="0" fontId="3" fillId="24" borderId="10" applyNumberFormat="0" applyFont="0" applyAlignment="0" applyProtection="0"/>
    <xf numFmtId="0" fontId="3" fillId="24" borderId="10" applyNumberFormat="0" applyFont="0" applyAlignment="0" applyProtection="0"/>
    <xf numFmtId="0" fontId="3" fillId="24" borderId="10" applyNumberFormat="0" applyFont="0" applyAlignment="0" applyProtection="0"/>
    <xf numFmtId="0" fontId="3" fillId="24" borderId="10" applyNumberFormat="0" applyFont="0" applyAlignment="0" applyProtection="0"/>
    <xf numFmtId="0" fontId="3" fillId="24" borderId="10" applyNumberFormat="0" applyFont="0" applyAlignment="0" applyProtection="0"/>
    <xf numFmtId="0" fontId="3" fillId="24" borderId="10" applyNumberFormat="0" applyFont="0" applyAlignment="0" applyProtection="0"/>
    <xf numFmtId="0" fontId="3" fillId="24" borderId="10" applyNumberFormat="0" applyFont="0" applyAlignment="0" applyProtection="0"/>
    <xf numFmtId="0" fontId="3" fillId="24" borderId="10" applyNumberFormat="0" applyFont="0" applyAlignment="0" applyProtection="0"/>
    <xf numFmtId="0" fontId="3" fillId="24" borderId="10" applyNumberFormat="0" applyFont="0" applyAlignment="0" applyProtection="0"/>
    <xf numFmtId="0" fontId="3" fillId="24" borderId="10" applyNumberFormat="0" applyFont="0" applyAlignment="0" applyProtection="0"/>
    <xf numFmtId="0" fontId="3" fillId="24" borderId="10" applyNumberFormat="0" applyFont="0" applyAlignment="0" applyProtection="0"/>
    <xf numFmtId="0" fontId="3" fillId="24" borderId="10" applyNumberFormat="0" applyFont="0" applyAlignment="0" applyProtection="0"/>
    <xf numFmtId="0" fontId="3" fillId="24" borderId="10" applyNumberFormat="0" applyFont="0" applyAlignment="0" applyProtection="0"/>
    <xf numFmtId="0" fontId="3" fillId="24" borderId="10" applyNumberFormat="0" applyFont="0" applyAlignment="0" applyProtection="0"/>
    <xf numFmtId="0" fontId="3" fillId="24" borderId="10" applyNumberFormat="0" applyFont="0" applyAlignment="0" applyProtection="0"/>
    <xf numFmtId="0" fontId="3" fillId="24" borderId="10" applyNumberFormat="0" applyFont="0" applyAlignment="0" applyProtection="0"/>
    <xf numFmtId="0" fontId="3" fillId="24" borderId="10" applyNumberFormat="0" applyFont="0" applyAlignment="0" applyProtection="0"/>
    <xf numFmtId="0" fontId="3" fillId="24" borderId="10" applyNumberFormat="0" applyFont="0" applyAlignment="0" applyProtection="0"/>
    <xf numFmtId="0" fontId="3" fillId="24" borderId="10" applyNumberFormat="0" applyFont="0" applyAlignment="0" applyProtection="0"/>
    <xf numFmtId="0" fontId="3" fillId="24" borderId="10" applyNumberFormat="0" applyFont="0" applyAlignment="0" applyProtection="0"/>
    <xf numFmtId="0" fontId="3" fillId="24" borderId="10" applyNumberFormat="0" applyFont="0" applyAlignment="0" applyProtection="0"/>
    <xf numFmtId="0" fontId="3" fillId="24" borderId="10" applyNumberFormat="0" applyFont="0" applyAlignment="0" applyProtection="0"/>
    <xf numFmtId="0" fontId="3" fillId="24" borderId="10" applyNumberFormat="0" applyFont="0" applyAlignment="0" applyProtection="0"/>
    <xf numFmtId="0" fontId="3" fillId="24" borderId="10" applyNumberFormat="0" applyFont="0" applyAlignment="0" applyProtection="0"/>
    <xf numFmtId="0" fontId="3" fillId="24" borderId="10" applyNumberFormat="0" applyFont="0" applyAlignment="0" applyProtection="0"/>
    <xf numFmtId="0" fontId="3" fillId="24" borderId="10" applyNumberFormat="0" applyFont="0" applyAlignment="0" applyProtection="0"/>
    <xf numFmtId="0" fontId="3" fillId="24" borderId="10" applyNumberFormat="0" applyFont="0" applyAlignment="0" applyProtection="0"/>
    <xf numFmtId="0" fontId="3" fillId="24" borderId="10" applyNumberFormat="0" applyFont="0" applyAlignment="0" applyProtection="0"/>
    <xf numFmtId="0" fontId="3" fillId="24" borderId="10" applyNumberFormat="0" applyFont="0" applyAlignment="0" applyProtection="0"/>
    <xf numFmtId="0" fontId="3" fillId="24" borderId="10" applyNumberFormat="0" applyFont="0" applyAlignment="0" applyProtection="0"/>
    <xf numFmtId="0" fontId="3" fillId="24" borderId="10" applyNumberFormat="0" applyFont="0" applyAlignment="0" applyProtection="0"/>
    <xf numFmtId="0" fontId="3" fillId="24" borderId="10" applyNumberFormat="0" applyFont="0" applyAlignment="0" applyProtection="0"/>
    <xf numFmtId="0" fontId="3" fillId="24" borderId="10" applyNumberFormat="0" applyFont="0" applyAlignment="0" applyProtection="0"/>
    <xf numFmtId="0" fontId="3" fillId="24" borderId="10" applyNumberFormat="0" applyFont="0" applyAlignment="0" applyProtection="0"/>
    <xf numFmtId="0" fontId="3" fillId="24" borderId="10" applyNumberFormat="0" applyFont="0" applyAlignment="0" applyProtection="0"/>
    <xf numFmtId="0" fontId="3" fillId="24" borderId="10" applyNumberFormat="0" applyFont="0" applyAlignment="0" applyProtection="0"/>
    <xf numFmtId="0" fontId="3" fillId="24" borderId="10" applyNumberFormat="0" applyFont="0" applyAlignment="0" applyProtection="0"/>
    <xf numFmtId="0" fontId="3" fillId="24" borderId="10" applyNumberFormat="0" applyFont="0" applyAlignment="0" applyProtection="0"/>
    <xf numFmtId="0" fontId="3" fillId="24" borderId="10" applyNumberFormat="0" applyFont="0" applyAlignment="0" applyProtection="0"/>
    <xf numFmtId="0" fontId="3" fillId="24" borderId="10" applyNumberFormat="0" applyFont="0" applyAlignment="0" applyProtection="0"/>
    <xf numFmtId="0" fontId="3" fillId="24" borderId="10" applyNumberFormat="0" applyFont="0" applyAlignment="0" applyProtection="0"/>
    <xf numFmtId="0" fontId="3" fillId="24" borderId="10" applyNumberFormat="0" applyFont="0" applyAlignment="0" applyProtection="0"/>
    <xf numFmtId="0" fontId="3" fillId="24" borderId="10" applyNumberFormat="0" applyFont="0" applyAlignment="0" applyProtection="0"/>
    <xf numFmtId="0" fontId="3" fillId="24" borderId="10" applyNumberFormat="0" applyFont="0" applyAlignment="0" applyProtection="0"/>
    <xf numFmtId="0" fontId="3" fillId="24" borderId="10" applyNumberFormat="0" applyFont="0" applyAlignment="0" applyProtection="0"/>
    <xf numFmtId="0" fontId="3" fillId="24" borderId="10" applyNumberFormat="0" applyFont="0" applyAlignment="0" applyProtection="0"/>
    <xf numFmtId="0" fontId="3" fillId="24" borderId="10" applyNumberFormat="0" applyFont="0" applyAlignment="0" applyProtection="0"/>
    <xf numFmtId="0" fontId="3" fillId="24" borderId="10" applyNumberFormat="0" applyFont="0" applyAlignment="0" applyProtection="0"/>
    <xf numFmtId="0" fontId="3" fillId="24" borderId="10" applyNumberFormat="0" applyFont="0" applyAlignment="0" applyProtection="0"/>
    <xf numFmtId="0" fontId="3" fillId="24" borderId="10" applyNumberFormat="0" applyFont="0" applyAlignment="0" applyProtection="0"/>
    <xf numFmtId="0" fontId="3" fillId="24" borderId="10" applyNumberFormat="0" applyFont="0" applyAlignment="0" applyProtection="0"/>
    <xf numFmtId="0" fontId="3" fillId="24" borderId="10" applyNumberFormat="0" applyFont="0" applyAlignment="0" applyProtection="0"/>
    <xf numFmtId="0" fontId="3" fillId="24" borderId="10" applyNumberFormat="0" applyFont="0" applyAlignment="0" applyProtection="0"/>
    <xf numFmtId="0" fontId="3" fillId="24" borderId="10" applyNumberFormat="0" applyFont="0" applyAlignment="0" applyProtection="0"/>
    <xf numFmtId="0" fontId="3" fillId="24" borderId="10" applyNumberFormat="0" applyFont="0" applyAlignment="0" applyProtection="0"/>
    <xf numFmtId="0" fontId="3" fillId="24" borderId="10" applyNumberFormat="0" applyFont="0" applyAlignment="0" applyProtection="0"/>
    <xf numFmtId="0" fontId="3" fillId="24" borderId="10" applyNumberFormat="0" applyFont="0" applyAlignment="0" applyProtection="0"/>
    <xf numFmtId="0" fontId="3" fillId="24" borderId="10" applyNumberFormat="0" applyFont="0" applyAlignment="0" applyProtection="0"/>
    <xf numFmtId="0" fontId="3" fillId="24" borderId="10" applyNumberFormat="0" applyFont="0" applyAlignment="0" applyProtection="0"/>
    <xf numFmtId="0" fontId="3" fillId="24" borderId="10" applyNumberFormat="0" applyFont="0" applyAlignment="0" applyProtection="0"/>
    <xf numFmtId="0" fontId="3" fillId="24" borderId="10" applyNumberFormat="0" applyFont="0" applyAlignment="0" applyProtection="0"/>
    <xf numFmtId="0" fontId="3" fillId="24" borderId="10" applyNumberFormat="0" applyFont="0" applyAlignment="0" applyProtection="0"/>
    <xf numFmtId="0" fontId="3" fillId="24" borderId="10" applyNumberFormat="0" applyFont="0" applyAlignment="0" applyProtection="0"/>
    <xf numFmtId="0" fontId="1" fillId="2" borderId="1" applyNumberFormat="0" applyFont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299" fontId="141" fillId="0" borderId="0" applyFont="0" applyFill="0" applyBorder="0" applyAlignment="0" applyProtection="0"/>
    <xf numFmtId="10" fontId="3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88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25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58" fillId="0" borderId="0" applyFont="0" applyFill="0" applyBorder="0" applyAlignment="0" applyProtection="0"/>
    <xf numFmtId="9" fontId="58" fillId="0" borderId="0" applyFont="0" applyFill="0" applyBorder="0" applyAlignment="0" applyProtection="0"/>
    <xf numFmtId="9" fontId="58" fillId="0" borderId="0" applyFont="0" applyFill="0" applyBorder="0" applyAlignment="0" applyProtection="0"/>
    <xf numFmtId="9" fontId="3" fillId="0" borderId="0" applyFill="0" applyBorder="0" applyAlignment="0" applyProtection="0"/>
    <xf numFmtId="9" fontId="3" fillId="0" borderId="0" applyFill="0" applyBorder="0" applyAlignment="0" applyProtection="0"/>
    <xf numFmtId="9" fontId="3" fillId="0" borderId="0" applyFill="0" applyBorder="0" applyAlignment="0" applyProtection="0"/>
    <xf numFmtId="9" fontId="3" fillId="0" borderId="0" applyFill="0" applyBorder="0" applyAlignment="0" applyProtection="0"/>
    <xf numFmtId="9" fontId="3" fillId="0" borderId="0" applyFill="0" applyBorder="0" applyAlignment="0" applyProtection="0"/>
    <xf numFmtId="9" fontId="1" fillId="0" borderId="0" applyFont="0" applyFill="0" applyBorder="0" applyAlignment="0" applyProtection="0"/>
    <xf numFmtId="9" fontId="3" fillId="0" borderId="0" applyFill="0" applyBorder="0" applyAlignment="0" applyProtection="0"/>
    <xf numFmtId="9" fontId="3" fillId="0" borderId="0" applyFill="0" applyBorder="0" applyAlignment="0" applyProtection="0"/>
    <xf numFmtId="9" fontId="3" fillId="0" borderId="0" applyFill="0" applyBorder="0" applyAlignment="0" applyProtection="0"/>
    <xf numFmtId="9" fontId="3" fillId="0" borderId="0" applyFill="0" applyBorder="0" applyAlignment="0" applyProtection="0"/>
    <xf numFmtId="9" fontId="3" fillId="0" borderId="0" applyFill="0" applyBorder="0" applyAlignment="0" applyProtection="0"/>
    <xf numFmtId="9" fontId="3" fillId="0" borderId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3" fillId="0" borderId="0" applyFill="0" applyBorder="0" applyAlignment="0" applyProtection="0"/>
    <xf numFmtId="9" fontId="3" fillId="0" borderId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58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3" fillId="0" borderId="0" applyFill="0" applyBorder="0" applyAlignment="0" applyProtection="0"/>
    <xf numFmtId="9" fontId="3" fillId="0" borderId="0" applyFill="0" applyBorder="0" applyAlignment="0" applyProtection="0"/>
    <xf numFmtId="9" fontId="3" fillId="0" borderId="0" applyFill="0" applyBorder="0" applyAlignment="0" applyProtection="0"/>
    <xf numFmtId="9" fontId="1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306" fontId="183" fillId="0" borderId="0" applyFill="0" applyBorder="0" applyAlignment="0"/>
    <xf numFmtId="304" fontId="183" fillId="0" borderId="0" applyFill="0" applyBorder="0" applyAlignment="0"/>
    <xf numFmtId="306" fontId="183" fillId="0" borderId="0" applyFill="0" applyBorder="0" applyAlignment="0"/>
    <xf numFmtId="307" fontId="183" fillId="0" borderId="0" applyFill="0" applyBorder="0" applyAlignment="0"/>
    <xf numFmtId="304" fontId="183" fillId="0" borderId="0" applyFill="0" applyBorder="0" applyAlignment="0"/>
    <xf numFmtId="43" fontId="3" fillId="85" borderId="0"/>
    <xf numFmtId="43" fontId="3" fillId="85" borderId="0"/>
    <xf numFmtId="0" fontId="1" fillId="88" borderId="0"/>
    <xf numFmtId="0" fontId="1" fillId="88" borderId="0"/>
    <xf numFmtId="0" fontId="1" fillId="88" borderId="0"/>
    <xf numFmtId="0" fontId="1" fillId="88" borderId="0"/>
    <xf numFmtId="0" fontId="166" fillId="65" borderId="56" applyNumberFormat="0" applyAlignment="0" applyProtection="0"/>
    <xf numFmtId="0" fontId="18" fillId="23" borderId="11" applyNumberFormat="0" applyAlignment="0" applyProtection="0"/>
    <xf numFmtId="0" fontId="18" fillId="23" borderId="11" applyNumberFormat="0" applyAlignment="0" applyProtection="0"/>
    <xf numFmtId="0" fontId="18" fillId="23" borderId="11" applyNumberFormat="0" applyAlignment="0" applyProtection="0"/>
    <xf numFmtId="0" fontId="18" fillId="23" borderId="11" applyNumberFormat="0" applyAlignment="0" applyProtection="0"/>
    <xf numFmtId="0" fontId="18" fillId="23" borderId="11" applyNumberFormat="0" applyAlignment="0" applyProtection="0"/>
    <xf numFmtId="0" fontId="18" fillId="23" borderId="11" applyNumberFormat="0" applyAlignment="0" applyProtection="0"/>
    <xf numFmtId="0" fontId="18" fillId="23" borderId="11" applyNumberFormat="0" applyAlignment="0" applyProtection="0"/>
    <xf numFmtId="0" fontId="18" fillId="23" borderId="11" applyNumberFormat="0" applyAlignment="0" applyProtection="0"/>
    <xf numFmtId="0" fontId="18" fillId="23" borderId="11" applyNumberFormat="0" applyAlignment="0" applyProtection="0"/>
    <xf numFmtId="0" fontId="18" fillId="23" borderId="11" applyNumberFormat="0" applyAlignment="0" applyProtection="0"/>
    <xf numFmtId="0" fontId="18" fillId="23" borderId="11" applyNumberFormat="0" applyAlignment="0" applyProtection="0"/>
    <xf numFmtId="0" fontId="18" fillId="23" borderId="11" applyNumberFormat="0" applyAlignment="0" applyProtection="0"/>
    <xf numFmtId="0" fontId="18" fillId="23" borderId="11" applyNumberFormat="0" applyAlignment="0" applyProtection="0"/>
    <xf numFmtId="0" fontId="18" fillId="23" borderId="11" applyNumberFormat="0" applyAlignment="0" applyProtection="0"/>
    <xf numFmtId="0" fontId="18" fillId="23" borderId="11" applyNumberFormat="0" applyAlignment="0" applyProtection="0"/>
    <xf numFmtId="0" fontId="18" fillId="23" borderId="11" applyNumberFormat="0" applyAlignment="0" applyProtection="0"/>
    <xf numFmtId="0" fontId="18" fillId="23" borderId="11" applyNumberFormat="0" applyAlignment="0" applyProtection="0"/>
    <xf numFmtId="0" fontId="18" fillId="23" borderId="11" applyNumberFormat="0" applyAlignment="0" applyProtection="0"/>
    <xf numFmtId="0" fontId="18" fillId="23" borderId="11" applyNumberFormat="0" applyAlignment="0" applyProtection="0"/>
    <xf numFmtId="0" fontId="18" fillId="23" borderId="11" applyNumberFormat="0" applyAlignment="0" applyProtection="0"/>
    <xf numFmtId="0" fontId="18" fillId="23" borderId="11" applyNumberFormat="0" applyAlignment="0" applyProtection="0"/>
    <xf numFmtId="0" fontId="18" fillId="23" borderId="11" applyNumberFormat="0" applyAlignment="0" applyProtection="0"/>
    <xf numFmtId="0" fontId="18" fillId="23" borderId="11" applyNumberFormat="0" applyAlignment="0" applyProtection="0"/>
    <xf numFmtId="0" fontId="18" fillId="23" borderId="11" applyNumberFormat="0" applyAlignment="0" applyProtection="0"/>
    <xf numFmtId="0" fontId="18" fillId="23" borderId="11" applyNumberFormat="0" applyAlignment="0" applyProtection="0"/>
    <xf numFmtId="0" fontId="18" fillId="23" borderId="11" applyNumberFormat="0" applyAlignment="0" applyProtection="0"/>
    <xf numFmtId="0" fontId="18" fillId="23" borderId="11" applyNumberFormat="0" applyAlignment="0" applyProtection="0"/>
    <xf numFmtId="0" fontId="18" fillId="23" borderId="11" applyNumberFormat="0" applyAlignment="0" applyProtection="0"/>
    <xf numFmtId="0" fontId="18" fillId="23" borderId="11" applyNumberFormat="0" applyAlignment="0" applyProtection="0"/>
    <xf numFmtId="0" fontId="18" fillId="23" borderId="11" applyNumberFormat="0" applyAlignment="0" applyProtection="0"/>
    <xf numFmtId="0" fontId="18" fillId="23" borderId="11" applyNumberFormat="0" applyAlignment="0" applyProtection="0"/>
    <xf numFmtId="0" fontId="18" fillId="23" borderId="11" applyNumberFormat="0" applyAlignment="0" applyProtection="0"/>
    <xf numFmtId="0" fontId="18" fillId="23" borderId="11" applyNumberFormat="0" applyAlignment="0" applyProtection="0"/>
    <xf numFmtId="0" fontId="18" fillId="23" borderId="11" applyNumberFormat="0" applyAlignment="0" applyProtection="0"/>
    <xf numFmtId="0" fontId="18" fillId="23" borderId="11" applyNumberFormat="0" applyAlignment="0" applyProtection="0"/>
    <xf numFmtId="0" fontId="18" fillId="23" borderId="11" applyNumberFormat="0" applyAlignment="0" applyProtection="0"/>
    <xf numFmtId="0" fontId="18" fillId="23" borderId="11" applyNumberFormat="0" applyAlignment="0" applyProtection="0"/>
    <xf numFmtId="0" fontId="18" fillId="23" borderId="11" applyNumberFormat="0" applyAlignment="0" applyProtection="0"/>
    <xf numFmtId="0" fontId="18" fillId="23" borderId="11" applyNumberFormat="0" applyAlignment="0" applyProtection="0"/>
    <xf numFmtId="0" fontId="18" fillId="23" borderId="11" applyNumberFormat="0" applyAlignment="0" applyProtection="0"/>
    <xf numFmtId="0" fontId="18" fillId="23" borderId="11" applyNumberFormat="0" applyAlignment="0" applyProtection="0"/>
    <xf numFmtId="0" fontId="18" fillId="23" borderId="11" applyNumberFormat="0" applyAlignment="0" applyProtection="0"/>
    <xf numFmtId="0" fontId="18" fillId="23" borderId="11" applyNumberFormat="0" applyAlignment="0" applyProtection="0"/>
    <xf numFmtId="0" fontId="18" fillId="23" borderId="11" applyNumberFormat="0" applyAlignment="0" applyProtection="0"/>
    <xf numFmtId="0" fontId="18" fillId="23" borderId="11" applyNumberFormat="0" applyAlignment="0" applyProtection="0"/>
    <xf numFmtId="0" fontId="18" fillId="23" borderId="11" applyNumberFormat="0" applyAlignment="0" applyProtection="0"/>
    <xf numFmtId="0" fontId="18" fillId="23" borderId="11" applyNumberFormat="0" applyAlignment="0" applyProtection="0"/>
    <xf numFmtId="0" fontId="18" fillId="23" borderId="11" applyNumberFormat="0" applyAlignment="0" applyProtection="0"/>
    <xf numFmtId="0" fontId="18" fillId="23" borderId="11" applyNumberFormat="0" applyAlignment="0" applyProtection="0"/>
    <xf numFmtId="0" fontId="18" fillId="23" borderId="11" applyNumberFormat="0" applyAlignment="0" applyProtection="0"/>
    <xf numFmtId="0" fontId="18" fillId="23" borderId="11" applyNumberFormat="0" applyAlignment="0" applyProtection="0"/>
    <xf numFmtId="0" fontId="18" fillId="23" borderId="11" applyNumberFormat="0" applyAlignment="0" applyProtection="0"/>
    <xf numFmtId="0" fontId="18" fillId="23" borderId="11" applyNumberFormat="0" applyAlignment="0" applyProtection="0"/>
    <xf numFmtId="0" fontId="18" fillId="23" borderId="11" applyNumberFormat="0" applyAlignment="0" applyProtection="0"/>
    <xf numFmtId="0" fontId="18" fillId="23" borderId="11" applyNumberFormat="0" applyAlignment="0" applyProtection="0"/>
    <xf numFmtId="0" fontId="18" fillId="23" borderId="11" applyNumberFormat="0" applyAlignment="0" applyProtection="0"/>
    <xf numFmtId="0" fontId="18" fillId="23" borderId="11" applyNumberFormat="0" applyAlignment="0" applyProtection="0"/>
    <xf numFmtId="0" fontId="18" fillId="23" borderId="11" applyNumberFormat="0" applyAlignment="0" applyProtection="0"/>
    <xf numFmtId="0" fontId="18" fillId="23" borderId="11" applyNumberFormat="0" applyAlignment="0" applyProtection="0"/>
    <xf numFmtId="0" fontId="18" fillId="23" borderId="11" applyNumberFormat="0" applyAlignment="0" applyProtection="0"/>
    <xf numFmtId="0" fontId="18" fillId="23" borderId="11" applyNumberFormat="0" applyAlignment="0" applyProtection="0"/>
    <xf numFmtId="0" fontId="18" fillId="23" borderId="11" applyNumberFormat="0" applyAlignment="0" applyProtection="0"/>
    <xf numFmtId="0" fontId="18" fillId="23" borderId="11" applyNumberFormat="0" applyAlignment="0" applyProtection="0"/>
    <xf numFmtId="0" fontId="18" fillId="23" borderId="11" applyNumberFormat="0" applyAlignment="0" applyProtection="0"/>
    <xf numFmtId="0" fontId="18" fillId="23" borderId="11" applyNumberFormat="0" applyAlignment="0" applyProtection="0"/>
    <xf numFmtId="0" fontId="18" fillId="23" borderId="11" applyNumberFormat="0" applyAlignment="0" applyProtection="0"/>
    <xf numFmtId="0" fontId="18" fillId="23" borderId="11" applyNumberFormat="0" applyAlignment="0" applyProtection="0"/>
    <xf numFmtId="0" fontId="18" fillId="23" borderId="11" applyNumberFormat="0" applyAlignment="0" applyProtection="0"/>
    <xf numFmtId="0" fontId="18" fillId="23" borderId="11" applyNumberFormat="0" applyAlignment="0" applyProtection="0"/>
    <xf numFmtId="0" fontId="18" fillId="23" borderId="11" applyNumberFormat="0" applyAlignment="0" applyProtection="0"/>
    <xf numFmtId="0" fontId="18" fillId="23" borderId="11" applyNumberFormat="0" applyAlignment="0" applyProtection="0"/>
    <xf numFmtId="0" fontId="18" fillId="23" borderId="11" applyNumberFormat="0" applyAlignment="0" applyProtection="0"/>
    <xf numFmtId="0" fontId="18" fillId="23" borderId="11" applyNumberFormat="0" applyAlignment="0" applyProtection="0"/>
    <xf numFmtId="0" fontId="18" fillId="23" borderId="11" applyNumberFormat="0" applyAlignment="0" applyProtection="0"/>
    <xf numFmtId="0" fontId="18" fillId="23" borderId="11" applyNumberFormat="0" applyAlignment="0" applyProtection="0"/>
    <xf numFmtId="0" fontId="18" fillId="23" borderId="11" applyNumberFormat="0" applyAlignment="0" applyProtection="0"/>
    <xf numFmtId="0" fontId="18" fillId="23" borderId="11" applyNumberFormat="0" applyAlignment="0" applyProtection="0"/>
    <xf numFmtId="0" fontId="18" fillId="23" borderId="11" applyNumberFormat="0" applyAlignment="0" applyProtection="0"/>
    <xf numFmtId="0" fontId="18" fillId="23" borderId="11" applyNumberFormat="0" applyAlignment="0" applyProtection="0"/>
    <xf numFmtId="0" fontId="18" fillId="23" borderId="11" applyNumberFormat="0" applyAlignment="0" applyProtection="0"/>
    <xf numFmtId="0" fontId="18" fillId="23" borderId="11" applyNumberFormat="0" applyAlignment="0" applyProtection="0"/>
    <xf numFmtId="0" fontId="18" fillId="23" borderId="11" applyNumberFormat="0" applyAlignment="0" applyProtection="0"/>
    <xf numFmtId="0" fontId="18" fillId="23" borderId="11" applyNumberFormat="0" applyAlignment="0" applyProtection="0"/>
    <xf numFmtId="0" fontId="18" fillId="23" borderId="11" applyNumberFormat="0" applyAlignment="0" applyProtection="0"/>
    <xf numFmtId="0" fontId="18" fillId="23" borderId="11" applyNumberFormat="0" applyAlignment="0" applyProtection="0"/>
    <xf numFmtId="0" fontId="18" fillId="23" borderId="11" applyNumberFormat="0" applyAlignment="0" applyProtection="0"/>
    <xf numFmtId="0" fontId="18" fillId="23" borderId="11" applyNumberFormat="0" applyAlignment="0" applyProtection="0"/>
    <xf numFmtId="0" fontId="18" fillId="23" borderId="11" applyNumberFormat="0" applyAlignment="0" applyProtection="0"/>
    <xf numFmtId="0" fontId="18" fillId="23" borderId="11" applyNumberFormat="0" applyAlignment="0" applyProtection="0"/>
    <xf numFmtId="0" fontId="18" fillId="23" borderId="11" applyNumberFormat="0" applyAlignment="0" applyProtection="0"/>
    <xf numFmtId="0" fontId="18" fillId="23" borderId="11" applyNumberFormat="0" applyAlignment="0" applyProtection="0"/>
    <xf numFmtId="0" fontId="18" fillId="23" borderId="11" applyNumberFormat="0" applyAlignment="0" applyProtection="0"/>
    <xf numFmtId="0" fontId="18" fillId="23" borderId="11" applyNumberFormat="0" applyAlignment="0" applyProtection="0"/>
    <xf numFmtId="0" fontId="18" fillId="23" borderId="11" applyNumberFormat="0" applyAlignment="0" applyProtection="0"/>
    <xf numFmtId="0" fontId="18" fillId="23" borderId="11" applyNumberFormat="0" applyAlignment="0" applyProtection="0"/>
    <xf numFmtId="0" fontId="18" fillId="23" borderId="11" applyNumberFormat="0" applyAlignment="0" applyProtection="0"/>
    <xf numFmtId="0" fontId="18" fillId="23" borderId="11" applyNumberFormat="0" applyAlignment="0" applyProtection="0"/>
    <xf numFmtId="0" fontId="18" fillId="23" borderId="11" applyNumberFormat="0" applyAlignment="0" applyProtection="0"/>
    <xf numFmtId="0" fontId="18" fillId="23" borderId="11" applyNumberFormat="0" applyAlignment="0" applyProtection="0"/>
    <xf numFmtId="0" fontId="18" fillId="23" borderId="11" applyNumberFormat="0" applyAlignment="0" applyProtection="0"/>
    <xf numFmtId="0" fontId="18" fillId="23" borderId="11" applyNumberFormat="0" applyAlignment="0" applyProtection="0"/>
    <xf numFmtId="0" fontId="18" fillId="23" borderId="11" applyNumberFormat="0" applyAlignment="0" applyProtection="0"/>
    <xf numFmtId="0" fontId="18" fillId="23" borderId="11" applyNumberFormat="0" applyAlignment="0" applyProtection="0"/>
    <xf numFmtId="0" fontId="18" fillId="23" borderId="11" applyNumberFormat="0" applyAlignment="0" applyProtection="0"/>
    <xf numFmtId="0" fontId="18" fillId="23" borderId="11" applyNumberFormat="0" applyAlignment="0" applyProtection="0"/>
    <xf numFmtId="0" fontId="18" fillId="23" borderId="11" applyNumberFormat="0" applyAlignment="0" applyProtection="0"/>
    <xf numFmtId="0" fontId="18" fillId="23" borderId="11" applyNumberFormat="0" applyAlignment="0" applyProtection="0"/>
    <xf numFmtId="0" fontId="18" fillId="23" borderId="11" applyNumberFormat="0" applyAlignment="0" applyProtection="0"/>
    <xf numFmtId="0" fontId="18" fillId="23" borderId="11" applyNumberFormat="0" applyAlignment="0" applyProtection="0"/>
    <xf numFmtId="0" fontId="18" fillId="23" borderId="11" applyNumberFormat="0" applyAlignment="0" applyProtection="0"/>
    <xf numFmtId="0" fontId="18" fillId="23" borderId="11" applyNumberFormat="0" applyAlignment="0" applyProtection="0"/>
    <xf numFmtId="0" fontId="18" fillId="23" borderId="11" applyNumberFormat="0" applyAlignment="0" applyProtection="0"/>
    <xf numFmtId="0" fontId="18" fillId="23" borderId="11" applyNumberFormat="0" applyAlignment="0" applyProtection="0"/>
    <xf numFmtId="0" fontId="18" fillId="23" borderId="11" applyNumberFormat="0" applyAlignment="0" applyProtection="0"/>
    <xf numFmtId="0" fontId="18" fillId="23" borderId="11" applyNumberFormat="0" applyAlignment="0" applyProtection="0"/>
    <xf numFmtId="0" fontId="18" fillId="23" borderId="11" applyNumberFormat="0" applyAlignment="0" applyProtection="0"/>
    <xf numFmtId="0" fontId="18" fillId="23" borderId="11" applyNumberFormat="0" applyAlignment="0" applyProtection="0"/>
    <xf numFmtId="0" fontId="18" fillId="23" borderId="11" applyNumberFormat="0" applyAlignment="0" applyProtection="0"/>
    <xf numFmtId="0" fontId="18" fillId="23" borderId="11" applyNumberFormat="0" applyAlignment="0" applyProtection="0"/>
    <xf numFmtId="0" fontId="18" fillId="23" borderId="11" applyNumberFormat="0" applyAlignment="0" applyProtection="0"/>
    <xf numFmtId="0" fontId="18" fillId="23" borderId="11" applyNumberFormat="0" applyAlignment="0" applyProtection="0"/>
    <xf numFmtId="0" fontId="18" fillId="23" borderId="11" applyNumberFormat="0" applyAlignment="0" applyProtection="0"/>
    <xf numFmtId="0" fontId="18" fillId="23" borderId="11" applyNumberFormat="0" applyAlignment="0" applyProtection="0"/>
    <xf numFmtId="0" fontId="18" fillId="23" borderId="11" applyNumberFormat="0" applyAlignment="0" applyProtection="0"/>
    <xf numFmtId="0" fontId="18" fillId="23" borderId="11" applyNumberFormat="0" applyAlignment="0" applyProtection="0"/>
    <xf numFmtId="0" fontId="18" fillId="23" borderId="11" applyNumberFormat="0" applyAlignment="0" applyProtection="0"/>
    <xf numFmtId="0" fontId="18" fillId="23" borderId="11" applyNumberFormat="0" applyAlignment="0" applyProtection="0"/>
    <xf numFmtId="0" fontId="18" fillId="23" borderId="11" applyNumberFormat="0" applyAlignment="0" applyProtection="0"/>
    <xf numFmtId="0" fontId="18" fillId="23" borderId="11" applyNumberFormat="0" applyAlignment="0" applyProtection="0"/>
    <xf numFmtId="0" fontId="18" fillId="23" borderId="11" applyNumberFormat="0" applyAlignment="0" applyProtection="0"/>
    <xf numFmtId="0" fontId="18" fillId="23" borderId="11" applyNumberFormat="0" applyAlignment="0" applyProtection="0"/>
    <xf numFmtId="0" fontId="18" fillId="23" borderId="11" applyNumberFormat="0" applyAlignment="0" applyProtection="0"/>
    <xf numFmtId="0" fontId="18" fillId="23" borderId="11" applyNumberFormat="0" applyAlignment="0" applyProtection="0"/>
    <xf numFmtId="0" fontId="18" fillId="23" borderId="11" applyNumberFormat="0" applyAlignment="0" applyProtection="0"/>
    <xf numFmtId="0" fontId="18" fillId="23" borderId="11" applyNumberFormat="0" applyAlignment="0" applyProtection="0"/>
    <xf numFmtId="0" fontId="18" fillId="23" borderId="11" applyNumberFormat="0" applyAlignment="0" applyProtection="0"/>
    <xf numFmtId="0" fontId="18" fillId="23" borderId="11" applyNumberFormat="0" applyAlignment="0" applyProtection="0"/>
    <xf numFmtId="0" fontId="18" fillId="23" borderId="11" applyNumberFormat="0" applyAlignment="0" applyProtection="0"/>
    <xf numFmtId="0" fontId="18" fillId="23" borderId="11" applyNumberFormat="0" applyAlignment="0" applyProtection="0"/>
    <xf numFmtId="0" fontId="18" fillId="23" borderId="11" applyNumberFormat="0" applyAlignment="0" applyProtection="0"/>
    <xf numFmtId="0" fontId="18" fillId="23" borderId="11" applyNumberFormat="0" applyAlignment="0" applyProtection="0"/>
    <xf numFmtId="0" fontId="18" fillId="23" borderId="11" applyNumberFormat="0" applyAlignment="0" applyProtection="0"/>
    <xf numFmtId="0" fontId="18" fillId="23" borderId="11" applyNumberFormat="0" applyAlignment="0" applyProtection="0"/>
    <xf numFmtId="0" fontId="18" fillId="23" borderId="11" applyNumberFormat="0" applyAlignment="0" applyProtection="0"/>
    <xf numFmtId="0" fontId="18" fillId="23" borderId="11" applyNumberFormat="0" applyAlignment="0" applyProtection="0"/>
    <xf numFmtId="0" fontId="18" fillId="23" borderId="11" applyNumberFormat="0" applyAlignment="0" applyProtection="0"/>
    <xf numFmtId="0" fontId="18" fillId="23" borderId="11" applyNumberFormat="0" applyAlignment="0" applyProtection="0"/>
    <xf numFmtId="0" fontId="18" fillId="23" borderId="11" applyNumberFormat="0" applyAlignment="0" applyProtection="0"/>
    <xf numFmtId="0" fontId="18" fillId="23" borderId="11" applyNumberFormat="0" applyAlignment="0" applyProtection="0"/>
    <xf numFmtId="0" fontId="18" fillId="23" borderId="11" applyNumberFormat="0" applyAlignment="0" applyProtection="0"/>
    <xf numFmtId="0" fontId="18" fillId="23" borderId="11" applyNumberFormat="0" applyAlignment="0" applyProtection="0"/>
    <xf numFmtId="0" fontId="18" fillId="23" borderId="11" applyNumberFormat="0" applyAlignment="0" applyProtection="0"/>
    <xf numFmtId="0" fontId="18" fillId="23" borderId="11" applyNumberFormat="0" applyAlignment="0" applyProtection="0"/>
    <xf numFmtId="0" fontId="18" fillId="23" borderId="11" applyNumberFormat="0" applyAlignment="0" applyProtection="0"/>
    <xf numFmtId="0" fontId="18" fillId="23" borderId="11" applyNumberFormat="0" applyAlignment="0" applyProtection="0"/>
    <xf numFmtId="0" fontId="18" fillId="23" borderId="11" applyNumberFormat="0" applyAlignment="0" applyProtection="0"/>
    <xf numFmtId="0" fontId="18" fillId="23" borderId="11" applyNumberFormat="0" applyAlignment="0" applyProtection="0"/>
    <xf numFmtId="0" fontId="18" fillId="23" borderId="11" applyNumberFormat="0" applyAlignment="0" applyProtection="0"/>
    <xf numFmtId="0" fontId="18" fillId="23" borderId="11" applyNumberFormat="0" applyAlignment="0" applyProtection="0"/>
    <xf numFmtId="0" fontId="18" fillId="23" borderId="11" applyNumberFormat="0" applyAlignment="0" applyProtection="0"/>
    <xf numFmtId="0" fontId="18" fillId="23" borderId="11" applyNumberFormat="0" applyAlignment="0" applyProtection="0"/>
    <xf numFmtId="0" fontId="18" fillId="23" borderId="11" applyNumberFormat="0" applyAlignment="0" applyProtection="0"/>
    <xf numFmtId="0" fontId="18" fillId="23" borderId="11" applyNumberFormat="0" applyAlignment="0" applyProtection="0"/>
    <xf numFmtId="0" fontId="18" fillId="23" borderId="11" applyNumberFormat="0" applyAlignment="0" applyProtection="0"/>
    <xf numFmtId="0" fontId="18" fillId="23" borderId="11" applyNumberFormat="0" applyAlignment="0" applyProtection="0"/>
    <xf numFmtId="0" fontId="18" fillId="23" borderId="11" applyNumberFormat="0" applyAlignment="0" applyProtection="0"/>
    <xf numFmtId="0" fontId="18" fillId="23" borderId="11" applyNumberFormat="0" applyAlignment="0" applyProtection="0"/>
    <xf numFmtId="0" fontId="18" fillId="23" borderId="11" applyNumberFormat="0" applyAlignment="0" applyProtection="0"/>
    <xf numFmtId="0" fontId="18" fillId="23" borderId="11" applyNumberFormat="0" applyAlignment="0" applyProtection="0"/>
    <xf numFmtId="0" fontId="18" fillId="23" borderId="11" applyNumberFormat="0" applyAlignment="0" applyProtection="0"/>
    <xf numFmtId="0" fontId="18" fillId="23" borderId="11" applyNumberFormat="0" applyAlignment="0" applyProtection="0"/>
    <xf numFmtId="0" fontId="18" fillId="23" borderId="11" applyNumberFormat="0" applyAlignment="0" applyProtection="0"/>
    <xf numFmtId="0" fontId="18" fillId="23" borderId="11" applyNumberFormat="0" applyAlignment="0" applyProtection="0"/>
    <xf numFmtId="0" fontId="18" fillId="23" borderId="11" applyNumberFormat="0" applyAlignment="0" applyProtection="0"/>
    <xf numFmtId="0" fontId="18" fillId="23" borderId="11" applyNumberFormat="0" applyAlignment="0" applyProtection="0"/>
    <xf numFmtId="0" fontId="18" fillId="23" borderId="11" applyNumberFormat="0" applyAlignment="0" applyProtection="0"/>
    <xf numFmtId="0" fontId="18" fillId="23" borderId="11" applyNumberFormat="0" applyAlignment="0" applyProtection="0"/>
    <xf numFmtId="0" fontId="18" fillId="23" borderId="11" applyNumberFormat="0" applyAlignment="0" applyProtection="0"/>
    <xf numFmtId="0" fontId="18" fillId="23" borderId="11" applyNumberFormat="0" applyAlignment="0" applyProtection="0"/>
    <xf numFmtId="0" fontId="18" fillId="23" borderId="11" applyNumberFormat="0" applyAlignment="0" applyProtection="0"/>
    <xf numFmtId="0" fontId="18" fillId="23" borderId="11" applyNumberFormat="0" applyAlignment="0" applyProtection="0"/>
    <xf numFmtId="0" fontId="18" fillId="23" borderId="11" applyNumberFormat="0" applyAlignment="0" applyProtection="0"/>
    <xf numFmtId="0" fontId="18" fillId="23" borderId="11" applyNumberFormat="0" applyAlignment="0" applyProtection="0"/>
    <xf numFmtId="0" fontId="18" fillId="23" borderId="11" applyNumberFormat="0" applyAlignment="0" applyProtection="0"/>
    <xf numFmtId="0" fontId="18" fillId="23" borderId="11" applyNumberFormat="0" applyAlignment="0" applyProtection="0"/>
    <xf numFmtId="0" fontId="18" fillId="23" borderId="11" applyNumberFormat="0" applyAlignment="0" applyProtection="0"/>
    <xf numFmtId="0" fontId="18" fillId="23" borderId="11" applyNumberFormat="0" applyAlignment="0" applyProtection="0"/>
    <xf numFmtId="0" fontId="18" fillId="23" borderId="11" applyNumberFormat="0" applyAlignment="0" applyProtection="0"/>
    <xf numFmtId="0" fontId="18" fillId="23" borderId="11" applyNumberFormat="0" applyAlignment="0" applyProtection="0"/>
    <xf numFmtId="0" fontId="18" fillId="23" borderId="11" applyNumberFormat="0" applyAlignment="0" applyProtection="0"/>
    <xf numFmtId="0" fontId="18" fillId="23" borderId="11" applyNumberFormat="0" applyAlignment="0" applyProtection="0"/>
    <xf numFmtId="0" fontId="18" fillId="23" borderId="11" applyNumberFormat="0" applyAlignment="0" applyProtection="0"/>
    <xf numFmtId="0" fontId="18" fillId="23" borderId="11" applyNumberFormat="0" applyAlignment="0" applyProtection="0"/>
    <xf numFmtId="0" fontId="18" fillId="23" borderId="11" applyNumberFormat="0" applyAlignment="0" applyProtection="0"/>
    <xf numFmtId="0" fontId="18" fillId="23" borderId="11" applyNumberFormat="0" applyAlignment="0" applyProtection="0"/>
    <xf numFmtId="0" fontId="18" fillId="23" borderId="11" applyNumberFormat="0" applyAlignment="0" applyProtection="0"/>
    <xf numFmtId="0" fontId="18" fillId="23" borderId="11" applyNumberFormat="0" applyAlignment="0" applyProtection="0"/>
    <xf numFmtId="0" fontId="18" fillId="23" borderId="11" applyNumberFormat="0" applyAlignment="0" applyProtection="0"/>
    <xf numFmtId="0" fontId="18" fillId="23" borderId="11" applyNumberFormat="0" applyAlignment="0" applyProtection="0"/>
    <xf numFmtId="0" fontId="18" fillId="23" borderId="11" applyNumberFormat="0" applyAlignment="0" applyProtection="0"/>
    <xf numFmtId="0" fontId="18" fillId="23" borderId="11" applyNumberFormat="0" applyAlignment="0" applyProtection="0"/>
    <xf numFmtId="0" fontId="18" fillId="23" borderId="11" applyNumberFormat="0" applyAlignment="0" applyProtection="0"/>
    <xf numFmtId="0" fontId="18" fillId="23" borderId="11" applyNumberFormat="0" applyAlignment="0" applyProtection="0"/>
    <xf numFmtId="0" fontId="18" fillId="23" borderId="11" applyNumberFormat="0" applyAlignment="0" applyProtection="0"/>
    <xf numFmtId="0" fontId="18" fillId="23" borderId="11" applyNumberFormat="0" applyAlignment="0" applyProtection="0"/>
    <xf numFmtId="0" fontId="18" fillId="23" borderId="11" applyNumberFormat="0" applyAlignment="0" applyProtection="0"/>
    <xf numFmtId="0" fontId="18" fillId="23" borderId="11" applyNumberFormat="0" applyAlignment="0" applyProtection="0"/>
    <xf numFmtId="0" fontId="18" fillId="23" borderId="11" applyNumberFormat="0" applyAlignment="0" applyProtection="0"/>
    <xf numFmtId="0" fontId="18" fillId="23" borderId="11" applyNumberFormat="0" applyAlignment="0" applyProtection="0"/>
    <xf numFmtId="0" fontId="18" fillId="23" borderId="11" applyNumberFormat="0" applyAlignment="0" applyProtection="0"/>
    <xf numFmtId="0" fontId="18" fillId="23" borderId="11" applyNumberFormat="0" applyAlignment="0" applyProtection="0"/>
    <xf numFmtId="0" fontId="18" fillId="23" borderId="11" applyNumberFormat="0" applyAlignment="0" applyProtection="0"/>
    <xf numFmtId="0" fontId="18" fillId="23" borderId="11" applyNumberFormat="0" applyAlignment="0" applyProtection="0"/>
    <xf numFmtId="0" fontId="18" fillId="23" borderId="11" applyNumberFormat="0" applyAlignment="0" applyProtection="0"/>
    <xf numFmtId="0" fontId="18" fillId="23" borderId="11" applyNumberFormat="0" applyAlignment="0" applyProtection="0"/>
    <xf numFmtId="0" fontId="18" fillId="23" borderId="11" applyNumberFormat="0" applyAlignment="0" applyProtection="0"/>
    <xf numFmtId="0" fontId="18" fillId="23" borderId="11" applyNumberFormat="0" applyAlignment="0" applyProtection="0"/>
    <xf numFmtId="0" fontId="18" fillId="23" borderId="11" applyNumberFormat="0" applyAlignment="0" applyProtection="0"/>
    <xf numFmtId="0" fontId="18" fillId="23" borderId="11" applyNumberFormat="0" applyAlignment="0" applyProtection="0"/>
    <xf numFmtId="0" fontId="18" fillId="23" borderId="11" applyNumberFormat="0" applyAlignment="0" applyProtection="0"/>
    <xf numFmtId="0" fontId="18" fillId="23" borderId="11" applyNumberFormat="0" applyAlignment="0" applyProtection="0"/>
    <xf numFmtId="0" fontId="18" fillId="23" borderId="11" applyNumberFormat="0" applyAlignment="0" applyProtection="0"/>
    <xf numFmtId="0" fontId="18" fillId="23" borderId="11" applyNumberFormat="0" applyAlignment="0" applyProtection="0"/>
    <xf numFmtId="0" fontId="18" fillId="23" borderId="11" applyNumberFormat="0" applyAlignment="0" applyProtection="0"/>
    <xf numFmtId="0" fontId="18" fillId="23" borderId="11" applyNumberFormat="0" applyAlignment="0" applyProtection="0"/>
    <xf numFmtId="0" fontId="18" fillId="23" borderId="11" applyNumberFormat="0" applyAlignment="0" applyProtection="0"/>
    <xf numFmtId="0" fontId="18" fillId="23" borderId="11" applyNumberFormat="0" applyAlignment="0" applyProtection="0"/>
    <xf numFmtId="0" fontId="18" fillId="23" borderId="11" applyNumberFormat="0" applyAlignment="0" applyProtection="0"/>
    <xf numFmtId="0" fontId="18" fillId="23" borderId="11" applyNumberFormat="0" applyAlignment="0" applyProtection="0"/>
    <xf numFmtId="0" fontId="18" fillId="23" borderId="11" applyNumberFormat="0" applyAlignment="0" applyProtection="0"/>
    <xf numFmtId="0" fontId="18" fillId="23" borderId="11" applyNumberFormat="0" applyAlignment="0" applyProtection="0"/>
    <xf numFmtId="0" fontId="18" fillId="23" borderId="11" applyNumberFormat="0" applyAlignment="0" applyProtection="0"/>
    <xf numFmtId="0" fontId="18" fillId="23" borderId="11" applyNumberFormat="0" applyAlignment="0" applyProtection="0"/>
    <xf numFmtId="0" fontId="18" fillId="23" borderId="11" applyNumberFormat="0" applyAlignment="0" applyProtection="0"/>
    <xf numFmtId="0" fontId="18" fillId="23" borderId="11" applyNumberFormat="0" applyAlignment="0" applyProtection="0"/>
    <xf numFmtId="0" fontId="18" fillId="23" borderId="11" applyNumberFormat="0" applyAlignment="0" applyProtection="0"/>
    <xf numFmtId="0" fontId="18" fillId="23" borderId="11" applyNumberFormat="0" applyAlignment="0" applyProtection="0"/>
    <xf numFmtId="0" fontId="18" fillId="23" borderId="11" applyNumberFormat="0" applyAlignment="0" applyProtection="0"/>
    <xf numFmtId="0" fontId="18" fillId="23" borderId="11" applyNumberFormat="0" applyAlignment="0" applyProtection="0"/>
    <xf numFmtId="0" fontId="18" fillId="23" borderId="11" applyNumberFormat="0" applyAlignment="0" applyProtection="0"/>
    <xf numFmtId="0" fontId="18" fillId="23" borderId="11" applyNumberFormat="0" applyAlignment="0" applyProtection="0"/>
    <xf numFmtId="0" fontId="18" fillId="23" borderId="11" applyNumberFormat="0" applyAlignment="0" applyProtection="0"/>
    <xf numFmtId="0" fontId="18" fillId="23" borderId="11" applyNumberFormat="0" applyAlignment="0" applyProtection="0"/>
    <xf numFmtId="0" fontId="18" fillId="23" borderId="11" applyNumberFormat="0" applyAlignment="0" applyProtection="0"/>
    <xf numFmtId="0" fontId="18" fillId="23" borderId="11" applyNumberFormat="0" applyAlignment="0" applyProtection="0"/>
    <xf numFmtId="0" fontId="18" fillId="23" borderId="11" applyNumberFormat="0" applyAlignment="0" applyProtection="0"/>
    <xf numFmtId="0" fontId="18" fillId="23" borderId="11" applyNumberFormat="0" applyAlignment="0" applyProtection="0"/>
    <xf numFmtId="0" fontId="18" fillId="23" borderId="11" applyNumberFormat="0" applyAlignment="0" applyProtection="0"/>
    <xf numFmtId="0" fontId="18" fillId="23" borderId="11" applyNumberFormat="0" applyAlignment="0" applyProtection="0"/>
    <xf numFmtId="0" fontId="18" fillId="23" borderId="11" applyNumberFormat="0" applyAlignment="0" applyProtection="0"/>
    <xf numFmtId="0" fontId="18" fillId="23" borderId="11" applyNumberFormat="0" applyAlignment="0" applyProtection="0"/>
    <xf numFmtId="0" fontId="18" fillId="23" borderId="11" applyNumberFormat="0" applyAlignment="0" applyProtection="0"/>
    <xf numFmtId="0" fontId="18" fillId="23" borderId="11" applyNumberFormat="0" applyAlignment="0" applyProtection="0"/>
    <xf numFmtId="0" fontId="18" fillId="23" borderId="11" applyNumberFormat="0" applyAlignment="0" applyProtection="0"/>
    <xf numFmtId="0" fontId="18" fillId="23" borderId="11" applyNumberFormat="0" applyAlignment="0" applyProtection="0"/>
    <xf numFmtId="0" fontId="18" fillId="23" borderId="11" applyNumberFormat="0" applyAlignment="0" applyProtection="0"/>
    <xf numFmtId="0" fontId="18" fillId="23" borderId="11" applyNumberFormat="0" applyAlignment="0" applyProtection="0"/>
    <xf numFmtId="0" fontId="18" fillId="23" borderId="11" applyNumberFormat="0" applyAlignment="0" applyProtection="0"/>
    <xf numFmtId="0" fontId="18" fillId="23" borderId="11" applyNumberFormat="0" applyAlignment="0" applyProtection="0"/>
    <xf numFmtId="0" fontId="18" fillId="23" borderId="11" applyNumberFormat="0" applyAlignment="0" applyProtection="0"/>
    <xf numFmtId="0" fontId="18" fillId="23" borderId="11" applyNumberFormat="0" applyAlignment="0" applyProtection="0"/>
    <xf numFmtId="0" fontId="18" fillId="23" borderId="11" applyNumberFormat="0" applyAlignment="0" applyProtection="0"/>
    <xf numFmtId="0" fontId="18" fillId="23" borderId="11" applyNumberFormat="0" applyAlignment="0" applyProtection="0"/>
    <xf numFmtId="0" fontId="18" fillId="23" borderId="11" applyNumberFormat="0" applyAlignment="0" applyProtection="0"/>
    <xf numFmtId="0" fontId="18" fillId="23" borderId="11" applyNumberFormat="0" applyAlignment="0" applyProtection="0"/>
    <xf numFmtId="0" fontId="18" fillId="23" borderId="11" applyNumberFormat="0" applyAlignment="0" applyProtection="0"/>
    <xf numFmtId="0" fontId="18" fillId="23" borderId="11" applyNumberFormat="0" applyAlignment="0" applyProtection="0"/>
    <xf numFmtId="0" fontId="18" fillId="23" borderId="11" applyNumberFormat="0" applyAlignment="0" applyProtection="0"/>
    <xf numFmtId="0" fontId="18" fillId="23" borderId="11" applyNumberFormat="0" applyAlignment="0" applyProtection="0"/>
    <xf numFmtId="0" fontId="18" fillId="23" borderId="11" applyNumberFormat="0" applyAlignment="0" applyProtection="0"/>
    <xf numFmtId="0" fontId="18" fillId="23" borderId="11" applyNumberFormat="0" applyAlignment="0" applyProtection="0"/>
    <xf numFmtId="0" fontId="18" fillId="23" borderId="11" applyNumberFormat="0" applyAlignment="0" applyProtection="0"/>
    <xf numFmtId="0" fontId="18" fillId="23" borderId="11" applyNumberFormat="0" applyAlignment="0" applyProtection="0"/>
    <xf numFmtId="0" fontId="18" fillId="23" borderId="11" applyNumberFormat="0" applyAlignment="0" applyProtection="0"/>
    <xf numFmtId="0" fontId="18" fillId="23" borderId="11" applyNumberFormat="0" applyAlignment="0" applyProtection="0"/>
    <xf numFmtId="0" fontId="18" fillId="23" borderId="11" applyNumberFormat="0" applyAlignment="0" applyProtection="0"/>
    <xf numFmtId="0" fontId="18" fillId="23" borderId="11" applyNumberFormat="0" applyAlignment="0" applyProtection="0"/>
    <xf numFmtId="0" fontId="18" fillId="23" borderId="11" applyNumberFormat="0" applyAlignment="0" applyProtection="0"/>
    <xf numFmtId="0" fontId="18" fillId="23" borderId="11" applyNumberFormat="0" applyAlignment="0" applyProtection="0"/>
    <xf numFmtId="0" fontId="18" fillId="23" borderId="11" applyNumberFormat="0" applyAlignment="0" applyProtection="0"/>
    <xf numFmtId="0" fontId="18" fillId="23" borderId="11" applyNumberFormat="0" applyAlignment="0" applyProtection="0"/>
    <xf numFmtId="0" fontId="18" fillId="23" borderId="11" applyNumberFormat="0" applyAlignment="0" applyProtection="0"/>
    <xf numFmtId="0" fontId="18" fillId="23" borderId="11" applyNumberFormat="0" applyAlignment="0" applyProtection="0"/>
    <xf numFmtId="0" fontId="18" fillId="23" borderId="11" applyNumberFormat="0" applyAlignment="0" applyProtection="0"/>
    <xf numFmtId="0" fontId="18" fillId="23" borderId="11" applyNumberFormat="0" applyAlignment="0" applyProtection="0"/>
    <xf numFmtId="0" fontId="18" fillId="23" borderId="11" applyNumberFormat="0" applyAlignment="0" applyProtection="0"/>
    <xf numFmtId="0" fontId="18" fillId="23" borderId="11" applyNumberFormat="0" applyAlignment="0" applyProtection="0"/>
    <xf numFmtId="0" fontId="18" fillId="23" borderId="11" applyNumberFormat="0" applyAlignment="0" applyProtection="0"/>
    <xf numFmtId="0" fontId="18" fillId="23" borderId="11" applyNumberFormat="0" applyAlignment="0" applyProtection="0"/>
    <xf numFmtId="0" fontId="18" fillId="23" borderId="11" applyNumberFormat="0" applyAlignment="0" applyProtection="0"/>
    <xf numFmtId="0" fontId="18" fillId="23" borderId="11" applyNumberFormat="0" applyAlignment="0" applyProtection="0"/>
    <xf numFmtId="0" fontId="18" fillId="23" borderId="11" applyNumberFormat="0" applyAlignment="0" applyProtection="0"/>
    <xf numFmtId="0" fontId="18" fillId="23" borderId="11" applyNumberFormat="0" applyAlignment="0" applyProtection="0"/>
    <xf numFmtId="0" fontId="18" fillId="23" borderId="11" applyNumberFormat="0" applyAlignment="0" applyProtection="0"/>
    <xf numFmtId="0" fontId="18" fillId="23" borderId="11" applyNumberFormat="0" applyAlignment="0" applyProtection="0"/>
    <xf numFmtId="0" fontId="18" fillId="23" borderId="11" applyNumberFormat="0" applyAlignment="0" applyProtection="0"/>
    <xf numFmtId="0" fontId="18" fillId="23" borderId="11" applyNumberFormat="0" applyAlignment="0" applyProtection="0"/>
    <xf numFmtId="0" fontId="18" fillId="23" borderId="11" applyNumberFormat="0" applyAlignment="0" applyProtection="0"/>
    <xf numFmtId="0" fontId="18" fillId="23" borderId="11" applyNumberFormat="0" applyAlignment="0" applyProtection="0"/>
    <xf numFmtId="0" fontId="18" fillId="23" borderId="11" applyNumberFormat="0" applyAlignment="0" applyProtection="0"/>
    <xf numFmtId="0" fontId="18" fillId="23" borderId="11" applyNumberFormat="0" applyAlignment="0" applyProtection="0"/>
    <xf numFmtId="0" fontId="18" fillId="23" borderId="11" applyNumberFormat="0" applyAlignment="0" applyProtection="0"/>
    <xf numFmtId="0" fontId="18" fillId="23" borderId="11" applyNumberFormat="0" applyAlignment="0" applyProtection="0"/>
    <xf numFmtId="0" fontId="18" fillId="23" borderId="11" applyNumberFormat="0" applyAlignment="0" applyProtection="0"/>
    <xf numFmtId="0" fontId="18" fillId="23" borderId="11" applyNumberFormat="0" applyAlignment="0" applyProtection="0"/>
    <xf numFmtId="0" fontId="18" fillId="23" borderId="11" applyNumberFormat="0" applyAlignment="0" applyProtection="0"/>
    <xf numFmtId="0" fontId="18" fillId="23" borderId="11" applyNumberFormat="0" applyAlignment="0" applyProtection="0"/>
    <xf numFmtId="0" fontId="18" fillId="23" borderId="11" applyNumberFormat="0" applyAlignment="0" applyProtection="0"/>
    <xf numFmtId="0" fontId="18" fillId="23" borderId="11" applyNumberFormat="0" applyAlignment="0" applyProtection="0"/>
    <xf numFmtId="0" fontId="18" fillId="23" borderId="11" applyNumberFormat="0" applyAlignment="0" applyProtection="0"/>
    <xf numFmtId="0" fontId="18" fillId="23" borderId="11" applyNumberFormat="0" applyAlignment="0" applyProtection="0"/>
    <xf numFmtId="0" fontId="18" fillId="23" borderId="11" applyNumberFormat="0" applyAlignment="0" applyProtection="0"/>
    <xf numFmtId="0" fontId="18" fillId="23" borderId="11" applyNumberFormat="0" applyAlignment="0" applyProtection="0"/>
    <xf numFmtId="0" fontId="18" fillId="23" borderId="11" applyNumberFormat="0" applyAlignment="0" applyProtection="0"/>
    <xf numFmtId="0" fontId="18" fillId="23" borderId="11" applyNumberFormat="0" applyAlignment="0" applyProtection="0"/>
    <xf numFmtId="0" fontId="18" fillId="23" borderId="11" applyNumberFormat="0" applyAlignment="0" applyProtection="0"/>
    <xf numFmtId="0" fontId="18" fillId="23" borderId="11" applyNumberFormat="0" applyAlignment="0" applyProtection="0"/>
    <xf numFmtId="0" fontId="18" fillId="23" borderId="11" applyNumberFormat="0" applyAlignment="0" applyProtection="0"/>
    <xf numFmtId="0" fontId="18" fillId="23" borderId="11" applyNumberFormat="0" applyAlignment="0" applyProtection="0"/>
    <xf numFmtId="0" fontId="18" fillId="23" borderId="11" applyNumberFormat="0" applyAlignment="0" applyProtection="0"/>
    <xf numFmtId="0" fontId="18" fillId="23" borderId="11" applyNumberFormat="0" applyAlignment="0" applyProtection="0"/>
    <xf numFmtId="0" fontId="18" fillId="23" borderId="11" applyNumberFormat="0" applyAlignment="0" applyProtection="0"/>
    <xf numFmtId="0" fontId="18" fillId="23" borderId="11" applyNumberFormat="0" applyAlignment="0" applyProtection="0"/>
    <xf numFmtId="0" fontId="18" fillId="23" borderId="11" applyNumberFormat="0" applyAlignment="0" applyProtection="0"/>
    <xf numFmtId="0" fontId="18" fillId="23" borderId="11" applyNumberFormat="0" applyAlignment="0" applyProtection="0"/>
    <xf numFmtId="0" fontId="18" fillId="23" borderId="11" applyNumberFormat="0" applyAlignment="0" applyProtection="0"/>
    <xf numFmtId="0" fontId="18" fillId="23" borderId="11" applyNumberFormat="0" applyAlignment="0" applyProtection="0"/>
    <xf numFmtId="0" fontId="18" fillId="23" borderId="11" applyNumberFormat="0" applyAlignment="0" applyProtection="0"/>
    <xf numFmtId="0" fontId="18" fillId="23" borderId="11" applyNumberFormat="0" applyAlignment="0" applyProtection="0"/>
    <xf numFmtId="0" fontId="18" fillId="23" borderId="11" applyNumberFormat="0" applyAlignment="0" applyProtection="0"/>
    <xf numFmtId="0" fontId="18" fillId="23" borderId="11" applyNumberFormat="0" applyAlignment="0" applyProtection="0"/>
    <xf numFmtId="0" fontId="18" fillId="23" borderId="11" applyNumberFormat="0" applyAlignment="0" applyProtection="0"/>
    <xf numFmtId="0" fontId="18" fillId="23" borderId="11" applyNumberFormat="0" applyAlignment="0" applyProtection="0"/>
    <xf numFmtId="0" fontId="18" fillId="23" borderId="11" applyNumberFormat="0" applyAlignment="0" applyProtection="0"/>
    <xf numFmtId="0" fontId="18" fillId="23" borderId="11" applyNumberFormat="0" applyAlignment="0" applyProtection="0"/>
    <xf numFmtId="0" fontId="18" fillId="23" borderId="11" applyNumberFormat="0" applyAlignment="0" applyProtection="0"/>
    <xf numFmtId="0" fontId="18" fillId="23" borderId="11" applyNumberFormat="0" applyAlignment="0" applyProtection="0"/>
    <xf numFmtId="0" fontId="18" fillId="23" borderId="11" applyNumberFormat="0" applyAlignment="0" applyProtection="0"/>
    <xf numFmtId="0" fontId="18" fillId="23" borderId="11" applyNumberFormat="0" applyAlignment="0" applyProtection="0"/>
    <xf numFmtId="0" fontId="18" fillId="23" borderId="11" applyNumberFormat="0" applyAlignment="0" applyProtection="0"/>
    <xf numFmtId="0" fontId="18" fillId="23" borderId="11" applyNumberFormat="0" applyAlignment="0" applyProtection="0"/>
    <xf numFmtId="0" fontId="18" fillId="23" borderId="11" applyNumberFormat="0" applyAlignment="0" applyProtection="0"/>
    <xf numFmtId="0" fontId="18" fillId="23" borderId="11" applyNumberFormat="0" applyAlignment="0" applyProtection="0"/>
    <xf numFmtId="0" fontId="18" fillId="23" borderId="11" applyNumberFormat="0" applyAlignment="0" applyProtection="0"/>
    <xf numFmtId="0" fontId="18" fillId="23" borderId="11" applyNumberFormat="0" applyAlignment="0" applyProtection="0"/>
    <xf numFmtId="0" fontId="18" fillId="23" borderId="11" applyNumberFormat="0" applyAlignment="0" applyProtection="0"/>
    <xf numFmtId="0" fontId="18" fillId="23" borderId="11" applyNumberFormat="0" applyAlignment="0" applyProtection="0"/>
    <xf numFmtId="0" fontId="18" fillId="23" borderId="11" applyNumberFormat="0" applyAlignment="0" applyProtection="0"/>
    <xf numFmtId="0" fontId="18" fillId="23" borderId="11" applyNumberFormat="0" applyAlignment="0" applyProtection="0"/>
    <xf numFmtId="0" fontId="18" fillId="23" borderId="11" applyNumberFormat="0" applyAlignment="0" applyProtection="0"/>
    <xf numFmtId="0" fontId="18" fillId="23" borderId="11" applyNumberFormat="0" applyAlignment="0" applyProtection="0"/>
    <xf numFmtId="0" fontId="18" fillId="23" borderId="11" applyNumberFormat="0" applyAlignment="0" applyProtection="0"/>
    <xf numFmtId="0" fontId="18" fillId="23" borderId="11" applyNumberFormat="0" applyAlignment="0" applyProtection="0"/>
    <xf numFmtId="0" fontId="18" fillId="23" borderId="11" applyNumberFormat="0" applyAlignment="0" applyProtection="0"/>
    <xf numFmtId="0" fontId="18" fillId="23" borderId="11" applyNumberFormat="0" applyAlignment="0" applyProtection="0"/>
    <xf numFmtId="0" fontId="18" fillId="23" borderId="11" applyNumberFormat="0" applyAlignment="0" applyProtection="0"/>
    <xf numFmtId="0" fontId="18" fillId="23" borderId="11" applyNumberFormat="0" applyAlignment="0" applyProtection="0"/>
    <xf numFmtId="0" fontId="18" fillId="23" borderId="11" applyNumberFormat="0" applyAlignment="0" applyProtection="0"/>
    <xf numFmtId="0" fontId="18" fillId="23" borderId="11" applyNumberFormat="0" applyAlignment="0" applyProtection="0"/>
    <xf numFmtId="0" fontId="18" fillId="23" borderId="11" applyNumberFormat="0" applyAlignment="0" applyProtection="0"/>
    <xf numFmtId="0" fontId="18" fillId="23" borderId="11" applyNumberFormat="0" applyAlignment="0" applyProtection="0"/>
    <xf numFmtId="0" fontId="18" fillId="23" borderId="11" applyNumberFormat="0" applyAlignment="0" applyProtection="0"/>
    <xf numFmtId="0" fontId="18" fillId="23" borderId="11" applyNumberFormat="0" applyAlignment="0" applyProtection="0"/>
    <xf numFmtId="0" fontId="18" fillId="23" borderId="11" applyNumberFormat="0" applyAlignment="0" applyProtection="0"/>
    <xf numFmtId="0" fontId="18" fillId="23" borderId="11" applyNumberFormat="0" applyAlignment="0" applyProtection="0"/>
    <xf numFmtId="0" fontId="18" fillId="23" borderId="11" applyNumberFormat="0" applyAlignment="0" applyProtection="0"/>
    <xf numFmtId="0" fontId="18" fillId="23" borderId="11" applyNumberFormat="0" applyAlignment="0" applyProtection="0"/>
    <xf numFmtId="0" fontId="18" fillId="23" borderId="11" applyNumberFormat="0" applyAlignment="0" applyProtection="0"/>
    <xf numFmtId="0" fontId="18" fillId="23" borderId="11" applyNumberFormat="0" applyAlignment="0" applyProtection="0"/>
    <xf numFmtId="0" fontId="18" fillId="23" borderId="11" applyNumberFormat="0" applyAlignment="0" applyProtection="0"/>
    <xf numFmtId="0" fontId="18" fillId="23" borderId="11" applyNumberFormat="0" applyAlignment="0" applyProtection="0"/>
    <xf numFmtId="0" fontId="18" fillId="23" borderId="11" applyNumberFormat="0" applyAlignment="0" applyProtection="0"/>
    <xf numFmtId="0" fontId="18" fillId="23" borderId="11" applyNumberFormat="0" applyAlignment="0" applyProtection="0"/>
    <xf numFmtId="0" fontId="18" fillId="23" borderId="11" applyNumberFormat="0" applyAlignment="0" applyProtection="0"/>
    <xf numFmtId="0" fontId="18" fillId="23" borderId="11" applyNumberFormat="0" applyAlignment="0" applyProtection="0"/>
    <xf numFmtId="0" fontId="18" fillId="23" borderId="11" applyNumberFormat="0" applyAlignment="0" applyProtection="0"/>
    <xf numFmtId="0" fontId="18" fillId="23" borderId="11" applyNumberFormat="0" applyAlignment="0" applyProtection="0"/>
    <xf numFmtId="0" fontId="18" fillId="23" borderId="11" applyNumberFormat="0" applyAlignment="0" applyProtection="0"/>
    <xf numFmtId="0" fontId="18" fillId="23" borderId="11" applyNumberFormat="0" applyAlignment="0" applyProtection="0"/>
    <xf numFmtId="0" fontId="18" fillId="23" borderId="11" applyNumberFormat="0" applyAlignment="0" applyProtection="0"/>
    <xf numFmtId="0" fontId="18" fillId="23" borderId="11" applyNumberFormat="0" applyAlignment="0" applyProtection="0"/>
    <xf numFmtId="0" fontId="18" fillId="23" borderId="11" applyNumberFormat="0" applyAlignment="0" applyProtection="0"/>
    <xf numFmtId="0" fontId="18" fillId="23" borderId="11" applyNumberFormat="0" applyAlignment="0" applyProtection="0"/>
    <xf numFmtId="0" fontId="18" fillId="23" borderId="11" applyNumberFormat="0" applyAlignment="0" applyProtection="0"/>
    <xf numFmtId="0" fontId="18" fillId="23" borderId="11" applyNumberFormat="0" applyAlignment="0" applyProtection="0"/>
    <xf numFmtId="0" fontId="18" fillId="23" borderId="11" applyNumberFormat="0" applyAlignment="0" applyProtection="0"/>
    <xf numFmtId="0" fontId="18" fillId="23" borderId="11" applyNumberFormat="0" applyAlignment="0" applyProtection="0"/>
    <xf numFmtId="0" fontId="18" fillId="23" borderId="11" applyNumberFormat="0" applyAlignment="0" applyProtection="0"/>
    <xf numFmtId="0" fontId="18" fillId="23" borderId="11" applyNumberFormat="0" applyAlignment="0" applyProtection="0"/>
    <xf numFmtId="0" fontId="18" fillId="23" borderId="11" applyNumberFormat="0" applyAlignment="0" applyProtection="0"/>
    <xf numFmtId="0" fontId="18" fillId="23" borderId="11" applyNumberFormat="0" applyAlignment="0" applyProtection="0"/>
    <xf numFmtId="0" fontId="18" fillId="23" borderId="11" applyNumberFormat="0" applyAlignment="0" applyProtection="0"/>
    <xf numFmtId="0" fontId="18" fillId="23" borderId="11" applyNumberFormat="0" applyAlignment="0" applyProtection="0"/>
    <xf numFmtId="0" fontId="18" fillId="23" borderId="11" applyNumberFormat="0" applyAlignment="0" applyProtection="0"/>
    <xf numFmtId="0" fontId="18" fillId="23" borderId="11" applyNumberFormat="0" applyAlignment="0" applyProtection="0"/>
    <xf numFmtId="0" fontId="18" fillId="23" borderId="11" applyNumberFormat="0" applyAlignment="0" applyProtection="0"/>
    <xf numFmtId="0" fontId="18" fillId="23" borderId="11" applyNumberFormat="0" applyAlignment="0" applyProtection="0"/>
    <xf numFmtId="0" fontId="18" fillId="23" borderId="11" applyNumberFormat="0" applyAlignment="0" applyProtection="0"/>
    <xf numFmtId="0" fontId="18" fillId="23" borderId="11" applyNumberFormat="0" applyAlignment="0" applyProtection="0"/>
    <xf numFmtId="0" fontId="18" fillId="23" borderId="11" applyNumberFormat="0" applyAlignment="0" applyProtection="0"/>
    <xf numFmtId="0" fontId="18" fillId="23" borderId="11" applyNumberFormat="0" applyAlignment="0" applyProtection="0"/>
    <xf numFmtId="0" fontId="18" fillId="23" borderId="11" applyNumberFormat="0" applyAlignment="0" applyProtection="0"/>
    <xf numFmtId="0" fontId="18" fillId="23" borderId="11" applyNumberFormat="0" applyAlignment="0" applyProtection="0"/>
    <xf numFmtId="0" fontId="18" fillId="23" borderId="11" applyNumberFormat="0" applyAlignment="0" applyProtection="0"/>
    <xf numFmtId="0" fontId="18" fillId="23" borderId="11" applyNumberFormat="0" applyAlignment="0" applyProtection="0"/>
    <xf numFmtId="0" fontId="18" fillId="23" borderId="11" applyNumberFormat="0" applyAlignment="0" applyProtection="0"/>
    <xf numFmtId="0" fontId="18" fillId="23" borderId="11" applyNumberFormat="0" applyAlignment="0" applyProtection="0"/>
    <xf numFmtId="0" fontId="18" fillId="23" borderId="11" applyNumberFormat="0" applyAlignment="0" applyProtection="0"/>
    <xf numFmtId="0" fontId="18" fillId="23" borderId="11" applyNumberFormat="0" applyAlignment="0" applyProtection="0"/>
    <xf numFmtId="0" fontId="18" fillId="23" borderId="11" applyNumberFormat="0" applyAlignment="0" applyProtection="0"/>
    <xf numFmtId="0" fontId="18" fillId="23" borderId="11" applyNumberFormat="0" applyAlignment="0" applyProtection="0"/>
    <xf numFmtId="0" fontId="18" fillId="23" borderId="11" applyNumberFormat="0" applyAlignment="0" applyProtection="0"/>
    <xf numFmtId="0" fontId="18" fillId="23" borderId="11" applyNumberFormat="0" applyAlignment="0" applyProtection="0"/>
    <xf numFmtId="0" fontId="18" fillId="23" borderId="11" applyNumberFormat="0" applyAlignment="0" applyProtection="0"/>
    <xf numFmtId="0" fontId="18" fillId="23" borderId="11" applyNumberFormat="0" applyAlignment="0" applyProtection="0"/>
    <xf numFmtId="0" fontId="18" fillId="23" borderId="11" applyNumberFormat="0" applyAlignment="0" applyProtection="0"/>
    <xf numFmtId="0" fontId="18" fillId="23" borderId="11" applyNumberFormat="0" applyAlignment="0" applyProtection="0"/>
    <xf numFmtId="0" fontId="18" fillId="23" borderId="11" applyNumberFormat="0" applyAlignment="0" applyProtection="0"/>
    <xf numFmtId="0" fontId="18" fillId="23" borderId="11" applyNumberFormat="0" applyAlignment="0" applyProtection="0"/>
    <xf numFmtId="0" fontId="18" fillId="23" borderId="11" applyNumberFormat="0" applyAlignment="0" applyProtection="0"/>
    <xf numFmtId="0" fontId="18" fillId="23" borderId="11" applyNumberFormat="0" applyAlignment="0" applyProtection="0"/>
    <xf numFmtId="0" fontId="18" fillId="23" borderId="11" applyNumberFormat="0" applyAlignment="0" applyProtection="0"/>
    <xf numFmtId="0" fontId="18" fillId="23" borderId="11" applyNumberFormat="0" applyAlignment="0" applyProtection="0"/>
    <xf numFmtId="0" fontId="18" fillId="23" borderId="11" applyNumberFormat="0" applyAlignment="0" applyProtection="0"/>
    <xf numFmtId="0" fontId="18" fillId="23" borderId="11" applyNumberFormat="0" applyAlignment="0" applyProtection="0"/>
    <xf numFmtId="0" fontId="18" fillId="23" borderId="11" applyNumberFormat="0" applyAlignment="0" applyProtection="0"/>
    <xf numFmtId="0" fontId="18" fillId="23" borderId="11" applyNumberFormat="0" applyAlignment="0" applyProtection="0"/>
    <xf numFmtId="0" fontId="18" fillId="23" borderId="11" applyNumberFormat="0" applyAlignment="0" applyProtection="0"/>
    <xf numFmtId="0" fontId="18" fillId="23" borderId="11" applyNumberFormat="0" applyAlignment="0" applyProtection="0"/>
    <xf numFmtId="0" fontId="18" fillId="23" borderId="11" applyNumberFormat="0" applyAlignment="0" applyProtection="0"/>
    <xf numFmtId="0" fontId="18" fillId="23" borderId="11" applyNumberFormat="0" applyAlignment="0" applyProtection="0"/>
    <xf numFmtId="0" fontId="18" fillId="23" borderId="11" applyNumberFormat="0" applyAlignment="0" applyProtection="0"/>
    <xf numFmtId="0" fontId="18" fillId="23" borderId="11" applyNumberFormat="0" applyAlignment="0" applyProtection="0"/>
    <xf numFmtId="0" fontId="18" fillId="23" borderId="11" applyNumberFormat="0" applyAlignment="0" applyProtection="0"/>
    <xf numFmtId="0" fontId="18" fillId="23" borderId="11" applyNumberFormat="0" applyAlignment="0" applyProtection="0"/>
    <xf numFmtId="0" fontId="18" fillId="23" borderId="11" applyNumberFormat="0" applyAlignment="0" applyProtection="0"/>
    <xf numFmtId="0" fontId="18" fillId="23" borderId="11" applyNumberFormat="0" applyAlignment="0" applyProtection="0"/>
    <xf numFmtId="0" fontId="18" fillId="23" borderId="11" applyNumberFormat="0" applyAlignment="0" applyProtection="0"/>
    <xf numFmtId="0" fontId="18" fillId="23" borderId="11" applyNumberFormat="0" applyAlignment="0" applyProtection="0"/>
    <xf numFmtId="0" fontId="18" fillId="23" borderId="11" applyNumberFormat="0" applyAlignment="0" applyProtection="0"/>
    <xf numFmtId="0" fontId="18" fillId="23" borderId="11" applyNumberFormat="0" applyAlignment="0" applyProtection="0"/>
    <xf numFmtId="0" fontId="18" fillId="23" borderId="11" applyNumberFormat="0" applyAlignment="0" applyProtection="0"/>
    <xf numFmtId="0" fontId="18" fillId="23" borderId="11" applyNumberFormat="0" applyAlignment="0" applyProtection="0"/>
    <xf numFmtId="0" fontId="18" fillId="23" borderId="11" applyNumberFormat="0" applyAlignment="0" applyProtection="0"/>
    <xf numFmtId="0" fontId="18" fillId="23" borderId="11" applyNumberFormat="0" applyAlignment="0" applyProtection="0"/>
    <xf numFmtId="0" fontId="18" fillId="23" borderId="11" applyNumberFormat="0" applyAlignment="0" applyProtection="0"/>
    <xf numFmtId="0" fontId="18" fillId="23" borderId="11" applyNumberFormat="0" applyAlignment="0" applyProtection="0"/>
    <xf numFmtId="0" fontId="18" fillId="23" borderId="11" applyNumberFormat="0" applyAlignment="0" applyProtection="0"/>
    <xf numFmtId="0" fontId="18" fillId="23" borderId="11" applyNumberFormat="0" applyAlignment="0" applyProtection="0"/>
    <xf numFmtId="0" fontId="18" fillId="23" borderId="11" applyNumberFormat="0" applyAlignment="0" applyProtection="0"/>
    <xf numFmtId="0" fontId="18" fillId="23" borderId="11" applyNumberFormat="0" applyAlignment="0" applyProtection="0"/>
    <xf numFmtId="0" fontId="18" fillId="23" borderId="11" applyNumberFormat="0" applyAlignment="0" applyProtection="0"/>
    <xf numFmtId="0" fontId="18" fillId="23" borderId="11" applyNumberFormat="0" applyAlignment="0" applyProtection="0"/>
    <xf numFmtId="0" fontId="18" fillId="23" borderId="11" applyNumberFormat="0" applyAlignment="0" applyProtection="0"/>
    <xf numFmtId="0" fontId="18" fillId="23" borderId="11" applyNumberFormat="0" applyAlignment="0" applyProtection="0"/>
    <xf numFmtId="0" fontId="18" fillId="23" borderId="11" applyNumberFormat="0" applyAlignment="0" applyProtection="0"/>
    <xf numFmtId="0" fontId="18" fillId="23" borderId="11" applyNumberFormat="0" applyAlignment="0" applyProtection="0"/>
    <xf numFmtId="0" fontId="18" fillId="23" borderId="11" applyNumberFormat="0" applyAlignment="0" applyProtection="0"/>
    <xf numFmtId="0" fontId="18" fillId="23" borderId="11" applyNumberFormat="0" applyAlignment="0" applyProtection="0"/>
    <xf numFmtId="0" fontId="18" fillId="23" borderId="11" applyNumberFormat="0" applyAlignment="0" applyProtection="0"/>
    <xf numFmtId="0" fontId="18" fillId="23" borderId="11" applyNumberFormat="0" applyAlignment="0" applyProtection="0"/>
    <xf numFmtId="0" fontId="18" fillId="23" borderId="11" applyNumberFormat="0" applyAlignment="0" applyProtection="0"/>
    <xf numFmtId="0" fontId="18" fillId="23" borderId="11" applyNumberFormat="0" applyAlignment="0" applyProtection="0"/>
    <xf numFmtId="0" fontId="18" fillId="23" borderId="11" applyNumberFormat="0" applyAlignment="0" applyProtection="0"/>
    <xf numFmtId="0" fontId="18" fillId="23" borderId="11" applyNumberFormat="0" applyAlignment="0" applyProtection="0"/>
    <xf numFmtId="0" fontId="18" fillId="23" borderId="11" applyNumberFormat="0" applyAlignment="0" applyProtection="0"/>
    <xf numFmtId="0" fontId="18" fillId="23" borderId="11" applyNumberFormat="0" applyAlignment="0" applyProtection="0"/>
    <xf numFmtId="0" fontId="18" fillId="23" borderId="11" applyNumberFormat="0" applyAlignment="0" applyProtection="0"/>
    <xf numFmtId="0" fontId="18" fillId="23" borderId="11" applyNumberFormat="0" applyAlignment="0" applyProtection="0"/>
    <xf numFmtId="0" fontId="18" fillId="23" borderId="11" applyNumberFormat="0" applyAlignment="0" applyProtection="0"/>
    <xf numFmtId="0" fontId="18" fillId="23" borderId="11" applyNumberFormat="0" applyAlignment="0" applyProtection="0"/>
    <xf numFmtId="0" fontId="18" fillId="23" borderId="11" applyNumberFormat="0" applyAlignment="0" applyProtection="0"/>
    <xf numFmtId="0" fontId="18" fillId="23" borderId="11" applyNumberFormat="0" applyAlignment="0" applyProtection="0"/>
    <xf numFmtId="0" fontId="18" fillId="23" borderId="11" applyNumberFormat="0" applyAlignment="0" applyProtection="0"/>
    <xf numFmtId="0" fontId="18" fillId="23" borderId="11" applyNumberFormat="0" applyAlignment="0" applyProtection="0"/>
    <xf numFmtId="0" fontId="18" fillId="23" borderId="11" applyNumberFormat="0" applyAlignment="0" applyProtection="0"/>
    <xf numFmtId="0" fontId="18" fillId="23" borderId="11" applyNumberFormat="0" applyAlignment="0" applyProtection="0"/>
    <xf numFmtId="0" fontId="18" fillId="23" borderId="11" applyNumberFormat="0" applyAlignment="0" applyProtection="0"/>
    <xf numFmtId="0" fontId="18" fillId="23" borderId="11" applyNumberFormat="0" applyAlignment="0" applyProtection="0"/>
    <xf numFmtId="0" fontId="18" fillId="23" borderId="11" applyNumberFormat="0" applyAlignment="0" applyProtection="0"/>
    <xf numFmtId="0" fontId="18" fillId="23" borderId="11" applyNumberFormat="0" applyAlignment="0" applyProtection="0"/>
    <xf numFmtId="0" fontId="18" fillId="23" borderId="11" applyNumberFormat="0" applyAlignment="0" applyProtection="0"/>
    <xf numFmtId="0" fontId="18" fillId="23" borderId="11" applyNumberFormat="0" applyAlignment="0" applyProtection="0"/>
    <xf numFmtId="0" fontId="18" fillId="23" borderId="11" applyNumberFormat="0" applyAlignment="0" applyProtection="0"/>
    <xf numFmtId="0" fontId="18" fillId="23" borderId="11" applyNumberFormat="0" applyAlignment="0" applyProtection="0"/>
    <xf numFmtId="0" fontId="18" fillId="23" borderId="11" applyNumberFormat="0" applyAlignment="0" applyProtection="0"/>
    <xf numFmtId="0" fontId="18" fillId="23" borderId="11" applyNumberFormat="0" applyAlignment="0" applyProtection="0"/>
    <xf numFmtId="0" fontId="18" fillId="23" borderId="11" applyNumberFormat="0" applyAlignment="0" applyProtection="0"/>
    <xf numFmtId="0" fontId="18" fillId="23" borderId="11" applyNumberFormat="0" applyAlignment="0" applyProtection="0"/>
    <xf numFmtId="0" fontId="18" fillId="23" borderId="11" applyNumberFormat="0" applyAlignment="0" applyProtection="0"/>
    <xf numFmtId="0" fontId="18" fillId="23" borderId="11" applyNumberFormat="0" applyAlignment="0" applyProtection="0"/>
    <xf numFmtId="0" fontId="18" fillId="23" borderId="11" applyNumberFormat="0" applyAlignment="0" applyProtection="0"/>
    <xf numFmtId="0" fontId="18" fillId="23" borderId="11" applyNumberFormat="0" applyAlignment="0" applyProtection="0"/>
    <xf numFmtId="0" fontId="18" fillId="23" borderId="11" applyNumberFormat="0" applyAlignment="0" applyProtection="0"/>
    <xf numFmtId="0" fontId="18" fillId="23" borderId="11" applyNumberFormat="0" applyAlignment="0" applyProtection="0"/>
    <xf numFmtId="0" fontId="18" fillId="23" borderId="11" applyNumberFormat="0" applyAlignment="0" applyProtection="0"/>
    <xf numFmtId="0" fontId="18" fillId="23" borderId="11" applyNumberFormat="0" applyAlignment="0" applyProtection="0"/>
    <xf numFmtId="0" fontId="18" fillId="23" borderId="11" applyNumberFormat="0" applyAlignment="0" applyProtection="0"/>
    <xf numFmtId="0" fontId="18" fillId="23" borderId="11" applyNumberFormat="0" applyAlignment="0" applyProtection="0"/>
    <xf numFmtId="0" fontId="18" fillId="23" borderId="11" applyNumberFormat="0" applyAlignment="0" applyProtection="0"/>
    <xf numFmtId="0" fontId="18" fillId="23" borderId="11" applyNumberFormat="0" applyAlignment="0" applyProtection="0"/>
    <xf numFmtId="0" fontId="18" fillId="23" borderId="11" applyNumberFormat="0" applyAlignment="0" applyProtection="0"/>
    <xf numFmtId="0" fontId="18" fillId="23" borderId="11" applyNumberFormat="0" applyAlignment="0" applyProtection="0"/>
    <xf numFmtId="0" fontId="18" fillId="23" borderId="11" applyNumberFormat="0" applyAlignment="0" applyProtection="0"/>
    <xf numFmtId="0" fontId="18" fillId="23" borderId="11" applyNumberFormat="0" applyAlignment="0" applyProtection="0"/>
    <xf numFmtId="0" fontId="18" fillId="23" borderId="11" applyNumberFormat="0" applyAlignment="0" applyProtection="0"/>
    <xf numFmtId="0" fontId="18" fillId="23" borderId="11" applyNumberFormat="0" applyAlignment="0" applyProtection="0"/>
    <xf numFmtId="0" fontId="18" fillId="23" borderId="11" applyNumberFormat="0" applyAlignment="0" applyProtection="0"/>
    <xf numFmtId="0" fontId="18" fillId="23" borderId="11" applyNumberFormat="0" applyAlignment="0" applyProtection="0"/>
    <xf numFmtId="0" fontId="18" fillId="23" borderId="11" applyNumberFormat="0" applyAlignment="0" applyProtection="0"/>
    <xf numFmtId="0" fontId="18" fillId="23" borderId="11" applyNumberFormat="0" applyAlignment="0" applyProtection="0"/>
    <xf numFmtId="0" fontId="18" fillId="23" borderId="11" applyNumberFormat="0" applyAlignment="0" applyProtection="0"/>
    <xf numFmtId="0" fontId="18" fillId="23" borderId="11" applyNumberFormat="0" applyAlignment="0" applyProtection="0"/>
    <xf numFmtId="0" fontId="18" fillId="23" borderId="11" applyNumberFormat="0" applyAlignment="0" applyProtection="0"/>
    <xf numFmtId="0" fontId="18" fillId="23" borderId="11" applyNumberFormat="0" applyAlignment="0" applyProtection="0"/>
    <xf numFmtId="0" fontId="18" fillId="23" borderId="11" applyNumberFormat="0" applyAlignment="0" applyProtection="0"/>
    <xf numFmtId="0" fontId="18" fillId="23" borderId="11" applyNumberFormat="0" applyAlignment="0" applyProtection="0"/>
    <xf numFmtId="0" fontId="18" fillId="23" borderId="11" applyNumberFormat="0" applyAlignment="0" applyProtection="0"/>
    <xf numFmtId="0" fontId="18" fillId="23" borderId="11" applyNumberFormat="0" applyAlignment="0" applyProtection="0"/>
    <xf numFmtId="0" fontId="18" fillId="23" borderId="11" applyNumberFormat="0" applyAlignment="0" applyProtection="0"/>
    <xf numFmtId="0" fontId="18" fillId="23" borderId="11" applyNumberFormat="0" applyAlignment="0" applyProtection="0"/>
    <xf numFmtId="0" fontId="18" fillId="23" borderId="11" applyNumberFormat="0" applyAlignment="0" applyProtection="0"/>
    <xf numFmtId="0" fontId="18" fillId="23" borderId="11" applyNumberFormat="0" applyAlignment="0" applyProtection="0"/>
    <xf numFmtId="0" fontId="18" fillId="23" borderId="11" applyNumberFormat="0" applyAlignment="0" applyProtection="0"/>
    <xf numFmtId="0" fontId="18" fillId="23" borderId="11" applyNumberFormat="0" applyAlignment="0" applyProtection="0"/>
    <xf numFmtId="0" fontId="18" fillId="23" borderId="11" applyNumberFormat="0" applyAlignment="0" applyProtection="0"/>
    <xf numFmtId="0" fontId="18" fillId="23" borderId="11" applyNumberFormat="0" applyAlignment="0" applyProtection="0"/>
    <xf numFmtId="0" fontId="18" fillId="23" borderId="11" applyNumberFormat="0" applyAlignment="0" applyProtection="0"/>
    <xf numFmtId="0" fontId="18" fillId="23" borderId="11" applyNumberFormat="0" applyAlignment="0" applyProtection="0"/>
    <xf numFmtId="0" fontId="18" fillId="23" borderId="11" applyNumberFormat="0" applyAlignment="0" applyProtection="0"/>
    <xf numFmtId="0" fontId="18" fillId="23" borderId="11" applyNumberFormat="0" applyAlignment="0" applyProtection="0"/>
    <xf numFmtId="0" fontId="18" fillId="23" borderId="11" applyNumberFormat="0" applyAlignment="0" applyProtection="0"/>
    <xf numFmtId="0" fontId="18" fillId="23" borderId="11" applyNumberFormat="0" applyAlignment="0" applyProtection="0"/>
    <xf numFmtId="0" fontId="18" fillId="23" borderId="11" applyNumberFormat="0" applyAlignment="0" applyProtection="0"/>
    <xf numFmtId="0" fontId="18" fillId="23" borderId="11" applyNumberFormat="0" applyAlignment="0" applyProtection="0"/>
    <xf numFmtId="0" fontId="18" fillId="23" borderId="11" applyNumberFormat="0" applyAlignment="0" applyProtection="0"/>
    <xf numFmtId="0" fontId="18" fillId="23" borderId="11" applyNumberFormat="0" applyAlignment="0" applyProtection="0"/>
    <xf numFmtId="0" fontId="18" fillId="23" borderId="11" applyNumberFormat="0" applyAlignment="0" applyProtection="0"/>
    <xf numFmtId="0" fontId="18" fillId="23" borderId="11" applyNumberFormat="0" applyAlignment="0" applyProtection="0"/>
    <xf numFmtId="0" fontId="18" fillId="23" borderId="11" applyNumberFormat="0" applyAlignment="0" applyProtection="0"/>
    <xf numFmtId="0" fontId="18" fillId="23" borderId="11" applyNumberFormat="0" applyAlignment="0" applyProtection="0"/>
    <xf numFmtId="0" fontId="18" fillId="23" borderId="11" applyNumberFormat="0" applyAlignment="0" applyProtection="0"/>
    <xf numFmtId="0" fontId="18" fillId="23" borderId="11" applyNumberFormat="0" applyAlignment="0" applyProtection="0"/>
    <xf numFmtId="0" fontId="18" fillId="23" borderId="11" applyNumberFormat="0" applyAlignment="0" applyProtection="0"/>
    <xf numFmtId="0" fontId="18" fillId="23" borderId="11" applyNumberFormat="0" applyAlignment="0" applyProtection="0"/>
    <xf numFmtId="0" fontId="18" fillId="23" borderId="11" applyNumberFormat="0" applyAlignment="0" applyProtection="0"/>
    <xf numFmtId="0" fontId="18" fillId="23" borderId="11" applyNumberFormat="0" applyAlignment="0" applyProtection="0"/>
    <xf numFmtId="0" fontId="18" fillId="23" borderId="11" applyNumberFormat="0" applyAlignment="0" applyProtection="0"/>
    <xf numFmtId="0" fontId="18" fillId="23" borderId="11" applyNumberFormat="0" applyAlignment="0" applyProtection="0"/>
    <xf numFmtId="0" fontId="18" fillId="23" borderId="11" applyNumberFormat="0" applyAlignment="0" applyProtection="0"/>
    <xf numFmtId="0" fontId="18" fillId="23" borderId="11" applyNumberFormat="0" applyAlignment="0" applyProtection="0"/>
    <xf numFmtId="0" fontId="18" fillId="23" borderId="11" applyNumberFormat="0" applyAlignment="0" applyProtection="0"/>
    <xf numFmtId="0" fontId="18" fillId="23" borderId="11" applyNumberFormat="0" applyAlignment="0" applyProtection="0"/>
    <xf numFmtId="0" fontId="18" fillId="23" borderId="11" applyNumberFormat="0" applyAlignment="0" applyProtection="0"/>
    <xf numFmtId="0" fontId="18" fillId="23" borderId="11" applyNumberFormat="0" applyAlignment="0" applyProtection="0"/>
    <xf numFmtId="0" fontId="18" fillId="23" borderId="11" applyNumberFormat="0" applyAlignment="0" applyProtection="0"/>
    <xf numFmtId="0" fontId="18" fillId="23" borderId="11" applyNumberFormat="0" applyAlignment="0" applyProtection="0"/>
    <xf numFmtId="0" fontId="18" fillId="23" borderId="11" applyNumberFormat="0" applyAlignment="0" applyProtection="0"/>
    <xf numFmtId="0" fontId="18" fillId="23" borderId="11" applyNumberFormat="0" applyAlignment="0" applyProtection="0"/>
    <xf numFmtId="0" fontId="18" fillId="23" borderId="11" applyNumberFormat="0" applyAlignment="0" applyProtection="0"/>
    <xf numFmtId="0" fontId="18" fillId="23" borderId="11" applyNumberFormat="0" applyAlignment="0" applyProtection="0"/>
    <xf numFmtId="0" fontId="18" fillId="23" borderId="11" applyNumberFormat="0" applyAlignment="0" applyProtection="0"/>
    <xf numFmtId="0" fontId="18" fillId="23" borderId="11" applyNumberFormat="0" applyAlignment="0" applyProtection="0"/>
    <xf numFmtId="0" fontId="18" fillId="23" borderId="11" applyNumberFormat="0" applyAlignment="0" applyProtection="0"/>
    <xf numFmtId="0" fontId="18" fillId="23" borderId="11" applyNumberFormat="0" applyAlignment="0" applyProtection="0"/>
    <xf numFmtId="0" fontId="18" fillId="23" borderId="11" applyNumberFormat="0" applyAlignment="0" applyProtection="0"/>
    <xf numFmtId="0" fontId="18" fillId="23" borderId="11" applyNumberFormat="0" applyAlignment="0" applyProtection="0"/>
    <xf numFmtId="0" fontId="18" fillId="23" borderId="11" applyNumberFormat="0" applyAlignment="0" applyProtection="0"/>
    <xf numFmtId="0" fontId="18" fillId="23" borderId="11" applyNumberFormat="0" applyAlignment="0" applyProtection="0"/>
    <xf numFmtId="0" fontId="18" fillId="23" borderId="11" applyNumberFormat="0" applyAlignment="0" applyProtection="0"/>
    <xf numFmtId="0" fontId="18" fillId="23" borderId="11" applyNumberFormat="0" applyAlignment="0" applyProtection="0"/>
    <xf numFmtId="0" fontId="18" fillId="23" borderId="11" applyNumberFormat="0" applyAlignment="0" applyProtection="0"/>
    <xf numFmtId="0" fontId="18" fillId="23" borderId="11" applyNumberFormat="0" applyAlignment="0" applyProtection="0"/>
    <xf numFmtId="0" fontId="18" fillId="23" borderId="11" applyNumberFormat="0" applyAlignment="0" applyProtection="0"/>
    <xf numFmtId="0" fontId="18" fillId="23" borderId="11" applyNumberFormat="0" applyAlignment="0" applyProtection="0"/>
    <xf numFmtId="0" fontId="18" fillId="23" borderId="11" applyNumberFormat="0" applyAlignment="0" applyProtection="0"/>
    <xf numFmtId="0" fontId="18" fillId="23" borderId="11" applyNumberFormat="0" applyAlignment="0" applyProtection="0"/>
    <xf numFmtId="0" fontId="18" fillId="23" borderId="11" applyNumberFormat="0" applyAlignment="0" applyProtection="0"/>
    <xf numFmtId="0" fontId="18" fillId="23" borderId="11" applyNumberFormat="0" applyAlignment="0" applyProtection="0"/>
    <xf numFmtId="0" fontId="18" fillId="23" borderId="11" applyNumberFormat="0" applyAlignment="0" applyProtection="0"/>
    <xf numFmtId="0" fontId="18" fillId="23" borderId="11" applyNumberFormat="0" applyAlignment="0" applyProtection="0"/>
    <xf numFmtId="0" fontId="18" fillId="23" borderId="11" applyNumberFormat="0" applyAlignment="0" applyProtection="0"/>
    <xf numFmtId="0" fontId="18" fillId="23" borderId="11" applyNumberFormat="0" applyAlignment="0" applyProtection="0"/>
    <xf numFmtId="0" fontId="18" fillId="23" borderId="11" applyNumberFormat="0" applyAlignment="0" applyProtection="0"/>
    <xf numFmtId="0" fontId="18" fillId="23" borderId="11" applyNumberFormat="0" applyAlignment="0" applyProtection="0"/>
    <xf numFmtId="0" fontId="18" fillId="23" borderId="11" applyNumberFormat="0" applyAlignment="0" applyProtection="0"/>
    <xf numFmtId="0" fontId="18" fillId="23" borderId="11" applyNumberFormat="0" applyAlignment="0" applyProtection="0"/>
    <xf numFmtId="0" fontId="18" fillId="23" borderId="11" applyNumberFormat="0" applyAlignment="0" applyProtection="0"/>
    <xf numFmtId="0" fontId="18" fillId="23" borderId="11" applyNumberFormat="0" applyAlignment="0" applyProtection="0"/>
    <xf numFmtId="0" fontId="18" fillId="23" borderId="11" applyNumberFormat="0" applyAlignment="0" applyProtection="0"/>
    <xf numFmtId="0" fontId="18" fillId="23" borderId="11" applyNumberFormat="0" applyAlignment="0" applyProtection="0"/>
    <xf numFmtId="0" fontId="18" fillId="23" borderId="11" applyNumberFormat="0" applyAlignment="0" applyProtection="0"/>
    <xf numFmtId="0" fontId="18" fillId="23" borderId="11" applyNumberFormat="0" applyAlignment="0" applyProtection="0"/>
    <xf numFmtId="0" fontId="18" fillId="23" borderId="11" applyNumberFormat="0" applyAlignment="0" applyProtection="0"/>
    <xf numFmtId="0" fontId="18" fillId="23" borderId="11" applyNumberFormat="0" applyAlignment="0" applyProtection="0"/>
    <xf numFmtId="0" fontId="18" fillId="23" borderId="11" applyNumberFormat="0" applyAlignment="0" applyProtection="0"/>
    <xf numFmtId="0" fontId="18" fillId="23" borderId="11" applyNumberFormat="0" applyAlignment="0" applyProtection="0"/>
    <xf numFmtId="0" fontId="18" fillId="23" borderId="11" applyNumberFormat="0" applyAlignment="0" applyProtection="0"/>
    <xf numFmtId="0" fontId="18" fillId="23" borderId="11" applyNumberFormat="0" applyAlignment="0" applyProtection="0"/>
    <xf numFmtId="0" fontId="18" fillId="23" borderId="11" applyNumberFormat="0" applyAlignment="0" applyProtection="0"/>
    <xf numFmtId="0" fontId="18" fillId="23" borderId="11" applyNumberFormat="0" applyAlignment="0" applyProtection="0"/>
    <xf numFmtId="0" fontId="18" fillId="23" borderId="11" applyNumberFormat="0" applyAlignment="0" applyProtection="0"/>
    <xf numFmtId="0" fontId="18" fillId="23" borderId="11" applyNumberFormat="0" applyAlignment="0" applyProtection="0"/>
    <xf numFmtId="0" fontId="18" fillId="23" borderId="11" applyNumberFormat="0" applyAlignment="0" applyProtection="0"/>
    <xf numFmtId="0" fontId="18" fillId="23" borderId="11" applyNumberFormat="0" applyAlignment="0" applyProtection="0"/>
    <xf numFmtId="0" fontId="18" fillId="23" borderId="11" applyNumberFormat="0" applyAlignment="0" applyProtection="0"/>
    <xf numFmtId="0" fontId="18" fillId="23" borderId="11" applyNumberFormat="0" applyAlignment="0" applyProtection="0"/>
    <xf numFmtId="0" fontId="18" fillId="23" borderId="11" applyNumberFormat="0" applyAlignment="0" applyProtection="0"/>
    <xf numFmtId="0" fontId="18" fillId="23" borderId="11" applyNumberFormat="0" applyAlignment="0" applyProtection="0"/>
    <xf numFmtId="0" fontId="18" fillId="23" borderId="11" applyNumberFormat="0" applyAlignment="0" applyProtection="0"/>
    <xf numFmtId="0" fontId="18" fillId="23" borderId="11" applyNumberFormat="0" applyAlignment="0" applyProtection="0"/>
    <xf numFmtId="0" fontId="18" fillId="23" borderId="11" applyNumberFormat="0" applyAlignment="0" applyProtection="0"/>
    <xf numFmtId="0" fontId="18" fillId="23" borderId="11" applyNumberFormat="0" applyAlignment="0" applyProtection="0"/>
    <xf numFmtId="0" fontId="18" fillId="23" borderId="11" applyNumberFormat="0" applyAlignment="0" applyProtection="0"/>
    <xf numFmtId="0" fontId="18" fillId="23" borderId="11" applyNumberFormat="0" applyAlignment="0" applyProtection="0"/>
    <xf numFmtId="0" fontId="18" fillId="23" borderId="11" applyNumberFormat="0" applyAlignment="0" applyProtection="0"/>
    <xf numFmtId="0" fontId="18" fillId="23" borderId="11" applyNumberFormat="0" applyAlignment="0" applyProtection="0"/>
    <xf numFmtId="0" fontId="18" fillId="23" borderId="11" applyNumberFormat="0" applyAlignment="0" applyProtection="0"/>
    <xf numFmtId="0" fontId="18" fillId="23" borderId="11" applyNumberFormat="0" applyAlignment="0" applyProtection="0"/>
    <xf numFmtId="0" fontId="18" fillId="23" borderId="11" applyNumberFormat="0" applyAlignment="0" applyProtection="0"/>
    <xf numFmtId="0" fontId="18" fillId="23" borderId="11" applyNumberFormat="0" applyAlignment="0" applyProtection="0"/>
    <xf numFmtId="0" fontId="18" fillId="23" borderId="11" applyNumberFormat="0" applyAlignment="0" applyProtection="0"/>
    <xf numFmtId="0" fontId="18" fillId="23" borderId="11" applyNumberFormat="0" applyAlignment="0" applyProtection="0"/>
    <xf numFmtId="0" fontId="18" fillId="23" borderId="11" applyNumberFormat="0" applyAlignment="0" applyProtection="0"/>
    <xf numFmtId="0" fontId="18" fillId="23" borderId="11" applyNumberFormat="0" applyAlignment="0" applyProtection="0"/>
    <xf numFmtId="0" fontId="18" fillId="23" borderId="11" applyNumberFormat="0" applyAlignment="0" applyProtection="0"/>
    <xf numFmtId="0" fontId="18" fillId="23" borderId="11" applyNumberFormat="0" applyAlignment="0" applyProtection="0"/>
    <xf numFmtId="0" fontId="18" fillId="23" borderId="11" applyNumberFormat="0" applyAlignment="0" applyProtection="0"/>
    <xf numFmtId="0" fontId="18" fillId="23" borderId="11" applyNumberFormat="0" applyAlignment="0" applyProtection="0"/>
    <xf numFmtId="0" fontId="18" fillId="23" borderId="11" applyNumberFormat="0" applyAlignment="0" applyProtection="0"/>
    <xf numFmtId="0" fontId="18" fillId="23" borderId="11" applyNumberFormat="0" applyAlignment="0" applyProtection="0"/>
    <xf numFmtId="0" fontId="18" fillId="23" borderId="11" applyNumberFormat="0" applyAlignment="0" applyProtection="0"/>
    <xf numFmtId="0" fontId="18" fillId="23" borderId="11" applyNumberFormat="0" applyAlignment="0" applyProtection="0"/>
    <xf numFmtId="0" fontId="18" fillId="23" borderId="11" applyNumberFormat="0" applyAlignment="0" applyProtection="0"/>
    <xf numFmtId="0" fontId="18" fillId="23" borderId="11" applyNumberFormat="0" applyAlignment="0" applyProtection="0"/>
    <xf numFmtId="0" fontId="18" fillId="23" borderId="11" applyNumberFormat="0" applyAlignment="0" applyProtection="0"/>
    <xf numFmtId="0" fontId="18" fillId="23" borderId="11" applyNumberFormat="0" applyAlignment="0" applyProtection="0"/>
    <xf numFmtId="0" fontId="18" fillId="23" borderId="11" applyNumberFormat="0" applyAlignment="0" applyProtection="0"/>
    <xf numFmtId="0" fontId="18" fillId="23" borderId="11" applyNumberFormat="0" applyAlignment="0" applyProtection="0"/>
    <xf numFmtId="0" fontId="18" fillId="23" borderId="11" applyNumberFormat="0" applyAlignment="0" applyProtection="0"/>
    <xf numFmtId="0" fontId="18" fillId="23" borderId="11" applyNumberFormat="0" applyAlignment="0" applyProtection="0"/>
    <xf numFmtId="0" fontId="18" fillId="23" borderId="11" applyNumberFormat="0" applyAlignment="0" applyProtection="0"/>
    <xf numFmtId="0" fontId="18" fillId="23" borderId="11" applyNumberFormat="0" applyAlignment="0" applyProtection="0"/>
    <xf numFmtId="0" fontId="18" fillId="23" borderId="11" applyNumberFormat="0" applyAlignment="0" applyProtection="0"/>
    <xf numFmtId="0" fontId="18" fillId="23" borderId="11" applyNumberFormat="0" applyAlignment="0" applyProtection="0"/>
    <xf numFmtId="0" fontId="18" fillId="23" borderId="11" applyNumberFormat="0" applyAlignment="0" applyProtection="0"/>
    <xf numFmtId="0" fontId="18" fillId="23" borderId="11" applyNumberFormat="0" applyAlignment="0" applyProtection="0"/>
    <xf numFmtId="0" fontId="18" fillId="23" borderId="11" applyNumberFormat="0" applyAlignment="0" applyProtection="0"/>
    <xf numFmtId="0" fontId="18" fillId="23" borderId="11" applyNumberFormat="0" applyAlignment="0" applyProtection="0"/>
    <xf numFmtId="0" fontId="18" fillId="23" borderId="11" applyNumberFormat="0" applyAlignment="0" applyProtection="0"/>
    <xf numFmtId="0" fontId="18" fillId="23" borderId="11" applyNumberFormat="0" applyAlignment="0" applyProtection="0"/>
    <xf numFmtId="0" fontId="18" fillId="23" borderId="11" applyNumberFormat="0" applyAlignment="0" applyProtection="0"/>
    <xf numFmtId="0" fontId="18" fillId="23" borderId="11" applyNumberFormat="0" applyAlignment="0" applyProtection="0"/>
    <xf numFmtId="0" fontId="18" fillId="23" borderId="11" applyNumberFormat="0" applyAlignment="0" applyProtection="0"/>
    <xf numFmtId="0" fontId="18" fillId="23" borderId="11" applyNumberFormat="0" applyAlignment="0" applyProtection="0"/>
    <xf numFmtId="0" fontId="18" fillId="23" borderId="11" applyNumberFormat="0" applyAlignment="0" applyProtection="0"/>
    <xf numFmtId="0" fontId="18" fillId="23" borderId="11" applyNumberFormat="0" applyAlignment="0" applyProtection="0"/>
    <xf numFmtId="0" fontId="18" fillId="23" borderId="11" applyNumberFormat="0" applyAlignment="0" applyProtection="0"/>
    <xf numFmtId="0" fontId="18" fillId="23" borderId="11" applyNumberFormat="0" applyAlignment="0" applyProtection="0"/>
    <xf numFmtId="0" fontId="18" fillId="23" borderId="11" applyNumberFormat="0" applyAlignment="0" applyProtection="0"/>
    <xf numFmtId="0" fontId="18" fillId="23" borderId="11" applyNumberFormat="0" applyAlignment="0" applyProtection="0"/>
    <xf numFmtId="0" fontId="18" fillId="23" borderId="11" applyNumberFormat="0" applyAlignment="0" applyProtection="0"/>
    <xf numFmtId="0" fontId="18" fillId="23" borderId="11" applyNumberFormat="0" applyAlignment="0" applyProtection="0"/>
    <xf numFmtId="0" fontId="18" fillId="23" borderId="11" applyNumberFormat="0" applyAlignment="0" applyProtection="0"/>
    <xf numFmtId="0" fontId="18" fillId="23" borderId="11" applyNumberFormat="0" applyAlignment="0" applyProtection="0"/>
    <xf numFmtId="0" fontId="18" fillId="23" borderId="11" applyNumberFormat="0" applyAlignment="0" applyProtection="0"/>
    <xf numFmtId="0" fontId="18" fillId="23" borderId="11" applyNumberFormat="0" applyAlignment="0" applyProtection="0"/>
    <xf numFmtId="0" fontId="18" fillId="23" borderId="11" applyNumberFormat="0" applyAlignment="0" applyProtection="0"/>
    <xf numFmtId="0" fontId="18" fillId="23" borderId="11" applyNumberFormat="0" applyAlignment="0" applyProtection="0"/>
    <xf numFmtId="0" fontId="18" fillId="23" borderId="11" applyNumberFormat="0" applyAlignment="0" applyProtection="0"/>
    <xf numFmtId="0" fontId="18" fillId="23" borderId="11" applyNumberFormat="0" applyAlignment="0" applyProtection="0"/>
    <xf numFmtId="0" fontId="18" fillId="23" borderId="11" applyNumberFormat="0" applyAlignment="0" applyProtection="0"/>
    <xf numFmtId="0" fontId="18" fillId="23" borderId="11" applyNumberFormat="0" applyAlignment="0" applyProtection="0"/>
    <xf numFmtId="0" fontId="18" fillId="23" borderId="11" applyNumberFormat="0" applyAlignment="0" applyProtection="0"/>
    <xf numFmtId="0" fontId="18" fillId="23" borderId="11" applyNumberFormat="0" applyAlignment="0" applyProtection="0"/>
    <xf numFmtId="0" fontId="18" fillId="23" borderId="11" applyNumberFormat="0" applyAlignment="0" applyProtection="0"/>
    <xf numFmtId="0" fontId="18" fillId="23" borderId="11" applyNumberFormat="0" applyAlignment="0" applyProtection="0"/>
    <xf numFmtId="0" fontId="18" fillId="23" borderId="11" applyNumberFormat="0" applyAlignment="0" applyProtection="0"/>
    <xf numFmtId="0" fontId="18" fillId="23" borderId="11" applyNumberFormat="0" applyAlignment="0" applyProtection="0"/>
    <xf numFmtId="0" fontId="18" fillId="23" borderId="11" applyNumberFormat="0" applyAlignment="0" applyProtection="0"/>
    <xf numFmtId="0" fontId="18" fillId="23" borderId="11" applyNumberFormat="0" applyAlignment="0" applyProtection="0"/>
    <xf numFmtId="0" fontId="18" fillId="23" borderId="11" applyNumberFormat="0" applyAlignment="0" applyProtection="0"/>
    <xf numFmtId="0" fontId="18" fillId="23" borderId="11" applyNumberFormat="0" applyAlignment="0" applyProtection="0"/>
    <xf numFmtId="0" fontId="18" fillId="23" borderId="11" applyNumberFormat="0" applyAlignment="0" applyProtection="0"/>
    <xf numFmtId="0" fontId="18" fillId="23" borderId="11" applyNumberFormat="0" applyAlignment="0" applyProtection="0"/>
    <xf numFmtId="0" fontId="18" fillId="23" borderId="11" applyNumberFormat="0" applyAlignment="0" applyProtection="0"/>
    <xf numFmtId="0" fontId="18" fillId="23" borderId="11" applyNumberFormat="0" applyAlignment="0" applyProtection="0"/>
    <xf numFmtId="0" fontId="18" fillId="23" borderId="11" applyNumberFormat="0" applyAlignment="0" applyProtection="0"/>
    <xf numFmtId="0" fontId="18" fillId="23" borderId="11" applyNumberFormat="0" applyAlignment="0" applyProtection="0"/>
    <xf numFmtId="0" fontId="18" fillId="23" borderId="11" applyNumberFormat="0" applyAlignment="0" applyProtection="0"/>
    <xf numFmtId="0" fontId="18" fillId="23" borderId="11" applyNumberFormat="0" applyAlignment="0" applyProtection="0"/>
    <xf numFmtId="0" fontId="18" fillId="23" borderId="11" applyNumberFormat="0" applyAlignment="0" applyProtection="0"/>
    <xf numFmtId="0" fontId="18" fillId="23" borderId="11" applyNumberFormat="0" applyAlignment="0" applyProtection="0"/>
    <xf numFmtId="0" fontId="18" fillId="23" borderId="11" applyNumberFormat="0" applyAlignment="0" applyProtection="0"/>
    <xf numFmtId="0" fontId="18" fillId="23" borderId="11" applyNumberFormat="0" applyAlignment="0" applyProtection="0"/>
    <xf numFmtId="0" fontId="18" fillId="23" borderId="11" applyNumberFormat="0" applyAlignment="0" applyProtection="0"/>
    <xf numFmtId="0" fontId="18" fillId="23" borderId="11" applyNumberFormat="0" applyAlignment="0" applyProtection="0"/>
    <xf numFmtId="0" fontId="18" fillId="23" borderId="11" applyNumberFormat="0" applyAlignment="0" applyProtection="0"/>
    <xf numFmtId="0" fontId="18" fillId="23" borderId="11" applyNumberFormat="0" applyAlignment="0" applyProtection="0"/>
    <xf numFmtId="0" fontId="18" fillId="23" borderId="11" applyNumberFormat="0" applyAlignment="0" applyProtection="0"/>
    <xf numFmtId="0" fontId="18" fillId="23" borderId="11" applyNumberFormat="0" applyAlignment="0" applyProtection="0"/>
    <xf numFmtId="0" fontId="18" fillId="23" borderId="11" applyNumberFormat="0" applyAlignment="0" applyProtection="0"/>
    <xf numFmtId="0" fontId="18" fillId="23" borderId="11" applyNumberFormat="0" applyAlignment="0" applyProtection="0"/>
    <xf numFmtId="0" fontId="18" fillId="23" borderId="11" applyNumberFormat="0" applyAlignment="0" applyProtection="0"/>
    <xf numFmtId="0" fontId="18" fillId="23" borderId="11" applyNumberFormat="0" applyAlignment="0" applyProtection="0"/>
    <xf numFmtId="0" fontId="18" fillId="23" borderId="11" applyNumberFormat="0" applyAlignment="0" applyProtection="0"/>
    <xf numFmtId="0" fontId="18" fillId="23" borderId="11" applyNumberFormat="0" applyAlignment="0" applyProtection="0"/>
    <xf numFmtId="0" fontId="18" fillId="23" borderId="11" applyNumberFormat="0" applyAlignment="0" applyProtection="0"/>
    <xf numFmtId="0" fontId="18" fillId="23" borderId="11" applyNumberFormat="0" applyAlignment="0" applyProtection="0"/>
    <xf numFmtId="0" fontId="18" fillId="23" borderId="11" applyNumberFormat="0" applyAlignment="0" applyProtection="0"/>
    <xf numFmtId="0" fontId="18" fillId="23" borderId="11" applyNumberFormat="0" applyAlignment="0" applyProtection="0"/>
    <xf numFmtId="0" fontId="18" fillId="23" borderId="11" applyNumberFormat="0" applyAlignment="0" applyProtection="0"/>
    <xf numFmtId="0" fontId="18" fillId="23" borderId="11" applyNumberFormat="0" applyAlignment="0" applyProtection="0"/>
    <xf numFmtId="0" fontId="18" fillId="23" borderId="11" applyNumberFormat="0" applyAlignment="0" applyProtection="0"/>
    <xf numFmtId="0" fontId="18" fillId="23" borderId="11" applyNumberFormat="0" applyAlignment="0" applyProtection="0"/>
    <xf numFmtId="0" fontId="18" fillId="23" borderId="11" applyNumberFormat="0" applyAlignment="0" applyProtection="0"/>
    <xf numFmtId="0" fontId="18" fillId="23" borderId="11" applyNumberFormat="0" applyAlignment="0" applyProtection="0"/>
    <xf numFmtId="0" fontId="18" fillId="23" borderId="11" applyNumberFormat="0" applyAlignment="0" applyProtection="0"/>
    <xf numFmtId="0" fontId="18" fillId="23" borderId="11" applyNumberFormat="0" applyAlignment="0" applyProtection="0"/>
    <xf numFmtId="0" fontId="18" fillId="23" borderId="11" applyNumberFormat="0" applyAlignment="0" applyProtection="0"/>
    <xf numFmtId="0" fontId="18" fillId="23" borderId="11" applyNumberFormat="0" applyAlignment="0" applyProtection="0"/>
    <xf numFmtId="0" fontId="18" fillId="23" borderId="11" applyNumberFormat="0" applyAlignment="0" applyProtection="0"/>
    <xf numFmtId="0" fontId="18" fillId="23" borderId="11" applyNumberFormat="0" applyAlignment="0" applyProtection="0"/>
    <xf numFmtId="0" fontId="18" fillId="23" borderId="11" applyNumberFormat="0" applyAlignment="0" applyProtection="0"/>
    <xf numFmtId="0" fontId="18" fillId="23" borderId="11" applyNumberFormat="0" applyAlignment="0" applyProtection="0"/>
    <xf numFmtId="0" fontId="18" fillId="23" borderId="11" applyNumberFormat="0" applyAlignment="0" applyProtection="0"/>
    <xf numFmtId="0" fontId="18" fillId="23" borderId="11" applyNumberFormat="0" applyAlignment="0" applyProtection="0"/>
    <xf numFmtId="0" fontId="18" fillId="23" borderId="11" applyNumberFormat="0" applyAlignment="0" applyProtection="0"/>
    <xf numFmtId="0" fontId="18" fillId="23" borderId="11" applyNumberFormat="0" applyAlignment="0" applyProtection="0"/>
    <xf numFmtId="0" fontId="18" fillId="23" borderId="11" applyNumberFormat="0" applyAlignment="0" applyProtection="0"/>
    <xf numFmtId="0" fontId="18" fillId="23" borderId="11" applyNumberFormat="0" applyAlignment="0" applyProtection="0"/>
    <xf numFmtId="0" fontId="18" fillId="23" borderId="11" applyNumberFormat="0" applyAlignment="0" applyProtection="0"/>
    <xf numFmtId="0" fontId="18" fillId="23" borderId="11" applyNumberFormat="0" applyAlignment="0" applyProtection="0"/>
    <xf numFmtId="0" fontId="18" fillId="23" borderId="11" applyNumberFormat="0" applyAlignment="0" applyProtection="0"/>
    <xf numFmtId="0" fontId="18" fillId="23" borderId="11" applyNumberFormat="0" applyAlignment="0" applyProtection="0"/>
    <xf numFmtId="0" fontId="18" fillId="23" borderId="11" applyNumberFormat="0" applyAlignment="0" applyProtection="0"/>
    <xf numFmtId="0" fontId="18" fillId="23" borderId="11" applyNumberFormat="0" applyAlignment="0" applyProtection="0"/>
    <xf numFmtId="0" fontId="18" fillId="23" borderId="11" applyNumberFormat="0" applyAlignment="0" applyProtection="0"/>
    <xf numFmtId="0" fontId="18" fillId="23" borderId="11" applyNumberFormat="0" applyAlignment="0" applyProtection="0"/>
    <xf numFmtId="0" fontId="18" fillId="23" borderId="11" applyNumberFormat="0" applyAlignment="0" applyProtection="0"/>
    <xf numFmtId="0" fontId="18" fillId="23" borderId="11" applyNumberFormat="0" applyAlignment="0" applyProtection="0"/>
    <xf numFmtId="0" fontId="18" fillId="23" borderId="11" applyNumberFormat="0" applyAlignment="0" applyProtection="0"/>
    <xf numFmtId="0" fontId="18" fillId="23" borderId="11" applyNumberFormat="0" applyAlignment="0" applyProtection="0"/>
    <xf numFmtId="0" fontId="18" fillId="23" borderId="11" applyNumberFormat="0" applyAlignment="0" applyProtection="0"/>
    <xf numFmtId="0" fontId="18" fillId="23" borderId="11" applyNumberFormat="0" applyAlignment="0" applyProtection="0"/>
    <xf numFmtId="0" fontId="18" fillId="23" borderId="11" applyNumberFormat="0" applyAlignment="0" applyProtection="0"/>
    <xf numFmtId="0" fontId="18" fillId="23" borderId="11" applyNumberFormat="0" applyAlignment="0" applyProtection="0"/>
    <xf numFmtId="0" fontId="18" fillId="23" borderId="11" applyNumberFormat="0" applyAlignment="0" applyProtection="0"/>
    <xf numFmtId="0" fontId="18" fillId="23" borderId="11" applyNumberFormat="0" applyAlignment="0" applyProtection="0"/>
    <xf numFmtId="0" fontId="18" fillId="23" borderId="11" applyNumberFormat="0" applyAlignment="0" applyProtection="0"/>
    <xf numFmtId="0" fontId="18" fillId="23" borderId="11" applyNumberFormat="0" applyAlignment="0" applyProtection="0"/>
    <xf numFmtId="0" fontId="18" fillId="23" borderId="11" applyNumberFormat="0" applyAlignment="0" applyProtection="0"/>
    <xf numFmtId="0" fontId="18" fillId="23" borderId="11" applyNumberFormat="0" applyAlignment="0" applyProtection="0"/>
    <xf numFmtId="0" fontId="18" fillId="23" borderId="11" applyNumberFormat="0" applyAlignment="0" applyProtection="0"/>
    <xf numFmtId="0" fontId="18" fillId="23" borderId="11" applyNumberFormat="0" applyAlignment="0" applyProtection="0"/>
    <xf numFmtId="0" fontId="18" fillId="23" borderId="11" applyNumberFormat="0" applyAlignment="0" applyProtection="0"/>
    <xf numFmtId="0" fontId="18" fillId="23" borderId="11" applyNumberFormat="0" applyAlignment="0" applyProtection="0"/>
    <xf numFmtId="0" fontId="18" fillId="23" borderId="11" applyNumberFormat="0" applyAlignment="0" applyProtection="0"/>
    <xf numFmtId="0" fontId="18" fillId="23" borderId="11" applyNumberFormat="0" applyAlignment="0" applyProtection="0"/>
    <xf numFmtId="0" fontId="18" fillId="23" borderId="11" applyNumberFormat="0" applyAlignment="0" applyProtection="0"/>
    <xf numFmtId="0" fontId="18" fillId="23" borderId="11" applyNumberFormat="0" applyAlignment="0" applyProtection="0"/>
    <xf numFmtId="0" fontId="18" fillId="23" borderId="11" applyNumberFormat="0" applyAlignment="0" applyProtection="0"/>
    <xf numFmtId="0" fontId="18" fillId="23" borderId="11" applyNumberFormat="0" applyAlignment="0" applyProtection="0"/>
    <xf numFmtId="0" fontId="18" fillId="23" borderId="11" applyNumberFormat="0" applyAlignment="0" applyProtection="0"/>
    <xf numFmtId="0" fontId="18" fillId="23" borderId="11" applyNumberFormat="0" applyAlignment="0" applyProtection="0"/>
    <xf numFmtId="0" fontId="18" fillId="23" borderId="11" applyNumberFormat="0" applyAlignment="0" applyProtection="0"/>
    <xf numFmtId="0" fontId="18" fillId="23" borderId="11" applyNumberFormat="0" applyAlignment="0" applyProtection="0"/>
    <xf numFmtId="0" fontId="18" fillId="23" borderId="11" applyNumberFormat="0" applyAlignment="0" applyProtection="0"/>
    <xf numFmtId="0" fontId="18" fillId="23" borderId="11" applyNumberFormat="0" applyAlignment="0" applyProtection="0"/>
    <xf numFmtId="0" fontId="18" fillId="23" borderId="11" applyNumberFormat="0" applyAlignment="0" applyProtection="0"/>
    <xf numFmtId="0" fontId="18" fillId="23" borderId="11" applyNumberFormat="0" applyAlignment="0" applyProtection="0"/>
    <xf numFmtId="0" fontId="18" fillId="23" borderId="11" applyNumberFormat="0" applyAlignment="0" applyProtection="0"/>
    <xf numFmtId="0" fontId="18" fillId="23" borderId="11" applyNumberFormat="0" applyAlignment="0" applyProtection="0"/>
    <xf numFmtId="4" fontId="35" fillId="29" borderId="73" applyNumberFormat="0" applyProtection="0">
      <alignment vertical="center"/>
    </xf>
    <xf numFmtId="4" fontId="35" fillId="29" borderId="73" applyNumberFormat="0" applyProtection="0">
      <alignment vertical="center"/>
    </xf>
    <xf numFmtId="4" fontId="35" fillId="29" borderId="73" applyNumberFormat="0" applyProtection="0">
      <alignment vertical="center"/>
    </xf>
    <xf numFmtId="4" fontId="35" fillId="29" borderId="73" applyNumberFormat="0" applyProtection="0">
      <alignment vertical="center"/>
    </xf>
    <xf numFmtId="4" fontId="35" fillId="29" borderId="73" applyNumberFormat="0" applyProtection="0">
      <alignment vertical="center"/>
    </xf>
    <xf numFmtId="4" fontId="35" fillId="29" borderId="73" applyNumberFormat="0" applyProtection="0">
      <alignment vertical="center"/>
    </xf>
    <xf numFmtId="4" fontId="35" fillId="29" borderId="73" applyNumberFormat="0" applyProtection="0">
      <alignment vertical="center"/>
    </xf>
    <xf numFmtId="4" fontId="35" fillId="29" borderId="73" applyNumberFormat="0" applyProtection="0">
      <alignment vertical="center"/>
    </xf>
    <xf numFmtId="4" fontId="35" fillId="29" borderId="73" applyNumberFormat="0" applyProtection="0">
      <alignment vertical="center"/>
    </xf>
    <xf numFmtId="4" fontId="35" fillId="29" borderId="73" applyNumberFormat="0" applyProtection="0">
      <alignment vertical="center"/>
    </xf>
    <xf numFmtId="4" fontId="35" fillId="29" borderId="73" applyNumberFormat="0" applyProtection="0">
      <alignment vertical="center"/>
    </xf>
    <xf numFmtId="4" fontId="35" fillId="29" borderId="73" applyNumberFormat="0" applyProtection="0">
      <alignment vertical="center"/>
    </xf>
    <xf numFmtId="4" fontId="35" fillId="29" borderId="73" applyNumberFormat="0" applyProtection="0">
      <alignment vertical="center"/>
    </xf>
    <xf numFmtId="4" fontId="35" fillId="29" borderId="73" applyNumberFormat="0" applyProtection="0">
      <alignment vertical="center"/>
    </xf>
    <xf numFmtId="4" fontId="35" fillId="29" borderId="73" applyNumberFormat="0" applyProtection="0">
      <alignment vertical="center"/>
    </xf>
    <xf numFmtId="4" fontId="35" fillId="29" borderId="73" applyNumberFormat="0" applyProtection="0">
      <alignment vertical="center"/>
    </xf>
    <xf numFmtId="4" fontId="35" fillId="29" borderId="73" applyNumberFormat="0" applyProtection="0">
      <alignment vertical="center"/>
    </xf>
    <xf numFmtId="4" fontId="35" fillId="29" borderId="73" applyNumberFormat="0" applyProtection="0">
      <alignment vertical="center"/>
    </xf>
    <xf numFmtId="4" fontId="35" fillId="29" borderId="73" applyNumberFormat="0" applyProtection="0">
      <alignment vertical="center"/>
    </xf>
    <xf numFmtId="4" fontId="35" fillId="29" borderId="73" applyNumberFormat="0" applyProtection="0">
      <alignment vertical="center"/>
    </xf>
    <xf numFmtId="4" fontId="35" fillId="29" borderId="73" applyNumberFormat="0" applyProtection="0">
      <alignment vertical="center"/>
    </xf>
    <xf numFmtId="4" fontId="35" fillId="29" borderId="73" applyNumberFormat="0" applyProtection="0">
      <alignment vertical="center"/>
    </xf>
    <xf numFmtId="4" fontId="35" fillId="29" borderId="73" applyNumberFormat="0" applyProtection="0">
      <alignment vertical="center"/>
    </xf>
    <xf numFmtId="4" fontId="35" fillId="29" borderId="73" applyNumberFormat="0" applyProtection="0">
      <alignment vertical="center"/>
    </xf>
    <xf numFmtId="4" fontId="35" fillId="29" borderId="73" applyNumberFormat="0" applyProtection="0">
      <alignment vertical="center"/>
    </xf>
    <xf numFmtId="4" fontId="35" fillId="29" borderId="73" applyNumberFormat="0" applyProtection="0">
      <alignment vertical="center"/>
    </xf>
    <xf numFmtId="4" fontId="35" fillId="29" borderId="73" applyNumberFormat="0" applyProtection="0">
      <alignment vertical="center"/>
    </xf>
    <xf numFmtId="4" fontId="35" fillId="29" borderId="73" applyNumberFormat="0" applyProtection="0">
      <alignment vertical="center"/>
    </xf>
    <xf numFmtId="4" fontId="35" fillId="29" borderId="73" applyNumberFormat="0" applyProtection="0">
      <alignment vertical="center"/>
    </xf>
    <xf numFmtId="4" fontId="35" fillId="29" borderId="73" applyNumberFormat="0" applyProtection="0">
      <alignment vertical="center"/>
    </xf>
    <xf numFmtId="4" fontId="35" fillId="29" borderId="73" applyNumberFormat="0" applyProtection="0">
      <alignment vertical="center"/>
    </xf>
    <xf numFmtId="4" fontId="35" fillId="29" borderId="73" applyNumberFormat="0" applyProtection="0">
      <alignment vertical="center"/>
    </xf>
    <xf numFmtId="4" fontId="35" fillId="29" borderId="73" applyNumberFormat="0" applyProtection="0">
      <alignment vertical="center"/>
    </xf>
    <xf numFmtId="4" fontId="35" fillId="29" borderId="73" applyNumberFormat="0" applyProtection="0">
      <alignment vertical="center"/>
    </xf>
    <xf numFmtId="4" fontId="35" fillId="29" borderId="73" applyNumberFormat="0" applyProtection="0">
      <alignment vertical="center"/>
    </xf>
    <xf numFmtId="4" fontId="35" fillId="29" borderId="73" applyNumberFormat="0" applyProtection="0">
      <alignment vertical="center"/>
    </xf>
    <xf numFmtId="4" fontId="35" fillId="29" borderId="73" applyNumberFormat="0" applyProtection="0">
      <alignment vertical="center"/>
    </xf>
    <xf numFmtId="4" fontId="35" fillId="29" borderId="73" applyNumberFormat="0" applyProtection="0">
      <alignment vertical="center"/>
    </xf>
    <xf numFmtId="4" fontId="35" fillId="29" borderId="73" applyNumberFormat="0" applyProtection="0">
      <alignment vertical="center"/>
    </xf>
    <xf numFmtId="4" fontId="35" fillId="29" borderId="73" applyNumberFormat="0" applyProtection="0">
      <alignment vertical="center"/>
    </xf>
    <xf numFmtId="4" fontId="35" fillId="29" borderId="73" applyNumberFormat="0" applyProtection="0">
      <alignment vertical="center"/>
    </xf>
    <xf numFmtId="4" fontId="35" fillId="29" borderId="73" applyNumberFormat="0" applyProtection="0">
      <alignment vertical="center"/>
    </xf>
    <xf numFmtId="4" fontId="35" fillId="29" borderId="73" applyNumberFormat="0" applyProtection="0">
      <alignment vertical="center"/>
    </xf>
    <xf numFmtId="4" fontId="35" fillId="29" borderId="73" applyNumberFormat="0" applyProtection="0">
      <alignment vertical="center"/>
    </xf>
    <xf numFmtId="4" fontId="35" fillId="29" borderId="73" applyNumberFormat="0" applyProtection="0">
      <alignment vertical="center"/>
    </xf>
    <xf numFmtId="4" fontId="35" fillId="29" borderId="73" applyNumberFormat="0" applyProtection="0">
      <alignment vertical="center"/>
    </xf>
    <xf numFmtId="4" fontId="35" fillId="29" borderId="73" applyNumberFormat="0" applyProtection="0">
      <alignment vertical="center"/>
    </xf>
    <xf numFmtId="4" fontId="35" fillId="29" borderId="73" applyNumberFormat="0" applyProtection="0">
      <alignment vertical="center"/>
    </xf>
    <xf numFmtId="4" fontId="35" fillId="29" borderId="73" applyNumberFormat="0" applyProtection="0">
      <alignment vertical="center"/>
    </xf>
    <xf numFmtId="4" fontId="35" fillId="29" borderId="73" applyNumberFormat="0" applyProtection="0">
      <alignment vertical="center"/>
    </xf>
    <xf numFmtId="4" fontId="35" fillId="29" borderId="73" applyNumberFormat="0" applyProtection="0">
      <alignment vertical="center"/>
    </xf>
    <xf numFmtId="4" fontId="35" fillId="29" borderId="73" applyNumberFormat="0" applyProtection="0">
      <alignment vertical="center"/>
    </xf>
    <xf numFmtId="4" fontId="35" fillId="29" borderId="73" applyNumberFormat="0" applyProtection="0">
      <alignment vertical="center"/>
    </xf>
    <xf numFmtId="4" fontId="35" fillId="29" borderId="73" applyNumberFormat="0" applyProtection="0">
      <alignment vertical="center"/>
    </xf>
    <xf numFmtId="4" fontId="35" fillId="29" borderId="73" applyNumberFormat="0" applyProtection="0">
      <alignment vertical="center"/>
    </xf>
    <xf numFmtId="4" fontId="35" fillId="29" borderId="73" applyNumberFormat="0" applyProtection="0">
      <alignment vertical="center"/>
    </xf>
    <xf numFmtId="4" fontId="35" fillId="29" borderId="73" applyNumberFormat="0" applyProtection="0">
      <alignment vertical="center"/>
    </xf>
    <xf numFmtId="4" fontId="35" fillId="29" borderId="73" applyNumberFormat="0" applyProtection="0">
      <alignment vertical="center"/>
    </xf>
    <xf numFmtId="4" fontId="35" fillId="29" borderId="73" applyNumberFormat="0" applyProtection="0">
      <alignment vertical="center"/>
    </xf>
    <xf numFmtId="4" fontId="35" fillId="29" borderId="73" applyNumberFormat="0" applyProtection="0">
      <alignment vertical="center"/>
    </xf>
    <xf numFmtId="4" fontId="35" fillId="29" borderId="73" applyNumberFormat="0" applyProtection="0">
      <alignment vertical="center"/>
    </xf>
    <xf numFmtId="4" fontId="35" fillId="29" borderId="73" applyNumberFormat="0" applyProtection="0">
      <alignment vertical="center"/>
    </xf>
    <xf numFmtId="4" fontId="35" fillId="29" borderId="73" applyNumberFormat="0" applyProtection="0">
      <alignment vertical="center"/>
    </xf>
    <xf numFmtId="4" fontId="35" fillId="29" borderId="73" applyNumberFormat="0" applyProtection="0">
      <alignment vertical="center"/>
    </xf>
    <xf numFmtId="4" fontId="35" fillId="29" borderId="73" applyNumberFormat="0" applyProtection="0">
      <alignment vertical="center"/>
    </xf>
    <xf numFmtId="4" fontId="35" fillId="29" borderId="73" applyNumberFormat="0" applyProtection="0">
      <alignment vertical="center"/>
    </xf>
    <xf numFmtId="4" fontId="35" fillId="29" borderId="73" applyNumberFormat="0" applyProtection="0">
      <alignment vertical="center"/>
    </xf>
    <xf numFmtId="4" fontId="35" fillId="29" borderId="73" applyNumberFormat="0" applyProtection="0">
      <alignment vertical="center"/>
    </xf>
    <xf numFmtId="4" fontId="35" fillId="29" borderId="73" applyNumberFormat="0" applyProtection="0">
      <alignment vertical="center"/>
    </xf>
    <xf numFmtId="4" fontId="35" fillId="29" borderId="73" applyNumberFormat="0" applyProtection="0">
      <alignment vertical="center"/>
    </xf>
    <xf numFmtId="4" fontId="35" fillId="29" borderId="73" applyNumberFormat="0" applyProtection="0">
      <alignment vertical="center"/>
    </xf>
    <xf numFmtId="4" fontId="35" fillId="29" borderId="73" applyNumberFormat="0" applyProtection="0">
      <alignment vertical="center"/>
    </xf>
    <xf numFmtId="4" fontId="35" fillId="29" borderId="73" applyNumberFormat="0" applyProtection="0">
      <alignment vertical="center"/>
    </xf>
    <xf numFmtId="4" fontId="35" fillId="29" borderId="73" applyNumberFormat="0" applyProtection="0">
      <alignment vertical="center"/>
    </xf>
    <xf numFmtId="4" fontId="35" fillId="29" borderId="73" applyNumberFormat="0" applyProtection="0">
      <alignment vertical="center"/>
    </xf>
    <xf numFmtId="4" fontId="35" fillId="29" borderId="73" applyNumberFormat="0" applyProtection="0">
      <alignment vertical="center"/>
    </xf>
    <xf numFmtId="4" fontId="35" fillId="29" borderId="73" applyNumberFormat="0" applyProtection="0">
      <alignment vertical="center"/>
    </xf>
    <xf numFmtId="4" fontId="35" fillId="29" borderId="73" applyNumberFormat="0" applyProtection="0">
      <alignment vertical="center"/>
    </xf>
    <xf numFmtId="4" fontId="35" fillId="29" borderId="73" applyNumberFormat="0" applyProtection="0">
      <alignment vertical="center"/>
    </xf>
    <xf numFmtId="4" fontId="35" fillId="29" borderId="73" applyNumberFormat="0" applyProtection="0">
      <alignment vertical="center"/>
    </xf>
    <xf numFmtId="4" fontId="35" fillId="29" borderId="73" applyNumberFormat="0" applyProtection="0">
      <alignment vertical="center"/>
    </xf>
    <xf numFmtId="4" fontId="35" fillId="29" borderId="73" applyNumberFormat="0" applyProtection="0">
      <alignment vertical="center"/>
    </xf>
    <xf numFmtId="4" fontId="35" fillId="29" borderId="73" applyNumberFormat="0" applyProtection="0">
      <alignment vertical="center"/>
    </xf>
    <xf numFmtId="4" fontId="35" fillId="29" borderId="73" applyNumberFormat="0" applyProtection="0">
      <alignment vertical="center"/>
    </xf>
    <xf numFmtId="4" fontId="35" fillId="29" borderId="73" applyNumberFormat="0" applyProtection="0">
      <alignment vertical="center"/>
    </xf>
    <xf numFmtId="4" fontId="35" fillId="29" borderId="73" applyNumberFormat="0" applyProtection="0">
      <alignment vertical="center"/>
    </xf>
    <xf numFmtId="4" fontId="35" fillId="29" borderId="73" applyNumberFormat="0" applyProtection="0">
      <alignment vertical="center"/>
    </xf>
    <xf numFmtId="4" fontId="35" fillId="29" borderId="73" applyNumberFormat="0" applyProtection="0">
      <alignment vertical="center"/>
    </xf>
    <xf numFmtId="4" fontId="35" fillId="29" borderId="73" applyNumberFormat="0" applyProtection="0">
      <alignment vertical="center"/>
    </xf>
    <xf numFmtId="4" fontId="35" fillId="29" borderId="73" applyNumberFormat="0" applyProtection="0">
      <alignment vertical="center"/>
    </xf>
    <xf numFmtId="4" fontId="35" fillId="29" borderId="73" applyNumberFormat="0" applyProtection="0">
      <alignment vertical="center"/>
    </xf>
    <xf numFmtId="4" fontId="35" fillId="29" borderId="73" applyNumberFormat="0" applyProtection="0">
      <alignment vertical="center"/>
    </xf>
    <xf numFmtId="4" fontId="35" fillId="29" borderId="73" applyNumberFormat="0" applyProtection="0">
      <alignment vertical="center"/>
    </xf>
    <xf numFmtId="4" fontId="35" fillId="29" borderId="73" applyNumberFormat="0" applyProtection="0">
      <alignment vertical="center"/>
    </xf>
    <xf numFmtId="4" fontId="35" fillId="29" borderId="73" applyNumberFormat="0" applyProtection="0">
      <alignment vertical="center"/>
    </xf>
    <xf numFmtId="4" fontId="35" fillId="29" borderId="73" applyNumberFormat="0" applyProtection="0">
      <alignment vertical="center"/>
    </xf>
    <xf numFmtId="4" fontId="35" fillId="29" borderId="73" applyNumberFormat="0" applyProtection="0">
      <alignment vertical="center"/>
    </xf>
    <xf numFmtId="4" fontId="35" fillId="29" borderId="73" applyNumberFormat="0" applyProtection="0">
      <alignment vertical="center"/>
    </xf>
    <xf numFmtId="4" fontId="35" fillId="29" borderId="73" applyNumberFormat="0" applyProtection="0">
      <alignment vertical="center"/>
    </xf>
    <xf numFmtId="4" fontId="35" fillId="29" borderId="73" applyNumberFormat="0" applyProtection="0">
      <alignment vertical="center"/>
    </xf>
    <xf numFmtId="4" fontId="35" fillId="29" borderId="73" applyNumberFormat="0" applyProtection="0">
      <alignment vertical="center"/>
    </xf>
    <xf numFmtId="4" fontId="35" fillId="29" borderId="73" applyNumberFormat="0" applyProtection="0">
      <alignment vertical="center"/>
    </xf>
    <xf numFmtId="4" fontId="35" fillId="29" borderId="73" applyNumberFormat="0" applyProtection="0">
      <alignment vertical="center"/>
    </xf>
    <xf numFmtId="4" fontId="35" fillId="29" borderId="73" applyNumberFormat="0" applyProtection="0">
      <alignment vertical="center"/>
    </xf>
    <xf numFmtId="4" fontId="35" fillId="29" borderId="73" applyNumberFormat="0" applyProtection="0">
      <alignment vertical="center"/>
    </xf>
    <xf numFmtId="4" fontId="35" fillId="29" borderId="73" applyNumberFormat="0" applyProtection="0">
      <alignment vertical="center"/>
    </xf>
    <xf numFmtId="4" fontId="35" fillId="29" borderId="73" applyNumberFormat="0" applyProtection="0">
      <alignment vertical="center"/>
    </xf>
    <xf numFmtId="4" fontId="35" fillId="29" borderId="73" applyNumberFormat="0" applyProtection="0">
      <alignment vertical="center"/>
    </xf>
    <xf numFmtId="4" fontId="35" fillId="29" borderId="73" applyNumberFormat="0" applyProtection="0">
      <alignment vertical="center"/>
    </xf>
    <xf numFmtId="4" fontId="35" fillId="29" borderId="73" applyNumberFormat="0" applyProtection="0">
      <alignment vertical="center"/>
    </xf>
    <xf numFmtId="4" fontId="35" fillId="29" borderId="73" applyNumberFormat="0" applyProtection="0">
      <alignment vertical="center"/>
    </xf>
    <xf numFmtId="4" fontId="35" fillId="29" borderId="73" applyNumberFormat="0" applyProtection="0">
      <alignment vertical="center"/>
    </xf>
    <xf numFmtId="4" fontId="35" fillId="29" borderId="73" applyNumberFormat="0" applyProtection="0">
      <alignment vertical="center"/>
    </xf>
    <xf numFmtId="4" fontId="35" fillId="29" borderId="73" applyNumberFormat="0" applyProtection="0">
      <alignment vertical="center"/>
    </xf>
    <xf numFmtId="4" fontId="35" fillId="29" borderId="73" applyNumberFormat="0" applyProtection="0">
      <alignment vertical="center"/>
    </xf>
    <xf numFmtId="4" fontId="35" fillId="29" borderId="73" applyNumberFormat="0" applyProtection="0">
      <alignment vertical="center"/>
    </xf>
    <xf numFmtId="4" fontId="35" fillId="29" borderId="73" applyNumberFormat="0" applyProtection="0">
      <alignment vertical="center"/>
    </xf>
    <xf numFmtId="4" fontId="35" fillId="29" borderId="73" applyNumberFormat="0" applyProtection="0">
      <alignment vertical="center"/>
    </xf>
    <xf numFmtId="4" fontId="35" fillId="29" borderId="73" applyNumberFormat="0" applyProtection="0">
      <alignment vertical="center"/>
    </xf>
    <xf numFmtId="4" fontId="35" fillId="29" borderId="73" applyNumberFormat="0" applyProtection="0">
      <alignment vertical="center"/>
    </xf>
    <xf numFmtId="4" fontId="35" fillId="29" borderId="73" applyNumberFormat="0" applyProtection="0">
      <alignment vertical="center"/>
    </xf>
    <xf numFmtId="4" fontId="35" fillId="29" borderId="73" applyNumberFormat="0" applyProtection="0">
      <alignment vertical="center"/>
    </xf>
    <xf numFmtId="4" fontId="35" fillId="29" borderId="73" applyNumberFormat="0" applyProtection="0">
      <alignment vertical="center"/>
    </xf>
    <xf numFmtId="4" fontId="35" fillId="29" borderId="73" applyNumberFormat="0" applyProtection="0">
      <alignment vertical="center"/>
    </xf>
    <xf numFmtId="4" fontId="35" fillId="29" borderId="73" applyNumberFormat="0" applyProtection="0">
      <alignment vertical="center"/>
    </xf>
    <xf numFmtId="4" fontId="35" fillId="29" borderId="73" applyNumberFormat="0" applyProtection="0">
      <alignment vertical="center"/>
    </xf>
    <xf numFmtId="4" fontId="35" fillId="29" borderId="73" applyNumberFormat="0" applyProtection="0">
      <alignment vertical="center"/>
    </xf>
    <xf numFmtId="4" fontId="35" fillId="29" borderId="73" applyNumberFormat="0" applyProtection="0">
      <alignment vertical="center"/>
    </xf>
    <xf numFmtId="4" fontId="35" fillId="29" borderId="73" applyNumberFormat="0" applyProtection="0">
      <alignment vertical="center"/>
    </xf>
    <xf numFmtId="4" fontId="35" fillId="29" borderId="73" applyNumberFormat="0" applyProtection="0">
      <alignment vertical="center"/>
    </xf>
    <xf numFmtId="4" fontId="35" fillId="29" borderId="73" applyNumberFormat="0" applyProtection="0">
      <alignment vertical="center"/>
    </xf>
    <xf numFmtId="4" fontId="35" fillId="29" borderId="73" applyNumberFormat="0" applyProtection="0">
      <alignment vertical="center"/>
    </xf>
    <xf numFmtId="4" fontId="35" fillId="29" borderId="73" applyNumberFormat="0" applyProtection="0">
      <alignment vertical="center"/>
    </xf>
    <xf numFmtId="4" fontId="35" fillId="29" borderId="73" applyNumberFormat="0" applyProtection="0">
      <alignment vertical="center"/>
    </xf>
    <xf numFmtId="4" fontId="35" fillId="29" borderId="73" applyNumberFormat="0" applyProtection="0">
      <alignment vertical="center"/>
    </xf>
    <xf numFmtId="4" fontId="35" fillId="29" borderId="73" applyNumberFormat="0" applyProtection="0">
      <alignment vertical="center"/>
    </xf>
    <xf numFmtId="4" fontId="35" fillId="29" borderId="73" applyNumberFormat="0" applyProtection="0">
      <alignment vertical="center"/>
    </xf>
    <xf numFmtId="4" fontId="35" fillId="29" borderId="73" applyNumberFormat="0" applyProtection="0">
      <alignment vertical="center"/>
    </xf>
    <xf numFmtId="4" fontId="35" fillId="29" borderId="73" applyNumberFormat="0" applyProtection="0">
      <alignment vertical="center"/>
    </xf>
    <xf numFmtId="4" fontId="35" fillId="29" borderId="73" applyNumberFormat="0" applyProtection="0">
      <alignment vertical="center"/>
    </xf>
    <xf numFmtId="4" fontId="35" fillId="29" borderId="73" applyNumberFormat="0" applyProtection="0">
      <alignment vertical="center"/>
    </xf>
    <xf numFmtId="4" fontId="35" fillId="29" borderId="73" applyNumberFormat="0" applyProtection="0">
      <alignment vertical="center"/>
    </xf>
    <xf numFmtId="4" fontId="35" fillId="29" borderId="73" applyNumberFormat="0" applyProtection="0">
      <alignment vertical="center"/>
    </xf>
    <xf numFmtId="4" fontId="35" fillId="29" borderId="73" applyNumberFormat="0" applyProtection="0">
      <alignment vertical="center"/>
    </xf>
    <xf numFmtId="4" fontId="35" fillId="29" borderId="73" applyNumberFormat="0" applyProtection="0">
      <alignment vertical="center"/>
    </xf>
    <xf numFmtId="4" fontId="35" fillId="29" borderId="73" applyNumberFormat="0" applyProtection="0">
      <alignment vertical="center"/>
    </xf>
    <xf numFmtId="4" fontId="35" fillId="29" borderId="73" applyNumberFormat="0" applyProtection="0">
      <alignment vertical="center"/>
    </xf>
    <xf numFmtId="4" fontId="35" fillId="29" borderId="73" applyNumberFormat="0" applyProtection="0">
      <alignment vertical="center"/>
    </xf>
    <xf numFmtId="4" fontId="35" fillId="29" borderId="73" applyNumberFormat="0" applyProtection="0">
      <alignment vertical="center"/>
    </xf>
    <xf numFmtId="4" fontId="35" fillId="29" borderId="73" applyNumberFormat="0" applyProtection="0">
      <alignment vertical="center"/>
    </xf>
    <xf numFmtId="4" fontId="35" fillId="29" borderId="73" applyNumberFormat="0" applyProtection="0">
      <alignment vertical="center"/>
    </xf>
    <xf numFmtId="4" fontId="35" fillId="29" borderId="73" applyNumberFormat="0" applyProtection="0">
      <alignment vertical="center"/>
    </xf>
    <xf numFmtId="4" fontId="35" fillId="29" borderId="73" applyNumberFormat="0" applyProtection="0">
      <alignment vertical="center"/>
    </xf>
    <xf numFmtId="4" fontId="35" fillId="29" borderId="73" applyNumberFormat="0" applyProtection="0">
      <alignment vertical="center"/>
    </xf>
    <xf numFmtId="4" fontId="35" fillId="29" borderId="73" applyNumberFormat="0" applyProtection="0">
      <alignment vertical="center"/>
    </xf>
    <xf numFmtId="4" fontId="35" fillId="29" borderId="73" applyNumberFormat="0" applyProtection="0">
      <alignment vertical="center"/>
    </xf>
    <xf numFmtId="4" fontId="35" fillId="29" borderId="73" applyNumberFormat="0" applyProtection="0">
      <alignment vertical="center"/>
    </xf>
    <xf numFmtId="4" fontId="35" fillId="29" borderId="73" applyNumberFormat="0" applyProtection="0">
      <alignment vertical="center"/>
    </xf>
    <xf numFmtId="4" fontId="35" fillId="29" borderId="73" applyNumberFormat="0" applyProtection="0">
      <alignment vertical="center"/>
    </xf>
    <xf numFmtId="4" fontId="35" fillId="29" borderId="73" applyNumberFormat="0" applyProtection="0">
      <alignment vertical="center"/>
    </xf>
    <xf numFmtId="4" fontId="35" fillId="29" borderId="73" applyNumberFormat="0" applyProtection="0">
      <alignment vertical="center"/>
    </xf>
    <xf numFmtId="4" fontId="35" fillId="29" borderId="73" applyNumberFormat="0" applyProtection="0">
      <alignment vertical="center"/>
    </xf>
    <xf numFmtId="4" fontId="35" fillId="29" borderId="73" applyNumberFormat="0" applyProtection="0">
      <alignment vertical="center"/>
    </xf>
    <xf numFmtId="4" fontId="35" fillId="29" borderId="73" applyNumberFormat="0" applyProtection="0">
      <alignment vertical="center"/>
    </xf>
    <xf numFmtId="4" fontId="35" fillId="29" borderId="73" applyNumberFormat="0" applyProtection="0">
      <alignment vertical="center"/>
    </xf>
    <xf numFmtId="4" fontId="35" fillId="29" borderId="73" applyNumberFormat="0" applyProtection="0">
      <alignment vertical="center"/>
    </xf>
    <xf numFmtId="4" fontId="35" fillId="29" borderId="73" applyNumberFormat="0" applyProtection="0">
      <alignment vertical="center"/>
    </xf>
    <xf numFmtId="4" fontId="35" fillId="29" borderId="73" applyNumberFormat="0" applyProtection="0">
      <alignment vertical="center"/>
    </xf>
    <xf numFmtId="4" fontId="35" fillId="29" borderId="73" applyNumberFormat="0" applyProtection="0">
      <alignment vertical="center"/>
    </xf>
    <xf numFmtId="4" fontId="35" fillId="29" borderId="73" applyNumberFormat="0" applyProtection="0">
      <alignment vertical="center"/>
    </xf>
    <xf numFmtId="4" fontId="35" fillId="29" borderId="73" applyNumberFormat="0" applyProtection="0">
      <alignment vertical="center"/>
    </xf>
    <xf numFmtId="4" fontId="35" fillId="29" borderId="73" applyNumberFormat="0" applyProtection="0">
      <alignment vertical="center"/>
    </xf>
    <xf numFmtId="4" fontId="35" fillId="29" borderId="73" applyNumberFormat="0" applyProtection="0">
      <alignment vertical="center"/>
    </xf>
    <xf numFmtId="4" fontId="35" fillId="29" borderId="73" applyNumberFormat="0" applyProtection="0">
      <alignment vertical="center"/>
    </xf>
    <xf numFmtId="4" fontId="35" fillId="29" borderId="73" applyNumberFormat="0" applyProtection="0">
      <alignment vertical="center"/>
    </xf>
    <xf numFmtId="4" fontId="35" fillId="29" borderId="73" applyNumberFormat="0" applyProtection="0">
      <alignment vertical="center"/>
    </xf>
    <xf numFmtId="4" fontId="35" fillId="29" borderId="73" applyNumberFormat="0" applyProtection="0">
      <alignment vertical="center"/>
    </xf>
    <xf numFmtId="4" fontId="35" fillId="29" borderId="73" applyNumberFormat="0" applyProtection="0">
      <alignment vertical="center"/>
    </xf>
    <xf numFmtId="4" fontId="35" fillId="29" borderId="73" applyNumberFormat="0" applyProtection="0">
      <alignment vertical="center"/>
    </xf>
    <xf numFmtId="4" fontId="35" fillId="29" borderId="73" applyNumberFormat="0" applyProtection="0">
      <alignment vertical="center"/>
    </xf>
    <xf numFmtId="4" fontId="35" fillId="29" borderId="73" applyNumberFormat="0" applyProtection="0">
      <alignment vertical="center"/>
    </xf>
    <xf numFmtId="4" fontId="35" fillId="29" borderId="73" applyNumberFormat="0" applyProtection="0">
      <alignment vertical="center"/>
    </xf>
    <xf numFmtId="4" fontId="35" fillId="29" borderId="73" applyNumberFormat="0" applyProtection="0">
      <alignment vertical="center"/>
    </xf>
    <xf numFmtId="4" fontId="35" fillId="29" borderId="73" applyNumberFormat="0" applyProtection="0">
      <alignment vertical="center"/>
    </xf>
    <xf numFmtId="4" fontId="35" fillId="29" borderId="73" applyNumberFormat="0" applyProtection="0">
      <alignment vertical="center"/>
    </xf>
    <xf numFmtId="4" fontId="35" fillId="29" borderId="73" applyNumberFormat="0" applyProtection="0">
      <alignment vertical="center"/>
    </xf>
    <xf numFmtId="4" fontId="35" fillId="29" borderId="73" applyNumberFormat="0" applyProtection="0">
      <alignment vertical="center"/>
    </xf>
    <xf numFmtId="4" fontId="35" fillId="29" borderId="73" applyNumberFormat="0" applyProtection="0">
      <alignment vertical="center"/>
    </xf>
    <xf numFmtId="4" fontId="35" fillId="29" borderId="73" applyNumberFormat="0" applyProtection="0">
      <alignment vertical="center"/>
    </xf>
    <xf numFmtId="4" fontId="35" fillId="29" borderId="73" applyNumberFormat="0" applyProtection="0">
      <alignment vertical="center"/>
    </xf>
    <xf numFmtId="4" fontId="35" fillId="29" borderId="73" applyNumberFormat="0" applyProtection="0">
      <alignment vertical="center"/>
    </xf>
    <xf numFmtId="4" fontId="35" fillId="29" borderId="73" applyNumberFormat="0" applyProtection="0">
      <alignment vertical="center"/>
    </xf>
    <xf numFmtId="4" fontId="35" fillId="29" borderId="73" applyNumberFormat="0" applyProtection="0">
      <alignment vertical="center"/>
    </xf>
    <xf numFmtId="4" fontId="35" fillId="29" borderId="73" applyNumberFormat="0" applyProtection="0">
      <alignment vertical="center"/>
    </xf>
    <xf numFmtId="4" fontId="35" fillId="29" borderId="73" applyNumberFormat="0" applyProtection="0">
      <alignment vertical="center"/>
    </xf>
    <xf numFmtId="4" fontId="35" fillId="29" borderId="73" applyNumberFormat="0" applyProtection="0">
      <alignment vertical="center"/>
    </xf>
    <xf numFmtId="4" fontId="35" fillId="29" borderId="73" applyNumberFormat="0" applyProtection="0">
      <alignment vertical="center"/>
    </xf>
    <xf numFmtId="4" fontId="35" fillId="29" borderId="73" applyNumberFormat="0" applyProtection="0">
      <alignment vertical="center"/>
    </xf>
    <xf numFmtId="4" fontId="35" fillId="29" borderId="73" applyNumberFormat="0" applyProtection="0">
      <alignment vertical="center"/>
    </xf>
    <xf numFmtId="4" fontId="35" fillId="29" borderId="73" applyNumberFormat="0" applyProtection="0">
      <alignment vertical="center"/>
    </xf>
    <xf numFmtId="4" fontId="35" fillId="29" borderId="73" applyNumberFormat="0" applyProtection="0">
      <alignment vertical="center"/>
    </xf>
    <xf numFmtId="4" fontId="35" fillId="29" borderId="73" applyNumberFormat="0" applyProtection="0">
      <alignment vertical="center"/>
    </xf>
    <xf numFmtId="4" fontId="35" fillId="29" borderId="73" applyNumberFormat="0" applyProtection="0">
      <alignment vertical="center"/>
    </xf>
    <xf numFmtId="4" fontId="35" fillId="29" borderId="73" applyNumberFormat="0" applyProtection="0">
      <alignment vertical="center"/>
    </xf>
    <xf numFmtId="4" fontId="35" fillId="29" borderId="73" applyNumberFormat="0" applyProtection="0">
      <alignment vertical="center"/>
    </xf>
    <xf numFmtId="4" fontId="35" fillId="29" borderId="73" applyNumberFormat="0" applyProtection="0">
      <alignment vertical="center"/>
    </xf>
    <xf numFmtId="4" fontId="35" fillId="29" borderId="73" applyNumberFormat="0" applyProtection="0">
      <alignment vertical="center"/>
    </xf>
    <xf numFmtId="4" fontId="35" fillId="29" borderId="73" applyNumberFormat="0" applyProtection="0">
      <alignment vertical="center"/>
    </xf>
    <xf numFmtId="4" fontId="35" fillId="29" borderId="73" applyNumberFormat="0" applyProtection="0">
      <alignment vertical="center"/>
    </xf>
    <xf numFmtId="4" fontId="35" fillId="29" borderId="73" applyNumberFormat="0" applyProtection="0">
      <alignment vertical="center"/>
    </xf>
    <xf numFmtId="4" fontId="35" fillId="29" borderId="73" applyNumberFormat="0" applyProtection="0">
      <alignment vertical="center"/>
    </xf>
    <xf numFmtId="4" fontId="35" fillId="29" borderId="73" applyNumberFormat="0" applyProtection="0">
      <alignment vertical="center"/>
    </xf>
    <xf numFmtId="4" fontId="35" fillId="29" borderId="73" applyNumberFormat="0" applyProtection="0">
      <alignment vertical="center"/>
    </xf>
    <xf numFmtId="4" fontId="35" fillId="29" borderId="73" applyNumberFormat="0" applyProtection="0">
      <alignment vertical="center"/>
    </xf>
    <xf numFmtId="4" fontId="35" fillId="29" borderId="73" applyNumberFormat="0" applyProtection="0">
      <alignment vertical="center"/>
    </xf>
    <xf numFmtId="4" fontId="35" fillId="29" borderId="73" applyNumberFormat="0" applyProtection="0">
      <alignment vertical="center"/>
    </xf>
    <xf numFmtId="4" fontId="35" fillId="29" borderId="73" applyNumberFormat="0" applyProtection="0">
      <alignment vertical="center"/>
    </xf>
    <xf numFmtId="4" fontId="35" fillId="29" borderId="73" applyNumberFormat="0" applyProtection="0">
      <alignment vertical="center"/>
    </xf>
    <xf numFmtId="4" fontId="35" fillId="29" borderId="73" applyNumberFormat="0" applyProtection="0">
      <alignment vertical="center"/>
    </xf>
    <xf numFmtId="4" fontId="35" fillId="29" borderId="73" applyNumberFormat="0" applyProtection="0">
      <alignment vertical="center"/>
    </xf>
    <xf numFmtId="4" fontId="35" fillId="29" borderId="73" applyNumberFormat="0" applyProtection="0">
      <alignment vertical="center"/>
    </xf>
    <xf numFmtId="4" fontId="35" fillId="29" borderId="73" applyNumberFormat="0" applyProtection="0">
      <alignment vertical="center"/>
    </xf>
    <xf numFmtId="4" fontId="35" fillId="29" borderId="73" applyNumberFormat="0" applyProtection="0">
      <alignment vertical="center"/>
    </xf>
    <xf numFmtId="4" fontId="35" fillId="29" borderId="73" applyNumberFormat="0" applyProtection="0">
      <alignment vertical="center"/>
    </xf>
    <xf numFmtId="4" fontId="35" fillId="29" borderId="73" applyNumberFormat="0" applyProtection="0">
      <alignment vertical="center"/>
    </xf>
    <xf numFmtId="4" fontId="35" fillId="29" borderId="73" applyNumberFormat="0" applyProtection="0">
      <alignment vertical="center"/>
    </xf>
    <xf numFmtId="4" fontId="35" fillId="29" borderId="73" applyNumberFormat="0" applyProtection="0">
      <alignment vertical="center"/>
    </xf>
    <xf numFmtId="4" fontId="35" fillId="29" borderId="73" applyNumberFormat="0" applyProtection="0">
      <alignment vertical="center"/>
    </xf>
    <xf numFmtId="4" fontId="35" fillId="29" borderId="73" applyNumberFormat="0" applyProtection="0">
      <alignment vertical="center"/>
    </xf>
    <xf numFmtId="4" fontId="35" fillId="29" borderId="73" applyNumberFormat="0" applyProtection="0">
      <alignment vertical="center"/>
    </xf>
    <xf numFmtId="4" fontId="35" fillId="29" borderId="73" applyNumberFormat="0" applyProtection="0">
      <alignment vertical="center"/>
    </xf>
    <xf numFmtId="4" fontId="35" fillId="29" borderId="73" applyNumberFormat="0" applyProtection="0">
      <alignment vertical="center"/>
    </xf>
    <xf numFmtId="4" fontId="35" fillId="29" borderId="73" applyNumberFormat="0" applyProtection="0">
      <alignment vertical="center"/>
    </xf>
    <xf numFmtId="4" fontId="35" fillId="29" borderId="73" applyNumberFormat="0" applyProtection="0">
      <alignment vertical="center"/>
    </xf>
    <xf numFmtId="4" fontId="35" fillId="29" borderId="73" applyNumberFormat="0" applyProtection="0">
      <alignment vertical="center"/>
    </xf>
    <xf numFmtId="4" fontId="35" fillId="29" borderId="73" applyNumberFormat="0" applyProtection="0">
      <alignment vertical="center"/>
    </xf>
    <xf numFmtId="4" fontId="35" fillId="29" borderId="73" applyNumberFormat="0" applyProtection="0">
      <alignment vertical="center"/>
    </xf>
    <xf numFmtId="4" fontId="35" fillId="29" borderId="73" applyNumberFormat="0" applyProtection="0">
      <alignment vertical="center"/>
    </xf>
    <xf numFmtId="4" fontId="35" fillId="29" borderId="73" applyNumberFormat="0" applyProtection="0">
      <alignment vertical="center"/>
    </xf>
    <xf numFmtId="4" fontId="35" fillId="29" borderId="73" applyNumberFormat="0" applyProtection="0">
      <alignment vertical="center"/>
    </xf>
    <xf numFmtId="4" fontId="35" fillId="29" borderId="73" applyNumberFormat="0" applyProtection="0">
      <alignment vertical="center"/>
    </xf>
    <xf numFmtId="4" fontId="35" fillId="29" borderId="73" applyNumberFormat="0" applyProtection="0">
      <alignment vertical="center"/>
    </xf>
    <xf numFmtId="4" fontId="35" fillId="29" borderId="73" applyNumberFormat="0" applyProtection="0">
      <alignment vertical="center"/>
    </xf>
    <xf numFmtId="4" fontId="35" fillId="29" borderId="73" applyNumberFormat="0" applyProtection="0">
      <alignment vertical="center"/>
    </xf>
    <xf numFmtId="4" fontId="35" fillId="29" borderId="73" applyNumberFormat="0" applyProtection="0">
      <alignment vertical="center"/>
    </xf>
    <xf numFmtId="4" fontId="35" fillId="29" borderId="73" applyNumberFormat="0" applyProtection="0">
      <alignment vertical="center"/>
    </xf>
    <xf numFmtId="4" fontId="35" fillId="29" borderId="73" applyNumberFormat="0" applyProtection="0">
      <alignment vertical="center"/>
    </xf>
    <xf numFmtId="4" fontId="35" fillId="29" borderId="73" applyNumberFormat="0" applyProtection="0">
      <alignment vertical="center"/>
    </xf>
    <xf numFmtId="4" fontId="35" fillId="29" borderId="73" applyNumberFormat="0" applyProtection="0">
      <alignment vertical="center"/>
    </xf>
    <xf numFmtId="4" fontId="35" fillId="29" borderId="73" applyNumberFormat="0" applyProtection="0">
      <alignment vertical="center"/>
    </xf>
    <xf numFmtId="4" fontId="35" fillId="29" borderId="73" applyNumberFormat="0" applyProtection="0">
      <alignment vertical="center"/>
    </xf>
    <xf numFmtId="4" fontId="35" fillId="29" borderId="73" applyNumberFormat="0" applyProtection="0">
      <alignment vertical="center"/>
    </xf>
    <xf numFmtId="4" fontId="35" fillId="29" borderId="73" applyNumberFormat="0" applyProtection="0">
      <alignment vertical="center"/>
    </xf>
    <xf numFmtId="4" fontId="35" fillId="29" borderId="73" applyNumberFormat="0" applyProtection="0">
      <alignment vertical="center"/>
    </xf>
    <xf numFmtId="4" fontId="35" fillId="29" borderId="73" applyNumberFormat="0" applyProtection="0">
      <alignment vertical="center"/>
    </xf>
    <xf numFmtId="4" fontId="35" fillId="29" borderId="73" applyNumberFormat="0" applyProtection="0">
      <alignment vertical="center"/>
    </xf>
    <xf numFmtId="4" fontId="35" fillId="29" borderId="73" applyNumberFormat="0" applyProtection="0">
      <alignment vertical="center"/>
    </xf>
    <xf numFmtId="4" fontId="35" fillId="29" borderId="73" applyNumberFormat="0" applyProtection="0">
      <alignment vertical="center"/>
    </xf>
    <xf numFmtId="4" fontId="35" fillId="29" borderId="73" applyNumberFormat="0" applyProtection="0">
      <alignment vertical="center"/>
    </xf>
    <xf numFmtId="4" fontId="35" fillId="29" borderId="73" applyNumberFormat="0" applyProtection="0">
      <alignment vertical="center"/>
    </xf>
    <xf numFmtId="4" fontId="35" fillId="29" borderId="73" applyNumberFormat="0" applyProtection="0">
      <alignment vertical="center"/>
    </xf>
    <xf numFmtId="4" fontId="35" fillId="29" borderId="73" applyNumberFormat="0" applyProtection="0">
      <alignment vertical="center"/>
    </xf>
    <xf numFmtId="4" fontId="35" fillId="29" borderId="73" applyNumberFormat="0" applyProtection="0">
      <alignment vertical="center"/>
    </xf>
    <xf numFmtId="4" fontId="35" fillId="29" borderId="73" applyNumberFormat="0" applyProtection="0">
      <alignment vertical="center"/>
    </xf>
    <xf numFmtId="4" fontId="35" fillId="29" borderId="73" applyNumberFormat="0" applyProtection="0">
      <alignment vertical="center"/>
    </xf>
    <xf numFmtId="4" fontId="35" fillId="29" borderId="73" applyNumberFormat="0" applyProtection="0">
      <alignment vertical="center"/>
    </xf>
    <xf numFmtId="4" fontId="35" fillId="29" borderId="73" applyNumberFormat="0" applyProtection="0">
      <alignment vertical="center"/>
    </xf>
    <xf numFmtId="4" fontId="35" fillId="29" borderId="73" applyNumberFormat="0" applyProtection="0">
      <alignment vertical="center"/>
    </xf>
    <xf numFmtId="4" fontId="35" fillId="29" borderId="73" applyNumberFormat="0" applyProtection="0">
      <alignment vertical="center"/>
    </xf>
    <xf numFmtId="4" fontId="35" fillId="29" borderId="73" applyNumberFormat="0" applyProtection="0">
      <alignment vertical="center"/>
    </xf>
    <xf numFmtId="4" fontId="35" fillId="29" borderId="73" applyNumberFormat="0" applyProtection="0">
      <alignment vertical="center"/>
    </xf>
    <xf numFmtId="4" fontId="35" fillId="29" borderId="73" applyNumberFormat="0" applyProtection="0">
      <alignment vertical="center"/>
    </xf>
    <xf numFmtId="4" fontId="35" fillId="29" borderId="73" applyNumberFormat="0" applyProtection="0">
      <alignment vertical="center"/>
    </xf>
    <xf numFmtId="4" fontId="35" fillId="29" borderId="73" applyNumberFormat="0" applyProtection="0">
      <alignment vertical="center"/>
    </xf>
    <xf numFmtId="4" fontId="35" fillId="29" borderId="73" applyNumberFormat="0" applyProtection="0">
      <alignment vertical="center"/>
    </xf>
    <xf numFmtId="4" fontId="35" fillId="29" borderId="73" applyNumberFormat="0" applyProtection="0">
      <alignment vertical="center"/>
    </xf>
    <xf numFmtId="4" fontId="35" fillId="29" borderId="73" applyNumberFormat="0" applyProtection="0">
      <alignment vertical="center"/>
    </xf>
    <xf numFmtId="4" fontId="35" fillId="29" borderId="73" applyNumberFormat="0" applyProtection="0">
      <alignment vertical="center"/>
    </xf>
    <xf numFmtId="4" fontId="35" fillId="29" borderId="73" applyNumberFormat="0" applyProtection="0">
      <alignment vertical="center"/>
    </xf>
    <xf numFmtId="4" fontId="35" fillId="29" borderId="73" applyNumberFormat="0" applyProtection="0">
      <alignment vertical="center"/>
    </xf>
    <xf numFmtId="4" fontId="35" fillId="29" borderId="73" applyNumberFormat="0" applyProtection="0">
      <alignment vertical="center"/>
    </xf>
    <xf numFmtId="4" fontId="35" fillId="29" borderId="73" applyNumberFormat="0" applyProtection="0">
      <alignment vertical="center"/>
    </xf>
    <xf numFmtId="4" fontId="35" fillId="29" borderId="73" applyNumberFormat="0" applyProtection="0">
      <alignment vertical="center"/>
    </xf>
    <xf numFmtId="4" fontId="35" fillId="29" borderId="73" applyNumberFormat="0" applyProtection="0">
      <alignment vertical="center"/>
    </xf>
    <xf numFmtId="4" fontId="35" fillId="29" borderId="73" applyNumberFormat="0" applyProtection="0">
      <alignment vertical="center"/>
    </xf>
    <xf numFmtId="4" fontId="35" fillId="29" borderId="73" applyNumberFormat="0" applyProtection="0">
      <alignment vertical="center"/>
    </xf>
    <xf numFmtId="4" fontId="35" fillId="29" borderId="73" applyNumberFormat="0" applyProtection="0">
      <alignment vertical="center"/>
    </xf>
    <xf numFmtId="4" fontId="35" fillId="29" borderId="73" applyNumberFormat="0" applyProtection="0">
      <alignment vertical="center"/>
    </xf>
    <xf numFmtId="4" fontId="35" fillId="29" borderId="73" applyNumberFormat="0" applyProtection="0">
      <alignment vertical="center"/>
    </xf>
    <xf numFmtId="4" fontId="35" fillId="29" borderId="73" applyNumberFormat="0" applyProtection="0">
      <alignment vertical="center"/>
    </xf>
    <xf numFmtId="4" fontId="35" fillId="29" borderId="73" applyNumberFormat="0" applyProtection="0">
      <alignment vertical="center"/>
    </xf>
    <xf numFmtId="4" fontId="35" fillId="29" borderId="73" applyNumberFormat="0" applyProtection="0">
      <alignment vertical="center"/>
    </xf>
    <xf numFmtId="4" fontId="35" fillId="29" borderId="73" applyNumberFormat="0" applyProtection="0">
      <alignment vertical="center"/>
    </xf>
    <xf numFmtId="4" fontId="35" fillId="29" borderId="73" applyNumberFormat="0" applyProtection="0">
      <alignment vertical="center"/>
    </xf>
    <xf numFmtId="4" fontId="35" fillId="29" borderId="73" applyNumberFormat="0" applyProtection="0">
      <alignment vertical="center"/>
    </xf>
    <xf numFmtId="4" fontId="35" fillId="29" borderId="73" applyNumberFormat="0" applyProtection="0">
      <alignment vertical="center"/>
    </xf>
    <xf numFmtId="4" fontId="35" fillId="29" borderId="73" applyNumberFormat="0" applyProtection="0">
      <alignment vertical="center"/>
    </xf>
    <xf numFmtId="4" fontId="35" fillId="29" borderId="73" applyNumberFormat="0" applyProtection="0">
      <alignment vertical="center"/>
    </xf>
    <xf numFmtId="4" fontId="35" fillId="29" borderId="73" applyNumberFormat="0" applyProtection="0">
      <alignment vertical="center"/>
    </xf>
    <xf numFmtId="4" fontId="35" fillId="29" borderId="73" applyNumberFormat="0" applyProtection="0">
      <alignment vertical="center"/>
    </xf>
    <xf numFmtId="4" fontId="35" fillId="29" borderId="73" applyNumberFormat="0" applyProtection="0">
      <alignment vertical="center"/>
    </xf>
    <xf numFmtId="4" fontId="35" fillId="29" borderId="73" applyNumberFormat="0" applyProtection="0">
      <alignment vertical="center"/>
    </xf>
    <xf numFmtId="4" fontId="35" fillId="29" borderId="73" applyNumberFormat="0" applyProtection="0">
      <alignment vertical="center"/>
    </xf>
    <xf numFmtId="4" fontId="35" fillId="29" borderId="73" applyNumberFormat="0" applyProtection="0">
      <alignment vertical="center"/>
    </xf>
    <xf numFmtId="4" fontId="35" fillId="29" borderId="73" applyNumberFormat="0" applyProtection="0">
      <alignment vertical="center"/>
    </xf>
    <xf numFmtId="4" fontId="35" fillId="29" borderId="73" applyNumberFormat="0" applyProtection="0">
      <alignment vertical="center"/>
    </xf>
    <xf numFmtId="4" fontId="35" fillId="29" borderId="73" applyNumberFormat="0" applyProtection="0">
      <alignment vertical="center"/>
    </xf>
    <xf numFmtId="4" fontId="35" fillId="29" borderId="73" applyNumberFormat="0" applyProtection="0">
      <alignment vertical="center"/>
    </xf>
    <xf numFmtId="4" fontId="35" fillId="29" borderId="73" applyNumberFormat="0" applyProtection="0">
      <alignment vertical="center"/>
    </xf>
    <xf numFmtId="4" fontId="35" fillId="29" borderId="73" applyNumberFormat="0" applyProtection="0">
      <alignment vertical="center"/>
    </xf>
    <xf numFmtId="4" fontId="35" fillId="29" borderId="73" applyNumberFormat="0" applyProtection="0">
      <alignment vertical="center"/>
    </xf>
    <xf numFmtId="4" fontId="35" fillId="29" borderId="73" applyNumberFormat="0" applyProtection="0">
      <alignment vertical="center"/>
    </xf>
    <xf numFmtId="4" fontId="35" fillId="29" borderId="73" applyNumberFormat="0" applyProtection="0">
      <alignment vertical="center"/>
    </xf>
    <xf numFmtId="4" fontId="35" fillId="29" borderId="73" applyNumberFormat="0" applyProtection="0">
      <alignment vertical="center"/>
    </xf>
    <xf numFmtId="4" fontId="35" fillId="29" borderId="73" applyNumberFormat="0" applyProtection="0">
      <alignment vertical="center"/>
    </xf>
    <xf numFmtId="4" fontId="35" fillId="29" borderId="73" applyNumberFormat="0" applyProtection="0">
      <alignment vertical="center"/>
    </xf>
    <xf numFmtId="4" fontId="35" fillId="29" borderId="73" applyNumberFormat="0" applyProtection="0">
      <alignment vertical="center"/>
    </xf>
    <xf numFmtId="4" fontId="35" fillId="29" borderId="73" applyNumberFormat="0" applyProtection="0">
      <alignment vertical="center"/>
    </xf>
    <xf numFmtId="4" fontId="35" fillId="29" borderId="73" applyNumberFormat="0" applyProtection="0">
      <alignment vertical="center"/>
    </xf>
    <xf numFmtId="4" fontId="35" fillId="29" borderId="73" applyNumberFormat="0" applyProtection="0">
      <alignment vertical="center"/>
    </xf>
    <xf numFmtId="4" fontId="35" fillId="29" borderId="73" applyNumberFormat="0" applyProtection="0">
      <alignment vertical="center"/>
    </xf>
    <xf numFmtId="4" fontId="35" fillId="29" borderId="73" applyNumberFormat="0" applyProtection="0">
      <alignment vertical="center"/>
    </xf>
    <xf numFmtId="4" fontId="35" fillId="29" borderId="73" applyNumberFormat="0" applyProtection="0">
      <alignment vertical="center"/>
    </xf>
    <xf numFmtId="4" fontId="35" fillId="29" borderId="73" applyNumberFormat="0" applyProtection="0">
      <alignment vertical="center"/>
    </xf>
    <xf numFmtId="4" fontId="35" fillId="29" borderId="73" applyNumberFormat="0" applyProtection="0">
      <alignment vertical="center"/>
    </xf>
    <xf numFmtId="4" fontId="35" fillId="29" borderId="73" applyNumberFormat="0" applyProtection="0">
      <alignment vertical="center"/>
    </xf>
    <xf numFmtId="4" fontId="35" fillId="29" borderId="73" applyNumberFormat="0" applyProtection="0">
      <alignment vertical="center"/>
    </xf>
    <xf numFmtId="4" fontId="35" fillId="29" borderId="73" applyNumberFormat="0" applyProtection="0">
      <alignment vertical="center"/>
    </xf>
    <xf numFmtId="4" fontId="35" fillId="29" borderId="73" applyNumberFormat="0" applyProtection="0">
      <alignment vertical="center"/>
    </xf>
    <xf numFmtId="4" fontId="35" fillId="29" borderId="73" applyNumberFormat="0" applyProtection="0">
      <alignment vertical="center"/>
    </xf>
    <xf numFmtId="4" fontId="35" fillId="29" borderId="73" applyNumberFormat="0" applyProtection="0">
      <alignment vertical="center"/>
    </xf>
    <xf numFmtId="4" fontId="35" fillId="29" borderId="73" applyNumberFormat="0" applyProtection="0">
      <alignment vertical="center"/>
    </xf>
    <xf numFmtId="4" fontId="35" fillId="29" borderId="73" applyNumberFormat="0" applyProtection="0">
      <alignment vertical="center"/>
    </xf>
    <xf numFmtId="4" fontId="35" fillId="29" borderId="73" applyNumberFormat="0" applyProtection="0">
      <alignment vertical="center"/>
    </xf>
    <xf numFmtId="4" fontId="35" fillId="29" borderId="73" applyNumberFormat="0" applyProtection="0">
      <alignment vertical="center"/>
    </xf>
    <xf numFmtId="4" fontId="35" fillId="29" borderId="73" applyNumberFormat="0" applyProtection="0">
      <alignment vertical="center"/>
    </xf>
    <xf numFmtId="4" fontId="35" fillId="29" borderId="73" applyNumberFormat="0" applyProtection="0">
      <alignment vertical="center"/>
    </xf>
    <xf numFmtId="4" fontId="35" fillId="29" borderId="73" applyNumberFormat="0" applyProtection="0">
      <alignment vertical="center"/>
    </xf>
    <xf numFmtId="4" fontId="35" fillId="29" borderId="73" applyNumberFormat="0" applyProtection="0">
      <alignment vertical="center"/>
    </xf>
    <xf numFmtId="4" fontId="35" fillId="29" borderId="73" applyNumberFormat="0" applyProtection="0">
      <alignment vertical="center"/>
    </xf>
    <xf numFmtId="4" fontId="35" fillId="29" borderId="73" applyNumberFormat="0" applyProtection="0">
      <alignment vertical="center"/>
    </xf>
    <xf numFmtId="4" fontId="35" fillId="29" borderId="73" applyNumberFormat="0" applyProtection="0">
      <alignment vertical="center"/>
    </xf>
    <xf numFmtId="4" fontId="35" fillId="29" borderId="73" applyNumberFormat="0" applyProtection="0">
      <alignment vertical="center"/>
    </xf>
    <xf numFmtId="4" fontId="35" fillId="29" borderId="73" applyNumberFormat="0" applyProtection="0">
      <alignment vertical="center"/>
    </xf>
    <xf numFmtId="4" fontId="35" fillId="29" borderId="73" applyNumberFormat="0" applyProtection="0">
      <alignment vertical="center"/>
    </xf>
    <xf numFmtId="4" fontId="35" fillId="29" borderId="73" applyNumberFormat="0" applyProtection="0">
      <alignment vertical="center"/>
    </xf>
    <xf numFmtId="4" fontId="35" fillId="29" borderId="73" applyNumberFormat="0" applyProtection="0">
      <alignment vertical="center"/>
    </xf>
    <xf numFmtId="4" fontId="35" fillId="29" borderId="73" applyNumberFormat="0" applyProtection="0">
      <alignment vertical="center"/>
    </xf>
    <xf numFmtId="4" fontId="35" fillId="29" borderId="73" applyNumberFormat="0" applyProtection="0">
      <alignment vertical="center"/>
    </xf>
    <xf numFmtId="4" fontId="35" fillId="29" borderId="73" applyNumberFormat="0" applyProtection="0">
      <alignment vertical="center"/>
    </xf>
    <xf numFmtId="4" fontId="35" fillId="29" borderId="73" applyNumberFormat="0" applyProtection="0">
      <alignment vertical="center"/>
    </xf>
    <xf numFmtId="4" fontId="35" fillId="29" borderId="73" applyNumberFormat="0" applyProtection="0">
      <alignment vertical="center"/>
    </xf>
    <xf numFmtId="4" fontId="35" fillId="29" borderId="73" applyNumberFormat="0" applyProtection="0">
      <alignment vertical="center"/>
    </xf>
    <xf numFmtId="4" fontId="35" fillId="29" borderId="73" applyNumberFormat="0" applyProtection="0">
      <alignment vertical="center"/>
    </xf>
    <xf numFmtId="4" fontId="35" fillId="29" borderId="73" applyNumberFormat="0" applyProtection="0">
      <alignment vertical="center"/>
    </xf>
    <xf numFmtId="4" fontId="35" fillId="29" borderId="73" applyNumberFormat="0" applyProtection="0">
      <alignment vertical="center"/>
    </xf>
    <xf numFmtId="4" fontId="35" fillId="29" borderId="73" applyNumberFormat="0" applyProtection="0">
      <alignment vertical="center"/>
    </xf>
    <xf numFmtId="4" fontId="35" fillId="29" borderId="73" applyNumberFormat="0" applyProtection="0">
      <alignment vertical="center"/>
    </xf>
    <xf numFmtId="4" fontId="35" fillId="29" borderId="73" applyNumberFormat="0" applyProtection="0">
      <alignment vertical="center"/>
    </xf>
    <xf numFmtId="4" fontId="35" fillId="29" borderId="73" applyNumberFormat="0" applyProtection="0">
      <alignment vertical="center"/>
    </xf>
    <xf numFmtId="4" fontId="35" fillId="29" borderId="73" applyNumberFormat="0" applyProtection="0">
      <alignment vertical="center"/>
    </xf>
    <xf numFmtId="4" fontId="35" fillId="29" borderId="73" applyNumberFormat="0" applyProtection="0">
      <alignment vertical="center"/>
    </xf>
    <xf numFmtId="4" fontId="35" fillId="29" borderId="73" applyNumberFormat="0" applyProtection="0">
      <alignment vertical="center"/>
    </xf>
    <xf numFmtId="4" fontId="35" fillId="29" borderId="73" applyNumberFormat="0" applyProtection="0">
      <alignment vertical="center"/>
    </xf>
    <xf numFmtId="4" fontId="35" fillId="29" borderId="73" applyNumberFormat="0" applyProtection="0">
      <alignment vertical="center"/>
    </xf>
    <xf numFmtId="4" fontId="35" fillId="29" borderId="73" applyNumberFormat="0" applyProtection="0">
      <alignment vertical="center"/>
    </xf>
    <xf numFmtId="4" fontId="35" fillId="29" borderId="73" applyNumberFormat="0" applyProtection="0">
      <alignment vertical="center"/>
    </xf>
    <xf numFmtId="4" fontId="35" fillId="29" borderId="73" applyNumberFormat="0" applyProtection="0">
      <alignment vertical="center"/>
    </xf>
    <xf numFmtId="4" fontId="35" fillId="29" borderId="73" applyNumberFormat="0" applyProtection="0">
      <alignment vertical="center"/>
    </xf>
    <xf numFmtId="4" fontId="35" fillId="29" borderId="73" applyNumberFormat="0" applyProtection="0">
      <alignment vertical="center"/>
    </xf>
    <xf numFmtId="4" fontId="35" fillId="29" borderId="73" applyNumberFormat="0" applyProtection="0">
      <alignment vertical="center"/>
    </xf>
    <xf numFmtId="4" fontId="35" fillId="29" borderId="73" applyNumberFormat="0" applyProtection="0">
      <alignment vertical="center"/>
    </xf>
    <xf numFmtId="4" fontId="35" fillId="29" borderId="73" applyNumberFormat="0" applyProtection="0">
      <alignment vertical="center"/>
    </xf>
    <xf numFmtId="4" fontId="35" fillId="29" borderId="73" applyNumberFormat="0" applyProtection="0">
      <alignment vertical="center"/>
    </xf>
    <xf numFmtId="4" fontId="35" fillId="29" borderId="73" applyNumberFormat="0" applyProtection="0">
      <alignment vertical="center"/>
    </xf>
    <xf numFmtId="4" fontId="35" fillId="29" borderId="73" applyNumberFormat="0" applyProtection="0">
      <alignment vertical="center"/>
    </xf>
    <xf numFmtId="4" fontId="35" fillId="29" borderId="73" applyNumberFormat="0" applyProtection="0">
      <alignment vertical="center"/>
    </xf>
    <xf numFmtId="4" fontId="35" fillId="29" borderId="73" applyNumberFormat="0" applyProtection="0">
      <alignment vertical="center"/>
    </xf>
    <xf numFmtId="4" fontId="35" fillId="29" borderId="73" applyNumberFormat="0" applyProtection="0">
      <alignment vertical="center"/>
    </xf>
    <xf numFmtId="4" fontId="35" fillId="29" borderId="73" applyNumberFormat="0" applyProtection="0">
      <alignment vertical="center"/>
    </xf>
    <xf numFmtId="4" fontId="35" fillId="29" borderId="73" applyNumberFormat="0" applyProtection="0">
      <alignment vertical="center"/>
    </xf>
    <xf numFmtId="4" fontId="35" fillId="29" borderId="73" applyNumberFormat="0" applyProtection="0">
      <alignment vertical="center"/>
    </xf>
    <xf numFmtId="4" fontId="35" fillId="29" borderId="73" applyNumberFormat="0" applyProtection="0">
      <alignment vertical="center"/>
    </xf>
    <xf numFmtId="4" fontId="35" fillId="29" borderId="73" applyNumberFormat="0" applyProtection="0">
      <alignment vertical="center"/>
    </xf>
    <xf numFmtId="4" fontId="35" fillId="29" borderId="73" applyNumberFormat="0" applyProtection="0">
      <alignment vertical="center"/>
    </xf>
    <xf numFmtId="4" fontId="35" fillId="29" borderId="73" applyNumberFormat="0" applyProtection="0">
      <alignment vertical="center"/>
    </xf>
    <xf numFmtId="4" fontId="35" fillId="29" borderId="73" applyNumberFormat="0" applyProtection="0">
      <alignment vertical="center"/>
    </xf>
    <xf numFmtId="4" fontId="35" fillId="29" borderId="73" applyNumberFormat="0" applyProtection="0">
      <alignment vertical="center"/>
    </xf>
    <xf numFmtId="4" fontId="35" fillId="29" borderId="73" applyNumberFormat="0" applyProtection="0">
      <alignment vertical="center"/>
    </xf>
    <xf numFmtId="4" fontId="35" fillId="29" borderId="73" applyNumberFormat="0" applyProtection="0">
      <alignment vertical="center"/>
    </xf>
    <xf numFmtId="4" fontId="35" fillId="29" borderId="73" applyNumberFormat="0" applyProtection="0">
      <alignment vertical="center"/>
    </xf>
    <xf numFmtId="4" fontId="35" fillId="29" borderId="73" applyNumberFormat="0" applyProtection="0">
      <alignment vertical="center"/>
    </xf>
    <xf numFmtId="4" fontId="35" fillId="29" borderId="73" applyNumberFormat="0" applyProtection="0">
      <alignment vertical="center"/>
    </xf>
    <xf numFmtId="4" fontId="35" fillId="29" borderId="73" applyNumberFormat="0" applyProtection="0">
      <alignment vertical="center"/>
    </xf>
    <xf numFmtId="4" fontId="35" fillId="29" borderId="73" applyNumberFormat="0" applyProtection="0">
      <alignment vertical="center"/>
    </xf>
    <xf numFmtId="4" fontId="35" fillId="29" borderId="73" applyNumberFormat="0" applyProtection="0">
      <alignment vertical="center"/>
    </xf>
    <xf numFmtId="4" fontId="35" fillId="29" borderId="73" applyNumberFormat="0" applyProtection="0">
      <alignment vertical="center"/>
    </xf>
    <xf numFmtId="4" fontId="35" fillId="29" borderId="73" applyNumberFormat="0" applyProtection="0">
      <alignment vertical="center"/>
    </xf>
    <xf numFmtId="4" fontId="35" fillId="29" borderId="73" applyNumberFormat="0" applyProtection="0">
      <alignment vertical="center"/>
    </xf>
    <xf numFmtId="4" fontId="35" fillId="29" borderId="73" applyNumberFormat="0" applyProtection="0">
      <alignment vertical="center"/>
    </xf>
    <xf numFmtId="4" fontId="35" fillId="29" borderId="73" applyNumberFormat="0" applyProtection="0">
      <alignment vertical="center"/>
    </xf>
    <xf numFmtId="4" fontId="35" fillId="29" borderId="73" applyNumberFormat="0" applyProtection="0">
      <alignment vertical="center"/>
    </xf>
    <xf numFmtId="4" fontId="35" fillId="29" borderId="73" applyNumberFormat="0" applyProtection="0">
      <alignment vertical="center"/>
    </xf>
    <xf numFmtId="4" fontId="35" fillId="29" borderId="73" applyNumberFormat="0" applyProtection="0">
      <alignment vertical="center"/>
    </xf>
    <xf numFmtId="4" fontId="35" fillId="29" borderId="73" applyNumberFormat="0" applyProtection="0">
      <alignment vertical="center"/>
    </xf>
    <xf numFmtId="4" fontId="35" fillId="29" borderId="73" applyNumberFormat="0" applyProtection="0">
      <alignment vertical="center"/>
    </xf>
    <xf numFmtId="4" fontId="35" fillId="29" borderId="73" applyNumberFormat="0" applyProtection="0">
      <alignment vertical="center"/>
    </xf>
    <xf numFmtId="4" fontId="35" fillId="29" borderId="73" applyNumberFormat="0" applyProtection="0">
      <alignment vertical="center"/>
    </xf>
    <xf numFmtId="4" fontId="35" fillId="29" borderId="73" applyNumberFormat="0" applyProtection="0">
      <alignment vertical="center"/>
    </xf>
    <xf numFmtId="4" fontId="35" fillId="29" borderId="73" applyNumberFormat="0" applyProtection="0">
      <alignment vertical="center"/>
    </xf>
    <xf numFmtId="4" fontId="35" fillId="29" borderId="73" applyNumberFormat="0" applyProtection="0">
      <alignment vertical="center"/>
    </xf>
    <xf numFmtId="4" fontId="35" fillId="29" borderId="73" applyNumberFormat="0" applyProtection="0">
      <alignment vertical="center"/>
    </xf>
    <xf numFmtId="4" fontId="35" fillId="29" borderId="73" applyNumberFormat="0" applyProtection="0">
      <alignment vertical="center"/>
    </xf>
    <xf numFmtId="4" fontId="35" fillId="29" borderId="73" applyNumberFormat="0" applyProtection="0">
      <alignment vertical="center"/>
    </xf>
    <xf numFmtId="4" fontId="35" fillId="29" borderId="73" applyNumberFormat="0" applyProtection="0">
      <alignment vertical="center"/>
    </xf>
    <xf numFmtId="4" fontId="35" fillId="29" borderId="73" applyNumberFormat="0" applyProtection="0">
      <alignment vertical="center"/>
    </xf>
    <xf numFmtId="4" fontId="35" fillId="29" borderId="73" applyNumberFormat="0" applyProtection="0">
      <alignment vertical="center"/>
    </xf>
    <xf numFmtId="4" fontId="35" fillId="29" borderId="73" applyNumberFormat="0" applyProtection="0">
      <alignment vertical="center"/>
    </xf>
    <xf numFmtId="4" fontId="35" fillId="29" borderId="73" applyNumberFormat="0" applyProtection="0">
      <alignment vertical="center"/>
    </xf>
    <xf numFmtId="4" fontId="35" fillId="29" borderId="73" applyNumberFormat="0" applyProtection="0">
      <alignment vertical="center"/>
    </xf>
    <xf numFmtId="4" fontId="35" fillId="29" borderId="73" applyNumberFormat="0" applyProtection="0">
      <alignment vertical="center"/>
    </xf>
    <xf numFmtId="4" fontId="35" fillId="29" borderId="73" applyNumberFormat="0" applyProtection="0">
      <alignment vertical="center"/>
    </xf>
    <xf numFmtId="4" fontId="35" fillId="29" borderId="73" applyNumberFormat="0" applyProtection="0">
      <alignment vertical="center"/>
    </xf>
    <xf numFmtId="4" fontId="35" fillId="29" borderId="73" applyNumberFormat="0" applyProtection="0">
      <alignment vertical="center"/>
    </xf>
    <xf numFmtId="4" fontId="35" fillId="29" borderId="73" applyNumberFormat="0" applyProtection="0">
      <alignment vertical="center"/>
    </xf>
    <xf numFmtId="4" fontId="35" fillId="29" borderId="73" applyNumberFormat="0" applyProtection="0">
      <alignment vertical="center"/>
    </xf>
    <xf numFmtId="4" fontId="35" fillId="29" borderId="73" applyNumberFormat="0" applyProtection="0">
      <alignment vertical="center"/>
    </xf>
    <xf numFmtId="4" fontId="35" fillId="29" borderId="73" applyNumberFormat="0" applyProtection="0">
      <alignment vertical="center"/>
    </xf>
    <xf numFmtId="4" fontId="35" fillId="29" borderId="73" applyNumberFormat="0" applyProtection="0">
      <alignment vertical="center"/>
    </xf>
    <xf numFmtId="4" fontId="35" fillId="29" borderId="73" applyNumberFormat="0" applyProtection="0">
      <alignment vertical="center"/>
    </xf>
    <xf numFmtId="4" fontId="35" fillId="29" borderId="73" applyNumberFormat="0" applyProtection="0">
      <alignment vertical="center"/>
    </xf>
    <xf numFmtId="4" fontId="35" fillId="29" borderId="73" applyNumberFormat="0" applyProtection="0">
      <alignment vertical="center"/>
    </xf>
    <xf numFmtId="4" fontId="35" fillId="29" borderId="73" applyNumberFormat="0" applyProtection="0">
      <alignment vertical="center"/>
    </xf>
    <xf numFmtId="4" fontId="35" fillId="29" borderId="73" applyNumberFormat="0" applyProtection="0">
      <alignment vertical="center"/>
    </xf>
    <xf numFmtId="4" fontId="35" fillId="29" borderId="73" applyNumberFormat="0" applyProtection="0">
      <alignment vertical="center"/>
    </xf>
    <xf numFmtId="4" fontId="35" fillId="29" borderId="73" applyNumberFormat="0" applyProtection="0">
      <alignment vertical="center"/>
    </xf>
    <xf numFmtId="4" fontId="35" fillId="29" borderId="73" applyNumberFormat="0" applyProtection="0">
      <alignment vertical="center"/>
    </xf>
    <xf numFmtId="4" fontId="35" fillId="29" borderId="73" applyNumberFormat="0" applyProtection="0">
      <alignment vertical="center"/>
    </xf>
    <xf numFmtId="4" fontId="35" fillId="29" borderId="73" applyNumberFormat="0" applyProtection="0">
      <alignment vertical="center"/>
    </xf>
    <xf numFmtId="4" fontId="35" fillId="29" borderId="73" applyNumberFormat="0" applyProtection="0">
      <alignment vertical="center"/>
    </xf>
    <xf numFmtId="4" fontId="35" fillId="29" borderId="73" applyNumberFormat="0" applyProtection="0">
      <alignment vertical="center"/>
    </xf>
    <xf numFmtId="4" fontId="35" fillId="29" borderId="73" applyNumberFormat="0" applyProtection="0">
      <alignment vertical="center"/>
    </xf>
    <xf numFmtId="4" fontId="35" fillId="29" borderId="73" applyNumberFormat="0" applyProtection="0">
      <alignment vertical="center"/>
    </xf>
    <xf numFmtId="4" fontId="35" fillId="29" borderId="73" applyNumberFormat="0" applyProtection="0">
      <alignment vertical="center"/>
    </xf>
    <xf numFmtId="4" fontId="35" fillId="29" borderId="73" applyNumberFormat="0" applyProtection="0">
      <alignment vertical="center"/>
    </xf>
    <xf numFmtId="4" fontId="35" fillId="29" borderId="73" applyNumberFormat="0" applyProtection="0">
      <alignment vertical="center"/>
    </xf>
    <xf numFmtId="4" fontId="35" fillId="29" borderId="73" applyNumberFormat="0" applyProtection="0">
      <alignment vertical="center"/>
    </xf>
    <xf numFmtId="4" fontId="35" fillId="29" borderId="73" applyNumberFormat="0" applyProtection="0">
      <alignment vertical="center"/>
    </xf>
    <xf numFmtId="4" fontId="35" fillId="29" borderId="73" applyNumberFormat="0" applyProtection="0">
      <alignment vertical="center"/>
    </xf>
    <xf numFmtId="4" fontId="35" fillId="29" borderId="73" applyNumberFormat="0" applyProtection="0">
      <alignment vertical="center"/>
    </xf>
    <xf numFmtId="4" fontId="35" fillId="29" borderId="73" applyNumberFormat="0" applyProtection="0">
      <alignment vertical="center"/>
    </xf>
    <xf numFmtId="4" fontId="35" fillId="29" borderId="73" applyNumberFormat="0" applyProtection="0">
      <alignment vertical="center"/>
    </xf>
    <xf numFmtId="4" fontId="35" fillId="29" borderId="73" applyNumberFormat="0" applyProtection="0">
      <alignment vertical="center"/>
    </xf>
    <xf numFmtId="4" fontId="35" fillId="29" borderId="73" applyNumberFormat="0" applyProtection="0">
      <alignment vertical="center"/>
    </xf>
    <xf numFmtId="4" fontId="35" fillId="29" borderId="73" applyNumberFormat="0" applyProtection="0">
      <alignment vertical="center"/>
    </xf>
    <xf numFmtId="4" fontId="35" fillId="29" borderId="73" applyNumberFormat="0" applyProtection="0">
      <alignment vertical="center"/>
    </xf>
    <xf numFmtId="4" fontId="35" fillId="29" borderId="73" applyNumberFormat="0" applyProtection="0">
      <alignment vertical="center"/>
    </xf>
    <xf numFmtId="4" fontId="35" fillId="29" borderId="73" applyNumberFormat="0" applyProtection="0">
      <alignment vertical="center"/>
    </xf>
    <xf numFmtId="4" fontId="35" fillId="29" borderId="73" applyNumberFormat="0" applyProtection="0">
      <alignment vertical="center"/>
    </xf>
    <xf numFmtId="4" fontId="35" fillId="29" borderId="73" applyNumberFormat="0" applyProtection="0">
      <alignment vertical="center"/>
    </xf>
    <xf numFmtId="4" fontId="35" fillId="29" borderId="73" applyNumberFormat="0" applyProtection="0">
      <alignment vertical="center"/>
    </xf>
    <xf numFmtId="4" fontId="35" fillId="29" borderId="73" applyNumberFormat="0" applyProtection="0">
      <alignment vertical="center"/>
    </xf>
    <xf numFmtId="4" fontId="35" fillId="29" borderId="73" applyNumberFormat="0" applyProtection="0">
      <alignment vertical="center"/>
    </xf>
    <xf numFmtId="4" fontId="35" fillId="29" borderId="73" applyNumberFormat="0" applyProtection="0">
      <alignment vertical="center"/>
    </xf>
    <xf numFmtId="4" fontId="35" fillId="29" borderId="73" applyNumberFormat="0" applyProtection="0">
      <alignment vertical="center"/>
    </xf>
    <xf numFmtId="4" fontId="35" fillId="29" borderId="73" applyNumberFormat="0" applyProtection="0">
      <alignment vertical="center"/>
    </xf>
    <xf numFmtId="4" fontId="35" fillId="29" borderId="73" applyNumberFormat="0" applyProtection="0">
      <alignment vertical="center"/>
    </xf>
    <xf numFmtId="4" fontId="35" fillId="29" borderId="73" applyNumberFormat="0" applyProtection="0">
      <alignment vertical="center"/>
    </xf>
    <xf numFmtId="4" fontId="35" fillId="29" borderId="73" applyNumberFormat="0" applyProtection="0">
      <alignment vertical="center"/>
    </xf>
    <xf numFmtId="4" fontId="35" fillId="29" borderId="73" applyNumberFormat="0" applyProtection="0">
      <alignment vertical="center"/>
    </xf>
    <xf numFmtId="4" fontId="35" fillId="29" borderId="73" applyNumberFormat="0" applyProtection="0">
      <alignment vertical="center"/>
    </xf>
    <xf numFmtId="4" fontId="35" fillId="29" borderId="73" applyNumberFormat="0" applyProtection="0">
      <alignment vertical="center"/>
    </xf>
    <xf numFmtId="4" fontId="35" fillId="29" borderId="73" applyNumberFormat="0" applyProtection="0">
      <alignment vertical="center"/>
    </xf>
    <xf numFmtId="4" fontId="35" fillId="29" borderId="73" applyNumberFormat="0" applyProtection="0">
      <alignment vertical="center"/>
    </xf>
    <xf numFmtId="4" fontId="35" fillId="29" borderId="73" applyNumberFormat="0" applyProtection="0">
      <alignment vertical="center"/>
    </xf>
    <xf numFmtId="4" fontId="35" fillId="29" borderId="73" applyNumberFormat="0" applyProtection="0">
      <alignment vertical="center"/>
    </xf>
    <xf numFmtId="4" fontId="35" fillId="29" borderId="73" applyNumberFormat="0" applyProtection="0">
      <alignment vertical="center"/>
    </xf>
    <xf numFmtId="4" fontId="35" fillId="29" borderId="73" applyNumberFormat="0" applyProtection="0">
      <alignment vertical="center"/>
    </xf>
    <xf numFmtId="4" fontId="35" fillId="29" borderId="73" applyNumberFormat="0" applyProtection="0">
      <alignment vertical="center"/>
    </xf>
    <xf numFmtId="4" fontId="35" fillId="29" borderId="73" applyNumberFormat="0" applyProtection="0">
      <alignment vertical="center"/>
    </xf>
    <xf numFmtId="4" fontId="35" fillId="29" borderId="73" applyNumberFormat="0" applyProtection="0">
      <alignment vertical="center"/>
    </xf>
    <xf numFmtId="4" fontId="35" fillId="29" borderId="73" applyNumberFormat="0" applyProtection="0">
      <alignment vertical="center"/>
    </xf>
    <xf numFmtId="4" fontId="35" fillId="29" borderId="73" applyNumberFormat="0" applyProtection="0">
      <alignment vertical="center"/>
    </xf>
    <xf numFmtId="4" fontId="35" fillId="29" borderId="73" applyNumberFormat="0" applyProtection="0">
      <alignment vertical="center"/>
    </xf>
    <xf numFmtId="4" fontId="35" fillId="29" borderId="73" applyNumberFormat="0" applyProtection="0">
      <alignment vertical="center"/>
    </xf>
    <xf numFmtId="4" fontId="35" fillId="29" borderId="73" applyNumberFormat="0" applyProtection="0">
      <alignment vertical="center"/>
    </xf>
    <xf numFmtId="4" fontId="35" fillId="29" borderId="73" applyNumberFormat="0" applyProtection="0">
      <alignment vertical="center"/>
    </xf>
    <xf numFmtId="4" fontId="35" fillId="29" borderId="73" applyNumberFormat="0" applyProtection="0">
      <alignment vertical="center"/>
    </xf>
    <xf numFmtId="4" fontId="35" fillId="29" borderId="73" applyNumberFormat="0" applyProtection="0">
      <alignment vertical="center"/>
    </xf>
    <xf numFmtId="4" fontId="35" fillId="29" borderId="73" applyNumberFormat="0" applyProtection="0">
      <alignment vertical="center"/>
    </xf>
    <xf numFmtId="4" fontId="35" fillId="29" borderId="73" applyNumberFormat="0" applyProtection="0">
      <alignment vertical="center"/>
    </xf>
    <xf numFmtId="4" fontId="35" fillId="29" borderId="73" applyNumberFormat="0" applyProtection="0">
      <alignment vertical="center"/>
    </xf>
    <xf numFmtId="4" fontId="35" fillId="29" borderId="73" applyNumberFormat="0" applyProtection="0">
      <alignment vertical="center"/>
    </xf>
    <xf numFmtId="4" fontId="35" fillId="29" borderId="73" applyNumberFormat="0" applyProtection="0">
      <alignment vertical="center"/>
    </xf>
    <xf numFmtId="4" fontId="35" fillId="29" borderId="73" applyNumberFormat="0" applyProtection="0">
      <alignment vertical="center"/>
    </xf>
    <xf numFmtId="4" fontId="35" fillId="29" borderId="73" applyNumberFormat="0" applyProtection="0">
      <alignment vertical="center"/>
    </xf>
    <xf numFmtId="4" fontId="35" fillId="29" borderId="73" applyNumberFormat="0" applyProtection="0">
      <alignment vertical="center"/>
    </xf>
    <xf numFmtId="4" fontId="35" fillId="29" borderId="73" applyNumberFormat="0" applyProtection="0">
      <alignment vertical="center"/>
    </xf>
    <xf numFmtId="4" fontId="35" fillId="29" borderId="73" applyNumberFormat="0" applyProtection="0">
      <alignment vertical="center"/>
    </xf>
    <xf numFmtId="4" fontId="35" fillId="29" borderId="73" applyNumberFormat="0" applyProtection="0">
      <alignment vertical="center"/>
    </xf>
    <xf numFmtId="4" fontId="35" fillId="29" borderId="73" applyNumberFormat="0" applyProtection="0">
      <alignment vertical="center"/>
    </xf>
    <xf numFmtId="4" fontId="35" fillId="29" borderId="73" applyNumberFormat="0" applyProtection="0">
      <alignment vertical="center"/>
    </xf>
    <xf numFmtId="4" fontId="35" fillId="29" borderId="73" applyNumberFormat="0" applyProtection="0">
      <alignment vertical="center"/>
    </xf>
    <xf numFmtId="4" fontId="35" fillId="29" borderId="73" applyNumberFormat="0" applyProtection="0">
      <alignment vertical="center"/>
    </xf>
    <xf numFmtId="4" fontId="35" fillId="29" borderId="73" applyNumberFormat="0" applyProtection="0">
      <alignment vertical="center"/>
    </xf>
    <xf numFmtId="4" fontId="35" fillId="29" borderId="73" applyNumberFormat="0" applyProtection="0">
      <alignment vertical="center"/>
    </xf>
    <xf numFmtId="4" fontId="35" fillId="29" borderId="73" applyNumberFormat="0" applyProtection="0">
      <alignment vertical="center"/>
    </xf>
    <xf numFmtId="4" fontId="35" fillId="29" borderId="73" applyNumberFormat="0" applyProtection="0">
      <alignment vertical="center"/>
    </xf>
    <xf numFmtId="4" fontId="35" fillId="29" borderId="73" applyNumberFormat="0" applyProtection="0">
      <alignment vertical="center"/>
    </xf>
    <xf numFmtId="4" fontId="35" fillId="29" borderId="73" applyNumberFormat="0" applyProtection="0">
      <alignment vertical="center"/>
    </xf>
    <xf numFmtId="4" fontId="35" fillId="29" borderId="73" applyNumberFormat="0" applyProtection="0">
      <alignment vertical="center"/>
    </xf>
    <xf numFmtId="4" fontId="35" fillId="29" borderId="73" applyNumberFormat="0" applyProtection="0">
      <alignment vertical="center"/>
    </xf>
    <xf numFmtId="4" fontId="35" fillId="29" borderId="73" applyNumberFormat="0" applyProtection="0">
      <alignment vertical="center"/>
    </xf>
    <xf numFmtId="4" fontId="35" fillId="29" borderId="73" applyNumberFormat="0" applyProtection="0">
      <alignment vertical="center"/>
    </xf>
    <xf numFmtId="4" fontId="35" fillId="29" borderId="73" applyNumberFormat="0" applyProtection="0">
      <alignment vertical="center"/>
    </xf>
    <xf numFmtId="4" fontId="35" fillId="29" borderId="73" applyNumberFormat="0" applyProtection="0">
      <alignment vertical="center"/>
    </xf>
    <xf numFmtId="4" fontId="35" fillId="29" borderId="73" applyNumberFormat="0" applyProtection="0">
      <alignment vertical="center"/>
    </xf>
    <xf numFmtId="4" fontId="35" fillId="29" borderId="73" applyNumberFormat="0" applyProtection="0">
      <alignment vertical="center"/>
    </xf>
    <xf numFmtId="4" fontId="35" fillId="29" borderId="73" applyNumberFormat="0" applyProtection="0">
      <alignment vertical="center"/>
    </xf>
    <xf numFmtId="4" fontId="35" fillId="29" borderId="73" applyNumberFormat="0" applyProtection="0">
      <alignment vertical="center"/>
    </xf>
    <xf numFmtId="4" fontId="35" fillId="29" borderId="73" applyNumberFormat="0" applyProtection="0">
      <alignment vertical="center"/>
    </xf>
    <xf numFmtId="4" fontId="35" fillId="29" borderId="73" applyNumberFormat="0" applyProtection="0">
      <alignment vertical="center"/>
    </xf>
    <xf numFmtId="4" fontId="35" fillId="29" borderId="73" applyNumberFormat="0" applyProtection="0">
      <alignment vertical="center"/>
    </xf>
    <xf numFmtId="4" fontId="35" fillId="29" borderId="73" applyNumberFormat="0" applyProtection="0">
      <alignment vertical="center"/>
    </xf>
    <xf numFmtId="4" fontId="35" fillId="29" borderId="73" applyNumberFormat="0" applyProtection="0">
      <alignment vertical="center"/>
    </xf>
    <xf numFmtId="4" fontId="35" fillId="29" borderId="73" applyNumberFormat="0" applyProtection="0">
      <alignment vertical="center"/>
    </xf>
    <xf numFmtId="4" fontId="35" fillId="29" borderId="73" applyNumberFormat="0" applyProtection="0">
      <alignment vertical="center"/>
    </xf>
    <xf numFmtId="4" fontId="35" fillId="29" borderId="73" applyNumberFormat="0" applyProtection="0">
      <alignment vertical="center"/>
    </xf>
    <xf numFmtId="4" fontId="35" fillId="29" borderId="73" applyNumberFormat="0" applyProtection="0">
      <alignment vertical="center"/>
    </xf>
    <xf numFmtId="4" fontId="35" fillId="29" borderId="73" applyNumberFormat="0" applyProtection="0">
      <alignment vertical="center"/>
    </xf>
    <xf numFmtId="4" fontId="35" fillId="29" borderId="73" applyNumberFormat="0" applyProtection="0">
      <alignment vertical="center"/>
    </xf>
    <xf numFmtId="4" fontId="35" fillId="29" borderId="73" applyNumberFormat="0" applyProtection="0">
      <alignment vertical="center"/>
    </xf>
    <xf numFmtId="4" fontId="35" fillId="29" borderId="73" applyNumberFormat="0" applyProtection="0">
      <alignment vertical="center"/>
    </xf>
    <xf numFmtId="4" fontId="35" fillId="29" borderId="73" applyNumberFormat="0" applyProtection="0">
      <alignment vertical="center"/>
    </xf>
    <xf numFmtId="4" fontId="35" fillId="29" borderId="73" applyNumberFormat="0" applyProtection="0">
      <alignment vertical="center"/>
    </xf>
    <xf numFmtId="4" fontId="35" fillId="29" borderId="73" applyNumberFormat="0" applyProtection="0">
      <alignment vertical="center"/>
    </xf>
    <xf numFmtId="4" fontId="35" fillId="29" borderId="73" applyNumberFormat="0" applyProtection="0">
      <alignment vertical="center"/>
    </xf>
    <xf numFmtId="4" fontId="35" fillId="29" borderId="73" applyNumberFormat="0" applyProtection="0">
      <alignment vertical="center"/>
    </xf>
    <xf numFmtId="4" fontId="35" fillId="29" borderId="73" applyNumberFormat="0" applyProtection="0">
      <alignment vertical="center"/>
    </xf>
    <xf numFmtId="4" fontId="35" fillId="29" borderId="73" applyNumberFormat="0" applyProtection="0">
      <alignment vertical="center"/>
    </xf>
    <xf numFmtId="4" fontId="35" fillId="29" borderId="73" applyNumberFormat="0" applyProtection="0">
      <alignment vertical="center"/>
    </xf>
    <xf numFmtId="4" fontId="35" fillId="29" borderId="73" applyNumberFormat="0" applyProtection="0">
      <alignment vertical="center"/>
    </xf>
    <xf numFmtId="4" fontId="35" fillId="29" borderId="73" applyNumberFormat="0" applyProtection="0">
      <alignment vertical="center"/>
    </xf>
    <xf numFmtId="4" fontId="35" fillId="29" borderId="73" applyNumberFormat="0" applyProtection="0">
      <alignment vertical="center"/>
    </xf>
    <xf numFmtId="4" fontId="35" fillId="29" borderId="73" applyNumberFormat="0" applyProtection="0">
      <alignment vertical="center"/>
    </xf>
    <xf numFmtId="4" fontId="35" fillId="29" borderId="73" applyNumberFormat="0" applyProtection="0">
      <alignment vertical="center"/>
    </xf>
    <xf numFmtId="4" fontId="35" fillId="29" borderId="73" applyNumberFormat="0" applyProtection="0">
      <alignment vertical="center"/>
    </xf>
    <xf numFmtId="4" fontId="35" fillId="29" borderId="73" applyNumberFormat="0" applyProtection="0">
      <alignment vertical="center"/>
    </xf>
    <xf numFmtId="4" fontId="35" fillId="29" borderId="73" applyNumberFormat="0" applyProtection="0">
      <alignment vertical="center"/>
    </xf>
    <xf numFmtId="4" fontId="35" fillId="29" borderId="73" applyNumberFormat="0" applyProtection="0">
      <alignment vertical="center"/>
    </xf>
    <xf numFmtId="4" fontId="35" fillId="29" borderId="73" applyNumberFormat="0" applyProtection="0">
      <alignment vertical="center"/>
    </xf>
    <xf numFmtId="4" fontId="35" fillId="29" borderId="73" applyNumberFormat="0" applyProtection="0">
      <alignment vertical="center"/>
    </xf>
    <xf numFmtId="4" fontId="35" fillId="29" borderId="73" applyNumberFormat="0" applyProtection="0">
      <alignment vertical="center"/>
    </xf>
    <xf numFmtId="4" fontId="35" fillId="29" borderId="73" applyNumberFormat="0" applyProtection="0">
      <alignment vertical="center"/>
    </xf>
    <xf numFmtId="4" fontId="35" fillId="29" borderId="73" applyNumberFormat="0" applyProtection="0">
      <alignment vertical="center"/>
    </xf>
    <xf numFmtId="4" fontId="35" fillId="29" borderId="73" applyNumberFormat="0" applyProtection="0">
      <alignment vertical="center"/>
    </xf>
    <xf numFmtId="4" fontId="35" fillId="29" borderId="73" applyNumberFormat="0" applyProtection="0">
      <alignment vertical="center"/>
    </xf>
    <xf numFmtId="4" fontId="35" fillId="29" borderId="73" applyNumberFormat="0" applyProtection="0">
      <alignment vertical="center"/>
    </xf>
    <xf numFmtId="4" fontId="35" fillId="29" borderId="73" applyNumberFormat="0" applyProtection="0">
      <alignment vertical="center"/>
    </xf>
    <xf numFmtId="4" fontId="35" fillId="29" borderId="73" applyNumberFormat="0" applyProtection="0">
      <alignment vertical="center"/>
    </xf>
    <xf numFmtId="4" fontId="35" fillId="29" borderId="73" applyNumberFormat="0" applyProtection="0">
      <alignment vertical="center"/>
    </xf>
    <xf numFmtId="4" fontId="35" fillId="29" borderId="73" applyNumberFormat="0" applyProtection="0">
      <alignment vertical="center"/>
    </xf>
    <xf numFmtId="4" fontId="35" fillId="29" borderId="73" applyNumberFormat="0" applyProtection="0">
      <alignment vertical="center"/>
    </xf>
    <xf numFmtId="4" fontId="35" fillId="29" borderId="73" applyNumberFormat="0" applyProtection="0">
      <alignment vertical="center"/>
    </xf>
    <xf numFmtId="4" fontId="35" fillId="29" borderId="73" applyNumberFormat="0" applyProtection="0">
      <alignment vertical="center"/>
    </xf>
    <xf numFmtId="4" fontId="35" fillId="29" borderId="73" applyNumberFormat="0" applyProtection="0">
      <alignment vertical="center"/>
    </xf>
    <xf numFmtId="4" fontId="35" fillId="29" borderId="73" applyNumberFormat="0" applyProtection="0">
      <alignment vertical="center"/>
    </xf>
    <xf numFmtId="4" fontId="35" fillId="29" borderId="73" applyNumberFormat="0" applyProtection="0">
      <alignment vertical="center"/>
    </xf>
    <xf numFmtId="4" fontId="35" fillId="29" borderId="73" applyNumberFormat="0" applyProtection="0">
      <alignment vertical="center"/>
    </xf>
    <xf numFmtId="4" fontId="35" fillId="29" borderId="73" applyNumberFormat="0" applyProtection="0">
      <alignment vertical="center"/>
    </xf>
    <xf numFmtId="4" fontId="35" fillId="29" borderId="73" applyNumberFormat="0" applyProtection="0">
      <alignment vertical="center"/>
    </xf>
    <xf numFmtId="4" fontId="35" fillId="29" borderId="73" applyNumberFormat="0" applyProtection="0">
      <alignment vertical="center"/>
    </xf>
    <xf numFmtId="4" fontId="35" fillId="29" borderId="73" applyNumberFormat="0" applyProtection="0">
      <alignment vertical="center"/>
    </xf>
    <xf numFmtId="4" fontId="35" fillId="29" borderId="73" applyNumberFormat="0" applyProtection="0">
      <alignment vertical="center"/>
    </xf>
    <xf numFmtId="4" fontId="35" fillId="29" borderId="73" applyNumberFormat="0" applyProtection="0">
      <alignment vertical="center"/>
    </xf>
    <xf numFmtId="4" fontId="35" fillId="29" borderId="73" applyNumberFormat="0" applyProtection="0">
      <alignment vertical="center"/>
    </xf>
    <xf numFmtId="4" fontId="35" fillId="29" borderId="73" applyNumberFormat="0" applyProtection="0">
      <alignment vertical="center"/>
    </xf>
    <xf numFmtId="4" fontId="35" fillId="29" borderId="73" applyNumberFormat="0" applyProtection="0">
      <alignment vertical="center"/>
    </xf>
    <xf numFmtId="4" fontId="35" fillId="29" borderId="73" applyNumberFormat="0" applyProtection="0">
      <alignment vertical="center"/>
    </xf>
    <xf numFmtId="4" fontId="35" fillId="29" borderId="73" applyNumberFormat="0" applyProtection="0">
      <alignment vertical="center"/>
    </xf>
    <xf numFmtId="4" fontId="35" fillId="29" borderId="73" applyNumberFormat="0" applyProtection="0">
      <alignment vertical="center"/>
    </xf>
    <xf numFmtId="4" fontId="35" fillId="29" borderId="73" applyNumberFormat="0" applyProtection="0">
      <alignment vertical="center"/>
    </xf>
    <xf numFmtId="4" fontId="35" fillId="29" borderId="73" applyNumberFormat="0" applyProtection="0">
      <alignment vertical="center"/>
    </xf>
    <xf numFmtId="4" fontId="35" fillId="29" borderId="73" applyNumberFormat="0" applyProtection="0">
      <alignment vertical="center"/>
    </xf>
    <xf numFmtId="4" fontId="35" fillId="29" borderId="73" applyNumberFormat="0" applyProtection="0">
      <alignment vertical="center"/>
    </xf>
    <xf numFmtId="4" fontId="35" fillId="29" borderId="73" applyNumberFormat="0" applyProtection="0">
      <alignment vertical="center"/>
    </xf>
    <xf numFmtId="4" fontId="35" fillId="29" borderId="73" applyNumberFormat="0" applyProtection="0">
      <alignment vertical="center"/>
    </xf>
    <xf numFmtId="4" fontId="35" fillId="29" borderId="73" applyNumberFormat="0" applyProtection="0">
      <alignment vertical="center"/>
    </xf>
    <xf numFmtId="4" fontId="35" fillId="29" borderId="73" applyNumberFormat="0" applyProtection="0">
      <alignment vertical="center"/>
    </xf>
    <xf numFmtId="4" fontId="35" fillId="29" borderId="73" applyNumberFormat="0" applyProtection="0">
      <alignment vertical="center"/>
    </xf>
    <xf numFmtId="4" fontId="35" fillId="29" borderId="73" applyNumberFormat="0" applyProtection="0">
      <alignment vertical="center"/>
    </xf>
    <xf numFmtId="4" fontId="35" fillId="29" borderId="73" applyNumberFormat="0" applyProtection="0">
      <alignment vertical="center"/>
    </xf>
    <xf numFmtId="4" fontId="35" fillId="29" borderId="73" applyNumberFormat="0" applyProtection="0">
      <alignment vertical="center"/>
    </xf>
    <xf numFmtId="4" fontId="35" fillId="29" borderId="73" applyNumberFormat="0" applyProtection="0">
      <alignment vertical="center"/>
    </xf>
    <xf numFmtId="4" fontId="35" fillId="29" borderId="73" applyNumberFormat="0" applyProtection="0">
      <alignment vertical="center"/>
    </xf>
    <xf numFmtId="4" fontId="35" fillId="29" borderId="73" applyNumberFormat="0" applyProtection="0">
      <alignment vertical="center"/>
    </xf>
    <xf numFmtId="4" fontId="35" fillId="29" borderId="73" applyNumberFormat="0" applyProtection="0">
      <alignment vertical="center"/>
    </xf>
    <xf numFmtId="4" fontId="35" fillId="29" borderId="73" applyNumberFormat="0" applyProtection="0">
      <alignment vertical="center"/>
    </xf>
    <xf numFmtId="4" fontId="35" fillId="29" borderId="73" applyNumberFormat="0" applyProtection="0">
      <alignment vertical="center"/>
    </xf>
    <xf numFmtId="4" fontId="35" fillId="29" borderId="73" applyNumberFormat="0" applyProtection="0">
      <alignment vertical="center"/>
    </xf>
    <xf numFmtId="4" fontId="35" fillId="29" borderId="73" applyNumberFormat="0" applyProtection="0">
      <alignment vertical="center"/>
    </xf>
    <xf numFmtId="4" fontId="35" fillId="29" borderId="73" applyNumberFormat="0" applyProtection="0">
      <alignment vertical="center"/>
    </xf>
    <xf numFmtId="4" fontId="35" fillId="29" borderId="73" applyNumberFormat="0" applyProtection="0">
      <alignment vertical="center"/>
    </xf>
    <xf numFmtId="4" fontId="35" fillId="29" borderId="73" applyNumberFormat="0" applyProtection="0">
      <alignment vertical="center"/>
    </xf>
    <xf numFmtId="4" fontId="35" fillId="29" borderId="73" applyNumberFormat="0" applyProtection="0">
      <alignment vertical="center"/>
    </xf>
    <xf numFmtId="4" fontId="35" fillId="29" borderId="73" applyNumberFormat="0" applyProtection="0">
      <alignment vertical="center"/>
    </xf>
    <xf numFmtId="4" fontId="35" fillId="29" borderId="73" applyNumberFormat="0" applyProtection="0">
      <alignment vertical="center"/>
    </xf>
    <xf numFmtId="4" fontId="35" fillId="29" borderId="73" applyNumberFormat="0" applyProtection="0">
      <alignment vertical="center"/>
    </xf>
    <xf numFmtId="4" fontId="35" fillId="29" borderId="73" applyNumberFormat="0" applyProtection="0">
      <alignment vertical="center"/>
    </xf>
    <xf numFmtId="4" fontId="35" fillId="29" borderId="73" applyNumberFormat="0" applyProtection="0">
      <alignment vertical="center"/>
    </xf>
    <xf numFmtId="4" fontId="35" fillId="29" borderId="73" applyNumberFormat="0" applyProtection="0">
      <alignment vertical="center"/>
    </xf>
    <xf numFmtId="4" fontId="35" fillId="29" borderId="73" applyNumberFormat="0" applyProtection="0">
      <alignment vertical="center"/>
    </xf>
    <xf numFmtId="4" fontId="35" fillId="29" borderId="73" applyNumberFormat="0" applyProtection="0">
      <alignment vertical="center"/>
    </xf>
    <xf numFmtId="4" fontId="35" fillId="29" borderId="73" applyNumberFormat="0" applyProtection="0">
      <alignment vertical="center"/>
    </xf>
    <xf numFmtId="4" fontId="35" fillId="29" borderId="73" applyNumberFormat="0" applyProtection="0">
      <alignment vertical="center"/>
    </xf>
    <xf numFmtId="4" fontId="35" fillId="29" borderId="73" applyNumberFormat="0" applyProtection="0">
      <alignment vertical="center"/>
    </xf>
    <xf numFmtId="4" fontId="35" fillId="29" borderId="73" applyNumberFormat="0" applyProtection="0">
      <alignment vertical="center"/>
    </xf>
    <xf numFmtId="4" fontId="35" fillId="29" borderId="73" applyNumberFormat="0" applyProtection="0">
      <alignment vertical="center"/>
    </xf>
    <xf numFmtId="4" fontId="35" fillId="29" borderId="73" applyNumberFormat="0" applyProtection="0">
      <alignment vertical="center"/>
    </xf>
    <xf numFmtId="4" fontId="35" fillId="29" borderId="73" applyNumberFormat="0" applyProtection="0">
      <alignment vertical="center"/>
    </xf>
    <xf numFmtId="4" fontId="35" fillId="29" borderId="73" applyNumberFormat="0" applyProtection="0">
      <alignment vertical="center"/>
    </xf>
    <xf numFmtId="4" fontId="35" fillId="29" borderId="73" applyNumberFormat="0" applyProtection="0">
      <alignment vertical="center"/>
    </xf>
    <xf numFmtId="4" fontId="35" fillId="29" borderId="73" applyNumberFormat="0" applyProtection="0">
      <alignment vertical="center"/>
    </xf>
    <xf numFmtId="4" fontId="35" fillId="29" borderId="73" applyNumberFormat="0" applyProtection="0">
      <alignment vertical="center"/>
    </xf>
    <xf numFmtId="4" fontId="35" fillId="29" borderId="73" applyNumberFormat="0" applyProtection="0">
      <alignment vertical="center"/>
    </xf>
    <xf numFmtId="4" fontId="35" fillId="29" borderId="73" applyNumberFormat="0" applyProtection="0">
      <alignment vertical="center"/>
    </xf>
    <xf numFmtId="4" fontId="35" fillId="29" borderId="73" applyNumberFormat="0" applyProtection="0">
      <alignment vertical="center"/>
    </xf>
    <xf numFmtId="4" fontId="35" fillId="29" borderId="73" applyNumberFormat="0" applyProtection="0">
      <alignment vertical="center"/>
    </xf>
    <xf numFmtId="4" fontId="35" fillId="29" borderId="73" applyNumberFormat="0" applyProtection="0">
      <alignment vertical="center"/>
    </xf>
    <xf numFmtId="4" fontId="35" fillId="29" borderId="73" applyNumberFormat="0" applyProtection="0">
      <alignment vertical="center"/>
    </xf>
    <xf numFmtId="4" fontId="35" fillId="29" borderId="73" applyNumberFormat="0" applyProtection="0">
      <alignment vertical="center"/>
    </xf>
    <xf numFmtId="4" fontId="35" fillId="29" borderId="73" applyNumberFormat="0" applyProtection="0">
      <alignment vertical="center"/>
    </xf>
    <xf numFmtId="4" fontId="35" fillId="29" borderId="73" applyNumberFormat="0" applyProtection="0">
      <alignment vertical="center"/>
    </xf>
    <xf numFmtId="4" fontId="35" fillId="29" borderId="73" applyNumberFormat="0" applyProtection="0">
      <alignment vertical="center"/>
    </xf>
    <xf numFmtId="4" fontId="35" fillId="29" borderId="73" applyNumberFormat="0" applyProtection="0">
      <alignment vertical="center"/>
    </xf>
    <xf numFmtId="4" fontId="35" fillId="29" borderId="73" applyNumberFormat="0" applyProtection="0">
      <alignment vertical="center"/>
    </xf>
    <xf numFmtId="4" fontId="35" fillId="29" borderId="73" applyNumberFormat="0" applyProtection="0">
      <alignment vertical="center"/>
    </xf>
    <xf numFmtId="4" fontId="35" fillId="29" borderId="73" applyNumberFormat="0" applyProtection="0">
      <alignment vertical="center"/>
    </xf>
    <xf numFmtId="4" fontId="35" fillId="29" borderId="73" applyNumberFormat="0" applyProtection="0">
      <alignment vertical="center"/>
    </xf>
    <xf numFmtId="4" fontId="35" fillId="29" borderId="73" applyNumberFormat="0" applyProtection="0">
      <alignment vertical="center"/>
    </xf>
    <xf numFmtId="4" fontId="35" fillId="29" borderId="73" applyNumberFormat="0" applyProtection="0">
      <alignment vertical="center"/>
    </xf>
    <xf numFmtId="4" fontId="35" fillId="29" borderId="73" applyNumberFormat="0" applyProtection="0">
      <alignment vertical="center"/>
    </xf>
    <xf numFmtId="4" fontId="35" fillId="29" borderId="73" applyNumberFormat="0" applyProtection="0">
      <alignment vertical="center"/>
    </xf>
    <xf numFmtId="4" fontId="35" fillId="29" borderId="73" applyNumberFormat="0" applyProtection="0">
      <alignment vertical="center"/>
    </xf>
    <xf numFmtId="4" fontId="35" fillId="29" borderId="73" applyNumberFormat="0" applyProtection="0">
      <alignment vertical="center"/>
    </xf>
    <xf numFmtId="4" fontId="35" fillId="29" borderId="73" applyNumberFormat="0" applyProtection="0">
      <alignment vertical="center"/>
    </xf>
    <xf numFmtId="4" fontId="35" fillId="29" borderId="73" applyNumberFormat="0" applyProtection="0">
      <alignment vertical="center"/>
    </xf>
    <xf numFmtId="4" fontId="35" fillId="29" borderId="73" applyNumberFormat="0" applyProtection="0">
      <alignment vertical="center"/>
    </xf>
    <xf numFmtId="4" fontId="35" fillId="29" borderId="73" applyNumberFormat="0" applyProtection="0">
      <alignment vertical="center"/>
    </xf>
    <xf numFmtId="4" fontId="35" fillId="29" borderId="73" applyNumberFormat="0" applyProtection="0">
      <alignment vertical="center"/>
    </xf>
    <xf numFmtId="4" fontId="35" fillId="29" borderId="73" applyNumberFormat="0" applyProtection="0">
      <alignment vertical="center"/>
    </xf>
    <xf numFmtId="4" fontId="35" fillId="29" borderId="73" applyNumberFormat="0" applyProtection="0">
      <alignment vertical="center"/>
    </xf>
    <xf numFmtId="4" fontId="35" fillId="29" borderId="73" applyNumberFormat="0" applyProtection="0">
      <alignment vertical="center"/>
    </xf>
    <xf numFmtId="4" fontId="35" fillId="29" borderId="73" applyNumberFormat="0" applyProtection="0">
      <alignment vertical="center"/>
    </xf>
    <xf numFmtId="4" fontId="35" fillId="29" borderId="73" applyNumberFormat="0" applyProtection="0">
      <alignment vertical="center"/>
    </xf>
    <xf numFmtId="4" fontId="35" fillId="29" borderId="73" applyNumberFormat="0" applyProtection="0">
      <alignment vertical="center"/>
    </xf>
    <xf numFmtId="4" fontId="35" fillId="29" borderId="73" applyNumberFormat="0" applyProtection="0">
      <alignment vertical="center"/>
    </xf>
    <xf numFmtId="4" fontId="35" fillId="29" borderId="73" applyNumberFormat="0" applyProtection="0">
      <alignment vertical="center"/>
    </xf>
    <xf numFmtId="4" fontId="35" fillId="29" borderId="73" applyNumberFormat="0" applyProtection="0">
      <alignment vertical="center"/>
    </xf>
    <xf numFmtId="4" fontId="35" fillId="29" borderId="73" applyNumberFormat="0" applyProtection="0">
      <alignment vertical="center"/>
    </xf>
    <xf numFmtId="4" fontId="35" fillId="29" borderId="73" applyNumberFormat="0" applyProtection="0">
      <alignment vertical="center"/>
    </xf>
    <xf numFmtId="4" fontId="35" fillId="29" borderId="73" applyNumberFormat="0" applyProtection="0">
      <alignment vertical="center"/>
    </xf>
    <xf numFmtId="4" fontId="35" fillId="29" borderId="73" applyNumberFormat="0" applyProtection="0">
      <alignment vertical="center"/>
    </xf>
    <xf numFmtId="4" fontId="35" fillId="29" borderId="73" applyNumberFormat="0" applyProtection="0">
      <alignment vertical="center"/>
    </xf>
    <xf numFmtId="4" fontId="35" fillId="29" borderId="73" applyNumberFormat="0" applyProtection="0">
      <alignment vertical="center"/>
    </xf>
    <xf numFmtId="4" fontId="35" fillId="29" borderId="73" applyNumberFormat="0" applyProtection="0">
      <alignment vertical="center"/>
    </xf>
    <xf numFmtId="4" fontId="35" fillId="29" borderId="73" applyNumberFormat="0" applyProtection="0">
      <alignment vertical="center"/>
    </xf>
    <xf numFmtId="4" fontId="35" fillId="29" borderId="73" applyNumberFormat="0" applyProtection="0">
      <alignment vertical="center"/>
    </xf>
    <xf numFmtId="4" fontId="35" fillId="29" borderId="73" applyNumberFormat="0" applyProtection="0">
      <alignment vertical="center"/>
    </xf>
    <xf numFmtId="4" fontId="35" fillId="29" borderId="73" applyNumberFormat="0" applyProtection="0">
      <alignment vertical="center"/>
    </xf>
    <xf numFmtId="4" fontId="35" fillId="29" borderId="73" applyNumberFormat="0" applyProtection="0">
      <alignment vertical="center"/>
    </xf>
    <xf numFmtId="4" fontId="35" fillId="29" borderId="73" applyNumberFormat="0" applyProtection="0">
      <alignment vertical="center"/>
    </xf>
    <xf numFmtId="4" fontId="35" fillId="29" borderId="73" applyNumberFormat="0" applyProtection="0">
      <alignment vertical="center"/>
    </xf>
    <xf numFmtId="4" fontId="35" fillId="29" borderId="73" applyNumberFormat="0" applyProtection="0">
      <alignment vertical="center"/>
    </xf>
    <xf numFmtId="4" fontId="35" fillId="29" borderId="73" applyNumberFormat="0" applyProtection="0">
      <alignment vertical="center"/>
    </xf>
    <xf numFmtId="4" fontId="35" fillId="29" borderId="73" applyNumberFormat="0" applyProtection="0">
      <alignment vertical="center"/>
    </xf>
    <xf numFmtId="4" fontId="35" fillId="29" borderId="73" applyNumberFormat="0" applyProtection="0">
      <alignment vertical="center"/>
    </xf>
    <xf numFmtId="4" fontId="35" fillId="29" borderId="73" applyNumberFormat="0" applyProtection="0">
      <alignment vertical="center"/>
    </xf>
    <xf numFmtId="4" fontId="35" fillId="29" borderId="73" applyNumberFormat="0" applyProtection="0">
      <alignment vertical="center"/>
    </xf>
    <xf numFmtId="4" fontId="35" fillId="29" borderId="73" applyNumberFormat="0" applyProtection="0">
      <alignment vertical="center"/>
    </xf>
    <xf numFmtId="4" fontId="35" fillId="29" borderId="73" applyNumberFormat="0" applyProtection="0">
      <alignment vertical="center"/>
    </xf>
    <xf numFmtId="4" fontId="35" fillId="29" borderId="73" applyNumberFormat="0" applyProtection="0">
      <alignment vertical="center"/>
    </xf>
    <xf numFmtId="4" fontId="35" fillId="29" borderId="73" applyNumberFormat="0" applyProtection="0">
      <alignment vertical="center"/>
    </xf>
    <xf numFmtId="4" fontId="35" fillId="29" borderId="73" applyNumberFormat="0" applyProtection="0">
      <alignment vertical="center"/>
    </xf>
    <xf numFmtId="4" fontId="35" fillId="29" borderId="73" applyNumberFormat="0" applyProtection="0">
      <alignment vertical="center"/>
    </xf>
    <xf numFmtId="4" fontId="35" fillId="29" borderId="73" applyNumberFormat="0" applyProtection="0">
      <alignment vertical="center"/>
    </xf>
    <xf numFmtId="4" fontId="35" fillId="29" borderId="73" applyNumberFormat="0" applyProtection="0">
      <alignment vertical="center"/>
    </xf>
    <xf numFmtId="4" fontId="35" fillId="29" borderId="73" applyNumberFormat="0" applyProtection="0">
      <alignment vertical="center"/>
    </xf>
    <xf numFmtId="4" fontId="35" fillId="29" borderId="73" applyNumberFormat="0" applyProtection="0">
      <alignment vertical="center"/>
    </xf>
    <xf numFmtId="4" fontId="35" fillId="29" borderId="73" applyNumberFormat="0" applyProtection="0">
      <alignment vertical="center"/>
    </xf>
    <xf numFmtId="4" fontId="35" fillId="29" borderId="73" applyNumberFormat="0" applyProtection="0">
      <alignment vertical="center"/>
    </xf>
    <xf numFmtId="4" fontId="35" fillId="29" borderId="73" applyNumberFormat="0" applyProtection="0">
      <alignment vertical="center"/>
    </xf>
    <xf numFmtId="4" fontId="35" fillId="29" borderId="73" applyNumberFormat="0" applyProtection="0">
      <alignment vertical="center"/>
    </xf>
    <xf numFmtId="4" fontId="35" fillId="29" borderId="73" applyNumberFormat="0" applyProtection="0">
      <alignment vertical="center"/>
    </xf>
    <xf numFmtId="4" fontId="35" fillId="29" borderId="73" applyNumberFormat="0" applyProtection="0">
      <alignment vertical="center"/>
    </xf>
    <xf numFmtId="4" fontId="35" fillId="29" borderId="73" applyNumberFormat="0" applyProtection="0">
      <alignment vertical="center"/>
    </xf>
    <xf numFmtId="4" fontId="35" fillId="29" borderId="73" applyNumberFormat="0" applyProtection="0">
      <alignment vertical="center"/>
    </xf>
    <xf numFmtId="4" fontId="35" fillId="29" borderId="73" applyNumberFormat="0" applyProtection="0">
      <alignment vertical="center"/>
    </xf>
    <xf numFmtId="4" fontId="35" fillId="29" borderId="73" applyNumberFormat="0" applyProtection="0">
      <alignment vertical="center"/>
    </xf>
    <xf numFmtId="4" fontId="35" fillId="29" borderId="73" applyNumberFormat="0" applyProtection="0">
      <alignment vertical="center"/>
    </xf>
    <xf numFmtId="4" fontId="35" fillId="29" borderId="73" applyNumberFormat="0" applyProtection="0">
      <alignment vertical="center"/>
    </xf>
    <xf numFmtId="4" fontId="35" fillId="29" borderId="73" applyNumberFormat="0" applyProtection="0">
      <alignment vertical="center"/>
    </xf>
    <xf numFmtId="4" fontId="35" fillId="29" borderId="73" applyNumberFormat="0" applyProtection="0">
      <alignment vertical="center"/>
    </xf>
    <xf numFmtId="4" fontId="35" fillId="29" borderId="73" applyNumberFormat="0" applyProtection="0">
      <alignment vertical="center"/>
    </xf>
    <xf numFmtId="4" fontId="35" fillId="29" borderId="73" applyNumberFormat="0" applyProtection="0">
      <alignment vertical="center"/>
    </xf>
    <xf numFmtId="4" fontId="35" fillId="29" borderId="73" applyNumberFormat="0" applyProtection="0">
      <alignment vertical="center"/>
    </xf>
    <xf numFmtId="4" fontId="35" fillId="29" borderId="73" applyNumberFormat="0" applyProtection="0">
      <alignment vertical="center"/>
    </xf>
    <xf numFmtId="4" fontId="35" fillId="29" borderId="73" applyNumberFormat="0" applyProtection="0">
      <alignment vertical="center"/>
    </xf>
    <xf numFmtId="4" fontId="35" fillId="29" borderId="73" applyNumberFormat="0" applyProtection="0">
      <alignment vertical="center"/>
    </xf>
    <xf numFmtId="4" fontId="35" fillId="29" borderId="73" applyNumberFormat="0" applyProtection="0">
      <alignment vertical="center"/>
    </xf>
    <xf numFmtId="4" fontId="35" fillId="29" borderId="73" applyNumberFormat="0" applyProtection="0">
      <alignment vertical="center"/>
    </xf>
    <xf numFmtId="4" fontId="35" fillId="29" borderId="73" applyNumberFormat="0" applyProtection="0">
      <alignment vertical="center"/>
    </xf>
    <xf numFmtId="4" fontId="35" fillId="29" borderId="73" applyNumberFormat="0" applyProtection="0">
      <alignment vertical="center"/>
    </xf>
    <xf numFmtId="4" fontId="35" fillId="29" borderId="73" applyNumberFormat="0" applyProtection="0">
      <alignment vertical="center"/>
    </xf>
    <xf numFmtId="4" fontId="35" fillId="29" borderId="73" applyNumberFormat="0" applyProtection="0">
      <alignment vertical="center"/>
    </xf>
    <xf numFmtId="4" fontId="35" fillId="29" borderId="73" applyNumberFormat="0" applyProtection="0">
      <alignment vertical="center"/>
    </xf>
    <xf numFmtId="4" fontId="35" fillId="29" borderId="73" applyNumberFormat="0" applyProtection="0">
      <alignment vertical="center"/>
    </xf>
    <xf numFmtId="4" fontId="35" fillId="29" borderId="73" applyNumberFormat="0" applyProtection="0">
      <alignment vertical="center"/>
    </xf>
    <xf numFmtId="4" fontId="35" fillId="29" borderId="73" applyNumberFormat="0" applyProtection="0">
      <alignment vertical="center"/>
    </xf>
    <xf numFmtId="4" fontId="35" fillId="29" borderId="73" applyNumberFormat="0" applyProtection="0">
      <alignment vertical="center"/>
    </xf>
    <xf numFmtId="4" fontId="35" fillId="29" borderId="73" applyNumberFormat="0" applyProtection="0">
      <alignment vertical="center"/>
    </xf>
    <xf numFmtId="4" fontId="35" fillId="29" borderId="73" applyNumberFormat="0" applyProtection="0">
      <alignment vertical="center"/>
    </xf>
    <xf numFmtId="4" fontId="35" fillId="29" borderId="73" applyNumberFormat="0" applyProtection="0">
      <alignment vertical="center"/>
    </xf>
    <xf numFmtId="4" fontId="35" fillId="29" borderId="73" applyNumberFormat="0" applyProtection="0">
      <alignment vertical="center"/>
    </xf>
    <xf numFmtId="4" fontId="35" fillId="29" borderId="73" applyNumberFormat="0" applyProtection="0">
      <alignment vertical="center"/>
    </xf>
    <xf numFmtId="4" fontId="35" fillId="29" borderId="73" applyNumberFormat="0" applyProtection="0">
      <alignment vertical="center"/>
    </xf>
    <xf numFmtId="4" fontId="35" fillId="29" borderId="73" applyNumberFormat="0" applyProtection="0">
      <alignment vertical="center"/>
    </xf>
    <xf numFmtId="4" fontId="35" fillId="29" borderId="73" applyNumberFormat="0" applyProtection="0">
      <alignment vertical="center"/>
    </xf>
    <xf numFmtId="4" fontId="35" fillId="29" borderId="73" applyNumberFormat="0" applyProtection="0">
      <alignment vertical="center"/>
    </xf>
    <xf numFmtId="4" fontId="35" fillId="29" borderId="73" applyNumberFormat="0" applyProtection="0">
      <alignment vertical="center"/>
    </xf>
    <xf numFmtId="4" fontId="35" fillId="29" borderId="73" applyNumberFormat="0" applyProtection="0">
      <alignment vertical="center"/>
    </xf>
    <xf numFmtId="4" fontId="35" fillId="29" borderId="73" applyNumberFormat="0" applyProtection="0">
      <alignment vertical="center"/>
    </xf>
    <xf numFmtId="4" fontId="35" fillId="29" borderId="73" applyNumberFormat="0" applyProtection="0">
      <alignment vertical="center"/>
    </xf>
    <xf numFmtId="4" fontId="35" fillId="29" borderId="73" applyNumberFormat="0" applyProtection="0">
      <alignment vertical="center"/>
    </xf>
    <xf numFmtId="4" fontId="35" fillId="29" borderId="73" applyNumberFormat="0" applyProtection="0">
      <alignment vertical="center"/>
    </xf>
    <xf numFmtId="4" fontId="35" fillId="29" borderId="73" applyNumberFormat="0" applyProtection="0">
      <alignment vertical="center"/>
    </xf>
    <xf numFmtId="4" fontId="35" fillId="29" borderId="73" applyNumberFormat="0" applyProtection="0">
      <alignment vertical="center"/>
    </xf>
    <xf numFmtId="4" fontId="35" fillId="29" borderId="73" applyNumberFormat="0" applyProtection="0">
      <alignment vertical="center"/>
    </xf>
    <xf numFmtId="4" fontId="35" fillId="29" borderId="73" applyNumberFormat="0" applyProtection="0">
      <alignment vertical="center"/>
    </xf>
    <xf numFmtId="4" fontId="35" fillId="29" borderId="73" applyNumberFormat="0" applyProtection="0">
      <alignment vertical="center"/>
    </xf>
    <xf numFmtId="4" fontId="35" fillId="29" borderId="73" applyNumberFormat="0" applyProtection="0">
      <alignment vertical="center"/>
    </xf>
    <xf numFmtId="4" fontId="35" fillId="29" borderId="73" applyNumberFormat="0" applyProtection="0">
      <alignment vertical="center"/>
    </xf>
    <xf numFmtId="4" fontId="35" fillId="29" borderId="73" applyNumberFormat="0" applyProtection="0">
      <alignment vertical="center"/>
    </xf>
    <xf numFmtId="4" fontId="35" fillId="29" borderId="73" applyNumberFormat="0" applyProtection="0">
      <alignment vertical="center"/>
    </xf>
    <xf numFmtId="4" fontId="35" fillId="29" borderId="73" applyNumberFormat="0" applyProtection="0">
      <alignment vertical="center"/>
    </xf>
    <xf numFmtId="4" fontId="35" fillId="29" borderId="73" applyNumberFormat="0" applyProtection="0">
      <alignment vertical="center"/>
    </xf>
    <xf numFmtId="4" fontId="35" fillId="29" borderId="73" applyNumberFormat="0" applyProtection="0">
      <alignment vertical="center"/>
    </xf>
    <xf numFmtId="4" fontId="35" fillId="29" borderId="73" applyNumberFormat="0" applyProtection="0">
      <alignment vertical="center"/>
    </xf>
    <xf numFmtId="4" fontId="35" fillId="29" borderId="73" applyNumberFormat="0" applyProtection="0">
      <alignment vertical="center"/>
    </xf>
    <xf numFmtId="4" fontId="35" fillId="29" borderId="73" applyNumberFormat="0" applyProtection="0">
      <alignment vertical="center"/>
    </xf>
    <xf numFmtId="4" fontId="35" fillId="29" borderId="73" applyNumberFormat="0" applyProtection="0">
      <alignment vertical="center"/>
    </xf>
    <xf numFmtId="4" fontId="35" fillId="29" borderId="73" applyNumberFormat="0" applyProtection="0">
      <alignment vertical="center"/>
    </xf>
    <xf numFmtId="4" fontId="35" fillId="29" borderId="73" applyNumberFormat="0" applyProtection="0">
      <alignment vertical="center"/>
    </xf>
    <xf numFmtId="4" fontId="35" fillId="29" borderId="73" applyNumberFormat="0" applyProtection="0">
      <alignment vertical="center"/>
    </xf>
    <xf numFmtId="4" fontId="35" fillId="29" borderId="73" applyNumberFormat="0" applyProtection="0">
      <alignment vertical="center"/>
    </xf>
    <xf numFmtId="4" fontId="35" fillId="29" borderId="73" applyNumberFormat="0" applyProtection="0">
      <alignment vertical="center"/>
    </xf>
    <xf numFmtId="4" fontId="35" fillId="29" borderId="73" applyNumberFormat="0" applyProtection="0">
      <alignment vertical="center"/>
    </xf>
    <xf numFmtId="4" fontId="35" fillId="29" borderId="73" applyNumberFormat="0" applyProtection="0">
      <alignment vertical="center"/>
    </xf>
    <xf numFmtId="4" fontId="35" fillId="29" borderId="73" applyNumberFormat="0" applyProtection="0">
      <alignment vertical="center"/>
    </xf>
    <xf numFmtId="4" fontId="35" fillId="29" borderId="73" applyNumberFormat="0" applyProtection="0">
      <alignment vertical="center"/>
    </xf>
    <xf numFmtId="4" fontId="35" fillId="29" borderId="73" applyNumberFormat="0" applyProtection="0">
      <alignment vertical="center"/>
    </xf>
    <xf numFmtId="4" fontId="35" fillId="29" borderId="73" applyNumberFormat="0" applyProtection="0">
      <alignment vertical="center"/>
    </xf>
    <xf numFmtId="4" fontId="35" fillId="29" borderId="73" applyNumberFormat="0" applyProtection="0">
      <alignment vertical="center"/>
    </xf>
    <xf numFmtId="4" fontId="35" fillId="29" borderId="73" applyNumberFormat="0" applyProtection="0">
      <alignment vertical="center"/>
    </xf>
    <xf numFmtId="4" fontId="35" fillId="29" borderId="73" applyNumberFormat="0" applyProtection="0">
      <alignment vertical="center"/>
    </xf>
    <xf numFmtId="4" fontId="35" fillId="29" borderId="73" applyNumberFormat="0" applyProtection="0">
      <alignment vertical="center"/>
    </xf>
    <xf numFmtId="4" fontId="35" fillId="29" borderId="73" applyNumberFormat="0" applyProtection="0">
      <alignment vertical="center"/>
    </xf>
    <xf numFmtId="4" fontId="35" fillId="29" borderId="73" applyNumberFormat="0" applyProtection="0">
      <alignment vertical="center"/>
    </xf>
    <xf numFmtId="4" fontId="35" fillId="29" borderId="73" applyNumberFormat="0" applyProtection="0">
      <alignment vertical="center"/>
    </xf>
    <xf numFmtId="4" fontId="35" fillId="29" borderId="73" applyNumberFormat="0" applyProtection="0">
      <alignment vertical="center"/>
    </xf>
    <xf numFmtId="4" fontId="35" fillId="29" borderId="73" applyNumberFormat="0" applyProtection="0">
      <alignment vertical="center"/>
    </xf>
    <xf numFmtId="4" fontId="35" fillId="29" borderId="73" applyNumberFormat="0" applyProtection="0">
      <alignment vertical="center"/>
    </xf>
    <xf numFmtId="4" fontId="35" fillId="29" borderId="73" applyNumberFormat="0" applyProtection="0">
      <alignment vertical="center"/>
    </xf>
    <xf numFmtId="4" fontId="35" fillId="29" borderId="73" applyNumberFormat="0" applyProtection="0">
      <alignment vertical="center"/>
    </xf>
    <xf numFmtId="4" fontId="35" fillId="29" borderId="73" applyNumberFormat="0" applyProtection="0">
      <alignment vertical="center"/>
    </xf>
    <xf numFmtId="4" fontId="35" fillId="29" borderId="73" applyNumberFormat="0" applyProtection="0">
      <alignment vertical="center"/>
    </xf>
    <xf numFmtId="4" fontId="35" fillId="29" borderId="73" applyNumberFormat="0" applyProtection="0">
      <alignment vertical="center"/>
    </xf>
    <xf numFmtId="4" fontId="35" fillId="29" borderId="73" applyNumberFormat="0" applyProtection="0">
      <alignment vertical="center"/>
    </xf>
    <xf numFmtId="4" fontId="35" fillId="29" borderId="73" applyNumberFormat="0" applyProtection="0">
      <alignment vertical="center"/>
    </xf>
    <xf numFmtId="4" fontId="35" fillId="29" borderId="73" applyNumberFormat="0" applyProtection="0">
      <alignment vertical="center"/>
    </xf>
    <xf numFmtId="4" fontId="35" fillId="29" borderId="73" applyNumberFormat="0" applyProtection="0">
      <alignment vertical="center"/>
    </xf>
    <xf numFmtId="4" fontId="35" fillId="29" borderId="73" applyNumberFormat="0" applyProtection="0">
      <alignment vertical="center"/>
    </xf>
    <xf numFmtId="4" fontId="35" fillId="29" borderId="73" applyNumberFormat="0" applyProtection="0">
      <alignment vertical="center"/>
    </xf>
    <xf numFmtId="4" fontId="35" fillId="29" borderId="73" applyNumberFormat="0" applyProtection="0">
      <alignment vertical="center"/>
    </xf>
    <xf numFmtId="4" fontId="35" fillId="29" borderId="73" applyNumberFormat="0" applyProtection="0">
      <alignment vertical="center"/>
    </xf>
    <xf numFmtId="4" fontId="35" fillId="29" borderId="73" applyNumberFormat="0" applyProtection="0">
      <alignment vertical="center"/>
    </xf>
    <xf numFmtId="4" fontId="35" fillId="29" borderId="73" applyNumberFormat="0" applyProtection="0">
      <alignment vertical="center"/>
    </xf>
    <xf numFmtId="4" fontId="35" fillId="29" borderId="73" applyNumberFormat="0" applyProtection="0">
      <alignment vertical="center"/>
    </xf>
    <xf numFmtId="4" fontId="35" fillId="29" borderId="73" applyNumberFormat="0" applyProtection="0">
      <alignment vertical="center"/>
    </xf>
    <xf numFmtId="4" fontId="35" fillId="29" borderId="73" applyNumberFormat="0" applyProtection="0">
      <alignment vertical="center"/>
    </xf>
    <xf numFmtId="4" fontId="35" fillId="29" borderId="73" applyNumberFormat="0" applyProtection="0">
      <alignment vertical="center"/>
    </xf>
    <xf numFmtId="4" fontId="35" fillId="29" borderId="73" applyNumberFormat="0" applyProtection="0">
      <alignment vertical="center"/>
    </xf>
    <xf numFmtId="4" fontId="35" fillId="29" borderId="73" applyNumberFormat="0" applyProtection="0">
      <alignment vertical="center"/>
    </xf>
    <xf numFmtId="4" fontId="35" fillId="29" borderId="73" applyNumberFormat="0" applyProtection="0">
      <alignment vertical="center"/>
    </xf>
    <xf numFmtId="4" fontId="35" fillId="29" borderId="73" applyNumberFormat="0" applyProtection="0">
      <alignment vertical="center"/>
    </xf>
    <xf numFmtId="4" fontId="35" fillId="29" borderId="73" applyNumberFormat="0" applyProtection="0">
      <alignment vertical="center"/>
    </xf>
    <xf numFmtId="4" fontId="35" fillId="29" borderId="73" applyNumberFormat="0" applyProtection="0">
      <alignment vertical="center"/>
    </xf>
    <xf numFmtId="4" fontId="35" fillId="29" borderId="73" applyNumberFormat="0" applyProtection="0">
      <alignment vertical="center"/>
    </xf>
    <xf numFmtId="4" fontId="35" fillId="29" borderId="73" applyNumberFormat="0" applyProtection="0">
      <alignment vertical="center"/>
    </xf>
    <xf numFmtId="4" fontId="35" fillId="29" borderId="73" applyNumberFormat="0" applyProtection="0">
      <alignment vertical="center"/>
    </xf>
    <xf numFmtId="4" fontId="35" fillId="29" borderId="73" applyNumberFormat="0" applyProtection="0">
      <alignment vertical="center"/>
    </xf>
    <xf numFmtId="4" fontId="35" fillId="29" borderId="73" applyNumberFormat="0" applyProtection="0">
      <alignment vertical="center"/>
    </xf>
    <xf numFmtId="4" fontId="35" fillId="29" borderId="73" applyNumberFormat="0" applyProtection="0">
      <alignment vertical="center"/>
    </xf>
    <xf numFmtId="4" fontId="35" fillId="29" borderId="73" applyNumberFormat="0" applyProtection="0">
      <alignment vertical="center"/>
    </xf>
    <xf numFmtId="4" fontId="35" fillId="29" borderId="73" applyNumberFormat="0" applyProtection="0">
      <alignment vertical="center"/>
    </xf>
    <xf numFmtId="4" fontId="35" fillId="29" borderId="73" applyNumberFormat="0" applyProtection="0">
      <alignment vertical="center"/>
    </xf>
    <xf numFmtId="4" fontId="35" fillId="29" borderId="73" applyNumberFormat="0" applyProtection="0">
      <alignment vertical="center"/>
    </xf>
    <xf numFmtId="4" fontId="35" fillId="29" borderId="73" applyNumberFormat="0" applyProtection="0">
      <alignment vertical="center"/>
    </xf>
    <xf numFmtId="4" fontId="35" fillId="29" borderId="73" applyNumberFormat="0" applyProtection="0">
      <alignment vertical="center"/>
    </xf>
    <xf numFmtId="4" fontId="35" fillId="29" borderId="73" applyNumberFormat="0" applyProtection="0">
      <alignment vertical="center"/>
    </xf>
    <xf numFmtId="4" fontId="35" fillId="29" borderId="73" applyNumberFormat="0" applyProtection="0">
      <alignment vertical="center"/>
    </xf>
    <xf numFmtId="4" fontId="35" fillId="29" borderId="73" applyNumberFormat="0" applyProtection="0">
      <alignment vertical="center"/>
    </xf>
    <xf numFmtId="4" fontId="35" fillId="29" borderId="73" applyNumberFormat="0" applyProtection="0">
      <alignment vertical="center"/>
    </xf>
    <xf numFmtId="4" fontId="35" fillId="29" borderId="73" applyNumberFormat="0" applyProtection="0">
      <alignment vertical="center"/>
    </xf>
    <xf numFmtId="4" fontId="35" fillId="29" borderId="73" applyNumberFormat="0" applyProtection="0">
      <alignment vertical="center"/>
    </xf>
    <xf numFmtId="4" fontId="35" fillId="29" borderId="73" applyNumberFormat="0" applyProtection="0">
      <alignment vertical="center"/>
    </xf>
    <xf numFmtId="4" fontId="35" fillId="29" borderId="73" applyNumberFormat="0" applyProtection="0">
      <alignment vertical="center"/>
    </xf>
    <xf numFmtId="4" fontId="35" fillId="29" borderId="73" applyNumberFormat="0" applyProtection="0">
      <alignment vertical="center"/>
    </xf>
    <xf numFmtId="4" fontId="35" fillId="29" borderId="73" applyNumberFormat="0" applyProtection="0">
      <alignment vertical="center"/>
    </xf>
    <xf numFmtId="4" fontId="35" fillId="29" borderId="73" applyNumberFormat="0" applyProtection="0">
      <alignment vertical="center"/>
    </xf>
    <xf numFmtId="4" fontId="35" fillId="29" borderId="73" applyNumberFormat="0" applyProtection="0">
      <alignment vertical="center"/>
    </xf>
    <xf numFmtId="4" fontId="35" fillId="29" borderId="73" applyNumberFormat="0" applyProtection="0">
      <alignment vertical="center"/>
    </xf>
    <xf numFmtId="4" fontId="35" fillId="29" borderId="73" applyNumberFormat="0" applyProtection="0">
      <alignment vertical="center"/>
    </xf>
    <xf numFmtId="4" fontId="35" fillId="29" borderId="73" applyNumberFormat="0" applyProtection="0">
      <alignment vertical="center"/>
    </xf>
    <xf numFmtId="4" fontId="35" fillId="29" borderId="73" applyNumberFormat="0" applyProtection="0">
      <alignment vertical="center"/>
    </xf>
    <xf numFmtId="4" fontId="35" fillId="29" borderId="73" applyNumberFormat="0" applyProtection="0">
      <alignment vertical="center"/>
    </xf>
    <xf numFmtId="4" fontId="35" fillId="29" borderId="73" applyNumberFormat="0" applyProtection="0">
      <alignment vertical="center"/>
    </xf>
    <xf numFmtId="4" fontId="35" fillId="29" borderId="73" applyNumberFormat="0" applyProtection="0">
      <alignment vertical="center"/>
    </xf>
    <xf numFmtId="4" fontId="35" fillId="29" borderId="73" applyNumberFormat="0" applyProtection="0">
      <alignment vertical="center"/>
    </xf>
    <xf numFmtId="4" fontId="35" fillId="29" borderId="73" applyNumberFormat="0" applyProtection="0">
      <alignment vertical="center"/>
    </xf>
    <xf numFmtId="4" fontId="35" fillId="29" borderId="73" applyNumberFormat="0" applyProtection="0">
      <alignment vertical="center"/>
    </xf>
    <xf numFmtId="4" fontId="35" fillId="29" borderId="73" applyNumberFormat="0" applyProtection="0">
      <alignment vertical="center"/>
    </xf>
    <xf numFmtId="4" fontId="35" fillId="29" borderId="73" applyNumberFormat="0" applyProtection="0">
      <alignment vertical="center"/>
    </xf>
    <xf numFmtId="4" fontId="35" fillId="29" borderId="73" applyNumberFormat="0" applyProtection="0">
      <alignment vertical="center"/>
    </xf>
    <xf numFmtId="4" fontId="35" fillId="29" borderId="73" applyNumberFormat="0" applyProtection="0">
      <alignment vertical="center"/>
    </xf>
    <xf numFmtId="4" fontId="35" fillId="29" borderId="73" applyNumberFormat="0" applyProtection="0">
      <alignment vertical="center"/>
    </xf>
    <xf numFmtId="4" fontId="35" fillId="29" borderId="73" applyNumberFormat="0" applyProtection="0">
      <alignment vertical="center"/>
    </xf>
    <xf numFmtId="4" fontId="35" fillId="29" borderId="73" applyNumberFormat="0" applyProtection="0">
      <alignment vertical="center"/>
    </xf>
    <xf numFmtId="4" fontId="35" fillId="29" borderId="73" applyNumberFormat="0" applyProtection="0">
      <alignment vertical="center"/>
    </xf>
    <xf numFmtId="4" fontId="35" fillId="29" borderId="73" applyNumberFormat="0" applyProtection="0">
      <alignment vertical="center"/>
    </xf>
    <xf numFmtId="4" fontId="35" fillId="29" borderId="73" applyNumberFormat="0" applyProtection="0">
      <alignment vertical="center"/>
    </xf>
    <xf numFmtId="4" fontId="35" fillId="29" borderId="73" applyNumberFormat="0" applyProtection="0">
      <alignment vertical="center"/>
    </xf>
    <xf numFmtId="4" fontId="35" fillId="29" borderId="73" applyNumberFormat="0" applyProtection="0">
      <alignment vertical="center"/>
    </xf>
    <xf numFmtId="4" fontId="35" fillId="29" borderId="73" applyNumberFormat="0" applyProtection="0">
      <alignment vertical="center"/>
    </xf>
    <xf numFmtId="4" fontId="35" fillId="29" borderId="73" applyNumberFormat="0" applyProtection="0">
      <alignment vertical="center"/>
    </xf>
    <xf numFmtId="4" fontId="35" fillId="29" borderId="73" applyNumberFormat="0" applyProtection="0">
      <alignment vertical="center"/>
    </xf>
    <xf numFmtId="4" fontId="35" fillId="29" borderId="73" applyNumberFormat="0" applyProtection="0">
      <alignment vertical="center"/>
    </xf>
    <xf numFmtId="4" fontId="35" fillId="29" borderId="73" applyNumberFormat="0" applyProtection="0">
      <alignment vertical="center"/>
    </xf>
    <xf numFmtId="4" fontId="35" fillId="29" borderId="73" applyNumberFormat="0" applyProtection="0">
      <alignment vertical="center"/>
    </xf>
    <xf numFmtId="4" fontId="35" fillId="29" borderId="73" applyNumberFormat="0" applyProtection="0">
      <alignment vertical="center"/>
    </xf>
    <xf numFmtId="4" fontId="35" fillId="29" borderId="73" applyNumberFormat="0" applyProtection="0">
      <alignment vertical="center"/>
    </xf>
    <xf numFmtId="4" fontId="35" fillId="29" borderId="73" applyNumberFormat="0" applyProtection="0">
      <alignment vertical="center"/>
    </xf>
    <xf numFmtId="4" fontId="35" fillId="29" borderId="73" applyNumberFormat="0" applyProtection="0">
      <alignment vertical="center"/>
    </xf>
    <xf numFmtId="4" fontId="35" fillId="29" borderId="73" applyNumberFormat="0" applyProtection="0">
      <alignment vertical="center"/>
    </xf>
    <xf numFmtId="4" fontId="35" fillId="29" borderId="73" applyNumberFormat="0" applyProtection="0">
      <alignment vertical="center"/>
    </xf>
    <xf numFmtId="4" fontId="35" fillId="29" borderId="73" applyNumberFormat="0" applyProtection="0">
      <alignment vertical="center"/>
    </xf>
    <xf numFmtId="4" fontId="35" fillId="29" borderId="73" applyNumberFormat="0" applyProtection="0">
      <alignment vertical="center"/>
    </xf>
    <xf numFmtId="4" fontId="35" fillId="29" borderId="73" applyNumberFormat="0" applyProtection="0">
      <alignment vertical="center"/>
    </xf>
    <xf numFmtId="4" fontId="35" fillId="29" borderId="73" applyNumberFormat="0" applyProtection="0">
      <alignment vertical="center"/>
    </xf>
    <xf numFmtId="4" fontId="35" fillId="29" borderId="73" applyNumberFormat="0" applyProtection="0">
      <alignment vertical="center"/>
    </xf>
    <xf numFmtId="4" fontId="35" fillId="29" borderId="73" applyNumberFormat="0" applyProtection="0">
      <alignment vertical="center"/>
    </xf>
    <xf numFmtId="4" fontId="35" fillId="29" borderId="73" applyNumberFormat="0" applyProtection="0">
      <alignment vertical="center"/>
    </xf>
    <xf numFmtId="4" fontId="35" fillId="29" borderId="73" applyNumberFormat="0" applyProtection="0">
      <alignment vertical="center"/>
    </xf>
    <xf numFmtId="4" fontId="35" fillId="29" borderId="73" applyNumberFormat="0" applyProtection="0">
      <alignment vertical="center"/>
    </xf>
    <xf numFmtId="4" fontId="35" fillId="29" borderId="73" applyNumberFormat="0" applyProtection="0">
      <alignment vertical="center"/>
    </xf>
    <xf numFmtId="4" fontId="35" fillId="29" borderId="73" applyNumberFormat="0" applyProtection="0">
      <alignment vertical="center"/>
    </xf>
    <xf numFmtId="4" fontId="35" fillId="29" borderId="73" applyNumberFormat="0" applyProtection="0">
      <alignment vertical="center"/>
    </xf>
    <xf numFmtId="4" fontId="35" fillId="29" borderId="73" applyNumberFormat="0" applyProtection="0">
      <alignment vertical="center"/>
    </xf>
    <xf numFmtId="4" fontId="35" fillId="29" borderId="73" applyNumberFormat="0" applyProtection="0">
      <alignment vertical="center"/>
    </xf>
    <xf numFmtId="4" fontId="35" fillId="29" borderId="73" applyNumberFormat="0" applyProtection="0">
      <alignment vertical="center"/>
    </xf>
    <xf numFmtId="4" fontId="35" fillId="29" borderId="73" applyNumberFormat="0" applyProtection="0">
      <alignment vertical="center"/>
    </xf>
    <xf numFmtId="4" fontId="35" fillId="29" borderId="73" applyNumberFormat="0" applyProtection="0">
      <alignment vertical="center"/>
    </xf>
    <xf numFmtId="4" fontId="35" fillId="29" borderId="73" applyNumberFormat="0" applyProtection="0">
      <alignment vertical="center"/>
    </xf>
    <xf numFmtId="4" fontId="35" fillId="29" borderId="73" applyNumberFormat="0" applyProtection="0">
      <alignment vertical="center"/>
    </xf>
    <xf numFmtId="4" fontId="35" fillId="29" borderId="73" applyNumberFormat="0" applyProtection="0">
      <alignment vertical="center"/>
    </xf>
    <xf numFmtId="4" fontId="35" fillId="29" borderId="73" applyNumberFormat="0" applyProtection="0">
      <alignment vertical="center"/>
    </xf>
    <xf numFmtId="4" fontId="35" fillId="29" borderId="73" applyNumberFormat="0" applyProtection="0">
      <alignment vertical="center"/>
    </xf>
    <xf numFmtId="4" fontId="35" fillId="29" borderId="73" applyNumberFormat="0" applyProtection="0">
      <alignment vertical="center"/>
    </xf>
    <xf numFmtId="4" fontId="35" fillId="29" borderId="73" applyNumberFormat="0" applyProtection="0">
      <alignment vertical="center"/>
    </xf>
    <xf numFmtId="4" fontId="35" fillId="29" borderId="73" applyNumberFormat="0" applyProtection="0">
      <alignment vertical="center"/>
    </xf>
    <xf numFmtId="4" fontId="35" fillId="29" borderId="73" applyNumberFormat="0" applyProtection="0">
      <alignment vertical="center"/>
    </xf>
    <xf numFmtId="4" fontId="35" fillId="29" borderId="73" applyNumberFormat="0" applyProtection="0">
      <alignment vertical="center"/>
    </xf>
    <xf numFmtId="4" fontId="35" fillId="29" borderId="73" applyNumberFormat="0" applyProtection="0">
      <alignment vertical="center"/>
    </xf>
    <xf numFmtId="4" fontId="35" fillId="29" borderId="73" applyNumberFormat="0" applyProtection="0">
      <alignment vertical="center"/>
    </xf>
    <xf numFmtId="4" fontId="35" fillId="29" borderId="73" applyNumberFormat="0" applyProtection="0">
      <alignment vertical="center"/>
    </xf>
    <xf numFmtId="4" fontId="35" fillId="29" borderId="73" applyNumberFormat="0" applyProtection="0">
      <alignment vertical="center"/>
    </xf>
    <xf numFmtId="4" fontId="35" fillId="29" borderId="73" applyNumberFormat="0" applyProtection="0">
      <alignment vertical="center"/>
    </xf>
    <xf numFmtId="4" fontId="35" fillId="29" borderId="73" applyNumberFormat="0" applyProtection="0">
      <alignment vertical="center"/>
    </xf>
    <xf numFmtId="4" fontId="35" fillId="29" borderId="73" applyNumberFormat="0" applyProtection="0">
      <alignment vertical="center"/>
    </xf>
    <xf numFmtId="4" fontId="35" fillId="29" borderId="73" applyNumberFormat="0" applyProtection="0">
      <alignment vertical="center"/>
    </xf>
    <xf numFmtId="4" fontId="35" fillId="29" borderId="73" applyNumberFormat="0" applyProtection="0">
      <alignment vertical="center"/>
    </xf>
    <xf numFmtId="4" fontId="35" fillId="29" borderId="73" applyNumberFormat="0" applyProtection="0">
      <alignment vertical="center"/>
    </xf>
    <xf numFmtId="4" fontId="35" fillId="29" borderId="73" applyNumberFormat="0" applyProtection="0">
      <alignment vertical="center"/>
    </xf>
    <xf numFmtId="4" fontId="35" fillId="29" borderId="73" applyNumberFormat="0" applyProtection="0">
      <alignment vertical="center"/>
    </xf>
    <xf numFmtId="4" fontId="35" fillId="29" borderId="73" applyNumberFormat="0" applyProtection="0">
      <alignment vertical="center"/>
    </xf>
    <xf numFmtId="4" fontId="35" fillId="29" borderId="73" applyNumberFormat="0" applyProtection="0">
      <alignment vertical="center"/>
    </xf>
    <xf numFmtId="4" fontId="35" fillId="29" borderId="73" applyNumberFormat="0" applyProtection="0">
      <alignment vertical="center"/>
    </xf>
    <xf numFmtId="4" fontId="35" fillId="29" borderId="73" applyNumberFormat="0" applyProtection="0">
      <alignment vertical="center"/>
    </xf>
    <xf numFmtId="4" fontId="35" fillId="29" borderId="73" applyNumberFormat="0" applyProtection="0">
      <alignment vertical="center"/>
    </xf>
    <xf numFmtId="4" fontId="35" fillId="29" borderId="73" applyNumberFormat="0" applyProtection="0">
      <alignment vertical="center"/>
    </xf>
    <xf numFmtId="4" fontId="35" fillId="29" borderId="73" applyNumberFormat="0" applyProtection="0">
      <alignment vertical="center"/>
    </xf>
    <xf numFmtId="4" fontId="35" fillId="29" borderId="73" applyNumberFormat="0" applyProtection="0">
      <alignment vertical="center"/>
    </xf>
    <xf numFmtId="4" fontId="35" fillId="29" borderId="73" applyNumberFormat="0" applyProtection="0">
      <alignment vertical="center"/>
    </xf>
    <xf numFmtId="4" fontId="35" fillId="29" borderId="73" applyNumberFormat="0" applyProtection="0">
      <alignment vertical="center"/>
    </xf>
    <xf numFmtId="4" fontId="35" fillId="29" borderId="73" applyNumberFormat="0" applyProtection="0">
      <alignment vertical="center"/>
    </xf>
    <xf numFmtId="4" fontId="35" fillId="29" borderId="73" applyNumberFormat="0" applyProtection="0">
      <alignment vertical="center"/>
    </xf>
    <xf numFmtId="4" fontId="35" fillId="29" borderId="73" applyNumberFormat="0" applyProtection="0">
      <alignment vertical="center"/>
    </xf>
    <xf numFmtId="4" fontId="35" fillId="29" borderId="73" applyNumberFormat="0" applyProtection="0">
      <alignment vertical="center"/>
    </xf>
    <xf numFmtId="4" fontId="35" fillId="29" borderId="73" applyNumberFormat="0" applyProtection="0">
      <alignment vertical="center"/>
    </xf>
    <xf numFmtId="4" fontId="35" fillId="29" borderId="73" applyNumberFormat="0" applyProtection="0">
      <alignment vertical="center"/>
    </xf>
    <xf numFmtId="4" fontId="35" fillId="29" borderId="73" applyNumberFormat="0" applyProtection="0">
      <alignment vertical="center"/>
    </xf>
    <xf numFmtId="4" fontId="35" fillId="29" borderId="73" applyNumberFormat="0" applyProtection="0">
      <alignment vertical="center"/>
    </xf>
    <xf numFmtId="4" fontId="35" fillId="29" borderId="73" applyNumberFormat="0" applyProtection="0">
      <alignment vertical="center"/>
    </xf>
    <xf numFmtId="4" fontId="35" fillId="29" borderId="73" applyNumberFormat="0" applyProtection="0">
      <alignment vertical="center"/>
    </xf>
    <xf numFmtId="4" fontId="35" fillId="29" borderId="73" applyNumberFormat="0" applyProtection="0">
      <alignment vertical="center"/>
    </xf>
    <xf numFmtId="4" fontId="35" fillId="29" borderId="73" applyNumberFormat="0" applyProtection="0">
      <alignment vertical="center"/>
    </xf>
    <xf numFmtId="4" fontId="35" fillId="29" borderId="73" applyNumberFormat="0" applyProtection="0">
      <alignment vertical="center"/>
    </xf>
    <xf numFmtId="4" fontId="35" fillId="29" borderId="73" applyNumberFormat="0" applyProtection="0">
      <alignment vertical="center"/>
    </xf>
    <xf numFmtId="4" fontId="35" fillId="29" borderId="73" applyNumberFormat="0" applyProtection="0">
      <alignment vertical="center"/>
    </xf>
    <xf numFmtId="4" fontId="35" fillId="29" borderId="73" applyNumberFormat="0" applyProtection="0">
      <alignment vertical="center"/>
    </xf>
    <xf numFmtId="4" fontId="35" fillId="29" borderId="73" applyNumberFormat="0" applyProtection="0">
      <alignment vertical="center"/>
    </xf>
    <xf numFmtId="4" fontId="35" fillId="29" borderId="73" applyNumberFormat="0" applyProtection="0">
      <alignment vertical="center"/>
    </xf>
    <xf numFmtId="4" fontId="35" fillId="29" borderId="73" applyNumberFormat="0" applyProtection="0">
      <alignment vertical="center"/>
    </xf>
    <xf numFmtId="4" fontId="35" fillId="29" borderId="73" applyNumberFormat="0" applyProtection="0">
      <alignment vertical="center"/>
    </xf>
    <xf numFmtId="4" fontId="35" fillId="29" borderId="73" applyNumberFormat="0" applyProtection="0">
      <alignment vertical="center"/>
    </xf>
    <xf numFmtId="4" fontId="35" fillId="29" borderId="73" applyNumberFormat="0" applyProtection="0">
      <alignment vertical="center"/>
    </xf>
    <xf numFmtId="4" fontId="35" fillId="29" borderId="73" applyNumberFormat="0" applyProtection="0">
      <alignment vertical="center"/>
    </xf>
    <xf numFmtId="4" fontId="35" fillId="29" borderId="73" applyNumberFormat="0" applyProtection="0">
      <alignment vertical="center"/>
    </xf>
    <xf numFmtId="4" fontId="35" fillId="29" borderId="73" applyNumberFormat="0" applyProtection="0">
      <alignment vertical="center"/>
    </xf>
    <xf numFmtId="4" fontId="35" fillId="29" borderId="73" applyNumberFormat="0" applyProtection="0">
      <alignment vertical="center"/>
    </xf>
    <xf numFmtId="4" fontId="35" fillId="29" borderId="73" applyNumberFormat="0" applyProtection="0">
      <alignment vertical="center"/>
    </xf>
    <xf numFmtId="4" fontId="35" fillId="29" borderId="73" applyNumberFormat="0" applyProtection="0">
      <alignment vertical="center"/>
    </xf>
    <xf numFmtId="4" fontId="35" fillId="29" borderId="73" applyNumberFormat="0" applyProtection="0">
      <alignment vertical="center"/>
    </xf>
    <xf numFmtId="4" fontId="35" fillId="29" borderId="73" applyNumberFormat="0" applyProtection="0">
      <alignment vertical="center"/>
    </xf>
    <xf numFmtId="4" fontId="35" fillId="29" borderId="73" applyNumberFormat="0" applyProtection="0">
      <alignment vertical="center"/>
    </xf>
    <xf numFmtId="4" fontId="35" fillId="29" borderId="73" applyNumberFormat="0" applyProtection="0">
      <alignment vertical="center"/>
    </xf>
    <xf numFmtId="4" fontId="35" fillId="29" borderId="73" applyNumberFormat="0" applyProtection="0">
      <alignment vertical="center"/>
    </xf>
    <xf numFmtId="4" fontId="35" fillId="29" borderId="73" applyNumberFormat="0" applyProtection="0">
      <alignment vertical="center"/>
    </xf>
    <xf numFmtId="4" fontId="35" fillId="29" borderId="73" applyNumberFormat="0" applyProtection="0">
      <alignment vertical="center"/>
    </xf>
    <xf numFmtId="4" fontId="35" fillId="29" borderId="73" applyNumberFormat="0" applyProtection="0">
      <alignment vertical="center"/>
    </xf>
    <xf numFmtId="4" fontId="35" fillId="29" borderId="73" applyNumberFormat="0" applyProtection="0">
      <alignment vertical="center"/>
    </xf>
    <xf numFmtId="4" fontId="35" fillId="29" borderId="73" applyNumberFormat="0" applyProtection="0">
      <alignment vertical="center"/>
    </xf>
    <xf numFmtId="4" fontId="35" fillId="29" borderId="73" applyNumberFormat="0" applyProtection="0">
      <alignment vertical="center"/>
    </xf>
    <xf numFmtId="4" fontId="35" fillId="29" borderId="73" applyNumberFormat="0" applyProtection="0">
      <alignment vertical="center"/>
    </xf>
    <xf numFmtId="4" fontId="35" fillId="29" borderId="73" applyNumberFormat="0" applyProtection="0">
      <alignment vertical="center"/>
    </xf>
    <xf numFmtId="4" fontId="35" fillId="29" borderId="73" applyNumberFormat="0" applyProtection="0">
      <alignment vertical="center"/>
    </xf>
    <xf numFmtId="4" fontId="35" fillId="29" borderId="73" applyNumberFormat="0" applyProtection="0">
      <alignment vertical="center"/>
    </xf>
    <xf numFmtId="4" fontId="35" fillId="29" borderId="73" applyNumberFormat="0" applyProtection="0">
      <alignment vertical="center"/>
    </xf>
    <xf numFmtId="4" fontId="35" fillId="29" borderId="73" applyNumberFormat="0" applyProtection="0">
      <alignment vertical="center"/>
    </xf>
    <xf numFmtId="4" fontId="35" fillId="29" borderId="73" applyNumberFormat="0" applyProtection="0">
      <alignment vertical="center"/>
    </xf>
    <xf numFmtId="4" fontId="35" fillId="29" borderId="73" applyNumberFormat="0" applyProtection="0">
      <alignment vertical="center"/>
    </xf>
    <xf numFmtId="4" fontId="35" fillId="29" borderId="73" applyNumberFormat="0" applyProtection="0">
      <alignment vertical="center"/>
    </xf>
    <xf numFmtId="4" fontId="35" fillId="29" borderId="73" applyNumberFormat="0" applyProtection="0">
      <alignment vertical="center"/>
    </xf>
    <xf numFmtId="4" fontId="35" fillId="29" borderId="73" applyNumberFormat="0" applyProtection="0">
      <alignment vertical="center"/>
    </xf>
    <xf numFmtId="4" fontId="35" fillId="29" borderId="73" applyNumberFormat="0" applyProtection="0">
      <alignment vertical="center"/>
    </xf>
    <xf numFmtId="4" fontId="35" fillId="29" borderId="73" applyNumberFormat="0" applyProtection="0">
      <alignment vertical="center"/>
    </xf>
    <xf numFmtId="4" fontId="35" fillId="29" borderId="73" applyNumberFormat="0" applyProtection="0">
      <alignment vertical="center"/>
    </xf>
    <xf numFmtId="4" fontId="35" fillId="29" borderId="73" applyNumberFormat="0" applyProtection="0">
      <alignment vertical="center"/>
    </xf>
    <xf numFmtId="4" fontId="35" fillId="29" borderId="73" applyNumberFormat="0" applyProtection="0">
      <alignment vertical="center"/>
    </xf>
    <xf numFmtId="4" fontId="35" fillId="29" borderId="73" applyNumberFormat="0" applyProtection="0">
      <alignment vertical="center"/>
    </xf>
    <xf numFmtId="4" fontId="35" fillId="29" borderId="73" applyNumberFormat="0" applyProtection="0">
      <alignment vertical="center"/>
    </xf>
    <xf numFmtId="4" fontId="35" fillId="29" borderId="73" applyNumberFormat="0" applyProtection="0">
      <alignment vertical="center"/>
    </xf>
    <xf numFmtId="4" fontId="35" fillId="29" borderId="73" applyNumberFormat="0" applyProtection="0">
      <alignment vertical="center"/>
    </xf>
    <xf numFmtId="4" fontId="35" fillId="29" borderId="73" applyNumberFormat="0" applyProtection="0">
      <alignment vertical="center"/>
    </xf>
    <xf numFmtId="4" fontId="35" fillId="29" borderId="73" applyNumberFormat="0" applyProtection="0">
      <alignment vertical="center"/>
    </xf>
    <xf numFmtId="4" fontId="35" fillId="29" borderId="73" applyNumberFormat="0" applyProtection="0">
      <alignment vertical="center"/>
    </xf>
    <xf numFmtId="4" fontId="35" fillId="29" borderId="73" applyNumberFormat="0" applyProtection="0">
      <alignment vertical="center"/>
    </xf>
    <xf numFmtId="4" fontId="35" fillId="29" borderId="73" applyNumberFormat="0" applyProtection="0">
      <alignment vertical="center"/>
    </xf>
    <xf numFmtId="4" fontId="35" fillId="29" borderId="73" applyNumberFormat="0" applyProtection="0">
      <alignment vertical="center"/>
    </xf>
    <xf numFmtId="4" fontId="35" fillId="29" borderId="73" applyNumberFormat="0" applyProtection="0">
      <alignment vertical="center"/>
    </xf>
    <xf numFmtId="4" fontId="35" fillId="29" borderId="73" applyNumberFormat="0" applyProtection="0">
      <alignment vertical="center"/>
    </xf>
    <xf numFmtId="4" fontId="35" fillId="29" borderId="73" applyNumberFormat="0" applyProtection="0">
      <alignment vertical="center"/>
    </xf>
    <xf numFmtId="4" fontId="35" fillId="29" borderId="73" applyNumberFormat="0" applyProtection="0">
      <alignment vertical="center"/>
    </xf>
    <xf numFmtId="4" fontId="35" fillId="29" borderId="73" applyNumberFormat="0" applyProtection="0">
      <alignment vertical="center"/>
    </xf>
    <xf numFmtId="4" fontId="35" fillId="29" borderId="73" applyNumberFormat="0" applyProtection="0">
      <alignment vertical="center"/>
    </xf>
    <xf numFmtId="4" fontId="35" fillId="29" borderId="73" applyNumberFormat="0" applyProtection="0">
      <alignment vertical="center"/>
    </xf>
    <xf numFmtId="4" fontId="35" fillId="29" borderId="73" applyNumberFormat="0" applyProtection="0">
      <alignment vertical="center"/>
    </xf>
    <xf numFmtId="4" fontId="35" fillId="29" borderId="73" applyNumberFormat="0" applyProtection="0">
      <alignment vertical="center"/>
    </xf>
    <xf numFmtId="4" fontId="35" fillId="29" borderId="73" applyNumberFormat="0" applyProtection="0">
      <alignment vertical="center"/>
    </xf>
    <xf numFmtId="4" fontId="35" fillId="29" borderId="73" applyNumberFormat="0" applyProtection="0">
      <alignment vertical="center"/>
    </xf>
    <xf numFmtId="4" fontId="35" fillId="29" borderId="73" applyNumberFormat="0" applyProtection="0">
      <alignment vertical="center"/>
    </xf>
    <xf numFmtId="4" fontId="35" fillId="29" borderId="73" applyNumberFormat="0" applyProtection="0">
      <alignment vertical="center"/>
    </xf>
    <xf numFmtId="4" fontId="35" fillId="29" borderId="73" applyNumberFormat="0" applyProtection="0">
      <alignment vertical="center"/>
    </xf>
    <xf numFmtId="4" fontId="35" fillId="29" borderId="73" applyNumberFormat="0" applyProtection="0">
      <alignment vertical="center"/>
    </xf>
    <xf numFmtId="4" fontId="35" fillId="29" borderId="73" applyNumberFormat="0" applyProtection="0">
      <alignment vertical="center"/>
    </xf>
    <xf numFmtId="4" fontId="35" fillId="29" borderId="73" applyNumberFormat="0" applyProtection="0">
      <alignment vertical="center"/>
    </xf>
    <xf numFmtId="4" fontId="35" fillId="29" borderId="73" applyNumberFormat="0" applyProtection="0">
      <alignment vertical="center"/>
    </xf>
    <xf numFmtId="4" fontId="35" fillId="29" borderId="73" applyNumberFormat="0" applyProtection="0">
      <alignment vertical="center"/>
    </xf>
    <xf numFmtId="4" fontId="35" fillId="29" borderId="73" applyNumberFormat="0" applyProtection="0">
      <alignment vertical="center"/>
    </xf>
    <xf numFmtId="4" fontId="35" fillId="29" borderId="73" applyNumberFormat="0" applyProtection="0">
      <alignment vertical="center"/>
    </xf>
    <xf numFmtId="4" fontId="35" fillId="29" borderId="73" applyNumberFormat="0" applyProtection="0">
      <alignment vertical="center"/>
    </xf>
    <xf numFmtId="4" fontId="35" fillId="29" borderId="73" applyNumberFormat="0" applyProtection="0">
      <alignment vertical="center"/>
    </xf>
    <xf numFmtId="4" fontId="35" fillId="29" borderId="73" applyNumberFormat="0" applyProtection="0">
      <alignment vertical="center"/>
    </xf>
    <xf numFmtId="4" fontId="35" fillId="29" borderId="73" applyNumberFormat="0" applyProtection="0">
      <alignment vertical="center"/>
    </xf>
    <xf numFmtId="4" fontId="35" fillId="29" borderId="73" applyNumberFormat="0" applyProtection="0">
      <alignment vertical="center"/>
    </xf>
    <xf numFmtId="4" fontId="35" fillId="29" borderId="73" applyNumberFormat="0" applyProtection="0">
      <alignment vertical="center"/>
    </xf>
    <xf numFmtId="4" fontId="35" fillId="29" borderId="73" applyNumberFormat="0" applyProtection="0">
      <alignment vertical="center"/>
    </xf>
    <xf numFmtId="4" fontId="35" fillId="29" borderId="73" applyNumberFormat="0" applyProtection="0">
      <alignment vertical="center"/>
    </xf>
    <xf numFmtId="4" fontId="35" fillId="29" borderId="73" applyNumberFormat="0" applyProtection="0">
      <alignment vertical="center"/>
    </xf>
    <xf numFmtId="4" fontId="35" fillId="29" borderId="73" applyNumberFormat="0" applyProtection="0">
      <alignment vertical="center"/>
    </xf>
    <xf numFmtId="4" fontId="35" fillId="29" borderId="73" applyNumberFormat="0" applyProtection="0">
      <alignment vertical="center"/>
    </xf>
    <xf numFmtId="4" fontId="35" fillId="29" borderId="73" applyNumberFormat="0" applyProtection="0">
      <alignment vertical="center"/>
    </xf>
    <xf numFmtId="4" fontId="35" fillId="29" borderId="73" applyNumberFormat="0" applyProtection="0">
      <alignment vertical="center"/>
    </xf>
    <xf numFmtId="4" fontId="35" fillId="29" borderId="73" applyNumberFormat="0" applyProtection="0">
      <alignment vertical="center"/>
    </xf>
    <xf numFmtId="4" fontId="35" fillId="29" borderId="73" applyNumberFormat="0" applyProtection="0">
      <alignment vertical="center"/>
    </xf>
    <xf numFmtId="4" fontId="35" fillId="29" borderId="73" applyNumberFormat="0" applyProtection="0">
      <alignment vertical="center"/>
    </xf>
    <xf numFmtId="4" fontId="35" fillId="29" borderId="73" applyNumberFormat="0" applyProtection="0">
      <alignment vertical="center"/>
    </xf>
    <xf numFmtId="4" fontId="35" fillId="29" borderId="73" applyNumberFormat="0" applyProtection="0">
      <alignment vertical="center"/>
    </xf>
    <xf numFmtId="4" fontId="35" fillId="29" borderId="73" applyNumberFormat="0" applyProtection="0">
      <alignment vertical="center"/>
    </xf>
    <xf numFmtId="4" fontId="35" fillId="29" borderId="73" applyNumberFormat="0" applyProtection="0">
      <alignment vertical="center"/>
    </xf>
    <xf numFmtId="4" fontId="35" fillId="29" borderId="73" applyNumberFormat="0" applyProtection="0">
      <alignment vertical="center"/>
    </xf>
    <xf numFmtId="4" fontId="35" fillId="29" borderId="73" applyNumberFormat="0" applyProtection="0">
      <alignment vertical="center"/>
    </xf>
    <xf numFmtId="4" fontId="35" fillId="29" borderId="73" applyNumberFormat="0" applyProtection="0">
      <alignment vertical="center"/>
    </xf>
    <xf numFmtId="4" fontId="35" fillId="29" borderId="73" applyNumberFormat="0" applyProtection="0">
      <alignment vertical="center"/>
    </xf>
    <xf numFmtId="4" fontId="35" fillId="29" borderId="73" applyNumberFormat="0" applyProtection="0">
      <alignment vertical="center"/>
    </xf>
    <xf numFmtId="4" fontId="35" fillId="29" borderId="73" applyNumberFormat="0" applyProtection="0">
      <alignment vertical="center"/>
    </xf>
    <xf numFmtId="4" fontId="35" fillId="29" borderId="73" applyNumberFormat="0" applyProtection="0">
      <alignment vertical="center"/>
    </xf>
    <xf numFmtId="4" fontId="35" fillId="29" borderId="73" applyNumberFormat="0" applyProtection="0">
      <alignment vertical="center"/>
    </xf>
    <xf numFmtId="4" fontId="35" fillId="29" borderId="73" applyNumberFormat="0" applyProtection="0">
      <alignment vertical="center"/>
    </xf>
    <xf numFmtId="4" fontId="35" fillId="29" borderId="73" applyNumberFormat="0" applyProtection="0">
      <alignment vertical="center"/>
    </xf>
    <xf numFmtId="4" fontId="35" fillId="29" borderId="73" applyNumberFormat="0" applyProtection="0">
      <alignment vertical="center"/>
    </xf>
    <xf numFmtId="4" fontId="35" fillId="29" borderId="73" applyNumberFormat="0" applyProtection="0">
      <alignment vertical="center"/>
    </xf>
    <xf numFmtId="4" fontId="35" fillId="29" borderId="73" applyNumberFormat="0" applyProtection="0">
      <alignment vertical="center"/>
    </xf>
    <xf numFmtId="4" fontId="35" fillId="29" borderId="73" applyNumberFormat="0" applyProtection="0">
      <alignment vertical="center"/>
    </xf>
    <xf numFmtId="4" fontId="35" fillId="29" borderId="73" applyNumberFormat="0" applyProtection="0">
      <alignment vertical="center"/>
    </xf>
    <xf numFmtId="4" fontId="35" fillId="29" borderId="73" applyNumberFormat="0" applyProtection="0">
      <alignment vertical="center"/>
    </xf>
    <xf numFmtId="4" fontId="35" fillId="29" borderId="73" applyNumberFormat="0" applyProtection="0">
      <alignment vertical="center"/>
    </xf>
    <xf numFmtId="4" fontId="35" fillId="29" borderId="73" applyNumberFormat="0" applyProtection="0">
      <alignment vertical="center"/>
    </xf>
    <xf numFmtId="4" fontId="35" fillId="29" borderId="73" applyNumberFormat="0" applyProtection="0">
      <alignment vertical="center"/>
    </xf>
    <xf numFmtId="4" fontId="35" fillId="29" borderId="73" applyNumberFormat="0" applyProtection="0">
      <alignment vertical="center"/>
    </xf>
    <xf numFmtId="4" fontId="35" fillId="29" borderId="73" applyNumberFormat="0" applyProtection="0">
      <alignment vertical="center"/>
    </xf>
    <xf numFmtId="4" fontId="35" fillId="29" borderId="73" applyNumberFormat="0" applyProtection="0">
      <alignment vertical="center"/>
    </xf>
    <xf numFmtId="4" fontId="35" fillId="29" borderId="73" applyNumberFormat="0" applyProtection="0">
      <alignment vertical="center"/>
    </xf>
    <xf numFmtId="4" fontId="35" fillId="29" borderId="73" applyNumberFormat="0" applyProtection="0">
      <alignment vertical="center"/>
    </xf>
    <xf numFmtId="4" fontId="35" fillId="29" borderId="73" applyNumberFormat="0" applyProtection="0">
      <alignment vertical="center"/>
    </xf>
    <xf numFmtId="4" fontId="35" fillId="29" borderId="73" applyNumberFormat="0" applyProtection="0">
      <alignment vertical="center"/>
    </xf>
    <xf numFmtId="4" fontId="35" fillId="29" borderId="73" applyNumberFormat="0" applyProtection="0">
      <alignment vertical="center"/>
    </xf>
    <xf numFmtId="4" fontId="35" fillId="29" borderId="73" applyNumberFormat="0" applyProtection="0">
      <alignment vertical="center"/>
    </xf>
    <xf numFmtId="4" fontId="35" fillId="29" borderId="73" applyNumberFormat="0" applyProtection="0">
      <alignment vertical="center"/>
    </xf>
    <xf numFmtId="4" fontId="35" fillId="29" borderId="73" applyNumberFormat="0" applyProtection="0">
      <alignment vertical="center"/>
    </xf>
    <xf numFmtId="4" fontId="35" fillId="29" borderId="73" applyNumberFormat="0" applyProtection="0">
      <alignment vertical="center"/>
    </xf>
    <xf numFmtId="4" fontId="35" fillId="29" borderId="73" applyNumberFormat="0" applyProtection="0">
      <alignment vertical="center"/>
    </xf>
    <xf numFmtId="4" fontId="35" fillId="29" borderId="73" applyNumberFormat="0" applyProtection="0">
      <alignment vertical="center"/>
    </xf>
    <xf numFmtId="4" fontId="35" fillId="29" borderId="73" applyNumberFormat="0" applyProtection="0">
      <alignment vertical="center"/>
    </xf>
    <xf numFmtId="4" fontId="35" fillId="29" borderId="73" applyNumberFormat="0" applyProtection="0">
      <alignment vertical="center"/>
    </xf>
    <xf numFmtId="4" fontId="35" fillId="29" borderId="73" applyNumberFormat="0" applyProtection="0">
      <alignment vertical="center"/>
    </xf>
    <xf numFmtId="4" fontId="35" fillId="29" borderId="73" applyNumberFormat="0" applyProtection="0">
      <alignment vertical="center"/>
    </xf>
    <xf numFmtId="4" fontId="35" fillId="29" borderId="73" applyNumberFormat="0" applyProtection="0">
      <alignment vertical="center"/>
    </xf>
    <xf numFmtId="4" fontId="35" fillId="29" borderId="73" applyNumberFormat="0" applyProtection="0">
      <alignment vertical="center"/>
    </xf>
    <xf numFmtId="4" fontId="35" fillId="29" borderId="73" applyNumberFormat="0" applyProtection="0">
      <alignment vertical="center"/>
    </xf>
    <xf numFmtId="4" fontId="35" fillId="29" borderId="73" applyNumberFormat="0" applyProtection="0">
      <alignment vertical="center"/>
    </xf>
    <xf numFmtId="4" fontId="35" fillId="29" borderId="73" applyNumberFormat="0" applyProtection="0">
      <alignment vertical="center"/>
    </xf>
    <xf numFmtId="4" fontId="35" fillId="29" borderId="73" applyNumberFormat="0" applyProtection="0">
      <alignment vertical="center"/>
    </xf>
    <xf numFmtId="4" fontId="35" fillId="29" borderId="73" applyNumberFormat="0" applyProtection="0">
      <alignment vertical="center"/>
    </xf>
    <xf numFmtId="4" fontId="35" fillId="29" borderId="73" applyNumberFormat="0" applyProtection="0">
      <alignment vertical="center"/>
    </xf>
    <xf numFmtId="4" fontId="35" fillId="29" borderId="73" applyNumberFormat="0" applyProtection="0">
      <alignment vertical="center"/>
    </xf>
    <xf numFmtId="4" fontId="115" fillId="50" borderId="73" applyNumberFormat="0" applyProtection="0">
      <alignment vertical="center"/>
    </xf>
    <xf numFmtId="4" fontId="115" fillId="50" borderId="73" applyNumberFormat="0" applyProtection="0">
      <alignment vertical="center"/>
    </xf>
    <xf numFmtId="4" fontId="115" fillId="50" borderId="73" applyNumberFormat="0" applyProtection="0">
      <alignment vertical="center"/>
    </xf>
    <xf numFmtId="4" fontId="115" fillId="50" borderId="73" applyNumberFormat="0" applyProtection="0">
      <alignment vertical="center"/>
    </xf>
    <xf numFmtId="4" fontId="115" fillId="50" borderId="73" applyNumberFormat="0" applyProtection="0">
      <alignment vertical="center"/>
    </xf>
    <xf numFmtId="4" fontId="115" fillId="50" borderId="73" applyNumberFormat="0" applyProtection="0">
      <alignment vertical="center"/>
    </xf>
    <xf numFmtId="4" fontId="115" fillId="50" borderId="73" applyNumberFormat="0" applyProtection="0">
      <alignment vertical="center"/>
    </xf>
    <xf numFmtId="4" fontId="115" fillId="50" borderId="73" applyNumberFormat="0" applyProtection="0">
      <alignment vertical="center"/>
    </xf>
    <xf numFmtId="4" fontId="115" fillId="50" borderId="73" applyNumberFormat="0" applyProtection="0">
      <alignment vertical="center"/>
    </xf>
    <xf numFmtId="4" fontId="115" fillId="50" borderId="73" applyNumberFormat="0" applyProtection="0">
      <alignment vertical="center"/>
    </xf>
    <xf numFmtId="4" fontId="115" fillId="50" borderId="73" applyNumberFormat="0" applyProtection="0">
      <alignment vertical="center"/>
    </xf>
    <xf numFmtId="4" fontId="115" fillId="50" borderId="73" applyNumberFormat="0" applyProtection="0">
      <alignment vertical="center"/>
    </xf>
    <xf numFmtId="4" fontId="115" fillId="50" borderId="73" applyNumberFormat="0" applyProtection="0">
      <alignment vertical="center"/>
    </xf>
    <xf numFmtId="4" fontId="115" fillId="50" borderId="73" applyNumberFormat="0" applyProtection="0">
      <alignment vertical="center"/>
    </xf>
    <xf numFmtId="4" fontId="115" fillId="50" borderId="73" applyNumberFormat="0" applyProtection="0">
      <alignment vertical="center"/>
    </xf>
    <xf numFmtId="4" fontId="115" fillId="50" borderId="73" applyNumberFormat="0" applyProtection="0">
      <alignment vertical="center"/>
    </xf>
    <xf numFmtId="4" fontId="115" fillId="50" borderId="73" applyNumberFormat="0" applyProtection="0">
      <alignment vertical="center"/>
    </xf>
    <xf numFmtId="4" fontId="115" fillId="50" borderId="73" applyNumberFormat="0" applyProtection="0">
      <alignment vertical="center"/>
    </xf>
    <xf numFmtId="4" fontId="115" fillId="50" borderId="73" applyNumberFormat="0" applyProtection="0">
      <alignment vertical="center"/>
    </xf>
    <xf numFmtId="4" fontId="115" fillId="50" borderId="73" applyNumberFormat="0" applyProtection="0">
      <alignment vertical="center"/>
    </xf>
    <xf numFmtId="4" fontId="115" fillId="50" borderId="73" applyNumberFormat="0" applyProtection="0">
      <alignment vertical="center"/>
    </xf>
    <xf numFmtId="4" fontId="115" fillId="50" borderId="73" applyNumberFormat="0" applyProtection="0">
      <alignment vertical="center"/>
    </xf>
    <xf numFmtId="4" fontId="115" fillId="50" borderId="73" applyNumberFormat="0" applyProtection="0">
      <alignment vertical="center"/>
    </xf>
    <xf numFmtId="4" fontId="115" fillId="50" borderId="73" applyNumberFormat="0" applyProtection="0">
      <alignment vertical="center"/>
    </xf>
    <xf numFmtId="4" fontId="115" fillId="50" borderId="73" applyNumberFormat="0" applyProtection="0">
      <alignment vertical="center"/>
    </xf>
    <xf numFmtId="4" fontId="115" fillId="50" borderId="73" applyNumberFormat="0" applyProtection="0">
      <alignment vertical="center"/>
    </xf>
    <xf numFmtId="4" fontId="115" fillId="50" borderId="73" applyNumberFormat="0" applyProtection="0">
      <alignment vertical="center"/>
    </xf>
    <xf numFmtId="4" fontId="115" fillId="50" borderId="73" applyNumberFormat="0" applyProtection="0">
      <alignment vertical="center"/>
    </xf>
    <xf numFmtId="4" fontId="115" fillId="50" borderId="73" applyNumberFormat="0" applyProtection="0">
      <alignment vertical="center"/>
    </xf>
    <xf numFmtId="4" fontId="115" fillId="50" borderId="73" applyNumberFormat="0" applyProtection="0">
      <alignment vertical="center"/>
    </xf>
    <xf numFmtId="4" fontId="115" fillId="50" borderId="73" applyNumberFormat="0" applyProtection="0">
      <alignment vertical="center"/>
    </xf>
    <xf numFmtId="4" fontId="115" fillId="50" borderId="73" applyNumberFormat="0" applyProtection="0">
      <alignment vertical="center"/>
    </xf>
    <xf numFmtId="4" fontId="115" fillId="50" borderId="73" applyNumberFormat="0" applyProtection="0">
      <alignment vertical="center"/>
    </xf>
    <xf numFmtId="4" fontId="115" fillId="50" borderId="73" applyNumberFormat="0" applyProtection="0">
      <alignment vertical="center"/>
    </xf>
    <xf numFmtId="4" fontId="115" fillId="50" borderId="73" applyNumberFormat="0" applyProtection="0">
      <alignment vertical="center"/>
    </xf>
    <xf numFmtId="4" fontId="115" fillId="50" borderId="73" applyNumberFormat="0" applyProtection="0">
      <alignment vertical="center"/>
    </xf>
    <xf numFmtId="4" fontId="115" fillId="50" borderId="73" applyNumberFormat="0" applyProtection="0">
      <alignment vertical="center"/>
    </xf>
    <xf numFmtId="4" fontId="115" fillId="50" borderId="73" applyNumberFormat="0" applyProtection="0">
      <alignment vertical="center"/>
    </xf>
    <xf numFmtId="4" fontId="115" fillId="50" borderId="73" applyNumberFormat="0" applyProtection="0">
      <alignment vertical="center"/>
    </xf>
    <xf numFmtId="4" fontId="115" fillId="50" borderId="73" applyNumberFormat="0" applyProtection="0">
      <alignment vertical="center"/>
    </xf>
    <xf numFmtId="4" fontId="115" fillId="50" borderId="73" applyNumberFormat="0" applyProtection="0">
      <alignment vertical="center"/>
    </xf>
    <xf numFmtId="4" fontId="115" fillId="50" borderId="73" applyNumberFormat="0" applyProtection="0">
      <alignment vertical="center"/>
    </xf>
    <xf numFmtId="4" fontId="115" fillId="50" borderId="73" applyNumberFormat="0" applyProtection="0">
      <alignment vertical="center"/>
    </xf>
    <xf numFmtId="4" fontId="115" fillId="50" borderId="73" applyNumberFormat="0" applyProtection="0">
      <alignment vertical="center"/>
    </xf>
    <xf numFmtId="4" fontId="115" fillId="50" borderId="73" applyNumberFormat="0" applyProtection="0">
      <alignment vertical="center"/>
    </xf>
    <xf numFmtId="4" fontId="115" fillId="50" borderId="73" applyNumberFormat="0" applyProtection="0">
      <alignment vertical="center"/>
    </xf>
    <xf numFmtId="4" fontId="115" fillId="50" borderId="73" applyNumberFormat="0" applyProtection="0">
      <alignment vertical="center"/>
    </xf>
    <xf numFmtId="4" fontId="115" fillId="50" borderId="73" applyNumberFormat="0" applyProtection="0">
      <alignment vertical="center"/>
    </xf>
    <xf numFmtId="4" fontId="115" fillId="50" borderId="73" applyNumberFormat="0" applyProtection="0">
      <alignment vertical="center"/>
    </xf>
    <xf numFmtId="4" fontId="115" fillId="50" borderId="73" applyNumberFormat="0" applyProtection="0">
      <alignment vertical="center"/>
    </xf>
    <xf numFmtId="4" fontId="115" fillId="50" borderId="73" applyNumberFormat="0" applyProtection="0">
      <alignment vertical="center"/>
    </xf>
    <xf numFmtId="4" fontId="115" fillId="50" borderId="73" applyNumberFormat="0" applyProtection="0">
      <alignment vertical="center"/>
    </xf>
    <xf numFmtId="4" fontId="115" fillId="50" borderId="73" applyNumberFormat="0" applyProtection="0">
      <alignment vertical="center"/>
    </xf>
    <xf numFmtId="4" fontId="115" fillId="50" borderId="73" applyNumberFormat="0" applyProtection="0">
      <alignment vertical="center"/>
    </xf>
    <xf numFmtId="4" fontId="115" fillId="50" borderId="73" applyNumberFormat="0" applyProtection="0">
      <alignment vertical="center"/>
    </xf>
    <xf numFmtId="4" fontId="115" fillId="50" borderId="73" applyNumberFormat="0" applyProtection="0">
      <alignment vertical="center"/>
    </xf>
    <xf numFmtId="4" fontId="115" fillId="50" borderId="73" applyNumberFormat="0" applyProtection="0">
      <alignment vertical="center"/>
    </xf>
    <xf numFmtId="4" fontId="115" fillId="50" borderId="73" applyNumberFormat="0" applyProtection="0">
      <alignment vertical="center"/>
    </xf>
    <xf numFmtId="4" fontId="115" fillId="50" borderId="73" applyNumberFormat="0" applyProtection="0">
      <alignment vertical="center"/>
    </xf>
    <xf numFmtId="4" fontId="115" fillId="50" borderId="73" applyNumberFormat="0" applyProtection="0">
      <alignment vertical="center"/>
    </xf>
    <xf numFmtId="4" fontId="115" fillId="50" borderId="73" applyNumberFormat="0" applyProtection="0">
      <alignment vertical="center"/>
    </xf>
    <xf numFmtId="4" fontId="115" fillId="50" borderId="73" applyNumberFormat="0" applyProtection="0">
      <alignment vertical="center"/>
    </xf>
    <xf numFmtId="4" fontId="115" fillId="50" borderId="73" applyNumberFormat="0" applyProtection="0">
      <alignment vertical="center"/>
    </xf>
    <xf numFmtId="4" fontId="115" fillId="50" borderId="73" applyNumberFormat="0" applyProtection="0">
      <alignment vertical="center"/>
    </xf>
    <xf numFmtId="4" fontId="115" fillId="50" borderId="73" applyNumberFormat="0" applyProtection="0">
      <alignment vertical="center"/>
    </xf>
    <xf numFmtId="4" fontId="115" fillId="50" borderId="73" applyNumberFormat="0" applyProtection="0">
      <alignment vertical="center"/>
    </xf>
    <xf numFmtId="4" fontId="115" fillId="50" borderId="73" applyNumberFormat="0" applyProtection="0">
      <alignment vertical="center"/>
    </xf>
    <xf numFmtId="4" fontId="115" fillId="50" borderId="73" applyNumberFormat="0" applyProtection="0">
      <alignment vertical="center"/>
    </xf>
    <xf numFmtId="4" fontId="115" fillId="50" borderId="73" applyNumberFormat="0" applyProtection="0">
      <alignment vertical="center"/>
    </xf>
    <xf numFmtId="4" fontId="115" fillId="50" borderId="73" applyNumberFormat="0" applyProtection="0">
      <alignment vertical="center"/>
    </xf>
    <xf numFmtId="4" fontId="115" fillId="50" borderId="73" applyNumberFormat="0" applyProtection="0">
      <alignment vertical="center"/>
    </xf>
    <xf numFmtId="4" fontId="115" fillId="50" borderId="73" applyNumberFormat="0" applyProtection="0">
      <alignment vertical="center"/>
    </xf>
    <xf numFmtId="4" fontId="115" fillId="50" borderId="73" applyNumberFormat="0" applyProtection="0">
      <alignment vertical="center"/>
    </xf>
    <xf numFmtId="4" fontId="115" fillId="50" borderId="73" applyNumberFormat="0" applyProtection="0">
      <alignment vertical="center"/>
    </xf>
    <xf numFmtId="4" fontId="115" fillId="50" borderId="73" applyNumberFormat="0" applyProtection="0">
      <alignment vertical="center"/>
    </xf>
    <xf numFmtId="4" fontId="115" fillId="50" borderId="73" applyNumberFormat="0" applyProtection="0">
      <alignment vertical="center"/>
    </xf>
    <xf numFmtId="4" fontId="115" fillId="50" borderId="73" applyNumberFormat="0" applyProtection="0">
      <alignment vertical="center"/>
    </xf>
    <xf numFmtId="4" fontId="115" fillId="50" borderId="73" applyNumberFormat="0" applyProtection="0">
      <alignment vertical="center"/>
    </xf>
    <xf numFmtId="4" fontId="115" fillId="50" borderId="73" applyNumberFormat="0" applyProtection="0">
      <alignment vertical="center"/>
    </xf>
    <xf numFmtId="4" fontId="115" fillId="50" borderId="73" applyNumberFormat="0" applyProtection="0">
      <alignment vertical="center"/>
    </xf>
    <xf numFmtId="4" fontId="115" fillId="50" borderId="73" applyNumberFormat="0" applyProtection="0">
      <alignment vertical="center"/>
    </xf>
    <xf numFmtId="4" fontId="115" fillId="50" borderId="73" applyNumberFormat="0" applyProtection="0">
      <alignment vertical="center"/>
    </xf>
    <xf numFmtId="4" fontId="115" fillId="50" borderId="73" applyNumberFormat="0" applyProtection="0">
      <alignment vertical="center"/>
    </xf>
    <xf numFmtId="4" fontId="115" fillId="50" borderId="73" applyNumberFormat="0" applyProtection="0">
      <alignment vertical="center"/>
    </xf>
    <xf numFmtId="4" fontId="115" fillId="50" borderId="73" applyNumberFormat="0" applyProtection="0">
      <alignment vertical="center"/>
    </xf>
    <xf numFmtId="4" fontId="115" fillId="50" borderId="73" applyNumberFormat="0" applyProtection="0">
      <alignment vertical="center"/>
    </xf>
    <xf numFmtId="4" fontId="115" fillId="50" borderId="73" applyNumberFormat="0" applyProtection="0">
      <alignment vertical="center"/>
    </xf>
    <xf numFmtId="4" fontId="115" fillId="50" borderId="73" applyNumberFormat="0" applyProtection="0">
      <alignment vertical="center"/>
    </xf>
    <xf numFmtId="4" fontId="115" fillId="50" borderId="73" applyNumberFormat="0" applyProtection="0">
      <alignment vertical="center"/>
    </xf>
    <xf numFmtId="4" fontId="115" fillId="50" borderId="73" applyNumberFormat="0" applyProtection="0">
      <alignment vertical="center"/>
    </xf>
    <xf numFmtId="4" fontId="115" fillId="50" borderId="73" applyNumberFormat="0" applyProtection="0">
      <alignment vertical="center"/>
    </xf>
    <xf numFmtId="4" fontId="115" fillId="50" borderId="73" applyNumberFormat="0" applyProtection="0">
      <alignment vertical="center"/>
    </xf>
    <xf numFmtId="4" fontId="115" fillId="50" borderId="73" applyNumberFormat="0" applyProtection="0">
      <alignment vertical="center"/>
    </xf>
    <xf numFmtId="4" fontId="115" fillId="50" borderId="73" applyNumberFormat="0" applyProtection="0">
      <alignment vertical="center"/>
    </xf>
    <xf numFmtId="4" fontId="115" fillId="50" borderId="73" applyNumberFormat="0" applyProtection="0">
      <alignment vertical="center"/>
    </xf>
    <xf numFmtId="4" fontId="115" fillId="50" borderId="73" applyNumberFormat="0" applyProtection="0">
      <alignment vertical="center"/>
    </xf>
    <xf numFmtId="4" fontId="115" fillId="50" borderId="73" applyNumberFormat="0" applyProtection="0">
      <alignment vertical="center"/>
    </xf>
    <xf numFmtId="4" fontId="115" fillId="50" borderId="73" applyNumberFormat="0" applyProtection="0">
      <alignment vertical="center"/>
    </xf>
    <xf numFmtId="4" fontId="115" fillId="50" borderId="73" applyNumberFormat="0" applyProtection="0">
      <alignment vertical="center"/>
    </xf>
    <xf numFmtId="4" fontId="115" fillId="50" borderId="73" applyNumberFormat="0" applyProtection="0">
      <alignment vertical="center"/>
    </xf>
    <xf numFmtId="4" fontId="115" fillId="50" borderId="73" applyNumberFormat="0" applyProtection="0">
      <alignment vertical="center"/>
    </xf>
    <xf numFmtId="4" fontId="115" fillId="50" borderId="73" applyNumberFormat="0" applyProtection="0">
      <alignment vertical="center"/>
    </xf>
    <xf numFmtId="4" fontId="115" fillId="50" borderId="73" applyNumberFormat="0" applyProtection="0">
      <alignment vertical="center"/>
    </xf>
    <xf numFmtId="4" fontId="115" fillId="50" borderId="73" applyNumberFormat="0" applyProtection="0">
      <alignment vertical="center"/>
    </xf>
    <xf numFmtId="4" fontId="115" fillId="50" borderId="73" applyNumberFormat="0" applyProtection="0">
      <alignment vertical="center"/>
    </xf>
    <xf numFmtId="4" fontId="115" fillId="50" borderId="73" applyNumberFormat="0" applyProtection="0">
      <alignment vertical="center"/>
    </xf>
    <xf numFmtId="4" fontId="115" fillId="50" borderId="73" applyNumberFormat="0" applyProtection="0">
      <alignment vertical="center"/>
    </xf>
    <xf numFmtId="4" fontId="115" fillId="50" borderId="73" applyNumberFormat="0" applyProtection="0">
      <alignment vertical="center"/>
    </xf>
    <xf numFmtId="4" fontId="115" fillId="50" borderId="73" applyNumberFormat="0" applyProtection="0">
      <alignment vertical="center"/>
    </xf>
    <xf numFmtId="4" fontId="115" fillId="50" borderId="73" applyNumberFormat="0" applyProtection="0">
      <alignment vertical="center"/>
    </xf>
    <xf numFmtId="4" fontId="115" fillId="50" borderId="73" applyNumberFormat="0" applyProtection="0">
      <alignment vertical="center"/>
    </xf>
    <xf numFmtId="4" fontId="115" fillId="50" borderId="73" applyNumberFormat="0" applyProtection="0">
      <alignment vertical="center"/>
    </xf>
    <xf numFmtId="4" fontId="115" fillId="50" borderId="73" applyNumberFormat="0" applyProtection="0">
      <alignment vertical="center"/>
    </xf>
    <xf numFmtId="4" fontId="115" fillId="50" borderId="73" applyNumberFormat="0" applyProtection="0">
      <alignment vertical="center"/>
    </xf>
    <xf numFmtId="4" fontId="115" fillId="50" borderId="73" applyNumberFormat="0" applyProtection="0">
      <alignment vertical="center"/>
    </xf>
    <xf numFmtId="4" fontId="115" fillId="50" borderId="73" applyNumberFormat="0" applyProtection="0">
      <alignment vertical="center"/>
    </xf>
    <xf numFmtId="4" fontId="115" fillId="50" borderId="73" applyNumberFormat="0" applyProtection="0">
      <alignment vertical="center"/>
    </xf>
    <xf numFmtId="4" fontId="115" fillId="50" borderId="73" applyNumberFormat="0" applyProtection="0">
      <alignment vertical="center"/>
    </xf>
    <xf numFmtId="4" fontId="115" fillId="50" borderId="73" applyNumberFormat="0" applyProtection="0">
      <alignment vertical="center"/>
    </xf>
    <xf numFmtId="4" fontId="115" fillId="50" borderId="73" applyNumberFormat="0" applyProtection="0">
      <alignment vertical="center"/>
    </xf>
    <xf numFmtId="4" fontId="115" fillId="50" borderId="73" applyNumberFormat="0" applyProtection="0">
      <alignment vertical="center"/>
    </xf>
    <xf numFmtId="4" fontId="115" fillId="50" borderId="73" applyNumberFormat="0" applyProtection="0">
      <alignment vertical="center"/>
    </xf>
    <xf numFmtId="4" fontId="115" fillId="50" borderId="73" applyNumberFormat="0" applyProtection="0">
      <alignment vertical="center"/>
    </xf>
    <xf numFmtId="4" fontId="115" fillId="50" borderId="73" applyNumberFormat="0" applyProtection="0">
      <alignment vertical="center"/>
    </xf>
    <xf numFmtId="4" fontId="115" fillId="50" borderId="73" applyNumberFormat="0" applyProtection="0">
      <alignment vertical="center"/>
    </xf>
    <xf numFmtId="4" fontId="115" fillId="50" borderId="73" applyNumberFormat="0" applyProtection="0">
      <alignment vertical="center"/>
    </xf>
    <xf numFmtId="4" fontId="115" fillId="50" borderId="73" applyNumberFormat="0" applyProtection="0">
      <alignment vertical="center"/>
    </xf>
    <xf numFmtId="4" fontId="115" fillId="50" borderId="73" applyNumberFormat="0" applyProtection="0">
      <alignment vertical="center"/>
    </xf>
    <xf numFmtId="4" fontId="115" fillId="50" borderId="73" applyNumberFormat="0" applyProtection="0">
      <alignment vertical="center"/>
    </xf>
    <xf numFmtId="4" fontId="115" fillId="50" borderId="73" applyNumberFormat="0" applyProtection="0">
      <alignment vertical="center"/>
    </xf>
    <xf numFmtId="4" fontId="115" fillId="50" borderId="73" applyNumberFormat="0" applyProtection="0">
      <alignment vertical="center"/>
    </xf>
    <xf numFmtId="4" fontId="115" fillId="50" borderId="73" applyNumberFormat="0" applyProtection="0">
      <alignment vertical="center"/>
    </xf>
    <xf numFmtId="4" fontId="115" fillId="50" borderId="73" applyNumberFormat="0" applyProtection="0">
      <alignment vertical="center"/>
    </xf>
    <xf numFmtId="4" fontId="115" fillId="50" borderId="73" applyNumberFormat="0" applyProtection="0">
      <alignment vertical="center"/>
    </xf>
    <xf numFmtId="4" fontId="115" fillId="50" borderId="73" applyNumberFormat="0" applyProtection="0">
      <alignment vertical="center"/>
    </xf>
    <xf numFmtId="4" fontId="115" fillId="50" borderId="73" applyNumberFormat="0" applyProtection="0">
      <alignment vertical="center"/>
    </xf>
    <xf numFmtId="4" fontId="115" fillId="50" borderId="73" applyNumberFormat="0" applyProtection="0">
      <alignment vertical="center"/>
    </xf>
    <xf numFmtId="4" fontId="115" fillId="50" borderId="73" applyNumberFormat="0" applyProtection="0">
      <alignment vertical="center"/>
    </xf>
    <xf numFmtId="4" fontId="115" fillId="50" borderId="73" applyNumberFormat="0" applyProtection="0">
      <alignment vertical="center"/>
    </xf>
    <xf numFmtId="4" fontId="115" fillId="50" borderId="73" applyNumberFormat="0" applyProtection="0">
      <alignment vertical="center"/>
    </xf>
    <xf numFmtId="4" fontId="115" fillId="50" borderId="73" applyNumberFormat="0" applyProtection="0">
      <alignment vertical="center"/>
    </xf>
    <xf numFmtId="4" fontId="115" fillId="50" borderId="73" applyNumberFormat="0" applyProtection="0">
      <alignment vertical="center"/>
    </xf>
    <xf numFmtId="4" fontId="115" fillId="50" borderId="73" applyNumberFormat="0" applyProtection="0">
      <alignment vertical="center"/>
    </xf>
    <xf numFmtId="4" fontId="115" fillId="50" borderId="73" applyNumberFormat="0" applyProtection="0">
      <alignment vertical="center"/>
    </xf>
    <xf numFmtId="4" fontId="115" fillId="50" borderId="73" applyNumberFormat="0" applyProtection="0">
      <alignment vertical="center"/>
    </xf>
    <xf numFmtId="4" fontId="115" fillId="50" borderId="73" applyNumberFormat="0" applyProtection="0">
      <alignment vertical="center"/>
    </xf>
    <xf numFmtId="4" fontId="115" fillId="50" borderId="73" applyNumberFormat="0" applyProtection="0">
      <alignment vertical="center"/>
    </xf>
    <xf numFmtId="4" fontId="115" fillId="50" borderId="73" applyNumberFormat="0" applyProtection="0">
      <alignment vertical="center"/>
    </xf>
    <xf numFmtId="4" fontId="115" fillId="50" borderId="73" applyNumberFormat="0" applyProtection="0">
      <alignment vertical="center"/>
    </xf>
    <xf numFmtId="4" fontId="115" fillId="50" borderId="73" applyNumberFormat="0" applyProtection="0">
      <alignment vertical="center"/>
    </xf>
    <xf numFmtId="4" fontId="115" fillId="50" borderId="73" applyNumberFormat="0" applyProtection="0">
      <alignment vertical="center"/>
    </xf>
    <xf numFmtId="4" fontId="115" fillId="50" borderId="73" applyNumberFormat="0" applyProtection="0">
      <alignment vertical="center"/>
    </xf>
    <xf numFmtId="4" fontId="115" fillId="50" borderId="73" applyNumberFormat="0" applyProtection="0">
      <alignment vertical="center"/>
    </xf>
    <xf numFmtId="4" fontId="115" fillId="50" borderId="73" applyNumberFormat="0" applyProtection="0">
      <alignment vertical="center"/>
    </xf>
    <xf numFmtId="4" fontId="115" fillId="50" borderId="73" applyNumberFormat="0" applyProtection="0">
      <alignment vertical="center"/>
    </xf>
    <xf numFmtId="4" fontId="115" fillId="50" borderId="73" applyNumberFormat="0" applyProtection="0">
      <alignment vertical="center"/>
    </xf>
    <xf numFmtId="4" fontId="115" fillId="50" borderId="73" applyNumberFormat="0" applyProtection="0">
      <alignment vertical="center"/>
    </xf>
    <xf numFmtId="4" fontId="115" fillId="50" borderId="73" applyNumberFormat="0" applyProtection="0">
      <alignment vertical="center"/>
    </xf>
    <xf numFmtId="4" fontId="115" fillId="50" borderId="73" applyNumberFormat="0" applyProtection="0">
      <alignment vertical="center"/>
    </xf>
    <xf numFmtId="4" fontId="115" fillId="50" borderId="73" applyNumberFormat="0" applyProtection="0">
      <alignment vertical="center"/>
    </xf>
    <xf numFmtId="4" fontId="115" fillId="50" borderId="73" applyNumberFormat="0" applyProtection="0">
      <alignment vertical="center"/>
    </xf>
    <xf numFmtId="4" fontId="115" fillId="50" borderId="73" applyNumberFormat="0" applyProtection="0">
      <alignment vertical="center"/>
    </xf>
    <xf numFmtId="4" fontId="115" fillId="50" borderId="73" applyNumberFormat="0" applyProtection="0">
      <alignment vertical="center"/>
    </xf>
    <xf numFmtId="4" fontId="115" fillId="50" borderId="73" applyNumberFormat="0" applyProtection="0">
      <alignment vertical="center"/>
    </xf>
    <xf numFmtId="4" fontId="115" fillId="50" borderId="73" applyNumberFormat="0" applyProtection="0">
      <alignment vertical="center"/>
    </xf>
    <xf numFmtId="4" fontId="115" fillId="50" borderId="73" applyNumberFormat="0" applyProtection="0">
      <alignment vertical="center"/>
    </xf>
    <xf numFmtId="4" fontId="115" fillId="50" borderId="73" applyNumberFormat="0" applyProtection="0">
      <alignment vertical="center"/>
    </xf>
    <xf numFmtId="4" fontId="115" fillId="50" borderId="73" applyNumberFormat="0" applyProtection="0">
      <alignment vertical="center"/>
    </xf>
    <xf numFmtId="4" fontId="115" fillId="50" borderId="73" applyNumberFormat="0" applyProtection="0">
      <alignment vertical="center"/>
    </xf>
    <xf numFmtId="4" fontId="115" fillId="50" borderId="73" applyNumberFormat="0" applyProtection="0">
      <alignment vertical="center"/>
    </xf>
    <xf numFmtId="4" fontId="115" fillId="50" borderId="73" applyNumberFormat="0" applyProtection="0">
      <alignment vertical="center"/>
    </xf>
    <xf numFmtId="4" fontId="115" fillId="50" borderId="73" applyNumberFormat="0" applyProtection="0">
      <alignment vertical="center"/>
    </xf>
    <xf numFmtId="4" fontId="115" fillId="50" borderId="73" applyNumberFormat="0" applyProtection="0">
      <alignment vertical="center"/>
    </xf>
    <xf numFmtId="4" fontId="115" fillId="50" borderId="73" applyNumberFormat="0" applyProtection="0">
      <alignment vertical="center"/>
    </xf>
    <xf numFmtId="4" fontId="115" fillId="50" borderId="73" applyNumberFormat="0" applyProtection="0">
      <alignment vertical="center"/>
    </xf>
    <xf numFmtId="4" fontId="115" fillId="50" borderId="73" applyNumberFormat="0" applyProtection="0">
      <alignment vertical="center"/>
    </xf>
    <xf numFmtId="4" fontId="115" fillId="50" borderId="73" applyNumberFormat="0" applyProtection="0">
      <alignment vertical="center"/>
    </xf>
    <xf numFmtId="4" fontId="115" fillId="50" borderId="73" applyNumberFormat="0" applyProtection="0">
      <alignment vertical="center"/>
    </xf>
    <xf numFmtId="4" fontId="115" fillId="50" borderId="73" applyNumberFormat="0" applyProtection="0">
      <alignment vertical="center"/>
    </xf>
    <xf numFmtId="4" fontId="115" fillId="50" borderId="73" applyNumberFormat="0" applyProtection="0">
      <alignment vertical="center"/>
    </xf>
    <xf numFmtId="4" fontId="115" fillId="50" borderId="73" applyNumberFormat="0" applyProtection="0">
      <alignment vertical="center"/>
    </xf>
    <xf numFmtId="4" fontId="115" fillId="50" borderId="73" applyNumberFormat="0" applyProtection="0">
      <alignment vertical="center"/>
    </xf>
    <xf numFmtId="4" fontId="115" fillId="50" borderId="73" applyNumberFormat="0" applyProtection="0">
      <alignment vertical="center"/>
    </xf>
    <xf numFmtId="4" fontId="115" fillId="50" borderId="73" applyNumberFormat="0" applyProtection="0">
      <alignment vertical="center"/>
    </xf>
    <xf numFmtId="4" fontId="115" fillId="50" borderId="73" applyNumberFormat="0" applyProtection="0">
      <alignment vertical="center"/>
    </xf>
    <xf numFmtId="4" fontId="115" fillId="50" borderId="73" applyNumberFormat="0" applyProtection="0">
      <alignment vertical="center"/>
    </xf>
    <xf numFmtId="4" fontId="115" fillId="50" borderId="73" applyNumberFormat="0" applyProtection="0">
      <alignment vertical="center"/>
    </xf>
    <xf numFmtId="4" fontId="115" fillId="50" borderId="73" applyNumberFormat="0" applyProtection="0">
      <alignment vertical="center"/>
    </xf>
    <xf numFmtId="4" fontId="115" fillId="50" borderId="73" applyNumberFormat="0" applyProtection="0">
      <alignment vertical="center"/>
    </xf>
    <xf numFmtId="4" fontId="115" fillId="50" borderId="73" applyNumberFormat="0" applyProtection="0">
      <alignment vertical="center"/>
    </xf>
    <xf numFmtId="4" fontId="115" fillId="50" borderId="73" applyNumberFormat="0" applyProtection="0">
      <alignment vertical="center"/>
    </xf>
    <xf numFmtId="4" fontId="115" fillId="50" borderId="73" applyNumberFormat="0" applyProtection="0">
      <alignment vertical="center"/>
    </xf>
    <xf numFmtId="4" fontId="115" fillId="50" borderId="73" applyNumberFormat="0" applyProtection="0">
      <alignment vertical="center"/>
    </xf>
    <xf numFmtId="4" fontId="115" fillId="50" borderId="73" applyNumberFormat="0" applyProtection="0">
      <alignment vertical="center"/>
    </xf>
    <xf numFmtId="4" fontId="115" fillId="50" borderId="73" applyNumberFormat="0" applyProtection="0">
      <alignment vertical="center"/>
    </xf>
    <xf numFmtId="4" fontId="115" fillId="50" borderId="73" applyNumberFormat="0" applyProtection="0">
      <alignment vertical="center"/>
    </xf>
    <xf numFmtId="4" fontId="115" fillId="50" borderId="73" applyNumberFormat="0" applyProtection="0">
      <alignment vertical="center"/>
    </xf>
    <xf numFmtId="4" fontId="115" fillId="50" borderId="73" applyNumberFormat="0" applyProtection="0">
      <alignment vertical="center"/>
    </xf>
    <xf numFmtId="4" fontId="115" fillId="50" borderId="73" applyNumberFormat="0" applyProtection="0">
      <alignment vertical="center"/>
    </xf>
    <xf numFmtId="4" fontId="115" fillId="50" borderId="73" applyNumberFormat="0" applyProtection="0">
      <alignment vertical="center"/>
    </xf>
    <xf numFmtId="4" fontId="115" fillId="50" borderId="73" applyNumberFormat="0" applyProtection="0">
      <alignment vertical="center"/>
    </xf>
    <xf numFmtId="4" fontId="115" fillId="50" borderId="73" applyNumberFormat="0" applyProtection="0">
      <alignment vertical="center"/>
    </xf>
    <xf numFmtId="4" fontId="115" fillId="50" borderId="73" applyNumberFormat="0" applyProtection="0">
      <alignment vertical="center"/>
    </xf>
    <xf numFmtId="4" fontId="115" fillId="50" borderId="73" applyNumberFormat="0" applyProtection="0">
      <alignment vertical="center"/>
    </xf>
    <xf numFmtId="4" fontId="115" fillId="50" borderId="73" applyNumberFormat="0" applyProtection="0">
      <alignment vertical="center"/>
    </xf>
    <xf numFmtId="4" fontId="115" fillId="50" borderId="73" applyNumberFormat="0" applyProtection="0">
      <alignment vertical="center"/>
    </xf>
    <xf numFmtId="4" fontId="115" fillId="50" borderId="73" applyNumberFormat="0" applyProtection="0">
      <alignment vertical="center"/>
    </xf>
    <xf numFmtId="4" fontId="115" fillId="50" borderId="73" applyNumberFormat="0" applyProtection="0">
      <alignment vertical="center"/>
    </xf>
    <xf numFmtId="4" fontId="115" fillId="50" borderId="73" applyNumberFormat="0" applyProtection="0">
      <alignment vertical="center"/>
    </xf>
    <xf numFmtId="4" fontId="115" fillId="50" borderId="73" applyNumberFormat="0" applyProtection="0">
      <alignment vertical="center"/>
    </xf>
    <xf numFmtId="4" fontId="115" fillId="50" borderId="73" applyNumberFormat="0" applyProtection="0">
      <alignment vertical="center"/>
    </xf>
    <xf numFmtId="4" fontId="115" fillId="50" borderId="73" applyNumberFormat="0" applyProtection="0">
      <alignment vertical="center"/>
    </xf>
    <xf numFmtId="4" fontId="115" fillId="50" borderId="73" applyNumberFormat="0" applyProtection="0">
      <alignment vertical="center"/>
    </xf>
    <xf numFmtId="4" fontId="115" fillId="50" borderId="73" applyNumberFormat="0" applyProtection="0">
      <alignment vertical="center"/>
    </xf>
    <xf numFmtId="4" fontId="115" fillId="50" borderId="73" applyNumberFormat="0" applyProtection="0">
      <alignment vertical="center"/>
    </xf>
    <xf numFmtId="4" fontId="115" fillId="50" borderId="73" applyNumberFormat="0" applyProtection="0">
      <alignment vertical="center"/>
    </xf>
    <xf numFmtId="4" fontId="115" fillId="50" borderId="73" applyNumberFormat="0" applyProtection="0">
      <alignment vertical="center"/>
    </xf>
    <xf numFmtId="4" fontId="115" fillId="50" borderId="73" applyNumberFormat="0" applyProtection="0">
      <alignment vertical="center"/>
    </xf>
    <xf numFmtId="4" fontId="115" fillId="50" borderId="73" applyNumberFormat="0" applyProtection="0">
      <alignment vertical="center"/>
    </xf>
    <xf numFmtId="4" fontId="115" fillId="50" borderId="73" applyNumberFormat="0" applyProtection="0">
      <alignment vertical="center"/>
    </xf>
    <xf numFmtId="4" fontId="115" fillId="50" borderId="73" applyNumberFormat="0" applyProtection="0">
      <alignment vertical="center"/>
    </xf>
    <xf numFmtId="4" fontId="115" fillId="50" borderId="73" applyNumberFormat="0" applyProtection="0">
      <alignment vertical="center"/>
    </xf>
    <xf numFmtId="4" fontId="115" fillId="50" borderId="73" applyNumberFormat="0" applyProtection="0">
      <alignment vertical="center"/>
    </xf>
    <xf numFmtId="4" fontId="115" fillId="50" borderId="73" applyNumberFormat="0" applyProtection="0">
      <alignment vertical="center"/>
    </xf>
    <xf numFmtId="4" fontId="115" fillId="50" borderId="73" applyNumberFormat="0" applyProtection="0">
      <alignment vertical="center"/>
    </xf>
    <xf numFmtId="4" fontId="115" fillId="50" borderId="73" applyNumberFormat="0" applyProtection="0">
      <alignment vertical="center"/>
    </xf>
    <xf numFmtId="4" fontId="115" fillId="50" borderId="73" applyNumberFormat="0" applyProtection="0">
      <alignment vertical="center"/>
    </xf>
    <xf numFmtId="4" fontId="115" fillId="50" borderId="73" applyNumberFormat="0" applyProtection="0">
      <alignment vertical="center"/>
    </xf>
    <xf numFmtId="4" fontId="115" fillId="50" borderId="73" applyNumberFormat="0" applyProtection="0">
      <alignment vertical="center"/>
    </xf>
    <xf numFmtId="4" fontId="115" fillId="50" borderId="73" applyNumberFormat="0" applyProtection="0">
      <alignment vertical="center"/>
    </xf>
    <xf numFmtId="4" fontId="115" fillId="50" borderId="73" applyNumberFormat="0" applyProtection="0">
      <alignment vertical="center"/>
    </xf>
    <xf numFmtId="4" fontId="115" fillId="50" borderId="73" applyNumberFormat="0" applyProtection="0">
      <alignment vertical="center"/>
    </xf>
    <xf numFmtId="4" fontId="115" fillId="50" borderId="73" applyNumberFormat="0" applyProtection="0">
      <alignment vertical="center"/>
    </xf>
    <xf numFmtId="4" fontId="115" fillId="50" borderId="73" applyNumberFormat="0" applyProtection="0">
      <alignment vertical="center"/>
    </xf>
    <xf numFmtId="4" fontId="115" fillId="50" borderId="73" applyNumberFormat="0" applyProtection="0">
      <alignment vertical="center"/>
    </xf>
    <xf numFmtId="4" fontId="115" fillId="50" borderId="73" applyNumberFormat="0" applyProtection="0">
      <alignment vertical="center"/>
    </xf>
    <xf numFmtId="4" fontId="115" fillId="50" borderId="73" applyNumberFormat="0" applyProtection="0">
      <alignment vertical="center"/>
    </xf>
    <xf numFmtId="4" fontId="115" fillId="50" borderId="73" applyNumberFormat="0" applyProtection="0">
      <alignment vertical="center"/>
    </xf>
    <xf numFmtId="4" fontId="115" fillId="50" borderId="73" applyNumberFormat="0" applyProtection="0">
      <alignment vertical="center"/>
    </xf>
    <xf numFmtId="4" fontId="115" fillId="50" borderId="73" applyNumberFormat="0" applyProtection="0">
      <alignment vertical="center"/>
    </xf>
    <xf numFmtId="4" fontId="115" fillId="50" borderId="73" applyNumberFormat="0" applyProtection="0">
      <alignment vertical="center"/>
    </xf>
    <xf numFmtId="4" fontId="115" fillId="50" borderId="73" applyNumberFormat="0" applyProtection="0">
      <alignment vertical="center"/>
    </xf>
    <xf numFmtId="4" fontId="115" fillId="50" borderId="73" applyNumberFormat="0" applyProtection="0">
      <alignment vertical="center"/>
    </xf>
    <xf numFmtId="4" fontId="115" fillId="50" borderId="73" applyNumberFormat="0" applyProtection="0">
      <alignment vertical="center"/>
    </xf>
    <xf numFmtId="4" fontId="115" fillId="50" borderId="73" applyNumberFormat="0" applyProtection="0">
      <alignment vertical="center"/>
    </xf>
    <xf numFmtId="4" fontId="115" fillId="50" borderId="73" applyNumberFormat="0" applyProtection="0">
      <alignment vertical="center"/>
    </xf>
    <xf numFmtId="4" fontId="115" fillId="50" borderId="73" applyNumberFormat="0" applyProtection="0">
      <alignment vertical="center"/>
    </xf>
    <xf numFmtId="4" fontId="115" fillId="50" borderId="73" applyNumberFormat="0" applyProtection="0">
      <alignment vertical="center"/>
    </xf>
    <xf numFmtId="4" fontId="115" fillId="50" borderId="73" applyNumberFormat="0" applyProtection="0">
      <alignment vertical="center"/>
    </xf>
    <xf numFmtId="4" fontId="115" fillId="50" borderId="73" applyNumberFormat="0" applyProtection="0">
      <alignment vertical="center"/>
    </xf>
    <xf numFmtId="4" fontId="115" fillId="50" borderId="73" applyNumberFormat="0" applyProtection="0">
      <alignment vertical="center"/>
    </xf>
    <xf numFmtId="4" fontId="115" fillId="50" borderId="73" applyNumberFormat="0" applyProtection="0">
      <alignment vertical="center"/>
    </xf>
    <xf numFmtId="4" fontId="115" fillId="50" borderId="73" applyNumberFormat="0" applyProtection="0">
      <alignment vertical="center"/>
    </xf>
    <xf numFmtId="4" fontId="115" fillId="50" borderId="73" applyNumberFormat="0" applyProtection="0">
      <alignment vertical="center"/>
    </xf>
    <xf numFmtId="4" fontId="115" fillId="50" borderId="73" applyNumberFormat="0" applyProtection="0">
      <alignment vertical="center"/>
    </xf>
    <xf numFmtId="4" fontId="115" fillId="50" borderId="73" applyNumberFormat="0" applyProtection="0">
      <alignment vertical="center"/>
    </xf>
    <xf numFmtId="4" fontId="115" fillId="50" borderId="73" applyNumberFormat="0" applyProtection="0">
      <alignment vertical="center"/>
    </xf>
    <xf numFmtId="4" fontId="115" fillId="50" borderId="73" applyNumberFormat="0" applyProtection="0">
      <alignment vertical="center"/>
    </xf>
    <xf numFmtId="4" fontId="115" fillId="50" borderId="73" applyNumberFormat="0" applyProtection="0">
      <alignment vertical="center"/>
    </xf>
    <xf numFmtId="4" fontId="115" fillId="50" borderId="73" applyNumberFormat="0" applyProtection="0">
      <alignment vertical="center"/>
    </xf>
    <xf numFmtId="4" fontId="115" fillId="50" borderId="73" applyNumberFormat="0" applyProtection="0">
      <alignment vertical="center"/>
    </xf>
    <xf numFmtId="4" fontId="115" fillId="50" borderId="73" applyNumberFormat="0" applyProtection="0">
      <alignment vertical="center"/>
    </xf>
    <xf numFmtId="4" fontId="115" fillId="50" borderId="73" applyNumberFormat="0" applyProtection="0">
      <alignment vertical="center"/>
    </xf>
    <xf numFmtId="4" fontId="115" fillId="50" borderId="73" applyNumberFormat="0" applyProtection="0">
      <alignment vertical="center"/>
    </xf>
    <xf numFmtId="4" fontId="115" fillId="50" borderId="73" applyNumberFormat="0" applyProtection="0">
      <alignment vertical="center"/>
    </xf>
    <xf numFmtId="4" fontId="115" fillId="50" borderId="73" applyNumberFormat="0" applyProtection="0">
      <alignment vertical="center"/>
    </xf>
    <xf numFmtId="4" fontId="115" fillId="50" borderId="73" applyNumberFormat="0" applyProtection="0">
      <alignment vertical="center"/>
    </xf>
    <xf numFmtId="4" fontId="115" fillId="50" borderId="73" applyNumberFormat="0" applyProtection="0">
      <alignment vertical="center"/>
    </xf>
    <xf numFmtId="4" fontId="115" fillId="50" borderId="73" applyNumberFormat="0" applyProtection="0">
      <alignment vertical="center"/>
    </xf>
    <xf numFmtId="4" fontId="115" fillId="50" borderId="73" applyNumberFormat="0" applyProtection="0">
      <alignment vertical="center"/>
    </xf>
    <xf numFmtId="4" fontId="115" fillId="50" borderId="73" applyNumberFormat="0" applyProtection="0">
      <alignment vertical="center"/>
    </xf>
    <xf numFmtId="4" fontId="115" fillId="50" borderId="73" applyNumberFormat="0" applyProtection="0">
      <alignment vertical="center"/>
    </xf>
    <xf numFmtId="4" fontId="115" fillId="50" borderId="73" applyNumberFormat="0" applyProtection="0">
      <alignment vertical="center"/>
    </xf>
    <xf numFmtId="4" fontId="115" fillId="50" borderId="73" applyNumberFormat="0" applyProtection="0">
      <alignment vertical="center"/>
    </xf>
    <xf numFmtId="4" fontId="115" fillId="50" borderId="73" applyNumberFormat="0" applyProtection="0">
      <alignment vertical="center"/>
    </xf>
    <xf numFmtId="4" fontId="115" fillId="50" borderId="73" applyNumberFormat="0" applyProtection="0">
      <alignment vertical="center"/>
    </xf>
    <xf numFmtId="4" fontId="115" fillId="50" borderId="73" applyNumberFormat="0" applyProtection="0">
      <alignment vertical="center"/>
    </xf>
    <xf numFmtId="4" fontId="115" fillId="50" borderId="73" applyNumberFormat="0" applyProtection="0">
      <alignment vertical="center"/>
    </xf>
    <xf numFmtId="4" fontId="115" fillId="50" borderId="73" applyNumberFormat="0" applyProtection="0">
      <alignment vertical="center"/>
    </xf>
    <xf numFmtId="4" fontId="115" fillId="50" borderId="73" applyNumberFormat="0" applyProtection="0">
      <alignment vertical="center"/>
    </xf>
    <xf numFmtId="4" fontId="115" fillId="50" borderId="73" applyNumberFormat="0" applyProtection="0">
      <alignment vertical="center"/>
    </xf>
    <xf numFmtId="4" fontId="115" fillId="50" borderId="73" applyNumberFormat="0" applyProtection="0">
      <alignment vertical="center"/>
    </xf>
    <xf numFmtId="4" fontId="115" fillId="50" borderId="73" applyNumberFormat="0" applyProtection="0">
      <alignment vertical="center"/>
    </xf>
    <xf numFmtId="4" fontId="115" fillId="50" borderId="73" applyNumberFormat="0" applyProtection="0">
      <alignment vertical="center"/>
    </xf>
    <xf numFmtId="4" fontId="115" fillId="50" borderId="73" applyNumberFormat="0" applyProtection="0">
      <alignment vertical="center"/>
    </xf>
    <xf numFmtId="4" fontId="115" fillId="50" borderId="73" applyNumberFormat="0" applyProtection="0">
      <alignment vertical="center"/>
    </xf>
    <xf numFmtId="4" fontId="115" fillId="50" borderId="73" applyNumberFormat="0" applyProtection="0">
      <alignment vertical="center"/>
    </xf>
    <xf numFmtId="4" fontId="115" fillId="50" borderId="73" applyNumberFormat="0" applyProtection="0">
      <alignment vertical="center"/>
    </xf>
    <xf numFmtId="4" fontId="115" fillId="50" borderId="73" applyNumberFormat="0" applyProtection="0">
      <alignment vertical="center"/>
    </xf>
    <xf numFmtId="4" fontId="115" fillId="50" borderId="73" applyNumberFormat="0" applyProtection="0">
      <alignment vertical="center"/>
    </xf>
    <xf numFmtId="4" fontId="115" fillId="50" borderId="73" applyNumberFormat="0" applyProtection="0">
      <alignment vertical="center"/>
    </xf>
    <xf numFmtId="4" fontId="115" fillId="50" borderId="73" applyNumberFormat="0" applyProtection="0">
      <alignment vertical="center"/>
    </xf>
    <xf numFmtId="4" fontId="115" fillId="50" borderId="73" applyNumberFormat="0" applyProtection="0">
      <alignment vertical="center"/>
    </xf>
    <xf numFmtId="4" fontId="115" fillId="50" borderId="73" applyNumberFormat="0" applyProtection="0">
      <alignment vertical="center"/>
    </xf>
    <xf numFmtId="4" fontId="115" fillId="50" borderId="73" applyNumberFormat="0" applyProtection="0">
      <alignment vertical="center"/>
    </xf>
    <xf numFmtId="4" fontId="115" fillId="50" borderId="73" applyNumberFormat="0" applyProtection="0">
      <alignment vertical="center"/>
    </xf>
    <xf numFmtId="4" fontId="115" fillId="50" borderId="73" applyNumberFormat="0" applyProtection="0">
      <alignment vertical="center"/>
    </xf>
    <xf numFmtId="4" fontId="115" fillId="50" borderId="73" applyNumberFormat="0" applyProtection="0">
      <alignment vertical="center"/>
    </xf>
    <xf numFmtId="4" fontId="115" fillId="50" borderId="73" applyNumberFormat="0" applyProtection="0">
      <alignment vertical="center"/>
    </xf>
    <xf numFmtId="4" fontId="115" fillId="50" borderId="73" applyNumberFormat="0" applyProtection="0">
      <alignment vertical="center"/>
    </xf>
    <xf numFmtId="4" fontId="115" fillId="50" borderId="73" applyNumberFormat="0" applyProtection="0">
      <alignment vertical="center"/>
    </xf>
    <xf numFmtId="4" fontId="115" fillId="50" borderId="73" applyNumberFormat="0" applyProtection="0">
      <alignment vertical="center"/>
    </xf>
    <xf numFmtId="4" fontId="115" fillId="50" borderId="73" applyNumberFormat="0" applyProtection="0">
      <alignment vertical="center"/>
    </xf>
    <xf numFmtId="4" fontId="115" fillId="50" borderId="73" applyNumberFormat="0" applyProtection="0">
      <alignment vertical="center"/>
    </xf>
    <xf numFmtId="4" fontId="115" fillId="50" borderId="73" applyNumberFormat="0" applyProtection="0">
      <alignment vertical="center"/>
    </xf>
    <xf numFmtId="4" fontId="115" fillId="50" borderId="73" applyNumberFormat="0" applyProtection="0">
      <alignment vertical="center"/>
    </xf>
    <xf numFmtId="4" fontId="115" fillId="50" borderId="73" applyNumberFormat="0" applyProtection="0">
      <alignment vertical="center"/>
    </xf>
    <xf numFmtId="4" fontId="115" fillId="50" borderId="73" applyNumberFormat="0" applyProtection="0">
      <alignment vertical="center"/>
    </xf>
    <xf numFmtId="4" fontId="115" fillId="50" borderId="73" applyNumberFormat="0" applyProtection="0">
      <alignment vertical="center"/>
    </xf>
    <xf numFmtId="4" fontId="115" fillId="50" borderId="73" applyNumberFormat="0" applyProtection="0">
      <alignment vertical="center"/>
    </xf>
    <xf numFmtId="4" fontId="115" fillId="50" borderId="73" applyNumberFormat="0" applyProtection="0">
      <alignment vertical="center"/>
    </xf>
    <xf numFmtId="4" fontId="115" fillId="50" borderId="73" applyNumberFormat="0" applyProtection="0">
      <alignment vertical="center"/>
    </xf>
    <xf numFmtId="4" fontId="115" fillId="50" borderId="73" applyNumberFormat="0" applyProtection="0">
      <alignment vertical="center"/>
    </xf>
    <xf numFmtId="4" fontId="115" fillId="50" borderId="73" applyNumberFormat="0" applyProtection="0">
      <alignment vertical="center"/>
    </xf>
    <xf numFmtId="4" fontId="115" fillId="50" borderId="73" applyNumberFormat="0" applyProtection="0">
      <alignment vertical="center"/>
    </xf>
    <xf numFmtId="4" fontId="115" fillId="50" borderId="73" applyNumberFormat="0" applyProtection="0">
      <alignment vertical="center"/>
    </xf>
    <xf numFmtId="4" fontId="115" fillId="50" borderId="73" applyNumberFormat="0" applyProtection="0">
      <alignment vertical="center"/>
    </xf>
    <xf numFmtId="4" fontId="115" fillId="50" borderId="73" applyNumberFormat="0" applyProtection="0">
      <alignment vertical="center"/>
    </xf>
    <xf numFmtId="4" fontId="115" fillId="50" borderId="73" applyNumberFormat="0" applyProtection="0">
      <alignment vertical="center"/>
    </xf>
    <xf numFmtId="4" fontId="115" fillId="50" borderId="73" applyNumberFormat="0" applyProtection="0">
      <alignment vertical="center"/>
    </xf>
    <xf numFmtId="4" fontId="115" fillId="50" borderId="73" applyNumberFormat="0" applyProtection="0">
      <alignment vertical="center"/>
    </xf>
    <xf numFmtId="4" fontId="115" fillId="50" borderId="73" applyNumberFormat="0" applyProtection="0">
      <alignment vertical="center"/>
    </xf>
    <xf numFmtId="4" fontId="115" fillId="50" borderId="73" applyNumberFormat="0" applyProtection="0">
      <alignment vertical="center"/>
    </xf>
    <xf numFmtId="4" fontId="115" fillId="50" borderId="73" applyNumberFormat="0" applyProtection="0">
      <alignment vertical="center"/>
    </xf>
    <xf numFmtId="4" fontId="115" fillId="50" borderId="73" applyNumberFormat="0" applyProtection="0">
      <alignment vertical="center"/>
    </xf>
    <xf numFmtId="4" fontId="115" fillId="50" borderId="73" applyNumberFormat="0" applyProtection="0">
      <alignment vertical="center"/>
    </xf>
    <xf numFmtId="4" fontId="115" fillId="50" borderId="73" applyNumberFormat="0" applyProtection="0">
      <alignment vertical="center"/>
    </xf>
    <xf numFmtId="4" fontId="115" fillId="50" borderId="73" applyNumberFormat="0" applyProtection="0">
      <alignment vertical="center"/>
    </xf>
    <xf numFmtId="4" fontId="115" fillId="50" borderId="73" applyNumberFormat="0" applyProtection="0">
      <alignment vertical="center"/>
    </xf>
    <xf numFmtId="4" fontId="115" fillId="50" borderId="73" applyNumberFormat="0" applyProtection="0">
      <alignment vertical="center"/>
    </xf>
    <xf numFmtId="4" fontId="115" fillId="50" borderId="73" applyNumberFormat="0" applyProtection="0">
      <alignment vertical="center"/>
    </xf>
    <xf numFmtId="4" fontId="115" fillId="50" borderId="73" applyNumberFormat="0" applyProtection="0">
      <alignment vertical="center"/>
    </xf>
    <xf numFmtId="4" fontId="115" fillId="50" borderId="73" applyNumberFormat="0" applyProtection="0">
      <alignment vertical="center"/>
    </xf>
    <xf numFmtId="4" fontId="115" fillId="50" borderId="73" applyNumberFormat="0" applyProtection="0">
      <alignment vertical="center"/>
    </xf>
    <xf numFmtId="4" fontId="115" fillId="50" borderId="73" applyNumberFormat="0" applyProtection="0">
      <alignment vertical="center"/>
    </xf>
    <xf numFmtId="4" fontId="115" fillId="50" borderId="73" applyNumberFormat="0" applyProtection="0">
      <alignment vertical="center"/>
    </xf>
    <xf numFmtId="4" fontId="115" fillId="50" borderId="73" applyNumberFormat="0" applyProtection="0">
      <alignment vertical="center"/>
    </xf>
    <xf numFmtId="4" fontId="115" fillId="50" borderId="73" applyNumberFormat="0" applyProtection="0">
      <alignment vertical="center"/>
    </xf>
    <xf numFmtId="4" fontId="115" fillId="50" borderId="73" applyNumberFormat="0" applyProtection="0">
      <alignment vertical="center"/>
    </xf>
    <xf numFmtId="4" fontId="115" fillId="50" borderId="73" applyNumberFormat="0" applyProtection="0">
      <alignment vertical="center"/>
    </xf>
    <xf numFmtId="4" fontId="115" fillId="50" borderId="73" applyNumberFormat="0" applyProtection="0">
      <alignment vertical="center"/>
    </xf>
    <xf numFmtId="4" fontId="115" fillId="50" borderId="73" applyNumberFormat="0" applyProtection="0">
      <alignment vertical="center"/>
    </xf>
    <xf numFmtId="4" fontId="115" fillId="50" borderId="73" applyNumberFormat="0" applyProtection="0">
      <alignment vertical="center"/>
    </xf>
    <xf numFmtId="4" fontId="115" fillId="50" borderId="73" applyNumberFormat="0" applyProtection="0">
      <alignment vertical="center"/>
    </xf>
    <xf numFmtId="4" fontId="115" fillId="50" borderId="73" applyNumberFormat="0" applyProtection="0">
      <alignment vertical="center"/>
    </xf>
    <xf numFmtId="4" fontId="115" fillId="50" borderId="73" applyNumberFormat="0" applyProtection="0">
      <alignment vertical="center"/>
    </xf>
    <xf numFmtId="4" fontId="115" fillId="50" borderId="73" applyNumberFormat="0" applyProtection="0">
      <alignment vertical="center"/>
    </xf>
    <xf numFmtId="4" fontId="115" fillId="50" borderId="73" applyNumberFormat="0" applyProtection="0">
      <alignment vertical="center"/>
    </xf>
    <xf numFmtId="4" fontId="115" fillId="50" borderId="73" applyNumberFormat="0" applyProtection="0">
      <alignment vertical="center"/>
    </xf>
    <xf numFmtId="4" fontId="115" fillId="50" borderId="73" applyNumberFormat="0" applyProtection="0">
      <alignment vertical="center"/>
    </xf>
    <xf numFmtId="4" fontId="115" fillId="50" borderId="73" applyNumberFormat="0" applyProtection="0">
      <alignment vertical="center"/>
    </xf>
    <xf numFmtId="4" fontId="115" fillId="50" borderId="73" applyNumberFormat="0" applyProtection="0">
      <alignment vertical="center"/>
    </xf>
    <xf numFmtId="4" fontId="115" fillId="50" borderId="73" applyNumberFormat="0" applyProtection="0">
      <alignment vertical="center"/>
    </xf>
    <xf numFmtId="4" fontId="115" fillId="50" borderId="73" applyNumberFormat="0" applyProtection="0">
      <alignment vertical="center"/>
    </xf>
    <xf numFmtId="4" fontId="115" fillId="50" borderId="73" applyNumberFormat="0" applyProtection="0">
      <alignment vertical="center"/>
    </xf>
    <xf numFmtId="4" fontId="115" fillId="50" borderId="73" applyNumberFormat="0" applyProtection="0">
      <alignment vertical="center"/>
    </xf>
    <xf numFmtId="4" fontId="115" fillId="50" borderId="73" applyNumberFormat="0" applyProtection="0">
      <alignment vertical="center"/>
    </xf>
    <xf numFmtId="4" fontId="115" fillId="50" borderId="73" applyNumberFormat="0" applyProtection="0">
      <alignment vertical="center"/>
    </xf>
    <xf numFmtId="4" fontId="115" fillId="50" borderId="73" applyNumberFormat="0" applyProtection="0">
      <alignment vertical="center"/>
    </xf>
    <xf numFmtId="4" fontId="115" fillId="50" borderId="73" applyNumberFormat="0" applyProtection="0">
      <alignment vertical="center"/>
    </xf>
    <xf numFmtId="4" fontId="115" fillId="50" borderId="73" applyNumberFormat="0" applyProtection="0">
      <alignment vertical="center"/>
    </xf>
    <xf numFmtId="4" fontId="115" fillId="50" borderId="73" applyNumberFormat="0" applyProtection="0">
      <alignment vertical="center"/>
    </xf>
    <xf numFmtId="4" fontId="115" fillId="50" borderId="73" applyNumberFormat="0" applyProtection="0">
      <alignment vertical="center"/>
    </xf>
    <xf numFmtId="4" fontId="115" fillId="50" borderId="73" applyNumberFormat="0" applyProtection="0">
      <alignment vertical="center"/>
    </xf>
    <xf numFmtId="4" fontId="115" fillId="50" borderId="73" applyNumberFormat="0" applyProtection="0">
      <alignment vertical="center"/>
    </xf>
    <xf numFmtId="4" fontId="115" fillId="50" borderId="73" applyNumberFormat="0" applyProtection="0">
      <alignment vertical="center"/>
    </xf>
    <xf numFmtId="4" fontId="115" fillId="50" borderId="73" applyNumberFormat="0" applyProtection="0">
      <alignment vertical="center"/>
    </xf>
    <xf numFmtId="4" fontId="115" fillId="50" borderId="73" applyNumberFormat="0" applyProtection="0">
      <alignment vertical="center"/>
    </xf>
    <xf numFmtId="4" fontId="115" fillId="50" borderId="73" applyNumberFormat="0" applyProtection="0">
      <alignment vertical="center"/>
    </xf>
    <xf numFmtId="4" fontId="115" fillId="50" borderId="73" applyNumberFormat="0" applyProtection="0">
      <alignment vertical="center"/>
    </xf>
    <xf numFmtId="4" fontId="115" fillId="50" borderId="73" applyNumberFormat="0" applyProtection="0">
      <alignment vertical="center"/>
    </xf>
    <xf numFmtId="4" fontId="115" fillId="50" borderId="73" applyNumberFormat="0" applyProtection="0">
      <alignment vertical="center"/>
    </xf>
    <xf numFmtId="4" fontId="115" fillId="50" borderId="73" applyNumberFormat="0" applyProtection="0">
      <alignment vertical="center"/>
    </xf>
    <xf numFmtId="4" fontId="115" fillId="50" borderId="73" applyNumberFormat="0" applyProtection="0">
      <alignment vertical="center"/>
    </xf>
    <xf numFmtId="4" fontId="115" fillId="50" borderId="73" applyNumberFormat="0" applyProtection="0">
      <alignment vertical="center"/>
    </xf>
    <xf numFmtId="4" fontId="115" fillId="50" borderId="73" applyNumberFormat="0" applyProtection="0">
      <alignment vertical="center"/>
    </xf>
    <xf numFmtId="4" fontId="115" fillId="50" borderId="73" applyNumberFormat="0" applyProtection="0">
      <alignment vertical="center"/>
    </xf>
    <xf numFmtId="4" fontId="115" fillId="50" borderId="73" applyNumberFormat="0" applyProtection="0">
      <alignment vertical="center"/>
    </xf>
    <xf numFmtId="4" fontId="115" fillId="50" borderId="73" applyNumberFormat="0" applyProtection="0">
      <alignment vertical="center"/>
    </xf>
    <xf numFmtId="4" fontId="115" fillId="50" borderId="73" applyNumberFormat="0" applyProtection="0">
      <alignment vertical="center"/>
    </xf>
    <xf numFmtId="4" fontId="115" fillId="50" borderId="73" applyNumberFormat="0" applyProtection="0">
      <alignment vertical="center"/>
    </xf>
    <xf numFmtId="4" fontId="115" fillId="50" borderId="73" applyNumberFormat="0" applyProtection="0">
      <alignment vertical="center"/>
    </xf>
    <xf numFmtId="4" fontId="115" fillId="50" borderId="73" applyNumberFormat="0" applyProtection="0">
      <alignment vertical="center"/>
    </xf>
    <xf numFmtId="4" fontId="115" fillId="50" borderId="73" applyNumberFormat="0" applyProtection="0">
      <alignment vertical="center"/>
    </xf>
    <xf numFmtId="4" fontId="115" fillId="50" borderId="73" applyNumberFormat="0" applyProtection="0">
      <alignment vertical="center"/>
    </xf>
    <xf numFmtId="4" fontId="115" fillId="50" borderId="73" applyNumberFormat="0" applyProtection="0">
      <alignment vertical="center"/>
    </xf>
    <xf numFmtId="4" fontId="115" fillId="50" borderId="73" applyNumberFormat="0" applyProtection="0">
      <alignment vertical="center"/>
    </xf>
    <xf numFmtId="4" fontId="115" fillId="50" borderId="73" applyNumberFormat="0" applyProtection="0">
      <alignment vertical="center"/>
    </xf>
    <xf numFmtId="4" fontId="115" fillId="50" borderId="73" applyNumberFormat="0" applyProtection="0">
      <alignment vertical="center"/>
    </xf>
    <xf numFmtId="4" fontId="115" fillId="50" borderId="73" applyNumberFormat="0" applyProtection="0">
      <alignment vertical="center"/>
    </xf>
    <xf numFmtId="4" fontId="115" fillId="50" borderId="73" applyNumberFormat="0" applyProtection="0">
      <alignment vertical="center"/>
    </xf>
    <xf numFmtId="4" fontId="115" fillId="50" borderId="73" applyNumberFormat="0" applyProtection="0">
      <alignment vertical="center"/>
    </xf>
    <xf numFmtId="4" fontId="115" fillId="50" borderId="73" applyNumberFormat="0" applyProtection="0">
      <alignment vertical="center"/>
    </xf>
    <xf numFmtId="4" fontId="115" fillId="50" borderId="73" applyNumberFormat="0" applyProtection="0">
      <alignment vertical="center"/>
    </xf>
    <xf numFmtId="4" fontId="115" fillId="50" borderId="73" applyNumberFormat="0" applyProtection="0">
      <alignment vertical="center"/>
    </xf>
    <xf numFmtId="4" fontId="115" fillId="50" borderId="73" applyNumberFormat="0" applyProtection="0">
      <alignment vertical="center"/>
    </xf>
    <xf numFmtId="4" fontId="115" fillId="50" borderId="73" applyNumberFormat="0" applyProtection="0">
      <alignment vertical="center"/>
    </xf>
    <xf numFmtId="4" fontId="115" fillId="50" borderId="73" applyNumberFormat="0" applyProtection="0">
      <alignment vertical="center"/>
    </xf>
    <xf numFmtId="4" fontId="115" fillId="50" borderId="73" applyNumberFormat="0" applyProtection="0">
      <alignment vertical="center"/>
    </xf>
    <xf numFmtId="4" fontId="115" fillId="50" borderId="73" applyNumberFormat="0" applyProtection="0">
      <alignment vertical="center"/>
    </xf>
    <xf numFmtId="4" fontId="115" fillId="50" borderId="73" applyNumberFormat="0" applyProtection="0">
      <alignment vertical="center"/>
    </xf>
    <xf numFmtId="4" fontId="115" fillId="50" borderId="73" applyNumberFormat="0" applyProtection="0">
      <alignment vertical="center"/>
    </xf>
    <xf numFmtId="4" fontId="115" fillId="50" borderId="73" applyNumberFormat="0" applyProtection="0">
      <alignment vertical="center"/>
    </xf>
    <xf numFmtId="4" fontId="115" fillId="50" borderId="73" applyNumberFormat="0" applyProtection="0">
      <alignment vertical="center"/>
    </xf>
    <xf numFmtId="4" fontId="115" fillId="50" borderId="73" applyNumberFormat="0" applyProtection="0">
      <alignment vertical="center"/>
    </xf>
    <xf numFmtId="4" fontId="115" fillId="50" borderId="73" applyNumberFormat="0" applyProtection="0">
      <alignment vertical="center"/>
    </xf>
    <xf numFmtId="4" fontId="115" fillId="50" borderId="73" applyNumberFormat="0" applyProtection="0">
      <alignment vertical="center"/>
    </xf>
    <xf numFmtId="4" fontId="115" fillId="50" borderId="73" applyNumberFormat="0" applyProtection="0">
      <alignment vertical="center"/>
    </xf>
    <xf numFmtId="4" fontId="115" fillId="50" borderId="73" applyNumberFormat="0" applyProtection="0">
      <alignment vertical="center"/>
    </xf>
    <xf numFmtId="4" fontId="115" fillId="50" borderId="73" applyNumberFormat="0" applyProtection="0">
      <alignment vertical="center"/>
    </xf>
    <xf numFmtId="4" fontId="115" fillId="50" borderId="73" applyNumberFormat="0" applyProtection="0">
      <alignment vertical="center"/>
    </xf>
    <xf numFmtId="4" fontId="115" fillId="50" borderId="73" applyNumberFormat="0" applyProtection="0">
      <alignment vertical="center"/>
    </xf>
    <xf numFmtId="4" fontId="115" fillId="50" borderId="73" applyNumberFormat="0" applyProtection="0">
      <alignment vertical="center"/>
    </xf>
    <xf numFmtId="4" fontId="115" fillId="50" borderId="73" applyNumberFormat="0" applyProtection="0">
      <alignment vertical="center"/>
    </xf>
    <xf numFmtId="4" fontId="115" fillId="50" borderId="73" applyNumberFormat="0" applyProtection="0">
      <alignment vertical="center"/>
    </xf>
    <xf numFmtId="4" fontId="115" fillId="50" borderId="73" applyNumberFormat="0" applyProtection="0">
      <alignment vertical="center"/>
    </xf>
    <xf numFmtId="4" fontId="115" fillId="50" borderId="73" applyNumberFormat="0" applyProtection="0">
      <alignment vertical="center"/>
    </xf>
    <xf numFmtId="4" fontId="115" fillId="50" borderId="73" applyNumberFormat="0" applyProtection="0">
      <alignment vertical="center"/>
    </xf>
    <xf numFmtId="4" fontId="115" fillId="50" borderId="73" applyNumberFormat="0" applyProtection="0">
      <alignment vertical="center"/>
    </xf>
    <xf numFmtId="4" fontId="115" fillId="50" borderId="73" applyNumberFormat="0" applyProtection="0">
      <alignment vertical="center"/>
    </xf>
    <xf numFmtId="4" fontId="115" fillId="50" borderId="73" applyNumberFormat="0" applyProtection="0">
      <alignment vertical="center"/>
    </xf>
    <xf numFmtId="4" fontId="115" fillId="50" borderId="73" applyNumberFormat="0" applyProtection="0">
      <alignment vertical="center"/>
    </xf>
    <xf numFmtId="4" fontId="115" fillId="50" borderId="73" applyNumberFormat="0" applyProtection="0">
      <alignment vertical="center"/>
    </xf>
    <xf numFmtId="4" fontId="115" fillId="50" borderId="73" applyNumberFormat="0" applyProtection="0">
      <alignment vertical="center"/>
    </xf>
    <xf numFmtId="4" fontId="115" fillId="50" borderId="73" applyNumberFormat="0" applyProtection="0">
      <alignment vertical="center"/>
    </xf>
    <xf numFmtId="4" fontId="115" fillId="50" borderId="73" applyNumberFormat="0" applyProtection="0">
      <alignment vertical="center"/>
    </xf>
    <xf numFmtId="4" fontId="115" fillId="50" borderId="73" applyNumberFormat="0" applyProtection="0">
      <alignment vertical="center"/>
    </xf>
    <xf numFmtId="4" fontId="115" fillId="50" borderId="73" applyNumberFormat="0" applyProtection="0">
      <alignment vertical="center"/>
    </xf>
    <xf numFmtId="4" fontId="115" fillId="50" borderId="73" applyNumberFormat="0" applyProtection="0">
      <alignment vertical="center"/>
    </xf>
    <xf numFmtId="4" fontId="115" fillId="50" borderId="73" applyNumberFormat="0" applyProtection="0">
      <alignment vertical="center"/>
    </xf>
    <xf numFmtId="4" fontId="115" fillId="50" borderId="73" applyNumberFormat="0" applyProtection="0">
      <alignment vertical="center"/>
    </xf>
    <xf numFmtId="4" fontId="115" fillId="50" borderId="73" applyNumberFormat="0" applyProtection="0">
      <alignment vertical="center"/>
    </xf>
    <xf numFmtId="4" fontId="115" fillId="50" borderId="73" applyNumberFormat="0" applyProtection="0">
      <alignment vertical="center"/>
    </xf>
    <xf numFmtId="4" fontId="115" fillId="50" borderId="73" applyNumberFormat="0" applyProtection="0">
      <alignment vertical="center"/>
    </xf>
    <xf numFmtId="4" fontId="115" fillId="50" borderId="73" applyNumberFormat="0" applyProtection="0">
      <alignment vertical="center"/>
    </xf>
    <xf numFmtId="4" fontId="115" fillId="50" borderId="73" applyNumberFormat="0" applyProtection="0">
      <alignment vertical="center"/>
    </xf>
    <xf numFmtId="4" fontId="115" fillId="50" borderId="73" applyNumberFormat="0" applyProtection="0">
      <alignment vertical="center"/>
    </xf>
    <xf numFmtId="4" fontId="115" fillId="50" borderId="73" applyNumberFormat="0" applyProtection="0">
      <alignment vertical="center"/>
    </xf>
    <xf numFmtId="4" fontId="115" fillId="50" borderId="73" applyNumberFormat="0" applyProtection="0">
      <alignment vertical="center"/>
    </xf>
    <xf numFmtId="4" fontId="115" fillId="50" borderId="73" applyNumberFormat="0" applyProtection="0">
      <alignment vertical="center"/>
    </xf>
    <xf numFmtId="4" fontId="115" fillId="50" borderId="73" applyNumberFormat="0" applyProtection="0">
      <alignment vertical="center"/>
    </xf>
    <xf numFmtId="4" fontId="115" fillId="50" borderId="73" applyNumberFormat="0" applyProtection="0">
      <alignment vertical="center"/>
    </xf>
    <xf numFmtId="4" fontId="115" fillId="50" borderId="73" applyNumberFormat="0" applyProtection="0">
      <alignment vertical="center"/>
    </xf>
    <xf numFmtId="4" fontId="115" fillId="50" borderId="73" applyNumberFormat="0" applyProtection="0">
      <alignment vertical="center"/>
    </xf>
    <xf numFmtId="4" fontId="115" fillId="50" borderId="73" applyNumberFormat="0" applyProtection="0">
      <alignment vertical="center"/>
    </xf>
    <xf numFmtId="4" fontId="115" fillId="50" borderId="73" applyNumberFormat="0" applyProtection="0">
      <alignment vertical="center"/>
    </xf>
    <xf numFmtId="4" fontId="115" fillId="50" borderId="73" applyNumberFormat="0" applyProtection="0">
      <alignment vertical="center"/>
    </xf>
    <xf numFmtId="4" fontId="115" fillId="50" borderId="73" applyNumberFormat="0" applyProtection="0">
      <alignment vertical="center"/>
    </xf>
    <xf numFmtId="4" fontId="115" fillId="50" borderId="73" applyNumberFormat="0" applyProtection="0">
      <alignment vertical="center"/>
    </xf>
    <xf numFmtId="4" fontId="115" fillId="50" borderId="73" applyNumberFormat="0" applyProtection="0">
      <alignment vertical="center"/>
    </xf>
    <xf numFmtId="4" fontId="115" fillId="50" borderId="73" applyNumberFormat="0" applyProtection="0">
      <alignment vertical="center"/>
    </xf>
    <xf numFmtId="4" fontId="115" fillId="50" borderId="73" applyNumberFormat="0" applyProtection="0">
      <alignment vertical="center"/>
    </xf>
    <xf numFmtId="4" fontId="115" fillId="50" borderId="73" applyNumberFormat="0" applyProtection="0">
      <alignment vertical="center"/>
    </xf>
    <xf numFmtId="4" fontId="115" fillId="50" borderId="73" applyNumberFormat="0" applyProtection="0">
      <alignment vertical="center"/>
    </xf>
    <xf numFmtId="4" fontId="115" fillId="50" borderId="73" applyNumberFormat="0" applyProtection="0">
      <alignment vertical="center"/>
    </xf>
    <xf numFmtId="4" fontId="115" fillId="50" borderId="73" applyNumberFormat="0" applyProtection="0">
      <alignment vertical="center"/>
    </xf>
    <xf numFmtId="4" fontId="115" fillId="50" borderId="73" applyNumberFormat="0" applyProtection="0">
      <alignment vertical="center"/>
    </xf>
    <xf numFmtId="4" fontId="115" fillId="50" borderId="73" applyNumberFormat="0" applyProtection="0">
      <alignment vertical="center"/>
    </xf>
    <xf numFmtId="4" fontId="115" fillId="50" borderId="73" applyNumberFormat="0" applyProtection="0">
      <alignment vertical="center"/>
    </xf>
    <xf numFmtId="4" fontId="115" fillId="50" borderId="73" applyNumberFormat="0" applyProtection="0">
      <alignment vertical="center"/>
    </xf>
    <xf numFmtId="4" fontId="115" fillId="50" borderId="73" applyNumberFormat="0" applyProtection="0">
      <alignment vertical="center"/>
    </xf>
    <xf numFmtId="4" fontId="115" fillId="50" borderId="73" applyNumberFormat="0" applyProtection="0">
      <alignment vertical="center"/>
    </xf>
    <xf numFmtId="4" fontId="115" fillId="50" borderId="73" applyNumberFormat="0" applyProtection="0">
      <alignment vertical="center"/>
    </xf>
    <xf numFmtId="4" fontId="115" fillId="50" borderId="73" applyNumberFormat="0" applyProtection="0">
      <alignment vertical="center"/>
    </xf>
    <xf numFmtId="4" fontId="115" fillId="50" borderId="73" applyNumberFormat="0" applyProtection="0">
      <alignment vertical="center"/>
    </xf>
    <xf numFmtId="4" fontId="115" fillId="50" borderId="73" applyNumberFormat="0" applyProtection="0">
      <alignment vertical="center"/>
    </xf>
    <xf numFmtId="4" fontId="115" fillId="50" borderId="73" applyNumberFormat="0" applyProtection="0">
      <alignment vertical="center"/>
    </xf>
    <xf numFmtId="4" fontId="115" fillId="50" borderId="73" applyNumberFormat="0" applyProtection="0">
      <alignment vertical="center"/>
    </xf>
    <xf numFmtId="4" fontId="115" fillId="50" borderId="73" applyNumberFormat="0" applyProtection="0">
      <alignment vertical="center"/>
    </xf>
    <xf numFmtId="4" fontId="115" fillId="50" borderId="73" applyNumberFormat="0" applyProtection="0">
      <alignment vertical="center"/>
    </xf>
    <xf numFmtId="4" fontId="115" fillId="50" borderId="73" applyNumberFormat="0" applyProtection="0">
      <alignment vertical="center"/>
    </xf>
    <xf numFmtId="4" fontId="115" fillId="50" borderId="73" applyNumberFormat="0" applyProtection="0">
      <alignment vertical="center"/>
    </xf>
    <xf numFmtId="4" fontId="115" fillId="50" borderId="73" applyNumberFormat="0" applyProtection="0">
      <alignment vertical="center"/>
    </xf>
    <xf numFmtId="4" fontId="115" fillId="50" borderId="73" applyNumberFormat="0" applyProtection="0">
      <alignment vertical="center"/>
    </xf>
    <xf numFmtId="4" fontId="115" fillId="50" borderId="73" applyNumberFormat="0" applyProtection="0">
      <alignment vertical="center"/>
    </xf>
    <xf numFmtId="4" fontId="115" fillId="50" borderId="73" applyNumberFormat="0" applyProtection="0">
      <alignment vertical="center"/>
    </xf>
    <xf numFmtId="4" fontId="115" fillId="50" borderId="73" applyNumberFormat="0" applyProtection="0">
      <alignment vertical="center"/>
    </xf>
    <xf numFmtId="4" fontId="115" fillId="50" borderId="73" applyNumberFormat="0" applyProtection="0">
      <alignment vertical="center"/>
    </xf>
    <xf numFmtId="4" fontId="115" fillId="50" borderId="73" applyNumberFormat="0" applyProtection="0">
      <alignment vertical="center"/>
    </xf>
    <xf numFmtId="4" fontId="115" fillId="50" borderId="73" applyNumberFormat="0" applyProtection="0">
      <alignment vertical="center"/>
    </xf>
    <xf numFmtId="4" fontId="115" fillId="50" borderId="73" applyNumberFormat="0" applyProtection="0">
      <alignment vertical="center"/>
    </xf>
    <xf numFmtId="4" fontId="115" fillId="50" borderId="73" applyNumberFormat="0" applyProtection="0">
      <alignment vertical="center"/>
    </xf>
    <xf numFmtId="4" fontId="115" fillId="50" borderId="73" applyNumberFormat="0" applyProtection="0">
      <alignment vertical="center"/>
    </xf>
    <xf numFmtId="4" fontId="115" fillId="50" borderId="73" applyNumberFormat="0" applyProtection="0">
      <alignment vertical="center"/>
    </xf>
    <xf numFmtId="4" fontId="115" fillId="50" borderId="73" applyNumberFormat="0" applyProtection="0">
      <alignment vertical="center"/>
    </xf>
    <xf numFmtId="4" fontId="115" fillId="50" borderId="73" applyNumberFormat="0" applyProtection="0">
      <alignment vertical="center"/>
    </xf>
    <xf numFmtId="4" fontId="115" fillId="50" borderId="73" applyNumberFormat="0" applyProtection="0">
      <alignment vertical="center"/>
    </xf>
    <xf numFmtId="4" fontId="115" fillId="50" borderId="73" applyNumberFormat="0" applyProtection="0">
      <alignment vertical="center"/>
    </xf>
    <xf numFmtId="4" fontId="115" fillId="50" borderId="73" applyNumberFormat="0" applyProtection="0">
      <alignment vertical="center"/>
    </xf>
    <xf numFmtId="4" fontId="115" fillId="50" borderId="73" applyNumberFormat="0" applyProtection="0">
      <alignment vertical="center"/>
    </xf>
    <xf numFmtId="4" fontId="115" fillId="50" borderId="73" applyNumberFormat="0" applyProtection="0">
      <alignment vertical="center"/>
    </xf>
    <xf numFmtId="4" fontId="115" fillId="50" borderId="73" applyNumberFormat="0" applyProtection="0">
      <alignment vertical="center"/>
    </xf>
    <xf numFmtId="4" fontId="115" fillId="50" borderId="73" applyNumberFormat="0" applyProtection="0">
      <alignment vertical="center"/>
    </xf>
    <xf numFmtId="4" fontId="115" fillId="50" borderId="73" applyNumberFormat="0" applyProtection="0">
      <alignment vertical="center"/>
    </xf>
    <xf numFmtId="4" fontId="115" fillId="50" borderId="73" applyNumberFormat="0" applyProtection="0">
      <alignment vertical="center"/>
    </xf>
    <xf numFmtId="4" fontId="115" fillId="50" borderId="73" applyNumberFormat="0" applyProtection="0">
      <alignment vertical="center"/>
    </xf>
    <xf numFmtId="4" fontId="115" fillId="50" borderId="73" applyNumberFormat="0" applyProtection="0">
      <alignment vertical="center"/>
    </xf>
    <xf numFmtId="4" fontId="115" fillId="50" borderId="73" applyNumberFormat="0" applyProtection="0">
      <alignment vertical="center"/>
    </xf>
    <xf numFmtId="4" fontId="115" fillId="50" borderId="73" applyNumberFormat="0" applyProtection="0">
      <alignment vertical="center"/>
    </xf>
    <xf numFmtId="4" fontId="115" fillId="50" borderId="73" applyNumberFormat="0" applyProtection="0">
      <alignment vertical="center"/>
    </xf>
    <xf numFmtId="4" fontId="115" fillId="50" borderId="73" applyNumberFormat="0" applyProtection="0">
      <alignment vertical="center"/>
    </xf>
    <xf numFmtId="4" fontId="115" fillId="50" borderId="73" applyNumberFormat="0" applyProtection="0">
      <alignment vertical="center"/>
    </xf>
    <xf numFmtId="4" fontId="115" fillId="50" borderId="73" applyNumberFormat="0" applyProtection="0">
      <alignment vertical="center"/>
    </xf>
    <xf numFmtId="4" fontId="115" fillId="50" borderId="73" applyNumberFormat="0" applyProtection="0">
      <alignment vertical="center"/>
    </xf>
    <xf numFmtId="4" fontId="115" fillId="50" borderId="73" applyNumberFormat="0" applyProtection="0">
      <alignment vertical="center"/>
    </xf>
    <xf numFmtId="4" fontId="115" fillId="50" borderId="73" applyNumberFormat="0" applyProtection="0">
      <alignment vertical="center"/>
    </xf>
    <xf numFmtId="4" fontId="115" fillId="50" borderId="73" applyNumberFormat="0" applyProtection="0">
      <alignment vertical="center"/>
    </xf>
    <xf numFmtId="4" fontId="115" fillId="50" borderId="73" applyNumberFormat="0" applyProtection="0">
      <alignment vertical="center"/>
    </xf>
    <xf numFmtId="4" fontId="115" fillId="50" borderId="73" applyNumberFormat="0" applyProtection="0">
      <alignment vertical="center"/>
    </xf>
    <xf numFmtId="4" fontId="115" fillId="50" borderId="73" applyNumberFormat="0" applyProtection="0">
      <alignment vertical="center"/>
    </xf>
    <xf numFmtId="4" fontId="115" fillId="50" borderId="73" applyNumberFormat="0" applyProtection="0">
      <alignment vertical="center"/>
    </xf>
    <xf numFmtId="4" fontId="115" fillId="50" borderId="73" applyNumberFormat="0" applyProtection="0">
      <alignment vertical="center"/>
    </xf>
    <xf numFmtId="4" fontId="115" fillId="50" borderId="73" applyNumberFormat="0" applyProtection="0">
      <alignment vertical="center"/>
    </xf>
    <xf numFmtId="4" fontId="115" fillId="50" borderId="73" applyNumberFormat="0" applyProtection="0">
      <alignment vertical="center"/>
    </xf>
    <xf numFmtId="4" fontId="115" fillId="50" borderId="73" applyNumberFormat="0" applyProtection="0">
      <alignment vertical="center"/>
    </xf>
    <xf numFmtId="4" fontId="115" fillId="50" borderId="73" applyNumberFormat="0" applyProtection="0">
      <alignment vertical="center"/>
    </xf>
    <xf numFmtId="4" fontId="115" fillId="50" borderId="73" applyNumberFormat="0" applyProtection="0">
      <alignment vertical="center"/>
    </xf>
    <xf numFmtId="4" fontId="115" fillId="50" borderId="73" applyNumberFormat="0" applyProtection="0">
      <alignment vertical="center"/>
    </xf>
    <xf numFmtId="4" fontId="115" fillId="50" borderId="73" applyNumberFormat="0" applyProtection="0">
      <alignment vertical="center"/>
    </xf>
    <xf numFmtId="4" fontId="115" fillId="50" borderId="73" applyNumberFormat="0" applyProtection="0">
      <alignment vertical="center"/>
    </xf>
    <xf numFmtId="4" fontId="115" fillId="50" borderId="73" applyNumberFormat="0" applyProtection="0">
      <alignment vertical="center"/>
    </xf>
    <xf numFmtId="4" fontId="115" fillId="50" borderId="73" applyNumberFormat="0" applyProtection="0">
      <alignment vertical="center"/>
    </xf>
    <xf numFmtId="4" fontId="115" fillId="50" borderId="73" applyNumberFormat="0" applyProtection="0">
      <alignment vertical="center"/>
    </xf>
    <xf numFmtId="4" fontId="115" fillId="50" borderId="73" applyNumberFormat="0" applyProtection="0">
      <alignment vertical="center"/>
    </xf>
    <xf numFmtId="4" fontId="115" fillId="50" borderId="73" applyNumberFormat="0" applyProtection="0">
      <alignment vertical="center"/>
    </xf>
    <xf numFmtId="4" fontId="115" fillId="50" borderId="73" applyNumberFormat="0" applyProtection="0">
      <alignment vertical="center"/>
    </xf>
    <xf numFmtId="4" fontId="115" fillId="50" borderId="73" applyNumberFormat="0" applyProtection="0">
      <alignment vertical="center"/>
    </xf>
    <xf numFmtId="4" fontId="115" fillId="50" borderId="73" applyNumberFormat="0" applyProtection="0">
      <alignment vertical="center"/>
    </xf>
    <xf numFmtId="4" fontId="115" fillId="50" borderId="73" applyNumberFormat="0" applyProtection="0">
      <alignment vertical="center"/>
    </xf>
    <xf numFmtId="4" fontId="115" fillId="50" borderId="73" applyNumberFormat="0" applyProtection="0">
      <alignment vertical="center"/>
    </xf>
    <xf numFmtId="4" fontId="115" fillId="50" borderId="73" applyNumberFormat="0" applyProtection="0">
      <alignment vertical="center"/>
    </xf>
    <xf numFmtId="4" fontId="115" fillId="50" borderId="73" applyNumberFormat="0" applyProtection="0">
      <alignment vertical="center"/>
    </xf>
    <xf numFmtId="4" fontId="115" fillId="50" borderId="73" applyNumberFormat="0" applyProtection="0">
      <alignment vertical="center"/>
    </xf>
    <xf numFmtId="4" fontId="115" fillId="50" borderId="73" applyNumberFormat="0" applyProtection="0">
      <alignment vertical="center"/>
    </xf>
    <xf numFmtId="4" fontId="115" fillId="50" borderId="73" applyNumberFormat="0" applyProtection="0">
      <alignment vertical="center"/>
    </xf>
    <xf numFmtId="4" fontId="115" fillId="50" borderId="73" applyNumberFormat="0" applyProtection="0">
      <alignment vertical="center"/>
    </xf>
    <xf numFmtId="4" fontId="115" fillId="50" borderId="73" applyNumberFormat="0" applyProtection="0">
      <alignment vertical="center"/>
    </xf>
    <xf numFmtId="4" fontId="115" fillId="50" borderId="73" applyNumberFormat="0" applyProtection="0">
      <alignment vertical="center"/>
    </xf>
    <xf numFmtId="4" fontId="115" fillId="50" borderId="73" applyNumberFormat="0" applyProtection="0">
      <alignment vertical="center"/>
    </xf>
    <xf numFmtId="4" fontId="115" fillId="50" borderId="73" applyNumberFormat="0" applyProtection="0">
      <alignment vertical="center"/>
    </xf>
    <xf numFmtId="4" fontId="115" fillId="50" borderId="73" applyNumberFormat="0" applyProtection="0">
      <alignment vertical="center"/>
    </xf>
    <xf numFmtId="4" fontId="115" fillId="50" borderId="73" applyNumberFormat="0" applyProtection="0">
      <alignment vertical="center"/>
    </xf>
    <xf numFmtId="4" fontId="115" fillId="50" borderId="73" applyNumberFormat="0" applyProtection="0">
      <alignment vertical="center"/>
    </xf>
    <xf numFmtId="4" fontId="115" fillId="50" borderId="73" applyNumberFormat="0" applyProtection="0">
      <alignment vertical="center"/>
    </xf>
    <xf numFmtId="4" fontId="115" fillId="50" borderId="73" applyNumberFormat="0" applyProtection="0">
      <alignment vertical="center"/>
    </xf>
    <xf numFmtId="4" fontId="115" fillId="50" borderId="73" applyNumberFormat="0" applyProtection="0">
      <alignment vertical="center"/>
    </xf>
    <xf numFmtId="4" fontId="115" fillId="50" borderId="73" applyNumberFormat="0" applyProtection="0">
      <alignment vertical="center"/>
    </xf>
    <xf numFmtId="4" fontId="115" fillId="50" borderId="73" applyNumberFormat="0" applyProtection="0">
      <alignment vertical="center"/>
    </xf>
    <xf numFmtId="4" fontId="115" fillId="50" borderId="73" applyNumberFormat="0" applyProtection="0">
      <alignment vertical="center"/>
    </xf>
    <xf numFmtId="4" fontId="115" fillId="50" borderId="73" applyNumberFormat="0" applyProtection="0">
      <alignment vertical="center"/>
    </xf>
    <xf numFmtId="4" fontId="115" fillId="50" borderId="73" applyNumberFormat="0" applyProtection="0">
      <alignment vertical="center"/>
    </xf>
    <xf numFmtId="4" fontId="115" fillId="50" borderId="73" applyNumberFormat="0" applyProtection="0">
      <alignment vertical="center"/>
    </xf>
    <xf numFmtId="4" fontId="115" fillId="50" borderId="73" applyNumberFormat="0" applyProtection="0">
      <alignment vertical="center"/>
    </xf>
    <xf numFmtId="4" fontId="115" fillId="50" borderId="73" applyNumberFormat="0" applyProtection="0">
      <alignment vertical="center"/>
    </xf>
    <xf numFmtId="4" fontId="115" fillId="50" borderId="73" applyNumberFormat="0" applyProtection="0">
      <alignment vertical="center"/>
    </xf>
    <xf numFmtId="4" fontId="115" fillId="50" borderId="73" applyNumberFormat="0" applyProtection="0">
      <alignment vertical="center"/>
    </xf>
    <xf numFmtId="4" fontId="115" fillId="50" borderId="73" applyNumberFormat="0" applyProtection="0">
      <alignment vertical="center"/>
    </xf>
    <xf numFmtId="4" fontId="115" fillId="50" borderId="73" applyNumberFormat="0" applyProtection="0">
      <alignment vertical="center"/>
    </xf>
    <xf numFmtId="4" fontId="115" fillId="50" borderId="73" applyNumberFormat="0" applyProtection="0">
      <alignment vertical="center"/>
    </xf>
    <xf numFmtId="4" fontId="115" fillId="50" borderId="73" applyNumberFormat="0" applyProtection="0">
      <alignment vertical="center"/>
    </xf>
    <xf numFmtId="4" fontId="115" fillId="50" borderId="73" applyNumberFormat="0" applyProtection="0">
      <alignment vertical="center"/>
    </xf>
    <xf numFmtId="4" fontId="115" fillId="50" borderId="73" applyNumberFormat="0" applyProtection="0">
      <alignment vertical="center"/>
    </xf>
    <xf numFmtId="4" fontId="115" fillId="50" borderId="73" applyNumberFormat="0" applyProtection="0">
      <alignment vertical="center"/>
    </xf>
    <xf numFmtId="4" fontId="115" fillId="50" borderId="73" applyNumberFormat="0" applyProtection="0">
      <alignment vertical="center"/>
    </xf>
    <xf numFmtId="4" fontId="115" fillId="50" borderId="73" applyNumberFormat="0" applyProtection="0">
      <alignment vertical="center"/>
    </xf>
    <xf numFmtId="4" fontId="115" fillId="50" borderId="73" applyNumberFormat="0" applyProtection="0">
      <alignment vertical="center"/>
    </xf>
    <xf numFmtId="4" fontId="115" fillId="50" borderId="73" applyNumberFormat="0" applyProtection="0">
      <alignment vertical="center"/>
    </xf>
    <xf numFmtId="4" fontId="115" fillId="50" borderId="73" applyNumberFormat="0" applyProtection="0">
      <alignment vertical="center"/>
    </xf>
    <xf numFmtId="4" fontId="115" fillId="50" borderId="73" applyNumberFormat="0" applyProtection="0">
      <alignment vertical="center"/>
    </xf>
    <xf numFmtId="4" fontId="115" fillId="50" borderId="73" applyNumberFormat="0" applyProtection="0">
      <alignment vertical="center"/>
    </xf>
    <xf numFmtId="4" fontId="115" fillId="50" borderId="73" applyNumberFormat="0" applyProtection="0">
      <alignment vertical="center"/>
    </xf>
    <xf numFmtId="4" fontId="115" fillId="50" borderId="73" applyNumberFormat="0" applyProtection="0">
      <alignment vertical="center"/>
    </xf>
    <xf numFmtId="4" fontId="115" fillId="50" borderId="73" applyNumberFormat="0" applyProtection="0">
      <alignment vertical="center"/>
    </xf>
    <xf numFmtId="4" fontId="115" fillId="50" borderId="73" applyNumberFormat="0" applyProtection="0">
      <alignment vertical="center"/>
    </xf>
    <xf numFmtId="4" fontId="115" fillId="50" borderId="73" applyNumberFormat="0" applyProtection="0">
      <alignment vertical="center"/>
    </xf>
    <xf numFmtId="4" fontId="115" fillId="50" borderId="73" applyNumberFormat="0" applyProtection="0">
      <alignment vertical="center"/>
    </xf>
    <xf numFmtId="4" fontId="115" fillId="50" borderId="73" applyNumberFormat="0" applyProtection="0">
      <alignment vertical="center"/>
    </xf>
    <xf numFmtId="4" fontId="115" fillId="50" borderId="73" applyNumberFormat="0" applyProtection="0">
      <alignment vertical="center"/>
    </xf>
    <xf numFmtId="4" fontId="115" fillId="50" borderId="73" applyNumberFormat="0" applyProtection="0">
      <alignment vertical="center"/>
    </xf>
    <xf numFmtId="4" fontId="115" fillId="50" borderId="73" applyNumberFormat="0" applyProtection="0">
      <alignment vertical="center"/>
    </xf>
    <xf numFmtId="4" fontId="115" fillId="50" borderId="73" applyNumberFormat="0" applyProtection="0">
      <alignment vertical="center"/>
    </xf>
    <xf numFmtId="4" fontId="115" fillId="50" borderId="73" applyNumberFormat="0" applyProtection="0">
      <alignment vertical="center"/>
    </xf>
    <xf numFmtId="4" fontId="115" fillId="50" borderId="73" applyNumberFormat="0" applyProtection="0">
      <alignment vertical="center"/>
    </xf>
    <xf numFmtId="4" fontId="115" fillId="50" borderId="73" applyNumberFormat="0" applyProtection="0">
      <alignment vertical="center"/>
    </xf>
    <xf numFmtId="4" fontId="115" fillId="50" borderId="73" applyNumberFormat="0" applyProtection="0">
      <alignment vertical="center"/>
    </xf>
    <xf numFmtId="4" fontId="115" fillId="50" borderId="73" applyNumberFormat="0" applyProtection="0">
      <alignment vertical="center"/>
    </xf>
    <xf numFmtId="4" fontId="115" fillId="50" borderId="73" applyNumberFormat="0" applyProtection="0">
      <alignment vertical="center"/>
    </xf>
    <xf numFmtId="4" fontId="115" fillId="50" borderId="73" applyNumberFormat="0" applyProtection="0">
      <alignment vertical="center"/>
    </xf>
    <xf numFmtId="4" fontId="115" fillId="50" borderId="73" applyNumberFormat="0" applyProtection="0">
      <alignment vertical="center"/>
    </xf>
    <xf numFmtId="4" fontId="115" fillId="50" borderId="73" applyNumberFormat="0" applyProtection="0">
      <alignment vertical="center"/>
    </xf>
    <xf numFmtId="4" fontId="115" fillId="50" borderId="73" applyNumberFormat="0" applyProtection="0">
      <alignment vertical="center"/>
    </xf>
    <xf numFmtId="4" fontId="115" fillId="50" borderId="73" applyNumberFormat="0" applyProtection="0">
      <alignment vertical="center"/>
    </xf>
    <xf numFmtId="4" fontId="115" fillId="50" borderId="73" applyNumberFormat="0" applyProtection="0">
      <alignment vertical="center"/>
    </xf>
    <xf numFmtId="4" fontId="115" fillId="50" borderId="73" applyNumberFormat="0" applyProtection="0">
      <alignment vertical="center"/>
    </xf>
    <xf numFmtId="4" fontId="115" fillId="50" borderId="73" applyNumberFormat="0" applyProtection="0">
      <alignment vertical="center"/>
    </xf>
    <xf numFmtId="4" fontId="115" fillId="50" borderId="73" applyNumberFormat="0" applyProtection="0">
      <alignment vertical="center"/>
    </xf>
    <xf numFmtId="4" fontId="115" fillId="50" borderId="73" applyNumberFormat="0" applyProtection="0">
      <alignment vertical="center"/>
    </xf>
    <xf numFmtId="4" fontId="115" fillId="50" borderId="73" applyNumberFormat="0" applyProtection="0">
      <alignment vertical="center"/>
    </xf>
    <xf numFmtId="4" fontId="115" fillId="50" borderId="73" applyNumberFormat="0" applyProtection="0">
      <alignment vertical="center"/>
    </xf>
    <xf numFmtId="4" fontId="115" fillId="50" borderId="73" applyNumberFormat="0" applyProtection="0">
      <alignment vertical="center"/>
    </xf>
    <xf numFmtId="4" fontId="115" fillId="50" borderId="73" applyNumberFormat="0" applyProtection="0">
      <alignment vertical="center"/>
    </xf>
    <xf numFmtId="4" fontId="115" fillId="50" borderId="73" applyNumberFormat="0" applyProtection="0">
      <alignment vertical="center"/>
    </xf>
    <xf numFmtId="4" fontId="115" fillId="50" borderId="73" applyNumberFormat="0" applyProtection="0">
      <alignment vertical="center"/>
    </xf>
    <xf numFmtId="4" fontId="115" fillId="50" borderId="73" applyNumberFormat="0" applyProtection="0">
      <alignment vertical="center"/>
    </xf>
    <xf numFmtId="4" fontId="115" fillId="50" borderId="73" applyNumberFormat="0" applyProtection="0">
      <alignment vertical="center"/>
    </xf>
    <xf numFmtId="4" fontId="115" fillId="50" borderId="73" applyNumberFormat="0" applyProtection="0">
      <alignment vertical="center"/>
    </xf>
    <xf numFmtId="4" fontId="115" fillId="50" borderId="73" applyNumberFormat="0" applyProtection="0">
      <alignment vertical="center"/>
    </xf>
    <xf numFmtId="4" fontId="115" fillId="50" borderId="73" applyNumberFormat="0" applyProtection="0">
      <alignment vertical="center"/>
    </xf>
    <xf numFmtId="4" fontId="115" fillId="50" borderId="73" applyNumberFormat="0" applyProtection="0">
      <alignment vertical="center"/>
    </xf>
    <xf numFmtId="4" fontId="115" fillId="50" borderId="73" applyNumberFormat="0" applyProtection="0">
      <alignment vertical="center"/>
    </xf>
    <xf numFmtId="4" fontId="115" fillId="50" borderId="73" applyNumberFormat="0" applyProtection="0">
      <alignment vertical="center"/>
    </xf>
    <xf numFmtId="4" fontId="115" fillId="50" borderId="73" applyNumberFormat="0" applyProtection="0">
      <alignment vertical="center"/>
    </xf>
    <xf numFmtId="4" fontId="115" fillId="50" borderId="73" applyNumberFormat="0" applyProtection="0">
      <alignment vertical="center"/>
    </xf>
    <xf numFmtId="4" fontId="115" fillId="50" borderId="73" applyNumberFormat="0" applyProtection="0">
      <alignment vertical="center"/>
    </xf>
    <xf numFmtId="4" fontId="115" fillId="50" borderId="73" applyNumberFormat="0" applyProtection="0">
      <alignment vertical="center"/>
    </xf>
    <xf numFmtId="4" fontId="115" fillId="50" borderId="73" applyNumberFormat="0" applyProtection="0">
      <alignment vertical="center"/>
    </xf>
    <xf numFmtId="4" fontId="115" fillId="50" borderId="73" applyNumberFormat="0" applyProtection="0">
      <alignment vertical="center"/>
    </xf>
    <xf numFmtId="4" fontId="115" fillId="50" borderId="73" applyNumberFormat="0" applyProtection="0">
      <alignment vertical="center"/>
    </xf>
    <xf numFmtId="4" fontId="115" fillId="50" borderId="73" applyNumberFormat="0" applyProtection="0">
      <alignment vertical="center"/>
    </xf>
    <xf numFmtId="4" fontId="115" fillId="50" borderId="73" applyNumberFormat="0" applyProtection="0">
      <alignment vertical="center"/>
    </xf>
    <xf numFmtId="4" fontId="115" fillId="50" borderId="73" applyNumberFormat="0" applyProtection="0">
      <alignment vertical="center"/>
    </xf>
    <xf numFmtId="4" fontId="115" fillId="50" borderId="73" applyNumberFormat="0" applyProtection="0">
      <alignment vertical="center"/>
    </xf>
    <xf numFmtId="4" fontId="115" fillId="50" borderId="73" applyNumberFormat="0" applyProtection="0">
      <alignment vertical="center"/>
    </xf>
    <xf numFmtId="4" fontId="115" fillId="50" borderId="73" applyNumberFormat="0" applyProtection="0">
      <alignment vertical="center"/>
    </xf>
    <xf numFmtId="4" fontId="115" fillId="50" borderId="73" applyNumberFormat="0" applyProtection="0">
      <alignment vertical="center"/>
    </xf>
    <xf numFmtId="4" fontId="115" fillId="50" borderId="73" applyNumberFormat="0" applyProtection="0">
      <alignment vertical="center"/>
    </xf>
    <xf numFmtId="4" fontId="115" fillId="50" borderId="73" applyNumberFormat="0" applyProtection="0">
      <alignment vertical="center"/>
    </xf>
    <xf numFmtId="4" fontId="115" fillId="50" borderId="73" applyNumberFormat="0" applyProtection="0">
      <alignment vertical="center"/>
    </xf>
    <xf numFmtId="4" fontId="115" fillId="50" borderId="73" applyNumberFormat="0" applyProtection="0">
      <alignment vertical="center"/>
    </xf>
    <xf numFmtId="4" fontId="115" fillId="50" borderId="73" applyNumberFormat="0" applyProtection="0">
      <alignment vertical="center"/>
    </xf>
    <xf numFmtId="4" fontId="115" fillId="50" borderId="73" applyNumberFormat="0" applyProtection="0">
      <alignment vertical="center"/>
    </xf>
    <xf numFmtId="4" fontId="115" fillId="50" borderId="73" applyNumberFormat="0" applyProtection="0">
      <alignment vertical="center"/>
    </xf>
    <xf numFmtId="4" fontId="115" fillId="50" borderId="73" applyNumberFormat="0" applyProtection="0">
      <alignment vertical="center"/>
    </xf>
    <xf numFmtId="4" fontId="115" fillId="50" borderId="73" applyNumberFormat="0" applyProtection="0">
      <alignment vertical="center"/>
    </xf>
    <xf numFmtId="4" fontId="115" fillId="50" borderId="73" applyNumberFormat="0" applyProtection="0">
      <alignment vertical="center"/>
    </xf>
    <xf numFmtId="4" fontId="115" fillId="50" borderId="73" applyNumberFormat="0" applyProtection="0">
      <alignment vertical="center"/>
    </xf>
    <xf numFmtId="4" fontId="115" fillId="50" borderId="73" applyNumberFormat="0" applyProtection="0">
      <alignment vertical="center"/>
    </xf>
    <xf numFmtId="4" fontId="115" fillId="50" borderId="73" applyNumberFormat="0" applyProtection="0">
      <alignment vertical="center"/>
    </xf>
    <xf numFmtId="4" fontId="115" fillId="50" borderId="73" applyNumberFormat="0" applyProtection="0">
      <alignment vertical="center"/>
    </xf>
    <xf numFmtId="4" fontId="115" fillId="50" borderId="73" applyNumberFormat="0" applyProtection="0">
      <alignment vertical="center"/>
    </xf>
    <xf numFmtId="4" fontId="115" fillId="50" borderId="73" applyNumberFormat="0" applyProtection="0">
      <alignment vertical="center"/>
    </xf>
    <xf numFmtId="4" fontId="115" fillId="50" borderId="73" applyNumberFormat="0" applyProtection="0">
      <alignment vertical="center"/>
    </xf>
    <xf numFmtId="4" fontId="115" fillId="50" borderId="73" applyNumberFormat="0" applyProtection="0">
      <alignment vertical="center"/>
    </xf>
    <xf numFmtId="4" fontId="115" fillId="50" borderId="73" applyNumberFormat="0" applyProtection="0">
      <alignment vertical="center"/>
    </xf>
    <xf numFmtId="4" fontId="115" fillId="50" borderId="73" applyNumberFormat="0" applyProtection="0">
      <alignment vertical="center"/>
    </xf>
    <xf numFmtId="4" fontId="115" fillId="50" borderId="73" applyNumberFormat="0" applyProtection="0">
      <alignment vertical="center"/>
    </xf>
    <xf numFmtId="4" fontId="115" fillId="50" borderId="73" applyNumberFormat="0" applyProtection="0">
      <alignment vertical="center"/>
    </xf>
    <xf numFmtId="4" fontId="115" fillId="50" borderId="73" applyNumberFormat="0" applyProtection="0">
      <alignment vertical="center"/>
    </xf>
    <xf numFmtId="4" fontId="115" fillId="50" borderId="73" applyNumberFormat="0" applyProtection="0">
      <alignment vertical="center"/>
    </xf>
    <xf numFmtId="4" fontId="115" fillId="50" borderId="73" applyNumberFormat="0" applyProtection="0">
      <alignment vertical="center"/>
    </xf>
    <xf numFmtId="4" fontId="115" fillId="50" borderId="73" applyNumberFormat="0" applyProtection="0">
      <alignment vertical="center"/>
    </xf>
    <xf numFmtId="4" fontId="115" fillId="50" borderId="73" applyNumberFormat="0" applyProtection="0">
      <alignment vertical="center"/>
    </xf>
    <xf numFmtId="4" fontId="115" fillId="50" borderId="73" applyNumberFormat="0" applyProtection="0">
      <alignment vertical="center"/>
    </xf>
    <xf numFmtId="4" fontId="115" fillId="50" borderId="73" applyNumberFormat="0" applyProtection="0">
      <alignment vertical="center"/>
    </xf>
    <xf numFmtId="4" fontId="115" fillId="50" borderId="73" applyNumberFormat="0" applyProtection="0">
      <alignment vertical="center"/>
    </xf>
    <xf numFmtId="4" fontId="115" fillId="50" borderId="73" applyNumberFormat="0" applyProtection="0">
      <alignment vertical="center"/>
    </xf>
    <xf numFmtId="4" fontId="115" fillId="50" borderId="73" applyNumberFormat="0" applyProtection="0">
      <alignment vertical="center"/>
    </xf>
    <xf numFmtId="4" fontId="115" fillId="50" borderId="73" applyNumberFormat="0" applyProtection="0">
      <alignment vertical="center"/>
    </xf>
    <xf numFmtId="4" fontId="115" fillId="50" borderId="73" applyNumberFormat="0" applyProtection="0">
      <alignment vertical="center"/>
    </xf>
    <xf numFmtId="4" fontId="115" fillId="50" borderId="73" applyNumberFormat="0" applyProtection="0">
      <alignment vertical="center"/>
    </xf>
    <xf numFmtId="4" fontId="115" fillId="50" borderId="73" applyNumberFormat="0" applyProtection="0">
      <alignment vertical="center"/>
    </xf>
    <xf numFmtId="4" fontId="115" fillId="50" borderId="73" applyNumberFormat="0" applyProtection="0">
      <alignment vertical="center"/>
    </xf>
    <xf numFmtId="4" fontId="115" fillId="50" borderId="73" applyNumberFormat="0" applyProtection="0">
      <alignment vertical="center"/>
    </xf>
    <xf numFmtId="4" fontId="115" fillId="50" borderId="73" applyNumberFormat="0" applyProtection="0">
      <alignment vertical="center"/>
    </xf>
    <xf numFmtId="4" fontId="115" fillId="50" borderId="73" applyNumberFormat="0" applyProtection="0">
      <alignment vertical="center"/>
    </xf>
    <xf numFmtId="4" fontId="115" fillId="50" borderId="73" applyNumberFormat="0" applyProtection="0">
      <alignment vertical="center"/>
    </xf>
    <xf numFmtId="4" fontId="115" fillId="50" borderId="73" applyNumberFormat="0" applyProtection="0">
      <alignment vertical="center"/>
    </xf>
    <xf numFmtId="4" fontId="115" fillId="50" borderId="73" applyNumberFormat="0" applyProtection="0">
      <alignment vertical="center"/>
    </xf>
    <xf numFmtId="4" fontId="115" fillId="50" borderId="73" applyNumberFormat="0" applyProtection="0">
      <alignment vertical="center"/>
    </xf>
    <xf numFmtId="4" fontId="115" fillId="50" borderId="73" applyNumberFormat="0" applyProtection="0">
      <alignment vertical="center"/>
    </xf>
    <xf numFmtId="4" fontId="115" fillId="50" borderId="73" applyNumberFormat="0" applyProtection="0">
      <alignment vertical="center"/>
    </xf>
    <xf numFmtId="4" fontId="115" fillId="50" borderId="73" applyNumberFormat="0" applyProtection="0">
      <alignment vertical="center"/>
    </xf>
    <xf numFmtId="4" fontId="115" fillId="50" borderId="73" applyNumberFormat="0" applyProtection="0">
      <alignment vertical="center"/>
    </xf>
    <xf numFmtId="4" fontId="115" fillId="50" borderId="73" applyNumberFormat="0" applyProtection="0">
      <alignment vertical="center"/>
    </xf>
    <xf numFmtId="4" fontId="115" fillId="50" borderId="73" applyNumberFormat="0" applyProtection="0">
      <alignment vertical="center"/>
    </xf>
    <xf numFmtId="4" fontId="115" fillId="50" borderId="73" applyNumberFormat="0" applyProtection="0">
      <alignment vertical="center"/>
    </xf>
    <xf numFmtId="4" fontId="115" fillId="50" borderId="73" applyNumberFormat="0" applyProtection="0">
      <alignment vertical="center"/>
    </xf>
    <xf numFmtId="4" fontId="115" fillId="50" borderId="73" applyNumberFormat="0" applyProtection="0">
      <alignment vertical="center"/>
    </xf>
    <xf numFmtId="4" fontId="115" fillId="50" borderId="73" applyNumberFormat="0" applyProtection="0">
      <alignment vertical="center"/>
    </xf>
    <xf numFmtId="4" fontId="115" fillId="50" borderId="73" applyNumberFormat="0" applyProtection="0">
      <alignment vertical="center"/>
    </xf>
    <xf numFmtId="4" fontId="115" fillId="50" borderId="73" applyNumberFormat="0" applyProtection="0">
      <alignment vertical="center"/>
    </xf>
    <xf numFmtId="4" fontId="115" fillId="50" borderId="73" applyNumberFormat="0" applyProtection="0">
      <alignment vertical="center"/>
    </xf>
    <xf numFmtId="4" fontId="115" fillId="50" borderId="73" applyNumberFormat="0" applyProtection="0">
      <alignment vertical="center"/>
    </xf>
    <xf numFmtId="4" fontId="115" fillId="50" borderId="73" applyNumberFormat="0" applyProtection="0">
      <alignment vertical="center"/>
    </xf>
    <xf numFmtId="4" fontId="115" fillId="50" borderId="73" applyNumberFormat="0" applyProtection="0">
      <alignment vertical="center"/>
    </xf>
    <xf numFmtId="4" fontId="115" fillId="50" borderId="73" applyNumberFormat="0" applyProtection="0">
      <alignment vertical="center"/>
    </xf>
    <xf numFmtId="4" fontId="115" fillId="50" borderId="73" applyNumberFormat="0" applyProtection="0">
      <alignment vertical="center"/>
    </xf>
    <xf numFmtId="4" fontId="115" fillId="50" borderId="73" applyNumberFormat="0" applyProtection="0">
      <alignment vertical="center"/>
    </xf>
    <xf numFmtId="4" fontId="115" fillId="50" borderId="73" applyNumberFormat="0" applyProtection="0">
      <alignment vertical="center"/>
    </xf>
    <xf numFmtId="4" fontId="115" fillId="50" borderId="73" applyNumberFormat="0" applyProtection="0">
      <alignment vertical="center"/>
    </xf>
    <xf numFmtId="4" fontId="115" fillId="50" borderId="73" applyNumberFormat="0" applyProtection="0">
      <alignment vertical="center"/>
    </xf>
    <xf numFmtId="4" fontId="115" fillId="50" borderId="73" applyNumberFormat="0" applyProtection="0">
      <alignment vertical="center"/>
    </xf>
    <xf numFmtId="4" fontId="115" fillId="50" borderId="73" applyNumberFormat="0" applyProtection="0">
      <alignment vertical="center"/>
    </xf>
    <xf numFmtId="4" fontId="115" fillId="50" borderId="73" applyNumberFormat="0" applyProtection="0">
      <alignment vertical="center"/>
    </xf>
    <xf numFmtId="4" fontId="115" fillId="50" borderId="73" applyNumberFormat="0" applyProtection="0">
      <alignment vertical="center"/>
    </xf>
    <xf numFmtId="4" fontId="115" fillId="50" borderId="73" applyNumberFormat="0" applyProtection="0">
      <alignment vertical="center"/>
    </xf>
    <xf numFmtId="4" fontId="115" fillId="50" borderId="73" applyNumberFormat="0" applyProtection="0">
      <alignment vertical="center"/>
    </xf>
    <xf numFmtId="4" fontId="115" fillId="50" borderId="73" applyNumberFormat="0" applyProtection="0">
      <alignment vertical="center"/>
    </xf>
    <xf numFmtId="4" fontId="115" fillId="50" borderId="73" applyNumberFormat="0" applyProtection="0">
      <alignment vertical="center"/>
    </xf>
    <xf numFmtId="4" fontId="115" fillId="50" borderId="73" applyNumberFormat="0" applyProtection="0">
      <alignment vertical="center"/>
    </xf>
    <xf numFmtId="4" fontId="115" fillId="50" borderId="73" applyNumberFormat="0" applyProtection="0">
      <alignment vertical="center"/>
    </xf>
    <xf numFmtId="4" fontId="115" fillId="50" borderId="73" applyNumberFormat="0" applyProtection="0">
      <alignment vertical="center"/>
    </xf>
    <xf numFmtId="4" fontId="115" fillId="50" borderId="73" applyNumberFormat="0" applyProtection="0">
      <alignment vertical="center"/>
    </xf>
    <xf numFmtId="4" fontId="115" fillId="50" borderId="73" applyNumberFormat="0" applyProtection="0">
      <alignment vertical="center"/>
    </xf>
    <xf numFmtId="4" fontId="115" fillId="50" borderId="73" applyNumberFormat="0" applyProtection="0">
      <alignment vertical="center"/>
    </xf>
    <xf numFmtId="4" fontId="115" fillId="50" borderId="73" applyNumberFormat="0" applyProtection="0">
      <alignment vertical="center"/>
    </xf>
    <xf numFmtId="4" fontId="115" fillId="50" borderId="73" applyNumberFormat="0" applyProtection="0">
      <alignment vertical="center"/>
    </xf>
    <xf numFmtId="4" fontId="115" fillId="50" borderId="73" applyNumberFormat="0" applyProtection="0">
      <alignment vertical="center"/>
    </xf>
    <xf numFmtId="4" fontId="115" fillId="50" borderId="73" applyNumberFormat="0" applyProtection="0">
      <alignment vertical="center"/>
    </xf>
    <xf numFmtId="4" fontId="115" fillId="50" borderId="73" applyNumberFormat="0" applyProtection="0">
      <alignment vertical="center"/>
    </xf>
    <xf numFmtId="4" fontId="115" fillId="50" borderId="73" applyNumberFormat="0" applyProtection="0">
      <alignment vertical="center"/>
    </xf>
    <xf numFmtId="4" fontId="115" fillId="50" borderId="73" applyNumberFormat="0" applyProtection="0">
      <alignment vertical="center"/>
    </xf>
    <xf numFmtId="4" fontId="115" fillId="50" borderId="73" applyNumberFormat="0" applyProtection="0">
      <alignment vertical="center"/>
    </xf>
    <xf numFmtId="4" fontId="115" fillId="50" borderId="73" applyNumberFormat="0" applyProtection="0">
      <alignment vertical="center"/>
    </xf>
    <xf numFmtId="4" fontId="115" fillId="50" borderId="73" applyNumberFormat="0" applyProtection="0">
      <alignment vertical="center"/>
    </xf>
    <xf numFmtId="4" fontId="115" fillId="50" borderId="73" applyNumberFormat="0" applyProtection="0">
      <alignment vertical="center"/>
    </xf>
    <xf numFmtId="4" fontId="115" fillId="50" borderId="73" applyNumberFormat="0" applyProtection="0">
      <alignment vertical="center"/>
    </xf>
    <xf numFmtId="4" fontId="115" fillId="50" borderId="73" applyNumberFormat="0" applyProtection="0">
      <alignment vertical="center"/>
    </xf>
    <xf numFmtId="4" fontId="115" fillId="50" borderId="73" applyNumberFormat="0" applyProtection="0">
      <alignment vertical="center"/>
    </xf>
    <xf numFmtId="4" fontId="115" fillId="50" borderId="73" applyNumberFormat="0" applyProtection="0">
      <alignment vertical="center"/>
    </xf>
    <xf numFmtId="4" fontId="115" fillId="50" borderId="73" applyNumberFormat="0" applyProtection="0">
      <alignment vertical="center"/>
    </xf>
    <xf numFmtId="4" fontId="115" fillId="50" borderId="73" applyNumberFormat="0" applyProtection="0">
      <alignment vertical="center"/>
    </xf>
    <xf numFmtId="4" fontId="115" fillId="50" borderId="73" applyNumberFormat="0" applyProtection="0">
      <alignment vertical="center"/>
    </xf>
    <xf numFmtId="4" fontId="115" fillId="50" borderId="73" applyNumberFormat="0" applyProtection="0">
      <alignment vertical="center"/>
    </xf>
    <xf numFmtId="4" fontId="115" fillId="50" borderId="73" applyNumberFormat="0" applyProtection="0">
      <alignment vertical="center"/>
    </xf>
    <xf numFmtId="4" fontId="115" fillId="50" borderId="73" applyNumberFormat="0" applyProtection="0">
      <alignment vertical="center"/>
    </xf>
    <xf numFmtId="4" fontId="115" fillId="50" borderId="73" applyNumberFormat="0" applyProtection="0">
      <alignment vertical="center"/>
    </xf>
    <xf numFmtId="4" fontId="115" fillId="50" borderId="73" applyNumberFormat="0" applyProtection="0">
      <alignment vertical="center"/>
    </xf>
    <xf numFmtId="4" fontId="115" fillId="50" borderId="73" applyNumberFormat="0" applyProtection="0">
      <alignment vertical="center"/>
    </xf>
    <xf numFmtId="4" fontId="115" fillId="50" borderId="73" applyNumberFormat="0" applyProtection="0">
      <alignment vertical="center"/>
    </xf>
    <xf numFmtId="4" fontId="115" fillId="50" borderId="73" applyNumberFormat="0" applyProtection="0">
      <alignment vertical="center"/>
    </xf>
    <xf numFmtId="4" fontId="115" fillId="50" borderId="73" applyNumberFormat="0" applyProtection="0">
      <alignment vertical="center"/>
    </xf>
    <xf numFmtId="4" fontId="115" fillId="50" borderId="73" applyNumberFormat="0" applyProtection="0">
      <alignment vertical="center"/>
    </xf>
    <xf numFmtId="4" fontId="115" fillId="50" borderId="73" applyNumberFormat="0" applyProtection="0">
      <alignment vertical="center"/>
    </xf>
    <xf numFmtId="4" fontId="115" fillId="50" borderId="73" applyNumberFormat="0" applyProtection="0">
      <alignment vertical="center"/>
    </xf>
    <xf numFmtId="4" fontId="115" fillId="50" borderId="73" applyNumberFormat="0" applyProtection="0">
      <alignment vertical="center"/>
    </xf>
    <xf numFmtId="4" fontId="115" fillId="50" borderId="73" applyNumberFormat="0" applyProtection="0">
      <alignment vertical="center"/>
    </xf>
    <xf numFmtId="4" fontId="115" fillId="50" borderId="73" applyNumberFormat="0" applyProtection="0">
      <alignment vertical="center"/>
    </xf>
    <xf numFmtId="4" fontId="115" fillId="50" borderId="73" applyNumberFormat="0" applyProtection="0">
      <alignment vertical="center"/>
    </xf>
    <xf numFmtId="4" fontId="115" fillId="50" borderId="73" applyNumberFormat="0" applyProtection="0">
      <alignment vertical="center"/>
    </xf>
    <xf numFmtId="4" fontId="115" fillId="50" borderId="73" applyNumberFormat="0" applyProtection="0">
      <alignment vertical="center"/>
    </xf>
    <xf numFmtId="4" fontId="115" fillId="50" borderId="73" applyNumberFormat="0" applyProtection="0">
      <alignment vertical="center"/>
    </xf>
    <xf numFmtId="4" fontId="115" fillId="50" borderId="73" applyNumberFormat="0" applyProtection="0">
      <alignment vertical="center"/>
    </xf>
    <xf numFmtId="4" fontId="115" fillId="50" borderId="73" applyNumberFormat="0" applyProtection="0">
      <alignment vertical="center"/>
    </xf>
    <xf numFmtId="4" fontId="115" fillId="50" borderId="73" applyNumberFormat="0" applyProtection="0">
      <alignment vertical="center"/>
    </xf>
    <xf numFmtId="4" fontId="115" fillId="50" borderId="73" applyNumberFormat="0" applyProtection="0">
      <alignment vertical="center"/>
    </xf>
    <xf numFmtId="4" fontId="115" fillId="50" borderId="73" applyNumberFormat="0" applyProtection="0">
      <alignment vertical="center"/>
    </xf>
    <xf numFmtId="4" fontId="115" fillId="50" borderId="73" applyNumberFormat="0" applyProtection="0">
      <alignment vertical="center"/>
    </xf>
    <xf numFmtId="4" fontId="115" fillId="50" borderId="73" applyNumberFormat="0" applyProtection="0">
      <alignment vertical="center"/>
    </xf>
    <xf numFmtId="4" fontId="115" fillId="50" borderId="73" applyNumberFormat="0" applyProtection="0">
      <alignment vertical="center"/>
    </xf>
    <xf numFmtId="4" fontId="115" fillId="50" borderId="73" applyNumberFormat="0" applyProtection="0">
      <alignment vertical="center"/>
    </xf>
    <xf numFmtId="4" fontId="115" fillId="50" borderId="73" applyNumberFormat="0" applyProtection="0">
      <alignment vertical="center"/>
    </xf>
    <xf numFmtId="4" fontId="115" fillId="50" borderId="73" applyNumberFormat="0" applyProtection="0">
      <alignment vertical="center"/>
    </xf>
    <xf numFmtId="4" fontId="115" fillId="50" borderId="73" applyNumberFormat="0" applyProtection="0">
      <alignment vertical="center"/>
    </xf>
    <xf numFmtId="4" fontId="115" fillId="50" borderId="73" applyNumberFormat="0" applyProtection="0">
      <alignment vertical="center"/>
    </xf>
    <xf numFmtId="4" fontId="115" fillId="50" borderId="73" applyNumberFormat="0" applyProtection="0">
      <alignment vertical="center"/>
    </xf>
    <xf numFmtId="4" fontId="115" fillId="50" borderId="73" applyNumberFormat="0" applyProtection="0">
      <alignment vertical="center"/>
    </xf>
    <xf numFmtId="4" fontId="115" fillId="50" borderId="73" applyNumberFormat="0" applyProtection="0">
      <alignment vertical="center"/>
    </xf>
    <xf numFmtId="4" fontId="115" fillId="50" borderId="73" applyNumberFormat="0" applyProtection="0">
      <alignment vertical="center"/>
    </xf>
    <xf numFmtId="4" fontId="115" fillId="50" borderId="73" applyNumberFormat="0" applyProtection="0">
      <alignment vertical="center"/>
    </xf>
    <xf numFmtId="4" fontId="115" fillId="50" borderId="73" applyNumberFormat="0" applyProtection="0">
      <alignment vertical="center"/>
    </xf>
    <xf numFmtId="4" fontId="115" fillId="50" borderId="73" applyNumberFormat="0" applyProtection="0">
      <alignment vertical="center"/>
    </xf>
    <xf numFmtId="4" fontId="115" fillId="50" borderId="73" applyNumberFormat="0" applyProtection="0">
      <alignment vertical="center"/>
    </xf>
    <xf numFmtId="4" fontId="115" fillId="50" borderId="73" applyNumberFormat="0" applyProtection="0">
      <alignment vertical="center"/>
    </xf>
    <xf numFmtId="4" fontId="115" fillId="50" borderId="73" applyNumberFormat="0" applyProtection="0">
      <alignment vertical="center"/>
    </xf>
    <xf numFmtId="4" fontId="115" fillId="50" borderId="73" applyNumberFormat="0" applyProtection="0">
      <alignment vertical="center"/>
    </xf>
    <xf numFmtId="4" fontId="115" fillId="50" borderId="73" applyNumberFormat="0" applyProtection="0">
      <alignment vertical="center"/>
    </xf>
    <xf numFmtId="4" fontId="115" fillId="50" borderId="73" applyNumberFormat="0" applyProtection="0">
      <alignment vertical="center"/>
    </xf>
    <xf numFmtId="4" fontId="115" fillId="50" borderId="73" applyNumberFormat="0" applyProtection="0">
      <alignment vertical="center"/>
    </xf>
    <xf numFmtId="4" fontId="115" fillId="50" borderId="73" applyNumberFormat="0" applyProtection="0">
      <alignment vertical="center"/>
    </xf>
    <xf numFmtId="4" fontId="115" fillId="50" borderId="73" applyNumberFormat="0" applyProtection="0">
      <alignment vertical="center"/>
    </xf>
    <xf numFmtId="4" fontId="115" fillId="50" borderId="73" applyNumberFormat="0" applyProtection="0">
      <alignment vertical="center"/>
    </xf>
    <xf numFmtId="4" fontId="115" fillId="50" borderId="73" applyNumberFormat="0" applyProtection="0">
      <alignment vertical="center"/>
    </xf>
    <xf numFmtId="4" fontId="115" fillId="50" borderId="73" applyNumberFormat="0" applyProtection="0">
      <alignment vertical="center"/>
    </xf>
    <xf numFmtId="4" fontId="115" fillId="50" borderId="73" applyNumberFormat="0" applyProtection="0">
      <alignment vertical="center"/>
    </xf>
    <xf numFmtId="4" fontId="115" fillId="50" borderId="73" applyNumberFormat="0" applyProtection="0">
      <alignment vertical="center"/>
    </xf>
    <xf numFmtId="4" fontId="115" fillId="50" borderId="73" applyNumberFormat="0" applyProtection="0">
      <alignment vertical="center"/>
    </xf>
    <xf numFmtId="4" fontId="115" fillId="50" borderId="73" applyNumberFormat="0" applyProtection="0">
      <alignment vertical="center"/>
    </xf>
    <xf numFmtId="4" fontId="115" fillId="50" borderId="73" applyNumberFormat="0" applyProtection="0">
      <alignment vertical="center"/>
    </xf>
    <xf numFmtId="4" fontId="115" fillId="50" borderId="73" applyNumberFormat="0" applyProtection="0">
      <alignment vertical="center"/>
    </xf>
    <xf numFmtId="4" fontId="115" fillId="50" borderId="73" applyNumberFormat="0" applyProtection="0">
      <alignment vertical="center"/>
    </xf>
    <xf numFmtId="4" fontId="115" fillId="50" borderId="73" applyNumberFormat="0" applyProtection="0">
      <alignment vertical="center"/>
    </xf>
    <xf numFmtId="4" fontId="115" fillId="50" borderId="73" applyNumberFormat="0" applyProtection="0">
      <alignment vertical="center"/>
    </xf>
    <xf numFmtId="4" fontId="115" fillId="50" borderId="73" applyNumberFormat="0" applyProtection="0">
      <alignment vertical="center"/>
    </xf>
    <xf numFmtId="4" fontId="115" fillId="50" borderId="73" applyNumberFormat="0" applyProtection="0">
      <alignment vertical="center"/>
    </xf>
    <xf numFmtId="4" fontId="115" fillId="50" borderId="73" applyNumberFormat="0" applyProtection="0">
      <alignment vertical="center"/>
    </xf>
    <xf numFmtId="4" fontId="115" fillId="50" borderId="73" applyNumberFormat="0" applyProtection="0">
      <alignment vertical="center"/>
    </xf>
    <xf numFmtId="4" fontId="115" fillId="50" borderId="73" applyNumberFormat="0" applyProtection="0">
      <alignment vertical="center"/>
    </xf>
    <xf numFmtId="4" fontId="115" fillId="50" borderId="73" applyNumberFormat="0" applyProtection="0">
      <alignment vertical="center"/>
    </xf>
    <xf numFmtId="4" fontId="115" fillId="50" borderId="73" applyNumberFormat="0" applyProtection="0">
      <alignment vertical="center"/>
    </xf>
    <xf numFmtId="4" fontId="115" fillId="50" borderId="73" applyNumberFormat="0" applyProtection="0">
      <alignment vertical="center"/>
    </xf>
    <xf numFmtId="4" fontId="115" fillId="50" borderId="73" applyNumberFormat="0" applyProtection="0">
      <alignment vertical="center"/>
    </xf>
    <xf numFmtId="4" fontId="115" fillId="50" borderId="73" applyNumberFormat="0" applyProtection="0">
      <alignment vertical="center"/>
    </xf>
    <xf numFmtId="4" fontId="115" fillId="50" borderId="73" applyNumberFormat="0" applyProtection="0">
      <alignment vertical="center"/>
    </xf>
    <xf numFmtId="4" fontId="115" fillId="50" borderId="73" applyNumberFormat="0" applyProtection="0">
      <alignment vertical="center"/>
    </xf>
    <xf numFmtId="4" fontId="115" fillId="50" borderId="73" applyNumberFormat="0" applyProtection="0">
      <alignment vertical="center"/>
    </xf>
    <xf numFmtId="4" fontId="115" fillId="50" borderId="73" applyNumberFormat="0" applyProtection="0">
      <alignment vertical="center"/>
    </xf>
    <xf numFmtId="4" fontId="115" fillId="50" borderId="73" applyNumberFormat="0" applyProtection="0">
      <alignment vertical="center"/>
    </xf>
    <xf numFmtId="4" fontId="115" fillId="50" borderId="73" applyNumberFormat="0" applyProtection="0">
      <alignment vertical="center"/>
    </xf>
    <xf numFmtId="4" fontId="115" fillId="50" borderId="73" applyNumberFormat="0" applyProtection="0">
      <alignment vertical="center"/>
    </xf>
    <xf numFmtId="4" fontId="115" fillId="50" borderId="73" applyNumberFormat="0" applyProtection="0">
      <alignment vertical="center"/>
    </xf>
    <xf numFmtId="4" fontId="115" fillId="50" borderId="73" applyNumberFormat="0" applyProtection="0">
      <alignment vertical="center"/>
    </xf>
    <xf numFmtId="4" fontId="115" fillId="50" borderId="73" applyNumberFormat="0" applyProtection="0">
      <alignment vertical="center"/>
    </xf>
    <xf numFmtId="4" fontId="115" fillId="50" borderId="73" applyNumberFormat="0" applyProtection="0">
      <alignment vertical="center"/>
    </xf>
    <xf numFmtId="4" fontId="115" fillId="50" borderId="73" applyNumberFormat="0" applyProtection="0">
      <alignment vertical="center"/>
    </xf>
    <xf numFmtId="4" fontId="115" fillId="50" borderId="73" applyNumberFormat="0" applyProtection="0">
      <alignment vertical="center"/>
    </xf>
    <xf numFmtId="4" fontId="115" fillId="50" borderId="73" applyNumberFormat="0" applyProtection="0">
      <alignment vertical="center"/>
    </xf>
    <xf numFmtId="4" fontId="115" fillId="50" borderId="73" applyNumberFormat="0" applyProtection="0">
      <alignment vertical="center"/>
    </xf>
    <xf numFmtId="4" fontId="115" fillId="50" borderId="73" applyNumberFormat="0" applyProtection="0">
      <alignment vertical="center"/>
    </xf>
    <xf numFmtId="4" fontId="115" fillId="50" borderId="73" applyNumberFormat="0" applyProtection="0">
      <alignment vertical="center"/>
    </xf>
    <xf numFmtId="4" fontId="115" fillId="50" borderId="73" applyNumberFormat="0" applyProtection="0">
      <alignment vertical="center"/>
    </xf>
    <xf numFmtId="4" fontId="115" fillId="50" borderId="73" applyNumberFormat="0" applyProtection="0">
      <alignment vertical="center"/>
    </xf>
    <xf numFmtId="4" fontId="115" fillId="50" borderId="73" applyNumberFormat="0" applyProtection="0">
      <alignment vertical="center"/>
    </xf>
    <xf numFmtId="4" fontId="115" fillId="50" borderId="73" applyNumberFormat="0" applyProtection="0">
      <alignment vertical="center"/>
    </xf>
    <xf numFmtId="4" fontId="115" fillId="50" borderId="73" applyNumberFormat="0" applyProtection="0">
      <alignment vertical="center"/>
    </xf>
    <xf numFmtId="4" fontId="115" fillId="50" borderId="73" applyNumberFormat="0" applyProtection="0">
      <alignment vertical="center"/>
    </xf>
    <xf numFmtId="4" fontId="115" fillId="50" borderId="73" applyNumberFormat="0" applyProtection="0">
      <alignment vertical="center"/>
    </xf>
    <xf numFmtId="4" fontId="115" fillId="50" borderId="73" applyNumberFormat="0" applyProtection="0">
      <alignment vertical="center"/>
    </xf>
    <xf numFmtId="4" fontId="115" fillId="50" borderId="73" applyNumberFormat="0" applyProtection="0">
      <alignment vertical="center"/>
    </xf>
    <xf numFmtId="4" fontId="115" fillId="50" borderId="73" applyNumberFormat="0" applyProtection="0">
      <alignment vertical="center"/>
    </xf>
    <xf numFmtId="4" fontId="115" fillId="50" borderId="73" applyNumberFormat="0" applyProtection="0">
      <alignment vertical="center"/>
    </xf>
    <xf numFmtId="4" fontId="115" fillId="50" borderId="73" applyNumberFormat="0" applyProtection="0">
      <alignment vertical="center"/>
    </xf>
    <xf numFmtId="4" fontId="115" fillId="50" borderId="73" applyNumberFormat="0" applyProtection="0">
      <alignment vertical="center"/>
    </xf>
    <xf numFmtId="4" fontId="115" fillId="50" borderId="73" applyNumberFormat="0" applyProtection="0">
      <alignment vertical="center"/>
    </xf>
    <xf numFmtId="4" fontId="115" fillId="50" borderId="73" applyNumberFormat="0" applyProtection="0">
      <alignment vertical="center"/>
    </xf>
    <xf numFmtId="4" fontId="115" fillId="50" borderId="73" applyNumberFormat="0" applyProtection="0">
      <alignment vertical="center"/>
    </xf>
    <xf numFmtId="4" fontId="115" fillId="50" borderId="73" applyNumberFormat="0" applyProtection="0">
      <alignment vertical="center"/>
    </xf>
    <xf numFmtId="4" fontId="115" fillId="50" borderId="73" applyNumberFormat="0" applyProtection="0">
      <alignment vertical="center"/>
    </xf>
    <xf numFmtId="4" fontId="115" fillId="50" borderId="73" applyNumberFormat="0" applyProtection="0">
      <alignment vertical="center"/>
    </xf>
    <xf numFmtId="4" fontId="115" fillId="50" borderId="73" applyNumberFormat="0" applyProtection="0">
      <alignment vertical="center"/>
    </xf>
    <xf numFmtId="4" fontId="115" fillId="50" borderId="73" applyNumberFormat="0" applyProtection="0">
      <alignment vertical="center"/>
    </xf>
    <xf numFmtId="4" fontId="115" fillId="50" borderId="73" applyNumberFormat="0" applyProtection="0">
      <alignment vertical="center"/>
    </xf>
    <xf numFmtId="4" fontId="115" fillId="50" borderId="73" applyNumberFormat="0" applyProtection="0">
      <alignment vertical="center"/>
    </xf>
    <xf numFmtId="4" fontId="115" fillId="50" borderId="73" applyNumberFormat="0" applyProtection="0">
      <alignment vertical="center"/>
    </xf>
    <xf numFmtId="4" fontId="115" fillId="50" borderId="73" applyNumberFormat="0" applyProtection="0">
      <alignment vertical="center"/>
    </xf>
    <xf numFmtId="4" fontId="115" fillId="50" borderId="73" applyNumberFormat="0" applyProtection="0">
      <alignment vertical="center"/>
    </xf>
    <xf numFmtId="4" fontId="115" fillId="50" borderId="73" applyNumberFormat="0" applyProtection="0">
      <alignment vertical="center"/>
    </xf>
    <xf numFmtId="4" fontId="115" fillId="50" borderId="73" applyNumberFormat="0" applyProtection="0">
      <alignment vertical="center"/>
    </xf>
    <xf numFmtId="4" fontId="115" fillId="50" borderId="73" applyNumberFormat="0" applyProtection="0">
      <alignment vertical="center"/>
    </xf>
    <xf numFmtId="4" fontId="115" fillId="50" borderId="73" applyNumberFormat="0" applyProtection="0">
      <alignment vertical="center"/>
    </xf>
    <xf numFmtId="4" fontId="115" fillId="50" borderId="73" applyNumberFormat="0" applyProtection="0">
      <alignment vertical="center"/>
    </xf>
    <xf numFmtId="4" fontId="115" fillId="50" borderId="73" applyNumberFormat="0" applyProtection="0">
      <alignment vertical="center"/>
    </xf>
    <xf numFmtId="4" fontId="115" fillId="50" borderId="73" applyNumberFormat="0" applyProtection="0">
      <alignment vertical="center"/>
    </xf>
    <xf numFmtId="4" fontId="115" fillId="50" borderId="73" applyNumberFormat="0" applyProtection="0">
      <alignment vertical="center"/>
    </xf>
    <xf numFmtId="4" fontId="115" fillId="50" borderId="73" applyNumberFormat="0" applyProtection="0">
      <alignment vertical="center"/>
    </xf>
    <xf numFmtId="4" fontId="115" fillId="50" borderId="73" applyNumberFormat="0" applyProtection="0">
      <alignment vertical="center"/>
    </xf>
    <xf numFmtId="4" fontId="115" fillId="50" borderId="73" applyNumberFormat="0" applyProtection="0">
      <alignment vertical="center"/>
    </xf>
    <xf numFmtId="4" fontId="115" fillId="50" borderId="73" applyNumberFormat="0" applyProtection="0">
      <alignment vertical="center"/>
    </xf>
    <xf numFmtId="4" fontId="115" fillId="50" borderId="73" applyNumberFormat="0" applyProtection="0">
      <alignment vertical="center"/>
    </xf>
    <xf numFmtId="4" fontId="115" fillId="50" borderId="73" applyNumberFormat="0" applyProtection="0">
      <alignment vertical="center"/>
    </xf>
    <xf numFmtId="4" fontId="115" fillId="50" borderId="73" applyNumberFormat="0" applyProtection="0">
      <alignment vertical="center"/>
    </xf>
    <xf numFmtId="4" fontId="115" fillId="50" borderId="73" applyNumberFormat="0" applyProtection="0">
      <alignment vertical="center"/>
    </xf>
    <xf numFmtId="4" fontId="115" fillId="50" borderId="73" applyNumberFormat="0" applyProtection="0">
      <alignment vertical="center"/>
    </xf>
    <xf numFmtId="4" fontId="115" fillId="50" borderId="73" applyNumberFormat="0" applyProtection="0">
      <alignment vertical="center"/>
    </xf>
    <xf numFmtId="4" fontId="115" fillId="50" borderId="73" applyNumberFormat="0" applyProtection="0">
      <alignment vertical="center"/>
    </xf>
    <xf numFmtId="4" fontId="115" fillId="50" borderId="73" applyNumberFormat="0" applyProtection="0">
      <alignment vertical="center"/>
    </xf>
    <xf numFmtId="4" fontId="115" fillId="50" borderId="73" applyNumberFormat="0" applyProtection="0">
      <alignment vertical="center"/>
    </xf>
    <xf numFmtId="4" fontId="115" fillId="50" borderId="73" applyNumberFormat="0" applyProtection="0">
      <alignment vertical="center"/>
    </xf>
    <xf numFmtId="4" fontId="115" fillId="50" borderId="73" applyNumberFormat="0" applyProtection="0">
      <alignment vertical="center"/>
    </xf>
    <xf numFmtId="4" fontId="115" fillId="50" borderId="73" applyNumberFormat="0" applyProtection="0">
      <alignment vertical="center"/>
    </xf>
    <xf numFmtId="4" fontId="115" fillId="50" borderId="73" applyNumberFormat="0" applyProtection="0">
      <alignment vertical="center"/>
    </xf>
    <xf numFmtId="4" fontId="115" fillId="50" borderId="73" applyNumberFormat="0" applyProtection="0">
      <alignment vertical="center"/>
    </xf>
    <xf numFmtId="4" fontId="115" fillId="50" borderId="73" applyNumberFormat="0" applyProtection="0">
      <alignment vertical="center"/>
    </xf>
    <xf numFmtId="4" fontId="115" fillId="50" borderId="73" applyNumberFormat="0" applyProtection="0">
      <alignment vertical="center"/>
    </xf>
    <xf numFmtId="4" fontId="115" fillId="50" borderId="73" applyNumberFormat="0" applyProtection="0">
      <alignment vertical="center"/>
    </xf>
    <xf numFmtId="4" fontId="115" fillId="50" borderId="73" applyNumberFormat="0" applyProtection="0">
      <alignment vertical="center"/>
    </xf>
    <xf numFmtId="4" fontId="115" fillId="50" borderId="73" applyNumberFormat="0" applyProtection="0">
      <alignment vertical="center"/>
    </xf>
    <xf numFmtId="4" fontId="115" fillId="50" borderId="73" applyNumberFormat="0" applyProtection="0">
      <alignment vertical="center"/>
    </xf>
    <xf numFmtId="4" fontId="115" fillId="50" borderId="73" applyNumberFormat="0" applyProtection="0">
      <alignment vertical="center"/>
    </xf>
    <xf numFmtId="4" fontId="115" fillId="50" borderId="73" applyNumberFormat="0" applyProtection="0">
      <alignment vertical="center"/>
    </xf>
    <xf numFmtId="4" fontId="115" fillId="50" borderId="73" applyNumberFormat="0" applyProtection="0">
      <alignment vertical="center"/>
    </xf>
    <xf numFmtId="4" fontId="115" fillId="50" borderId="73" applyNumberFormat="0" applyProtection="0">
      <alignment vertical="center"/>
    </xf>
    <xf numFmtId="4" fontId="115" fillId="50" borderId="73" applyNumberFormat="0" applyProtection="0">
      <alignment vertical="center"/>
    </xf>
    <xf numFmtId="4" fontId="115" fillId="50" borderId="73" applyNumberFormat="0" applyProtection="0">
      <alignment vertical="center"/>
    </xf>
    <xf numFmtId="4" fontId="115" fillId="50" borderId="73" applyNumberFormat="0" applyProtection="0">
      <alignment vertical="center"/>
    </xf>
    <xf numFmtId="4" fontId="115" fillId="50" borderId="73" applyNumberFormat="0" applyProtection="0">
      <alignment vertical="center"/>
    </xf>
    <xf numFmtId="4" fontId="115" fillId="50" borderId="73" applyNumberFormat="0" applyProtection="0">
      <alignment vertical="center"/>
    </xf>
    <xf numFmtId="4" fontId="115" fillId="50" borderId="73" applyNumberFormat="0" applyProtection="0">
      <alignment vertical="center"/>
    </xf>
    <xf numFmtId="4" fontId="115" fillId="50" borderId="73" applyNumberFormat="0" applyProtection="0">
      <alignment vertical="center"/>
    </xf>
    <xf numFmtId="4" fontId="115" fillId="50" borderId="73" applyNumberFormat="0" applyProtection="0">
      <alignment vertical="center"/>
    </xf>
    <xf numFmtId="4" fontId="115" fillId="50" borderId="73" applyNumberFormat="0" applyProtection="0">
      <alignment vertical="center"/>
    </xf>
    <xf numFmtId="4" fontId="115" fillId="50" borderId="73" applyNumberFormat="0" applyProtection="0">
      <alignment vertical="center"/>
    </xf>
    <xf numFmtId="4" fontId="115" fillId="50" borderId="73" applyNumberFormat="0" applyProtection="0">
      <alignment vertical="center"/>
    </xf>
    <xf numFmtId="4" fontId="115" fillId="50" borderId="73" applyNumberFormat="0" applyProtection="0">
      <alignment vertical="center"/>
    </xf>
    <xf numFmtId="4" fontId="115" fillId="50" borderId="73" applyNumberFormat="0" applyProtection="0">
      <alignment vertical="center"/>
    </xf>
    <xf numFmtId="4" fontId="115" fillId="50" borderId="73" applyNumberFormat="0" applyProtection="0">
      <alignment vertical="center"/>
    </xf>
    <xf numFmtId="4" fontId="115" fillId="50" borderId="73" applyNumberFormat="0" applyProtection="0">
      <alignment vertical="center"/>
    </xf>
    <xf numFmtId="4" fontId="115" fillId="50" borderId="73" applyNumberFormat="0" applyProtection="0">
      <alignment vertical="center"/>
    </xf>
    <xf numFmtId="4" fontId="115" fillId="50" borderId="73" applyNumberFormat="0" applyProtection="0">
      <alignment vertical="center"/>
    </xf>
    <xf numFmtId="4" fontId="115" fillId="50" borderId="73" applyNumberFormat="0" applyProtection="0">
      <alignment vertical="center"/>
    </xf>
    <xf numFmtId="4" fontId="115" fillId="50" borderId="73" applyNumberFormat="0" applyProtection="0">
      <alignment vertical="center"/>
    </xf>
    <xf numFmtId="4" fontId="115" fillId="50" borderId="73" applyNumberFormat="0" applyProtection="0">
      <alignment vertical="center"/>
    </xf>
    <xf numFmtId="4" fontId="115" fillId="50" borderId="73" applyNumberFormat="0" applyProtection="0">
      <alignment vertical="center"/>
    </xf>
    <xf numFmtId="4" fontId="115" fillId="50" borderId="73" applyNumberFormat="0" applyProtection="0">
      <alignment vertical="center"/>
    </xf>
    <xf numFmtId="4" fontId="115" fillId="50" borderId="73" applyNumberFormat="0" applyProtection="0">
      <alignment vertical="center"/>
    </xf>
    <xf numFmtId="4" fontId="115" fillId="50" borderId="73" applyNumberFormat="0" applyProtection="0">
      <alignment vertical="center"/>
    </xf>
    <xf numFmtId="4" fontId="115" fillId="50" borderId="73" applyNumberFormat="0" applyProtection="0">
      <alignment vertical="center"/>
    </xf>
    <xf numFmtId="4" fontId="115" fillId="50" borderId="73" applyNumberFormat="0" applyProtection="0">
      <alignment vertical="center"/>
    </xf>
    <xf numFmtId="4" fontId="115" fillId="50" borderId="73" applyNumberFormat="0" applyProtection="0">
      <alignment vertical="center"/>
    </xf>
    <xf numFmtId="4" fontId="115" fillId="50" borderId="73" applyNumberFormat="0" applyProtection="0">
      <alignment vertical="center"/>
    </xf>
    <xf numFmtId="4" fontId="115" fillId="50" borderId="73" applyNumberFormat="0" applyProtection="0">
      <alignment vertical="center"/>
    </xf>
    <xf numFmtId="4" fontId="115" fillId="50" borderId="73" applyNumberFormat="0" applyProtection="0">
      <alignment vertical="center"/>
    </xf>
    <xf numFmtId="4" fontId="115" fillId="50" borderId="73" applyNumberFormat="0" applyProtection="0">
      <alignment vertical="center"/>
    </xf>
    <xf numFmtId="4" fontId="115" fillId="50" borderId="73" applyNumberFormat="0" applyProtection="0">
      <alignment vertical="center"/>
    </xf>
    <xf numFmtId="4" fontId="115" fillId="50" borderId="73" applyNumberFormat="0" applyProtection="0">
      <alignment vertical="center"/>
    </xf>
    <xf numFmtId="4" fontId="115" fillId="50" borderId="73" applyNumberFormat="0" applyProtection="0">
      <alignment vertical="center"/>
    </xf>
    <xf numFmtId="4" fontId="115" fillId="50" borderId="73" applyNumberFormat="0" applyProtection="0">
      <alignment vertical="center"/>
    </xf>
    <xf numFmtId="4" fontId="115" fillId="50" borderId="73" applyNumberFormat="0" applyProtection="0">
      <alignment vertical="center"/>
    </xf>
    <xf numFmtId="4" fontId="115" fillId="50" borderId="73" applyNumberFormat="0" applyProtection="0">
      <alignment vertical="center"/>
    </xf>
    <xf numFmtId="4" fontId="115" fillId="50" borderId="73" applyNumberFormat="0" applyProtection="0">
      <alignment vertical="center"/>
    </xf>
    <xf numFmtId="4" fontId="115" fillId="50" borderId="73" applyNumberFormat="0" applyProtection="0">
      <alignment vertical="center"/>
    </xf>
    <xf numFmtId="4" fontId="115" fillId="50" borderId="73" applyNumberFormat="0" applyProtection="0">
      <alignment vertical="center"/>
    </xf>
    <xf numFmtId="4" fontId="115" fillId="50" borderId="73" applyNumberFormat="0" applyProtection="0">
      <alignment vertical="center"/>
    </xf>
    <xf numFmtId="4" fontId="115" fillId="50" borderId="73" applyNumberFormat="0" applyProtection="0">
      <alignment vertical="center"/>
    </xf>
    <xf numFmtId="4" fontId="115" fillId="50" borderId="73" applyNumberFormat="0" applyProtection="0">
      <alignment vertical="center"/>
    </xf>
    <xf numFmtId="4" fontId="115" fillId="50" borderId="73" applyNumberFormat="0" applyProtection="0">
      <alignment vertical="center"/>
    </xf>
    <xf numFmtId="4" fontId="115" fillId="50" borderId="73" applyNumberFormat="0" applyProtection="0">
      <alignment vertical="center"/>
    </xf>
    <xf numFmtId="4" fontId="115" fillId="50" borderId="73" applyNumberFormat="0" applyProtection="0">
      <alignment vertical="center"/>
    </xf>
    <xf numFmtId="4" fontId="115" fillId="50" borderId="73" applyNumberFormat="0" applyProtection="0">
      <alignment vertical="center"/>
    </xf>
    <xf numFmtId="4" fontId="115" fillId="50" borderId="73" applyNumberFormat="0" applyProtection="0">
      <alignment vertical="center"/>
    </xf>
    <xf numFmtId="4" fontId="115" fillId="50" borderId="73" applyNumberFormat="0" applyProtection="0">
      <alignment vertical="center"/>
    </xf>
    <xf numFmtId="4" fontId="115" fillId="50" borderId="73" applyNumberFormat="0" applyProtection="0">
      <alignment vertical="center"/>
    </xf>
    <xf numFmtId="4" fontId="115" fillId="50" borderId="73" applyNumberFormat="0" applyProtection="0">
      <alignment vertical="center"/>
    </xf>
    <xf numFmtId="4" fontId="115" fillId="50" borderId="73" applyNumberFormat="0" applyProtection="0">
      <alignment vertical="center"/>
    </xf>
    <xf numFmtId="4" fontId="115" fillId="50" borderId="73" applyNumberFormat="0" applyProtection="0">
      <alignment vertical="center"/>
    </xf>
    <xf numFmtId="4" fontId="115" fillId="50" borderId="73" applyNumberFormat="0" applyProtection="0">
      <alignment vertical="center"/>
    </xf>
    <xf numFmtId="4" fontId="115" fillId="50" borderId="73" applyNumberFormat="0" applyProtection="0">
      <alignment vertical="center"/>
    </xf>
    <xf numFmtId="4" fontId="115" fillId="50" borderId="73" applyNumberFormat="0" applyProtection="0">
      <alignment vertical="center"/>
    </xf>
    <xf numFmtId="4" fontId="115" fillId="50" borderId="73" applyNumberFormat="0" applyProtection="0">
      <alignment vertical="center"/>
    </xf>
    <xf numFmtId="4" fontId="115" fillId="50" borderId="73" applyNumberFormat="0" applyProtection="0">
      <alignment vertical="center"/>
    </xf>
    <xf numFmtId="4" fontId="115" fillId="50" borderId="73" applyNumberFormat="0" applyProtection="0">
      <alignment vertical="center"/>
    </xf>
    <xf numFmtId="4" fontId="115" fillId="50" borderId="73" applyNumberFormat="0" applyProtection="0">
      <alignment vertical="center"/>
    </xf>
    <xf numFmtId="4" fontId="115" fillId="50" borderId="73" applyNumberFormat="0" applyProtection="0">
      <alignment vertical="center"/>
    </xf>
    <xf numFmtId="4" fontId="115" fillId="50" borderId="73" applyNumberFormat="0" applyProtection="0">
      <alignment vertical="center"/>
    </xf>
    <xf numFmtId="4" fontId="115" fillId="50" borderId="73" applyNumberFormat="0" applyProtection="0">
      <alignment vertical="center"/>
    </xf>
    <xf numFmtId="4" fontId="115" fillId="50" borderId="73" applyNumberFormat="0" applyProtection="0">
      <alignment vertical="center"/>
    </xf>
    <xf numFmtId="4" fontId="115" fillId="50" borderId="73" applyNumberFormat="0" applyProtection="0">
      <alignment vertical="center"/>
    </xf>
    <xf numFmtId="4" fontId="115" fillId="50" borderId="73" applyNumberFormat="0" applyProtection="0">
      <alignment vertical="center"/>
    </xf>
    <xf numFmtId="4" fontId="115" fillId="50" borderId="73" applyNumberFormat="0" applyProtection="0">
      <alignment vertical="center"/>
    </xf>
    <xf numFmtId="4" fontId="115" fillId="50" borderId="73" applyNumberFormat="0" applyProtection="0">
      <alignment vertical="center"/>
    </xf>
    <xf numFmtId="4" fontId="115" fillId="50" borderId="73" applyNumberFormat="0" applyProtection="0">
      <alignment vertical="center"/>
    </xf>
    <xf numFmtId="4" fontId="115" fillId="50" borderId="73" applyNumberFormat="0" applyProtection="0">
      <alignment vertical="center"/>
    </xf>
    <xf numFmtId="4" fontId="115" fillId="50" borderId="73" applyNumberFormat="0" applyProtection="0">
      <alignment vertical="center"/>
    </xf>
    <xf numFmtId="4" fontId="115" fillId="50" borderId="73" applyNumberFormat="0" applyProtection="0">
      <alignment vertical="center"/>
    </xf>
    <xf numFmtId="4" fontId="115" fillId="50" borderId="73" applyNumberFormat="0" applyProtection="0">
      <alignment vertical="center"/>
    </xf>
    <xf numFmtId="4" fontId="115" fillId="50" borderId="73" applyNumberFormat="0" applyProtection="0">
      <alignment vertical="center"/>
    </xf>
    <xf numFmtId="4" fontId="115" fillId="50" borderId="73" applyNumberFormat="0" applyProtection="0">
      <alignment vertical="center"/>
    </xf>
    <xf numFmtId="4" fontId="115" fillId="50" borderId="73" applyNumberFormat="0" applyProtection="0">
      <alignment vertical="center"/>
    </xf>
    <xf numFmtId="4" fontId="115" fillId="50" borderId="73" applyNumberFormat="0" applyProtection="0">
      <alignment vertical="center"/>
    </xf>
    <xf numFmtId="4" fontId="115" fillId="50" borderId="73" applyNumberFormat="0" applyProtection="0">
      <alignment vertical="center"/>
    </xf>
    <xf numFmtId="4" fontId="115" fillId="50" borderId="73" applyNumberFormat="0" applyProtection="0">
      <alignment vertical="center"/>
    </xf>
    <xf numFmtId="4" fontId="115" fillId="50" borderId="73" applyNumberFormat="0" applyProtection="0">
      <alignment vertical="center"/>
    </xf>
    <xf numFmtId="4" fontId="115" fillId="50" borderId="73" applyNumberFormat="0" applyProtection="0">
      <alignment vertical="center"/>
    </xf>
    <xf numFmtId="4" fontId="115" fillId="50" borderId="73" applyNumberFormat="0" applyProtection="0">
      <alignment vertical="center"/>
    </xf>
    <xf numFmtId="4" fontId="115" fillId="50" borderId="73" applyNumberFormat="0" applyProtection="0">
      <alignment vertical="center"/>
    </xf>
    <xf numFmtId="4" fontId="115" fillId="50" borderId="73" applyNumberFormat="0" applyProtection="0">
      <alignment vertical="center"/>
    </xf>
    <xf numFmtId="4" fontId="115" fillId="50" borderId="73" applyNumberFormat="0" applyProtection="0">
      <alignment vertical="center"/>
    </xf>
    <xf numFmtId="4" fontId="115" fillId="50" borderId="73" applyNumberFormat="0" applyProtection="0">
      <alignment vertical="center"/>
    </xf>
    <xf numFmtId="4" fontId="115" fillId="50" borderId="73" applyNumberFormat="0" applyProtection="0">
      <alignment vertical="center"/>
    </xf>
    <xf numFmtId="4" fontId="115" fillId="50" borderId="73" applyNumberFormat="0" applyProtection="0">
      <alignment vertical="center"/>
    </xf>
    <xf numFmtId="4" fontId="115" fillId="50" borderId="73" applyNumberFormat="0" applyProtection="0">
      <alignment vertical="center"/>
    </xf>
    <xf numFmtId="4" fontId="115" fillId="50" borderId="73" applyNumberFormat="0" applyProtection="0">
      <alignment vertical="center"/>
    </xf>
    <xf numFmtId="4" fontId="115" fillId="50" borderId="73" applyNumberFormat="0" applyProtection="0">
      <alignment vertical="center"/>
    </xf>
    <xf numFmtId="4" fontId="115" fillId="50" borderId="73" applyNumberFormat="0" applyProtection="0">
      <alignment vertical="center"/>
    </xf>
    <xf numFmtId="4" fontId="115" fillId="50" borderId="73" applyNumberFormat="0" applyProtection="0">
      <alignment vertical="center"/>
    </xf>
    <xf numFmtId="4" fontId="115" fillId="50" borderId="73" applyNumberFormat="0" applyProtection="0">
      <alignment vertical="center"/>
    </xf>
    <xf numFmtId="4" fontId="115" fillId="50" borderId="73" applyNumberFormat="0" applyProtection="0">
      <alignment vertical="center"/>
    </xf>
    <xf numFmtId="4" fontId="115" fillId="50" borderId="73" applyNumberFormat="0" applyProtection="0">
      <alignment vertical="center"/>
    </xf>
    <xf numFmtId="4" fontId="115" fillId="50" borderId="73" applyNumberFormat="0" applyProtection="0">
      <alignment vertical="center"/>
    </xf>
    <xf numFmtId="4" fontId="115" fillId="50" borderId="73" applyNumberFormat="0" applyProtection="0">
      <alignment vertical="center"/>
    </xf>
    <xf numFmtId="4" fontId="115" fillId="50" borderId="73" applyNumberFormat="0" applyProtection="0">
      <alignment vertical="center"/>
    </xf>
    <xf numFmtId="4" fontId="115" fillId="50" borderId="73" applyNumberFormat="0" applyProtection="0">
      <alignment vertical="center"/>
    </xf>
    <xf numFmtId="4" fontId="115" fillId="50" borderId="73" applyNumberFormat="0" applyProtection="0">
      <alignment vertical="center"/>
    </xf>
    <xf numFmtId="4" fontId="115" fillId="50" borderId="73" applyNumberFormat="0" applyProtection="0">
      <alignment vertical="center"/>
    </xf>
    <xf numFmtId="4" fontId="115" fillId="50" borderId="73" applyNumberFormat="0" applyProtection="0">
      <alignment vertical="center"/>
    </xf>
    <xf numFmtId="4" fontId="115" fillId="50" borderId="73" applyNumberFormat="0" applyProtection="0">
      <alignment vertical="center"/>
    </xf>
    <xf numFmtId="4" fontId="115" fillId="50" borderId="73" applyNumberFormat="0" applyProtection="0">
      <alignment vertical="center"/>
    </xf>
    <xf numFmtId="4" fontId="115" fillId="50" borderId="73" applyNumberFormat="0" applyProtection="0">
      <alignment vertical="center"/>
    </xf>
    <xf numFmtId="4" fontId="115" fillId="50" borderId="73" applyNumberFormat="0" applyProtection="0">
      <alignment vertical="center"/>
    </xf>
    <xf numFmtId="4" fontId="115" fillId="50" borderId="73" applyNumberFormat="0" applyProtection="0">
      <alignment vertical="center"/>
    </xf>
    <xf numFmtId="4" fontId="115" fillId="50" borderId="73" applyNumberFormat="0" applyProtection="0">
      <alignment vertical="center"/>
    </xf>
    <xf numFmtId="4" fontId="115" fillId="50" borderId="73" applyNumberFormat="0" applyProtection="0">
      <alignment vertical="center"/>
    </xf>
    <xf numFmtId="4" fontId="115" fillId="50" borderId="73" applyNumberFormat="0" applyProtection="0">
      <alignment vertical="center"/>
    </xf>
    <xf numFmtId="4" fontId="115" fillId="50" borderId="73" applyNumberFormat="0" applyProtection="0">
      <alignment vertical="center"/>
    </xf>
    <xf numFmtId="4" fontId="115" fillId="50" borderId="73" applyNumberFormat="0" applyProtection="0">
      <alignment vertical="center"/>
    </xf>
    <xf numFmtId="4" fontId="115" fillId="50" borderId="73" applyNumberFormat="0" applyProtection="0">
      <alignment vertical="center"/>
    </xf>
    <xf numFmtId="4" fontId="115" fillId="50" borderId="73" applyNumberFormat="0" applyProtection="0">
      <alignment vertical="center"/>
    </xf>
    <xf numFmtId="4" fontId="115" fillId="50" borderId="73" applyNumberFormat="0" applyProtection="0">
      <alignment vertical="center"/>
    </xf>
    <xf numFmtId="4" fontId="115" fillId="50" borderId="73" applyNumberFormat="0" applyProtection="0">
      <alignment vertical="center"/>
    </xf>
    <xf numFmtId="4" fontId="115" fillId="50" borderId="73" applyNumberFormat="0" applyProtection="0">
      <alignment vertical="center"/>
    </xf>
    <xf numFmtId="4" fontId="115" fillId="50" borderId="73" applyNumberFormat="0" applyProtection="0">
      <alignment vertical="center"/>
    </xf>
    <xf numFmtId="4" fontId="115" fillId="50" borderId="73" applyNumberFormat="0" applyProtection="0">
      <alignment vertical="center"/>
    </xf>
    <xf numFmtId="4" fontId="115" fillId="50" borderId="73" applyNumberFormat="0" applyProtection="0">
      <alignment vertical="center"/>
    </xf>
    <xf numFmtId="4" fontId="115" fillId="50" borderId="73" applyNumberFormat="0" applyProtection="0">
      <alignment vertical="center"/>
    </xf>
    <xf numFmtId="4" fontId="115" fillId="50" borderId="73" applyNumberFormat="0" applyProtection="0">
      <alignment vertical="center"/>
    </xf>
    <xf numFmtId="4" fontId="115" fillId="50" borderId="73" applyNumberFormat="0" applyProtection="0">
      <alignment vertical="center"/>
    </xf>
    <xf numFmtId="4" fontId="115" fillId="50" borderId="73" applyNumberFormat="0" applyProtection="0">
      <alignment vertical="center"/>
    </xf>
    <xf numFmtId="4" fontId="115" fillId="50" borderId="73" applyNumberFormat="0" applyProtection="0">
      <alignment vertical="center"/>
    </xf>
    <xf numFmtId="4" fontId="115" fillId="50" borderId="73" applyNumberFormat="0" applyProtection="0">
      <alignment vertical="center"/>
    </xf>
    <xf numFmtId="4" fontId="115" fillId="50" borderId="73" applyNumberFormat="0" applyProtection="0">
      <alignment vertical="center"/>
    </xf>
    <xf numFmtId="4" fontId="115" fillId="50" borderId="73" applyNumberFormat="0" applyProtection="0">
      <alignment vertical="center"/>
    </xf>
    <xf numFmtId="4" fontId="115" fillId="50" borderId="73" applyNumberFormat="0" applyProtection="0">
      <alignment vertical="center"/>
    </xf>
    <xf numFmtId="4" fontId="115" fillId="50" borderId="73" applyNumberFormat="0" applyProtection="0">
      <alignment vertical="center"/>
    </xf>
    <xf numFmtId="4" fontId="115" fillId="50" borderId="73" applyNumberFormat="0" applyProtection="0">
      <alignment vertical="center"/>
    </xf>
    <xf numFmtId="4" fontId="115" fillId="50" borderId="73" applyNumberFormat="0" applyProtection="0">
      <alignment vertical="center"/>
    </xf>
    <xf numFmtId="4" fontId="115" fillId="50" borderId="73" applyNumberFormat="0" applyProtection="0">
      <alignment vertical="center"/>
    </xf>
    <xf numFmtId="4" fontId="115" fillId="50" borderId="73" applyNumberFormat="0" applyProtection="0">
      <alignment vertical="center"/>
    </xf>
    <xf numFmtId="4" fontId="115" fillId="50" borderId="73" applyNumberFormat="0" applyProtection="0">
      <alignment vertical="center"/>
    </xf>
    <xf numFmtId="4" fontId="115" fillId="50" borderId="73" applyNumberFormat="0" applyProtection="0">
      <alignment vertical="center"/>
    </xf>
    <xf numFmtId="4" fontId="115" fillId="50" borderId="73" applyNumberFormat="0" applyProtection="0">
      <alignment vertical="center"/>
    </xf>
    <xf numFmtId="4" fontId="115" fillId="50" borderId="73" applyNumberFormat="0" applyProtection="0">
      <alignment vertical="center"/>
    </xf>
    <xf numFmtId="4" fontId="115" fillId="50" borderId="73" applyNumberFormat="0" applyProtection="0">
      <alignment vertical="center"/>
    </xf>
    <xf numFmtId="4" fontId="115" fillId="50" borderId="73" applyNumberFormat="0" applyProtection="0">
      <alignment vertical="center"/>
    </xf>
    <xf numFmtId="4" fontId="115" fillId="50" borderId="73" applyNumberFormat="0" applyProtection="0">
      <alignment vertical="center"/>
    </xf>
    <xf numFmtId="4" fontId="115" fillId="50" borderId="73" applyNumberFormat="0" applyProtection="0">
      <alignment vertical="center"/>
    </xf>
    <xf numFmtId="4" fontId="115" fillId="50" borderId="73" applyNumberFormat="0" applyProtection="0">
      <alignment vertical="center"/>
    </xf>
    <xf numFmtId="4" fontId="115" fillId="50" borderId="73" applyNumberFormat="0" applyProtection="0">
      <alignment vertical="center"/>
    </xf>
    <xf numFmtId="4" fontId="115" fillId="50" borderId="73" applyNumberFormat="0" applyProtection="0">
      <alignment vertical="center"/>
    </xf>
    <xf numFmtId="4" fontId="115" fillId="50" borderId="73" applyNumberFormat="0" applyProtection="0">
      <alignment vertical="center"/>
    </xf>
    <xf numFmtId="4" fontId="115" fillId="50" borderId="73" applyNumberFormat="0" applyProtection="0">
      <alignment vertical="center"/>
    </xf>
    <xf numFmtId="4" fontId="115" fillId="50" borderId="73" applyNumberFormat="0" applyProtection="0">
      <alignment vertical="center"/>
    </xf>
    <xf numFmtId="4" fontId="115" fillId="50" borderId="73" applyNumberFormat="0" applyProtection="0">
      <alignment vertical="center"/>
    </xf>
    <xf numFmtId="4" fontId="115" fillId="50" borderId="73" applyNumberFormat="0" applyProtection="0">
      <alignment vertical="center"/>
    </xf>
    <xf numFmtId="4" fontId="115" fillId="50" borderId="73" applyNumberFormat="0" applyProtection="0">
      <alignment vertical="center"/>
    </xf>
    <xf numFmtId="4" fontId="115" fillId="50" borderId="73" applyNumberFormat="0" applyProtection="0">
      <alignment vertical="center"/>
    </xf>
    <xf numFmtId="4" fontId="115" fillId="50" borderId="73" applyNumberFormat="0" applyProtection="0">
      <alignment vertical="center"/>
    </xf>
    <xf numFmtId="4" fontId="115" fillId="50" borderId="73" applyNumberFormat="0" applyProtection="0">
      <alignment vertical="center"/>
    </xf>
    <xf numFmtId="4" fontId="115" fillId="50" borderId="73" applyNumberFormat="0" applyProtection="0">
      <alignment vertical="center"/>
    </xf>
    <xf numFmtId="4" fontId="115" fillId="50" borderId="73" applyNumberFormat="0" applyProtection="0">
      <alignment vertical="center"/>
    </xf>
    <xf numFmtId="4" fontId="115" fillId="50" borderId="73" applyNumberFormat="0" applyProtection="0">
      <alignment vertical="center"/>
    </xf>
    <xf numFmtId="4" fontId="115" fillId="50" borderId="73" applyNumberFormat="0" applyProtection="0">
      <alignment vertical="center"/>
    </xf>
    <xf numFmtId="4" fontId="115" fillId="50" borderId="73" applyNumberFormat="0" applyProtection="0">
      <alignment vertical="center"/>
    </xf>
    <xf numFmtId="4" fontId="115" fillId="50" borderId="73" applyNumberFormat="0" applyProtection="0">
      <alignment vertical="center"/>
    </xf>
    <xf numFmtId="4" fontId="115" fillId="50" borderId="73" applyNumberFormat="0" applyProtection="0">
      <alignment vertical="center"/>
    </xf>
    <xf numFmtId="4" fontId="115" fillId="50" borderId="73" applyNumberFormat="0" applyProtection="0">
      <alignment vertical="center"/>
    </xf>
    <xf numFmtId="4" fontId="115" fillId="50" borderId="73" applyNumberFormat="0" applyProtection="0">
      <alignment vertical="center"/>
    </xf>
    <xf numFmtId="4" fontId="115" fillId="50" borderId="73" applyNumberFormat="0" applyProtection="0">
      <alignment vertical="center"/>
    </xf>
    <xf numFmtId="4" fontId="115" fillId="50" borderId="73" applyNumberFormat="0" applyProtection="0">
      <alignment vertical="center"/>
    </xf>
    <xf numFmtId="4" fontId="115" fillId="50" borderId="73" applyNumberFormat="0" applyProtection="0">
      <alignment vertical="center"/>
    </xf>
    <xf numFmtId="4" fontId="115" fillId="50" borderId="73" applyNumberFormat="0" applyProtection="0">
      <alignment vertical="center"/>
    </xf>
    <xf numFmtId="4" fontId="115" fillId="50" borderId="73" applyNumberFormat="0" applyProtection="0">
      <alignment vertical="center"/>
    </xf>
    <xf numFmtId="4" fontId="115" fillId="50" borderId="73" applyNumberFormat="0" applyProtection="0">
      <alignment vertical="center"/>
    </xf>
    <xf numFmtId="4" fontId="115" fillId="50" borderId="73" applyNumberFormat="0" applyProtection="0">
      <alignment vertical="center"/>
    </xf>
    <xf numFmtId="4" fontId="115" fillId="50" borderId="73" applyNumberFormat="0" applyProtection="0">
      <alignment vertical="center"/>
    </xf>
    <xf numFmtId="4" fontId="115" fillId="50" borderId="73" applyNumberFormat="0" applyProtection="0">
      <alignment vertical="center"/>
    </xf>
    <xf numFmtId="4" fontId="115" fillId="50" borderId="73" applyNumberFormat="0" applyProtection="0">
      <alignment vertical="center"/>
    </xf>
    <xf numFmtId="4" fontId="115" fillId="50" borderId="73" applyNumberFormat="0" applyProtection="0">
      <alignment vertical="center"/>
    </xf>
    <xf numFmtId="4" fontId="115" fillId="50" borderId="73" applyNumberFormat="0" applyProtection="0">
      <alignment vertical="center"/>
    </xf>
    <xf numFmtId="4" fontId="115" fillId="50" borderId="73" applyNumberFormat="0" applyProtection="0">
      <alignment vertical="center"/>
    </xf>
    <xf numFmtId="4" fontId="115" fillId="50" borderId="73" applyNumberFormat="0" applyProtection="0">
      <alignment vertical="center"/>
    </xf>
    <xf numFmtId="4" fontId="115" fillId="50" borderId="73" applyNumberFormat="0" applyProtection="0">
      <alignment vertical="center"/>
    </xf>
    <xf numFmtId="4" fontId="115" fillId="50" borderId="73" applyNumberFormat="0" applyProtection="0">
      <alignment vertical="center"/>
    </xf>
    <xf numFmtId="4" fontId="115" fillId="50" borderId="73" applyNumberFormat="0" applyProtection="0">
      <alignment vertical="center"/>
    </xf>
    <xf numFmtId="4" fontId="115" fillId="50" borderId="73" applyNumberFormat="0" applyProtection="0">
      <alignment vertical="center"/>
    </xf>
    <xf numFmtId="4" fontId="115" fillId="50" borderId="73" applyNumberFormat="0" applyProtection="0">
      <alignment vertical="center"/>
    </xf>
    <xf numFmtId="4" fontId="115" fillId="50" borderId="73" applyNumberFormat="0" applyProtection="0">
      <alignment vertical="center"/>
    </xf>
    <xf numFmtId="4" fontId="35" fillId="50" borderId="73" applyNumberFormat="0" applyProtection="0">
      <alignment horizontal="left" vertical="center" indent="1"/>
    </xf>
    <xf numFmtId="4" fontId="35" fillId="50" borderId="73" applyNumberFormat="0" applyProtection="0">
      <alignment horizontal="left" vertical="center" indent="1"/>
    </xf>
    <xf numFmtId="4" fontId="35" fillId="50" borderId="73" applyNumberFormat="0" applyProtection="0">
      <alignment horizontal="left" vertical="center" indent="1"/>
    </xf>
    <xf numFmtId="4" fontId="35" fillId="50" borderId="73" applyNumberFormat="0" applyProtection="0">
      <alignment horizontal="left" vertical="center" indent="1"/>
    </xf>
    <xf numFmtId="4" fontId="35" fillId="50" borderId="73" applyNumberFormat="0" applyProtection="0">
      <alignment horizontal="left" vertical="center" indent="1"/>
    </xf>
    <xf numFmtId="4" fontId="35" fillId="50" borderId="73" applyNumberFormat="0" applyProtection="0">
      <alignment horizontal="left" vertical="center" indent="1"/>
    </xf>
    <xf numFmtId="4" fontId="35" fillId="50" borderId="73" applyNumberFormat="0" applyProtection="0">
      <alignment horizontal="left" vertical="center" indent="1"/>
    </xf>
    <xf numFmtId="4" fontId="35" fillId="50" borderId="73" applyNumberFormat="0" applyProtection="0">
      <alignment horizontal="left" vertical="center" indent="1"/>
    </xf>
    <xf numFmtId="4" fontId="35" fillId="50" borderId="73" applyNumberFormat="0" applyProtection="0">
      <alignment horizontal="left" vertical="center" indent="1"/>
    </xf>
    <xf numFmtId="4" fontId="35" fillId="50" borderId="73" applyNumberFormat="0" applyProtection="0">
      <alignment horizontal="left" vertical="center" indent="1"/>
    </xf>
    <xf numFmtId="4" fontId="35" fillId="50" borderId="73" applyNumberFormat="0" applyProtection="0">
      <alignment horizontal="left" vertical="center" indent="1"/>
    </xf>
    <xf numFmtId="4" fontId="35" fillId="50" borderId="73" applyNumberFormat="0" applyProtection="0">
      <alignment horizontal="left" vertical="center" indent="1"/>
    </xf>
    <xf numFmtId="4" fontId="35" fillId="50" borderId="73" applyNumberFormat="0" applyProtection="0">
      <alignment horizontal="left" vertical="center" indent="1"/>
    </xf>
    <xf numFmtId="4" fontId="35" fillId="50" borderId="73" applyNumberFormat="0" applyProtection="0">
      <alignment horizontal="left" vertical="center" indent="1"/>
    </xf>
    <xf numFmtId="4" fontId="35" fillId="50" borderId="73" applyNumberFormat="0" applyProtection="0">
      <alignment horizontal="left" vertical="center" indent="1"/>
    </xf>
    <xf numFmtId="4" fontId="35" fillId="50" borderId="73" applyNumberFormat="0" applyProtection="0">
      <alignment horizontal="left" vertical="center" indent="1"/>
    </xf>
    <xf numFmtId="4" fontId="35" fillId="50" borderId="73" applyNumberFormat="0" applyProtection="0">
      <alignment horizontal="left" vertical="center" indent="1"/>
    </xf>
    <xf numFmtId="4" fontId="35" fillId="50" borderId="73" applyNumberFormat="0" applyProtection="0">
      <alignment horizontal="left" vertical="center" indent="1"/>
    </xf>
    <xf numFmtId="4" fontId="35" fillId="50" borderId="73" applyNumberFormat="0" applyProtection="0">
      <alignment horizontal="left" vertical="center" indent="1"/>
    </xf>
    <xf numFmtId="4" fontId="35" fillId="50" borderId="73" applyNumberFormat="0" applyProtection="0">
      <alignment horizontal="left" vertical="center" indent="1"/>
    </xf>
    <xf numFmtId="4" fontId="35" fillId="50" borderId="73" applyNumberFormat="0" applyProtection="0">
      <alignment horizontal="left" vertical="center" indent="1"/>
    </xf>
    <xf numFmtId="4" fontId="35" fillId="50" borderId="73" applyNumberFormat="0" applyProtection="0">
      <alignment horizontal="left" vertical="center" indent="1"/>
    </xf>
    <xf numFmtId="4" fontId="35" fillId="50" borderId="73" applyNumberFormat="0" applyProtection="0">
      <alignment horizontal="left" vertical="center" indent="1"/>
    </xf>
    <xf numFmtId="4" fontId="35" fillId="50" borderId="73" applyNumberFormat="0" applyProtection="0">
      <alignment horizontal="left" vertical="center" indent="1"/>
    </xf>
    <xf numFmtId="4" fontId="35" fillId="50" borderId="73" applyNumberFormat="0" applyProtection="0">
      <alignment horizontal="left" vertical="center" indent="1"/>
    </xf>
    <xf numFmtId="4" fontId="35" fillId="50" borderId="73" applyNumberFormat="0" applyProtection="0">
      <alignment horizontal="left" vertical="center" indent="1"/>
    </xf>
    <xf numFmtId="4" fontId="35" fillId="50" borderId="73" applyNumberFormat="0" applyProtection="0">
      <alignment horizontal="left" vertical="center" indent="1"/>
    </xf>
    <xf numFmtId="4" fontId="35" fillId="50" borderId="73" applyNumberFormat="0" applyProtection="0">
      <alignment horizontal="left" vertical="center" indent="1"/>
    </xf>
    <xf numFmtId="4" fontId="35" fillId="50" borderId="73" applyNumberFormat="0" applyProtection="0">
      <alignment horizontal="left" vertical="center" indent="1"/>
    </xf>
    <xf numFmtId="4" fontId="35" fillId="50" borderId="73" applyNumberFormat="0" applyProtection="0">
      <alignment horizontal="left" vertical="center" indent="1"/>
    </xf>
    <xf numFmtId="4" fontId="35" fillId="50" borderId="73" applyNumberFormat="0" applyProtection="0">
      <alignment horizontal="left" vertical="center" indent="1"/>
    </xf>
    <xf numFmtId="4" fontId="35" fillId="50" borderId="73" applyNumberFormat="0" applyProtection="0">
      <alignment horizontal="left" vertical="center" indent="1"/>
    </xf>
    <xf numFmtId="4" fontId="35" fillId="50" borderId="73" applyNumberFormat="0" applyProtection="0">
      <alignment horizontal="left" vertical="center" indent="1"/>
    </xf>
    <xf numFmtId="4" fontId="35" fillId="50" borderId="73" applyNumberFormat="0" applyProtection="0">
      <alignment horizontal="left" vertical="center" indent="1"/>
    </xf>
    <xf numFmtId="4" fontId="35" fillId="50" borderId="73" applyNumberFormat="0" applyProtection="0">
      <alignment horizontal="left" vertical="center" indent="1"/>
    </xf>
    <xf numFmtId="4" fontId="35" fillId="50" borderId="73" applyNumberFormat="0" applyProtection="0">
      <alignment horizontal="left" vertical="center" indent="1"/>
    </xf>
    <xf numFmtId="4" fontId="35" fillId="50" borderId="73" applyNumberFormat="0" applyProtection="0">
      <alignment horizontal="left" vertical="center" indent="1"/>
    </xf>
    <xf numFmtId="4" fontId="35" fillId="50" borderId="73" applyNumberFormat="0" applyProtection="0">
      <alignment horizontal="left" vertical="center" indent="1"/>
    </xf>
    <xf numFmtId="4" fontId="35" fillId="50" borderId="73" applyNumberFormat="0" applyProtection="0">
      <alignment horizontal="left" vertical="center" indent="1"/>
    </xf>
    <xf numFmtId="4" fontId="35" fillId="50" borderId="73" applyNumberFormat="0" applyProtection="0">
      <alignment horizontal="left" vertical="center" indent="1"/>
    </xf>
    <xf numFmtId="4" fontId="35" fillId="50" borderId="73" applyNumberFormat="0" applyProtection="0">
      <alignment horizontal="left" vertical="center" indent="1"/>
    </xf>
    <xf numFmtId="4" fontId="35" fillId="50" borderId="73" applyNumberFormat="0" applyProtection="0">
      <alignment horizontal="left" vertical="center" indent="1"/>
    </xf>
    <xf numFmtId="4" fontId="35" fillId="50" borderId="73" applyNumberFormat="0" applyProtection="0">
      <alignment horizontal="left" vertical="center" indent="1"/>
    </xf>
    <xf numFmtId="4" fontId="35" fillId="50" borderId="73" applyNumberFormat="0" applyProtection="0">
      <alignment horizontal="left" vertical="center" indent="1"/>
    </xf>
    <xf numFmtId="4" fontId="35" fillId="50" borderId="73" applyNumberFormat="0" applyProtection="0">
      <alignment horizontal="left" vertical="center" indent="1"/>
    </xf>
    <xf numFmtId="4" fontId="35" fillId="50" borderId="73" applyNumberFormat="0" applyProtection="0">
      <alignment horizontal="left" vertical="center" indent="1"/>
    </xf>
    <xf numFmtId="4" fontId="35" fillId="50" borderId="73" applyNumberFormat="0" applyProtection="0">
      <alignment horizontal="left" vertical="center" indent="1"/>
    </xf>
    <xf numFmtId="4" fontId="35" fillId="50" borderId="73" applyNumberFormat="0" applyProtection="0">
      <alignment horizontal="left" vertical="center" indent="1"/>
    </xf>
    <xf numFmtId="4" fontId="35" fillId="50" borderId="73" applyNumberFormat="0" applyProtection="0">
      <alignment horizontal="left" vertical="center" indent="1"/>
    </xf>
    <xf numFmtId="4" fontId="35" fillId="50" borderId="73" applyNumberFormat="0" applyProtection="0">
      <alignment horizontal="left" vertical="center" indent="1"/>
    </xf>
    <xf numFmtId="4" fontId="35" fillId="50" borderId="73" applyNumberFormat="0" applyProtection="0">
      <alignment horizontal="left" vertical="center" indent="1"/>
    </xf>
    <xf numFmtId="4" fontId="35" fillId="50" borderId="73" applyNumberFormat="0" applyProtection="0">
      <alignment horizontal="left" vertical="center" indent="1"/>
    </xf>
    <xf numFmtId="4" fontId="35" fillId="50" borderId="73" applyNumberFormat="0" applyProtection="0">
      <alignment horizontal="left" vertical="center" indent="1"/>
    </xf>
    <xf numFmtId="4" fontId="35" fillId="50" borderId="73" applyNumberFormat="0" applyProtection="0">
      <alignment horizontal="left" vertical="center" indent="1"/>
    </xf>
    <xf numFmtId="4" fontId="35" fillId="50" borderId="73" applyNumberFormat="0" applyProtection="0">
      <alignment horizontal="left" vertical="center" indent="1"/>
    </xf>
    <xf numFmtId="4" fontId="35" fillId="50" borderId="73" applyNumberFormat="0" applyProtection="0">
      <alignment horizontal="left" vertical="center" indent="1"/>
    </xf>
    <xf numFmtId="4" fontId="35" fillId="50" borderId="73" applyNumberFormat="0" applyProtection="0">
      <alignment horizontal="left" vertical="center" indent="1"/>
    </xf>
    <xf numFmtId="4" fontId="35" fillId="50" borderId="73" applyNumberFormat="0" applyProtection="0">
      <alignment horizontal="left" vertical="center" indent="1"/>
    </xf>
    <xf numFmtId="4" fontId="35" fillId="50" borderId="73" applyNumberFormat="0" applyProtection="0">
      <alignment horizontal="left" vertical="center" indent="1"/>
    </xf>
    <xf numFmtId="4" fontId="35" fillId="50" borderId="73" applyNumberFormat="0" applyProtection="0">
      <alignment horizontal="left" vertical="center" indent="1"/>
    </xf>
    <xf numFmtId="4" fontId="35" fillId="50" borderId="73" applyNumberFormat="0" applyProtection="0">
      <alignment horizontal="left" vertical="center" indent="1"/>
    </xf>
    <xf numFmtId="4" fontId="35" fillId="50" borderId="73" applyNumberFormat="0" applyProtection="0">
      <alignment horizontal="left" vertical="center" indent="1"/>
    </xf>
    <xf numFmtId="4" fontId="35" fillId="50" borderId="73" applyNumberFormat="0" applyProtection="0">
      <alignment horizontal="left" vertical="center" indent="1"/>
    </xf>
    <xf numFmtId="4" fontId="35" fillId="50" borderId="73" applyNumberFormat="0" applyProtection="0">
      <alignment horizontal="left" vertical="center" indent="1"/>
    </xf>
    <xf numFmtId="4" fontId="35" fillId="50" borderId="73" applyNumberFormat="0" applyProtection="0">
      <alignment horizontal="left" vertical="center" indent="1"/>
    </xf>
    <xf numFmtId="4" fontId="35" fillId="50" borderId="73" applyNumberFormat="0" applyProtection="0">
      <alignment horizontal="left" vertical="center" indent="1"/>
    </xf>
    <xf numFmtId="4" fontId="35" fillId="50" borderId="73" applyNumberFormat="0" applyProtection="0">
      <alignment horizontal="left" vertical="center" indent="1"/>
    </xf>
    <xf numFmtId="4" fontId="35" fillId="50" borderId="73" applyNumberFormat="0" applyProtection="0">
      <alignment horizontal="left" vertical="center" indent="1"/>
    </xf>
    <xf numFmtId="4" fontId="35" fillId="50" borderId="73" applyNumberFormat="0" applyProtection="0">
      <alignment horizontal="left" vertical="center" indent="1"/>
    </xf>
    <xf numFmtId="4" fontId="35" fillId="50" borderId="73" applyNumberFormat="0" applyProtection="0">
      <alignment horizontal="left" vertical="center" indent="1"/>
    </xf>
    <xf numFmtId="4" fontId="35" fillId="50" borderId="73" applyNumberFormat="0" applyProtection="0">
      <alignment horizontal="left" vertical="center" indent="1"/>
    </xf>
    <xf numFmtId="4" fontId="35" fillId="50" borderId="73" applyNumberFormat="0" applyProtection="0">
      <alignment horizontal="left" vertical="center" indent="1"/>
    </xf>
    <xf numFmtId="4" fontId="35" fillId="50" borderId="73" applyNumberFormat="0" applyProtection="0">
      <alignment horizontal="left" vertical="center" indent="1"/>
    </xf>
    <xf numFmtId="4" fontId="35" fillId="50" borderId="73" applyNumberFormat="0" applyProtection="0">
      <alignment horizontal="left" vertical="center" indent="1"/>
    </xf>
    <xf numFmtId="4" fontId="35" fillId="50" borderId="73" applyNumberFormat="0" applyProtection="0">
      <alignment horizontal="left" vertical="center" indent="1"/>
    </xf>
    <xf numFmtId="4" fontId="35" fillId="50" borderId="73" applyNumberFormat="0" applyProtection="0">
      <alignment horizontal="left" vertical="center" indent="1"/>
    </xf>
    <xf numFmtId="4" fontId="35" fillId="50" borderId="73" applyNumberFormat="0" applyProtection="0">
      <alignment horizontal="left" vertical="center" indent="1"/>
    </xf>
    <xf numFmtId="4" fontId="35" fillId="50" borderId="73" applyNumberFormat="0" applyProtection="0">
      <alignment horizontal="left" vertical="center" indent="1"/>
    </xf>
    <xf numFmtId="4" fontId="35" fillId="50" borderId="73" applyNumberFormat="0" applyProtection="0">
      <alignment horizontal="left" vertical="center" indent="1"/>
    </xf>
    <xf numFmtId="4" fontId="35" fillId="50" borderId="73" applyNumberFormat="0" applyProtection="0">
      <alignment horizontal="left" vertical="center" indent="1"/>
    </xf>
    <xf numFmtId="4" fontId="35" fillId="50" borderId="73" applyNumberFormat="0" applyProtection="0">
      <alignment horizontal="left" vertical="center" indent="1"/>
    </xf>
    <xf numFmtId="4" fontId="35" fillId="50" borderId="73" applyNumberFormat="0" applyProtection="0">
      <alignment horizontal="left" vertical="center" indent="1"/>
    </xf>
    <xf numFmtId="4" fontId="35" fillId="50" borderId="73" applyNumberFormat="0" applyProtection="0">
      <alignment horizontal="left" vertical="center" indent="1"/>
    </xf>
    <xf numFmtId="4" fontId="35" fillId="50" borderId="73" applyNumberFormat="0" applyProtection="0">
      <alignment horizontal="left" vertical="center" indent="1"/>
    </xf>
    <xf numFmtId="4" fontId="35" fillId="50" borderId="73" applyNumberFormat="0" applyProtection="0">
      <alignment horizontal="left" vertical="center" indent="1"/>
    </xf>
    <xf numFmtId="4" fontId="35" fillId="50" borderId="73" applyNumberFormat="0" applyProtection="0">
      <alignment horizontal="left" vertical="center" indent="1"/>
    </xf>
    <xf numFmtId="4" fontId="35" fillId="50" borderId="73" applyNumberFormat="0" applyProtection="0">
      <alignment horizontal="left" vertical="center" indent="1"/>
    </xf>
    <xf numFmtId="4" fontId="35" fillId="50" borderId="73" applyNumberFormat="0" applyProtection="0">
      <alignment horizontal="left" vertical="center" indent="1"/>
    </xf>
    <xf numFmtId="4" fontId="35" fillId="50" borderId="73" applyNumberFormat="0" applyProtection="0">
      <alignment horizontal="left" vertical="center" indent="1"/>
    </xf>
    <xf numFmtId="4" fontId="35" fillId="50" borderId="73" applyNumberFormat="0" applyProtection="0">
      <alignment horizontal="left" vertical="center" indent="1"/>
    </xf>
    <xf numFmtId="4" fontId="35" fillId="50" borderId="73" applyNumberFormat="0" applyProtection="0">
      <alignment horizontal="left" vertical="center" indent="1"/>
    </xf>
    <xf numFmtId="4" fontId="35" fillId="50" borderId="73" applyNumberFormat="0" applyProtection="0">
      <alignment horizontal="left" vertical="center" indent="1"/>
    </xf>
    <xf numFmtId="4" fontId="35" fillId="50" borderId="73" applyNumberFormat="0" applyProtection="0">
      <alignment horizontal="left" vertical="center" indent="1"/>
    </xf>
    <xf numFmtId="4" fontId="35" fillId="50" borderId="73" applyNumberFormat="0" applyProtection="0">
      <alignment horizontal="left" vertical="center" indent="1"/>
    </xf>
    <xf numFmtId="4" fontId="35" fillId="50" borderId="73" applyNumberFormat="0" applyProtection="0">
      <alignment horizontal="left" vertical="center" indent="1"/>
    </xf>
    <xf numFmtId="4" fontId="35" fillId="50" borderId="73" applyNumberFormat="0" applyProtection="0">
      <alignment horizontal="left" vertical="center" indent="1"/>
    </xf>
    <xf numFmtId="4" fontId="35" fillId="50" borderId="73" applyNumberFormat="0" applyProtection="0">
      <alignment horizontal="left" vertical="center" indent="1"/>
    </xf>
    <xf numFmtId="4" fontId="35" fillId="50" borderId="73" applyNumberFormat="0" applyProtection="0">
      <alignment horizontal="left" vertical="center" indent="1"/>
    </xf>
    <xf numFmtId="4" fontId="35" fillId="50" borderId="73" applyNumberFormat="0" applyProtection="0">
      <alignment horizontal="left" vertical="center" indent="1"/>
    </xf>
    <xf numFmtId="4" fontId="35" fillId="50" borderId="73" applyNumberFormat="0" applyProtection="0">
      <alignment horizontal="left" vertical="center" indent="1"/>
    </xf>
    <xf numFmtId="4" fontId="35" fillId="50" borderId="73" applyNumberFormat="0" applyProtection="0">
      <alignment horizontal="left" vertical="center" indent="1"/>
    </xf>
    <xf numFmtId="4" fontId="35" fillId="50" borderId="73" applyNumberFormat="0" applyProtection="0">
      <alignment horizontal="left" vertical="center" indent="1"/>
    </xf>
    <xf numFmtId="4" fontId="35" fillId="50" borderId="73" applyNumberFormat="0" applyProtection="0">
      <alignment horizontal="left" vertical="center" indent="1"/>
    </xf>
    <xf numFmtId="4" fontId="35" fillId="50" borderId="73" applyNumberFormat="0" applyProtection="0">
      <alignment horizontal="left" vertical="center" indent="1"/>
    </xf>
    <xf numFmtId="4" fontId="35" fillId="50" borderId="73" applyNumberFormat="0" applyProtection="0">
      <alignment horizontal="left" vertical="center" indent="1"/>
    </xf>
    <xf numFmtId="4" fontId="35" fillId="50" borderId="73" applyNumberFormat="0" applyProtection="0">
      <alignment horizontal="left" vertical="center" indent="1"/>
    </xf>
    <xf numFmtId="4" fontId="35" fillId="50" borderId="73" applyNumberFormat="0" applyProtection="0">
      <alignment horizontal="left" vertical="center" indent="1"/>
    </xf>
    <xf numFmtId="4" fontId="35" fillId="50" borderId="73" applyNumberFormat="0" applyProtection="0">
      <alignment horizontal="left" vertical="center" indent="1"/>
    </xf>
    <xf numFmtId="4" fontId="35" fillId="50" borderId="73" applyNumberFormat="0" applyProtection="0">
      <alignment horizontal="left" vertical="center" indent="1"/>
    </xf>
    <xf numFmtId="4" fontId="35" fillId="50" borderId="73" applyNumberFormat="0" applyProtection="0">
      <alignment horizontal="left" vertical="center" indent="1"/>
    </xf>
    <xf numFmtId="4" fontId="35" fillId="50" borderId="73" applyNumberFormat="0" applyProtection="0">
      <alignment horizontal="left" vertical="center" indent="1"/>
    </xf>
    <xf numFmtId="4" fontId="35" fillId="50" borderId="73" applyNumberFormat="0" applyProtection="0">
      <alignment horizontal="left" vertical="center" indent="1"/>
    </xf>
    <xf numFmtId="4" fontId="35" fillId="50" borderId="73" applyNumberFormat="0" applyProtection="0">
      <alignment horizontal="left" vertical="center" indent="1"/>
    </xf>
    <xf numFmtId="4" fontId="35" fillId="50" borderId="73" applyNumberFormat="0" applyProtection="0">
      <alignment horizontal="left" vertical="center" indent="1"/>
    </xf>
    <xf numFmtId="4" fontId="35" fillId="50" borderId="73" applyNumberFormat="0" applyProtection="0">
      <alignment horizontal="left" vertical="center" indent="1"/>
    </xf>
    <xf numFmtId="4" fontId="35" fillId="50" borderId="73" applyNumberFormat="0" applyProtection="0">
      <alignment horizontal="left" vertical="center" indent="1"/>
    </xf>
    <xf numFmtId="4" fontId="35" fillId="50" borderId="73" applyNumberFormat="0" applyProtection="0">
      <alignment horizontal="left" vertical="center" indent="1"/>
    </xf>
    <xf numFmtId="4" fontId="35" fillId="50" borderId="73" applyNumberFormat="0" applyProtection="0">
      <alignment horizontal="left" vertical="center" indent="1"/>
    </xf>
    <xf numFmtId="4" fontId="35" fillId="50" borderId="73" applyNumberFormat="0" applyProtection="0">
      <alignment horizontal="left" vertical="center" indent="1"/>
    </xf>
    <xf numFmtId="4" fontId="35" fillId="50" borderId="73" applyNumberFormat="0" applyProtection="0">
      <alignment horizontal="left" vertical="center" indent="1"/>
    </xf>
    <xf numFmtId="4" fontId="35" fillId="50" borderId="73" applyNumberFormat="0" applyProtection="0">
      <alignment horizontal="left" vertical="center" indent="1"/>
    </xf>
    <xf numFmtId="4" fontId="35" fillId="50" borderId="73" applyNumberFormat="0" applyProtection="0">
      <alignment horizontal="left" vertical="center" indent="1"/>
    </xf>
    <xf numFmtId="4" fontId="35" fillId="50" borderId="73" applyNumberFormat="0" applyProtection="0">
      <alignment horizontal="left" vertical="center" indent="1"/>
    </xf>
    <xf numFmtId="4" fontId="35" fillId="50" borderId="73" applyNumberFormat="0" applyProtection="0">
      <alignment horizontal="left" vertical="center" indent="1"/>
    </xf>
    <xf numFmtId="4" fontId="35" fillId="50" borderId="73" applyNumberFormat="0" applyProtection="0">
      <alignment horizontal="left" vertical="center" indent="1"/>
    </xf>
    <xf numFmtId="4" fontId="35" fillId="50" borderId="73" applyNumberFormat="0" applyProtection="0">
      <alignment horizontal="left" vertical="center" indent="1"/>
    </xf>
    <xf numFmtId="4" fontId="35" fillId="50" borderId="73" applyNumberFormat="0" applyProtection="0">
      <alignment horizontal="left" vertical="center" indent="1"/>
    </xf>
    <xf numFmtId="4" fontId="35" fillId="50" borderId="73" applyNumberFormat="0" applyProtection="0">
      <alignment horizontal="left" vertical="center" indent="1"/>
    </xf>
    <xf numFmtId="4" fontId="35" fillId="50" borderId="73" applyNumberFormat="0" applyProtection="0">
      <alignment horizontal="left" vertical="center" indent="1"/>
    </xf>
    <xf numFmtId="4" fontId="35" fillId="50" borderId="73" applyNumberFormat="0" applyProtection="0">
      <alignment horizontal="left" vertical="center" indent="1"/>
    </xf>
    <xf numFmtId="4" fontId="35" fillId="50" borderId="73" applyNumberFormat="0" applyProtection="0">
      <alignment horizontal="left" vertical="center" indent="1"/>
    </xf>
    <xf numFmtId="4" fontId="35" fillId="50" borderId="73" applyNumberFormat="0" applyProtection="0">
      <alignment horizontal="left" vertical="center" indent="1"/>
    </xf>
    <xf numFmtId="4" fontId="35" fillId="50" borderId="73" applyNumberFormat="0" applyProtection="0">
      <alignment horizontal="left" vertical="center" indent="1"/>
    </xf>
    <xf numFmtId="4" fontId="35" fillId="50" borderId="73" applyNumberFormat="0" applyProtection="0">
      <alignment horizontal="left" vertical="center" indent="1"/>
    </xf>
    <xf numFmtId="4" fontId="35" fillId="50" borderId="73" applyNumberFormat="0" applyProtection="0">
      <alignment horizontal="left" vertical="center" indent="1"/>
    </xf>
    <xf numFmtId="4" fontId="35" fillId="50" borderId="73" applyNumberFormat="0" applyProtection="0">
      <alignment horizontal="left" vertical="center" indent="1"/>
    </xf>
    <xf numFmtId="4" fontId="35" fillId="50" borderId="73" applyNumberFormat="0" applyProtection="0">
      <alignment horizontal="left" vertical="center" indent="1"/>
    </xf>
    <xf numFmtId="4" fontId="35" fillId="50" borderId="73" applyNumberFormat="0" applyProtection="0">
      <alignment horizontal="left" vertical="center" indent="1"/>
    </xf>
    <xf numFmtId="4" fontId="35" fillId="50" borderId="73" applyNumberFormat="0" applyProtection="0">
      <alignment horizontal="left" vertical="center" indent="1"/>
    </xf>
    <xf numFmtId="4" fontId="35" fillId="50" borderId="73" applyNumberFormat="0" applyProtection="0">
      <alignment horizontal="left" vertical="center" indent="1"/>
    </xf>
    <xf numFmtId="4" fontId="35" fillId="50" borderId="73" applyNumberFormat="0" applyProtection="0">
      <alignment horizontal="left" vertical="center" indent="1"/>
    </xf>
    <xf numFmtId="4" fontId="35" fillId="50" borderId="73" applyNumberFormat="0" applyProtection="0">
      <alignment horizontal="left" vertical="center" indent="1"/>
    </xf>
    <xf numFmtId="4" fontId="35" fillId="50" borderId="73" applyNumberFormat="0" applyProtection="0">
      <alignment horizontal="left" vertical="center" indent="1"/>
    </xf>
    <xf numFmtId="4" fontId="35" fillId="50" borderId="73" applyNumberFormat="0" applyProtection="0">
      <alignment horizontal="left" vertical="center" indent="1"/>
    </xf>
    <xf numFmtId="4" fontId="35" fillId="50" borderId="73" applyNumberFormat="0" applyProtection="0">
      <alignment horizontal="left" vertical="center" indent="1"/>
    </xf>
    <xf numFmtId="4" fontId="35" fillId="50" borderId="73" applyNumberFormat="0" applyProtection="0">
      <alignment horizontal="left" vertical="center" indent="1"/>
    </xf>
    <xf numFmtId="4" fontId="35" fillId="50" borderId="73" applyNumberFormat="0" applyProtection="0">
      <alignment horizontal="left" vertical="center" indent="1"/>
    </xf>
    <xf numFmtId="4" fontId="35" fillId="50" borderId="73" applyNumberFormat="0" applyProtection="0">
      <alignment horizontal="left" vertical="center" indent="1"/>
    </xf>
    <xf numFmtId="4" fontId="35" fillId="50" borderId="73" applyNumberFormat="0" applyProtection="0">
      <alignment horizontal="left" vertical="center" indent="1"/>
    </xf>
    <xf numFmtId="4" fontId="35" fillId="50" borderId="73" applyNumberFormat="0" applyProtection="0">
      <alignment horizontal="left" vertical="center" indent="1"/>
    </xf>
    <xf numFmtId="4" fontId="35" fillId="50" borderId="73" applyNumberFormat="0" applyProtection="0">
      <alignment horizontal="left" vertical="center" indent="1"/>
    </xf>
    <xf numFmtId="4" fontId="35" fillId="50" borderId="73" applyNumberFormat="0" applyProtection="0">
      <alignment horizontal="left" vertical="center" indent="1"/>
    </xf>
    <xf numFmtId="4" fontId="35" fillId="50" borderId="73" applyNumberFormat="0" applyProtection="0">
      <alignment horizontal="left" vertical="center" indent="1"/>
    </xf>
    <xf numFmtId="4" fontId="35" fillId="50" borderId="73" applyNumberFormat="0" applyProtection="0">
      <alignment horizontal="left" vertical="center" indent="1"/>
    </xf>
    <xf numFmtId="4" fontId="35" fillId="50" borderId="73" applyNumberFormat="0" applyProtection="0">
      <alignment horizontal="left" vertical="center" indent="1"/>
    </xf>
    <xf numFmtId="4" fontId="35" fillId="50" borderId="73" applyNumberFormat="0" applyProtection="0">
      <alignment horizontal="left" vertical="center" indent="1"/>
    </xf>
    <xf numFmtId="4" fontId="35" fillId="50" borderId="73" applyNumberFormat="0" applyProtection="0">
      <alignment horizontal="left" vertical="center" indent="1"/>
    </xf>
    <xf numFmtId="4" fontId="35" fillId="50" borderId="73" applyNumberFormat="0" applyProtection="0">
      <alignment horizontal="left" vertical="center" indent="1"/>
    </xf>
    <xf numFmtId="4" fontId="35" fillId="50" borderId="73" applyNumberFormat="0" applyProtection="0">
      <alignment horizontal="left" vertical="center" indent="1"/>
    </xf>
    <xf numFmtId="4" fontId="35" fillId="50" borderId="73" applyNumberFormat="0" applyProtection="0">
      <alignment horizontal="left" vertical="center" indent="1"/>
    </xf>
    <xf numFmtId="4" fontId="35" fillId="50" borderId="73" applyNumberFormat="0" applyProtection="0">
      <alignment horizontal="left" vertical="center" indent="1"/>
    </xf>
    <xf numFmtId="4" fontId="35" fillId="50" borderId="73" applyNumberFormat="0" applyProtection="0">
      <alignment horizontal="left" vertical="center" indent="1"/>
    </xf>
    <xf numFmtId="4" fontId="35" fillId="50" borderId="73" applyNumberFormat="0" applyProtection="0">
      <alignment horizontal="left" vertical="center" indent="1"/>
    </xf>
    <xf numFmtId="4" fontId="35" fillId="50" borderId="73" applyNumberFormat="0" applyProtection="0">
      <alignment horizontal="left" vertical="center" indent="1"/>
    </xf>
    <xf numFmtId="4" fontId="35" fillId="50" borderId="73" applyNumberFormat="0" applyProtection="0">
      <alignment horizontal="left" vertical="center" indent="1"/>
    </xf>
    <xf numFmtId="4" fontId="35" fillId="50" borderId="73" applyNumberFormat="0" applyProtection="0">
      <alignment horizontal="left" vertical="center" indent="1"/>
    </xf>
    <xf numFmtId="4" fontId="35" fillId="50" borderId="73" applyNumberFormat="0" applyProtection="0">
      <alignment horizontal="left" vertical="center" indent="1"/>
    </xf>
    <xf numFmtId="4" fontId="35" fillId="50" borderId="73" applyNumberFormat="0" applyProtection="0">
      <alignment horizontal="left" vertical="center" indent="1"/>
    </xf>
    <xf numFmtId="4" fontId="35" fillId="50" borderId="73" applyNumberFormat="0" applyProtection="0">
      <alignment horizontal="left" vertical="center" indent="1"/>
    </xf>
    <xf numFmtId="4" fontId="35" fillId="50" borderId="73" applyNumberFormat="0" applyProtection="0">
      <alignment horizontal="left" vertical="center" indent="1"/>
    </xf>
    <xf numFmtId="4" fontId="35" fillId="50" borderId="73" applyNumberFormat="0" applyProtection="0">
      <alignment horizontal="left" vertical="center" indent="1"/>
    </xf>
    <xf numFmtId="4" fontId="35" fillId="50" borderId="73" applyNumberFormat="0" applyProtection="0">
      <alignment horizontal="left" vertical="center" indent="1"/>
    </xf>
    <xf numFmtId="4" fontId="35" fillId="50" borderId="73" applyNumberFormat="0" applyProtection="0">
      <alignment horizontal="left" vertical="center" indent="1"/>
    </xf>
    <xf numFmtId="4" fontId="35" fillId="50" borderId="73" applyNumberFormat="0" applyProtection="0">
      <alignment horizontal="left" vertical="center" indent="1"/>
    </xf>
    <xf numFmtId="4" fontId="35" fillId="50" borderId="73" applyNumberFormat="0" applyProtection="0">
      <alignment horizontal="left" vertical="center" indent="1"/>
    </xf>
    <xf numFmtId="4" fontId="35" fillId="50" borderId="73" applyNumberFormat="0" applyProtection="0">
      <alignment horizontal="left" vertical="center" indent="1"/>
    </xf>
    <xf numFmtId="4" fontId="35" fillId="50" borderId="73" applyNumberFormat="0" applyProtection="0">
      <alignment horizontal="left" vertical="center" indent="1"/>
    </xf>
    <xf numFmtId="4" fontId="35" fillId="50" borderId="73" applyNumberFormat="0" applyProtection="0">
      <alignment horizontal="left" vertical="center" indent="1"/>
    </xf>
    <xf numFmtId="4" fontId="35" fillId="50" borderId="73" applyNumberFormat="0" applyProtection="0">
      <alignment horizontal="left" vertical="center" indent="1"/>
    </xf>
    <xf numFmtId="4" fontId="35" fillId="50" borderId="73" applyNumberFormat="0" applyProtection="0">
      <alignment horizontal="left" vertical="center" indent="1"/>
    </xf>
    <xf numFmtId="4" fontId="35" fillId="50" borderId="73" applyNumberFormat="0" applyProtection="0">
      <alignment horizontal="left" vertical="center" indent="1"/>
    </xf>
    <xf numFmtId="4" fontId="35" fillId="50" borderId="73" applyNumberFormat="0" applyProtection="0">
      <alignment horizontal="left" vertical="center" indent="1"/>
    </xf>
    <xf numFmtId="4" fontId="35" fillId="50" borderId="73" applyNumberFormat="0" applyProtection="0">
      <alignment horizontal="left" vertical="center" indent="1"/>
    </xf>
    <xf numFmtId="4" fontId="35" fillId="50" borderId="73" applyNumberFormat="0" applyProtection="0">
      <alignment horizontal="left" vertical="center" indent="1"/>
    </xf>
    <xf numFmtId="4" fontId="35" fillId="50" borderId="73" applyNumberFormat="0" applyProtection="0">
      <alignment horizontal="left" vertical="center" indent="1"/>
    </xf>
    <xf numFmtId="4" fontId="35" fillId="50" borderId="73" applyNumberFormat="0" applyProtection="0">
      <alignment horizontal="left" vertical="center" indent="1"/>
    </xf>
    <xf numFmtId="4" fontId="35" fillId="50" borderId="73" applyNumberFormat="0" applyProtection="0">
      <alignment horizontal="left" vertical="center" indent="1"/>
    </xf>
    <xf numFmtId="4" fontId="35" fillId="50" borderId="73" applyNumberFormat="0" applyProtection="0">
      <alignment horizontal="left" vertical="center" indent="1"/>
    </xf>
    <xf numFmtId="4" fontId="35" fillId="50" borderId="73" applyNumberFormat="0" applyProtection="0">
      <alignment horizontal="left" vertical="center" indent="1"/>
    </xf>
    <xf numFmtId="4" fontId="35" fillId="50" borderId="73" applyNumberFormat="0" applyProtection="0">
      <alignment horizontal="left" vertical="center" indent="1"/>
    </xf>
    <xf numFmtId="4" fontId="35" fillId="50" borderId="73" applyNumberFormat="0" applyProtection="0">
      <alignment horizontal="left" vertical="center" indent="1"/>
    </xf>
    <xf numFmtId="4" fontId="35" fillId="50" borderId="73" applyNumberFormat="0" applyProtection="0">
      <alignment horizontal="left" vertical="center" indent="1"/>
    </xf>
    <xf numFmtId="4" fontId="35" fillId="50" borderId="73" applyNumberFormat="0" applyProtection="0">
      <alignment horizontal="left" vertical="center" indent="1"/>
    </xf>
    <xf numFmtId="4" fontId="35" fillId="50" borderId="73" applyNumberFormat="0" applyProtection="0">
      <alignment horizontal="left" vertical="center" indent="1"/>
    </xf>
    <xf numFmtId="4" fontId="35" fillId="50" borderId="73" applyNumberFormat="0" applyProtection="0">
      <alignment horizontal="left" vertical="center" indent="1"/>
    </xf>
    <xf numFmtId="4" fontId="35" fillId="50" borderId="73" applyNumberFormat="0" applyProtection="0">
      <alignment horizontal="left" vertical="center" indent="1"/>
    </xf>
    <xf numFmtId="4" fontId="35" fillId="50" borderId="73" applyNumberFormat="0" applyProtection="0">
      <alignment horizontal="left" vertical="center" indent="1"/>
    </xf>
    <xf numFmtId="4" fontId="35" fillId="50" borderId="73" applyNumberFormat="0" applyProtection="0">
      <alignment horizontal="left" vertical="center" indent="1"/>
    </xf>
    <xf numFmtId="4" fontId="35" fillId="50" borderId="73" applyNumberFormat="0" applyProtection="0">
      <alignment horizontal="left" vertical="center" indent="1"/>
    </xf>
    <xf numFmtId="4" fontId="35" fillId="50" borderId="73" applyNumberFormat="0" applyProtection="0">
      <alignment horizontal="left" vertical="center" indent="1"/>
    </xf>
    <xf numFmtId="4" fontId="35" fillId="50" borderId="73" applyNumberFormat="0" applyProtection="0">
      <alignment horizontal="left" vertical="center" indent="1"/>
    </xf>
    <xf numFmtId="4" fontId="35" fillId="50" borderId="73" applyNumberFormat="0" applyProtection="0">
      <alignment horizontal="left" vertical="center" indent="1"/>
    </xf>
    <xf numFmtId="4" fontId="35" fillId="50" borderId="73" applyNumberFormat="0" applyProtection="0">
      <alignment horizontal="left" vertical="center" indent="1"/>
    </xf>
    <xf numFmtId="4" fontId="35" fillId="50" borderId="73" applyNumberFormat="0" applyProtection="0">
      <alignment horizontal="left" vertical="center" indent="1"/>
    </xf>
    <xf numFmtId="4" fontId="35" fillId="50" borderId="73" applyNumberFormat="0" applyProtection="0">
      <alignment horizontal="left" vertical="center" indent="1"/>
    </xf>
    <xf numFmtId="4" fontId="35" fillId="50" borderId="73" applyNumberFormat="0" applyProtection="0">
      <alignment horizontal="left" vertical="center" indent="1"/>
    </xf>
    <xf numFmtId="4" fontId="35" fillId="50" borderId="73" applyNumberFormat="0" applyProtection="0">
      <alignment horizontal="left" vertical="center" indent="1"/>
    </xf>
    <xf numFmtId="4" fontId="35" fillId="50" borderId="73" applyNumberFormat="0" applyProtection="0">
      <alignment horizontal="left" vertical="center" indent="1"/>
    </xf>
    <xf numFmtId="4" fontId="35" fillId="50" borderId="73" applyNumberFormat="0" applyProtection="0">
      <alignment horizontal="left" vertical="center" indent="1"/>
    </xf>
    <xf numFmtId="4" fontId="35" fillId="50" borderId="73" applyNumberFormat="0" applyProtection="0">
      <alignment horizontal="left" vertical="center" indent="1"/>
    </xf>
    <xf numFmtId="4" fontId="35" fillId="50" borderId="73" applyNumberFormat="0" applyProtection="0">
      <alignment horizontal="left" vertical="center" indent="1"/>
    </xf>
    <xf numFmtId="4" fontId="35" fillId="50" borderId="73" applyNumberFormat="0" applyProtection="0">
      <alignment horizontal="left" vertical="center" indent="1"/>
    </xf>
    <xf numFmtId="4" fontId="35" fillId="50" borderId="73" applyNumberFormat="0" applyProtection="0">
      <alignment horizontal="left" vertical="center" indent="1"/>
    </xf>
    <xf numFmtId="4" fontId="35" fillId="50" borderId="73" applyNumberFormat="0" applyProtection="0">
      <alignment horizontal="left" vertical="center" indent="1"/>
    </xf>
    <xf numFmtId="4" fontId="35" fillId="50" borderId="73" applyNumberFormat="0" applyProtection="0">
      <alignment horizontal="left" vertical="center" indent="1"/>
    </xf>
    <xf numFmtId="4" fontId="35" fillId="50" borderId="73" applyNumberFormat="0" applyProtection="0">
      <alignment horizontal="left" vertical="center" indent="1"/>
    </xf>
    <xf numFmtId="4" fontId="35" fillId="50" borderId="73" applyNumberFormat="0" applyProtection="0">
      <alignment horizontal="left" vertical="center" indent="1"/>
    </xf>
    <xf numFmtId="4" fontId="35" fillId="50" borderId="73" applyNumberFormat="0" applyProtection="0">
      <alignment horizontal="left" vertical="center" indent="1"/>
    </xf>
    <xf numFmtId="4" fontId="35" fillId="50" borderId="73" applyNumberFormat="0" applyProtection="0">
      <alignment horizontal="left" vertical="center" indent="1"/>
    </xf>
    <xf numFmtId="4" fontId="35" fillId="50" borderId="73" applyNumberFormat="0" applyProtection="0">
      <alignment horizontal="left" vertical="center" indent="1"/>
    </xf>
    <xf numFmtId="4" fontId="35" fillId="50" borderId="73" applyNumberFormat="0" applyProtection="0">
      <alignment horizontal="left" vertical="center" indent="1"/>
    </xf>
    <xf numFmtId="4" fontId="35" fillId="50" borderId="73" applyNumberFormat="0" applyProtection="0">
      <alignment horizontal="left" vertical="center" indent="1"/>
    </xf>
    <xf numFmtId="4" fontId="35" fillId="50" borderId="73" applyNumberFormat="0" applyProtection="0">
      <alignment horizontal="left" vertical="center" indent="1"/>
    </xf>
    <xf numFmtId="4" fontId="35" fillId="50" borderId="73" applyNumberFormat="0" applyProtection="0">
      <alignment horizontal="left" vertical="center" indent="1"/>
    </xf>
    <xf numFmtId="4" fontId="35" fillId="50" borderId="73" applyNumberFormat="0" applyProtection="0">
      <alignment horizontal="left" vertical="center" indent="1"/>
    </xf>
    <xf numFmtId="4" fontId="35" fillId="50" borderId="73" applyNumberFormat="0" applyProtection="0">
      <alignment horizontal="left" vertical="center" indent="1"/>
    </xf>
    <xf numFmtId="4" fontId="35" fillId="50" borderId="73" applyNumberFormat="0" applyProtection="0">
      <alignment horizontal="left" vertical="center" indent="1"/>
    </xf>
    <xf numFmtId="4" fontId="35" fillId="50" borderId="73" applyNumberFormat="0" applyProtection="0">
      <alignment horizontal="left" vertical="center" indent="1"/>
    </xf>
    <xf numFmtId="4" fontId="35" fillId="50" borderId="73" applyNumberFormat="0" applyProtection="0">
      <alignment horizontal="left" vertical="center" indent="1"/>
    </xf>
    <xf numFmtId="4" fontId="35" fillId="50" borderId="73" applyNumberFormat="0" applyProtection="0">
      <alignment horizontal="left" vertical="center" indent="1"/>
    </xf>
    <xf numFmtId="4" fontId="35" fillId="50" borderId="73" applyNumberFormat="0" applyProtection="0">
      <alignment horizontal="left" vertical="center" indent="1"/>
    </xf>
    <xf numFmtId="4" fontId="35" fillId="50" borderId="73" applyNumberFormat="0" applyProtection="0">
      <alignment horizontal="left" vertical="center" indent="1"/>
    </xf>
    <xf numFmtId="4" fontId="35" fillId="50" borderId="73" applyNumberFormat="0" applyProtection="0">
      <alignment horizontal="left" vertical="center" indent="1"/>
    </xf>
    <xf numFmtId="4" fontId="35" fillId="50" borderId="73" applyNumberFormat="0" applyProtection="0">
      <alignment horizontal="left" vertical="center" indent="1"/>
    </xf>
    <xf numFmtId="4" fontId="35" fillId="50" borderId="73" applyNumberFormat="0" applyProtection="0">
      <alignment horizontal="left" vertical="center" indent="1"/>
    </xf>
    <xf numFmtId="4" fontId="35" fillId="50" borderId="73" applyNumberFormat="0" applyProtection="0">
      <alignment horizontal="left" vertical="center" indent="1"/>
    </xf>
    <xf numFmtId="4" fontId="35" fillId="50" borderId="73" applyNumberFormat="0" applyProtection="0">
      <alignment horizontal="left" vertical="center" indent="1"/>
    </xf>
    <xf numFmtId="4" fontId="35" fillId="50" borderId="73" applyNumberFormat="0" applyProtection="0">
      <alignment horizontal="left" vertical="center" indent="1"/>
    </xf>
    <xf numFmtId="4" fontId="35" fillId="50" borderId="73" applyNumberFormat="0" applyProtection="0">
      <alignment horizontal="left" vertical="center" indent="1"/>
    </xf>
    <xf numFmtId="4" fontId="35" fillId="50" borderId="73" applyNumberFormat="0" applyProtection="0">
      <alignment horizontal="left" vertical="center" indent="1"/>
    </xf>
    <xf numFmtId="4" fontId="35" fillId="50" borderId="73" applyNumberFormat="0" applyProtection="0">
      <alignment horizontal="left" vertical="center" indent="1"/>
    </xf>
    <xf numFmtId="4" fontId="35" fillId="50" borderId="73" applyNumberFormat="0" applyProtection="0">
      <alignment horizontal="left" vertical="center" indent="1"/>
    </xf>
    <xf numFmtId="4" fontId="35" fillId="50" borderId="73" applyNumberFormat="0" applyProtection="0">
      <alignment horizontal="left" vertical="center" indent="1"/>
    </xf>
    <xf numFmtId="4" fontId="35" fillId="50" borderId="73" applyNumberFormat="0" applyProtection="0">
      <alignment horizontal="left" vertical="center" indent="1"/>
    </xf>
    <xf numFmtId="4" fontId="35" fillId="50" borderId="73" applyNumberFormat="0" applyProtection="0">
      <alignment horizontal="left" vertical="center" indent="1"/>
    </xf>
    <xf numFmtId="4" fontId="35" fillId="50" borderId="73" applyNumberFormat="0" applyProtection="0">
      <alignment horizontal="left" vertical="center" indent="1"/>
    </xf>
    <xf numFmtId="4" fontId="35" fillId="50" borderId="73" applyNumberFormat="0" applyProtection="0">
      <alignment horizontal="left" vertical="center" indent="1"/>
    </xf>
    <xf numFmtId="4" fontId="35" fillId="50" borderId="73" applyNumberFormat="0" applyProtection="0">
      <alignment horizontal="left" vertical="center" indent="1"/>
    </xf>
    <xf numFmtId="4" fontId="35" fillId="50" borderId="73" applyNumberFormat="0" applyProtection="0">
      <alignment horizontal="left" vertical="center" indent="1"/>
    </xf>
    <xf numFmtId="4" fontId="35" fillId="50" borderId="73" applyNumberFormat="0" applyProtection="0">
      <alignment horizontal="left" vertical="center" indent="1"/>
    </xf>
    <xf numFmtId="4" fontId="35" fillId="50" borderId="73" applyNumberFormat="0" applyProtection="0">
      <alignment horizontal="left" vertical="center" indent="1"/>
    </xf>
    <xf numFmtId="4" fontId="35" fillId="50" borderId="73" applyNumberFormat="0" applyProtection="0">
      <alignment horizontal="left" vertical="center" indent="1"/>
    </xf>
    <xf numFmtId="4" fontId="35" fillId="50" borderId="73" applyNumberFormat="0" applyProtection="0">
      <alignment horizontal="left" vertical="center" indent="1"/>
    </xf>
    <xf numFmtId="4" fontId="35" fillId="50" borderId="73" applyNumberFormat="0" applyProtection="0">
      <alignment horizontal="left" vertical="center" indent="1"/>
    </xf>
    <xf numFmtId="4" fontId="35" fillId="50" borderId="73" applyNumberFormat="0" applyProtection="0">
      <alignment horizontal="left" vertical="center" indent="1"/>
    </xf>
    <xf numFmtId="4" fontId="35" fillId="50" borderId="73" applyNumberFormat="0" applyProtection="0">
      <alignment horizontal="left" vertical="center" indent="1"/>
    </xf>
    <xf numFmtId="4" fontId="35" fillId="50" borderId="73" applyNumberFormat="0" applyProtection="0">
      <alignment horizontal="left" vertical="center" indent="1"/>
    </xf>
    <xf numFmtId="4" fontId="35" fillId="50" borderId="73" applyNumberFormat="0" applyProtection="0">
      <alignment horizontal="left" vertical="center" indent="1"/>
    </xf>
    <xf numFmtId="4" fontId="35" fillId="50" borderId="73" applyNumberFormat="0" applyProtection="0">
      <alignment horizontal="left" vertical="center" indent="1"/>
    </xf>
    <xf numFmtId="4" fontId="35" fillId="50" borderId="73" applyNumberFormat="0" applyProtection="0">
      <alignment horizontal="left" vertical="center" indent="1"/>
    </xf>
    <xf numFmtId="4" fontId="35" fillId="50" borderId="73" applyNumberFormat="0" applyProtection="0">
      <alignment horizontal="left" vertical="center" indent="1"/>
    </xf>
    <xf numFmtId="4" fontId="35" fillId="50" borderId="73" applyNumberFormat="0" applyProtection="0">
      <alignment horizontal="left" vertical="center" indent="1"/>
    </xf>
    <xf numFmtId="4" fontId="35" fillId="50" borderId="73" applyNumberFormat="0" applyProtection="0">
      <alignment horizontal="left" vertical="center" indent="1"/>
    </xf>
    <xf numFmtId="4" fontId="35" fillId="50" borderId="73" applyNumberFormat="0" applyProtection="0">
      <alignment horizontal="left" vertical="center" indent="1"/>
    </xf>
    <xf numFmtId="4" fontId="35" fillId="50" borderId="73" applyNumberFormat="0" applyProtection="0">
      <alignment horizontal="left" vertical="center" indent="1"/>
    </xf>
    <xf numFmtId="4" fontId="35" fillId="50" borderId="73" applyNumberFormat="0" applyProtection="0">
      <alignment horizontal="left" vertical="center" indent="1"/>
    </xf>
    <xf numFmtId="4" fontId="35" fillId="50" borderId="73" applyNumberFormat="0" applyProtection="0">
      <alignment horizontal="left" vertical="center" indent="1"/>
    </xf>
    <xf numFmtId="4" fontId="35" fillId="50" borderId="73" applyNumberFormat="0" applyProtection="0">
      <alignment horizontal="left" vertical="center" indent="1"/>
    </xf>
    <xf numFmtId="4" fontId="35" fillId="50" borderId="73" applyNumberFormat="0" applyProtection="0">
      <alignment horizontal="left" vertical="center" indent="1"/>
    </xf>
    <xf numFmtId="4" fontId="35" fillId="50" borderId="73" applyNumberFormat="0" applyProtection="0">
      <alignment horizontal="left" vertical="center" indent="1"/>
    </xf>
    <xf numFmtId="4" fontId="35" fillId="50" borderId="73" applyNumberFormat="0" applyProtection="0">
      <alignment horizontal="left" vertical="center" indent="1"/>
    </xf>
    <xf numFmtId="4" fontId="35" fillId="50" borderId="73" applyNumberFormat="0" applyProtection="0">
      <alignment horizontal="left" vertical="center" indent="1"/>
    </xf>
    <xf numFmtId="4" fontId="35" fillId="50" borderId="73" applyNumberFormat="0" applyProtection="0">
      <alignment horizontal="left" vertical="center" indent="1"/>
    </xf>
    <xf numFmtId="4" fontId="35" fillId="50" borderId="73" applyNumberFormat="0" applyProtection="0">
      <alignment horizontal="left" vertical="center" indent="1"/>
    </xf>
    <xf numFmtId="4" fontId="35" fillId="50" borderId="73" applyNumberFormat="0" applyProtection="0">
      <alignment horizontal="left" vertical="center" indent="1"/>
    </xf>
    <xf numFmtId="4" fontId="35" fillId="50" borderId="73" applyNumberFormat="0" applyProtection="0">
      <alignment horizontal="left" vertical="center" indent="1"/>
    </xf>
    <xf numFmtId="4" fontId="35" fillId="50" borderId="73" applyNumberFormat="0" applyProtection="0">
      <alignment horizontal="left" vertical="center" indent="1"/>
    </xf>
    <xf numFmtId="4" fontId="35" fillId="50" borderId="73" applyNumberFormat="0" applyProtection="0">
      <alignment horizontal="left" vertical="center" indent="1"/>
    </xf>
    <xf numFmtId="4" fontId="35" fillId="50" borderId="73" applyNumberFormat="0" applyProtection="0">
      <alignment horizontal="left" vertical="center" indent="1"/>
    </xf>
    <xf numFmtId="4" fontId="35" fillId="50" borderId="73" applyNumberFormat="0" applyProtection="0">
      <alignment horizontal="left" vertical="center" indent="1"/>
    </xf>
    <xf numFmtId="4" fontId="35" fillId="50" borderId="73" applyNumberFormat="0" applyProtection="0">
      <alignment horizontal="left" vertical="center" indent="1"/>
    </xf>
    <xf numFmtId="4" fontId="35" fillId="50" borderId="73" applyNumberFormat="0" applyProtection="0">
      <alignment horizontal="left" vertical="center" indent="1"/>
    </xf>
    <xf numFmtId="4" fontId="35" fillId="50" borderId="73" applyNumberFormat="0" applyProtection="0">
      <alignment horizontal="left" vertical="center" indent="1"/>
    </xf>
    <xf numFmtId="4" fontId="35" fillId="50" borderId="73" applyNumberFormat="0" applyProtection="0">
      <alignment horizontal="left" vertical="center" indent="1"/>
    </xf>
    <xf numFmtId="4" fontId="35" fillId="50" borderId="73" applyNumberFormat="0" applyProtection="0">
      <alignment horizontal="left" vertical="center" indent="1"/>
    </xf>
    <xf numFmtId="4" fontId="35" fillId="50" borderId="73" applyNumberFormat="0" applyProtection="0">
      <alignment horizontal="left" vertical="center" indent="1"/>
    </xf>
    <xf numFmtId="4" fontId="35" fillId="50" borderId="73" applyNumberFormat="0" applyProtection="0">
      <alignment horizontal="left" vertical="center" indent="1"/>
    </xf>
    <xf numFmtId="4" fontId="35" fillId="50" borderId="73" applyNumberFormat="0" applyProtection="0">
      <alignment horizontal="left" vertical="center" indent="1"/>
    </xf>
    <xf numFmtId="4" fontId="35" fillId="50" borderId="73" applyNumberFormat="0" applyProtection="0">
      <alignment horizontal="left" vertical="center" indent="1"/>
    </xf>
    <xf numFmtId="4" fontId="35" fillId="50" borderId="73" applyNumberFormat="0" applyProtection="0">
      <alignment horizontal="left" vertical="center" indent="1"/>
    </xf>
    <xf numFmtId="4" fontId="35" fillId="50" borderId="73" applyNumberFormat="0" applyProtection="0">
      <alignment horizontal="left" vertical="center" indent="1"/>
    </xf>
    <xf numFmtId="4" fontId="35" fillId="50" borderId="73" applyNumberFormat="0" applyProtection="0">
      <alignment horizontal="left" vertical="center" indent="1"/>
    </xf>
    <xf numFmtId="4" fontId="35" fillId="50" borderId="73" applyNumberFormat="0" applyProtection="0">
      <alignment horizontal="left" vertical="center" indent="1"/>
    </xf>
    <xf numFmtId="4" fontId="35" fillId="50" borderId="73" applyNumberFormat="0" applyProtection="0">
      <alignment horizontal="left" vertical="center" indent="1"/>
    </xf>
    <xf numFmtId="4" fontId="35" fillId="50" borderId="73" applyNumberFormat="0" applyProtection="0">
      <alignment horizontal="left" vertical="center" indent="1"/>
    </xf>
    <xf numFmtId="4" fontId="35" fillId="50" borderId="73" applyNumberFormat="0" applyProtection="0">
      <alignment horizontal="left" vertical="center" indent="1"/>
    </xf>
    <xf numFmtId="4" fontId="35" fillId="50" borderId="73" applyNumberFormat="0" applyProtection="0">
      <alignment horizontal="left" vertical="center" indent="1"/>
    </xf>
    <xf numFmtId="4" fontId="35" fillId="50" borderId="73" applyNumberFormat="0" applyProtection="0">
      <alignment horizontal="left" vertical="center" indent="1"/>
    </xf>
    <xf numFmtId="4" fontId="35" fillId="50" borderId="73" applyNumberFormat="0" applyProtection="0">
      <alignment horizontal="left" vertical="center" indent="1"/>
    </xf>
    <xf numFmtId="4" fontId="35" fillId="50" borderId="73" applyNumberFormat="0" applyProtection="0">
      <alignment horizontal="left" vertical="center" indent="1"/>
    </xf>
    <xf numFmtId="4" fontId="35" fillId="50" borderId="73" applyNumberFormat="0" applyProtection="0">
      <alignment horizontal="left" vertical="center" indent="1"/>
    </xf>
    <xf numFmtId="4" fontId="35" fillId="50" borderId="73" applyNumberFormat="0" applyProtection="0">
      <alignment horizontal="left" vertical="center" indent="1"/>
    </xf>
    <xf numFmtId="4" fontId="35" fillId="50" borderId="73" applyNumberFormat="0" applyProtection="0">
      <alignment horizontal="left" vertical="center" indent="1"/>
    </xf>
    <xf numFmtId="4" fontId="35" fillId="50" borderId="73" applyNumberFormat="0" applyProtection="0">
      <alignment horizontal="left" vertical="center" indent="1"/>
    </xf>
    <xf numFmtId="4" fontId="35" fillId="50" borderId="73" applyNumberFormat="0" applyProtection="0">
      <alignment horizontal="left" vertical="center" indent="1"/>
    </xf>
    <xf numFmtId="4" fontId="35" fillId="50" borderId="73" applyNumberFormat="0" applyProtection="0">
      <alignment horizontal="left" vertical="center" indent="1"/>
    </xf>
    <xf numFmtId="4" fontId="35" fillId="50" borderId="73" applyNumberFormat="0" applyProtection="0">
      <alignment horizontal="left" vertical="center" indent="1"/>
    </xf>
    <xf numFmtId="4" fontId="35" fillId="50" borderId="73" applyNumberFormat="0" applyProtection="0">
      <alignment horizontal="left" vertical="center" indent="1"/>
    </xf>
    <xf numFmtId="4" fontId="35" fillId="50" borderId="73" applyNumberFormat="0" applyProtection="0">
      <alignment horizontal="left" vertical="center" indent="1"/>
    </xf>
    <xf numFmtId="4" fontId="35" fillId="50" borderId="73" applyNumberFormat="0" applyProtection="0">
      <alignment horizontal="left" vertical="center" indent="1"/>
    </xf>
    <xf numFmtId="4" fontId="35" fillId="50" borderId="73" applyNumberFormat="0" applyProtection="0">
      <alignment horizontal="left" vertical="center" indent="1"/>
    </xf>
    <xf numFmtId="4" fontId="35" fillId="50" borderId="73" applyNumberFormat="0" applyProtection="0">
      <alignment horizontal="left" vertical="center" indent="1"/>
    </xf>
    <xf numFmtId="4" fontId="35" fillId="50" borderId="73" applyNumberFormat="0" applyProtection="0">
      <alignment horizontal="left" vertical="center" indent="1"/>
    </xf>
    <xf numFmtId="4" fontId="35" fillId="50" borderId="73" applyNumberFormat="0" applyProtection="0">
      <alignment horizontal="left" vertical="center" indent="1"/>
    </xf>
    <xf numFmtId="4" fontId="35" fillId="50" borderId="73" applyNumberFormat="0" applyProtection="0">
      <alignment horizontal="left" vertical="center" indent="1"/>
    </xf>
    <xf numFmtId="4" fontId="35" fillId="50" borderId="73" applyNumberFormat="0" applyProtection="0">
      <alignment horizontal="left" vertical="center" indent="1"/>
    </xf>
    <xf numFmtId="4" fontId="35" fillId="50" borderId="73" applyNumberFormat="0" applyProtection="0">
      <alignment horizontal="left" vertical="center" indent="1"/>
    </xf>
    <xf numFmtId="4" fontId="35" fillId="50" borderId="73" applyNumberFormat="0" applyProtection="0">
      <alignment horizontal="left" vertical="center" indent="1"/>
    </xf>
    <xf numFmtId="4" fontId="35" fillId="50" borderId="73" applyNumberFormat="0" applyProtection="0">
      <alignment horizontal="left" vertical="center" indent="1"/>
    </xf>
    <xf numFmtId="4" fontId="35" fillId="50" borderId="73" applyNumberFormat="0" applyProtection="0">
      <alignment horizontal="left" vertical="center" indent="1"/>
    </xf>
    <xf numFmtId="4" fontId="35" fillId="50" borderId="73" applyNumberFormat="0" applyProtection="0">
      <alignment horizontal="left" vertical="center" indent="1"/>
    </xf>
    <xf numFmtId="4" fontId="35" fillId="50" borderId="73" applyNumberFormat="0" applyProtection="0">
      <alignment horizontal="left" vertical="center" indent="1"/>
    </xf>
    <xf numFmtId="4" fontId="35" fillId="50" borderId="73" applyNumberFormat="0" applyProtection="0">
      <alignment horizontal="left" vertical="center" indent="1"/>
    </xf>
    <xf numFmtId="4" fontId="35" fillId="50" borderId="73" applyNumberFormat="0" applyProtection="0">
      <alignment horizontal="left" vertical="center" indent="1"/>
    </xf>
    <xf numFmtId="4" fontId="35" fillId="50" borderId="73" applyNumberFormat="0" applyProtection="0">
      <alignment horizontal="left" vertical="center" indent="1"/>
    </xf>
    <xf numFmtId="4" fontId="35" fillId="50" borderId="73" applyNumberFormat="0" applyProtection="0">
      <alignment horizontal="left" vertical="center" indent="1"/>
    </xf>
    <xf numFmtId="4" fontId="35" fillId="50" borderId="73" applyNumberFormat="0" applyProtection="0">
      <alignment horizontal="left" vertical="center" indent="1"/>
    </xf>
    <xf numFmtId="4" fontId="35" fillId="50" borderId="73" applyNumberFormat="0" applyProtection="0">
      <alignment horizontal="left" vertical="center" indent="1"/>
    </xf>
    <xf numFmtId="4" fontId="35" fillId="50" borderId="73" applyNumberFormat="0" applyProtection="0">
      <alignment horizontal="left" vertical="center" indent="1"/>
    </xf>
    <xf numFmtId="4" fontId="35" fillId="50" borderId="73" applyNumberFormat="0" applyProtection="0">
      <alignment horizontal="left" vertical="center" indent="1"/>
    </xf>
    <xf numFmtId="4" fontId="35" fillId="50" borderId="73" applyNumberFormat="0" applyProtection="0">
      <alignment horizontal="left" vertical="center" indent="1"/>
    </xf>
    <xf numFmtId="4" fontId="35" fillId="50" borderId="73" applyNumberFormat="0" applyProtection="0">
      <alignment horizontal="left" vertical="center" indent="1"/>
    </xf>
    <xf numFmtId="4" fontId="35" fillId="50" borderId="73" applyNumberFormat="0" applyProtection="0">
      <alignment horizontal="left" vertical="center" indent="1"/>
    </xf>
    <xf numFmtId="4" fontId="35" fillId="50" borderId="73" applyNumberFormat="0" applyProtection="0">
      <alignment horizontal="left" vertical="center" indent="1"/>
    </xf>
    <xf numFmtId="4" fontId="35" fillId="50" borderId="73" applyNumberFormat="0" applyProtection="0">
      <alignment horizontal="left" vertical="center" indent="1"/>
    </xf>
    <xf numFmtId="4" fontId="35" fillId="50" borderId="73" applyNumberFormat="0" applyProtection="0">
      <alignment horizontal="left" vertical="center" indent="1"/>
    </xf>
    <xf numFmtId="4" fontId="35" fillId="50" borderId="73" applyNumberFormat="0" applyProtection="0">
      <alignment horizontal="left" vertical="center" indent="1"/>
    </xf>
    <xf numFmtId="4" fontId="35" fillId="50" borderId="73" applyNumberFormat="0" applyProtection="0">
      <alignment horizontal="left" vertical="center" indent="1"/>
    </xf>
    <xf numFmtId="4" fontId="35" fillId="50" borderId="73" applyNumberFormat="0" applyProtection="0">
      <alignment horizontal="left" vertical="center" indent="1"/>
    </xf>
    <xf numFmtId="4" fontId="35" fillId="50" borderId="73" applyNumberFormat="0" applyProtection="0">
      <alignment horizontal="left" vertical="center" indent="1"/>
    </xf>
    <xf numFmtId="4" fontId="35" fillId="50" borderId="73" applyNumberFormat="0" applyProtection="0">
      <alignment horizontal="left" vertical="center" indent="1"/>
    </xf>
    <xf numFmtId="4" fontId="35" fillId="50" borderId="73" applyNumberFormat="0" applyProtection="0">
      <alignment horizontal="left" vertical="center" indent="1"/>
    </xf>
    <xf numFmtId="4" fontId="35" fillId="50" borderId="73" applyNumberFormat="0" applyProtection="0">
      <alignment horizontal="left" vertical="center" indent="1"/>
    </xf>
    <xf numFmtId="4" fontId="35" fillId="50" borderId="73" applyNumberFormat="0" applyProtection="0">
      <alignment horizontal="left" vertical="center" indent="1"/>
    </xf>
    <xf numFmtId="4" fontId="35" fillId="50" borderId="73" applyNumberFormat="0" applyProtection="0">
      <alignment horizontal="left" vertical="center" indent="1"/>
    </xf>
    <xf numFmtId="4" fontId="35" fillId="50" borderId="73" applyNumberFormat="0" applyProtection="0">
      <alignment horizontal="left" vertical="center" indent="1"/>
    </xf>
    <xf numFmtId="4" fontId="35" fillId="50" borderId="73" applyNumberFormat="0" applyProtection="0">
      <alignment horizontal="left" vertical="center" indent="1"/>
    </xf>
    <xf numFmtId="4" fontId="35" fillId="50" borderId="73" applyNumberFormat="0" applyProtection="0">
      <alignment horizontal="left" vertical="center" indent="1"/>
    </xf>
    <xf numFmtId="4" fontId="35" fillId="50" borderId="73" applyNumberFormat="0" applyProtection="0">
      <alignment horizontal="left" vertical="center" indent="1"/>
    </xf>
    <xf numFmtId="4" fontId="35" fillId="50" borderId="73" applyNumberFormat="0" applyProtection="0">
      <alignment horizontal="left" vertical="center" indent="1"/>
    </xf>
    <xf numFmtId="4" fontId="35" fillId="50" borderId="73" applyNumberFormat="0" applyProtection="0">
      <alignment horizontal="left" vertical="center" indent="1"/>
    </xf>
    <xf numFmtId="4" fontId="35" fillId="50" borderId="73" applyNumberFormat="0" applyProtection="0">
      <alignment horizontal="left" vertical="center" indent="1"/>
    </xf>
    <xf numFmtId="4" fontId="35" fillId="50" borderId="73" applyNumberFormat="0" applyProtection="0">
      <alignment horizontal="left" vertical="center" indent="1"/>
    </xf>
    <xf numFmtId="4" fontId="35" fillId="50" borderId="73" applyNumberFormat="0" applyProtection="0">
      <alignment horizontal="left" vertical="center" indent="1"/>
    </xf>
    <xf numFmtId="4" fontId="35" fillId="50" borderId="73" applyNumberFormat="0" applyProtection="0">
      <alignment horizontal="left" vertical="center" indent="1"/>
    </xf>
    <xf numFmtId="4" fontId="35" fillId="50" borderId="73" applyNumberFormat="0" applyProtection="0">
      <alignment horizontal="left" vertical="center" indent="1"/>
    </xf>
    <xf numFmtId="4" fontId="35" fillId="50" borderId="73" applyNumberFormat="0" applyProtection="0">
      <alignment horizontal="left" vertical="center" indent="1"/>
    </xf>
    <xf numFmtId="4" fontId="35" fillId="50" borderId="73" applyNumberFormat="0" applyProtection="0">
      <alignment horizontal="left" vertical="center" indent="1"/>
    </xf>
    <xf numFmtId="4" fontId="35" fillId="50" borderId="73" applyNumberFormat="0" applyProtection="0">
      <alignment horizontal="left" vertical="center" indent="1"/>
    </xf>
    <xf numFmtId="4" fontId="35" fillId="50" borderId="73" applyNumberFormat="0" applyProtection="0">
      <alignment horizontal="left" vertical="center" indent="1"/>
    </xf>
    <xf numFmtId="4" fontId="35" fillId="50" borderId="73" applyNumberFormat="0" applyProtection="0">
      <alignment horizontal="left" vertical="center" indent="1"/>
    </xf>
    <xf numFmtId="4" fontId="35" fillId="50" borderId="73" applyNumberFormat="0" applyProtection="0">
      <alignment horizontal="left" vertical="center" indent="1"/>
    </xf>
    <xf numFmtId="4" fontId="35" fillId="50" borderId="73" applyNumberFormat="0" applyProtection="0">
      <alignment horizontal="left" vertical="center" indent="1"/>
    </xf>
    <xf numFmtId="4" fontId="35" fillId="50" borderId="73" applyNumberFormat="0" applyProtection="0">
      <alignment horizontal="left" vertical="center" indent="1"/>
    </xf>
    <xf numFmtId="4" fontId="35" fillId="50" borderId="73" applyNumberFormat="0" applyProtection="0">
      <alignment horizontal="left" vertical="center" indent="1"/>
    </xf>
    <xf numFmtId="4" fontId="35" fillId="50" borderId="73" applyNumberFormat="0" applyProtection="0">
      <alignment horizontal="left" vertical="center" indent="1"/>
    </xf>
    <xf numFmtId="4" fontId="35" fillId="50" borderId="73" applyNumberFormat="0" applyProtection="0">
      <alignment horizontal="left" vertical="center" indent="1"/>
    </xf>
    <xf numFmtId="4" fontId="35" fillId="50" borderId="73" applyNumberFormat="0" applyProtection="0">
      <alignment horizontal="left" vertical="center" indent="1"/>
    </xf>
    <xf numFmtId="4" fontId="35" fillId="50" borderId="73" applyNumberFormat="0" applyProtection="0">
      <alignment horizontal="left" vertical="center" indent="1"/>
    </xf>
    <xf numFmtId="4" fontId="35" fillId="50" borderId="73" applyNumberFormat="0" applyProtection="0">
      <alignment horizontal="left" vertical="center" indent="1"/>
    </xf>
    <xf numFmtId="4" fontId="35" fillId="50" borderId="73" applyNumberFormat="0" applyProtection="0">
      <alignment horizontal="left" vertical="center" indent="1"/>
    </xf>
    <xf numFmtId="4" fontId="35" fillId="50" borderId="73" applyNumberFormat="0" applyProtection="0">
      <alignment horizontal="left" vertical="center" indent="1"/>
    </xf>
    <xf numFmtId="4" fontId="35" fillId="50" borderId="73" applyNumberFormat="0" applyProtection="0">
      <alignment horizontal="left" vertical="center" indent="1"/>
    </xf>
    <xf numFmtId="4" fontId="35" fillId="50" borderId="73" applyNumberFormat="0" applyProtection="0">
      <alignment horizontal="left" vertical="center" indent="1"/>
    </xf>
    <xf numFmtId="4" fontId="35" fillId="50" borderId="73" applyNumberFormat="0" applyProtection="0">
      <alignment horizontal="left" vertical="center" indent="1"/>
    </xf>
    <xf numFmtId="4" fontId="35" fillId="50" borderId="73" applyNumberFormat="0" applyProtection="0">
      <alignment horizontal="left" vertical="center" indent="1"/>
    </xf>
    <xf numFmtId="4" fontId="35" fillId="50" borderId="73" applyNumberFormat="0" applyProtection="0">
      <alignment horizontal="left" vertical="center" indent="1"/>
    </xf>
    <xf numFmtId="4" fontId="35" fillId="50" borderId="73" applyNumberFormat="0" applyProtection="0">
      <alignment horizontal="left" vertical="center" indent="1"/>
    </xf>
    <xf numFmtId="4" fontId="35" fillId="50" borderId="73" applyNumberFormat="0" applyProtection="0">
      <alignment horizontal="left" vertical="center" indent="1"/>
    </xf>
    <xf numFmtId="4" fontId="35" fillId="50" borderId="73" applyNumberFormat="0" applyProtection="0">
      <alignment horizontal="left" vertical="center" indent="1"/>
    </xf>
    <xf numFmtId="4" fontId="35" fillId="50" borderId="73" applyNumberFormat="0" applyProtection="0">
      <alignment horizontal="left" vertical="center" indent="1"/>
    </xf>
    <xf numFmtId="4" fontId="35" fillId="50" borderId="73" applyNumberFormat="0" applyProtection="0">
      <alignment horizontal="left" vertical="center" indent="1"/>
    </xf>
    <xf numFmtId="4" fontId="35" fillId="50" borderId="73" applyNumberFormat="0" applyProtection="0">
      <alignment horizontal="left" vertical="center" indent="1"/>
    </xf>
    <xf numFmtId="4" fontId="35" fillId="50" borderId="73" applyNumberFormat="0" applyProtection="0">
      <alignment horizontal="left" vertical="center" indent="1"/>
    </xf>
    <xf numFmtId="4" fontId="35" fillId="50" borderId="73" applyNumberFormat="0" applyProtection="0">
      <alignment horizontal="left" vertical="center" indent="1"/>
    </xf>
    <xf numFmtId="4" fontId="35" fillId="50" borderId="73" applyNumberFormat="0" applyProtection="0">
      <alignment horizontal="left" vertical="center" indent="1"/>
    </xf>
    <xf numFmtId="4" fontId="35" fillId="50" borderId="73" applyNumberFormat="0" applyProtection="0">
      <alignment horizontal="left" vertical="center" indent="1"/>
    </xf>
    <xf numFmtId="4" fontId="35" fillId="50" borderId="73" applyNumberFormat="0" applyProtection="0">
      <alignment horizontal="left" vertical="center" indent="1"/>
    </xf>
    <xf numFmtId="4" fontId="35" fillId="50" borderId="73" applyNumberFormat="0" applyProtection="0">
      <alignment horizontal="left" vertical="center" indent="1"/>
    </xf>
    <xf numFmtId="4" fontId="35" fillId="50" borderId="73" applyNumberFormat="0" applyProtection="0">
      <alignment horizontal="left" vertical="center" indent="1"/>
    </xf>
    <xf numFmtId="4" fontId="35" fillId="50" borderId="73" applyNumberFormat="0" applyProtection="0">
      <alignment horizontal="left" vertical="center" indent="1"/>
    </xf>
    <xf numFmtId="4" fontId="35" fillId="50" borderId="73" applyNumberFormat="0" applyProtection="0">
      <alignment horizontal="left" vertical="center" indent="1"/>
    </xf>
    <xf numFmtId="4" fontId="35" fillId="50" borderId="73" applyNumberFormat="0" applyProtection="0">
      <alignment horizontal="left" vertical="center" indent="1"/>
    </xf>
    <xf numFmtId="4" fontId="35" fillId="50" borderId="73" applyNumberFormat="0" applyProtection="0">
      <alignment horizontal="left" vertical="center" indent="1"/>
    </xf>
    <xf numFmtId="4" fontId="35" fillId="50" borderId="73" applyNumberFormat="0" applyProtection="0">
      <alignment horizontal="left" vertical="center" indent="1"/>
    </xf>
    <xf numFmtId="4" fontId="35" fillId="50" borderId="73" applyNumberFormat="0" applyProtection="0">
      <alignment horizontal="left" vertical="center" indent="1"/>
    </xf>
    <xf numFmtId="4" fontId="35" fillId="50" borderId="73" applyNumberFormat="0" applyProtection="0">
      <alignment horizontal="left" vertical="center" indent="1"/>
    </xf>
    <xf numFmtId="4" fontId="35" fillId="50" borderId="73" applyNumberFormat="0" applyProtection="0">
      <alignment horizontal="left" vertical="center" indent="1"/>
    </xf>
    <xf numFmtId="4" fontId="35" fillId="50" borderId="73" applyNumberFormat="0" applyProtection="0">
      <alignment horizontal="left" vertical="center" indent="1"/>
    </xf>
    <xf numFmtId="4" fontId="35" fillId="50" borderId="73" applyNumberFormat="0" applyProtection="0">
      <alignment horizontal="left" vertical="center" indent="1"/>
    </xf>
    <xf numFmtId="4" fontId="35" fillId="50" borderId="73" applyNumberFormat="0" applyProtection="0">
      <alignment horizontal="left" vertical="center" indent="1"/>
    </xf>
    <xf numFmtId="4" fontId="35" fillId="50" borderId="73" applyNumberFormat="0" applyProtection="0">
      <alignment horizontal="left" vertical="center" indent="1"/>
    </xf>
    <xf numFmtId="4" fontId="35" fillId="50" borderId="73" applyNumberFormat="0" applyProtection="0">
      <alignment horizontal="left" vertical="center" indent="1"/>
    </xf>
    <xf numFmtId="4" fontId="35" fillId="50" borderId="73" applyNumberFormat="0" applyProtection="0">
      <alignment horizontal="left" vertical="center" indent="1"/>
    </xf>
    <xf numFmtId="4" fontId="35" fillId="50" borderId="73" applyNumberFormat="0" applyProtection="0">
      <alignment horizontal="left" vertical="center" indent="1"/>
    </xf>
    <xf numFmtId="4" fontId="35" fillId="50" borderId="73" applyNumberFormat="0" applyProtection="0">
      <alignment horizontal="left" vertical="center" indent="1"/>
    </xf>
    <xf numFmtId="4" fontId="35" fillId="50" borderId="73" applyNumberFormat="0" applyProtection="0">
      <alignment horizontal="left" vertical="center" indent="1"/>
    </xf>
    <xf numFmtId="4" fontId="35" fillId="50" borderId="73" applyNumberFormat="0" applyProtection="0">
      <alignment horizontal="left" vertical="center" indent="1"/>
    </xf>
    <xf numFmtId="4" fontId="35" fillId="50" borderId="73" applyNumberFormat="0" applyProtection="0">
      <alignment horizontal="left" vertical="center" indent="1"/>
    </xf>
    <xf numFmtId="4" fontId="35" fillId="50" borderId="73" applyNumberFormat="0" applyProtection="0">
      <alignment horizontal="left" vertical="center" indent="1"/>
    </xf>
    <xf numFmtId="4" fontId="35" fillId="50" borderId="73" applyNumberFormat="0" applyProtection="0">
      <alignment horizontal="left" vertical="center" indent="1"/>
    </xf>
    <xf numFmtId="4" fontId="35" fillId="50" borderId="73" applyNumberFormat="0" applyProtection="0">
      <alignment horizontal="left" vertical="center" indent="1"/>
    </xf>
    <xf numFmtId="4" fontId="35" fillId="50" borderId="73" applyNumberFormat="0" applyProtection="0">
      <alignment horizontal="left" vertical="center" indent="1"/>
    </xf>
    <xf numFmtId="4" fontId="35" fillId="50" borderId="73" applyNumberFormat="0" applyProtection="0">
      <alignment horizontal="left" vertical="center" indent="1"/>
    </xf>
    <xf numFmtId="4" fontId="35" fillId="50" borderId="73" applyNumberFormat="0" applyProtection="0">
      <alignment horizontal="left" vertical="center" indent="1"/>
    </xf>
    <xf numFmtId="4" fontId="35" fillId="50" borderId="73" applyNumberFormat="0" applyProtection="0">
      <alignment horizontal="left" vertical="center" indent="1"/>
    </xf>
    <xf numFmtId="4" fontId="35" fillId="50" borderId="73" applyNumberFormat="0" applyProtection="0">
      <alignment horizontal="left" vertical="center" indent="1"/>
    </xf>
    <xf numFmtId="4" fontId="35" fillId="50" borderId="73" applyNumberFormat="0" applyProtection="0">
      <alignment horizontal="left" vertical="center" indent="1"/>
    </xf>
    <xf numFmtId="4" fontId="35" fillId="50" borderId="73" applyNumberFormat="0" applyProtection="0">
      <alignment horizontal="left" vertical="center" indent="1"/>
    </xf>
    <xf numFmtId="4" fontId="35" fillId="50" borderId="73" applyNumberFormat="0" applyProtection="0">
      <alignment horizontal="left" vertical="center" indent="1"/>
    </xf>
    <xf numFmtId="4" fontId="35" fillId="50" borderId="73" applyNumberFormat="0" applyProtection="0">
      <alignment horizontal="left" vertical="center" indent="1"/>
    </xf>
    <xf numFmtId="4" fontId="35" fillId="50" borderId="73" applyNumberFormat="0" applyProtection="0">
      <alignment horizontal="left" vertical="center" indent="1"/>
    </xf>
    <xf numFmtId="4" fontId="35" fillId="50" borderId="73" applyNumberFormat="0" applyProtection="0">
      <alignment horizontal="left" vertical="center" indent="1"/>
    </xf>
    <xf numFmtId="4" fontId="35" fillId="50" borderId="73" applyNumberFormat="0" applyProtection="0">
      <alignment horizontal="left" vertical="center" indent="1"/>
    </xf>
    <xf numFmtId="4" fontId="35" fillId="50" borderId="73" applyNumberFormat="0" applyProtection="0">
      <alignment horizontal="left" vertical="center" indent="1"/>
    </xf>
    <xf numFmtId="4" fontId="35" fillId="50" borderId="73" applyNumberFormat="0" applyProtection="0">
      <alignment horizontal="left" vertical="center" indent="1"/>
    </xf>
    <xf numFmtId="4" fontId="35" fillId="50" borderId="73" applyNumberFormat="0" applyProtection="0">
      <alignment horizontal="left" vertical="center" indent="1"/>
    </xf>
    <xf numFmtId="4" fontId="35" fillId="50" borderId="73" applyNumberFormat="0" applyProtection="0">
      <alignment horizontal="left" vertical="center" indent="1"/>
    </xf>
    <xf numFmtId="4" fontId="35" fillId="50" borderId="73" applyNumberFormat="0" applyProtection="0">
      <alignment horizontal="left" vertical="center" indent="1"/>
    </xf>
    <xf numFmtId="4" fontId="35" fillId="50" borderId="73" applyNumberFormat="0" applyProtection="0">
      <alignment horizontal="left" vertical="center" indent="1"/>
    </xf>
    <xf numFmtId="4" fontId="35" fillId="50" borderId="73" applyNumberFormat="0" applyProtection="0">
      <alignment horizontal="left" vertical="center" indent="1"/>
    </xf>
    <xf numFmtId="4" fontId="35" fillId="50" borderId="73" applyNumberFormat="0" applyProtection="0">
      <alignment horizontal="left" vertical="center" indent="1"/>
    </xf>
    <xf numFmtId="4" fontId="35" fillId="50" borderId="73" applyNumberFormat="0" applyProtection="0">
      <alignment horizontal="left" vertical="center" indent="1"/>
    </xf>
    <xf numFmtId="4" fontId="35" fillId="50" borderId="73" applyNumberFormat="0" applyProtection="0">
      <alignment horizontal="left" vertical="center" indent="1"/>
    </xf>
    <xf numFmtId="4" fontId="35" fillId="50" borderId="73" applyNumberFormat="0" applyProtection="0">
      <alignment horizontal="left" vertical="center" indent="1"/>
    </xf>
    <xf numFmtId="4" fontId="35" fillId="50" borderId="73" applyNumberFormat="0" applyProtection="0">
      <alignment horizontal="left" vertical="center" indent="1"/>
    </xf>
    <xf numFmtId="4" fontId="35" fillId="50" borderId="73" applyNumberFormat="0" applyProtection="0">
      <alignment horizontal="left" vertical="center" indent="1"/>
    </xf>
    <xf numFmtId="4" fontId="35" fillId="50" borderId="73" applyNumberFormat="0" applyProtection="0">
      <alignment horizontal="left" vertical="center" indent="1"/>
    </xf>
    <xf numFmtId="4" fontId="35" fillId="50" borderId="73" applyNumberFormat="0" applyProtection="0">
      <alignment horizontal="left" vertical="center" indent="1"/>
    </xf>
    <xf numFmtId="4" fontId="35" fillId="50" borderId="73" applyNumberFormat="0" applyProtection="0">
      <alignment horizontal="left" vertical="center" indent="1"/>
    </xf>
    <xf numFmtId="4" fontId="35" fillId="50" borderId="73" applyNumberFormat="0" applyProtection="0">
      <alignment horizontal="left" vertical="center" indent="1"/>
    </xf>
    <xf numFmtId="4" fontId="35" fillId="50" borderId="73" applyNumberFormat="0" applyProtection="0">
      <alignment horizontal="left" vertical="center" indent="1"/>
    </xf>
    <xf numFmtId="4" fontId="35" fillId="50" borderId="73" applyNumberFormat="0" applyProtection="0">
      <alignment horizontal="left" vertical="center" indent="1"/>
    </xf>
    <xf numFmtId="4" fontId="35" fillId="50" borderId="73" applyNumberFormat="0" applyProtection="0">
      <alignment horizontal="left" vertical="center" indent="1"/>
    </xf>
    <xf numFmtId="4" fontId="35" fillId="50" borderId="73" applyNumberFormat="0" applyProtection="0">
      <alignment horizontal="left" vertical="center" indent="1"/>
    </xf>
    <xf numFmtId="4" fontId="35" fillId="50" borderId="73" applyNumberFormat="0" applyProtection="0">
      <alignment horizontal="left" vertical="center" indent="1"/>
    </xf>
    <xf numFmtId="4" fontId="35" fillId="50" borderId="73" applyNumberFormat="0" applyProtection="0">
      <alignment horizontal="left" vertical="center" indent="1"/>
    </xf>
    <xf numFmtId="4" fontId="35" fillId="50" borderId="73" applyNumberFormat="0" applyProtection="0">
      <alignment horizontal="left" vertical="center" indent="1"/>
    </xf>
    <xf numFmtId="4" fontId="35" fillId="50" borderId="73" applyNumberFormat="0" applyProtection="0">
      <alignment horizontal="left" vertical="center" indent="1"/>
    </xf>
    <xf numFmtId="4" fontId="35" fillId="50" borderId="73" applyNumberFormat="0" applyProtection="0">
      <alignment horizontal="left" vertical="center" indent="1"/>
    </xf>
    <xf numFmtId="4" fontId="35" fillId="50" borderId="73" applyNumberFormat="0" applyProtection="0">
      <alignment horizontal="left" vertical="center" indent="1"/>
    </xf>
    <xf numFmtId="4" fontId="35" fillId="50" borderId="73" applyNumberFormat="0" applyProtection="0">
      <alignment horizontal="left" vertical="center" indent="1"/>
    </xf>
    <xf numFmtId="4" fontId="35" fillId="50" borderId="73" applyNumberFormat="0" applyProtection="0">
      <alignment horizontal="left" vertical="center" indent="1"/>
    </xf>
    <xf numFmtId="4" fontId="35" fillId="50" borderId="73" applyNumberFormat="0" applyProtection="0">
      <alignment horizontal="left" vertical="center" indent="1"/>
    </xf>
    <xf numFmtId="4" fontId="35" fillId="50" borderId="73" applyNumberFormat="0" applyProtection="0">
      <alignment horizontal="left" vertical="center" indent="1"/>
    </xf>
    <xf numFmtId="4" fontId="35" fillId="50" borderId="73" applyNumberFormat="0" applyProtection="0">
      <alignment horizontal="left" vertical="center" indent="1"/>
    </xf>
    <xf numFmtId="4" fontId="35" fillId="50" borderId="73" applyNumberFormat="0" applyProtection="0">
      <alignment horizontal="left" vertical="center" indent="1"/>
    </xf>
    <xf numFmtId="4" fontId="35" fillId="50" borderId="73" applyNumberFormat="0" applyProtection="0">
      <alignment horizontal="left" vertical="center" indent="1"/>
    </xf>
    <xf numFmtId="4" fontId="35" fillId="50" borderId="73" applyNumberFormat="0" applyProtection="0">
      <alignment horizontal="left" vertical="center" indent="1"/>
    </xf>
    <xf numFmtId="4" fontId="35" fillId="50" borderId="73" applyNumberFormat="0" applyProtection="0">
      <alignment horizontal="left" vertical="center" indent="1"/>
    </xf>
    <xf numFmtId="4" fontId="35" fillId="50" borderId="73" applyNumberFormat="0" applyProtection="0">
      <alignment horizontal="left" vertical="center" indent="1"/>
    </xf>
    <xf numFmtId="4" fontId="35" fillId="50" borderId="73" applyNumberFormat="0" applyProtection="0">
      <alignment horizontal="left" vertical="center" indent="1"/>
    </xf>
    <xf numFmtId="4" fontId="35" fillId="50" borderId="73" applyNumberFormat="0" applyProtection="0">
      <alignment horizontal="left" vertical="center" indent="1"/>
    </xf>
    <xf numFmtId="4" fontId="35" fillId="50" borderId="73" applyNumberFormat="0" applyProtection="0">
      <alignment horizontal="left" vertical="center" indent="1"/>
    </xf>
    <xf numFmtId="4" fontId="35" fillId="50" borderId="73" applyNumberFormat="0" applyProtection="0">
      <alignment horizontal="left" vertical="center" indent="1"/>
    </xf>
    <xf numFmtId="4" fontId="35" fillId="50" borderId="73" applyNumberFormat="0" applyProtection="0">
      <alignment horizontal="left" vertical="center" indent="1"/>
    </xf>
    <xf numFmtId="4" fontId="35" fillId="50" borderId="73" applyNumberFormat="0" applyProtection="0">
      <alignment horizontal="left" vertical="center" indent="1"/>
    </xf>
    <xf numFmtId="4" fontId="35" fillId="50" borderId="73" applyNumberFormat="0" applyProtection="0">
      <alignment horizontal="left" vertical="center" indent="1"/>
    </xf>
    <xf numFmtId="4" fontId="35" fillId="50" borderId="73" applyNumberFormat="0" applyProtection="0">
      <alignment horizontal="left" vertical="center" indent="1"/>
    </xf>
    <xf numFmtId="4" fontId="35" fillId="50" borderId="73" applyNumberFormat="0" applyProtection="0">
      <alignment horizontal="left" vertical="center" indent="1"/>
    </xf>
    <xf numFmtId="4" fontId="35" fillId="50" borderId="73" applyNumberFormat="0" applyProtection="0">
      <alignment horizontal="left" vertical="center" indent="1"/>
    </xf>
    <xf numFmtId="4" fontId="35" fillId="50" borderId="73" applyNumberFormat="0" applyProtection="0">
      <alignment horizontal="left" vertical="center" indent="1"/>
    </xf>
    <xf numFmtId="4" fontId="35" fillId="50" borderId="73" applyNumberFormat="0" applyProtection="0">
      <alignment horizontal="left" vertical="center" indent="1"/>
    </xf>
    <xf numFmtId="4" fontId="35" fillId="50" borderId="73" applyNumberFormat="0" applyProtection="0">
      <alignment horizontal="left" vertical="center" indent="1"/>
    </xf>
    <xf numFmtId="4" fontId="35" fillId="50" borderId="73" applyNumberFormat="0" applyProtection="0">
      <alignment horizontal="left" vertical="center" indent="1"/>
    </xf>
    <xf numFmtId="4" fontId="35" fillId="50" borderId="73" applyNumberFormat="0" applyProtection="0">
      <alignment horizontal="left" vertical="center" indent="1"/>
    </xf>
    <xf numFmtId="4" fontId="35" fillId="50" borderId="73" applyNumberFormat="0" applyProtection="0">
      <alignment horizontal="left" vertical="center" indent="1"/>
    </xf>
    <xf numFmtId="4" fontId="35" fillId="50" borderId="73" applyNumberFormat="0" applyProtection="0">
      <alignment horizontal="left" vertical="center" indent="1"/>
    </xf>
    <xf numFmtId="4" fontId="35" fillId="50" borderId="73" applyNumberFormat="0" applyProtection="0">
      <alignment horizontal="left" vertical="center" indent="1"/>
    </xf>
    <xf numFmtId="4" fontId="35" fillId="50" borderId="73" applyNumberFormat="0" applyProtection="0">
      <alignment horizontal="left" vertical="center" indent="1"/>
    </xf>
    <xf numFmtId="4" fontId="35" fillId="50" borderId="73" applyNumberFormat="0" applyProtection="0">
      <alignment horizontal="left" vertical="center" indent="1"/>
    </xf>
    <xf numFmtId="4" fontId="35" fillId="50" borderId="73" applyNumberFormat="0" applyProtection="0">
      <alignment horizontal="left" vertical="center" indent="1"/>
    </xf>
    <xf numFmtId="4" fontId="35" fillId="50" borderId="73" applyNumberFormat="0" applyProtection="0">
      <alignment horizontal="left" vertical="center" indent="1"/>
    </xf>
    <xf numFmtId="4" fontId="35" fillId="50" borderId="73" applyNumberFormat="0" applyProtection="0">
      <alignment horizontal="left" vertical="center" indent="1"/>
    </xf>
    <xf numFmtId="4" fontId="35" fillId="50" borderId="73" applyNumberFormat="0" applyProtection="0">
      <alignment horizontal="left" vertical="center" indent="1"/>
    </xf>
    <xf numFmtId="4" fontId="35" fillId="50" borderId="73" applyNumberFormat="0" applyProtection="0">
      <alignment horizontal="left" vertical="center" indent="1"/>
    </xf>
    <xf numFmtId="4" fontId="35" fillId="50" borderId="73" applyNumberFormat="0" applyProtection="0">
      <alignment horizontal="left" vertical="center" indent="1"/>
    </xf>
    <xf numFmtId="4" fontId="35" fillId="50" borderId="73" applyNumberFormat="0" applyProtection="0">
      <alignment horizontal="left" vertical="center" indent="1"/>
    </xf>
    <xf numFmtId="4" fontId="35" fillId="50" borderId="73" applyNumberFormat="0" applyProtection="0">
      <alignment horizontal="left" vertical="center" indent="1"/>
    </xf>
    <xf numFmtId="4" fontId="35" fillId="50" borderId="73" applyNumberFormat="0" applyProtection="0">
      <alignment horizontal="left" vertical="center" indent="1"/>
    </xf>
    <xf numFmtId="4" fontId="35" fillId="50" borderId="73" applyNumberFormat="0" applyProtection="0">
      <alignment horizontal="left" vertical="center" indent="1"/>
    </xf>
    <xf numFmtId="4" fontId="35" fillId="50" borderId="73" applyNumberFormat="0" applyProtection="0">
      <alignment horizontal="left" vertical="center" indent="1"/>
    </xf>
    <xf numFmtId="4" fontId="35" fillId="50" borderId="73" applyNumberFormat="0" applyProtection="0">
      <alignment horizontal="left" vertical="center" indent="1"/>
    </xf>
    <xf numFmtId="4" fontId="35" fillId="50" borderId="73" applyNumberFormat="0" applyProtection="0">
      <alignment horizontal="left" vertical="center" indent="1"/>
    </xf>
    <xf numFmtId="4" fontId="35" fillId="50" borderId="73" applyNumberFormat="0" applyProtection="0">
      <alignment horizontal="left" vertical="center" indent="1"/>
    </xf>
    <xf numFmtId="4" fontId="35" fillId="50" borderId="73" applyNumberFormat="0" applyProtection="0">
      <alignment horizontal="left" vertical="center" indent="1"/>
    </xf>
    <xf numFmtId="4" fontId="35" fillId="50" borderId="73" applyNumberFormat="0" applyProtection="0">
      <alignment horizontal="left" vertical="center" indent="1"/>
    </xf>
    <xf numFmtId="4" fontId="35" fillId="50" borderId="73" applyNumberFormat="0" applyProtection="0">
      <alignment horizontal="left" vertical="center" indent="1"/>
    </xf>
    <xf numFmtId="4" fontId="35" fillId="50" borderId="73" applyNumberFormat="0" applyProtection="0">
      <alignment horizontal="left" vertical="center" indent="1"/>
    </xf>
    <xf numFmtId="4" fontId="35" fillId="50" borderId="73" applyNumberFormat="0" applyProtection="0">
      <alignment horizontal="left" vertical="center" indent="1"/>
    </xf>
    <xf numFmtId="4" fontId="35" fillId="50" borderId="73" applyNumberFormat="0" applyProtection="0">
      <alignment horizontal="left" vertical="center" indent="1"/>
    </xf>
    <xf numFmtId="4" fontId="35" fillId="50" borderId="73" applyNumberFormat="0" applyProtection="0">
      <alignment horizontal="left" vertical="center" indent="1"/>
    </xf>
    <xf numFmtId="4" fontId="35" fillId="50" borderId="73" applyNumberFormat="0" applyProtection="0">
      <alignment horizontal="left" vertical="center" indent="1"/>
    </xf>
    <xf numFmtId="4" fontId="35" fillId="50" borderId="73" applyNumberFormat="0" applyProtection="0">
      <alignment horizontal="left" vertical="center" indent="1"/>
    </xf>
    <xf numFmtId="4" fontId="35" fillId="50" borderId="73" applyNumberFormat="0" applyProtection="0">
      <alignment horizontal="left" vertical="center" indent="1"/>
    </xf>
    <xf numFmtId="4" fontId="35" fillId="50" borderId="73" applyNumberFormat="0" applyProtection="0">
      <alignment horizontal="left" vertical="center" indent="1"/>
    </xf>
    <xf numFmtId="4" fontId="35" fillId="50" borderId="73" applyNumberFormat="0" applyProtection="0">
      <alignment horizontal="left" vertical="center" indent="1"/>
    </xf>
    <xf numFmtId="4" fontId="35" fillId="50" borderId="73" applyNumberFormat="0" applyProtection="0">
      <alignment horizontal="left" vertical="center" indent="1"/>
    </xf>
    <xf numFmtId="4" fontId="35" fillId="50" borderId="73" applyNumberFormat="0" applyProtection="0">
      <alignment horizontal="left" vertical="center" indent="1"/>
    </xf>
    <xf numFmtId="4" fontId="35" fillId="50" borderId="73" applyNumberFormat="0" applyProtection="0">
      <alignment horizontal="left" vertical="center" indent="1"/>
    </xf>
    <xf numFmtId="4" fontId="35" fillId="50" borderId="73" applyNumberFormat="0" applyProtection="0">
      <alignment horizontal="left" vertical="center" indent="1"/>
    </xf>
    <xf numFmtId="4" fontId="35" fillId="50" borderId="73" applyNumberFormat="0" applyProtection="0">
      <alignment horizontal="left" vertical="center" indent="1"/>
    </xf>
    <xf numFmtId="4" fontId="35" fillId="50" borderId="73" applyNumberFormat="0" applyProtection="0">
      <alignment horizontal="left" vertical="center" indent="1"/>
    </xf>
    <xf numFmtId="4" fontId="35" fillId="50" borderId="73" applyNumberFormat="0" applyProtection="0">
      <alignment horizontal="left" vertical="center" indent="1"/>
    </xf>
    <xf numFmtId="4" fontId="35" fillId="50" borderId="73" applyNumberFormat="0" applyProtection="0">
      <alignment horizontal="left" vertical="center" indent="1"/>
    </xf>
    <xf numFmtId="4" fontId="35" fillId="50" borderId="73" applyNumberFormat="0" applyProtection="0">
      <alignment horizontal="left" vertical="center" indent="1"/>
    </xf>
    <xf numFmtId="4" fontId="35" fillId="50" borderId="73" applyNumberFormat="0" applyProtection="0">
      <alignment horizontal="left" vertical="center" indent="1"/>
    </xf>
    <xf numFmtId="4" fontId="35" fillId="50" borderId="73" applyNumberFormat="0" applyProtection="0">
      <alignment horizontal="left" vertical="center" indent="1"/>
    </xf>
    <xf numFmtId="4" fontId="35" fillId="50" borderId="73" applyNumberFormat="0" applyProtection="0">
      <alignment horizontal="left" vertical="center" indent="1"/>
    </xf>
    <xf numFmtId="4" fontId="35" fillId="50" borderId="73" applyNumberFormat="0" applyProtection="0">
      <alignment horizontal="left" vertical="center" indent="1"/>
    </xf>
    <xf numFmtId="4" fontId="35" fillId="50" borderId="73" applyNumberFormat="0" applyProtection="0">
      <alignment horizontal="left" vertical="center" indent="1"/>
    </xf>
    <xf numFmtId="4" fontId="35" fillId="50" borderId="73" applyNumberFormat="0" applyProtection="0">
      <alignment horizontal="left" vertical="center" indent="1"/>
    </xf>
    <xf numFmtId="4" fontId="35" fillId="50" borderId="73" applyNumberFormat="0" applyProtection="0">
      <alignment horizontal="left" vertical="center" indent="1"/>
    </xf>
    <xf numFmtId="4" fontId="35" fillId="50" borderId="73" applyNumberFormat="0" applyProtection="0">
      <alignment horizontal="left" vertical="center" indent="1"/>
    </xf>
    <xf numFmtId="4" fontId="35" fillId="50" borderId="73" applyNumberFormat="0" applyProtection="0">
      <alignment horizontal="left" vertical="center" indent="1"/>
    </xf>
    <xf numFmtId="4" fontId="35" fillId="50" borderId="73" applyNumberFormat="0" applyProtection="0">
      <alignment horizontal="left" vertical="center" indent="1"/>
    </xf>
    <xf numFmtId="4" fontId="35" fillId="50" borderId="73" applyNumberFormat="0" applyProtection="0">
      <alignment horizontal="left" vertical="center" indent="1"/>
    </xf>
    <xf numFmtId="4" fontId="35" fillId="50" borderId="73" applyNumberFormat="0" applyProtection="0">
      <alignment horizontal="left" vertical="center" indent="1"/>
    </xf>
    <xf numFmtId="4" fontId="35" fillId="50" borderId="73" applyNumberFormat="0" applyProtection="0">
      <alignment horizontal="left" vertical="center" indent="1"/>
    </xf>
    <xf numFmtId="4" fontId="35" fillId="50" borderId="73" applyNumberFormat="0" applyProtection="0">
      <alignment horizontal="left" vertical="center" indent="1"/>
    </xf>
    <xf numFmtId="4" fontId="35" fillId="50" borderId="73" applyNumberFormat="0" applyProtection="0">
      <alignment horizontal="left" vertical="center" indent="1"/>
    </xf>
    <xf numFmtId="4" fontId="35" fillId="50" borderId="73" applyNumberFormat="0" applyProtection="0">
      <alignment horizontal="left" vertical="center" indent="1"/>
    </xf>
    <xf numFmtId="4" fontId="35" fillId="50" borderId="73" applyNumberFormat="0" applyProtection="0">
      <alignment horizontal="left" vertical="center" indent="1"/>
    </xf>
    <xf numFmtId="4" fontId="35" fillId="50" borderId="73" applyNumberFormat="0" applyProtection="0">
      <alignment horizontal="left" vertical="center" indent="1"/>
    </xf>
    <xf numFmtId="4" fontId="35" fillId="50" borderId="73" applyNumberFormat="0" applyProtection="0">
      <alignment horizontal="left" vertical="center" indent="1"/>
    </xf>
    <xf numFmtId="4" fontId="35" fillId="50" borderId="73" applyNumberFormat="0" applyProtection="0">
      <alignment horizontal="left" vertical="center" indent="1"/>
    </xf>
    <xf numFmtId="4" fontId="35" fillId="50" borderId="73" applyNumberFormat="0" applyProtection="0">
      <alignment horizontal="left" vertical="center" indent="1"/>
    </xf>
    <xf numFmtId="4" fontId="35" fillId="50" borderId="73" applyNumberFormat="0" applyProtection="0">
      <alignment horizontal="left" vertical="center" indent="1"/>
    </xf>
    <xf numFmtId="4" fontId="35" fillId="50" borderId="73" applyNumberFormat="0" applyProtection="0">
      <alignment horizontal="left" vertical="center" indent="1"/>
    </xf>
    <xf numFmtId="4" fontId="35" fillId="50" borderId="73" applyNumberFormat="0" applyProtection="0">
      <alignment horizontal="left" vertical="center" indent="1"/>
    </xf>
    <xf numFmtId="4" fontId="35" fillId="50" borderId="73" applyNumberFormat="0" applyProtection="0">
      <alignment horizontal="left" vertical="center" indent="1"/>
    </xf>
    <xf numFmtId="4" fontId="35" fillId="50" borderId="73" applyNumberFormat="0" applyProtection="0">
      <alignment horizontal="left" vertical="center" indent="1"/>
    </xf>
    <xf numFmtId="4" fontId="35" fillId="50" borderId="73" applyNumberFormat="0" applyProtection="0">
      <alignment horizontal="left" vertical="center" indent="1"/>
    </xf>
    <xf numFmtId="4" fontId="35" fillId="50" borderId="73" applyNumberFormat="0" applyProtection="0">
      <alignment horizontal="left" vertical="center" indent="1"/>
    </xf>
    <xf numFmtId="4" fontId="35" fillId="50" borderId="73" applyNumberFormat="0" applyProtection="0">
      <alignment horizontal="left" vertical="center" indent="1"/>
    </xf>
    <xf numFmtId="4" fontId="35" fillId="50" borderId="73" applyNumberFormat="0" applyProtection="0">
      <alignment horizontal="left" vertical="center" indent="1"/>
    </xf>
    <xf numFmtId="4" fontId="35" fillId="50" borderId="73" applyNumberFormat="0" applyProtection="0">
      <alignment horizontal="left" vertical="center" indent="1"/>
    </xf>
    <xf numFmtId="4" fontId="35" fillId="50" borderId="73" applyNumberFormat="0" applyProtection="0">
      <alignment horizontal="left" vertical="center" indent="1"/>
    </xf>
    <xf numFmtId="4" fontId="35" fillId="50" borderId="73" applyNumberFormat="0" applyProtection="0">
      <alignment horizontal="left" vertical="center" indent="1"/>
    </xf>
    <xf numFmtId="4" fontId="35" fillId="50" borderId="73" applyNumberFormat="0" applyProtection="0">
      <alignment horizontal="left" vertical="center" indent="1"/>
    </xf>
    <xf numFmtId="4" fontId="35" fillId="50" borderId="73" applyNumberFormat="0" applyProtection="0">
      <alignment horizontal="left" vertical="center" indent="1"/>
    </xf>
    <xf numFmtId="4" fontId="35" fillId="50" borderId="73" applyNumberFormat="0" applyProtection="0">
      <alignment horizontal="left" vertical="center" indent="1"/>
    </xf>
    <xf numFmtId="4" fontId="35" fillId="50" borderId="73" applyNumberFormat="0" applyProtection="0">
      <alignment horizontal="left" vertical="center" indent="1"/>
    </xf>
    <xf numFmtId="4" fontId="35" fillId="50" borderId="73" applyNumberFormat="0" applyProtection="0">
      <alignment horizontal="left" vertical="center" indent="1"/>
    </xf>
    <xf numFmtId="4" fontId="35" fillId="50" borderId="73" applyNumberFormat="0" applyProtection="0">
      <alignment horizontal="left" vertical="center" indent="1"/>
    </xf>
    <xf numFmtId="4" fontId="35" fillId="50" borderId="73" applyNumberFormat="0" applyProtection="0">
      <alignment horizontal="left" vertical="center" indent="1"/>
    </xf>
    <xf numFmtId="4" fontId="35" fillId="50" borderId="73" applyNumberFormat="0" applyProtection="0">
      <alignment horizontal="left" vertical="center" indent="1"/>
    </xf>
    <xf numFmtId="4" fontId="35" fillId="50" borderId="73" applyNumberFormat="0" applyProtection="0">
      <alignment horizontal="left" vertical="center" indent="1"/>
    </xf>
    <xf numFmtId="4" fontId="35" fillId="50" borderId="73" applyNumberFormat="0" applyProtection="0">
      <alignment horizontal="left" vertical="center" indent="1"/>
    </xf>
    <xf numFmtId="4" fontId="35" fillId="50" borderId="73" applyNumberFormat="0" applyProtection="0">
      <alignment horizontal="left" vertical="center" indent="1"/>
    </xf>
    <xf numFmtId="4" fontId="35" fillId="50" borderId="73" applyNumberFormat="0" applyProtection="0">
      <alignment horizontal="left" vertical="center" indent="1"/>
    </xf>
    <xf numFmtId="4" fontId="35" fillId="50" borderId="73" applyNumberFormat="0" applyProtection="0">
      <alignment horizontal="left" vertical="center" indent="1"/>
    </xf>
    <xf numFmtId="4" fontId="35" fillId="50" borderId="73" applyNumberFormat="0" applyProtection="0">
      <alignment horizontal="left" vertical="center" indent="1"/>
    </xf>
    <xf numFmtId="4" fontId="35" fillId="50" borderId="73" applyNumberFormat="0" applyProtection="0">
      <alignment horizontal="left" vertical="center" indent="1"/>
    </xf>
    <xf numFmtId="4" fontId="35" fillId="50" borderId="73" applyNumberFormat="0" applyProtection="0">
      <alignment horizontal="left" vertical="center" indent="1"/>
    </xf>
    <xf numFmtId="4" fontId="35" fillId="50" borderId="73" applyNumberFormat="0" applyProtection="0">
      <alignment horizontal="left" vertical="center" indent="1"/>
    </xf>
    <xf numFmtId="4" fontId="35" fillId="50" borderId="73" applyNumberFormat="0" applyProtection="0">
      <alignment horizontal="left" vertical="center" indent="1"/>
    </xf>
    <xf numFmtId="4" fontId="35" fillId="50" borderId="73" applyNumberFormat="0" applyProtection="0">
      <alignment horizontal="left" vertical="center" indent="1"/>
    </xf>
    <xf numFmtId="4" fontId="35" fillId="50" borderId="73" applyNumberFormat="0" applyProtection="0">
      <alignment horizontal="left" vertical="center" indent="1"/>
    </xf>
    <xf numFmtId="4" fontId="35" fillId="50" borderId="73" applyNumberFormat="0" applyProtection="0">
      <alignment horizontal="left" vertical="center" indent="1"/>
    </xf>
    <xf numFmtId="4" fontId="35" fillId="50" borderId="73" applyNumberFormat="0" applyProtection="0">
      <alignment horizontal="left" vertical="center" indent="1"/>
    </xf>
    <xf numFmtId="4" fontId="35" fillId="50" borderId="73" applyNumberFormat="0" applyProtection="0">
      <alignment horizontal="left" vertical="center" indent="1"/>
    </xf>
    <xf numFmtId="4" fontId="35" fillId="50" borderId="73" applyNumberFormat="0" applyProtection="0">
      <alignment horizontal="left" vertical="center" indent="1"/>
    </xf>
    <xf numFmtId="4" fontId="35" fillId="50" borderId="73" applyNumberFormat="0" applyProtection="0">
      <alignment horizontal="left" vertical="center" indent="1"/>
    </xf>
    <xf numFmtId="4" fontId="35" fillId="50" borderId="73" applyNumberFormat="0" applyProtection="0">
      <alignment horizontal="left" vertical="center" indent="1"/>
    </xf>
    <xf numFmtId="4" fontId="35" fillId="50" borderId="73" applyNumberFormat="0" applyProtection="0">
      <alignment horizontal="left" vertical="center" indent="1"/>
    </xf>
    <xf numFmtId="4" fontId="35" fillId="50" borderId="73" applyNumberFormat="0" applyProtection="0">
      <alignment horizontal="left" vertical="center" indent="1"/>
    </xf>
    <xf numFmtId="4" fontId="35" fillId="50" borderId="73" applyNumberFormat="0" applyProtection="0">
      <alignment horizontal="left" vertical="center" indent="1"/>
    </xf>
    <xf numFmtId="4" fontId="35" fillId="50" borderId="73" applyNumberFormat="0" applyProtection="0">
      <alignment horizontal="left" vertical="center" indent="1"/>
    </xf>
    <xf numFmtId="4" fontId="35" fillId="50" borderId="73" applyNumberFormat="0" applyProtection="0">
      <alignment horizontal="left" vertical="center" indent="1"/>
    </xf>
    <xf numFmtId="4" fontId="35" fillId="50" borderId="73" applyNumberFormat="0" applyProtection="0">
      <alignment horizontal="left" vertical="center" indent="1"/>
    </xf>
    <xf numFmtId="4" fontId="35" fillId="50" borderId="73" applyNumberFormat="0" applyProtection="0">
      <alignment horizontal="left" vertical="center" indent="1"/>
    </xf>
    <xf numFmtId="4" fontId="35" fillId="50" borderId="73" applyNumberFormat="0" applyProtection="0">
      <alignment horizontal="left" vertical="center" indent="1"/>
    </xf>
    <xf numFmtId="4" fontId="35" fillId="50" borderId="73" applyNumberFormat="0" applyProtection="0">
      <alignment horizontal="left" vertical="center" indent="1"/>
    </xf>
    <xf numFmtId="4" fontId="35" fillId="50" borderId="73" applyNumberFormat="0" applyProtection="0">
      <alignment horizontal="left" vertical="center" indent="1"/>
    </xf>
    <xf numFmtId="4" fontId="35" fillId="50" borderId="73" applyNumberFormat="0" applyProtection="0">
      <alignment horizontal="left" vertical="center" indent="1"/>
    </xf>
    <xf numFmtId="4" fontId="35" fillId="50" borderId="73" applyNumberFormat="0" applyProtection="0">
      <alignment horizontal="left" vertical="center" indent="1"/>
    </xf>
    <xf numFmtId="4" fontId="35" fillId="50" borderId="73" applyNumberFormat="0" applyProtection="0">
      <alignment horizontal="left" vertical="center" indent="1"/>
    </xf>
    <xf numFmtId="4" fontId="35" fillId="50" borderId="73" applyNumberFormat="0" applyProtection="0">
      <alignment horizontal="left" vertical="center" indent="1"/>
    </xf>
    <xf numFmtId="4" fontId="35" fillId="50" borderId="73" applyNumberFormat="0" applyProtection="0">
      <alignment horizontal="left" vertical="center" indent="1"/>
    </xf>
    <xf numFmtId="4" fontId="35" fillId="50" borderId="73" applyNumberFormat="0" applyProtection="0">
      <alignment horizontal="left" vertical="center" indent="1"/>
    </xf>
    <xf numFmtId="4" fontId="35" fillId="50" borderId="73" applyNumberFormat="0" applyProtection="0">
      <alignment horizontal="left" vertical="center" indent="1"/>
    </xf>
    <xf numFmtId="4" fontId="35" fillId="50" borderId="73" applyNumberFormat="0" applyProtection="0">
      <alignment horizontal="left" vertical="center" indent="1"/>
    </xf>
    <xf numFmtId="4" fontId="35" fillId="50" borderId="73" applyNumberFormat="0" applyProtection="0">
      <alignment horizontal="left" vertical="center" indent="1"/>
    </xf>
    <xf numFmtId="4" fontId="35" fillId="50" borderId="73" applyNumberFormat="0" applyProtection="0">
      <alignment horizontal="left" vertical="center" indent="1"/>
    </xf>
    <xf numFmtId="4" fontId="35" fillId="50" borderId="73" applyNumberFormat="0" applyProtection="0">
      <alignment horizontal="left" vertical="center" indent="1"/>
    </xf>
    <xf numFmtId="4" fontId="35" fillId="50" borderId="73" applyNumberFormat="0" applyProtection="0">
      <alignment horizontal="left" vertical="center" indent="1"/>
    </xf>
    <xf numFmtId="4" fontId="35" fillId="50" borderId="73" applyNumberFormat="0" applyProtection="0">
      <alignment horizontal="left" vertical="center" indent="1"/>
    </xf>
    <xf numFmtId="4" fontId="35" fillId="50" borderId="73" applyNumberFormat="0" applyProtection="0">
      <alignment horizontal="left" vertical="center" indent="1"/>
    </xf>
    <xf numFmtId="4" fontId="35" fillId="50" borderId="73" applyNumberFormat="0" applyProtection="0">
      <alignment horizontal="left" vertical="center" indent="1"/>
    </xf>
    <xf numFmtId="4" fontId="35" fillId="50" borderId="73" applyNumberFormat="0" applyProtection="0">
      <alignment horizontal="left" vertical="center" indent="1"/>
    </xf>
    <xf numFmtId="4" fontId="35" fillId="50" borderId="73" applyNumberFormat="0" applyProtection="0">
      <alignment horizontal="left" vertical="center" indent="1"/>
    </xf>
    <xf numFmtId="4" fontId="35" fillId="50" borderId="73" applyNumberFormat="0" applyProtection="0">
      <alignment horizontal="left" vertical="center" indent="1"/>
    </xf>
    <xf numFmtId="4" fontId="35" fillId="50" borderId="73" applyNumberFormat="0" applyProtection="0">
      <alignment horizontal="left" vertical="center" indent="1"/>
    </xf>
    <xf numFmtId="4" fontId="35" fillId="50" borderId="73" applyNumberFormat="0" applyProtection="0">
      <alignment horizontal="left" vertical="center" indent="1"/>
    </xf>
    <xf numFmtId="4" fontId="35" fillId="50" borderId="73" applyNumberFormat="0" applyProtection="0">
      <alignment horizontal="left" vertical="center" indent="1"/>
    </xf>
    <xf numFmtId="4" fontId="35" fillId="50" borderId="73" applyNumberFormat="0" applyProtection="0">
      <alignment horizontal="left" vertical="center" indent="1"/>
    </xf>
    <xf numFmtId="4" fontId="35" fillId="50" borderId="73" applyNumberFormat="0" applyProtection="0">
      <alignment horizontal="left" vertical="center" indent="1"/>
    </xf>
    <xf numFmtId="4" fontId="35" fillId="50" borderId="73" applyNumberFormat="0" applyProtection="0">
      <alignment horizontal="left" vertical="center" indent="1"/>
    </xf>
    <xf numFmtId="4" fontId="35" fillId="50" borderId="73" applyNumberFormat="0" applyProtection="0">
      <alignment horizontal="left" vertical="center" indent="1"/>
    </xf>
    <xf numFmtId="4" fontId="35" fillId="50" borderId="73" applyNumberFormat="0" applyProtection="0">
      <alignment horizontal="left" vertical="center" indent="1"/>
    </xf>
    <xf numFmtId="4" fontId="35" fillId="50" borderId="73" applyNumberFormat="0" applyProtection="0">
      <alignment horizontal="left" vertical="center" indent="1"/>
    </xf>
    <xf numFmtId="4" fontId="35" fillId="50" borderId="73" applyNumberFormat="0" applyProtection="0">
      <alignment horizontal="left" vertical="center" indent="1"/>
    </xf>
    <xf numFmtId="4" fontId="35" fillId="50" borderId="73" applyNumberFormat="0" applyProtection="0">
      <alignment horizontal="left" vertical="center" indent="1"/>
    </xf>
    <xf numFmtId="4" fontId="35" fillId="50" borderId="73" applyNumberFormat="0" applyProtection="0">
      <alignment horizontal="left" vertical="center" indent="1"/>
    </xf>
    <xf numFmtId="4" fontId="35" fillId="50" borderId="73" applyNumberFormat="0" applyProtection="0">
      <alignment horizontal="left" vertical="center" indent="1"/>
    </xf>
    <xf numFmtId="4" fontId="35" fillId="50" borderId="73" applyNumberFormat="0" applyProtection="0">
      <alignment horizontal="left" vertical="center" indent="1"/>
    </xf>
    <xf numFmtId="4" fontId="35" fillId="50" borderId="73" applyNumberFormat="0" applyProtection="0">
      <alignment horizontal="left" vertical="center" indent="1"/>
    </xf>
    <xf numFmtId="4" fontId="35" fillId="50" borderId="73" applyNumberFormat="0" applyProtection="0">
      <alignment horizontal="left" vertical="center" indent="1"/>
    </xf>
    <xf numFmtId="4" fontId="35" fillId="50" borderId="73" applyNumberFormat="0" applyProtection="0">
      <alignment horizontal="left" vertical="center" indent="1"/>
    </xf>
    <xf numFmtId="4" fontId="35" fillId="50" borderId="73" applyNumberFormat="0" applyProtection="0">
      <alignment horizontal="left" vertical="center" indent="1"/>
    </xf>
    <xf numFmtId="4" fontId="35" fillId="50" borderId="73" applyNumberFormat="0" applyProtection="0">
      <alignment horizontal="left" vertical="center" indent="1"/>
    </xf>
    <xf numFmtId="4" fontId="35" fillId="50" borderId="73" applyNumberFormat="0" applyProtection="0">
      <alignment horizontal="left" vertical="center" indent="1"/>
    </xf>
    <xf numFmtId="4" fontId="35" fillId="50" borderId="73" applyNumberFormat="0" applyProtection="0">
      <alignment horizontal="left" vertical="center" indent="1"/>
    </xf>
    <xf numFmtId="4" fontId="35" fillId="50" borderId="73" applyNumberFormat="0" applyProtection="0">
      <alignment horizontal="left" vertical="center" indent="1"/>
    </xf>
    <xf numFmtId="4" fontId="35" fillId="50" borderId="73" applyNumberFormat="0" applyProtection="0">
      <alignment horizontal="left" vertical="center" indent="1"/>
    </xf>
    <xf numFmtId="4" fontId="35" fillId="50" borderId="73" applyNumberFormat="0" applyProtection="0">
      <alignment horizontal="left" vertical="center" indent="1"/>
    </xf>
    <xf numFmtId="4" fontId="35" fillId="50" borderId="73" applyNumberFormat="0" applyProtection="0">
      <alignment horizontal="left" vertical="center" indent="1"/>
    </xf>
    <xf numFmtId="4" fontId="35" fillId="50" borderId="73" applyNumberFormat="0" applyProtection="0">
      <alignment horizontal="left" vertical="center" indent="1"/>
    </xf>
    <xf numFmtId="4" fontId="35" fillId="50" borderId="73" applyNumberFormat="0" applyProtection="0">
      <alignment horizontal="left" vertical="center" indent="1"/>
    </xf>
    <xf numFmtId="4" fontId="35" fillId="50" borderId="73" applyNumberFormat="0" applyProtection="0">
      <alignment horizontal="left" vertical="center" indent="1"/>
    </xf>
    <xf numFmtId="4" fontId="35" fillId="50" borderId="73" applyNumberFormat="0" applyProtection="0">
      <alignment horizontal="left" vertical="center" indent="1"/>
    </xf>
    <xf numFmtId="4" fontId="35" fillId="50" borderId="73" applyNumberFormat="0" applyProtection="0">
      <alignment horizontal="left" vertical="center" indent="1"/>
    </xf>
    <xf numFmtId="4" fontId="35" fillId="50" borderId="73" applyNumberFormat="0" applyProtection="0">
      <alignment horizontal="left" vertical="center" indent="1"/>
    </xf>
    <xf numFmtId="4" fontId="35" fillId="50" borderId="73" applyNumberFormat="0" applyProtection="0">
      <alignment horizontal="left" vertical="center" indent="1"/>
    </xf>
    <xf numFmtId="4" fontId="35" fillId="50" borderId="73" applyNumberFormat="0" applyProtection="0">
      <alignment horizontal="left" vertical="center" indent="1"/>
    </xf>
    <xf numFmtId="4" fontId="35" fillId="50" borderId="73" applyNumberFormat="0" applyProtection="0">
      <alignment horizontal="left" vertical="center" indent="1"/>
    </xf>
    <xf numFmtId="4" fontId="35" fillId="50" borderId="73" applyNumberFormat="0" applyProtection="0">
      <alignment horizontal="left" vertical="center" indent="1"/>
    </xf>
    <xf numFmtId="4" fontId="35" fillId="50" borderId="73" applyNumberFormat="0" applyProtection="0">
      <alignment horizontal="left" vertical="center" indent="1"/>
    </xf>
    <xf numFmtId="4" fontId="35" fillId="50" borderId="73" applyNumberFormat="0" applyProtection="0">
      <alignment horizontal="left" vertical="center" indent="1"/>
    </xf>
    <xf numFmtId="4" fontId="35" fillId="50" borderId="73" applyNumberFormat="0" applyProtection="0">
      <alignment horizontal="left" vertical="center" indent="1"/>
    </xf>
    <xf numFmtId="4" fontId="35" fillId="50" borderId="73" applyNumberFormat="0" applyProtection="0">
      <alignment horizontal="left" vertical="center" indent="1"/>
    </xf>
    <xf numFmtId="4" fontId="35" fillId="50" borderId="73" applyNumberFormat="0" applyProtection="0">
      <alignment horizontal="left" vertical="center" indent="1"/>
    </xf>
    <xf numFmtId="4" fontId="35" fillId="50" borderId="73" applyNumberFormat="0" applyProtection="0">
      <alignment horizontal="left" vertical="center" indent="1"/>
    </xf>
    <xf numFmtId="4" fontId="35" fillId="50" borderId="73" applyNumberFormat="0" applyProtection="0">
      <alignment horizontal="left" vertical="center" indent="1"/>
    </xf>
    <xf numFmtId="4" fontId="35" fillId="50" borderId="73" applyNumberFormat="0" applyProtection="0">
      <alignment horizontal="left" vertical="center" indent="1"/>
    </xf>
    <xf numFmtId="4" fontId="35" fillId="50" borderId="73" applyNumberFormat="0" applyProtection="0">
      <alignment horizontal="left" vertical="center" indent="1"/>
    </xf>
    <xf numFmtId="4" fontId="35" fillId="50" borderId="73" applyNumberFormat="0" applyProtection="0">
      <alignment horizontal="left" vertical="center" indent="1"/>
    </xf>
    <xf numFmtId="4" fontId="35" fillId="50" borderId="73" applyNumberFormat="0" applyProtection="0">
      <alignment horizontal="left" vertical="center" indent="1"/>
    </xf>
    <xf numFmtId="4" fontId="35" fillId="50" borderId="73" applyNumberFormat="0" applyProtection="0">
      <alignment horizontal="left" vertical="center" indent="1"/>
    </xf>
    <xf numFmtId="4" fontId="35" fillId="50" borderId="73" applyNumberFormat="0" applyProtection="0">
      <alignment horizontal="left" vertical="center" indent="1"/>
    </xf>
    <xf numFmtId="4" fontId="35" fillId="50" borderId="73" applyNumberFormat="0" applyProtection="0">
      <alignment horizontal="left" vertical="center" indent="1"/>
    </xf>
    <xf numFmtId="4" fontId="35" fillId="50" borderId="73" applyNumberFormat="0" applyProtection="0">
      <alignment horizontal="left" vertical="center" indent="1"/>
    </xf>
    <xf numFmtId="4" fontId="35" fillId="50" borderId="73" applyNumberFormat="0" applyProtection="0">
      <alignment horizontal="left" vertical="center" indent="1"/>
    </xf>
    <xf numFmtId="4" fontId="35" fillId="50" borderId="73" applyNumberFormat="0" applyProtection="0">
      <alignment horizontal="left" vertical="center" indent="1"/>
    </xf>
    <xf numFmtId="4" fontId="35" fillId="50" borderId="73" applyNumberFormat="0" applyProtection="0">
      <alignment horizontal="left" vertical="center" indent="1"/>
    </xf>
    <xf numFmtId="4" fontId="35" fillId="50" borderId="73" applyNumberFormat="0" applyProtection="0">
      <alignment horizontal="left" vertical="center" indent="1"/>
    </xf>
    <xf numFmtId="4" fontId="35" fillId="50" borderId="73" applyNumberFormat="0" applyProtection="0">
      <alignment horizontal="left" vertical="center" indent="1"/>
    </xf>
    <xf numFmtId="4" fontId="35" fillId="50" borderId="73" applyNumberFormat="0" applyProtection="0">
      <alignment horizontal="left" vertical="center" indent="1"/>
    </xf>
    <xf numFmtId="4" fontId="35" fillId="50" borderId="73" applyNumberFormat="0" applyProtection="0">
      <alignment horizontal="left" vertical="center" indent="1"/>
    </xf>
    <xf numFmtId="4" fontId="35" fillId="50" borderId="73" applyNumberFormat="0" applyProtection="0">
      <alignment horizontal="left" vertical="center" indent="1"/>
    </xf>
    <xf numFmtId="4" fontId="35" fillId="50" borderId="73" applyNumberFormat="0" applyProtection="0">
      <alignment horizontal="left" vertical="center" indent="1"/>
    </xf>
    <xf numFmtId="4" fontId="35" fillId="50" borderId="73" applyNumberFormat="0" applyProtection="0">
      <alignment horizontal="left" vertical="center" indent="1"/>
    </xf>
    <xf numFmtId="4" fontId="35" fillId="50" borderId="73" applyNumberFormat="0" applyProtection="0">
      <alignment horizontal="left" vertical="center" indent="1"/>
    </xf>
    <xf numFmtId="4" fontId="35" fillId="50" borderId="73" applyNumberFormat="0" applyProtection="0">
      <alignment horizontal="left" vertical="center" indent="1"/>
    </xf>
    <xf numFmtId="4" fontId="35" fillId="50" borderId="73" applyNumberFormat="0" applyProtection="0">
      <alignment horizontal="left" vertical="center" indent="1"/>
    </xf>
    <xf numFmtId="4" fontId="35" fillId="50" borderId="73" applyNumberFormat="0" applyProtection="0">
      <alignment horizontal="left" vertical="center" indent="1"/>
    </xf>
    <xf numFmtId="4" fontId="35" fillId="50" borderId="73" applyNumberFormat="0" applyProtection="0">
      <alignment horizontal="left" vertical="center" indent="1"/>
    </xf>
    <xf numFmtId="4" fontId="35" fillId="50" borderId="73" applyNumberFormat="0" applyProtection="0">
      <alignment horizontal="left" vertical="center" indent="1"/>
    </xf>
    <xf numFmtId="4" fontId="35" fillId="50" borderId="73" applyNumberFormat="0" applyProtection="0">
      <alignment horizontal="left" vertical="center" indent="1"/>
    </xf>
    <xf numFmtId="4" fontId="35" fillId="50" borderId="73" applyNumberFormat="0" applyProtection="0">
      <alignment horizontal="left" vertical="center" indent="1"/>
    </xf>
    <xf numFmtId="4" fontId="35" fillId="50" borderId="73" applyNumberFormat="0" applyProtection="0">
      <alignment horizontal="left" vertical="center" indent="1"/>
    </xf>
    <xf numFmtId="4" fontId="35" fillId="50" borderId="73" applyNumberFormat="0" applyProtection="0">
      <alignment horizontal="left" vertical="center" indent="1"/>
    </xf>
    <xf numFmtId="4" fontId="35" fillId="50" borderId="73" applyNumberFormat="0" applyProtection="0">
      <alignment horizontal="left" vertical="center" indent="1"/>
    </xf>
    <xf numFmtId="4" fontId="35" fillId="50" borderId="73" applyNumberFormat="0" applyProtection="0">
      <alignment horizontal="left" vertical="center" indent="1"/>
    </xf>
    <xf numFmtId="4" fontId="35" fillId="50" borderId="73" applyNumberFormat="0" applyProtection="0">
      <alignment horizontal="left" vertical="center" indent="1"/>
    </xf>
    <xf numFmtId="4" fontId="35" fillId="50" borderId="73" applyNumberFormat="0" applyProtection="0">
      <alignment horizontal="left" vertical="center" indent="1"/>
    </xf>
    <xf numFmtId="4" fontId="35" fillId="50" borderId="73" applyNumberFormat="0" applyProtection="0">
      <alignment horizontal="left" vertical="center" indent="1"/>
    </xf>
    <xf numFmtId="4" fontId="35" fillId="50" borderId="73" applyNumberFormat="0" applyProtection="0">
      <alignment horizontal="left" vertical="center" indent="1"/>
    </xf>
    <xf numFmtId="4" fontId="35" fillId="50" borderId="73" applyNumberFormat="0" applyProtection="0">
      <alignment horizontal="left" vertical="center" indent="1"/>
    </xf>
    <xf numFmtId="4" fontId="35" fillId="50" borderId="73" applyNumberFormat="0" applyProtection="0">
      <alignment horizontal="left" vertical="center" indent="1"/>
    </xf>
    <xf numFmtId="4" fontId="35" fillId="50" borderId="73" applyNumberFormat="0" applyProtection="0">
      <alignment horizontal="left" vertical="center" indent="1"/>
    </xf>
    <xf numFmtId="4" fontId="35" fillId="50" borderId="73" applyNumberFormat="0" applyProtection="0">
      <alignment horizontal="left" vertical="center" indent="1"/>
    </xf>
    <xf numFmtId="4" fontId="35" fillId="50" borderId="73" applyNumberFormat="0" applyProtection="0">
      <alignment horizontal="left" vertical="center" indent="1"/>
    </xf>
    <xf numFmtId="4" fontId="35" fillId="50" borderId="73" applyNumberFormat="0" applyProtection="0">
      <alignment horizontal="left" vertical="center" indent="1"/>
    </xf>
    <xf numFmtId="4" fontId="35" fillId="50" borderId="73" applyNumberFormat="0" applyProtection="0">
      <alignment horizontal="left" vertical="center" indent="1"/>
    </xf>
    <xf numFmtId="4" fontId="35" fillId="50" borderId="73" applyNumberFormat="0" applyProtection="0">
      <alignment horizontal="left" vertical="center" indent="1"/>
    </xf>
    <xf numFmtId="4" fontId="35" fillId="50" borderId="73" applyNumberFormat="0" applyProtection="0">
      <alignment horizontal="left" vertical="center" indent="1"/>
    </xf>
    <xf numFmtId="4" fontId="35" fillId="50" borderId="73" applyNumberFormat="0" applyProtection="0">
      <alignment horizontal="left" vertical="center" indent="1"/>
    </xf>
    <xf numFmtId="4" fontId="35" fillId="50" borderId="73" applyNumberFormat="0" applyProtection="0">
      <alignment horizontal="left" vertical="center" indent="1"/>
    </xf>
    <xf numFmtId="4" fontId="35" fillId="50" borderId="73" applyNumberFormat="0" applyProtection="0">
      <alignment horizontal="left" vertical="center" indent="1"/>
    </xf>
    <xf numFmtId="4" fontId="35" fillId="50" borderId="73" applyNumberFormat="0" applyProtection="0">
      <alignment horizontal="left" vertical="center" indent="1"/>
    </xf>
    <xf numFmtId="4" fontId="35" fillId="50" borderId="73" applyNumberFormat="0" applyProtection="0">
      <alignment horizontal="left" vertical="center" indent="1"/>
    </xf>
    <xf numFmtId="4" fontId="35" fillId="50" borderId="73" applyNumberFormat="0" applyProtection="0">
      <alignment horizontal="left" vertical="center" indent="1"/>
    </xf>
    <xf numFmtId="4" fontId="35" fillId="50" borderId="73" applyNumberFormat="0" applyProtection="0">
      <alignment horizontal="left" vertical="center" indent="1"/>
    </xf>
    <xf numFmtId="4" fontId="35" fillId="50" borderId="73" applyNumberFormat="0" applyProtection="0">
      <alignment horizontal="left" vertical="center" indent="1"/>
    </xf>
    <xf numFmtId="4" fontId="35" fillId="50" borderId="73" applyNumberFormat="0" applyProtection="0">
      <alignment horizontal="left" vertical="center" indent="1"/>
    </xf>
    <xf numFmtId="4" fontId="35" fillId="50" borderId="73" applyNumberFormat="0" applyProtection="0">
      <alignment horizontal="left" vertical="center" indent="1"/>
    </xf>
    <xf numFmtId="4" fontId="35" fillId="50" borderId="73" applyNumberFormat="0" applyProtection="0">
      <alignment horizontal="left" vertical="center" indent="1"/>
    </xf>
    <xf numFmtId="4" fontId="35" fillId="50" borderId="73" applyNumberFormat="0" applyProtection="0">
      <alignment horizontal="left" vertical="center" indent="1"/>
    </xf>
    <xf numFmtId="4" fontId="35" fillId="50" borderId="73" applyNumberFormat="0" applyProtection="0">
      <alignment horizontal="left" vertical="center" indent="1"/>
    </xf>
    <xf numFmtId="4" fontId="35" fillId="50" borderId="73" applyNumberFormat="0" applyProtection="0">
      <alignment horizontal="left" vertical="center" indent="1"/>
    </xf>
    <xf numFmtId="4" fontId="35" fillId="50" borderId="73" applyNumberFormat="0" applyProtection="0">
      <alignment horizontal="left" vertical="center" indent="1"/>
    </xf>
    <xf numFmtId="4" fontId="35" fillId="50" borderId="73" applyNumberFormat="0" applyProtection="0">
      <alignment horizontal="left" vertical="center" indent="1"/>
    </xf>
    <xf numFmtId="4" fontId="35" fillId="50" borderId="73" applyNumberFormat="0" applyProtection="0">
      <alignment horizontal="left" vertical="center" indent="1"/>
    </xf>
    <xf numFmtId="4" fontId="35" fillId="50" borderId="73" applyNumberFormat="0" applyProtection="0">
      <alignment horizontal="left" vertical="center" indent="1"/>
    </xf>
    <xf numFmtId="4" fontId="35" fillId="50" borderId="73" applyNumberFormat="0" applyProtection="0">
      <alignment horizontal="left" vertical="center" indent="1"/>
    </xf>
    <xf numFmtId="4" fontId="35" fillId="50" borderId="73" applyNumberFormat="0" applyProtection="0">
      <alignment horizontal="left" vertical="center" indent="1"/>
    </xf>
    <xf numFmtId="4" fontId="35" fillId="50" borderId="73" applyNumberFormat="0" applyProtection="0">
      <alignment horizontal="left" vertical="center" indent="1"/>
    </xf>
    <xf numFmtId="4" fontId="35" fillId="50" borderId="73" applyNumberFormat="0" applyProtection="0">
      <alignment horizontal="left" vertical="center" indent="1"/>
    </xf>
    <xf numFmtId="4" fontId="35" fillId="50" borderId="73" applyNumberFormat="0" applyProtection="0">
      <alignment horizontal="left" vertical="center" indent="1"/>
    </xf>
    <xf numFmtId="4" fontId="35" fillId="50" borderId="73" applyNumberFormat="0" applyProtection="0">
      <alignment horizontal="left" vertical="center" indent="1"/>
    </xf>
    <xf numFmtId="4" fontId="35" fillId="50" borderId="73" applyNumberFormat="0" applyProtection="0">
      <alignment horizontal="left" vertical="center" indent="1"/>
    </xf>
    <xf numFmtId="4" fontId="35" fillId="50" borderId="73" applyNumberFormat="0" applyProtection="0">
      <alignment horizontal="left" vertical="center" indent="1"/>
    </xf>
    <xf numFmtId="4" fontId="35" fillId="50" borderId="73" applyNumberFormat="0" applyProtection="0">
      <alignment horizontal="left" vertical="center" indent="1"/>
    </xf>
    <xf numFmtId="4" fontId="35" fillId="50" borderId="73" applyNumberFormat="0" applyProtection="0">
      <alignment horizontal="left" vertical="center" indent="1"/>
    </xf>
    <xf numFmtId="4" fontId="35" fillId="50" borderId="73" applyNumberFormat="0" applyProtection="0">
      <alignment horizontal="left" vertical="center" indent="1"/>
    </xf>
    <xf numFmtId="4" fontId="35" fillId="50" borderId="73" applyNumberFormat="0" applyProtection="0">
      <alignment horizontal="left" vertical="center" indent="1"/>
    </xf>
    <xf numFmtId="4" fontId="35" fillId="50" borderId="73" applyNumberFormat="0" applyProtection="0">
      <alignment horizontal="left" vertical="center" indent="1"/>
    </xf>
    <xf numFmtId="4" fontId="35" fillId="50" borderId="73" applyNumberFormat="0" applyProtection="0">
      <alignment horizontal="left" vertical="center" indent="1"/>
    </xf>
    <xf numFmtId="4" fontId="35" fillId="50" borderId="73" applyNumberFormat="0" applyProtection="0">
      <alignment horizontal="left" vertical="center" indent="1"/>
    </xf>
    <xf numFmtId="4" fontId="35" fillId="50" borderId="73" applyNumberFormat="0" applyProtection="0">
      <alignment horizontal="left" vertical="center" indent="1"/>
    </xf>
    <xf numFmtId="4" fontId="35" fillId="50" borderId="73" applyNumberFormat="0" applyProtection="0">
      <alignment horizontal="left" vertical="center" indent="1"/>
    </xf>
    <xf numFmtId="4" fontId="35" fillId="50" borderId="73" applyNumberFormat="0" applyProtection="0">
      <alignment horizontal="left" vertical="center" indent="1"/>
    </xf>
    <xf numFmtId="4" fontId="35" fillId="50" borderId="73" applyNumberFormat="0" applyProtection="0">
      <alignment horizontal="left" vertical="center" indent="1"/>
    </xf>
    <xf numFmtId="4" fontId="35" fillId="50" borderId="73" applyNumberFormat="0" applyProtection="0">
      <alignment horizontal="left" vertical="center" indent="1"/>
    </xf>
    <xf numFmtId="4" fontId="35" fillId="50" borderId="73" applyNumberFormat="0" applyProtection="0">
      <alignment horizontal="left" vertical="center" indent="1"/>
    </xf>
    <xf numFmtId="4" fontId="35" fillId="50" borderId="73" applyNumberFormat="0" applyProtection="0">
      <alignment horizontal="left" vertical="center" indent="1"/>
    </xf>
    <xf numFmtId="4" fontId="35" fillId="50" borderId="73" applyNumberFormat="0" applyProtection="0">
      <alignment horizontal="left" vertical="center" indent="1"/>
    </xf>
    <xf numFmtId="4" fontId="35" fillId="50" borderId="73" applyNumberFormat="0" applyProtection="0">
      <alignment horizontal="left" vertical="center" indent="1"/>
    </xf>
    <xf numFmtId="4" fontId="35" fillId="50" borderId="73" applyNumberFormat="0" applyProtection="0">
      <alignment horizontal="left" vertical="center" indent="1"/>
    </xf>
    <xf numFmtId="4" fontId="35" fillId="50" borderId="73" applyNumberFormat="0" applyProtection="0">
      <alignment horizontal="left" vertical="center" indent="1"/>
    </xf>
    <xf numFmtId="4" fontId="35" fillId="50" borderId="73" applyNumberFormat="0" applyProtection="0">
      <alignment horizontal="left" vertical="center" indent="1"/>
    </xf>
    <xf numFmtId="4" fontId="35" fillId="50" borderId="73" applyNumberFormat="0" applyProtection="0">
      <alignment horizontal="left" vertical="center" indent="1"/>
    </xf>
    <xf numFmtId="4" fontId="35" fillId="50" borderId="73" applyNumberFormat="0" applyProtection="0">
      <alignment horizontal="left" vertical="center" indent="1"/>
    </xf>
    <xf numFmtId="4" fontId="35" fillId="50" borderId="73" applyNumberFormat="0" applyProtection="0">
      <alignment horizontal="left" vertical="center" indent="1"/>
    </xf>
    <xf numFmtId="4" fontId="35" fillId="50" borderId="73" applyNumberFormat="0" applyProtection="0">
      <alignment horizontal="left" vertical="center" indent="1"/>
    </xf>
    <xf numFmtId="4" fontId="35" fillId="50" borderId="73" applyNumberFormat="0" applyProtection="0">
      <alignment horizontal="left" vertical="center" indent="1"/>
    </xf>
    <xf numFmtId="4" fontId="35" fillId="50" borderId="73" applyNumberFormat="0" applyProtection="0">
      <alignment horizontal="left" vertical="center" indent="1"/>
    </xf>
    <xf numFmtId="4" fontId="35" fillId="50" borderId="73" applyNumberFormat="0" applyProtection="0">
      <alignment horizontal="left" vertical="center" indent="1"/>
    </xf>
    <xf numFmtId="4" fontId="35" fillId="50" borderId="73" applyNumberFormat="0" applyProtection="0">
      <alignment horizontal="left" vertical="center" indent="1"/>
    </xf>
    <xf numFmtId="4" fontId="35" fillId="50" borderId="73" applyNumberFormat="0" applyProtection="0">
      <alignment horizontal="left" vertical="center" indent="1"/>
    </xf>
    <xf numFmtId="4" fontId="35" fillId="50" borderId="73" applyNumberFormat="0" applyProtection="0">
      <alignment horizontal="left" vertical="center" indent="1"/>
    </xf>
    <xf numFmtId="4" fontId="35" fillId="50" borderId="73" applyNumberFormat="0" applyProtection="0">
      <alignment horizontal="left" vertical="center" indent="1"/>
    </xf>
    <xf numFmtId="4" fontId="35" fillId="50" borderId="73" applyNumberFormat="0" applyProtection="0">
      <alignment horizontal="left" vertical="center" indent="1"/>
    </xf>
    <xf numFmtId="4" fontId="35" fillId="50" borderId="73" applyNumberFormat="0" applyProtection="0">
      <alignment horizontal="left" vertical="center" indent="1"/>
    </xf>
    <xf numFmtId="4" fontId="35" fillId="50" borderId="73" applyNumberFormat="0" applyProtection="0">
      <alignment horizontal="left" vertical="center" indent="1"/>
    </xf>
    <xf numFmtId="4" fontId="35" fillId="50" borderId="73" applyNumberFormat="0" applyProtection="0">
      <alignment horizontal="left" vertical="center" indent="1"/>
    </xf>
    <xf numFmtId="4" fontId="35" fillId="50" borderId="73" applyNumberFormat="0" applyProtection="0">
      <alignment horizontal="left" vertical="center" indent="1"/>
    </xf>
    <xf numFmtId="4" fontId="35" fillId="50" borderId="73" applyNumberFormat="0" applyProtection="0">
      <alignment horizontal="left" vertical="center" indent="1"/>
    </xf>
    <xf numFmtId="4" fontId="35" fillId="50" borderId="73" applyNumberFormat="0" applyProtection="0">
      <alignment horizontal="left" vertical="center" indent="1"/>
    </xf>
    <xf numFmtId="4" fontId="35" fillId="50" borderId="73" applyNumberFormat="0" applyProtection="0">
      <alignment horizontal="left" vertical="center" indent="1"/>
    </xf>
    <xf numFmtId="4" fontId="35" fillId="50" borderId="73" applyNumberFormat="0" applyProtection="0">
      <alignment horizontal="left" vertical="center" indent="1"/>
    </xf>
    <xf numFmtId="4" fontId="35" fillId="50" borderId="73" applyNumberFormat="0" applyProtection="0">
      <alignment horizontal="left" vertical="center" indent="1"/>
    </xf>
    <xf numFmtId="4" fontId="35" fillId="50" borderId="73" applyNumberFormat="0" applyProtection="0">
      <alignment horizontal="left" vertical="center" indent="1"/>
    </xf>
    <xf numFmtId="4" fontId="35" fillId="50" borderId="73" applyNumberFormat="0" applyProtection="0">
      <alignment horizontal="left" vertical="center" indent="1"/>
    </xf>
    <xf numFmtId="4" fontId="35" fillId="50" borderId="73" applyNumberFormat="0" applyProtection="0">
      <alignment horizontal="left" vertical="center" indent="1"/>
    </xf>
    <xf numFmtId="4" fontId="35" fillId="50" borderId="73" applyNumberFormat="0" applyProtection="0">
      <alignment horizontal="left" vertical="center" indent="1"/>
    </xf>
    <xf numFmtId="4" fontId="35" fillId="50" borderId="73" applyNumberFormat="0" applyProtection="0">
      <alignment horizontal="left" vertical="center" indent="1"/>
    </xf>
    <xf numFmtId="4" fontId="35" fillId="50" borderId="73" applyNumberFormat="0" applyProtection="0">
      <alignment horizontal="left" vertical="center" indent="1"/>
    </xf>
    <xf numFmtId="4" fontId="35" fillId="50" borderId="73" applyNumberFormat="0" applyProtection="0">
      <alignment horizontal="left" vertical="center" indent="1"/>
    </xf>
    <xf numFmtId="4" fontId="35" fillId="50" borderId="73" applyNumberFormat="0" applyProtection="0">
      <alignment horizontal="left" vertical="center" indent="1"/>
    </xf>
    <xf numFmtId="4" fontId="35" fillId="50" borderId="73" applyNumberFormat="0" applyProtection="0">
      <alignment horizontal="left" vertical="center" indent="1"/>
    </xf>
    <xf numFmtId="4" fontId="35" fillId="50" borderId="73" applyNumberFormat="0" applyProtection="0">
      <alignment horizontal="left" vertical="center" indent="1"/>
    </xf>
    <xf numFmtId="4" fontId="35" fillId="50" borderId="73" applyNumberFormat="0" applyProtection="0">
      <alignment horizontal="left" vertical="center" indent="1"/>
    </xf>
    <xf numFmtId="4" fontId="35" fillId="50" borderId="73" applyNumberFormat="0" applyProtection="0">
      <alignment horizontal="left" vertical="center" indent="1"/>
    </xf>
    <xf numFmtId="4" fontId="35" fillId="50" borderId="73" applyNumberFormat="0" applyProtection="0">
      <alignment horizontal="left" vertical="center" indent="1"/>
    </xf>
    <xf numFmtId="4" fontId="35" fillId="50" borderId="73" applyNumberFormat="0" applyProtection="0">
      <alignment horizontal="left" vertical="center" indent="1"/>
    </xf>
    <xf numFmtId="4" fontId="35" fillId="50" borderId="73" applyNumberFormat="0" applyProtection="0">
      <alignment horizontal="left" vertical="center" indent="1"/>
    </xf>
    <xf numFmtId="4" fontId="35" fillId="50" borderId="73" applyNumberFormat="0" applyProtection="0">
      <alignment horizontal="left" vertical="center" indent="1"/>
    </xf>
    <xf numFmtId="4" fontId="35" fillId="50" borderId="73" applyNumberFormat="0" applyProtection="0">
      <alignment horizontal="left" vertical="center" indent="1"/>
    </xf>
    <xf numFmtId="4" fontId="35" fillId="50" borderId="73" applyNumberFormat="0" applyProtection="0">
      <alignment horizontal="left" vertical="center" indent="1"/>
    </xf>
    <xf numFmtId="4" fontId="35" fillId="50" borderId="73" applyNumberFormat="0" applyProtection="0">
      <alignment horizontal="left" vertical="center" indent="1"/>
    </xf>
    <xf numFmtId="4" fontId="35" fillId="50" borderId="73" applyNumberFormat="0" applyProtection="0">
      <alignment horizontal="left" vertical="center" indent="1"/>
    </xf>
    <xf numFmtId="4" fontId="35" fillId="50" borderId="73" applyNumberFormat="0" applyProtection="0">
      <alignment horizontal="left" vertical="center" indent="1"/>
    </xf>
    <xf numFmtId="4" fontId="35" fillId="50" borderId="73" applyNumberFormat="0" applyProtection="0">
      <alignment horizontal="left" vertical="center" indent="1"/>
    </xf>
    <xf numFmtId="4" fontId="35" fillId="50" borderId="73" applyNumberFormat="0" applyProtection="0">
      <alignment horizontal="left" vertical="center" indent="1"/>
    </xf>
    <xf numFmtId="4" fontId="35" fillId="50" borderId="73" applyNumberFormat="0" applyProtection="0">
      <alignment horizontal="left" vertical="center" indent="1"/>
    </xf>
    <xf numFmtId="4" fontId="35" fillId="50" borderId="73" applyNumberFormat="0" applyProtection="0">
      <alignment horizontal="left" vertical="center" indent="1"/>
    </xf>
    <xf numFmtId="4" fontId="35" fillId="50" borderId="73" applyNumberFormat="0" applyProtection="0">
      <alignment horizontal="left" vertical="center" indent="1"/>
    </xf>
    <xf numFmtId="4" fontId="35" fillId="50" borderId="73" applyNumberFormat="0" applyProtection="0">
      <alignment horizontal="left" vertical="center" indent="1"/>
    </xf>
    <xf numFmtId="4" fontId="35" fillId="50" borderId="73" applyNumberFormat="0" applyProtection="0">
      <alignment horizontal="left" vertical="center" indent="1"/>
    </xf>
    <xf numFmtId="4" fontId="35" fillId="50" borderId="73" applyNumberFormat="0" applyProtection="0">
      <alignment horizontal="left" vertical="center" indent="1"/>
    </xf>
    <xf numFmtId="4" fontId="35" fillId="50" borderId="73" applyNumberFormat="0" applyProtection="0">
      <alignment horizontal="left" vertical="center" indent="1"/>
    </xf>
    <xf numFmtId="4" fontId="35" fillId="50" borderId="73" applyNumberFormat="0" applyProtection="0">
      <alignment horizontal="left" vertical="center" indent="1"/>
    </xf>
    <xf numFmtId="4" fontId="35" fillId="50" borderId="73" applyNumberFormat="0" applyProtection="0">
      <alignment horizontal="left" vertical="center" indent="1"/>
    </xf>
    <xf numFmtId="4" fontId="35" fillId="50" borderId="73" applyNumberFormat="0" applyProtection="0">
      <alignment horizontal="left" vertical="center" indent="1"/>
    </xf>
    <xf numFmtId="4" fontId="35" fillId="50" borderId="73" applyNumberFormat="0" applyProtection="0">
      <alignment horizontal="left" vertical="center" indent="1"/>
    </xf>
    <xf numFmtId="4" fontId="35" fillId="50" borderId="73" applyNumberFormat="0" applyProtection="0">
      <alignment horizontal="left" vertical="center" indent="1"/>
    </xf>
    <xf numFmtId="4" fontId="35" fillId="50" borderId="73" applyNumberFormat="0" applyProtection="0">
      <alignment horizontal="left" vertical="center" indent="1"/>
    </xf>
    <xf numFmtId="4" fontId="35" fillId="50" borderId="73" applyNumberFormat="0" applyProtection="0">
      <alignment horizontal="left" vertical="center" indent="1"/>
    </xf>
    <xf numFmtId="4" fontId="35" fillId="50" borderId="73" applyNumberFormat="0" applyProtection="0">
      <alignment horizontal="left" vertical="center" indent="1"/>
    </xf>
    <xf numFmtId="4" fontId="35" fillId="50" borderId="73" applyNumberFormat="0" applyProtection="0">
      <alignment horizontal="left" vertical="center" indent="1"/>
    </xf>
    <xf numFmtId="4" fontId="35" fillId="50" borderId="73" applyNumberFormat="0" applyProtection="0">
      <alignment horizontal="left" vertical="center" indent="1"/>
    </xf>
    <xf numFmtId="4" fontId="35" fillId="50" borderId="73" applyNumberFormat="0" applyProtection="0">
      <alignment horizontal="left" vertical="center" indent="1"/>
    </xf>
    <xf numFmtId="4" fontId="35" fillId="50" borderId="73" applyNumberFormat="0" applyProtection="0">
      <alignment horizontal="left" vertical="center" indent="1"/>
    </xf>
    <xf numFmtId="4" fontId="35" fillId="50" borderId="73" applyNumberFormat="0" applyProtection="0">
      <alignment horizontal="left" vertical="center" indent="1"/>
    </xf>
    <xf numFmtId="4" fontId="35" fillId="50" borderId="73" applyNumberFormat="0" applyProtection="0">
      <alignment horizontal="left" vertical="center" indent="1"/>
    </xf>
    <xf numFmtId="4" fontId="35" fillId="50" borderId="73" applyNumberFormat="0" applyProtection="0">
      <alignment horizontal="left" vertical="center" indent="1"/>
    </xf>
    <xf numFmtId="4" fontId="35" fillId="50" borderId="73" applyNumberFormat="0" applyProtection="0">
      <alignment horizontal="left" vertical="center" indent="1"/>
    </xf>
    <xf numFmtId="4" fontId="35" fillId="50" borderId="73" applyNumberFormat="0" applyProtection="0">
      <alignment horizontal="left" vertical="center" indent="1"/>
    </xf>
    <xf numFmtId="4" fontId="35" fillId="50" borderId="73" applyNumberFormat="0" applyProtection="0">
      <alignment horizontal="left" vertical="center" indent="1"/>
    </xf>
    <xf numFmtId="4" fontId="35" fillId="50" borderId="73" applyNumberFormat="0" applyProtection="0">
      <alignment horizontal="left" vertical="center" indent="1"/>
    </xf>
    <xf numFmtId="4" fontId="35" fillId="50" borderId="73" applyNumberFormat="0" applyProtection="0">
      <alignment horizontal="left" vertical="center" indent="1"/>
    </xf>
    <xf numFmtId="4" fontId="35" fillId="50" borderId="73" applyNumberFormat="0" applyProtection="0">
      <alignment horizontal="left" vertical="center" indent="1"/>
    </xf>
    <xf numFmtId="4" fontId="35" fillId="50" borderId="73" applyNumberFormat="0" applyProtection="0">
      <alignment horizontal="left" vertical="center" indent="1"/>
    </xf>
    <xf numFmtId="4" fontId="35" fillId="50" borderId="73" applyNumberFormat="0" applyProtection="0">
      <alignment horizontal="left" vertical="center" indent="1"/>
    </xf>
    <xf numFmtId="4" fontId="35" fillId="50" borderId="73" applyNumberFormat="0" applyProtection="0">
      <alignment horizontal="left" vertical="center" indent="1"/>
    </xf>
    <xf numFmtId="4" fontId="35" fillId="50" borderId="73" applyNumberFormat="0" applyProtection="0">
      <alignment horizontal="left" vertical="center" indent="1"/>
    </xf>
    <xf numFmtId="4" fontId="35" fillId="50" borderId="73" applyNumberFormat="0" applyProtection="0">
      <alignment horizontal="left" vertical="center" indent="1"/>
    </xf>
    <xf numFmtId="4" fontId="35" fillId="50" borderId="73" applyNumberFormat="0" applyProtection="0">
      <alignment horizontal="left" vertical="center" indent="1"/>
    </xf>
    <xf numFmtId="4" fontId="35" fillId="50" borderId="73" applyNumberFormat="0" applyProtection="0">
      <alignment horizontal="left" vertical="center" indent="1"/>
    </xf>
    <xf numFmtId="4" fontId="35" fillId="50" borderId="73" applyNumberFormat="0" applyProtection="0">
      <alignment horizontal="left" vertical="center" indent="1"/>
    </xf>
    <xf numFmtId="4" fontId="35" fillId="50" borderId="73" applyNumberFormat="0" applyProtection="0">
      <alignment horizontal="left" vertical="center" indent="1"/>
    </xf>
    <xf numFmtId="4" fontId="35" fillId="50" borderId="73" applyNumberFormat="0" applyProtection="0">
      <alignment horizontal="left" vertical="center" indent="1"/>
    </xf>
    <xf numFmtId="4" fontId="35" fillId="50" borderId="73" applyNumberFormat="0" applyProtection="0">
      <alignment horizontal="left" vertical="center" indent="1"/>
    </xf>
    <xf numFmtId="4" fontId="35" fillId="50" borderId="73" applyNumberFormat="0" applyProtection="0">
      <alignment horizontal="left" vertical="center" indent="1"/>
    </xf>
    <xf numFmtId="4" fontId="35" fillId="50" borderId="73" applyNumberFormat="0" applyProtection="0">
      <alignment horizontal="left" vertical="center" indent="1"/>
    </xf>
    <xf numFmtId="4" fontId="35" fillId="50" borderId="73" applyNumberFormat="0" applyProtection="0">
      <alignment horizontal="left" vertical="center" indent="1"/>
    </xf>
    <xf numFmtId="4" fontId="35" fillId="50" borderId="73" applyNumberFormat="0" applyProtection="0">
      <alignment horizontal="left" vertical="center" indent="1"/>
    </xf>
    <xf numFmtId="4" fontId="35" fillId="50" borderId="73" applyNumberFormat="0" applyProtection="0">
      <alignment horizontal="left" vertical="center" indent="1"/>
    </xf>
    <xf numFmtId="4" fontId="35" fillId="50" borderId="73" applyNumberFormat="0" applyProtection="0">
      <alignment horizontal="left" vertical="center" indent="1"/>
    </xf>
    <xf numFmtId="4" fontId="35" fillId="50" borderId="73" applyNumberFormat="0" applyProtection="0">
      <alignment horizontal="left" vertical="center" indent="1"/>
    </xf>
    <xf numFmtId="4" fontId="35" fillId="50" borderId="73" applyNumberFormat="0" applyProtection="0">
      <alignment horizontal="left" vertical="center" indent="1"/>
    </xf>
    <xf numFmtId="4" fontId="35" fillId="50" borderId="73" applyNumberFormat="0" applyProtection="0">
      <alignment horizontal="left" vertical="center" indent="1"/>
    </xf>
    <xf numFmtId="4" fontId="35" fillId="50" borderId="73" applyNumberFormat="0" applyProtection="0">
      <alignment horizontal="left" vertical="center" indent="1"/>
    </xf>
    <xf numFmtId="4" fontId="35" fillId="50" borderId="73" applyNumberFormat="0" applyProtection="0">
      <alignment horizontal="left" vertical="center" indent="1"/>
    </xf>
    <xf numFmtId="4" fontId="35" fillId="50" borderId="73" applyNumberFormat="0" applyProtection="0">
      <alignment horizontal="left" vertical="center" indent="1"/>
    </xf>
    <xf numFmtId="4" fontId="35" fillId="50" borderId="73" applyNumberFormat="0" applyProtection="0">
      <alignment horizontal="left" vertical="center" indent="1"/>
    </xf>
    <xf numFmtId="4" fontId="35" fillId="50" borderId="73" applyNumberFormat="0" applyProtection="0">
      <alignment horizontal="left" vertical="center" indent="1"/>
    </xf>
    <xf numFmtId="4" fontId="35" fillId="50" borderId="73" applyNumberFormat="0" applyProtection="0">
      <alignment horizontal="left" vertical="center" indent="1"/>
    </xf>
    <xf numFmtId="4" fontId="35" fillId="50" borderId="73" applyNumberFormat="0" applyProtection="0">
      <alignment horizontal="left" vertical="center" indent="1"/>
    </xf>
    <xf numFmtId="4" fontId="35" fillId="50" borderId="73" applyNumberFormat="0" applyProtection="0">
      <alignment horizontal="left" vertical="center" indent="1"/>
    </xf>
    <xf numFmtId="4" fontId="35" fillId="50" borderId="73" applyNumberFormat="0" applyProtection="0">
      <alignment horizontal="left" vertical="center" indent="1"/>
    </xf>
    <xf numFmtId="4" fontId="35" fillId="50" borderId="73" applyNumberFormat="0" applyProtection="0">
      <alignment horizontal="left" vertical="center" indent="1"/>
    </xf>
    <xf numFmtId="4" fontId="35" fillId="50" borderId="73" applyNumberFormat="0" applyProtection="0">
      <alignment horizontal="left" vertical="center" indent="1"/>
    </xf>
    <xf numFmtId="4" fontId="35" fillId="50" borderId="73" applyNumberFormat="0" applyProtection="0">
      <alignment horizontal="left" vertical="center" indent="1"/>
    </xf>
    <xf numFmtId="4" fontId="35" fillId="50" borderId="73" applyNumberFormat="0" applyProtection="0">
      <alignment horizontal="left" vertical="center" indent="1"/>
    </xf>
    <xf numFmtId="4" fontId="35" fillId="50" borderId="73" applyNumberFormat="0" applyProtection="0">
      <alignment horizontal="left" vertical="center" indent="1"/>
    </xf>
    <xf numFmtId="4" fontId="35" fillId="50" borderId="73" applyNumberFormat="0" applyProtection="0">
      <alignment horizontal="left" vertical="center" indent="1"/>
    </xf>
    <xf numFmtId="4" fontId="35" fillId="50" borderId="73" applyNumberFormat="0" applyProtection="0">
      <alignment horizontal="left" vertical="center" indent="1"/>
    </xf>
    <xf numFmtId="4" fontId="35" fillId="50" borderId="73" applyNumberFormat="0" applyProtection="0">
      <alignment horizontal="left" vertical="center" indent="1"/>
    </xf>
    <xf numFmtId="4" fontId="35" fillId="50" borderId="73" applyNumberFormat="0" applyProtection="0">
      <alignment horizontal="left" vertical="center" indent="1"/>
    </xf>
    <xf numFmtId="4" fontId="35" fillId="50" borderId="73" applyNumberFormat="0" applyProtection="0">
      <alignment horizontal="left" vertical="center" indent="1"/>
    </xf>
    <xf numFmtId="4" fontId="35" fillId="50" borderId="73" applyNumberFormat="0" applyProtection="0">
      <alignment horizontal="left" vertical="center" indent="1"/>
    </xf>
    <xf numFmtId="4" fontId="35" fillId="50" borderId="73" applyNumberFormat="0" applyProtection="0">
      <alignment horizontal="left" vertical="center" indent="1"/>
    </xf>
    <xf numFmtId="4" fontId="35" fillId="50" borderId="73" applyNumberFormat="0" applyProtection="0">
      <alignment horizontal="left" vertical="center" indent="1"/>
    </xf>
    <xf numFmtId="4" fontId="35" fillId="50" borderId="73" applyNumberFormat="0" applyProtection="0">
      <alignment horizontal="left" vertical="center" indent="1"/>
    </xf>
    <xf numFmtId="4" fontId="35" fillId="50" borderId="73" applyNumberFormat="0" applyProtection="0">
      <alignment horizontal="left" vertical="center" indent="1"/>
    </xf>
    <xf numFmtId="4" fontId="35" fillId="50" borderId="73" applyNumberFormat="0" applyProtection="0">
      <alignment horizontal="left" vertical="center" indent="1"/>
    </xf>
    <xf numFmtId="4" fontId="35" fillId="50" borderId="73" applyNumberFormat="0" applyProtection="0">
      <alignment horizontal="left" vertical="center" indent="1"/>
    </xf>
    <xf numFmtId="4" fontId="35" fillId="50" borderId="73" applyNumberFormat="0" applyProtection="0">
      <alignment horizontal="left" vertical="center" indent="1"/>
    </xf>
    <xf numFmtId="4" fontId="35" fillId="50" borderId="73" applyNumberFormat="0" applyProtection="0">
      <alignment horizontal="left" vertical="center" indent="1"/>
    </xf>
    <xf numFmtId="4" fontId="35" fillId="50" borderId="73" applyNumberFormat="0" applyProtection="0">
      <alignment horizontal="left" vertical="center" indent="1"/>
    </xf>
    <xf numFmtId="4" fontId="35" fillId="50" borderId="73" applyNumberFormat="0" applyProtection="0">
      <alignment horizontal="left" vertical="center" indent="1"/>
    </xf>
    <xf numFmtId="4" fontId="35" fillId="50" borderId="73" applyNumberFormat="0" applyProtection="0">
      <alignment horizontal="left" vertical="center" indent="1"/>
    </xf>
    <xf numFmtId="4" fontId="35" fillId="50" borderId="73" applyNumberFormat="0" applyProtection="0">
      <alignment horizontal="left" vertical="center" indent="1"/>
    </xf>
    <xf numFmtId="4" fontId="35" fillId="50" borderId="73" applyNumberFormat="0" applyProtection="0">
      <alignment horizontal="left" vertical="center" indent="1"/>
    </xf>
    <xf numFmtId="4" fontId="35" fillId="50" borderId="73" applyNumberFormat="0" applyProtection="0">
      <alignment horizontal="left" vertical="center" indent="1"/>
    </xf>
    <xf numFmtId="4" fontId="35" fillId="50" borderId="73" applyNumberFormat="0" applyProtection="0">
      <alignment horizontal="left" vertical="center" indent="1"/>
    </xf>
    <xf numFmtId="4" fontId="35" fillId="50" borderId="73" applyNumberFormat="0" applyProtection="0">
      <alignment horizontal="left" vertical="center" indent="1"/>
    </xf>
    <xf numFmtId="4" fontId="35" fillId="50" borderId="73" applyNumberFormat="0" applyProtection="0">
      <alignment horizontal="left" vertical="center" indent="1"/>
    </xf>
    <xf numFmtId="4" fontId="35" fillId="50" borderId="73" applyNumberFormat="0" applyProtection="0">
      <alignment horizontal="left" vertical="center" indent="1"/>
    </xf>
    <xf numFmtId="4" fontId="35" fillId="50" borderId="73" applyNumberFormat="0" applyProtection="0">
      <alignment horizontal="left" vertical="center" indent="1"/>
    </xf>
    <xf numFmtId="4" fontId="35" fillId="50" borderId="73" applyNumberFormat="0" applyProtection="0">
      <alignment horizontal="left" vertical="center" indent="1"/>
    </xf>
    <xf numFmtId="4" fontId="35" fillId="50" borderId="73" applyNumberFormat="0" applyProtection="0">
      <alignment horizontal="left" vertical="center" indent="1"/>
    </xf>
    <xf numFmtId="4" fontId="35" fillId="50" borderId="73" applyNumberFormat="0" applyProtection="0">
      <alignment horizontal="left" vertical="center" indent="1"/>
    </xf>
    <xf numFmtId="4" fontId="35" fillId="50" borderId="73" applyNumberFormat="0" applyProtection="0">
      <alignment horizontal="left" vertical="center" indent="1"/>
    </xf>
    <xf numFmtId="4" fontId="35" fillId="50" borderId="73" applyNumberFormat="0" applyProtection="0">
      <alignment horizontal="left" vertical="center" indent="1"/>
    </xf>
    <xf numFmtId="4" fontId="35" fillId="50" borderId="73" applyNumberFormat="0" applyProtection="0">
      <alignment horizontal="left" vertical="center" indent="1"/>
    </xf>
    <xf numFmtId="4" fontId="35" fillId="50" borderId="73" applyNumberFormat="0" applyProtection="0">
      <alignment horizontal="left" vertical="center" indent="1"/>
    </xf>
    <xf numFmtId="4" fontId="35" fillId="50" borderId="73" applyNumberFormat="0" applyProtection="0">
      <alignment horizontal="left" vertical="center" indent="1"/>
    </xf>
    <xf numFmtId="4" fontId="35" fillId="50" borderId="73" applyNumberFormat="0" applyProtection="0">
      <alignment horizontal="left" vertical="center" indent="1"/>
    </xf>
    <xf numFmtId="4" fontId="35" fillId="50" borderId="73" applyNumberFormat="0" applyProtection="0">
      <alignment horizontal="left" vertical="center" indent="1"/>
    </xf>
    <xf numFmtId="4" fontId="35" fillId="50" borderId="73" applyNumberFormat="0" applyProtection="0">
      <alignment horizontal="left" vertical="center" indent="1"/>
    </xf>
    <xf numFmtId="4" fontId="35" fillId="50" borderId="73" applyNumberFormat="0" applyProtection="0">
      <alignment horizontal="left" vertical="center" indent="1"/>
    </xf>
    <xf numFmtId="4" fontId="35" fillId="50" borderId="73" applyNumberFormat="0" applyProtection="0">
      <alignment horizontal="left" vertical="center" indent="1"/>
    </xf>
    <xf numFmtId="4" fontId="35" fillId="50" borderId="73" applyNumberFormat="0" applyProtection="0">
      <alignment horizontal="left" vertical="center" indent="1"/>
    </xf>
    <xf numFmtId="4" fontId="35" fillId="50" borderId="73" applyNumberFormat="0" applyProtection="0">
      <alignment horizontal="left" vertical="center" indent="1"/>
    </xf>
    <xf numFmtId="4" fontId="35" fillId="50" borderId="73" applyNumberFormat="0" applyProtection="0">
      <alignment horizontal="left" vertical="center" indent="1"/>
    </xf>
    <xf numFmtId="4" fontId="35" fillId="50" borderId="73" applyNumberFormat="0" applyProtection="0">
      <alignment horizontal="left" vertical="center" indent="1"/>
    </xf>
    <xf numFmtId="4" fontId="35" fillId="50" borderId="73" applyNumberFormat="0" applyProtection="0">
      <alignment horizontal="left" vertical="center" indent="1"/>
    </xf>
    <xf numFmtId="4" fontId="35" fillId="50" borderId="73" applyNumberFormat="0" applyProtection="0">
      <alignment horizontal="left" vertical="center" indent="1"/>
    </xf>
    <xf numFmtId="4" fontId="35" fillId="50" borderId="73" applyNumberFormat="0" applyProtection="0">
      <alignment horizontal="left" vertical="center" indent="1"/>
    </xf>
    <xf numFmtId="4" fontId="35" fillId="50" borderId="73" applyNumberFormat="0" applyProtection="0">
      <alignment horizontal="left" vertical="center" indent="1"/>
    </xf>
    <xf numFmtId="4" fontId="35" fillId="50" borderId="73" applyNumberFormat="0" applyProtection="0">
      <alignment horizontal="left" vertical="center" indent="1"/>
    </xf>
    <xf numFmtId="4" fontId="35" fillId="50" borderId="73" applyNumberFormat="0" applyProtection="0">
      <alignment horizontal="left" vertical="center" indent="1"/>
    </xf>
    <xf numFmtId="4" fontId="35" fillId="50" borderId="73" applyNumberFormat="0" applyProtection="0">
      <alignment horizontal="left" vertical="center" indent="1"/>
    </xf>
    <xf numFmtId="4" fontId="35" fillId="50" borderId="73" applyNumberFormat="0" applyProtection="0">
      <alignment horizontal="left" vertical="center" indent="1"/>
    </xf>
    <xf numFmtId="4" fontId="35" fillId="50" borderId="73" applyNumberFormat="0" applyProtection="0">
      <alignment horizontal="left" vertical="center" indent="1"/>
    </xf>
    <xf numFmtId="4" fontId="35" fillId="50" borderId="73" applyNumberFormat="0" applyProtection="0">
      <alignment horizontal="left" vertical="center" indent="1"/>
    </xf>
    <xf numFmtId="4" fontId="35" fillId="50" borderId="73" applyNumberFormat="0" applyProtection="0">
      <alignment horizontal="left" vertical="center" indent="1"/>
    </xf>
    <xf numFmtId="4" fontId="35" fillId="50" borderId="73" applyNumberFormat="0" applyProtection="0">
      <alignment horizontal="left" vertical="center" indent="1"/>
    </xf>
    <xf numFmtId="4" fontId="35" fillId="50" borderId="73" applyNumberFormat="0" applyProtection="0">
      <alignment horizontal="left" vertical="center" indent="1"/>
    </xf>
    <xf numFmtId="4" fontId="35" fillId="50" borderId="73" applyNumberFormat="0" applyProtection="0">
      <alignment horizontal="left" vertical="center" indent="1"/>
    </xf>
    <xf numFmtId="4" fontId="35" fillId="50" borderId="73" applyNumberFormat="0" applyProtection="0">
      <alignment horizontal="left" vertical="center" indent="1"/>
    </xf>
    <xf numFmtId="4" fontId="35" fillId="50" borderId="73" applyNumberFormat="0" applyProtection="0">
      <alignment horizontal="left" vertical="center" indent="1"/>
    </xf>
    <xf numFmtId="4" fontId="35" fillId="50" borderId="73" applyNumberFormat="0" applyProtection="0">
      <alignment horizontal="left" vertical="center" indent="1"/>
    </xf>
    <xf numFmtId="4" fontId="35" fillId="50" borderId="73" applyNumberFormat="0" applyProtection="0">
      <alignment horizontal="left" vertical="center" indent="1"/>
    </xf>
    <xf numFmtId="4" fontId="35" fillId="50" borderId="73" applyNumberFormat="0" applyProtection="0">
      <alignment horizontal="left" vertical="center" indent="1"/>
    </xf>
    <xf numFmtId="4" fontId="35" fillId="50" borderId="73" applyNumberFormat="0" applyProtection="0">
      <alignment horizontal="left" vertical="center" indent="1"/>
    </xf>
    <xf numFmtId="4" fontId="35" fillId="50" borderId="73" applyNumberFormat="0" applyProtection="0">
      <alignment horizontal="left" vertical="center" indent="1"/>
    </xf>
    <xf numFmtId="4" fontId="35" fillId="50" borderId="73" applyNumberFormat="0" applyProtection="0">
      <alignment horizontal="left" vertical="center" indent="1"/>
    </xf>
    <xf numFmtId="4" fontId="35" fillId="50" borderId="73" applyNumberFormat="0" applyProtection="0">
      <alignment horizontal="left" vertical="center" indent="1"/>
    </xf>
    <xf numFmtId="4" fontId="35" fillId="50" borderId="73" applyNumberFormat="0" applyProtection="0">
      <alignment horizontal="left" vertical="center" indent="1"/>
    </xf>
    <xf numFmtId="4" fontId="35" fillId="50" borderId="73" applyNumberFormat="0" applyProtection="0">
      <alignment horizontal="left" vertical="center" indent="1"/>
    </xf>
    <xf numFmtId="4" fontId="35" fillId="50" borderId="73" applyNumberFormat="0" applyProtection="0">
      <alignment horizontal="left" vertical="center" indent="1"/>
    </xf>
    <xf numFmtId="4" fontId="35" fillId="50" borderId="73" applyNumberFormat="0" applyProtection="0">
      <alignment horizontal="left" vertical="center" indent="1"/>
    </xf>
    <xf numFmtId="4" fontId="35" fillId="50" borderId="73" applyNumberFormat="0" applyProtection="0">
      <alignment horizontal="left" vertical="center" indent="1"/>
    </xf>
    <xf numFmtId="4" fontId="35" fillId="50" borderId="73" applyNumberFormat="0" applyProtection="0">
      <alignment horizontal="left" vertical="center" indent="1"/>
    </xf>
    <xf numFmtId="4" fontId="35" fillId="50" borderId="73" applyNumberFormat="0" applyProtection="0">
      <alignment horizontal="left" vertical="center" indent="1"/>
    </xf>
    <xf numFmtId="4" fontId="35" fillId="50" borderId="73" applyNumberFormat="0" applyProtection="0">
      <alignment horizontal="left" vertical="center" indent="1"/>
    </xf>
    <xf numFmtId="4" fontId="35" fillId="50" borderId="73" applyNumberFormat="0" applyProtection="0">
      <alignment horizontal="left" vertical="center" indent="1"/>
    </xf>
    <xf numFmtId="4" fontId="35" fillId="50" borderId="73" applyNumberFormat="0" applyProtection="0">
      <alignment horizontal="left" vertical="center" indent="1"/>
    </xf>
    <xf numFmtId="4" fontId="35" fillId="50" borderId="73" applyNumberFormat="0" applyProtection="0">
      <alignment horizontal="left" vertical="center" indent="1"/>
    </xf>
    <xf numFmtId="4" fontId="35" fillId="50" borderId="73" applyNumberFormat="0" applyProtection="0">
      <alignment horizontal="left" vertical="center" indent="1"/>
    </xf>
    <xf numFmtId="4" fontId="35" fillId="50" borderId="73" applyNumberFormat="0" applyProtection="0">
      <alignment horizontal="left" vertical="center" indent="1"/>
    </xf>
    <xf numFmtId="4" fontId="35" fillId="50" borderId="73" applyNumberFormat="0" applyProtection="0">
      <alignment horizontal="left" vertical="center" indent="1"/>
    </xf>
    <xf numFmtId="4" fontId="35" fillId="50" borderId="73" applyNumberFormat="0" applyProtection="0">
      <alignment horizontal="left" vertical="center" indent="1"/>
    </xf>
    <xf numFmtId="4" fontId="35" fillId="50" borderId="73" applyNumberFormat="0" applyProtection="0">
      <alignment horizontal="left" vertical="center" indent="1"/>
    </xf>
    <xf numFmtId="4" fontId="35" fillId="50" borderId="73" applyNumberFormat="0" applyProtection="0">
      <alignment horizontal="left" vertical="center" indent="1"/>
    </xf>
    <xf numFmtId="4" fontId="35" fillId="50" borderId="73" applyNumberFormat="0" applyProtection="0">
      <alignment horizontal="left" vertical="center" indent="1"/>
    </xf>
    <xf numFmtId="4" fontId="35" fillId="50" borderId="73" applyNumberFormat="0" applyProtection="0">
      <alignment horizontal="left" vertical="center" indent="1"/>
    </xf>
    <xf numFmtId="4" fontId="35" fillId="50" borderId="73" applyNumberFormat="0" applyProtection="0">
      <alignment horizontal="left" vertical="center" indent="1"/>
    </xf>
    <xf numFmtId="4" fontId="35" fillId="50" borderId="73" applyNumberFormat="0" applyProtection="0">
      <alignment horizontal="left" vertical="center" indent="1"/>
    </xf>
    <xf numFmtId="4" fontId="35" fillId="50" borderId="73" applyNumberFormat="0" applyProtection="0">
      <alignment horizontal="left" vertical="center" indent="1"/>
    </xf>
    <xf numFmtId="4" fontId="35" fillId="50" borderId="73" applyNumberFormat="0" applyProtection="0">
      <alignment horizontal="left" vertical="center" indent="1"/>
    </xf>
    <xf numFmtId="4" fontId="35" fillId="50" borderId="73" applyNumberFormat="0" applyProtection="0">
      <alignment horizontal="left" vertical="center" indent="1"/>
    </xf>
    <xf numFmtId="4" fontId="35" fillId="50" borderId="73" applyNumberFormat="0" applyProtection="0">
      <alignment horizontal="left" vertical="center" indent="1"/>
    </xf>
    <xf numFmtId="4" fontId="35" fillId="50" borderId="73" applyNumberFormat="0" applyProtection="0">
      <alignment horizontal="left" vertical="center" indent="1"/>
    </xf>
    <xf numFmtId="4" fontId="35" fillId="50" borderId="73" applyNumberFormat="0" applyProtection="0">
      <alignment horizontal="left" vertical="center" indent="1"/>
    </xf>
    <xf numFmtId="4" fontId="35" fillId="50" borderId="73" applyNumberFormat="0" applyProtection="0">
      <alignment horizontal="left" vertical="center" indent="1"/>
    </xf>
    <xf numFmtId="4" fontId="35" fillId="50" borderId="73" applyNumberFormat="0" applyProtection="0">
      <alignment horizontal="left" vertical="center" indent="1"/>
    </xf>
    <xf numFmtId="4" fontId="35" fillId="50" borderId="73" applyNumberFormat="0" applyProtection="0">
      <alignment horizontal="left" vertical="center" indent="1"/>
    </xf>
    <xf numFmtId="4" fontId="35" fillId="50" borderId="73" applyNumberFormat="0" applyProtection="0">
      <alignment horizontal="left" vertical="center" indent="1"/>
    </xf>
    <xf numFmtId="4" fontId="35" fillId="50" borderId="73" applyNumberFormat="0" applyProtection="0">
      <alignment horizontal="left" vertical="center" indent="1"/>
    </xf>
    <xf numFmtId="4" fontId="35" fillId="50" borderId="73" applyNumberFormat="0" applyProtection="0">
      <alignment horizontal="left" vertical="center" indent="1"/>
    </xf>
    <xf numFmtId="4" fontId="35" fillId="50" borderId="73" applyNumberFormat="0" applyProtection="0">
      <alignment horizontal="left" vertical="center" indent="1"/>
    </xf>
    <xf numFmtId="4" fontId="35" fillId="50" borderId="73" applyNumberFormat="0" applyProtection="0">
      <alignment horizontal="left" vertical="center" indent="1"/>
    </xf>
    <xf numFmtId="4" fontId="35" fillId="50" borderId="73" applyNumberFormat="0" applyProtection="0">
      <alignment horizontal="left" vertical="center" indent="1"/>
    </xf>
    <xf numFmtId="4" fontId="35" fillId="50" borderId="73" applyNumberFormat="0" applyProtection="0">
      <alignment horizontal="left" vertical="center" indent="1"/>
    </xf>
    <xf numFmtId="4" fontId="35" fillId="50" borderId="73" applyNumberFormat="0" applyProtection="0">
      <alignment horizontal="left" vertical="center" indent="1"/>
    </xf>
    <xf numFmtId="4" fontId="35" fillId="50" borderId="73" applyNumberFormat="0" applyProtection="0">
      <alignment horizontal="left" vertical="center" indent="1"/>
    </xf>
    <xf numFmtId="4" fontId="35" fillId="50" borderId="73" applyNumberFormat="0" applyProtection="0">
      <alignment horizontal="left" vertical="center" indent="1"/>
    </xf>
    <xf numFmtId="4" fontId="35" fillId="50" borderId="73" applyNumberFormat="0" applyProtection="0">
      <alignment horizontal="left" vertical="center" indent="1"/>
    </xf>
    <xf numFmtId="4" fontId="35" fillId="50" borderId="73" applyNumberFormat="0" applyProtection="0">
      <alignment horizontal="left" vertical="center" indent="1"/>
    </xf>
    <xf numFmtId="4" fontId="35" fillId="50" borderId="73" applyNumberFormat="0" applyProtection="0">
      <alignment horizontal="left" vertical="center" indent="1"/>
    </xf>
    <xf numFmtId="4" fontId="35" fillId="50" borderId="73" applyNumberFormat="0" applyProtection="0">
      <alignment horizontal="left" vertical="center" indent="1"/>
    </xf>
    <xf numFmtId="4" fontId="35" fillId="50" borderId="73" applyNumberFormat="0" applyProtection="0">
      <alignment horizontal="left" vertical="center" indent="1"/>
    </xf>
    <xf numFmtId="4" fontId="35" fillId="50" borderId="73" applyNumberFormat="0" applyProtection="0">
      <alignment horizontal="left" vertical="center" indent="1"/>
    </xf>
    <xf numFmtId="4" fontId="35" fillId="50" borderId="73" applyNumberFormat="0" applyProtection="0">
      <alignment horizontal="left" vertical="center" indent="1"/>
    </xf>
    <xf numFmtId="4" fontId="35" fillId="50" borderId="73" applyNumberFormat="0" applyProtection="0">
      <alignment horizontal="left" vertical="center" indent="1"/>
    </xf>
    <xf numFmtId="4" fontId="35" fillId="50" borderId="73" applyNumberFormat="0" applyProtection="0">
      <alignment horizontal="left" vertical="center" indent="1"/>
    </xf>
    <xf numFmtId="4" fontId="35" fillId="50" borderId="73" applyNumberFormat="0" applyProtection="0">
      <alignment horizontal="left" vertical="center" indent="1"/>
    </xf>
    <xf numFmtId="4" fontId="35" fillId="50" borderId="73" applyNumberFormat="0" applyProtection="0">
      <alignment horizontal="left" vertical="center" indent="1"/>
    </xf>
    <xf numFmtId="4" fontId="35" fillId="50" borderId="73" applyNumberFormat="0" applyProtection="0">
      <alignment horizontal="left" vertical="center" indent="1"/>
    </xf>
    <xf numFmtId="4" fontId="35" fillId="50" borderId="73" applyNumberFormat="0" applyProtection="0">
      <alignment horizontal="left" vertical="center" indent="1"/>
    </xf>
    <xf numFmtId="4" fontId="35" fillId="50" borderId="73" applyNumberFormat="0" applyProtection="0">
      <alignment horizontal="left" vertical="center" indent="1"/>
    </xf>
    <xf numFmtId="4" fontId="35" fillId="50" borderId="73" applyNumberFormat="0" applyProtection="0">
      <alignment horizontal="left" vertical="center" indent="1"/>
    </xf>
    <xf numFmtId="4" fontId="35" fillId="50" borderId="73" applyNumberFormat="0" applyProtection="0">
      <alignment horizontal="left" vertical="center" indent="1"/>
    </xf>
    <xf numFmtId="4" fontId="35" fillId="50" borderId="73" applyNumberFormat="0" applyProtection="0">
      <alignment horizontal="left" vertical="center" indent="1"/>
    </xf>
    <xf numFmtId="4" fontId="35" fillId="50" borderId="73" applyNumberFormat="0" applyProtection="0">
      <alignment horizontal="left" vertical="center" indent="1"/>
    </xf>
    <xf numFmtId="4" fontId="35" fillId="50" borderId="73" applyNumberFormat="0" applyProtection="0">
      <alignment horizontal="left" vertical="center" indent="1"/>
    </xf>
    <xf numFmtId="4" fontId="35" fillId="50" borderId="73" applyNumberFormat="0" applyProtection="0">
      <alignment horizontal="left" vertical="center" indent="1"/>
    </xf>
    <xf numFmtId="4" fontId="35" fillId="50" borderId="73" applyNumberFormat="0" applyProtection="0">
      <alignment horizontal="left" vertical="center" indent="1"/>
    </xf>
    <xf numFmtId="4" fontId="35" fillId="50" borderId="73" applyNumberFormat="0" applyProtection="0">
      <alignment horizontal="left" vertical="center" indent="1"/>
    </xf>
    <xf numFmtId="4" fontId="35" fillId="50" borderId="73" applyNumberFormat="0" applyProtection="0">
      <alignment horizontal="left" vertical="center" indent="1"/>
    </xf>
    <xf numFmtId="4" fontId="35" fillId="50" borderId="73" applyNumberFormat="0" applyProtection="0">
      <alignment horizontal="left" vertical="center" indent="1"/>
    </xf>
    <xf numFmtId="4" fontId="35" fillId="50" borderId="73" applyNumberFormat="0" applyProtection="0">
      <alignment horizontal="left" vertical="center" indent="1"/>
    </xf>
    <xf numFmtId="4" fontId="35" fillId="50" borderId="73" applyNumberFormat="0" applyProtection="0">
      <alignment horizontal="left" vertical="center" indent="1"/>
    </xf>
    <xf numFmtId="4" fontId="35" fillId="50" borderId="73" applyNumberFormat="0" applyProtection="0">
      <alignment horizontal="left" vertical="center" indent="1"/>
    </xf>
    <xf numFmtId="4" fontId="35" fillId="50" borderId="73" applyNumberFormat="0" applyProtection="0">
      <alignment horizontal="left" vertical="center" indent="1"/>
    </xf>
    <xf numFmtId="4" fontId="35" fillId="50" borderId="73" applyNumberFormat="0" applyProtection="0">
      <alignment horizontal="left" vertical="center" indent="1"/>
    </xf>
    <xf numFmtId="4" fontId="35" fillId="50" borderId="73" applyNumberFormat="0" applyProtection="0">
      <alignment horizontal="left" vertical="center" indent="1"/>
    </xf>
    <xf numFmtId="4" fontId="35" fillId="50" borderId="73" applyNumberFormat="0" applyProtection="0">
      <alignment horizontal="left" vertical="center" indent="1"/>
    </xf>
    <xf numFmtId="4" fontId="35" fillId="50" borderId="73" applyNumberFormat="0" applyProtection="0">
      <alignment horizontal="left" vertical="center" indent="1"/>
    </xf>
    <xf numFmtId="4" fontId="35" fillId="50" borderId="73" applyNumberFormat="0" applyProtection="0">
      <alignment horizontal="left" vertical="center" indent="1"/>
    </xf>
    <xf numFmtId="4" fontId="35" fillId="50" borderId="73" applyNumberFormat="0" applyProtection="0">
      <alignment horizontal="left" vertical="center" indent="1"/>
    </xf>
    <xf numFmtId="4" fontId="35" fillId="50" borderId="73" applyNumberFormat="0" applyProtection="0">
      <alignment horizontal="left" vertical="center" indent="1"/>
    </xf>
    <xf numFmtId="4" fontId="35" fillId="50" borderId="73" applyNumberFormat="0" applyProtection="0">
      <alignment horizontal="left" vertical="center" indent="1"/>
    </xf>
    <xf numFmtId="4" fontId="35" fillId="50" borderId="73" applyNumberFormat="0" applyProtection="0">
      <alignment horizontal="left" vertical="center" indent="1"/>
    </xf>
    <xf numFmtId="4" fontId="35" fillId="50" borderId="73" applyNumberFormat="0" applyProtection="0">
      <alignment horizontal="left" vertical="center" indent="1"/>
    </xf>
    <xf numFmtId="4" fontId="35" fillId="50" borderId="73" applyNumberFormat="0" applyProtection="0">
      <alignment horizontal="left" vertical="center" indent="1"/>
    </xf>
    <xf numFmtId="4" fontId="35" fillId="50" borderId="73" applyNumberFormat="0" applyProtection="0">
      <alignment horizontal="left" vertical="center" indent="1"/>
    </xf>
    <xf numFmtId="4" fontId="35" fillId="50" borderId="73" applyNumberFormat="0" applyProtection="0">
      <alignment horizontal="left" vertical="center" indent="1"/>
    </xf>
    <xf numFmtId="4" fontId="35" fillId="50" borderId="73" applyNumberFormat="0" applyProtection="0">
      <alignment horizontal="left" vertical="center" indent="1"/>
    </xf>
    <xf numFmtId="4" fontId="35" fillId="50" borderId="73" applyNumberFormat="0" applyProtection="0">
      <alignment horizontal="left" vertical="center" indent="1"/>
    </xf>
    <xf numFmtId="4" fontId="35" fillId="50" borderId="73" applyNumberFormat="0" applyProtection="0">
      <alignment horizontal="left" vertical="center" indent="1"/>
    </xf>
    <xf numFmtId="4" fontId="35" fillId="50" borderId="73" applyNumberFormat="0" applyProtection="0">
      <alignment horizontal="left" vertical="center" indent="1"/>
    </xf>
    <xf numFmtId="4" fontId="35" fillId="50" borderId="73" applyNumberFormat="0" applyProtection="0">
      <alignment horizontal="left" vertical="center" indent="1"/>
    </xf>
    <xf numFmtId="4" fontId="35" fillId="50" borderId="73" applyNumberFormat="0" applyProtection="0">
      <alignment horizontal="left" vertical="center" indent="1"/>
    </xf>
    <xf numFmtId="4" fontId="35" fillId="50" borderId="73" applyNumberFormat="0" applyProtection="0">
      <alignment horizontal="left" vertical="center" indent="1"/>
    </xf>
    <xf numFmtId="4" fontId="35" fillId="50" borderId="73" applyNumberFormat="0" applyProtection="0">
      <alignment horizontal="left" vertical="center" indent="1"/>
    </xf>
    <xf numFmtId="4" fontId="35" fillId="50" borderId="73" applyNumberFormat="0" applyProtection="0">
      <alignment horizontal="left" vertical="center" indent="1"/>
    </xf>
    <xf numFmtId="4" fontId="35" fillId="50" borderId="73" applyNumberFormat="0" applyProtection="0">
      <alignment horizontal="left" vertical="center" indent="1"/>
    </xf>
    <xf numFmtId="4" fontId="35" fillId="50" borderId="73" applyNumberFormat="0" applyProtection="0">
      <alignment horizontal="left" vertical="center" indent="1"/>
    </xf>
    <xf numFmtId="4" fontId="35" fillId="50" borderId="73" applyNumberFormat="0" applyProtection="0">
      <alignment horizontal="left" vertical="center" indent="1"/>
    </xf>
    <xf numFmtId="4" fontId="35" fillId="50" borderId="73" applyNumberFormat="0" applyProtection="0">
      <alignment horizontal="left" vertical="center" indent="1"/>
    </xf>
    <xf numFmtId="4" fontId="35" fillId="50" borderId="73" applyNumberFormat="0" applyProtection="0">
      <alignment horizontal="left" vertical="center" indent="1"/>
    </xf>
    <xf numFmtId="4" fontId="35" fillId="50" borderId="73" applyNumberFormat="0" applyProtection="0">
      <alignment horizontal="left" vertical="center" indent="1"/>
    </xf>
    <xf numFmtId="4" fontId="35" fillId="50" borderId="73" applyNumberFormat="0" applyProtection="0">
      <alignment horizontal="left" vertical="center" indent="1"/>
    </xf>
    <xf numFmtId="4" fontId="35" fillId="50" borderId="73" applyNumberFormat="0" applyProtection="0">
      <alignment horizontal="left" vertical="center" indent="1"/>
    </xf>
    <xf numFmtId="4" fontId="35" fillId="50" borderId="73" applyNumberFormat="0" applyProtection="0">
      <alignment horizontal="left" vertical="center" indent="1"/>
    </xf>
    <xf numFmtId="4" fontId="35" fillId="50" borderId="73" applyNumberFormat="0" applyProtection="0">
      <alignment horizontal="left" vertical="center" indent="1"/>
    </xf>
    <xf numFmtId="4" fontId="35" fillId="50" borderId="73" applyNumberFormat="0" applyProtection="0">
      <alignment horizontal="left" vertical="center" indent="1"/>
    </xf>
    <xf numFmtId="4" fontId="35" fillId="50" borderId="73" applyNumberFormat="0" applyProtection="0">
      <alignment horizontal="left" vertical="center" indent="1"/>
    </xf>
    <xf numFmtId="4" fontId="35" fillId="50" borderId="73" applyNumberFormat="0" applyProtection="0">
      <alignment horizontal="left" vertical="center" indent="1"/>
    </xf>
    <xf numFmtId="4" fontId="35" fillId="50" borderId="73" applyNumberFormat="0" applyProtection="0">
      <alignment horizontal="left" vertical="center" indent="1"/>
    </xf>
    <xf numFmtId="4" fontId="35" fillId="50" borderId="73" applyNumberFormat="0" applyProtection="0">
      <alignment horizontal="left" vertical="center" indent="1"/>
    </xf>
    <xf numFmtId="4" fontId="35" fillId="50" borderId="73" applyNumberFormat="0" applyProtection="0">
      <alignment horizontal="left" vertical="center" indent="1"/>
    </xf>
    <xf numFmtId="4" fontId="35" fillId="50" borderId="73" applyNumberFormat="0" applyProtection="0">
      <alignment horizontal="left" vertical="center" indent="1"/>
    </xf>
    <xf numFmtId="4" fontId="35" fillId="50" borderId="73" applyNumberFormat="0" applyProtection="0">
      <alignment horizontal="left" vertical="center" indent="1"/>
    </xf>
    <xf numFmtId="4" fontId="35" fillId="50" borderId="73" applyNumberFormat="0" applyProtection="0">
      <alignment horizontal="left" vertical="center" indent="1"/>
    </xf>
    <xf numFmtId="4" fontId="35" fillId="50" borderId="73" applyNumberFormat="0" applyProtection="0">
      <alignment horizontal="left" vertical="center" indent="1"/>
    </xf>
    <xf numFmtId="4" fontId="35" fillId="50" borderId="73" applyNumberFormat="0" applyProtection="0">
      <alignment horizontal="left" vertical="center" indent="1"/>
    </xf>
    <xf numFmtId="4" fontId="35" fillId="50" borderId="73" applyNumberFormat="0" applyProtection="0">
      <alignment horizontal="left" vertical="center" indent="1"/>
    </xf>
    <xf numFmtId="4" fontId="35" fillId="50" borderId="73" applyNumberFormat="0" applyProtection="0">
      <alignment horizontal="left" vertical="center" indent="1"/>
    </xf>
    <xf numFmtId="4" fontId="35" fillId="50" borderId="73" applyNumberFormat="0" applyProtection="0">
      <alignment horizontal="left" vertical="center" indent="1"/>
    </xf>
    <xf numFmtId="4" fontId="35" fillId="50" borderId="73" applyNumberFormat="0" applyProtection="0">
      <alignment horizontal="left" vertical="center" indent="1"/>
    </xf>
    <xf numFmtId="4" fontId="35" fillId="50" borderId="73" applyNumberFormat="0" applyProtection="0">
      <alignment horizontal="left" vertical="center" indent="1"/>
    </xf>
    <xf numFmtId="4" fontId="35" fillId="50" borderId="73" applyNumberFormat="0" applyProtection="0">
      <alignment horizontal="left" vertical="center" indent="1"/>
    </xf>
    <xf numFmtId="4" fontId="35" fillId="50" borderId="73" applyNumberFormat="0" applyProtection="0">
      <alignment horizontal="left" vertical="center" indent="1"/>
    </xf>
    <xf numFmtId="4" fontId="35" fillId="50" borderId="73" applyNumberFormat="0" applyProtection="0">
      <alignment horizontal="left" vertical="center" indent="1"/>
    </xf>
    <xf numFmtId="4" fontId="35" fillId="50" borderId="73" applyNumberFormat="0" applyProtection="0">
      <alignment horizontal="left" vertical="center" indent="1"/>
    </xf>
    <xf numFmtId="4" fontId="35" fillId="50" borderId="73" applyNumberFormat="0" applyProtection="0">
      <alignment horizontal="left" vertical="center" indent="1"/>
    </xf>
    <xf numFmtId="4" fontId="35" fillId="50" borderId="73" applyNumberFormat="0" applyProtection="0">
      <alignment horizontal="left" vertical="center" indent="1"/>
    </xf>
    <xf numFmtId="4" fontId="35" fillId="50" borderId="73" applyNumberFormat="0" applyProtection="0">
      <alignment horizontal="left" vertical="center" indent="1"/>
    </xf>
    <xf numFmtId="4" fontId="35" fillId="50" borderId="73" applyNumberFormat="0" applyProtection="0">
      <alignment horizontal="left" vertical="center" indent="1"/>
    </xf>
    <xf numFmtId="4" fontId="35" fillId="50" borderId="73" applyNumberFormat="0" applyProtection="0">
      <alignment horizontal="left" vertical="center" indent="1"/>
    </xf>
    <xf numFmtId="4" fontId="35" fillId="50" borderId="73" applyNumberFormat="0" applyProtection="0">
      <alignment horizontal="left" vertical="center" indent="1"/>
    </xf>
    <xf numFmtId="4" fontId="35" fillId="50" borderId="73" applyNumberFormat="0" applyProtection="0">
      <alignment horizontal="left" vertical="center" indent="1"/>
    </xf>
    <xf numFmtId="4" fontId="35" fillId="50" borderId="73" applyNumberFormat="0" applyProtection="0">
      <alignment horizontal="left" vertical="center" indent="1"/>
    </xf>
    <xf numFmtId="4" fontId="35" fillId="50" borderId="73" applyNumberFormat="0" applyProtection="0">
      <alignment horizontal="left" vertical="center" indent="1"/>
    </xf>
    <xf numFmtId="4" fontId="35" fillId="50" borderId="73" applyNumberFormat="0" applyProtection="0">
      <alignment horizontal="left" vertical="center" indent="1"/>
    </xf>
    <xf numFmtId="4" fontId="35" fillId="50" borderId="73" applyNumberFormat="0" applyProtection="0">
      <alignment horizontal="left" vertical="center" indent="1"/>
    </xf>
    <xf numFmtId="4" fontId="35" fillId="50" borderId="73" applyNumberFormat="0" applyProtection="0">
      <alignment horizontal="left" vertical="center" indent="1"/>
    </xf>
    <xf numFmtId="4" fontId="35" fillId="50" borderId="73" applyNumberFormat="0" applyProtection="0">
      <alignment horizontal="left" vertical="center" indent="1"/>
    </xf>
    <xf numFmtId="4" fontId="35" fillId="50" borderId="73" applyNumberFormat="0" applyProtection="0">
      <alignment horizontal="left" vertical="center" indent="1"/>
    </xf>
    <xf numFmtId="4" fontId="35" fillId="50" borderId="73" applyNumberFormat="0" applyProtection="0">
      <alignment horizontal="left" vertical="center" indent="1"/>
    </xf>
    <xf numFmtId="4" fontId="35" fillId="50" borderId="73" applyNumberFormat="0" applyProtection="0">
      <alignment horizontal="left" vertical="center" indent="1"/>
    </xf>
    <xf numFmtId="4" fontId="35" fillId="50" borderId="73" applyNumberFormat="0" applyProtection="0">
      <alignment horizontal="left" vertical="center" indent="1"/>
    </xf>
    <xf numFmtId="4" fontId="35" fillId="50" borderId="73" applyNumberFormat="0" applyProtection="0">
      <alignment horizontal="left" vertical="center" indent="1"/>
    </xf>
    <xf numFmtId="4" fontId="35" fillId="50" borderId="73" applyNumberFormat="0" applyProtection="0">
      <alignment horizontal="left" vertical="center" indent="1"/>
    </xf>
    <xf numFmtId="4" fontId="35" fillId="50" borderId="73" applyNumberFormat="0" applyProtection="0">
      <alignment horizontal="left" vertical="center" indent="1"/>
    </xf>
    <xf numFmtId="4" fontId="35" fillId="50" borderId="73" applyNumberFormat="0" applyProtection="0">
      <alignment horizontal="left" vertical="center" indent="1"/>
    </xf>
    <xf numFmtId="4" fontId="35" fillId="50" borderId="73" applyNumberFormat="0" applyProtection="0">
      <alignment horizontal="left" vertical="center" indent="1"/>
    </xf>
    <xf numFmtId="4" fontId="35" fillId="50" borderId="73" applyNumberFormat="0" applyProtection="0">
      <alignment horizontal="left" vertical="center" indent="1"/>
    </xf>
    <xf numFmtId="4" fontId="35" fillId="50" borderId="73" applyNumberFormat="0" applyProtection="0">
      <alignment horizontal="left" vertical="center" indent="1"/>
    </xf>
    <xf numFmtId="4" fontId="35" fillId="50" borderId="73" applyNumberFormat="0" applyProtection="0">
      <alignment horizontal="left" vertical="center" indent="1"/>
    </xf>
    <xf numFmtId="4" fontId="35" fillId="50" borderId="73" applyNumberFormat="0" applyProtection="0">
      <alignment horizontal="left" vertical="center" indent="1"/>
    </xf>
    <xf numFmtId="4" fontId="35" fillId="50" borderId="73" applyNumberFormat="0" applyProtection="0">
      <alignment horizontal="left" vertical="center" indent="1"/>
    </xf>
    <xf numFmtId="4" fontId="35" fillId="50" borderId="73" applyNumberFormat="0" applyProtection="0">
      <alignment horizontal="left" vertical="center" indent="1"/>
    </xf>
    <xf numFmtId="4" fontId="35" fillId="50" borderId="73" applyNumberFormat="0" applyProtection="0">
      <alignment horizontal="left" vertical="center" indent="1"/>
    </xf>
    <xf numFmtId="4" fontId="35" fillId="50" borderId="73" applyNumberFormat="0" applyProtection="0">
      <alignment horizontal="left" vertical="center" indent="1"/>
    </xf>
    <xf numFmtId="4" fontId="35" fillId="50" borderId="73" applyNumberFormat="0" applyProtection="0">
      <alignment horizontal="left" vertical="center" indent="1"/>
    </xf>
    <xf numFmtId="4" fontId="35" fillId="50" borderId="73" applyNumberFormat="0" applyProtection="0">
      <alignment horizontal="left" vertical="center" indent="1"/>
    </xf>
    <xf numFmtId="0" fontId="35" fillId="50" borderId="73" applyNumberFormat="0" applyProtection="0">
      <alignment horizontal="left" vertical="top" indent="1"/>
    </xf>
    <xf numFmtId="0" fontId="35" fillId="50" borderId="73" applyNumberFormat="0" applyProtection="0">
      <alignment horizontal="left" vertical="top" indent="1"/>
    </xf>
    <xf numFmtId="0" fontId="35" fillId="50" borderId="73" applyNumberFormat="0" applyProtection="0">
      <alignment horizontal="left" vertical="top" indent="1"/>
    </xf>
    <xf numFmtId="0" fontId="35" fillId="50" borderId="73" applyNumberFormat="0" applyProtection="0">
      <alignment horizontal="left" vertical="top" indent="1"/>
    </xf>
    <xf numFmtId="0" fontId="35" fillId="50" borderId="73" applyNumberFormat="0" applyProtection="0">
      <alignment horizontal="left" vertical="top" indent="1"/>
    </xf>
    <xf numFmtId="0" fontId="35" fillId="50" borderId="73" applyNumberFormat="0" applyProtection="0">
      <alignment horizontal="left" vertical="top" indent="1"/>
    </xf>
    <xf numFmtId="0" fontId="35" fillId="50" borderId="73" applyNumberFormat="0" applyProtection="0">
      <alignment horizontal="left" vertical="top" indent="1"/>
    </xf>
    <xf numFmtId="0" fontId="35" fillId="50" borderId="73" applyNumberFormat="0" applyProtection="0">
      <alignment horizontal="left" vertical="top" indent="1"/>
    </xf>
    <xf numFmtId="0" fontId="35" fillId="50" borderId="73" applyNumberFormat="0" applyProtection="0">
      <alignment horizontal="left" vertical="top" indent="1"/>
    </xf>
    <xf numFmtId="0" fontId="35" fillId="50" borderId="73" applyNumberFormat="0" applyProtection="0">
      <alignment horizontal="left" vertical="top" indent="1"/>
    </xf>
    <xf numFmtId="0" fontId="35" fillId="50" borderId="73" applyNumberFormat="0" applyProtection="0">
      <alignment horizontal="left" vertical="top" indent="1"/>
    </xf>
    <xf numFmtId="0" fontId="35" fillId="50" borderId="73" applyNumberFormat="0" applyProtection="0">
      <alignment horizontal="left" vertical="top" indent="1"/>
    </xf>
    <xf numFmtId="0" fontId="35" fillId="50" borderId="73" applyNumberFormat="0" applyProtection="0">
      <alignment horizontal="left" vertical="top" indent="1"/>
    </xf>
    <xf numFmtId="0" fontId="35" fillId="50" borderId="73" applyNumberFormat="0" applyProtection="0">
      <alignment horizontal="left" vertical="top" indent="1"/>
    </xf>
    <xf numFmtId="0" fontId="35" fillId="50" borderId="73" applyNumberFormat="0" applyProtection="0">
      <alignment horizontal="left" vertical="top" indent="1"/>
    </xf>
    <xf numFmtId="0" fontId="35" fillId="50" borderId="73" applyNumberFormat="0" applyProtection="0">
      <alignment horizontal="left" vertical="top" indent="1"/>
    </xf>
    <xf numFmtId="0" fontId="35" fillId="50" borderId="73" applyNumberFormat="0" applyProtection="0">
      <alignment horizontal="left" vertical="top" indent="1"/>
    </xf>
    <xf numFmtId="0" fontId="35" fillId="50" borderId="73" applyNumberFormat="0" applyProtection="0">
      <alignment horizontal="left" vertical="top" indent="1"/>
    </xf>
    <xf numFmtId="0" fontId="35" fillId="50" borderId="73" applyNumberFormat="0" applyProtection="0">
      <alignment horizontal="left" vertical="top" indent="1"/>
    </xf>
    <xf numFmtId="0" fontId="35" fillId="50" borderId="73" applyNumberFormat="0" applyProtection="0">
      <alignment horizontal="left" vertical="top" indent="1"/>
    </xf>
    <xf numFmtId="0" fontId="35" fillId="50" borderId="73" applyNumberFormat="0" applyProtection="0">
      <alignment horizontal="left" vertical="top" indent="1"/>
    </xf>
    <xf numFmtId="0" fontId="35" fillId="50" borderId="73" applyNumberFormat="0" applyProtection="0">
      <alignment horizontal="left" vertical="top" indent="1"/>
    </xf>
    <xf numFmtId="0" fontId="35" fillId="50" borderId="73" applyNumberFormat="0" applyProtection="0">
      <alignment horizontal="left" vertical="top" indent="1"/>
    </xf>
    <xf numFmtId="0" fontId="35" fillId="50" borderId="73" applyNumberFormat="0" applyProtection="0">
      <alignment horizontal="left" vertical="top" indent="1"/>
    </xf>
    <xf numFmtId="0" fontId="35" fillId="50" borderId="73" applyNumberFormat="0" applyProtection="0">
      <alignment horizontal="left" vertical="top" indent="1"/>
    </xf>
    <xf numFmtId="0" fontId="35" fillId="50" borderId="73" applyNumberFormat="0" applyProtection="0">
      <alignment horizontal="left" vertical="top" indent="1"/>
    </xf>
    <xf numFmtId="0" fontId="35" fillId="50" borderId="73" applyNumberFormat="0" applyProtection="0">
      <alignment horizontal="left" vertical="top" indent="1"/>
    </xf>
    <xf numFmtId="0" fontId="35" fillId="50" borderId="73" applyNumberFormat="0" applyProtection="0">
      <alignment horizontal="left" vertical="top" indent="1"/>
    </xf>
    <xf numFmtId="0" fontId="35" fillId="50" borderId="73" applyNumberFormat="0" applyProtection="0">
      <alignment horizontal="left" vertical="top" indent="1"/>
    </xf>
    <xf numFmtId="0" fontId="35" fillId="50" borderId="73" applyNumberFormat="0" applyProtection="0">
      <alignment horizontal="left" vertical="top" indent="1"/>
    </xf>
    <xf numFmtId="0" fontId="35" fillId="50" borderId="73" applyNumberFormat="0" applyProtection="0">
      <alignment horizontal="left" vertical="top" indent="1"/>
    </xf>
    <xf numFmtId="0" fontId="35" fillId="50" borderId="73" applyNumberFormat="0" applyProtection="0">
      <alignment horizontal="left" vertical="top" indent="1"/>
    </xf>
    <xf numFmtId="0" fontId="35" fillId="50" borderId="73" applyNumberFormat="0" applyProtection="0">
      <alignment horizontal="left" vertical="top" indent="1"/>
    </xf>
    <xf numFmtId="0" fontId="35" fillId="50" borderId="73" applyNumberFormat="0" applyProtection="0">
      <alignment horizontal="left" vertical="top" indent="1"/>
    </xf>
    <xf numFmtId="0" fontId="35" fillId="50" borderId="73" applyNumberFormat="0" applyProtection="0">
      <alignment horizontal="left" vertical="top" indent="1"/>
    </xf>
    <xf numFmtId="0" fontId="35" fillId="50" borderId="73" applyNumberFormat="0" applyProtection="0">
      <alignment horizontal="left" vertical="top" indent="1"/>
    </xf>
    <xf numFmtId="0" fontId="35" fillId="50" borderId="73" applyNumberFormat="0" applyProtection="0">
      <alignment horizontal="left" vertical="top" indent="1"/>
    </xf>
    <xf numFmtId="0" fontId="35" fillId="50" borderId="73" applyNumberFormat="0" applyProtection="0">
      <alignment horizontal="left" vertical="top" indent="1"/>
    </xf>
    <xf numFmtId="0" fontId="35" fillId="50" borderId="73" applyNumberFormat="0" applyProtection="0">
      <alignment horizontal="left" vertical="top" indent="1"/>
    </xf>
    <xf numFmtId="0" fontId="35" fillId="50" borderId="73" applyNumberFormat="0" applyProtection="0">
      <alignment horizontal="left" vertical="top" indent="1"/>
    </xf>
    <xf numFmtId="0" fontId="35" fillId="50" borderId="73" applyNumberFormat="0" applyProtection="0">
      <alignment horizontal="left" vertical="top" indent="1"/>
    </xf>
    <xf numFmtId="0" fontId="35" fillId="50" borderId="73" applyNumberFormat="0" applyProtection="0">
      <alignment horizontal="left" vertical="top" indent="1"/>
    </xf>
    <xf numFmtId="0" fontId="35" fillId="50" borderId="73" applyNumberFormat="0" applyProtection="0">
      <alignment horizontal="left" vertical="top" indent="1"/>
    </xf>
    <xf numFmtId="0" fontId="35" fillId="50" borderId="73" applyNumberFormat="0" applyProtection="0">
      <alignment horizontal="left" vertical="top" indent="1"/>
    </xf>
    <xf numFmtId="0" fontId="35" fillId="50" borderId="73" applyNumberFormat="0" applyProtection="0">
      <alignment horizontal="left" vertical="top" indent="1"/>
    </xf>
    <xf numFmtId="0" fontId="35" fillId="50" borderId="73" applyNumberFormat="0" applyProtection="0">
      <alignment horizontal="left" vertical="top" indent="1"/>
    </xf>
    <xf numFmtId="0" fontId="35" fillId="50" borderId="73" applyNumberFormat="0" applyProtection="0">
      <alignment horizontal="left" vertical="top" indent="1"/>
    </xf>
    <xf numFmtId="0" fontId="35" fillId="50" borderId="73" applyNumberFormat="0" applyProtection="0">
      <alignment horizontal="left" vertical="top" indent="1"/>
    </xf>
    <xf numFmtId="0" fontId="35" fillId="50" borderId="73" applyNumberFormat="0" applyProtection="0">
      <alignment horizontal="left" vertical="top" indent="1"/>
    </xf>
    <xf numFmtId="0" fontId="35" fillId="50" borderId="73" applyNumberFormat="0" applyProtection="0">
      <alignment horizontal="left" vertical="top" indent="1"/>
    </xf>
    <xf numFmtId="0" fontId="35" fillId="50" borderId="73" applyNumberFormat="0" applyProtection="0">
      <alignment horizontal="left" vertical="top" indent="1"/>
    </xf>
    <xf numFmtId="0" fontId="35" fillId="50" borderId="73" applyNumberFormat="0" applyProtection="0">
      <alignment horizontal="left" vertical="top" indent="1"/>
    </xf>
    <xf numFmtId="0" fontId="35" fillId="50" borderId="73" applyNumberFormat="0" applyProtection="0">
      <alignment horizontal="left" vertical="top" indent="1"/>
    </xf>
    <xf numFmtId="0" fontId="35" fillId="50" borderId="73" applyNumberFormat="0" applyProtection="0">
      <alignment horizontal="left" vertical="top" indent="1"/>
    </xf>
    <xf numFmtId="0" fontId="35" fillId="50" borderId="73" applyNumberFormat="0" applyProtection="0">
      <alignment horizontal="left" vertical="top" indent="1"/>
    </xf>
    <xf numFmtId="0" fontId="35" fillId="50" borderId="73" applyNumberFormat="0" applyProtection="0">
      <alignment horizontal="left" vertical="top" indent="1"/>
    </xf>
    <xf numFmtId="0" fontId="35" fillId="50" borderId="73" applyNumberFormat="0" applyProtection="0">
      <alignment horizontal="left" vertical="top" indent="1"/>
    </xf>
    <xf numFmtId="0" fontId="35" fillId="50" borderId="73" applyNumberFormat="0" applyProtection="0">
      <alignment horizontal="left" vertical="top" indent="1"/>
    </xf>
    <xf numFmtId="0" fontId="35" fillId="50" borderId="73" applyNumberFormat="0" applyProtection="0">
      <alignment horizontal="left" vertical="top" indent="1"/>
    </xf>
    <xf numFmtId="0" fontId="35" fillId="50" borderId="73" applyNumberFormat="0" applyProtection="0">
      <alignment horizontal="left" vertical="top" indent="1"/>
    </xf>
    <xf numFmtId="0" fontId="35" fillId="50" borderId="73" applyNumberFormat="0" applyProtection="0">
      <alignment horizontal="left" vertical="top" indent="1"/>
    </xf>
    <xf numFmtId="0" fontId="35" fillId="50" borderId="73" applyNumberFormat="0" applyProtection="0">
      <alignment horizontal="left" vertical="top" indent="1"/>
    </xf>
    <xf numFmtId="0" fontId="35" fillId="50" borderId="73" applyNumberFormat="0" applyProtection="0">
      <alignment horizontal="left" vertical="top" indent="1"/>
    </xf>
    <xf numFmtId="0" fontId="35" fillId="50" borderId="73" applyNumberFormat="0" applyProtection="0">
      <alignment horizontal="left" vertical="top" indent="1"/>
    </xf>
    <xf numFmtId="0" fontId="35" fillId="50" borderId="73" applyNumberFormat="0" applyProtection="0">
      <alignment horizontal="left" vertical="top" indent="1"/>
    </xf>
    <xf numFmtId="0" fontId="35" fillId="50" borderId="73" applyNumberFormat="0" applyProtection="0">
      <alignment horizontal="left" vertical="top" indent="1"/>
    </xf>
    <xf numFmtId="0" fontId="35" fillId="50" borderId="73" applyNumberFormat="0" applyProtection="0">
      <alignment horizontal="left" vertical="top" indent="1"/>
    </xf>
    <xf numFmtId="0" fontId="35" fillId="50" borderId="73" applyNumberFormat="0" applyProtection="0">
      <alignment horizontal="left" vertical="top" indent="1"/>
    </xf>
    <xf numFmtId="0" fontId="35" fillId="50" borderId="73" applyNumberFormat="0" applyProtection="0">
      <alignment horizontal="left" vertical="top" indent="1"/>
    </xf>
    <xf numFmtId="0" fontId="35" fillId="50" borderId="73" applyNumberFormat="0" applyProtection="0">
      <alignment horizontal="left" vertical="top" indent="1"/>
    </xf>
    <xf numFmtId="0" fontId="35" fillId="50" borderId="73" applyNumberFormat="0" applyProtection="0">
      <alignment horizontal="left" vertical="top" indent="1"/>
    </xf>
    <xf numFmtId="0" fontId="35" fillId="50" borderId="73" applyNumberFormat="0" applyProtection="0">
      <alignment horizontal="left" vertical="top" indent="1"/>
    </xf>
    <xf numFmtId="0" fontId="35" fillId="50" borderId="73" applyNumberFormat="0" applyProtection="0">
      <alignment horizontal="left" vertical="top" indent="1"/>
    </xf>
    <xf numFmtId="0" fontId="35" fillId="50" borderId="73" applyNumberFormat="0" applyProtection="0">
      <alignment horizontal="left" vertical="top" indent="1"/>
    </xf>
    <xf numFmtId="0" fontId="35" fillId="50" borderId="73" applyNumberFormat="0" applyProtection="0">
      <alignment horizontal="left" vertical="top" indent="1"/>
    </xf>
    <xf numFmtId="0" fontId="35" fillId="50" borderId="73" applyNumberFormat="0" applyProtection="0">
      <alignment horizontal="left" vertical="top" indent="1"/>
    </xf>
    <xf numFmtId="0" fontId="35" fillId="50" borderId="73" applyNumberFormat="0" applyProtection="0">
      <alignment horizontal="left" vertical="top" indent="1"/>
    </xf>
    <xf numFmtId="0" fontId="35" fillId="50" borderId="73" applyNumberFormat="0" applyProtection="0">
      <alignment horizontal="left" vertical="top" indent="1"/>
    </xf>
    <xf numFmtId="0" fontId="35" fillId="50" borderId="73" applyNumberFormat="0" applyProtection="0">
      <alignment horizontal="left" vertical="top" indent="1"/>
    </xf>
    <xf numFmtId="0" fontId="35" fillId="50" borderId="73" applyNumberFormat="0" applyProtection="0">
      <alignment horizontal="left" vertical="top" indent="1"/>
    </xf>
    <xf numFmtId="0" fontId="35" fillId="50" borderId="73" applyNumberFormat="0" applyProtection="0">
      <alignment horizontal="left" vertical="top" indent="1"/>
    </xf>
    <xf numFmtId="0" fontId="35" fillId="50" borderId="73" applyNumberFormat="0" applyProtection="0">
      <alignment horizontal="left" vertical="top" indent="1"/>
    </xf>
    <xf numFmtId="0" fontId="35" fillId="50" borderId="73" applyNumberFormat="0" applyProtection="0">
      <alignment horizontal="left" vertical="top" indent="1"/>
    </xf>
    <xf numFmtId="0" fontId="35" fillId="50" borderId="73" applyNumberFormat="0" applyProtection="0">
      <alignment horizontal="left" vertical="top" indent="1"/>
    </xf>
    <xf numFmtId="0" fontId="35" fillId="50" borderId="73" applyNumberFormat="0" applyProtection="0">
      <alignment horizontal="left" vertical="top" indent="1"/>
    </xf>
    <xf numFmtId="0" fontId="35" fillId="50" borderId="73" applyNumberFormat="0" applyProtection="0">
      <alignment horizontal="left" vertical="top" indent="1"/>
    </xf>
    <xf numFmtId="0" fontId="35" fillId="50" borderId="73" applyNumberFormat="0" applyProtection="0">
      <alignment horizontal="left" vertical="top" indent="1"/>
    </xf>
    <xf numFmtId="0" fontId="35" fillId="50" borderId="73" applyNumberFormat="0" applyProtection="0">
      <alignment horizontal="left" vertical="top" indent="1"/>
    </xf>
    <xf numFmtId="0" fontId="35" fillId="50" borderId="73" applyNumberFormat="0" applyProtection="0">
      <alignment horizontal="left" vertical="top" indent="1"/>
    </xf>
    <xf numFmtId="0" fontId="35" fillId="50" borderId="73" applyNumberFormat="0" applyProtection="0">
      <alignment horizontal="left" vertical="top" indent="1"/>
    </xf>
    <xf numFmtId="0" fontId="35" fillId="50" borderId="73" applyNumberFormat="0" applyProtection="0">
      <alignment horizontal="left" vertical="top" indent="1"/>
    </xf>
    <xf numFmtId="0" fontId="35" fillId="50" borderId="73" applyNumberFormat="0" applyProtection="0">
      <alignment horizontal="left" vertical="top" indent="1"/>
    </xf>
    <xf numFmtId="0" fontId="35" fillId="50" borderId="73" applyNumberFormat="0" applyProtection="0">
      <alignment horizontal="left" vertical="top" indent="1"/>
    </xf>
    <xf numFmtId="0" fontId="35" fillId="50" borderId="73" applyNumberFormat="0" applyProtection="0">
      <alignment horizontal="left" vertical="top" indent="1"/>
    </xf>
    <xf numFmtId="0" fontId="35" fillId="50" borderId="73" applyNumberFormat="0" applyProtection="0">
      <alignment horizontal="left" vertical="top" indent="1"/>
    </xf>
    <xf numFmtId="0" fontId="35" fillId="50" borderId="73" applyNumberFormat="0" applyProtection="0">
      <alignment horizontal="left" vertical="top" indent="1"/>
    </xf>
    <xf numFmtId="0" fontId="35" fillId="50" borderId="73" applyNumberFormat="0" applyProtection="0">
      <alignment horizontal="left" vertical="top" indent="1"/>
    </xf>
    <xf numFmtId="0" fontId="35" fillId="50" borderId="73" applyNumberFormat="0" applyProtection="0">
      <alignment horizontal="left" vertical="top" indent="1"/>
    </xf>
    <xf numFmtId="0" fontId="35" fillId="50" borderId="73" applyNumberFormat="0" applyProtection="0">
      <alignment horizontal="left" vertical="top" indent="1"/>
    </xf>
    <xf numFmtId="0" fontId="35" fillId="50" borderId="73" applyNumberFormat="0" applyProtection="0">
      <alignment horizontal="left" vertical="top" indent="1"/>
    </xf>
    <xf numFmtId="0" fontId="35" fillId="50" borderId="73" applyNumberFormat="0" applyProtection="0">
      <alignment horizontal="left" vertical="top" indent="1"/>
    </xf>
    <xf numFmtId="0" fontId="35" fillId="50" borderId="73" applyNumberFormat="0" applyProtection="0">
      <alignment horizontal="left" vertical="top" indent="1"/>
    </xf>
    <xf numFmtId="0" fontId="35" fillId="50" borderId="73" applyNumberFormat="0" applyProtection="0">
      <alignment horizontal="left" vertical="top" indent="1"/>
    </xf>
    <xf numFmtId="0" fontId="35" fillId="50" borderId="73" applyNumberFormat="0" applyProtection="0">
      <alignment horizontal="left" vertical="top" indent="1"/>
    </xf>
    <xf numFmtId="0" fontId="35" fillId="50" borderId="73" applyNumberFormat="0" applyProtection="0">
      <alignment horizontal="left" vertical="top" indent="1"/>
    </xf>
    <xf numFmtId="0" fontId="35" fillId="50" borderId="73" applyNumberFormat="0" applyProtection="0">
      <alignment horizontal="left" vertical="top" indent="1"/>
    </xf>
    <xf numFmtId="0" fontId="35" fillId="50" borderId="73" applyNumberFormat="0" applyProtection="0">
      <alignment horizontal="left" vertical="top" indent="1"/>
    </xf>
    <xf numFmtId="0" fontId="35" fillId="50" borderId="73" applyNumberFormat="0" applyProtection="0">
      <alignment horizontal="left" vertical="top" indent="1"/>
    </xf>
    <xf numFmtId="0" fontId="35" fillId="50" borderId="73" applyNumberFormat="0" applyProtection="0">
      <alignment horizontal="left" vertical="top" indent="1"/>
    </xf>
    <xf numFmtId="0" fontId="35" fillId="50" borderId="73" applyNumberFormat="0" applyProtection="0">
      <alignment horizontal="left" vertical="top" indent="1"/>
    </xf>
    <xf numFmtId="0" fontId="35" fillId="50" borderId="73" applyNumberFormat="0" applyProtection="0">
      <alignment horizontal="left" vertical="top" indent="1"/>
    </xf>
    <xf numFmtId="0" fontId="35" fillId="50" borderId="73" applyNumberFormat="0" applyProtection="0">
      <alignment horizontal="left" vertical="top" indent="1"/>
    </xf>
    <xf numFmtId="0" fontId="35" fillId="50" borderId="73" applyNumberFormat="0" applyProtection="0">
      <alignment horizontal="left" vertical="top" indent="1"/>
    </xf>
    <xf numFmtId="0" fontId="35" fillId="50" borderId="73" applyNumberFormat="0" applyProtection="0">
      <alignment horizontal="left" vertical="top" indent="1"/>
    </xf>
    <xf numFmtId="0" fontId="35" fillId="50" borderId="73" applyNumberFormat="0" applyProtection="0">
      <alignment horizontal="left" vertical="top" indent="1"/>
    </xf>
    <xf numFmtId="0" fontId="35" fillId="50" borderId="73" applyNumberFormat="0" applyProtection="0">
      <alignment horizontal="left" vertical="top" indent="1"/>
    </xf>
    <xf numFmtId="0" fontId="35" fillId="50" borderId="73" applyNumberFormat="0" applyProtection="0">
      <alignment horizontal="left" vertical="top" indent="1"/>
    </xf>
    <xf numFmtId="0" fontId="35" fillId="50" borderId="73" applyNumberFormat="0" applyProtection="0">
      <alignment horizontal="left" vertical="top" indent="1"/>
    </xf>
    <xf numFmtId="0" fontId="35" fillId="50" borderId="73" applyNumberFormat="0" applyProtection="0">
      <alignment horizontal="left" vertical="top" indent="1"/>
    </xf>
    <xf numFmtId="0" fontId="35" fillId="50" borderId="73" applyNumberFormat="0" applyProtection="0">
      <alignment horizontal="left" vertical="top" indent="1"/>
    </xf>
    <xf numFmtId="0" fontId="35" fillId="50" borderId="73" applyNumberFormat="0" applyProtection="0">
      <alignment horizontal="left" vertical="top" indent="1"/>
    </xf>
    <xf numFmtId="0" fontId="35" fillId="50" borderId="73" applyNumberFormat="0" applyProtection="0">
      <alignment horizontal="left" vertical="top" indent="1"/>
    </xf>
    <xf numFmtId="0" fontId="35" fillId="50" borderId="73" applyNumberFormat="0" applyProtection="0">
      <alignment horizontal="left" vertical="top" indent="1"/>
    </xf>
    <xf numFmtId="0" fontId="35" fillId="50" borderId="73" applyNumberFormat="0" applyProtection="0">
      <alignment horizontal="left" vertical="top" indent="1"/>
    </xf>
    <xf numFmtId="0" fontId="35" fillId="50" borderId="73" applyNumberFormat="0" applyProtection="0">
      <alignment horizontal="left" vertical="top" indent="1"/>
    </xf>
    <xf numFmtId="0" fontId="35" fillId="50" borderId="73" applyNumberFormat="0" applyProtection="0">
      <alignment horizontal="left" vertical="top" indent="1"/>
    </xf>
    <xf numFmtId="0" fontId="35" fillId="50" borderId="73" applyNumberFormat="0" applyProtection="0">
      <alignment horizontal="left" vertical="top" indent="1"/>
    </xf>
    <xf numFmtId="0" fontId="35" fillId="50" borderId="73" applyNumberFormat="0" applyProtection="0">
      <alignment horizontal="left" vertical="top" indent="1"/>
    </xf>
    <xf numFmtId="0" fontId="35" fillId="50" borderId="73" applyNumberFormat="0" applyProtection="0">
      <alignment horizontal="left" vertical="top" indent="1"/>
    </xf>
    <xf numFmtId="0" fontId="35" fillId="50" borderId="73" applyNumberFormat="0" applyProtection="0">
      <alignment horizontal="left" vertical="top" indent="1"/>
    </xf>
    <xf numFmtId="0" fontId="35" fillId="50" borderId="73" applyNumberFormat="0" applyProtection="0">
      <alignment horizontal="left" vertical="top" indent="1"/>
    </xf>
    <xf numFmtId="0" fontId="35" fillId="50" borderId="73" applyNumberFormat="0" applyProtection="0">
      <alignment horizontal="left" vertical="top" indent="1"/>
    </xf>
    <xf numFmtId="0" fontId="35" fillId="50" borderId="73" applyNumberFormat="0" applyProtection="0">
      <alignment horizontal="left" vertical="top" indent="1"/>
    </xf>
    <xf numFmtId="0" fontId="35" fillId="50" borderId="73" applyNumberFormat="0" applyProtection="0">
      <alignment horizontal="left" vertical="top" indent="1"/>
    </xf>
    <xf numFmtId="0" fontId="35" fillId="50" borderId="73" applyNumberFormat="0" applyProtection="0">
      <alignment horizontal="left" vertical="top" indent="1"/>
    </xf>
    <xf numFmtId="0" fontId="35" fillId="50" borderId="73" applyNumberFormat="0" applyProtection="0">
      <alignment horizontal="left" vertical="top" indent="1"/>
    </xf>
    <xf numFmtId="0" fontId="35" fillId="50" borderId="73" applyNumberFormat="0" applyProtection="0">
      <alignment horizontal="left" vertical="top" indent="1"/>
    </xf>
    <xf numFmtId="0" fontId="35" fillId="50" borderId="73" applyNumberFormat="0" applyProtection="0">
      <alignment horizontal="left" vertical="top" indent="1"/>
    </xf>
    <xf numFmtId="0" fontId="35" fillId="50" borderId="73" applyNumberFormat="0" applyProtection="0">
      <alignment horizontal="left" vertical="top" indent="1"/>
    </xf>
    <xf numFmtId="0" fontId="35" fillId="50" borderId="73" applyNumberFormat="0" applyProtection="0">
      <alignment horizontal="left" vertical="top" indent="1"/>
    </xf>
    <xf numFmtId="0" fontId="35" fillId="50" borderId="73" applyNumberFormat="0" applyProtection="0">
      <alignment horizontal="left" vertical="top" indent="1"/>
    </xf>
    <xf numFmtId="0" fontId="35" fillId="50" borderId="73" applyNumberFormat="0" applyProtection="0">
      <alignment horizontal="left" vertical="top" indent="1"/>
    </xf>
    <xf numFmtId="0" fontId="35" fillId="50" borderId="73" applyNumberFormat="0" applyProtection="0">
      <alignment horizontal="left" vertical="top" indent="1"/>
    </xf>
    <xf numFmtId="0" fontId="35" fillId="50" borderId="73" applyNumberFormat="0" applyProtection="0">
      <alignment horizontal="left" vertical="top" indent="1"/>
    </xf>
    <xf numFmtId="0" fontId="35" fillId="50" borderId="73" applyNumberFormat="0" applyProtection="0">
      <alignment horizontal="left" vertical="top" indent="1"/>
    </xf>
    <xf numFmtId="0" fontId="35" fillId="50" borderId="73" applyNumberFormat="0" applyProtection="0">
      <alignment horizontal="left" vertical="top" indent="1"/>
    </xf>
    <xf numFmtId="0" fontId="35" fillId="50" borderId="73" applyNumberFormat="0" applyProtection="0">
      <alignment horizontal="left" vertical="top" indent="1"/>
    </xf>
    <xf numFmtId="0" fontId="35" fillId="50" borderId="73" applyNumberFormat="0" applyProtection="0">
      <alignment horizontal="left" vertical="top" indent="1"/>
    </xf>
    <xf numFmtId="0" fontId="35" fillId="50" borderId="73" applyNumberFormat="0" applyProtection="0">
      <alignment horizontal="left" vertical="top" indent="1"/>
    </xf>
    <xf numFmtId="0" fontId="35" fillId="50" borderId="73" applyNumberFormat="0" applyProtection="0">
      <alignment horizontal="left" vertical="top" indent="1"/>
    </xf>
    <xf numFmtId="0" fontId="35" fillId="50" borderId="73" applyNumberFormat="0" applyProtection="0">
      <alignment horizontal="left" vertical="top" indent="1"/>
    </xf>
    <xf numFmtId="0" fontId="35" fillId="50" borderId="73" applyNumberFormat="0" applyProtection="0">
      <alignment horizontal="left" vertical="top" indent="1"/>
    </xf>
    <xf numFmtId="0" fontId="35" fillId="50" borderId="73" applyNumberFormat="0" applyProtection="0">
      <alignment horizontal="left" vertical="top" indent="1"/>
    </xf>
    <xf numFmtId="0" fontId="35" fillId="50" borderId="73" applyNumberFormat="0" applyProtection="0">
      <alignment horizontal="left" vertical="top" indent="1"/>
    </xf>
    <xf numFmtId="0" fontId="35" fillId="50" borderId="73" applyNumberFormat="0" applyProtection="0">
      <alignment horizontal="left" vertical="top" indent="1"/>
    </xf>
    <xf numFmtId="0" fontId="35" fillId="50" borderId="73" applyNumberFormat="0" applyProtection="0">
      <alignment horizontal="left" vertical="top" indent="1"/>
    </xf>
    <xf numFmtId="0" fontId="35" fillId="50" borderId="73" applyNumberFormat="0" applyProtection="0">
      <alignment horizontal="left" vertical="top" indent="1"/>
    </xf>
    <xf numFmtId="0" fontId="35" fillId="50" borderId="73" applyNumberFormat="0" applyProtection="0">
      <alignment horizontal="left" vertical="top" indent="1"/>
    </xf>
    <xf numFmtId="0" fontId="35" fillId="50" borderId="73" applyNumberFormat="0" applyProtection="0">
      <alignment horizontal="left" vertical="top" indent="1"/>
    </xf>
    <xf numFmtId="0" fontId="35" fillId="50" borderId="73" applyNumberFormat="0" applyProtection="0">
      <alignment horizontal="left" vertical="top" indent="1"/>
    </xf>
    <xf numFmtId="0" fontId="35" fillId="50" borderId="73" applyNumberFormat="0" applyProtection="0">
      <alignment horizontal="left" vertical="top" indent="1"/>
    </xf>
    <xf numFmtId="0" fontId="35" fillId="50" borderId="73" applyNumberFormat="0" applyProtection="0">
      <alignment horizontal="left" vertical="top" indent="1"/>
    </xf>
    <xf numFmtId="0" fontId="35" fillId="50" borderId="73" applyNumberFormat="0" applyProtection="0">
      <alignment horizontal="left" vertical="top" indent="1"/>
    </xf>
    <xf numFmtId="0" fontId="35" fillId="50" borderId="73" applyNumberFormat="0" applyProtection="0">
      <alignment horizontal="left" vertical="top" indent="1"/>
    </xf>
    <xf numFmtId="0" fontId="35" fillId="50" borderId="73" applyNumberFormat="0" applyProtection="0">
      <alignment horizontal="left" vertical="top" indent="1"/>
    </xf>
    <xf numFmtId="0" fontId="35" fillId="50" borderId="73" applyNumberFormat="0" applyProtection="0">
      <alignment horizontal="left" vertical="top" indent="1"/>
    </xf>
    <xf numFmtId="0" fontId="35" fillId="50" borderId="73" applyNumberFormat="0" applyProtection="0">
      <alignment horizontal="left" vertical="top" indent="1"/>
    </xf>
    <xf numFmtId="0" fontId="35" fillId="50" borderId="73" applyNumberFormat="0" applyProtection="0">
      <alignment horizontal="left" vertical="top" indent="1"/>
    </xf>
    <xf numFmtId="0" fontId="35" fillId="50" borderId="73" applyNumberFormat="0" applyProtection="0">
      <alignment horizontal="left" vertical="top" indent="1"/>
    </xf>
    <xf numFmtId="0" fontId="35" fillId="50" borderId="73" applyNumberFormat="0" applyProtection="0">
      <alignment horizontal="left" vertical="top" indent="1"/>
    </xf>
    <xf numFmtId="0" fontId="35" fillId="50" borderId="73" applyNumberFormat="0" applyProtection="0">
      <alignment horizontal="left" vertical="top" indent="1"/>
    </xf>
    <xf numFmtId="0" fontId="35" fillId="50" borderId="73" applyNumberFormat="0" applyProtection="0">
      <alignment horizontal="left" vertical="top" indent="1"/>
    </xf>
    <xf numFmtId="0" fontId="35" fillId="50" borderId="73" applyNumberFormat="0" applyProtection="0">
      <alignment horizontal="left" vertical="top" indent="1"/>
    </xf>
    <xf numFmtId="0" fontId="35" fillId="50" borderId="73" applyNumberFormat="0" applyProtection="0">
      <alignment horizontal="left" vertical="top" indent="1"/>
    </xf>
    <xf numFmtId="0" fontId="35" fillId="50" borderId="73" applyNumberFormat="0" applyProtection="0">
      <alignment horizontal="left" vertical="top" indent="1"/>
    </xf>
    <xf numFmtId="0" fontId="35" fillId="50" borderId="73" applyNumberFormat="0" applyProtection="0">
      <alignment horizontal="left" vertical="top" indent="1"/>
    </xf>
    <xf numFmtId="0" fontId="35" fillId="50" borderId="73" applyNumberFormat="0" applyProtection="0">
      <alignment horizontal="left" vertical="top" indent="1"/>
    </xf>
    <xf numFmtId="0" fontId="35" fillId="50" borderId="73" applyNumberFormat="0" applyProtection="0">
      <alignment horizontal="left" vertical="top" indent="1"/>
    </xf>
    <xf numFmtId="0" fontId="35" fillId="50" borderId="73" applyNumberFormat="0" applyProtection="0">
      <alignment horizontal="left" vertical="top" indent="1"/>
    </xf>
    <xf numFmtId="0" fontId="35" fillId="50" borderId="73" applyNumberFormat="0" applyProtection="0">
      <alignment horizontal="left" vertical="top" indent="1"/>
    </xf>
    <xf numFmtId="0" fontId="35" fillId="50" borderId="73" applyNumberFormat="0" applyProtection="0">
      <alignment horizontal="left" vertical="top" indent="1"/>
    </xf>
    <xf numFmtId="0" fontId="35" fillId="50" borderId="73" applyNumberFormat="0" applyProtection="0">
      <alignment horizontal="left" vertical="top" indent="1"/>
    </xf>
    <xf numFmtId="0" fontId="35" fillId="50" borderId="73" applyNumberFormat="0" applyProtection="0">
      <alignment horizontal="left" vertical="top" indent="1"/>
    </xf>
    <xf numFmtId="0" fontId="35" fillId="50" borderId="73" applyNumberFormat="0" applyProtection="0">
      <alignment horizontal="left" vertical="top" indent="1"/>
    </xf>
    <xf numFmtId="0" fontId="35" fillId="50" borderId="73" applyNumberFormat="0" applyProtection="0">
      <alignment horizontal="left" vertical="top" indent="1"/>
    </xf>
    <xf numFmtId="0" fontId="35" fillId="50" borderId="73" applyNumberFormat="0" applyProtection="0">
      <alignment horizontal="left" vertical="top" indent="1"/>
    </xf>
    <xf numFmtId="0" fontId="35" fillId="50" borderId="73" applyNumberFormat="0" applyProtection="0">
      <alignment horizontal="left" vertical="top" indent="1"/>
    </xf>
    <xf numFmtId="0" fontId="35" fillId="50" borderId="73" applyNumberFormat="0" applyProtection="0">
      <alignment horizontal="left" vertical="top" indent="1"/>
    </xf>
    <xf numFmtId="0" fontId="35" fillId="50" borderId="73" applyNumberFormat="0" applyProtection="0">
      <alignment horizontal="left" vertical="top" indent="1"/>
    </xf>
    <xf numFmtId="0" fontId="35" fillId="50" borderId="73" applyNumberFormat="0" applyProtection="0">
      <alignment horizontal="left" vertical="top" indent="1"/>
    </xf>
    <xf numFmtId="0" fontId="35" fillId="50" borderId="73" applyNumberFormat="0" applyProtection="0">
      <alignment horizontal="left" vertical="top" indent="1"/>
    </xf>
    <xf numFmtId="0" fontId="35" fillId="50" borderId="73" applyNumberFormat="0" applyProtection="0">
      <alignment horizontal="left" vertical="top" indent="1"/>
    </xf>
    <xf numFmtId="0" fontId="35" fillId="50" borderId="73" applyNumberFormat="0" applyProtection="0">
      <alignment horizontal="left" vertical="top" indent="1"/>
    </xf>
    <xf numFmtId="0" fontId="35" fillId="50" borderId="73" applyNumberFormat="0" applyProtection="0">
      <alignment horizontal="left" vertical="top" indent="1"/>
    </xf>
    <xf numFmtId="0" fontId="35" fillId="50" borderId="73" applyNumberFormat="0" applyProtection="0">
      <alignment horizontal="left" vertical="top" indent="1"/>
    </xf>
    <xf numFmtId="0" fontId="35" fillId="50" borderId="73" applyNumberFormat="0" applyProtection="0">
      <alignment horizontal="left" vertical="top" indent="1"/>
    </xf>
    <xf numFmtId="0" fontId="35" fillId="50" borderId="73" applyNumberFormat="0" applyProtection="0">
      <alignment horizontal="left" vertical="top" indent="1"/>
    </xf>
    <xf numFmtId="0" fontId="35" fillId="50" borderId="73" applyNumberFormat="0" applyProtection="0">
      <alignment horizontal="left" vertical="top" indent="1"/>
    </xf>
    <xf numFmtId="0" fontId="35" fillId="50" borderId="73" applyNumberFormat="0" applyProtection="0">
      <alignment horizontal="left" vertical="top" indent="1"/>
    </xf>
    <xf numFmtId="0" fontId="35" fillId="50" borderId="73" applyNumberFormat="0" applyProtection="0">
      <alignment horizontal="left" vertical="top" indent="1"/>
    </xf>
    <xf numFmtId="0" fontId="35" fillId="50" borderId="73" applyNumberFormat="0" applyProtection="0">
      <alignment horizontal="left" vertical="top" indent="1"/>
    </xf>
    <xf numFmtId="0" fontId="35" fillId="50" borderId="73" applyNumberFormat="0" applyProtection="0">
      <alignment horizontal="left" vertical="top" indent="1"/>
    </xf>
    <xf numFmtId="0" fontId="35" fillId="50" borderId="73" applyNumberFormat="0" applyProtection="0">
      <alignment horizontal="left" vertical="top" indent="1"/>
    </xf>
    <xf numFmtId="0" fontId="35" fillId="50" borderId="73" applyNumberFormat="0" applyProtection="0">
      <alignment horizontal="left" vertical="top" indent="1"/>
    </xf>
    <xf numFmtId="0" fontId="35" fillId="50" borderId="73" applyNumberFormat="0" applyProtection="0">
      <alignment horizontal="left" vertical="top" indent="1"/>
    </xf>
    <xf numFmtId="0" fontId="35" fillId="50" borderId="73" applyNumberFormat="0" applyProtection="0">
      <alignment horizontal="left" vertical="top" indent="1"/>
    </xf>
    <xf numFmtId="0" fontId="35" fillId="50" borderId="73" applyNumberFormat="0" applyProtection="0">
      <alignment horizontal="left" vertical="top" indent="1"/>
    </xf>
    <xf numFmtId="0" fontId="35" fillId="50" borderId="73" applyNumberFormat="0" applyProtection="0">
      <alignment horizontal="left" vertical="top" indent="1"/>
    </xf>
    <xf numFmtId="0" fontId="35" fillId="50" borderId="73" applyNumberFormat="0" applyProtection="0">
      <alignment horizontal="left" vertical="top" indent="1"/>
    </xf>
    <xf numFmtId="0" fontId="35" fillId="50" borderId="73" applyNumberFormat="0" applyProtection="0">
      <alignment horizontal="left" vertical="top" indent="1"/>
    </xf>
    <xf numFmtId="0" fontId="35" fillId="50" borderId="73" applyNumberFormat="0" applyProtection="0">
      <alignment horizontal="left" vertical="top" indent="1"/>
    </xf>
    <xf numFmtId="0" fontId="35" fillId="50" borderId="73" applyNumberFormat="0" applyProtection="0">
      <alignment horizontal="left" vertical="top" indent="1"/>
    </xf>
    <xf numFmtId="0" fontId="35" fillId="50" borderId="73" applyNumberFormat="0" applyProtection="0">
      <alignment horizontal="left" vertical="top" indent="1"/>
    </xf>
    <xf numFmtId="0" fontId="35" fillId="50" borderId="73" applyNumberFormat="0" applyProtection="0">
      <alignment horizontal="left" vertical="top" indent="1"/>
    </xf>
    <xf numFmtId="0" fontId="35" fillId="50" borderId="73" applyNumberFormat="0" applyProtection="0">
      <alignment horizontal="left" vertical="top" indent="1"/>
    </xf>
    <xf numFmtId="0" fontId="35" fillId="50" borderId="73" applyNumberFormat="0" applyProtection="0">
      <alignment horizontal="left" vertical="top" indent="1"/>
    </xf>
    <xf numFmtId="0" fontId="35" fillId="50" borderId="73" applyNumberFormat="0" applyProtection="0">
      <alignment horizontal="left" vertical="top" indent="1"/>
    </xf>
    <xf numFmtId="0" fontId="35" fillId="50" borderId="73" applyNumberFormat="0" applyProtection="0">
      <alignment horizontal="left" vertical="top" indent="1"/>
    </xf>
    <xf numFmtId="0" fontId="35" fillId="50" borderId="73" applyNumberFormat="0" applyProtection="0">
      <alignment horizontal="left" vertical="top" indent="1"/>
    </xf>
    <xf numFmtId="0" fontId="35" fillId="50" borderId="73" applyNumberFormat="0" applyProtection="0">
      <alignment horizontal="left" vertical="top" indent="1"/>
    </xf>
    <xf numFmtId="0" fontId="35" fillId="50" borderId="73" applyNumberFormat="0" applyProtection="0">
      <alignment horizontal="left" vertical="top" indent="1"/>
    </xf>
    <xf numFmtId="0" fontId="35" fillId="50" borderId="73" applyNumberFormat="0" applyProtection="0">
      <alignment horizontal="left" vertical="top" indent="1"/>
    </xf>
    <xf numFmtId="0" fontId="35" fillId="50" borderId="73" applyNumberFormat="0" applyProtection="0">
      <alignment horizontal="left" vertical="top" indent="1"/>
    </xf>
    <xf numFmtId="0" fontId="35" fillId="50" borderId="73" applyNumberFormat="0" applyProtection="0">
      <alignment horizontal="left" vertical="top" indent="1"/>
    </xf>
    <xf numFmtId="0" fontId="35" fillId="50" borderId="73" applyNumberFormat="0" applyProtection="0">
      <alignment horizontal="left" vertical="top" indent="1"/>
    </xf>
    <xf numFmtId="0" fontId="35" fillId="50" borderId="73" applyNumberFormat="0" applyProtection="0">
      <alignment horizontal="left" vertical="top" indent="1"/>
    </xf>
    <xf numFmtId="0" fontId="35" fillId="50" borderId="73" applyNumberFormat="0" applyProtection="0">
      <alignment horizontal="left" vertical="top" indent="1"/>
    </xf>
    <xf numFmtId="0" fontId="35" fillId="50" borderId="73" applyNumberFormat="0" applyProtection="0">
      <alignment horizontal="left" vertical="top" indent="1"/>
    </xf>
    <xf numFmtId="0" fontId="35" fillId="50" borderId="73" applyNumberFormat="0" applyProtection="0">
      <alignment horizontal="left" vertical="top" indent="1"/>
    </xf>
    <xf numFmtId="0" fontId="35" fillId="50" borderId="73" applyNumberFormat="0" applyProtection="0">
      <alignment horizontal="left" vertical="top" indent="1"/>
    </xf>
    <xf numFmtId="0" fontId="35" fillId="50" borderId="73" applyNumberFormat="0" applyProtection="0">
      <alignment horizontal="left" vertical="top" indent="1"/>
    </xf>
    <xf numFmtId="0" fontId="35" fillId="50" borderId="73" applyNumberFormat="0" applyProtection="0">
      <alignment horizontal="left" vertical="top" indent="1"/>
    </xf>
    <xf numFmtId="0" fontId="35" fillId="50" borderId="73" applyNumberFormat="0" applyProtection="0">
      <alignment horizontal="left" vertical="top" indent="1"/>
    </xf>
    <xf numFmtId="0" fontId="35" fillId="50" borderId="73" applyNumberFormat="0" applyProtection="0">
      <alignment horizontal="left" vertical="top" indent="1"/>
    </xf>
    <xf numFmtId="0" fontId="35" fillId="50" borderId="73" applyNumberFormat="0" applyProtection="0">
      <alignment horizontal="left" vertical="top" indent="1"/>
    </xf>
    <xf numFmtId="0" fontId="35" fillId="50" borderId="73" applyNumberFormat="0" applyProtection="0">
      <alignment horizontal="left" vertical="top" indent="1"/>
    </xf>
    <xf numFmtId="0" fontId="35" fillId="50" borderId="73" applyNumberFormat="0" applyProtection="0">
      <alignment horizontal="left" vertical="top" indent="1"/>
    </xf>
    <xf numFmtId="0" fontId="35" fillId="50" borderId="73" applyNumberFormat="0" applyProtection="0">
      <alignment horizontal="left" vertical="top" indent="1"/>
    </xf>
    <xf numFmtId="0" fontId="35" fillId="50" borderId="73" applyNumberFormat="0" applyProtection="0">
      <alignment horizontal="left" vertical="top" indent="1"/>
    </xf>
    <xf numFmtId="0" fontId="35" fillId="50" borderId="73" applyNumberFormat="0" applyProtection="0">
      <alignment horizontal="left" vertical="top" indent="1"/>
    </xf>
    <xf numFmtId="0" fontId="35" fillId="50" borderId="73" applyNumberFormat="0" applyProtection="0">
      <alignment horizontal="left" vertical="top" indent="1"/>
    </xf>
    <xf numFmtId="0" fontId="35" fillId="50" borderId="73" applyNumberFormat="0" applyProtection="0">
      <alignment horizontal="left" vertical="top" indent="1"/>
    </xf>
    <xf numFmtId="0" fontId="35" fillId="50" borderId="73" applyNumberFormat="0" applyProtection="0">
      <alignment horizontal="left" vertical="top" indent="1"/>
    </xf>
    <xf numFmtId="0" fontId="35" fillId="50" borderId="73" applyNumberFormat="0" applyProtection="0">
      <alignment horizontal="left" vertical="top" indent="1"/>
    </xf>
    <xf numFmtId="0" fontId="35" fillId="50" borderId="73" applyNumberFormat="0" applyProtection="0">
      <alignment horizontal="left" vertical="top" indent="1"/>
    </xf>
    <xf numFmtId="0" fontId="35" fillId="50" borderId="73" applyNumberFormat="0" applyProtection="0">
      <alignment horizontal="left" vertical="top" indent="1"/>
    </xf>
    <xf numFmtId="0" fontId="35" fillId="50" borderId="73" applyNumberFormat="0" applyProtection="0">
      <alignment horizontal="left" vertical="top" indent="1"/>
    </xf>
    <xf numFmtId="0" fontId="35" fillId="50" borderId="73" applyNumberFormat="0" applyProtection="0">
      <alignment horizontal="left" vertical="top" indent="1"/>
    </xf>
    <xf numFmtId="0" fontId="35" fillId="50" borderId="73" applyNumberFormat="0" applyProtection="0">
      <alignment horizontal="left" vertical="top" indent="1"/>
    </xf>
    <xf numFmtId="0" fontId="35" fillId="50" borderId="73" applyNumberFormat="0" applyProtection="0">
      <alignment horizontal="left" vertical="top" indent="1"/>
    </xf>
    <xf numFmtId="0" fontId="35" fillId="50" borderId="73" applyNumberFormat="0" applyProtection="0">
      <alignment horizontal="left" vertical="top" indent="1"/>
    </xf>
    <xf numFmtId="0" fontId="35" fillId="50" borderId="73" applyNumberFormat="0" applyProtection="0">
      <alignment horizontal="left" vertical="top" indent="1"/>
    </xf>
    <xf numFmtId="0" fontId="35" fillId="50" borderId="73" applyNumberFormat="0" applyProtection="0">
      <alignment horizontal="left" vertical="top" indent="1"/>
    </xf>
    <xf numFmtId="0" fontId="35" fillId="50" borderId="73" applyNumberFormat="0" applyProtection="0">
      <alignment horizontal="left" vertical="top" indent="1"/>
    </xf>
    <xf numFmtId="0" fontId="35" fillId="50" borderId="73" applyNumberFormat="0" applyProtection="0">
      <alignment horizontal="left" vertical="top" indent="1"/>
    </xf>
    <xf numFmtId="0" fontId="35" fillId="50" borderId="73" applyNumberFormat="0" applyProtection="0">
      <alignment horizontal="left" vertical="top" indent="1"/>
    </xf>
    <xf numFmtId="0" fontId="35" fillId="50" borderId="73" applyNumberFormat="0" applyProtection="0">
      <alignment horizontal="left" vertical="top" indent="1"/>
    </xf>
    <xf numFmtId="0" fontId="35" fillId="50" borderId="73" applyNumberFormat="0" applyProtection="0">
      <alignment horizontal="left" vertical="top" indent="1"/>
    </xf>
    <xf numFmtId="0" fontId="35" fillId="50" borderId="73" applyNumberFormat="0" applyProtection="0">
      <alignment horizontal="left" vertical="top" indent="1"/>
    </xf>
    <xf numFmtId="0" fontId="35" fillId="50" borderId="73" applyNumberFormat="0" applyProtection="0">
      <alignment horizontal="left" vertical="top" indent="1"/>
    </xf>
    <xf numFmtId="0" fontId="35" fillId="50" borderId="73" applyNumberFormat="0" applyProtection="0">
      <alignment horizontal="left" vertical="top" indent="1"/>
    </xf>
    <xf numFmtId="0" fontId="35" fillId="50" borderId="73" applyNumberFormat="0" applyProtection="0">
      <alignment horizontal="left" vertical="top" indent="1"/>
    </xf>
    <xf numFmtId="0" fontId="35" fillId="50" borderId="73" applyNumberFormat="0" applyProtection="0">
      <alignment horizontal="left" vertical="top" indent="1"/>
    </xf>
    <xf numFmtId="0" fontId="35" fillId="50" borderId="73" applyNumberFormat="0" applyProtection="0">
      <alignment horizontal="left" vertical="top" indent="1"/>
    </xf>
    <xf numFmtId="0" fontId="35" fillId="50" borderId="73" applyNumberFormat="0" applyProtection="0">
      <alignment horizontal="left" vertical="top" indent="1"/>
    </xf>
    <xf numFmtId="0" fontId="35" fillId="50" borderId="73" applyNumberFormat="0" applyProtection="0">
      <alignment horizontal="left" vertical="top" indent="1"/>
    </xf>
    <xf numFmtId="0" fontId="35" fillId="50" borderId="73" applyNumberFormat="0" applyProtection="0">
      <alignment horizontal="left" vertical="top" indent="1"/>
    </xf>
    <xf numFmtId="0" fontId="35" fillId="50" borderId="73" applyNumberFormat="0" applyProtection="0">
      <alignment horizontal="left" vertical="top" indent="1"/>
    </xf>
    <xf numFmtId="0" fontId="35" fillId="50" borderId="73" applyNumberFormat="0" applyProtection="0">
      <alignment horizontal="left" vertical="top" indent="1"/>
    </xf>
    <xf numFmtId="0" fontId="35" fillId="50" borderId="73" applyNumberFormat="0" applyProtection="0">
      <alignment horizontal="left" vertical="top" indent="1"/>
    </xf>
    <xf numFmtId="0" fontId="35" fillId="50" borderId="73" applyNumberFormat="0" applyProtection="0">
      <alignment horizontal="left" vertical="top" indent="1"/>
    </xf>
    <xf numFmtId="0" fontId="35" fillId="50" borderId="73" applyNumberFormat="0" applyProtection="0">
      <alignment horizontal="left" vertical="top" indent="1"/>
    </xf>
    <xf numFmtId="0" fontId="35" fillId="50" borderId="73" applyNumberFormat="0" applyProtection="0">
      <alignment horizontal="left" vertical="top" indent="1"/>
    </xf>
    <xf numFmtId="0" fontId="35" fillId="50" borderId="73" applyNumberFormat="0" applyProtection="0">
      <alignment horizontal="left" vertical="top" indent="1"/>
    </xf>
    <xf numFmtId="0" fontId="35" fillId="50" borderId="73" applyNumberFormat="0" applyProtection="0">
      <alignment horizontal="left" vertical="top" indent="1"/>
    </xf>
    <xf numFmtId="0" fontId="35" fillId="50" borderId="73" applyNumberFormat="0" applyProtection="0">
      <alignment horizontal="left" vertical="top" indent="1"/>
    </xf>
    <xf numFmtId="0" fontId="35" fillId="50" borderId="73" applyNumberFormat="0" applyProtection="0">
      <alignment horizontal="left" vertical="top" indent="1"/>
    </xf>
    <xf numFmtId="0" fontId="35" fillId="50" borderId="73" applyNumberFormat="0" applyProtection="0">
      <alignment horizontal="left" vertical="top" indent="1"/>
    </xf>
    <xf numFmtId="0" fontId="35" fillId="50" borderId="73" applyNumberFormat="0" applyProtection="0">
      <alignment horizontal="left" vertical="top" indent="1"/>
    </xf>
    <xf numFmtId="0" fontId="35" fillId="50" borderId="73" applyNumberFormat="0" applyProtection="0">
      <alignment horizontal="left" vertical="top" indent="1"/>
    </xf>
    <xf numFmtId="0" fontId="35" fillId="50" borderId="73" applyNumberFormat="0" applyProtection="0">
      <alignment horizontal="left" vertical="top" indent="1"/>
    </xf>
    <xf numFmtId="0" fontId="35" fillId="50" borderId="73" applyNumberFormat="0" applyProtection="0">
      <alignment horizontal="left" vertical="top" indent="1"/>
    </xf>
    <xf numFmtId="0" fontId="35" fillId="50" borderId="73" applyNumberFormat="0" applyProtection="0">
      <alignment horizontal="left" vertical="top" indent="1"/>
    </xf>
    <xf numFmtId="0" fontId="35" fillId="50" borderId="73" applyNumberFormat="0" applyProtection="0">
      <alignment horizontal="left" vertical="top" indent="1"/>
    </xf>
    <xf numFmtId="0" fontId="35" fillId="50" borderId="73" applyNumberFormat="0" applyProtection="0">
      <alignment horizontal="left" vertical="top" indent="1"/>
    </xf>
    <xf numFmtId="0" fontId="35" fillId="50" borderId="73" applyNumberFormat="0" applyProtection="0">
      <alignment horizontal="left" vertical="top" indent="1"/>
    </xf>
    <xf numFmtId="0" fontId="35" fillId="50" borderId="73" applyNumberFormat="0" applyProtection="0">
      <alignment horizontal="left" vertical="top" indent="1"/>
    </xf>
    <xf numFmtId="0" fontId="35" fillId="50" borderId="73" applyNumberFormat="0" applyProtection="0">
      <alignment horizontal="left" vertical="top" indent="1"/>
    </xf>
    <xf numFmtId="0" fontId="35" fillId="50" borderId="73" applyNumberFormat="0" applyProtection="0">
      <alignment horizontal="left" vertical="top" indent="1"/>
    </xf>
    <xf numFmtId="0" fontId="35" fillId="50" borderId="73" applyNumberFormat="0" applyProtection="0">
      <alignment horizontal="left" vertical="top" indent="1"/>
    </xf>
    <xf numFmtId="0" fontId="35" fillId="50" borderId="73" applyNumberFormat="0" applyProtection="0">
      <alignment horizontal="left" vertical="top" indent="1"/>
    </xf>
    <xf numFmtId="0" fontId="35" fillId="50" borderId="73" applyNumberFormat="0" applyProtection="0">
      <alignment horizontal="left" vertical="top" indent="1"/>
    </xf>
    <xf numFmtId="0" fontId="35" fillId="50" borderId="73" applyNumberFormat="0" applyProtection="0">
      <alignment horizontal="left" vertical="top" indent="1"/>
    </xf>
    <xf numFmtId="0" fontId="35" fillId="50" borderId="73" applyNumberFormat="0" applyProtection="0">
      <alignment horizontal="left" vertical="top" indent="1"/>
    </xf>
    <xf numFmtId="0" fontId="35" fillId="50" borderId="73" applyNumberFormat="0" applyProtection="0">
      <alignment horizontal="left" vertical="top" indent="1"/>
    </xf>
    <xf numFmtId="0" fontId="35" fillId="50" borderId="73" applyNumberFormat="0" applyProtection="0">
      <alignment horizontal="left" vertical="top" indent="1"/>
    </xf>
    <xf numFmtId="0" fontId="35" fillId="50" borderId="73" applyNumberFormat="0" applyProtection="0">
      <alignment horizontal="left" vertical="top" indent="1"/>
    </xf>
    <xf numFmtId="0" fontId="35" fillId="50" borderId="73" applyNumberFormat="0" applyProtection="0">
      <alignment horizontal="left" vertical="top" indent="1"/>
    </xf>
    <xf numFmtId="0" fontId="35" fillId="50" borderId="73" applyNumberFormat="0" applyProtection="0">
      <alignment horizontal="left" vertical="top" indent="1"/>
    </xf>
    <xf numFmtId="0" fontId="35" fillId="50" borderId="73" applyNumberFormat="0" applyProtection="0">
      <alignment horizontal="left" vertical="top" indent="1"/>
    </xf>
    <xf numFmtId="0" fontId="35" fillId="50" borderId="73" applyNumberFormat="0" applyProtection="0">
      <alignment horizontal="left" vertical="top" indent="1"/>
    </xf>
    <xf numFmtId="0" fontId="35" fillId="50" borderId="73" applyNumberFormat="0" applyProtection="0">
      <alignment horizontal="left" vertical="top" indent="1"/>
    </xf>
    <xf numFmtId="0" fontId="35" fillId="50" borderId="73" applyNumberFormat="0" applyProtection="0">
      <alignment horizontal="left" vertical="top" indent="1"/>
    </xf>
    <xf numFmtId="0" fontId="35" fillId="50" borderId="73" applyNumberFormat="0" applyProtection="0">
      <alignment horizontal="left" vertical="top" indent="1"/>
    </xf>
    <xf numFmtId="0" fontId="35" fillId="50" borderId="73" applyNumberFormat="0" applyProtection="0">
      <alignment horizontal="left" vertical="top" indent="1"/>
    </xf>
    <xf numFmtId="0" fontId="35" fillId="50" borderId="73" applyNumberFormat="0" applyProtection="0">
      <alignment horizontal="left" vertical="top" indent="1"/>
    </xf>
    <xf numFmtId="0" fontId="35" fillId="50" borderId="73" applyNumberFormat="0" applyProtection="0">
      <alignment horizontal="left" vertical="top" indent="1"/>
    </xf>
    <xf numFmtId="0" fontId="35" fillId="50" borderId="73" applyNumberFormat="0" applyProtection="0">
      <alignment horizontal="left" vertical="top" indent="1"/>
    </xf>
    <xf numFmtId="0" fontId="35" fillId="50" borderId="73" applyNumberFormat="0" applyProtection="0">
      <alignment horizontal="left" vertical="top" indent="1"/>
    </xf>
    <xf numFmtId="0" fontId="35" fillId="50" borderId="73" applyNumberFormat="0" applyProtection="0">
      <alignment horizontal="left" vertical="top" indent="1"/>
    </xf>
    <xf numFmtId="0" fontId="35" fillId="50" borderId="73" applyNumberFormat="0" applyProtection="0">
      <alignment horizontal="left" vertical="top" indent="1"/>
    </xf>
    <xf numFmtId="0" fontId="35" fillId="50" borderId="73" applyNumberFormat="0" applyProtection="0">
      <alignment horizontal="left" vertical="top" indent="1"/>
    </xf>
    <xf numFmtId="0" fontId="35" fillId="50" borderId="73" applyNumberFormat="0" applyProtection="0">
      <alignment horizontal="left" vertical="top" indent="1"/>
    </xf>
    <xf numFmtId="0" fontId="35" fillId="50" borderId="73" applyNumberFormat="0" applyProtection="0">
      <alignment horizontal="left" vertical="top" indent="1"/>
    </xf>
    <xf numFmtId="0" fontId="35" fillId="50" borderId="73" applyNumberFormat="0" applyProtection="0">
      <alignment horizontal="left" vertical="top" indent="1"/>
    </xf>
    <xf numFmtId="0" fontId="35" fillId="50" borderId="73" applyNumberFormat="0" applyProtection="0">
      <alignment horizontal="left" vertical="top" indent="1"/>
    </xf>
    <xf numFmtId="0" fontId="35" fillId="50" borderId="73" applyNumberFormat="0" applyProtection="0">
      <alignment horizontal="left" vertical="top" indent="1"/>
    </xf>
    <xf numFmtId="0" fontId="35" fillId="50" borderId="73" applyNumberFormat="0" applyProtection="0">
      <alignment horizontal="left" vertical="top" indent="1"/>
    </xf>
    <xf numFmtId="0" fontId="35" fillId="50" borderId="73" applyNumberFormat="0" applyProtection="0">
      <alignment horizontal="left" vertical="top" indent="1"/>
    </xf>
    <xf numFmtId="0" fontId="35" fillId="50" borderId="73" applyNumberFormat="0" applyProtection="0">
      <alignment horizontal="left" vertical="top" indent="1"/>
    </xf>
    <xf numFmtId="0" fontId="35" fillId="50" borderId="73" applyNumberFormat="0" applyProtection="0">
      <alignment horizontal="left" vertical="top" indent="1"/>
    </xf>
    <xf numFmtId="0" fontId="35" fillId="50" borderId="73" applyNumberFormat="0" applyProtection="0">
      <alignment horizontal="left" vertical="top" indent="1"/>
    </xf>
    <xf numFmtId="0" fontId="35" fillId="50" borderId="73" applyNumberFormat="0" applyProtection="0">
      <alignment horizontal="left" vertical="top" indent="1"/>
    </xf>
    <xf numFmtId="0" fontId="35" fillId="50" borderId="73" applyNumberFormat="0" applyProtection="0">
      <alignment horizontal="left" vertical="top" indent="1"/>
    </xf>
    <xf numFmtId="0" fontId="35" fillId="50" borderId="73" applyNumberFormat="0" applyProtection="0">
      <alignment horizontal="left" vertical="top" indent="1"/>
    </xf>
    <xf numFmtId="0" fontId="35" fillId="50" borderId="73" applyNumberFormat="0" applyProtection="0">
      <alignment horizontal="left" vertical="top" indent="1"/>
    </xf>
    <xf numFmtId="0" fontId="35" fillId="50" borderId="73" applyNumberFormat="0" applyProtection="0">
      <alignment horizontal="left" vertical="top" indent="1"/>
    </xf>
    <xf numFmtId="0" fontId="35" fillId="50" borderId="73" applyNumberFormat="0" applyProtection="0">
      <alignment horizontal="left" vertical="top" indent="1"/>
    </xf>
    <xf numFmtId="0" fontId="35" fillId="50" borderId="73" applyNumberFormat="0" applyProtection="0">
      <alignment horizontal="left" vertical="top" indent="1"/>
    </xf>
    <xf numFmtId="0" fontId="35" fillId="50" borderId="73" applyNumberFormat="0" applyProtection="0">
      <alignment horizontal="left" vertical="top" indent="1"/>
    </xf>
    <xf numFmtId="0" fontId="35" fillId="50" borderId="73" applyNumberFormat="0" applyProtection="0">
      <alignment horizontal="left" vertical="top" indent="1"/>
    </xf>
    <xf numFmtId="0" fontId="35" fillId="50" borderId="73" applyNumberFormat="0" applyProtection="0">
      <alignment horizontal="left" vertical="top" indent="1"/>
    </xf>
    <xf numFmtId="0" fontId="35" fillId="50" borderId="73" applyNumberFormat="0" applyProtection="0">
      <alignment horizontal="left" vertical="top" indent="1"/>
    </xf>
    <xf numFmtId="0" fontId="35" fillId="50" borderId="73" applyNumberFormat="0" applyProtection="0">
      <alignment horizontal="left" vertical="top" indent="1"/>
    </xf>
    <xf numFmtId="0" fontId="35" fillId="50" borderId="73" applyNumberFormat="0" applyProtection="0">
      <alignment horizontal="left" vertical="top" indent="1"/>
    </xf>
    <xf numFmtId="0" fontId="35" fillId="50" borderId="73" applyNumberFormat="0" applyProtection="0">
      <alignment horizontal="left" vertical="top" indent="1"/>
    </xf>
    <xf numFmtId="0" fontId="35" fillId="50" borderId="73" applyNumberFormat="0" applyProtection="0">
      <alignment horizontal="left" vertical="top" indent="1"/>
    </xf>
    <xf numFmtId="0" fontId="35" fillId="50" borderId="73" applyNumberFormat="0" applyProtection="0">
      <alignment horizontal="left" vertical="top" indent="1"/>
    </xf>
    <xf numFmtId="0" fontId="35" fillId="50" borderId="73" applyNumberFormat="0" applyProtection="0">
      <alignment horizontal="left" vertical="top" indent="1"/>
    </xf>
    <xf numFmtId="0" fontId="35" fillId="50" borderId="73" applyNumberFormat="0" applyProtection="0">
      <alignment horizontal="left" vertical="top" indent="1"/>
    </xf>
    <xf numFmtId="0" fontId="35" fillId="50" borderId="73" applyNumberFormat="0" applyProtection="0">
      <alignment horizontal="left" vertical="top" indent="1"/>
    </xf>
    <xf numFmtId="0" fontId="35" fillId="50" borderId="73" applyNumberFormat="0" applyProtection="0">
      <alignment horizontal="left" vertical="top" indent="1"/>
    </xf>
    <xf numFmtId="0" fontId="35" fillId="50" borderId="73" applyNumberFormat="0" applyProtection="0">
      <alignment horizontal="left" vertical="top" indent="1"/>
    </xf>
    <xf numFmtId="0" fontId="35" fillId="50" borderId="73" applyNumberFormat="0" applyProtection="0">
      <alignment horizontal="left" vertical="top" indent="1"/>
    </xf>
    <xf numFmtId="0" fontId="35" fillId="50" borderId="73" applyNumberFormat="0" applyProtection="0">
      <alignment horizontal="left" vertical="top" indent="1"/>
    </xf>
    <xf numFmtId="0" fontId="35" fillId="50" borderId="73" applyNumberFormat="0" applyProtection="0">
      <alignment horizontal="left" vertical="top" indent="1"/>
    </xf>
    <xf numFmtId="0" fontId="35" fillId="50" borderId="73" applyNumberFormat="0" applyProtection="0">
      <alignment horizontal="left" vertical="top" indent="1"/>
    </xf>
    <xf numFmtId="0" fontId="35" fillId="50" borderId="73" applyNumberFormat="0" applyProtection="0">
      <alignment horizontal="left" vertical="top" indent="1"/>
    </xf>
    <xf numFmtId="0" fontId="35" fillId="50" borderId="73" applyNumberFormat="0" applyProtection="0">
      <alignment horizontal="left" vertical="top" indent="1"/>
    </xf>
    <xf numFmtId="0" fontId="35" fillId="50" borderId="73" applyNumberFormat="0" applyProtection="0">
      <alignment horizontal="left" vertical="top" indent="1"/>
    </xf>
    <xf numFmtId="0" fontId="35" fillId="50" borderId="73" applyNumberFormat="0" applyProtection="0">
      <alignment horizontal="left" vertical="top" indent="1"/>
    </xf>
    <xf numFmtId="0" fontId="35" fillId="50" borderId="73" applyNumberFormat="0" applyProtection="0">
      <alignment horizontal="left" vertical="top" indent="1"/>
    </xf>
    <xf numFmtId="0" fontId="35" fillId="50" borderId="73" applyNumberFormat="0" applyProtection="0">
      <alignment horizontal="left" vertical="top" indent="1"/>
    </xf>
    <xf numFmtId="0" fontId="35" fillId="50" borderId="73" applyNumberFormat="0" applyProtection="0">
      <alignment horizontal="left" vertical="top" indent="1"/>
    </xf>
    <xf numFmtId="0" fontId="35" fillId="50" borderId="73" applyNumberFormat="0" applyProtection="0">
      <alignment horizontal="left" vertical="top" indent="1"/>
    </xf>
    <xf numFmtId="0" fontId="35" fillId="50" borderId="73" applyNumberFormat="0" applyProtection="0">
      <alignment horizontal="left" vertical="top" indent="1"/>
    </xf>
    <xf numFmtId="0" fontId="35" fillId="50" borderId="73" applyNumberFormat="0" applyProtection="0">
      <alignment horizontal="left" vertical="top" indent="1"/>
    </xf>
    <xf numFmtId="0" fontId="35" fillId="50" borderId="73" applyNumberFormat="0" applyProtection="0">
      <alignment horizontal="left" vertical="top" indent="1"/>
    </xf>
    <xf numFmtId="0" fontId="35" fillId="50" borderId="73" applyNumberFormat="0" applyProtection="0">
      <alignment horizontal="left" vertical="top" indent="1"/>
    </xf>
    <xf numFmtId="0" fontId="35" fillId="50" borderId="73" applyNumberFormat="0" applyProtection="0">
      <alignment horizontal="left" vertical="top" indent="1"/>
    </xf>
    <xf numFmtId="0" fontId="35" fillId="50" borderId="73" applyNumberFormat="0" applyProtection="0">
      <alignment horizontal="left" vertical="top" indent="1"/>
    </xf>
    <xf numFmtId="0" fontId="35" fillId="50" borderId="73" applyNumberFormat="0" applyProtection="0">
      <alignment horizontal="left" vertical="top" indent="1"/>
    </xf>
    <xf numFmtId="0" fontId="35" fillId="50" borderId="73" applyNumberFormat="0" applyProtection="0">
      <alignment horizontal="left" vertical="top" indent="1"/>
    </xf>
    <xf numFmtId="0" fontId="35" fillId="50" borderId="73" applyNumberFormat="0" applyProtection="0">
      <alignment horizontal="left" vertical="top" indent="1"/>
    </xf>
    <xf numFmtId="0" fontId="35" fillId="50" borderId="73" applyNumberFormat="0" applyProtection="0">
      <alignment horizontal="left" vertical="top" indent="1"/>
    </xf>
    <xf numFmtId="0" fontId="35" fillId="50" borderId="73" applyNumberFormat="0" applyProtection="0">
      <alignment horizontal="left" vertical="top" indent="1"/>
    </xf>
    <xf numFmtId="0" fontId="35" fillId="50" borderId="73" applyNumberFormat="0" applyProtection="0">
      <alignment horizontal="left" vertical="top" indent="1"/>
    </xf>
    <xf numFmtId="0" fontId="35" fillId="50" borderId="73" applyNumberFormat="0" applyProtection="0">
      <alignment horizontal="left" vertical="top" indent="1"/>
    </xf>
    <xf numFmtId="0" fontId="35" fillId="50" borderId="73" applyNumberFormat="0" applyProtection="0">
      <alignment horizontal="left" vertical="top" indent="1"/>
    </xf>
    <xf numFmtId="0" fontId="35" fillId="50" borderId="73" applyNumberFormat="0" applyProtection="0">
      <alignment horizontal="left" vertical="top" indent="1"/>
    </xf>
    <xf numFmtId="0" fontId="35" fillId="50" borderId="73" applyNumberFormat="0" applyProtection="0">
      <alignment horizontal="left" vertical="top" indent="1"/>
    </xf>
    <xf numFmtId="0" fontId="35" fillId="50" borderId="73" applyNumberFormat="0" applyProtection="0">
      <alignment horizontal="left" vertical="top" indent="1"/>
    </xf>
    <xf numFmtId="0" fontId="35" fillId="50" borderId="73" applyNumberFormat="0" applyProtection="0">
      <alignment horizontal="left" vertical="top" indent="1"/>
    </xf>
    <xf numFmtId="0" fontId="35" fillId="50" borderId="73" applyNumberFormat="0" applyProtection="0">
      <alignment horizontal="left" vertical="top" indent="1"/>
    </xf>
    <xf numFmtId="0" fontId="35" fillId="50" borderId="73" applyNumberFormat="0" applyProtection="0">
      <alignment horizontal="left" vertical="top" indent="1"/>
    </xf>
    <xf numFmtId="0" fontId="35" fillId="50" borderId="73" applyNumberFormat="0" applyProtection="0">
      <alignment horizontal="left" vertical="top" indent="1"/>
    </xf>
    <xf numFmtId="0" fontId="35" fillId="50" borderId="73" applyNumberFormat="0" applyProtection="0">
      <alignment horizontal="left" vertical="top" indent="1"/>
    </xf>
    <xf numFmtId="0" fontId="35" fillId="50" borderId="73" applyNumberFormat="0" applyProtection="0">
      <alignment horizontal="left" vertical="top" indent="1"/>
    </xf>
    <xf numFmtId="0" fontId="35" fillId="50" borderId="73" applyNumberFormat="0" applyProtection="0">
      <alignment horizontal="left" vertical="top" indent="1"/>
    </xf>
    <xf numFmtId="0" fontId="35" fillId="50" borderId="73" applyNumberFormat="0" applyProtection="0">
      <alignment horizontal="left" vertical="top" indent="1"/>
    </xf>
    <xf numFmtId="0" fontId="35" fillId="50" borderId="73" applyNumberFormat="0" applyProtection="0">
      <alignment horizontal="left" vertical="top" indent="1"/>
    </xf>
    <xf numFmtId="0" fontId="35" fillId="50" borderId="73" applyNumberFormat="0" applyProtection="0">
      <alignment horizontal="left" vertical="top" indent="1"/>
    </xf>
    <xf numFmtId="0" fontId="35" fillId="50" borderId="73" applyNumberFormat="0" applyProtection="0">
      <alignment horizontal="left" vertical="top" indent="1"/>
    </xf>
    <xf numFmtId="0" fontId="35" fillId="50" borderId="73" applyNumberFormat="0" applyProtection="0">
      <alignment horizontal="left" vertical="top" indent="1"/>
    </xf>
    <xf numFmtId="0" fontId="35" fillId="50" borderId="73" applyNumberFormat="0" applyProtection="0">
      <alignment horizontal="left" vertical="top" indent="1"/>
    </xf>
    <xf numFmtId="0" fontId="35" fillId="50" borderId="73" applyNumberFormat="0" applyProtection="0">
      <alignment horizontal="left" vertical="top" indent="1"/>
    </xf>
    <xf numFmtId="0" fontId="35" fillId="50" borderId="73" applyNumberFormat="0" applyProtection="0">
      <alignment horizontal="left" vertical="top" indent="1"/>
    </xf>
    <xf numFmtId="0" fontId="35" fillId="50" borderId="73" applyNumberFormat="0" applyProtection="0">
      <alignment horizontal="left" vertical="top" indent="1"/>
    </xf>
    <xf numFmtId="0" fontId="35" fillId="50" borderId="73" applyNumberFormat="0" applyProtection="0">
      <alignment horizontal="left" vertical="top" indent="1"/>
    </xf>
    <xf numFmtId="0" fontId="35" fillId="50" borderId="73" applyNumberFormat="0" applyProtection="0">
      <alignment horizontal="left" vertical="top" indent="1"/>
    </xf>
    <xf numFmtId="0" fontId="35" fillId="50" borderId="73" applyNumberFormat="0" applyProtection="0">
      <alignment horizontal="left" vertical="top" indent="1"/>
    </xf>
    <xf numFmtId="0" fontId="35" fillId="50" borderId="73" applyNumberFormat="0" applyProtection="0">
      <alignment horizontal="left" vertical="top" indent="1"/>
    </xf>
    <xf numFmtId="0" fontId="35" fillId="50" borderId="73" applyNumberFormat="0" applyProtection="0">
      <alignment horizontal="left" vertical="top" indent="1"/>
    </xf>
    <xf numFmtId="0" fontId="35" fillId="50" borderId="73" applyNumberFormat="0" applyProtection="0">
      <alignment horizontal="left" vertical="top" indent="1"/>
    </xf>
    <xf numFmtId="0" fontId="35" fillId="50" borderId="73" applyNumberFormat="0" applyProtection="0">
      <alignment horizontal="left" vertical="top" indent="1"/>
    </xf>
    <xf numFmtId="0" fontId="35" fillId="50" borderId="73" applyNumberFormat="0" applyProtection="0">
      <alignment horizontal="left" vertical="top" indent="1"/>
    </xf>
    <xf numFmtId="0" fontId="35" fillId="50" borderId="73" applyNumberFormat="0" applyProtection="0">
      <alignment horizontal="left" vertical="top" indent="1"/>
    </xf>
    <xf numFmtId="0" fontId="35" fillId="50" borderId="73" applyNumberFormat="0" applyProtection="0">
      <alignment horizontal="left" vertical="top" indent="1"/>
    </xf>
    <xf numFmtId="0" fontId="35" fillId="50" borderId="73" applyNumberFormat="0" applyProtection="0">
      <alignment horizontal="left" vertical="top" indent="1"/>
    </xf>
    <xf numFmtId="0" fontId="35" fillId="50" borderId="73" applyNumberFormat="0" applyProtection="0">
      <alignment horizontal="left" vertical="top" indent="1"/>
    </xf>
    <xf numFmtId="0" fontId="35" fillId="50" borderId="73" applyNumberFormat="0" applyProtection="0">
      <alignment horizontal="left" vertical="top" indent="1"/>
    </xf>
    <xf numFmtId="0" fontId="35" fillId="50" borderId="73" applyNumberFormat="0" applyProtection="0">
      <alignment horizontal="left" vertical="top" indent="1"/>
    </xf>
    <xf numFmtId="0" fontId="35" fillId="50" borderId="73" applyNumberFormat="0" applyProtection="0">
      <alignment horizontal="left" vertical="top" indent="1"/>
    </xf>
    <xf numFmtId="0" fontId="35" fillId="50" borderId="73" applyNumberFormat="0" applyProtection="0">
      <alignment horizontal="left" vertical="top" indent="1"/>
    </xf>
    <xf numFmtId="0" fontId="35" fillId="50" borderId="73" applyNumberFormat="0" applyProtection="0">
      <alignment horizontal="left" vertical="top" indent="1"/>
    </xf>
    <xf numFmtId="0" fontId="35" fillId="50" borderId="73" applyNumberFormat="0" applyProtection="0">
      <alignment horizontal="left" vertical="top" indent="1"/>
    </xf>
    <xf numFmtId="0" fontId="35" fillId="50" borderId="73" applyNumberFormat="0" applyProtection="0">
      <alignment horizontal="left" vertical="top" indent="1"/>
    </xf>
    <xf numFmtId="0" fontId="35" fillId="50" borderId="73" applyNumberFormat="0" applyProtection="0">
      <alignment horizontal="left" vertical="top" indent="1"/>
    </xf>
    <xf numFmtId="0" fontId="35" fillId="50" borderId="73" applyNumberFormat="0" applyProtection="0">
      <alignment horizontal="left" vertical="top" indent="1"/>
    </xf>
    <xf numFmtId="0" fontId="35" fillId="50" borderId="73" applyNumberFormat="0" applyProtection="0">
      <alignment horizontal="left" vertical="top" indent="1"/>
    </xf>
    <xf numFmtId="0" fontId="35" fillId="50" borderId="73" applyNumberFormat="0" applyProtection="0">
      <alignment horizontal="left" vertical="top" indent="1"/>
    </xf>
    <xf numFmtId="0" fontId="35" fillId="50" borderId="73" applyNumberFormat="0" applyProtection="0">
      <alignment horizontal="left" vertical="top" indent="1"/>
    </xf>
    <xf numFmtId="0" fontId="35" fillId="50" borderId="73" applyNumberFormat="0" applyProtection="0">
      <alignment horizontal="left" vertical="top" indent="1"/>
    </xf>
    <xf numFmtId="0" fontId="35" fillId="50" borderId="73" applyNumberFormat="0" applyProtection="0">
      <alignment horizontal="left" vertical="top" indent="1"/>
    </xf>
    <xf numFmtId="0" fontId="35" fillId="50" borderId="73" applyNumberFormat="0" applyProtection="0">
      <alignment horizontal="left" vertical="top" indent="1"/>
    </xf>
    <xf numFmtId="0" fontId="35" fillId="50" borderId="73" applyNumberFormat="0" applyProtection="0">
      <alignment horizontal="left" vertical="top" indent="1"/>
    </xf>
    <xf numFmtId="0" fontId="35" fillId="50" borderId="73" applyNumberFormat="0" applyProtection="0">
      <alignment horizontal="left" vertical="top" indent="1"/>
    </xf>
    <xf numFmtId="0" fontId="35" fillId="50" borderId="73" applyNumberFormat="0" applyProtection="0">
      <alignment horizontal="left" vertical="top" indent="1"/>
    </xf>
    <xf numFmtId="0" fontId="35" fillId="50" borderId="73" applyNumberFormat="0" applyProtection="0">
      <alignment horizontal="left" vertical="top" indent="1"/>
    </xf>
    <xf numFmtId="0" fontId="35" fillId="50" borderId="73" applyNumberFormat="0" applyProtection="0">
      <alignment horizontal="left" vertical="top" indent="1"/>
    </xf>
    <xf numFmtId="0" fontId="35" fillId="50" borderId="73" applyNumberFormat="0" applyProtection="0">
      <alignment horizontal="left" vertical="top" indent="1"/>
    </xf>
    <xf numFmtId="0" fontId="35" fillId="50" borderId="73" applyNumberFormat="0" applyProtection="0">
      <alignment horizontal="left" vertical="top" indent="1"/>
    </xf>
    <xf numFmtId="0" fontId="35" fillId="50" borderId="73" applyNumberFormat="0" applyProtection="0">
      <alignment horizontal="left" vertical="top" indent="1"/>
    </xf>
    <xf numFmtId="0" fontId="35" fillId="50" borderId="73" applyNumberFormat="0" applyProtection="0">
      <alignment horizontal="left" vertical="top" indent="1"/>
    </xf>
    <xf numFmtId="0" fontId="35" fillId="50" borderId="73" applyNumberFormat="0" applyProtection="0">
      <alignment horizontal="left" vertical="top" indent="1"/>
    </xf>
    <xf numFmtId="0" fontId="35" fillId="50" borderId="73" applyNumberFormat="0" applyProtection="0">
      <alignment horizontal="left" vertical="top" indent="1"/>
    </xf>
    <xf numFmtId="0" fontId="35" fillId="50" borderId="73" applyNumberFormat="0" applyProtection="0">
      <alignment horizontal="left" vertical="top" indent="1"/>
    </xf>
    <xf numFmtId="0" fontId="35" fillId="50" borderId="73" applyNumberFormat="0" applyProtection="0">
      <alignment horizontal="left" vertical="top" indent="1"/>
    </xf>
    <xf numFmtId="0" fontId="35" fillId="50" borderId="73" applyNumberFormat="0" applyProtection="0">
      <alignment horizontal="left" vertical="top" indent="1"/>
    </xf>
    <xf numFmtId="0" fontId="35" fillId="50" borderId="73" applyNumberFormat="0" applyProtection="0">
      <alignment horizontal="left" vertical="top" indent="1"/>
    </xf>
    <xf numFmtId="0" fontId="35" fillId="50" borderId="73" applyNumberFormat="0" applyProtection="0">
      <alignment horizontal="left" vertical="top" indent="1"/>
    </xf>
    <xf numFmtId="0" fontId="35" fillId="50" borderId="73" applyNumberFormat="0" applyProtection="0">
      <alignment horizontal="left" vertical="top" indent="1"/>
    </xf>
    <xf numFmtId="0" fontId="35" fillId="50" borderId="73" applyNumberFormat="0" applyProtection="0">
      <alignment horizontal="left" vertical="top" indent="1"/>
    </xf>
    <xf numFmtId="0" fontId="35" fillId="50" borderId="73" applyNumberFormat="0" applyProtection="0">
      <alignment horizontal="left" vertical="top" indent="1"/>
    </xf>
    <xf numFmtId="0" fontId="35" fillId="50" borderId="73" applyNumberFormat="0" applyProtection="0">
      <alignment horizontal="left" vertical="top" indent="1"/>
    </xf>
    <xf numFmtId="0" fontId="35" fillId="50" borderId="73" applyNumberFormat="0" applyProtection="0">
      <alignment horizontal="left" vertical="top" indent="1"/>
    </xf>
    <xf numFmtId="0" fontId="35" fillId="50" borderId="73" applyNumberFormat="0" applyProtection="0">
      <alignment horizontal="left" vertical="top" indent="1"/>
    </xf>
    <xf numFmtId="0" fontId="35" fillId="50" borderId="73" applyNumberFormat="0" applyProtection="0">
      <alignment horizontal="left" vertical="top" indent="1"/>
    </xf>
    <xf numFmtId="0" fontId="35" fillId="50" borderId="73" applyNumberFormat="0" applyProtection="0">
      <alignment horizontal="left" vertical="top" indent="1"/>
    </xf>
    <xf numFmtId="0" fontId="35" fillId="50" borderId="73" applyNumberFormat="0" applyProtection="0">
      <alignment horizontal="left" vertical="top" indent="1"/>
    </xf>
    <xf numFmtId="0" fontId="35" fillId="50" borderId="73" applyNumberFormat="0" applyProtection="0">
      <alignment horizontal="left" vertical="top" indent="1"/>
    </xf>
    <xf numFmtId="0" fontId="35" fillId="50" borderId="73" applyNumberFormat="0" applyProtection="0">
      <alignment horizontal="left" vertical="top" indent="1"/>
    </xf>
    <xf numFmtId="0" fontId="35" fillId="50" borderId="73" applyNumberFormat="0" applyProtection="0">
      <alignment horizontal="left" vertical="top" indent="1"/>
    </xf>
    <xf numFmtId="0" fontId="35" fillId="50" borderId="73" applyNumberFormat="0" applyProtection="0">
      <alignment horizontal="left" vertical="top" indent="1"/>
    </xf>
    <xf numFmtId="0" fontId="35" fillId="50" borderId="73" applyNumberFormat="0" applyProtection="0">
      <alignment horizontal="left" vertical="top" indent="1"/>
    </xf>
    <xf numFmtId="0" fontId="35" fillId="50" borderId="73" applyNumberFormat="0" applyProtection="0">
      <alignment horizontal="left" vertical="top" indent="1"/>
    </xf>
    <xf numFmtId="0" fontId="35" fillId="50" borderId="73" applyNumberFormat="0" applyProtection="0">
      <alignment horizontal="left" vertical="top" indent="1"/>
    </xf>
    <xf numFmtId="0" fontId="35" fillId="50" borderId="73" applyNumberFormat="0" applyProtection="0">
      <alignment horizontal="left" vertical="top" indent="1"/>
    </xf>
    <xf numFmtId="0" fontId="35" fillId="50" borderId="73" applyNumberFormat="0" applyProtection="0">
      <alignment horizontal="left" vertical="top" indent="1"/>
    </xf>
    <xf numFmtId="0" fontId="35" fillId="50" borderId="73" applyNumberFormat="0" applyProtection="0">
      <alignment horizontal="left" vertical="top" indent="1"/>
    </xf>
    <xf numFmtId="0" fontId="35" fillId="50" borderId="73" applyNumberFormat="0" applyProtection="0">
      <alignment horizontal="left" vertical="top" indent="1"/>
    </xf>
    <xf numFmtId="0" fontId="35" fillId="50" borderId="73" applyNumberFormat="0" applyProtection="0">
      <alignment horizontal="left" vertical="top" indent="1"/>
    </xf>
    <xf numFmtId="0" fontId="35" fillId="50" borderId="73" applyNumberFormat="0" applyProtection="0">
      <alignment horizontal="left" vertical="top" indent="1"/>
    </xf>
    <xf numFmtId="0" fontId="35" fillId="50" borderId="73" applyNumberFormat="0" applyProtection="0">
      <alignment horizontal="left" vertical="top" indent="1"/>
    </xf>
    <xf numFmtId="0" fontId="35" fillId="50" borderId="73" applyNumberFormat="0" applyProtection="0">
      <alignment horizontal="left" vertical="top" indent="1"/>
    </xf>
    <xf numFmtId="0" fontId="35" fillId="50" borderId="73" applyNumberFormat="0" applyProtection="0">
      <alignment horizontal="left" vertical="top" indent="1"/>
    </xf>
    <xf numFmtId="0" fontId="35" fillId="50" borderId="73" applyNumberFormat="0" applyProtection="0">
      <alignment horizontal="left" vertical="top" indent="1"/>
    </xf>
    <xf numFmtId="0" fontId="35" fillId="50" borderId="73" applyNumberFormat="0" applyProtection="0">
      <alignment horizontal="left" vertical="top" indent="1"/>
    </xf>
    <xf numFmtId="0" fontId="35" fillId="50" borderId="73" applyNumberFormat="0" applyProtection="0">
      <alignment horizontal="left" vertical="top" indent="1"/>
    </xf>
    <xf numFmtId="0" fontId="35" fillId="50" borderId="73" applyNumberFormat="0" applyProtection="0">
      <alignment horizontal="left" vertical="top" indent="1"/>
    </xf>
    <xf numFmtId="0" fontId="35" fillId="50" borderId="73" applyNumberFormat="0" applyProtection="0">
      <alignment horizontal="left" vertical="top" indent="1"/>
    </xf>
    <xf numFmtId="0" fontId="35" fillId="50" borderId="73" applyNumberFormat="0" applyProtection="0">
      <alignment horizontal="left" vertical="top" indent="1"/>
    </xf>
    <xf numFmtId="0" fontId="35" fillId="50" borderId="73" applyNumberFormat="0" applyProtection="0">
      <alignment horizontal="left" vertical="top" indent="1"/>
    </xf>
    <xf numFmtId="0" fontId="35" fillId="50" borderId="73" applyNumberFormat="0" applyProtection="0">
      <alignment horizontal="left" vertical="top" indent="1"/>
    </xf>
    <xf numFmtId="0" fontId="35" fillId="50" borderId="73" applyNumberFormat="0" applyProtection="0">
      <alignment horizontal="left" vertical="top" indent="1"/>
    </xf>
    <xf numFmtId="0" fontId="35" fillId="50" borderId="73" applyNumberFormat="0" applyProtection="0">
      <alignment horizontal="left" vertical="top" indent="1"/>
    </xf>
    <xf numFmtId="0" fontId="35" fillId="50" borderId="73" applyNumberFormat="0" applyProtection="0">
      <alignment horizontal="left" vertical="top" indent="1"/>
    </xf>
    <xf numFmtId="0" fontId="35" fillId="50" borderId="73" applyNumberFormat="0" applyProtection="0">
      <alignment horizontal="left" vertical="top" indent="1"/>
    </xf>
    <xf numFmtId="0" fontId="35" fillId="50" borderId="73" applyNumberFormat="0" applyProtection="0">
      <alignment horizontal="left" vertical="top" indent="1"/>
    </xf>
    <xf numFmtId="0" fontId="35" fillId="50" borderId="73" applyNumberFormat="0" applyProtection="0">
      <alignment horizontal="left" vertical="top" indent="1"/>
    </xf>
    <xf numFmtId="0" fontId="35" fillId="50" borderId="73" applyNumberFormat="0" applyProtection="0">
      <alignment horizontal="left" vertical="top" indent="1"/>
    </xf>
    <xf numFmtId="0" fontId="35" fillId="50" borderId="73" applyNumberFormat="0" applyProtection="0">
      <alignment horizontal="left" vertical="top" indent="1"/>
    </xf>
    <xf numFmtId="0" fontId="35" fillId="50" borderId="73" applyNumberFormat="0" applyProtection="0">
      <alignment horizontal="left" vertical="top" indent="1"/>
    </xf>
    <xf numFmtId="0" fontId="35" fillId="50" borderId="73" applyNumberFormat="0" applyProtection="0">
      <alignment horizontal="left" vertical="top" indent="1"/>
    </xf>
    <xf numFmtId="0" fontId="35" fillId="50" borderId="73" applyNumberFormat="0" applyProtection="0">
      <alignment horizontal="left" vertical="top" indent="1"/>
    </xf>
    <xf numFmtId="0" fontId="35" fillId="50" borderId="73" applyNumberFormat="0" applyProtection="0">
      <alignment horizontal="left" vertical="top" indent="1"/>
    </xf>
    <xf numFmtId="0" fontId="35" fillId="50" borderId="73" applyNumberFormat="0" applyProtection="0">
      <alignment horizontal="left" vertical="top" indent="1"/>
    </xf>
    <xf numFmtId="0" fontId="35" fillId="50" borderId="73" applyNumberFormat="0" applyProtection="0">
      <alignment horizontal="left" vertical="top" indent="1"/>
    </xf>
    <xf numFmtId="0" fontId="35" fillId="50" borderId="73" applyNumberFormat="0" applyProtection="0">
      <alignment horizontal="left" vertical="top" indent="1"/>
    </xf>
    <xf numFmtId="0" fontId="35" fillId="50" borderId="73" applyNumberFormat="0" applyProtection="0">
      <alignment horizontal="left" vertical="top" indent="1"/>
    </xf>
    <xf numFmtId="0" fontId="35" fillId="50" borderId="73" applyNumberFormat="0" applyProtection="0">
      <alignment horizontal="left" vertical="top" indent="1"/>
    </xf>
    <xf numFmtId="0" fontId="35" fillId="50" borderId="73" applyNumberFormat="0" applyProtection="0">
      <alignment horizontal="left" vertical="top" indent="1"/>
    </xf>
    <xf numFmtId="0" fontId="35" fillId="50" borderId="73" applyNumberFormat="0" applyProtection="0">
      <alignment horizontal="left" vertical="top" indent="1"/>
    </xf>
    <xf numFmtId="0" fontId="35" fillId="50" borderId="73" applyNumberFormat="0" applyProtection="0">
      <alignment horizontal="left" vertical="top" indent="1"/>
    </xf>
    <xf numFmtId="0" fontId="35" fillId="50" borderId="73" applyNumberFormat="0" applyProtection="0">
      <alignment horizontal="left" vertical="top" indent="1"/>
    </xf>
    <xf numFmtId="0" fontId="35" fillId="50" borderId="73" applyNumberFormat="0" applyProtection="0">
      <alignment horizontal="left" vertical="top" indent="1"/>
    </xf>
    <xf numFmtId="0" fontId="35" fillId="50" borderId="73" applyNumberFormat="0" applyProtection="0">
      <alignment horizontal="left" vertical="top" indent="1"/>
    </xf>
    <xf numFmtId="0" fontId="35" fillId="50" borderId="73" applyNumberFormat="0" applyProtection="0">
      <alignment horizontal="left" vertical="top" indent="1"/>
    </xf>
    <xf numFmtId="0" fontId="35" fillId="50" borderId="73" applyNumberFormat="0" applyProtection="0">
      <alignment horizontal="left" vertical="top" indent="1"/>
    </xf>
    <xf numFmtId="0" fontId="35" fillId="50" borderId="73" applyNumberFormat="0" applyProtection="0">
      <alignment horizontal="left" vertical="top" indent="1"/>
    </xf>
    <xf numFmtId="0" fontId="35" fillId="50" borderId="73" applyNumberFormat="0" applyProtection="0">
      <alignment horizontal="left" vertical="top" indent="1"/>
    </xf>
    <xf numFmtId="0" fontId="35" fillId="50" borderId="73" applyNumberFormat="0" applyProtection="0">
      <alignment horizontal="left" vertical="top" indent="1"/>
    </xf>
    <xf numFmtId="0" fontId="35" fillId="50" borderId="73" applyNumberFormat="0" applyProtection="0">
      <alignment horizontal="left" vertical="top" indent="1"/>
    </xf>
    <xf numFmtId="0" fontId="35" fillId="50" borderId="73" applyNumberFormat="0" applyProtection="0">
      <alignment horizontal="left" vertical="top" indent="1"/>
    </xf>
    <xf numFmtId="0" fontId="35" fillId="50" borderId="73" applyNumberFormat="0" applyProtection="0">
      <alignment horizontal="left" vertical="top" indent="1"/>
    </xf>
    <xf numFmtId="0" fontId="35" fillId="50" borderId="73" applyNumberFormat="0" applyProtection="0">
      <alignment horizontal="left" vertical="top" indent="1"/>
    </xf>
    <xf numFmtId="0" fontId="35" fillId="50" borderId="73" applyNumberFormat="0" applyProtection="0">
      <alignment horizontal="left" vertical="top" indent="1"/>
    </xf>
    <xf numFmtId="0" fontId="35" fillId="50" borderId="73" applyNumberFormat="0" applyProtection="0">
      <alignment horizontal="left" vertical="top" indent="1"/>
    </xf>
    <xf numFmtId="0" fontId="35" fillId="50" borderId="73" applyNumberFormat="0" applyProtection="0">
      <alignment horizontal="left" vertical="top" indent="1"/>
    </xf>
    <xf numFmtId="0" fontId="35" fillId="50" borderId="73" applyNumberFormat="0" applyProtection="0">
      <alignment horizontal="left" vertical="top" indent="1"/>
    </xf>
    <xf numFmtId="0" fontId="35" fillId="50" borderId="73" applyNumberFormat="0" applyProtection="0">
      <alignment horizontal="left" vertical="top" indent="1"/>
    </xf>
    <xf numFmtId="0" fontId="35" fillId="50" borderId="73" applyNumberFormat="0" applyProtection="0">
      <alignment horizontal="left" vertical="top" indent="1"/>
    </xf>
    <xf numFmtId="0" fontId="35" fillId="50" borderId="73" applyNumberFormat="0" applyProtection="0">
      <alignment horizontal="left" vertical="top" indent="1"/>
    </xf>
    <xf numFmtId="0" fontId="35" fillId="50" borderId="73" applyNumberFormat="0" applyProtection="0">
      <alignment horizontal="left" vertical="top" indent="1"/>
    </xf>
    <xf numFmtId="0" fontId="35" fillId="50" borderId="73" applyNumberFormat="0" applyProtection="0">
      <alignment horizontal="left" vertical="top" indent="1"/>
    </xf>
    <xf numFmtId="0" fontId="35" fillId="50" borderId="73" applyNumberFormat="0" applyProtection="0">
      <alignment horizontal="left" vertical="top" indent="1"/>
    </xf>
    <xf numFmtId="0" fontId="35" fillId="50" borderId="73" applyNumberFormat="0" applyProtection="0">
      <alignment horizontal="left" vertical="top" indent="1"/>
    </xf>
    <xf numFmtId="0" fontId="35" fillId="50" borderId="73" applyNumberFormat="0" applyProtection="0">
      <alignment horizontal="left" vertical="top" indent="1"/>
    </xf>
    <xf numFmtId="0" fontId="35" fillId="50" borderId="73" applyNumberFormat="0" applyProtection="0">
      <alignment horizontal="left" vertical="top" indent="1"/>
    </xf>
    <xf numFmtId="0" fontId="35" fillId="50" borderId="73" applyNumberFormat="0" applyProtection="0">
      <alignment horizontal="left" vertical="top" indent="1"/>
    </xf>
    <xf numFmtId="0" fontId="35" fillId="50" borderId="73" applyNumberFormat="0" applyProtection="0">
      <alignment horizontal="left" vertical="top" indent="1"/>
    </xf>
    <xf numFmtId="0" fontId="35" fillId="50" borderId="73" applyNumberFormat="0" applyProtection="0">
      <alignment horizontal="left" vertical="top" indent="1"/>
    </xf>
    <xf numFmtId="0" fontId="35" fillId="50" borderId="73" applyNumberFormat="0" applyProtection="0">
      <alignment horizontal="left" vertical="top" indent="1"/>
    </xf>
    <xf numFmtId="0" fontId="35" fillId="50" borderId="73" applyNumberFormat="0" applyProtection="0">
      <alignment horizontal="left" vertical="top" indent="1"/>
    </xf>
    <xf numFmtId="0" fontId="35" fillId="50" borderId="73" applyNumberFormat="0" applyProtection="0">
      <alignment horizontal="left" vertical="top" indent="1"/>
    </xf>
    <xf numFmtId="0" fontId="35" fillId="50" borderId="73" applyNumberFormat="0" applyProtection="0">
      <alignment horizontal="left" vertical="top" indent="1"/>
    </xf>
    <xf numFmtId="0" fontId="35" fillId="50" borderId="73" applyNumberFormat="0" applyProtection="0">
      <alignment horizontal="left" vertical="top" indent="1"/>
    </xf>
    <xf numFmtId="0" fontId="35" fillId="50" borderId="73" applyNumberFormat="0" applyProtection="0">
      <alignment horizontal="left" vertical="top" indent="1"/>
    </xf>
    <xf numFmtId="0" fontId="35" fillId="50" borderId="73" applyNumberFormat="0" applyProtection="0">
      <alignment horizontal="left" vertical="top" indent="1"/>
    </xf>
    <xf numFmtId="0" fontId="35" fillId="50" borderId="73" applyNumberFormat="0" applyProtection="0">
      <alignment horizontal="left" vertical="top" indent="1"/>
    </xf>
    <xf numFmtId="0" fontId="35" fillId="50" borderId="73" applyNumberFormat="0" applyProtection="0">
      <alignment horizontal="left" vertical="top" indent="1"/>
    </xf>
    <xf numFmtId="0" fontId="35" fillId="50" borderId="73" applyNumberFormat="0" applyProtection="0">
      <alignment horizontal="left" vertical="top" indent="1"/>
    </xf>
    <xf numFmtId="0" fontId="35" fillId="50" borderId="73" applyNumberFormat="0" applyProtection="0">
      <alignment horizontal="left" vertical="top" indent="1"/>
    </xf>
    <xf numFmtId="0" fontId="35" fillId="50" borderId="73" applyNumberFormat="0" applyProtection="0">
      <alignment horizontal="left" vertical="top" indent="1"/>
    </xf>
    <xf numFmtId="0" fontId="35" fillId="50" borderId="73" applyNumberFormat="0" applyProtection="0">
      <alignment horizontal="left" vertical="top" indent="1"/>
    </xf>
    <xf numFmtId="0" fontId="35" fillId="50" borderId="73" applyNumberFormat="0" applyProtection="0">
      <alignment horizontal="left" vertical="top" indent="1"/>
    </xf>
    <xf numFmtId="0" fontId="35" fillId="50" borderId="73" applyNumberFormat="0" applyProtection="0">
      <alignment horizontal="left" vertical="top" indent="1"/>
    </xf>
    <xf numFmtId="0" fontId="35" fillId="50" borderId="73" applyNumberFormat="0" applyProtection="0">
      <alignment horizontal="left" vertical="top" indent="1"/>
    </xf>
    <xf numFmtId="0" fontId="35" fillId="50" borderId="73" applyNumberFormat="0" applyProtection="0">
      <alignment horizontal="left" vertical="top" indent="1"/>
    </xf>
    <xf numFmtId="0" fontId="35" fillId="50" borderId="73" applyNumberFormat="0" applyProtection="0">
      <alignment horizontal="left" vertical="top" indent="1"/>
    </xf>
    <xf numFmtId="0" fontId="35" fillId="50" borderId="73" applyNumberFormat="0" applyProtection="0">
      <alignment horizontal="left" vertical="top" indent="1"/>
    </xf>
    <xf numFmtId="0" fontId="35" fillId="50" borderId="73" applyNumberFormat="0" applyProtection="0">
      <alignment horizontal="left" vertical="top" indent="1"/>
    </xf>
    <xf numFmtId="0" fontId="35" fillId="50" borderId="73" applyNumberFormat="0" applyProtection="0">
      <alignment horizontal="left" vertical="top" indent="1"/>
    </xf>
    <xf numFmtId="0" fontId="35" fillId="50" borderId="73" applyNumberFormat="0" applyProtection="0">
      <alignment horizontal="left" vertical="top" indent="1"/>
    </xf>
    <xf numFmtId="0" fontId="35" fillId="50" borderId="73" applyNumberFormat="0" applyProtection="0">
      <alignment horizontal="left" vertical="top" indent="1"/>
    </xf>
    <xf numFmtId="0" fontId="35" fillId="50" borderId="73" applyNumberFormat="0" applyProtection="0">
      <alignment horizontal="left" vertical="top" indent="1"/>
    </xf>
    <xf numFmtId="0" fontId="35" fillId="50" borderId="73" applyNumberFormat="0" applyProtection="0">
      <alignment horizontal="left" vertical="top" indent="1"/>
    </xf>
    <xf numFmtId="0" fontId="35" fillId="50" borderId="73" applyNumberFormat="0" applyProtection="0">
      <alignment horizontal="left" vertical="top" indent="1"/>
    </xf>
    <xf numFmtId="0" fontId="35" fillId="50" borderId="73" applyNumberFormat="0" applyProtection="0">
      <alignment horizontal="left" vertical="top" indent="1"/>
    </xf>
    <xf numFmtId="0" fontId="35" fillId="50" borderId="73" applyNumberFormat="0" applyProtection="0">
      <alignment horizontal="left" vertical="top" indent="1"/>
    </xf>
    <xf numFmtId="0" fontId="35" fillId="50" borderId="73" applyNumberFormat="0" applyProtection="0">
      <alignment horizontal="left" vertical="top" indent="1"/>
    </xf>
    <xf numFmtId="0" fontId="35" fillId="50" borderId="73" applyNumberFormat="0" applyProtection="0">
      <alignment horizontal="left" vertical="top" indent="1"/>
    </xf>
    <xf numFmtId="0" fontId="35" fillId="50" borderId="73" applyNumberFormat="0" applyProtection="0">
      <alignment horizontal="left" vertical="top" indent="1"/>
    </xf>
    <xf numFmtId="0" fontId="35" fillId="50" borderId="73" applyNumberFormat="0" applyProtection="0">
      <alignment horizontal="left" vertical="top" indent="1"/>
    </xf>
    <xf numFmtId="0" fontId="35" fillId="50" borderId="73" applyNumberFormat="0" applyProtection="0">
      <alignment horizontal="left" vertical="top" indent="1"/>
    </xf>
    <xf numFmtId="0" fontId="35" fillId="50" borderId="73" applyNumberFormat="0" applyProtection="0">
      <alignment horizontal="left" vertical="top" indent="1"/>
    </xf>
    <xf numFmtId="0" fontId="35" fillId="50" borderId="73" applyNumberFormat="0" applyProtection="0">
      <alignment horizontal="left" vertical="top" indent="1"/>
    </xf>
    <xf numFmtId="0" fontId="35" fillId="50" borderId="73" applyNumberFormat="0" applyProtection="0">
      <alignment horizontal="left" vertical="top" indent="1"/>
    </xf>
    <xf numFmtId="0" fontId="35" fillId="50" borderId="73" applyNumberFormat="0" applyProtection="0">
      <alignment horizontal="left" vertical="top" indent="1"/>
    </xf>
    <xf numFmtId="0" fontId="35" fillId="50" borderId="73" applyNumberFormat="0" applyProtection="0">
      <alignment horizontal="left" vertical="top" indent="1"/>
    </xf>
    <xf numFmtId="0" fontId="35" fillId="50" borderId="73" applyNumberFormat="0" applyProtection="0">
      <alignment horizontal="left" vertical="top" indent="1"/>
    </xf>
    <xf numFmtId="0" fontId="35" fillId="50" borderId="73" applyNumberFormat="0" applyProtection="0">
      <alignment horizontal="left" vertical="top" indent="1"/>
    </xf>
    <xf numFmtId="0" fontId="35" fillId="50" borderId="73" applyNumberFormat="0" applyProtection="0">
      <alignment horizontal="left" vertical="top" indent="1"/>
    </xf>
    <xf numFmtId="0" fontId="35" fillId="50" borderId="73" applyNumberFormat="0" applyProtection="0">
      <alignment horizontal="left" vertical="top" indent="1"/>
    </xf>
    <xf numFmtId="0" fontId="35" fillId="50" borderId="73" applyNumberFormat="0" applyProtection="0">
      <alignment horizontal="left" vertical="top" indent="1"/>
    </xf>
    <xf numFmtId="0" fontId="35" fillId="50" borderId="73" applyNumberFormat="0" applyProtection="0">
      <alignment horizontal="left" vertical="top" indent="1"/>
    </xf>
    <xf numFmtId="0" fontId="35" fillId="50" borderId="73" applyNumberFormat="0" applyProtection="0">
      <alignment horizontal="left" vertical="top" indent="1"/>
    </xf>
    <xf numFmtId="0" fontId="35" fillId="50" borderId="73" applyNumberFormat="0" applyProtection="0">
      <alignment horizontal="left" vertical="top" indent="1"/>
    </xf>
    <xf numFmtId="0" fontId="35" fillId="50" borderId="73" applyNumberFormat="0" applyProtection="0">
      <alignment horizontal="left" vertical="top" indent="1"/>
    </xf>
    <xf numFmtId="0" fontId="35" fillId="50" borderId="73" applyNumberFormat="0" applyProtection="0">
      <alignment horizontal="left" vertical="top" indent="1"/>
    </xf>
    <xf numFmtId="0" fontId="35" fillId="50" borderId="73" applyNumberFormat="0" applyProtection="0">
      <alignment horizontal="left" vertical="top" indent="1"/>
    </xf>
    <xf numFmtId="0" fontId="35" fillId="50" borderId="73" applyNumberFormat="0" applyProtection="0">
      <alignment horizontal="left" vertical="top" indent="1"/>
    </xf>
    <xf numFmtId="0" fontId="35" fillId="50" borderId="73" applyNumberFormat="0" applyProtection="0">
      <alignment horizontal="left" vertical="top" indent="1"/>
    </xf>
    <xf numFmtId="0" fontId="35" fillId="50" borderId="73" applyNumberFormat="0" applyProtection="0">
      <alignment horizontal="left" vertical="top" indent="1"/>
    </xf>
    <xf numFmtId="0" fontId="35" fillId="50" borderId="73" applyNumberFormat="0" applyProtection="0">
      <alignment horizontal="left" vertical="top" indent="1"/>
    </xf>
    <xf numFmtId="0" fontId="35" fillId="50" borderId="73" applyNumberFormat="0" applyProtection="0">
      <alignment horizontal="left" vertical="top" indent="1"/>
    </xf>
    <xf numFmtId="0" fontId="35" fillId="50" borderId="73" applyNumberFormat="0" applyProtection="0">
      <alignment horizontal="left" vertical="top" indent="1"/>
    </xf>
    <xf numFmtId="0" fontId="35" fillId="50" borderId="73" applyNumberFormat="0" applyProtection="0">
      <alignment horizontal="left" vertical="top" indent="1"/>
    </xf>
    <xf numFmtId="0" fontId="35" fillId="50" borderId="73" applyNumberFormat="0" applyProtection="0">
      <alignment horizontal="left" vertical="top" indent="1"/>
    </xf>
    <xf numFmtId="0" fontId="35" fillId="50" borderId="73" applyNumberFormat="0" applyProtection="0">
      <alignment horizontal="left" vertical="top" indent="1"/>
    </xf>
    <xf numFmtId="0" fontId="35" fillId="50" borderId="73" applyNumberFormat="0" applyProtection="0">
      <alignment horizontal="left" vertical="top" indent="1"/>
    </xf>
    <xf numFmtId="0" fontId="35" fillId="50" borderId="73" applyNumberFormat="0" applyProtection="0">
      <alignment horizontal="left" vertical="top" indent="1"/>
    </xf>
    <xf numFmtId="0" fontId="35" fillId="50" borderId="73" applyNumberFormat="0" applyProtection="0">
      <alignment horizontal="left" vertical="top" indent="1"/>
    </xf>
    <xf numFmtId="0" fontId="35" fillId="50" borderId="73" applyNumberFormat="0" applyProtection="0">
      <alignment horizontal="left" vertical="top" indent="1"/>
    </xf>
    <xf numFmtId="0" fontId="35" fillId="50" borderId="73" applyNumberFormat="0" applyProtection="0">
      <alignment horizontal="left" vertical="top" indent="1"/>
    </xf>
    <xf numFmtId="0" fontId="35" fillId="50" borderId="73" applyNumberFormat="0" applyProtection="0">
      <alignment horizontal="left" vertical="top" indent="1"/>
    </xf>
    <xf numFmtId="0" fontId="35" fillId="50" borderId="73" applyNumberFormat="0" applyProtection="0">
      <alignment horizontal="left" vertical="top" indent="1"/>
    </xf>
    <xf numFmtId="0" fontId="35" fillId="50" borderId="73" applyNumberFormat="0" applyProtection="0">
      <alignment horizontal="left" vertical="top" indent="1"/>
    </xf>
    <xf numFmtId="0" fontId="35" fillId="50" borderId="73" applyNumberFormat="0" applyProtection="0">
      <alignment horizontal="left" vertical="top" indent="1"/>
    </xf>
    <xf numFmtId="0" fontId="35" fillId="50" borderId="73" applyNumberFormat="0" applyProtection="0">
      <alignment horizontal="left" vertical="top" indent="1"/>
    </xf>
    <xf numFmtId="0" fontId="35" fillId="50" borderId="73" applyNumberFormat="0" applyProtection="0">
      <alignment horizontal="left" vertical="top" indent="1"/>
    </xf>
    <xf numFmtId="0" fontId="35" fillId="50" borderId="73" applyNumberFormat="0" applyProtection="0">
      <alignment horizontal="left" vertical="top" indent="1"/>
    </xf>
    <xf numFmtId="0" fontId="35" fillId="50" borderId="73" applyNumberFormat="0" applyProtection="0">
      <alignment horizontal="left" vertical="top" indent="1"/>
    </xf>
    <xf numFmtId="0" fontId="35" fillId="50" borderId="73" applyNumberFormat="0" applyProtection="0">
      <alignment horizontal="left" vertical="top" indent="1"/>
    </xf>
    <xf numFmtId="0" fontId="35" fillId="50" borderId="73" applyNumberFormat="0" applyProtection="0">
      <alignment horizontal="left" vertical="top" indent="1"/>
    </xf>
    <xf numFmtId="0" fontId="35" fillId="50" borderId="73" applyNumberFormat="0" applyProtection="0">
      <alignment horizontal="left" vertical="top" indent="1"/>
    </xf>
    <xf numFmtId="0" fontId="35" fillId="50" borderId="73" applyNumberFormat="0" applyProtection="0">
      <alignment horizontal="left" vertical="top" indent="1"/>
    </xf>
    <xf numFmtId="0" fontId="35" fillId="50" borderId="73" applyNumberFormat="0" applyProtection="0">
      <alignment horizontal="left" vertical="top" indent="1"/>
    </xf>
    <xf numFmtId="0" fontId="35" fillId="50" borderId="73" applyNumberFormat="0" applyProtection="0">
      <alignment horizontal="left" vertical="top" indent="1"/>
    </xf>
    <xf numFmtId="0" fontId="35" fillId="50" borderId="73" applyNumberFormat="0" applyProtection="0">
      <alignment horizontal="left" vertical="top" indent="1"/>
    </xf>
    <xf numFmtId="0" fontId="35" fillId="50" borderId="73" applyNumberFormat="0" applyProtection="0">
      <alignment horizontal="left" vertical="top" indent="1"/>
    </xf>
    <xf numFmtId="0" fontId="35" fillId="50" borderId="73" applyNumberFormat="0" applyProtection="0">
      <alignment horizontal="left" vertical="top" indent="1"/>
    </xf>
    <xf numFmtId="0" fontId="35" fillId="50" borderId="73" applyNumberFormat="0" applyProtection="0">
      <alignment horizontal="left" vertical="top" indent="1"/>
    </xf>
    <xf numFmtId="0" fontId="35" fillId="50" borderId="73" applyNumberFormat="0" applyProtection="0">
      <alignment horizontal="left" vertical="top" indent="1"/>
    </xf>
    <xf numFmtId="0" fontId="35" fillId="50" borderId="73" applyNumberFormat="0" applyProtection="0">
      <alignment horizontal="left" vertical="top" indent="1"/>
    </xf>
    <xf numFmtId="0" fontId="35" fillId="50" borderId="73" applyNumberFormat="0" applyProtection="0">
      <alignment horizontal="left" vertical="top" indent="1"/>
    </xf>
    <xf numFmtId="0" fontId="35" fillId="50" borderId="73" applyNumberFormat="0" applyProtection="0">
      <alignment horizontal="left" vertical="top" indent="1"/>
    </xf>
    <xf numFmtId="0" fontId="35" fillId="50" borderId="73" applyNumberFormat="0" applyProtection="0">
      <alignment horizontal="left" vertical="top" indent="1"/>
    </xf>
    <xf numFmtId="0" fontId="35" fillId="50" borderId="73" applyNumberFormat="0" applyProtection="0">
      <alignment horizontal="left" vertical="top" indent="1"/>
    </xf>
    <xf numFmtId="0" fontId="35" fillId="50" borderId="73" applyNumberFormat="0" applyProtection="0">
      <alignment horizontal="left" vertical="top" indent="1"/>
    </xf>
    <xf numFmtId="0" fontId="35" fillId="50" borderId="73" applyNumberFormat="0" applyProtection="0">
      <alignment horizontal="left" vertical="top" indent="1"/>
    </xf>
    <xf numFmtId="0" fontId="35" fillId="50" borderId="73" applyNumberFormat="0" applyProtection="0">
      <alignment horizontal="left" vertical="top" indent="1"/>
    </xf>
    <xf numFmtId="0" fontId="35" fillId="50" borderId="73" applyNumberFormat="0" applyProtection="0">
      <alignment horizontal="left" vertical="top" indent="1"/>
    </xf>
    <xf numFmtId="0" fontId="35" fillId="50" borderId="73" applyNumberFormat="0" applyProtection="0">
      <alignment horizontal="left" vertical="top" indent="1"/>
    </xf>
    <xf numFmtId="0" fontId="35" fillId="50" borderId="73" applyNumberFormat="0" applyProtection="0">
      <alignment horizontal="left" vertical="top" indent="1"/>
    </xf>
    <xf numFmtId="0" fontId="35" fillId="50" borderId="73" applyNumberFormat="0" applyProtection="0">
      <alignment horizontal="left" vertical="top" indent="1"/>
    </xf>
    <xf numFmtId="0" fontId="35" fillId="50" borderId="73" applyNumberFormat="0" applyProtection="0">
      <alignment horizontal="left" vertical="top" indent="1"/>
    </xf>
    <xf numFmtId="0" fontId="35" fillId="50" borderId="73" applyNumberFormat="0" applyProtection="0">
      <alignment horizontal="left" vertical="top" indent="1"/>
    </xf>
    <xf numFmtId="0" fontId="35" fillId="50" borderId="73" applyNumberFormat="0" applyProtection="0">
      <alignment horizontal="left" vertical="top" indent="1"/>
    </xf>
    <xf numFmtId="0" fontId="35" fillId="50" borderId="73" applyNumberFormat="0" applyProtection="0">
      <alignment horizontal="left" vertical="top" indent="1"/>
    </xf>
    <xf numFmtId="0" fontId="35" fillId="50" borderId="73" applyNumberFormat="0" applyProtection="0">
      <alignment horizontal="left" vertical="top" indent="1"/>
    </xf>
    <xf numFmtId="0" fontId="35" fillId="50" borderId="73" applyNumberFormat="0" applyProtection="0">
      <alignment horizontal="left" vertical="top" indent="1"/>
    </xf>
    <xf numFmtId="0" fontId="35" fillId="50" borderId="73" applyNumberFormat="0" applyProtection="0">
      <alignment horizontal="left" vertical="top" indent="1"/>
    </xf>
    <xf numFmtId="0" fontId="35" fillId="50" borderId="73" applyNumberFormat="0" applyProtection="0">
      <alignment horizontal="left" vertical="top" indent="1"/>
    </xf>
    <xf numFmtId="0" fontId="35" fillId="50" borderId="73" applyNumberFormat="0" applyProtection="0">
      <alignment horizontal="left" vertical="top" indent="1"/>
    </xf>
    <xf numFmtId="0" fontId="35" fillId="50" borderId="73" applyNumberFormat="0" applyProtection="0">
      <alignment horizontal="left" vertical="top" indent="1"/>
    </xf>
    <xf numFmtId="0" fontId="35" fillId="50" borderId="73" applyNumberFormat="0" applyProtection="0">
      <alignment horizontal="left" vertical="top" indent="1"/>
    </xf>
    <xf numFmtId="0" fontId="35" fillId="50" borderId="73" applyNumberFormat="0" applyProtection="0">
      <alignment horizontal="left" vertical="top" indent="1"/>
    </xf>
    <xf numFmtId="0" fontId="35" fillId="50" borderId="73" applyNumberFormat="0" applyProtection="0">
      <alignment horizontal="left" vertical="top" indent="1"/>
    </xf>
    <xf numFmtId="0" fontId="35" fillId="50" borderId="73" applyNumberFormat="0" applyProtection="0">
      <alignment horizontal="left" vertical="top" indent="1"/>
    </xf>
    <xf numFmtId="0" fontId="35" fillId="50" borderId="73" applyNumberFormat="0" applyProtection="0">
      <alignment horizontal="left" vertical="top" indent="1"/>
    </xf>
    <xf numFmtId="0" fontId="35" fillId="50" borderId="73" applyNumberFormat="0" applyProtection="0">
      <alignment horizontal="left" vertical="top" indent="1"/>
    </xf>
    <xf numFmtId="0" fontId="35" fillId="50" borderId="73" applyNumberFormat="0" applyProtection="0">
      <alignment horizontal="left" vertical="top" indent="1"/>
    </xf>
    <xf numFmtId="0" fontId="35" fillId="50" borderId="73" applyNumberFormat="0" applyProtection="0">
      <alignment horizontal="left" vertical="top" indent="1"/>
    </xf>
    <xf numFmtId="0" fontId="35" fillId="50" borderId="73" applyNumberFormat="0" applyProtection="0">
      <alignment horizontal="left" vertical="top" indent="1"/>
    </xf>
    <xf numFmtId="0" fontId="35" fillId="50" borderId="73" applyNumberFormat="0" applyProtection="0">
      <alignment horizontal="left" vertical="top" indent="1"/>
    </xf>
    <xf numFmtId="0" fontId="35" fillId="50" borderId="73" applyNumberFormat="0" applyProtection="0">
      <alignment horizontal="left" vertical="top" indent="1"/>
    </xf>
    <xf numFmtId="0" fontId="35" fillId="50" borderId="73" applyNumberFormat="0" applyProtection="0">
      <alignment horizontal="left" vertical="top" indent="1"/>
    </xf>
    <xf numFmtId="0" fontId="35" fillId="50" borderId="73" applyNumberFormat="0" applyProtection="0">
      <alignment horizontal="left" vertical="top" indent="1"/>
    </xf>
    <xf numFmtId="0" fontId="35" fillId="50" borderId="73" applyNumberFormat="0" applyProtection="0">
      <alignment horizontal="left" vertical="top" indent="1"/>
    </xf>
    <xf numFmtId="0" fontId="35" fillId="50" borderId="73" applyNumberFormat="0" applyProtection="0">
      <alignment horizontal="left" vertical="top" indent="1"/>
    </xf>
    <xf numFmtId="0" fontId="35" fillId="50" borderId="73" applyNumberFormat="0" applyProtection="0">
      <alignment horizontal="left" vertical="top" indent="1"/>
    </xf>
    <xf numFmtId="0" fontId="35" fillId="50" borderId="73" applyNumberFormat="0" applyProtection="0">
      <alignment horizontal="left" vertical="top" indent="1"/>
    </xf>
    <xf numFmtId="0" fontId="35" fillId="50" borderId="73" applyNumberFormat="0" applyProtection="0">
      <alignment horizontal="left" vertical="top" indent="1"/>
    </xf>
    <xf numFmtId="0" fontId="35" fillId="50" borderId="73" applyNumberFormat="0" applyProtection="0">
      <alignment horizontal="left" vertical="top" indent="1"/>
    </xf>
    <xf numFmtId="0" fontId="35" fillId="50" borderId="73" applyNumberFormat="0" applyProtection="0">
      <alignment horizontal="left" vertical="top" indent="1"/>
    </xf>
    <xf numFmtId="0" fontId="35" fillId="50" borderId="73" applyNumberFormat="0" applyProtection="0">
      <alignment horizontal="left" vertical="top" indent="1"/>
    </xf>
    <xf numFmtId="0" fontId="35" fillId="50" borderId="73" applyNumberFormat="0" applyProtection="0">
      <alignment horizontal="left" vertical="top" indent="1"/>
    </xf>
    <xf numFmtId="0" fontId="35" fillId="50" borderId="73" applyNumberFormat="0" applyProtection="0">
      <alignment horizontal="left" vertical="top" indent="1"/>
    </xf>
    <xf numFmtId="0" fontId="35" fillId="50" borderId="73" applyNumberFormat="0" applyProtection="0">
      <alignment horizontal="left" vertical="top" indent="1"/>
    </xf>
    <xf numFmtId="0" fontId="35" fillId="50" borderId="73" applyNumberFormat="0" applyProtection="0">
      <alignment horizontal="left" vertical="top" indent="1"/>
    </xf>
    <xf numFmtId="0" fontId="35" fillId="50" borderId="73" applyNumberFormat="0" applyProtection="0">
      <alignment horizontal="left" vertical="top" indent="1"/>
    </xf>
    <xf numFmtId="0" fontId="35" fillId="50" borderId="73" applyNumberFormat="0" applyProtection="0">
      <alignment horizontal="left" vertical="top" indent="1"/>
    </xf>
    <xf numFmtId="0" fontId="35" fillId="50" borderId="73" applyNumberFormat="0" applyProtection="0">
      <alignment horizontal="left" vertical="top" indent="1"/>
    </xf>
    <xf numFmtId="0" fontId="35" fillId="50" borderId="73" applyNumberFormat="0" applyProtection="0">
      <alignment horizontal="left" vertical="top" indent="1"/>
    </xf>
    <xf numFmtId="0" fontId="35" fillId="50" borderId="73" applyNumberFormat="0" applyProtection="0">
      <alignment horizontal="left" vertical="top" indent="1"/>
    </xf>
    <xf numFmtId="0" fontId="35" fillId="50" borderId="73" applyNumberFormat="0" applyProtection="0">
      <alignment horizontal="left" vertical="top" indent="1"/>
    </xf>
    <xf numFmtId="0" fontId="35" fillId="50" borderId="73" applyNumberFormat="0" applyProtection="0">
      <alignment horizontal="left" vertical="top" indent="1"/>
    </xf>
    <xf numFmtId="0" fontId="35" fillId="50" borderId="73" applyNumberFormat="0" applyProtection="0">
      <alignment horizontal="left" vertical="top" indent="1"/>
    </xf>
    <xf numFmtId="0" fontId="35" fillId="50" borderId="73" applyNumberFormat="0" applyProtection="0">
      <alignment horizontal="left" vertical="top" indent="1"/>
    </xf>
    <xf numFmtId="0" fontId="35" fillId="50" borderId="73" applyNumberFormat="0" applyProtection="0">
      <alignment horizontal="left" vertical="top" indent="1"/>
    </xf>
    <xf numFmtId="0" fontId="35" fillId="50" borderId="73" applyNumberFormat="0" applyProtection="0">
      <alignment horizontal="left" vertical="top" indent="1"/>
    </xf>
    <xf numFmtId="0" fontId="35" fillId="50" borderId="73" applyNumberFormat="0" applyProtection="0">
      <alignment horizontal="left" vertical="top" indent="1"/>
    </xf>
    <xf numFmtId="0" fontId="35" fillId="50" borderId="73" applyNumberFormat="0" applyProtection="0">
      <alignment horizontal="left" vertical="top" indent="1"/>
    </xf>
    <xf numFmtId="0" fontId="35" fillId="50" borderId="73" applyNumberFormat="0" applyProtection="0">
      <alignment horizontal="left" vertical="top" indent="1"/>
    </xf>
    <xf numFmtId="0" fontId="35" fillId="50" borderId="73" applyNumberFormat="0" applyProtection="0">
      <alignment horizontal="left" vertical="top" indent="1"/>
    </xf>
    <xf numFmtId="0" fontId="35" fillId="50" borderId="73" applyNumberFormat="0" applyProtection="0">
      <alignment horizontal="left" vertical="top" indent="1"/>
    </xf>
    <xf numFmtId="0" fontId="35" fillId="50" borderId="73" applyNumberFormat="0" applyProtection="0">
      <alignment horizontal="left" vertical="top" indent="1"/>
    </xf>
    <xf numFmtId="0" fontId="35" fillId="50" borderId="73" applyNumberFormat="0" applyProtection="0">
      <alignment horizontal="left" vertical="top" indent="1"/>
    </xf>
    <xf numFmtId="0" fontId="35" fillId="50" borderId="73" applyNumberFormat="0" applyProtection="0">
      <alignment horizontal="left" vertical="top" indent="1"/>
    </xf>
    <xf numFmtId="0" fontId="35" fillId="50" borderId="73" applyNumberFormat="0" applyProtection="0">
      <alignment horizontal="left" vertical="top" indent="1"/>
    </xf>
    <xf numFmtId="0" fontId="35" fillId="50" borderId="73" applyNumberFormat="0" applyProtection="0">
      <alignment horizontal="left" vertical="top" indent="1"/>
    </xf>
    <xf numFmtId="0" fontId="35" fillId="50" borderId="73" applyNumberFormat="0" applyProtection="0">
      <alignment horizontal="left" vertical="top" indent="1"/>
    </xf>
    <xf numFmtId="0" fontId="35" fillId="50" borderId="73" applyNumberFormat="0" applyProtection="0">
      <alignment horizontal="left" vertical="top" indent="1"/>
    </xf>
    <xf numFmtId="0" fontId="35" fillId="50" borderId="73" applyNumberFormat="0" applyProtection="0">
      <alignment horizontal="left" vertical="top" indent="1"/>
    </xf>
    <xf numFmtId="0" fontId="35" fillId="50" borderId="73" applyNumberFormat="0" applyProtection="0">
      <alignment horizontal="left" vertical="top" indent="1"/>
    </xf>
    <xf numFmtId="0" fontId="35" fillId="50" borderId="73" applyNumberFormat="0" applyProtection="0">
      <alignment horizontal="left" vertical="top" indent="1"/>
    </xf>
    <xf numFmtId="0" fontId="35" fillId="50" borderId="73" applyNumberFormat="0" applyProtection="0">
      <alignment horizontal="left" vertical="top" indent="1"/>
    </xf>
    <xf numFmtId="0" fontId="35" fillId="50" borderId="73" applyNumberFormat="0" applyProtection="0">
      <alignment horizontal="left" vertical="top" indent="1"/>
    </xf>
    <xf numFmtId="0" fontId="35" fillId="50" borderId="73" applyNumberFormat="0" applyProtection="0">
      <alignment horizontal="left" vertical="top" indent="1"/>
    </xf>
    <xf numFmtId="0" fontId="35" fillId="50" borderId="73" applyNumberFormat="0" applyProtection="0">
      <alignment horizontal="left" vertical="top" indent="1"/>
    </xf>
    <xf numFmtId="0" fontId="35" fillId="50" borderId="73" applyNumberFormat="0" applyProtection="0">
      <alignment horizontal="left" vertical="top" indent="1"/>
    </xf>
    <xf numFmtId="0" fontId="35" fillId="50" borderId="73" applyNumberFormat="0" applyProtection="0">
      <alignment horizontal="left" vertical="top" indent="1"/>
    </xf>
    <xf numFmtId="0" fontId="35" fillId="50" borderId="73" applyNumberFormat="0" applyProtection="0">
      <alignment horizontal="left" vertical="top" indent="1"/>
    </xf>
    <xf numFmtId="0" fontId="35" fillId="50" borderId="73" applyNumberFormat="0" applyProtection="0">
      <alignment horizontal="left" vertical="top" indent="1"/>
    </xf>
    <xf numFmtId="0" fontId="35" fillId="50" borderId="73" applyNumberFormat="0" applyProtection="0">
      <alignment horizontal="left" vertical="top" indent="1"/>
    </xf>
    <xf numFmtId="0" fontId="35" fillId="50" borderId="73" applyNumberFormat="0" applyProtection="0">
      <alignment horizontal="left" vertical="top" indent="1"/>
    </xf>
    <xf numFmtId="0" fontId="35" fillId="50" borderId="73" applyNumberFormat="0" applyProtection="0">
      <alignment horizontal="left" vertical="top" indent="1"/>
    </xf>
    <xf numFmtId="0" fontId="35" fillId="50" borderId="73" applyNumberFormat="0" applyProtection="0">
      <alignment horizontal="left" vertical="top" indent="1"/>
    </xf>
    <xf numFmtId="0" fontId="35" fillId="50" borderId="73" applyNumberFormat="0" applyProtection="0">
      <alignment horizontal="left" vertical="top" indent="1"/>
    </xf>
    <xf numFmtId="0" fontId="35" fillId="50" borderId="73" applyNumberFormat="0" applyProtection="0">
      <alignment horizontal="left" vertical="top" indent="1"/>
    </xf>
    <xf numFmtId="0" fontId="35" fillId="50" borderId="73" applyNumberFormat="0" applyProtection="0">
      <alignment horizontal="left" vertical="top" indent="1"/>
    </xf>
    <xf numFmtId="0" fontId="35" fillId="50" borderId="73" applyNumberFormat="0" applyProtection="0">
      <alignment horizontal="left" vertical="top" indent="1"/>
    </xf>
    <xf numFmtId="0" fontId="35" fillId="50" borderId="73" applyNumberFormat="0" applyProtection="0">
      <alignment horizontal="left" vertical="top" indent="1"/>
    </xf>
    <xf numFmtId="0" fontId="35" fillId="50" borderId="73" applyNumberFormat="0" applyProtection="0">
      <alignment horizontal="left" vertical="top" indent="1"/>
    </xf>
    <xf numFmtId="0" fontId="35" fillId="50" borderId="73" applyNumberFormat="0" applyProtection="0">
      <alignment horizontal="left" vertical="top" indent="1"/>
    </xf>
    <xf numFmtId="0" fontId="35" fillId="50" borderId="73" applyNumberFormat="0" applyProtection="0">
      <alignment horizontal="left" vertical="top" indent="1"/>
    </xf>
    <xf numFmtId="0" fontId="35" fillId="50" borderId="73" applyNumberFormat="0" applyProtection="0">
      <alignment horizontal="left" vertical="top" indent="1"/>
    </xf>
    <xf numFmtId="0" fontId="35" fillId="50" borderId="73" applyNumberFormat="0" applyProtection="0">
      <alignment horizontal="left" vertical="top" indent="1"/>
    </xf>
    <xf numFmtId="0" fontId="35" fillId="50" borderId="73" applyNumberFormat="0" applyProtection="0">
      <alignment horizontal="left" vertical="top" indent="1"/>
    </xf>
    <xf numFmtId="0" fontId="35" fillId="50" borderId="73" applyNumberFormat="0" applyProtection="0">
      <alignment horizontal="left" vertical="top" indent="1"/>
    </xf>
    <xf numFmtId="0" fontId="35" fillId="50" borderId="73" applyNumberFormat="0" applyProtection="0">
      <alignment horizontal="left" vertical="top" indent="1"/>
    </xf>
    <xf numFmtId="0" fontId="35" fillId="50" borderId="73" applyNumberFormat="0" applyProtection="0">
      <alignment horizontal="left" vertical="top" indent="1"/>
    </xf>
    <xf numFmtId="0" fontId="35" fillId="50" borderId="73" applyNumberFormat="0" applyProtection="0">
      <alignment horizontal="left" vertical="top" indent="1"/>
    </xf>
    <xf numFmtId="0" fontId="35" fillId="50" borderId="73" applyNumberFormat="0" applyProtection="0">
      <alignment horizontal="left" vertical="top" indent="1"/>
    </xf>
    <xf numFmtId="0" fontId="35" fillId="50" borderId="73" applyNumberFormat="0" applyProtection="0">
      <alignment horizontal="left" vertical="top" indent="1"/>
    </xf>
    <xf numFmtId="0" fontId="35" fillId="50" borderId="73" applyNumberFormat="0" applyProtection="0">
      <alignment horizontal="left" vertical="top" indent="1"/>
    </xf>
    <xf numFmtId="0" fontId="35" fillId="50" borderId="73" applyNumberFormat="0" applyProtection="0">
      <alignment horizontal="left" vertical="top" indent="1"/>
    </xf>
    <xf numFmtId="0" fontId="35" fillId="50" borderId="73" applyNumberFormat="0" applyProtection="0">
      <alignment horizontal="left" vertical="top" indent="1"/>
    </xf>
    <xf numFmtId="0" fontId="35" fillId="50" borderId="73" applyNumberFormat="0" applyProtection="0">
      <alignment horizontal="left" vertical="top" indent="1"/>
    </xf>
    <xf numFmtId="0" fontId="35" fillId="50" borderId="73" applyNumberFormat="0" applyProtection="0">
      <alignment horizontal="left" vertical="top" indent="1"/>
    </xf>
    <xf numFmtId="0" fontId="35" fillId="50" borderId="73" applyNumberFormat="0" applyProtection="0">
      <alignment horizontal="left" vertical="top" indent="1"/>
    </xf>
    <xf numFmtId="0" fontId="35" fillId="50" borderId="73" applyNumberFormat="0" applyProtection="0">
      <alignment horizontal="left" vertical="top" indent="1"/>
    </xf>
    <xf numFmtId="0" fontId="35" fillId="50" borderId="73" applyNumberFormat="0" applyProtection="0">
      <alignment horizontal="left" vertical="top" indent="1"/>
    </xf>
    <xf numFmtId="0" fontId="35" fillId="50" borderId="73" applyNumberFormat="0" applyProtection="0">
      <alignment horizontal="left" vertical="top" indent="1"/>
    </xf>
    <xf numFmtId="0" fontId="35" fillId="50" borderId="73" applyNumberFormat="0" applyProtection="0">
      <alignment horizontal="left" vertical="top" indent="1"/>
    </xf>
    <xf numFmtId="0" fontId="35" fillId="50" borderId="73" applyNumberFormat="0" applyProtection="0">
      <alignment horizontal="left" vertical="top" indent="1"/>
    </xf>
    <xf numFmtId="0" fontId="35" fillId="50" borderId="73" applyNumberFormat="0" applyProtection="0">
      <alignment horizontal="left" vertical="top" indent="1"/>
    </xf>
    <xf numFmtId="0" fontId="35" fillId="50" borderId="73" applyNumberFormat="0" applyProtection="0">
      <alignment horizontal="left" vertical="top" indent="1"/>
    </xf>
    <xf numFmtId="0" fontId="35" fillId="50" borderId="73" applyNumberFormat="0" applyProtection="0">
      <alignment horizontal="left" vertical="top" indent="1"/>
    </xf>
    <xf numFmtId="0" fontId="35" fillId="50" borderId="73" applyNumberFormat="0" applyProtection="0">
      <alignment horizontal="left" vertical="top" indent="1"/>
    </xf>
    <xf numFmtId="0" fontId="35" fillId="50" borderId="73" applyNumberFormat="0" applyProtection="0">
      <alignment horizontal="left" vertical="top" indent="1"/>
    </xf>
    <xf numFmtId="0" fontId="35" fillId="50" borderId="73" applyNumberFormat="0" applyProtection="0">
      <alignment horizontal="left" vertical="top" indent="1"/>
    </xf>
    <xf numFmtId="0" fontId="35" fillId="50" borderId="73" applyNumberFormat="0" applyProtection="0">
      <alignment horizontal="left" vertical="top" indent="1"/>
    </xf>
    <xf numFmtId="0" fontId="35" fillId="50" borderId="73" applyNumberFormat="0" applyProtection="0">
      <alignment horizontal="left" vertical="top" indent="1"/>
    </xf>
    <xf numFmtId="0" fontId="35" fillId="50" borderId="73" applyNumberFormat="0" applyProtection="0">
      <alignment horizontal="left" vertical="top" indent="1"/>
    </xf>
    <xf numFmtId="0" fontId="35" fillId="50" borderId="73" applyNumberFormat="0" applyProtection="0">
      <alignment horizontal="left" vertical="top" indent="1"/>
    </xf>
    <xf numFmtId="0" fontId="35" fillId="50" borderId="73" applyNumberFormat="0" applyProtection="0">
      <alignment horizontal="left" vertical="top" indent="1"/>
    </xf>
    <xf numFmtId="0" fontId="35" fillId="50" borderId="73" applyNumberFormat="0" applyProtection="0">
      <alignment horizontal="left" vertical="top" indent="1"/>
    </xf>
    <xf numFmtId="0" fontId="35" fillId="50" borderId="73" applyNumberFormat="0" applyProtection="0">
      <alignment horizontal="left" vertical="top" indent="1"/>
    </xf>
    <xf numFmtId="0" fontId="35" fillId="50" borderId="73" applyNumberFormat="0" applyProtection="0">
      <alignment horizontal="left" vertical="top" indent="1"/>
    </xf>
    <xf numFmtId="0" fontId="35" fillId="50" borderId="73" applyNumberFormat="0" applyProtection="0">
      <alignment horizontal="left" vertical="top" indent="1"/>
    </xf>
    <xf numFmtId="0" fontId="35" fillId="50" borderId="73" applyNumberFormat="0" applyProtection="0">
      <alignment horizontal="left" vertical="top" indent="1"/>
    </xf>
    <xf numFmtId="0" fontId="35" fillId="50" borderId="73" applyNumberFormat="0" applyProtection="0">
      <alignment horizontal="left" vertical="top" indent="1"/>
    </xf>
    <xf numFmtId="0" fontId="35" fillId="50" borderId="73" applyNumberFormat="0" applyProtection="0">
      <alignment horizontal="left" vertical="top" indent="1"/>
    </xf>
    <xf numFmtId="0" fontId="35" fillId="50" borderId="73" applyNumberFormat="0" applyProtection="0">
      <alignment horizontal="left" vertical="top" indent="1"/>
    </xf>
    <xf numFmtId="0" fontId="35" fillId="50" borderId="73" applyNumberFormat="0" applyProtection="0">
      <alignment horizontal="left" vertical="top" indent="1"/>
    </xf>
    <xf numFmtId="0" fontId="35" fillId="50" borderId="73" applyNumberFormat="0" applyProtection="0">
      <alignment horizontal="left" vertical="top" indent="1"/>
    </xf>
    <xf numFmtId="0" fontId="35" fillId="50" borderId="73" applyNumberFormat="0" applyProtection="0">
      <alignment horizontal="left" vertical="top" indent="1"/>
    </xf>
    <xf numFmtId="0" fontId="35" fillId="50" borderId="73" applyNumberFormat="0" applyProtection="0">
      <alignment horizontal="left" vertical="top" indent="1"/>
    </xf>
    <xf numFmtId="0" fontId="35" fillId="50" borderId="73" applyNumberFormat="0" applyProtection="0">
      <alignment horizontal="left" vertical="top" indent="1"/>
    </xf>
    <xf numFmtId="0" fontId="35" fillId="50" borderId="73" applyNumberFormat="0" applyProtection="0">
      <alignment horizontal="left" vertical="top" indent="1"/>
    </xf>
    <xf numFmtId="0" fontId="35" fillId="50" borderId="73" applyNumberFormat="0" applyProtection="0">
      <alignment horizontal="left" vertical="top" indent="1"/>
    </xf>
    <xf numFmtId="0" fontId="35" fillId="50" borderId="73" applyNumberFormat="0" applyProtection="0">
      <alignment horizontal="left" vertical="top" indent="1"/>
    </xf>
    <xf numFmtId="0" fontId="35" fillId="50" borderId="73" applyNumberFormat="0" applyProtection="0">
      <alignment horizontal="left" vertical="top" indent="1"/>
    </xf>
    <xf numFmtId="0" fontId="35" fillId="50" borderId="73" applyNumberFormat="0" applyProtection="0">
      <alignment horizontal="left" vertical="top" indent="1"/>
    </xf>
    <xf numFmtId="0" fontId="35" fillId="50" borderId="73" applyNumberFormat="0" applyProtection="0">
      <alignment horizontal="left" vertical="top" indent="1"/>
    </xf>
    <xf numFmtId="0" fontId="35" fillId="50" borderId="73" applyNumberFormat="0" applyProtection="0">
      <alignment horizontal="left" vertical="top" indent="1"/>
    </xf>
    <xf numFmtId="0" fontId="35" fillId="50" borderId="73" applyNumberFormat="0" applyProtection="0">
      <alignment horizontal="left" vertical="top" indent="1"/>
    </xf>
    <xf numFmtId="0" fontId="35" fillId="50" borderId="73" applyNumberFormat="0" applyProtection="0">
      <alignment horizontal="left" vertical="top" indent="1"/>
    </xf>
    <xf numFmtId="0" fontId="35" fillId="50" borderId="73" applyNumberFormat="0" applyProtection="0">
      <alignment horizontal="left" vertical="top" indent="1"/>
    </xf>
    <xf numFmtId="0" fontId="35" fillId="50" borderId="73" applyNumberFormat="0" applyProtection="0">
      <alignment horizontal="left" vertical="top" indent="1"/>
    </xf>
    <xf numFmtId="0" fontId="35" fillId="50" borderId="73" applyNumberFormat="0" applyProtection="0">
      <alignment horizontal="left" vertical="top" indent="1"/>
    </xf>
    <xf numFmtId="0" fontId="35" fillId="50" borderId="73" applyNumberFormat="0" applyProtection="0">
      <alignment horizontal="left" vertical="top" indent="1"/>
    </xf>
    <xf numFmtId="0" fontId="35" fillId="50" borderId="73" applyNumberFormat="0" applyProtection="0">
      <alignment horizontal="left" vertical="top" indent="1"/>
    </xf>
    <xf numFmtId="0" fontId="35" fillId="50" borderId="73" applyNumberFormat="0" applyProtection="0">
      <alignment horizontal="left" vertical="top" indent="1"/>
    </xf>
    <xf numFmtId="0" fontId="35" fillId="50" borderId="73" applyNumberFormat="0" applyProtection="0">
      <alignment horizontal="left" vertical="top" indent="1"/>
    </xf>
    <xf numFmtId="0" fontId="35" fillId="50" borderId="73" applyNumberFormat="0" applyProtection="0">
      <alignment horizontal="left" vertical="top" indent="1"/>
    </xf>
    <xf numFmtId="0" fontId="35" fillId="50" borderId="73" applyNumberFormat="0" applyProtection="0">
      <alignment horizontal="left" vertical="top" indent="1"/>
    </xf>
    <xf numFmtId="0" fontId="35" fillId="50" borderId="73" applyNumberFormat="0" applyProtection="0">
      <alignment horizontal="left" vertical="top" indent="1"/>
    </xf>
    <xf numFmtId="0" fontId="35" fillId="50" borderId="73" applyNumberFormat="0" applyProtection="0">
      <alignment horizontal="left" vertical="top" indent="1"/>
    </xf>
    <xf numFmtId="0" fontId="35" fillId="50" borderId="73" applyNumberFormat="0" applyProtection="0">
      <alignment horizontal="left" vertical="top" indent="1"/>
    </xf>
    <xf numFmtId="0" fontId="35" fillId="50" borderId="73" applyNumberFormat="0" applyProtection="0">
      <alignment horizontal="left" vertical="top" indent="1"/>
    </xf>
    <xf numFmtId="0" fontId="35" fillId="50" borderId="73" applyNumberFormat="0" applyProtection="0">
      <alignment horizontal="left" vertical="top" indent="1"/>
    </xf>
    <xf numFmtId="0" fontId="35" fillId="50" borderId="73" applyNumberFormat="0" applyProtection="0">
      <alignment horizontal="left" vertical="top" indent="1"/>
    </xf>
    <xf numFmtId="0" fontId="35" fillId="50" borderId="73" applyNumberFormat="0" applyProtection="0">
      <alignment horizontal="left" vertical="top" indent="1"/>
    </xf>
    <xf numFmtId="0" fontId="35" fillId="50" borderId="73" applyNumberFormat="0" applyProtection="0">
      <alignment horizontal="left" vertical="top" indent="1"/>
    </xf>
    <xf numFmtId="0" fontId="35" fillId="50" borderId="73" applyNumberFormat="0" applyProtection="0">
      <alignment horizontal="left" vertical="top" indent="1"/>
    </xf>
    <xf numFmtId="0" fontId="35" fillId="50" borderId="73" applyNumberFormat="0" applyProtection="0">
      <alignment horizontal="left" vertical="top" indent="1"/>
    </xf>
    <xf numFmtId="0" fontId="35" fillId="50" borderId="73" applyNumberFormat="0" applyProtection="0">
      <alignment horizontal="left" vertical="top" indent="1"/>
    </xf>
    <xf numFmtId="0" fontId="35" fillId="50" borderId="73" applyNumberFormat="0" applyProtection="0">
      <alignment horizontal="left" vertical="top" indent="1"/>
    </xf>
    <xf numFmtId="0" fontId="35" fillId="50" borderId="73" applyNumberFormat="0" applyProtection="0">
      <alignment horizontal="left" vertical="top" indent="1"/>
    </xf>
    <xf numFmtId="0" fontId="35" fillId="50" borderId="73" applyNumberFormat="0" applyProtection="0">
      <alignment horizontal="left" vertical="top" indent="1"/>
    </xf>
    <xf numFmtId="0" fontId="35" fillId="50" borderId="73" applyNumberFormat="0" applyProtection="0">
      <alignment horizontal="left" vertical="top" indent="1"/>
    </xf>
    <xf numFmtId="0" fontId="35" fillId="50" borderId="73" applyNumberFormat="0" applyProtection="0">
      <alignment horizontal="left" vertical="top" indent="1"/>
    </xf>
    <xf numFmtId="0" fontId="35" fillId="50" borderId="73" applyNumberFormat="0" applyProtection="0">
      <alignment horizontal="left" vertical="top" indent="1"/>
    </xf>
    <xf numFmtId="0" fontId="35" fillId="50" borderId="73" applyNumberFormat="0" applyProtection="0">
      <alignment horizontal="left" vertical="top" indent="1"/>
    </xf>
    <xf numFmtId="0" fontId="35" fillId="50" borderId="73" applyNumberFormat="0" applyProtection="0">
      <alignment horizontal="left" vertical="top" indent="1"/>
    </xf>
    <xf numFmtId="0" fontId="35" fillId="50" borderId="73" applyNumberFormat="0" applyProtection="0">
      <alignment horizontal="left" vertical="top" indent="1"/>
    </xf>
    <xf numFmtId="0" fontId="35" fillId="50" borderId="73" applyNumberFormat="0" applyProtection="0">
      <alignment horizontal="left" vertical="top" indent="1"/>
    </xf>
    <xf numFmtId="0" fontId="35" fillId="50" borderId="73" applyNumberFormat="0" applyProtection="0">
      <alignment horizontal="left" vertical="top" indent="1"/>
    </xf>
    <xf numFmtId="0" fontId="35" fillId="50" borderId="73" applyNumberFormat="0" applyProtection="0">
      <alignment horizontal="left" vertical="top" indent="1"/>
    </xf>
    <xf numFmtId="0" fontId="35" fillId="50" borderId="73" applyNumberFormat="0" applyProtection="0">
      <alignment horizontal="left" vertical="top" indent="1"/>
    </xf>
    <xf numFmtId="0" fontId="35" fillId="50" borderId="73" applyNumberFormat="0" applyProtection="0">
      <alignment horizontal="left" vertical="top" indent="1"/>
    </xf>
    <xf numFmtId="0" fontId="35" fillId="50" borderId="73" applyNumberFormat="0" applyProtection="0">
      <alignment horizontal="left" vertical="top" indent="1"/>
    </xf>
    <xf numFmtId="0" fontId="35" fillId="50" borderId="73" applyNumberFormat="0" applyProtection="0">
      <alignment horizontal="left" vertical="top" indent="1"/>
    </xf>
    <xf numFmtId="0" fontId="35" fillId="50" borderId="73" applyNumberFormat="0" applyProtection="0">
      <alignment horizontal="left" vertical="top" indent="1"/>
    </xf>
    <xf numFmtId="0" fontId="35" fillId="50" borderId="73" applyNumberFormat="0" applyProtection="0">
      <alignment horizontal="left" vertical="top" indent="1"/>
    </xf>
    <xf numFmtId="0" fontId="35" fillId="50" borderId="73" applyNumberFormat="0" applyProtection="0">
      <alignment horizontal="left" vertical="top" indent="1"/>
    </xf>
    <xf numFmtId="0" fontId="35" fillId="50" borderId="73" applyNumberFormat="0" applyProtection="0">
      <alignment horizontal="left" vertical="top" indent="1"/>
    </xf>
    <xf numFmtId="0" fontId="35" fillId="50" borderId="73" applyNumberFormat="0" applyProtection="0">
      <alignment horizontal="left" vertical="top" indent="1"/>
    </xf>
    <xf numFmtId="0" fontId="35" fillId="50" borderId="73" applyNumberFormat="0" applyProtection="0">
      <alignment horizontal="left" vertical="top" indent="1"/>
    </xf>
    <xf numFmtId="0" fontId="35" fillId="50" borderId="73" applyNumberFormat="0" applyProtection="0">
      <alignment horizontal="left" vertical="top" indent="1"/>
    </xf>
    <xf numFmtId="0" fontId="35" fillId="50" borderId="73" applyNumberFormat="0" applyProtection="0">
      <alignment horizontal="left" vertical="top" indent="1"/>
    </xf>
    <xf numFmtId="0" fontId="35" fillId="50" borderId="73" applyNumberFormat="0" applyProtection="0">
      <alignment horizontal="left" vertical="top" indent="1"/>
    </xf>
    <xf numFmtId="0" fontId="35" fillId="50" borderId="73" applyNumberFormat="0" applyProtection="0">
      <alignment horizontal="left" vertical="top" indent="1"/>
    </xf>
    <xf numFmtId="0" fontId="35" fillId="50" borderId="73" applyNumberFormat="0" applyProtection="0">
      <alignment horizontal="left" vertical="top" indent="1"/>
    </xf>
    <xf numFmtId="0" fontId="35" fillId="50" borderId="73" applyNumberFormat="0" applyProtection="0">
      <alignment horizontal="left" vertical="top" indent="1"/>
    </xf>
    <xf numFmtId="0" fontId="35" fillId="50" borderId="73" applyNumberFormat="0" applyProtection="0">
      <alignment horizontal="left" vertical="top" indent="1"/>
    </xf>
    <xf numFmtId="0" fontId="35" fillId="50" borderId="73" applyNumberFormat="0" applyProtection="0">
      <alignment horizontal="left" vertical="top" indent="1"/>
    </xf>
    <xf numFmtId="0" fontId="35" fillId="50" borderId="73" applyNumberFormat="0" applyProtection="0">
      <alignment horizontal="left" vertical="top" indent="1"/>
    </xf>
    <xf numFmtId="0" fontId="35" fillId="50" borderId="73" applyNumberFormat="0" applyProtection="0">
      <alignment horizontal="left" vertical="top" indent="1"/>
    </xf>
    <xf numFmtId="0" fontId="35" fillId="50" borderId="73" applyNumberFormat="0" applyProtection="0">
      <alignment horizontal="left" vertical="top" indent="1"/>
    </xf>
    <xf numFmtId="0" fontId="35" fillId="50" borderId="73" applyNumberFormat="0" applyProtection="0">
      <alignment horizontal="left" vertical="top" indent="1"/>
    </xf>
    <xf numFmtId="0" fontId="35" fillId="50" borderId="73" applyNumberFormat="0" applyProtection="0">
      <alignment horizontal="left" vertical="top" indent="1"/>
    </xf>
    <xf numFmtId="0" fontId="35" fillId="50" borderId="73" applyNumberFormat="0" applyProtection="0">
      <alignment horizontal="left" vertical="top" indent="1"/>
    </xf>
    <xf numFmtId="0" fontId="35" fillId="50" borderId="73" applyNumberFormat="0" applyProtection="0">
      <alignment horizontal="left" vertical="top" indent="1"/>
    </xf>
    <xf numFmtId="0" fontId="35" fillId="50" borderId="73" applyNumberFormat="0" applyProtection="0">
      <alignment horizontal="left" vertical="top" indent="1"/>
    </xf>
    <xf numFmtId="0" fontId="35" fillId="50" borderId="73" applyNumberFormat="0" applyProtection="0">
      <alignment horizontal="left" vertical="top" indent="1"/>
    </xf>
    <xf numFmtId="0" fontId="35" fillId="50" borderId="73" applyNumberFormat="0" applyProtection="0">
      <alignment horizontal="left" vertical="top" indent="1"/>
    </xf>
    <xf numFmtId="0" fontId="35" fillId="50" borderId="73" applyNumberFormat="0" applyProtection="0">
      <alignment horizontal="left" vertical="top" indent="1"/>
    </xf>
    <xf numFmtId="0" fontId="35" fillId="50" borderId="73" applyNumberFormat="0" applyProtection="0">
      <alignment horizontal="left" vertical="top" indent="1"/>
    </xf>
    <xf numFmtId="0" fontId="35" fillId="50" borderId="73" applyNumberFormat="0" applyProtection="0">
      <alignment horizontal="left" vertical="top" indent="1"/>
    </xf>
    <xf numFmtId="0" fontId="35" fillId="50" borderId="73" applyNumberFormat="0" applyProtection="0">
      <alignment horizontal="left" vertical="top" indent="1"/>
    </xf>
    <xf numFmtId="0" fontId="35" fillId="50" borderId="73" applyNumberFormat="0" applyProtection="0">
      <alignment horizontal="left" vertical="top" indent="1"/>
    </xf>
    <xf numFmtId="0" fontId="35" fillId="50" borderId="73" applyNumberFormat="0" applyProtection="0">
      <alignment horizontal="left" vertical="top" indent="1"/>
    </xf>
    <xf numFmtId="0" fontId="35" fillId="50" borderId="73" applyNumberFormat="0" applyProtection="0">
      <alignment horizontal="left" vertical="top" indent="1"/>
    </xf>
    <xf numFmtId="0" fontId="35" fillId="50" borderId="73" applyNumberFormat="0" applyProtection="0">
      <alignment horizontal="left" vertical="top" indent="1"/>
    </xf>
    <xf numFmtId="0" fontId="35" fillId="50" borderId="73" applyNumberFormat="0" applyProtection="0">
      <alignment horizontal="left" vertical="top" indent="1"/>
    </xf>
    <xf numFmtId="0" fontId="35" fillId="50" borderId="73" applyNumberFormat="0" applyProtection="0">
      <alignment horizontal="left" vertical="top" indent="1"/>
    </xf>
    <xf numFmtId="0" fontId="35" fillId="50" borderId="73" applyNumberFormat="0" applyProtection="0">
      <alignment horizontal="left" vertical="top" indent="1"/>
    </xf>
    <xf numFmtId="0" fontId="35" fillId="50" borderId="73" applyNumberFormat="0" applyProtection="0">
      <alignment horizontal="left" vertical="top" indent="1"/>
    </xf>
    <xf numFmtId="0" fontId="35" fillId="50" borderId="73" applyNumberFormat="0" applyProtection="0">
      <alignment horizontal="left" vertical="top" indent="1"/>
    </xf>
    <xf numFmtId="0" fontId="35" fillId="50" borderId="73" applyNumberFormat="0" applyProtection="0">
      <alignment horizontal="left" vertical="top" indent="1"/>
    </xf>
    <xf numFmtId="0" fontId="35" fillId="50" borderId="73" applyNumberFormat="0" applyProtection="0">
      <alignment horizontal="left" vertical="top" indent="1"/>
    </xf>
    <xf numFmtId="0" fontId="35" fillId="50" borderId="73" applyNumberFormat="0" applyProtection="0">
      <alignment horizontal="left" vertical="top" indent="1"/>
    </xf>
    <xf numFmtId="0" fontId="35" fillId="50" borderId="73" applyNumberFormat="0" applyProtection="0">
      <alignment horizontal="left" vertical="top" indent="1"/>
    </xf>
    <xf numFmtId="0" fontId="35" fillId="50" borderId="73" applyNumberFormat="0" applyProtection="0">
      <alignment horizontal="left" vertical="top" indent="1"/>
    </xf>
    <xf numFmtId="0" fontId="35" fillId="50" borderId="73" applyNumberFormat="0" applyProtection="0">
      <alignment horizontal="left" vertical="top" indent="1"/>
    </xf>
    <xf numFmtId="0" fontId="35" fillId="50" borderId="73" applyNumberFormat="0" applyProtection="0">
      <alignment horizontal="left" vertical="top" indent="1"/>
    </xf>
    <xf numFmtId="0" fontId="35" fillId="50" borderId="73" applyNumberFormat="0" applyProtection="0">
      <alignment horizontal="left" vertical="top" indent="1"/>
    </xf>
    <xf numFmtId="0" fontId="35" fillId="50" borderId="73" applyNumberFormat="0" applyProtection="0">
      <alignment horizontal="left" vertical="top" indent="1"/>
    </xf>
    <xf numFmtId="0" fontId="35" fillId="50" borderId="73" applyNumberFormat="0" applyProtection="0">
      <alignment horizontal="left" vertical="top" indent="1"/>
    </xf>
    <xf numFmtId="0" fontId="35" fillId="50" borderId="73" applyNumberFormat="0" applyProtection="0">
      <alignment horizontal="left" vertical="top" indent="1"/>
    </xf>
    <xf numFmtId="0" fontId="35" fillId="50" borderId="73" applyNumberFormat="0" applyProtection="0">
      <alignment horizontal="left" vertical="top" indent="1"/>
    </xf>
    <xf numFmtId="0" fontId="35" fillId="50" borderId="73" applyNumberFormat="0" applyProtection="0">
      <alignment horizontal="left" vertical="top" indent="1"/>
    </xf>
    <xf numFmtId="0" fontId="35" fillId="50" borderId="73" applyNumberFormat="0" applyProtection="0">
      <alignment horizontal="left" vertical="top" indent="1"/>
    </xf>
    <xf numFmtId="0" fontId="35" fillId="50" borderId="73" applyNumberFormat="0" applyProtection="0">
      <alignment horizontal="left" vertical="top" indent="1"/>
    </xf>
    <xf numFmtId="0" fontId="35" fillId="50" borderId="73" applyNumberFormat="0" applyProtection="0">
      <alignment horizontal="left" vertical="top" indent="1"/>
    </xf>
    <xf numFmtId="0" fontId="35" fillId="50" borderId="73" applyNumberFormat="0" applyProtection="0">
      <alignment horizontal="left" vertical="top" indent="1"/>
    </xf>
    <xf numFmtId="0" fontId="35" fillId="50" borderId="73" applyNumberFormat="0" applyProtection="0">
      <alignment horizontal="left" vertical="top" indent="1"/>
    </xf>
    <xf numFmtId="0" fontId="35" fillId="50" borderId="73" applyNumberFormat="0" applyProtection="0">
      <alignment horizontal="left" vertical="top" indent="1"/>
    </xf>
    <xf numFmtId="0" fontId="35" fillId="50" borderId="73" applyNumberFormat="0" applyProtection="0">
      <alignment horizontal="left" vertical="top" indent="1"/>
    </xf>
    <xf numFmtId="0" fontId="35" fillId="50" borderId="73" applyNumberFormat="0" applyProtection="0">
      <alignment horizontal="left" vertical="top" indent="1"/>
    </xf>
    <xf numFmtId="0" fontId="35" fillId="50" borderId="73" applyNumberFormat="0" applyProtection="0">
      <alignment horizontal="left" vertical="top" indent="1"/>
    </xf>
    <xf numFmtId="0" fontId="35" fillId="50" borderId="73" applyNumberFormat="0" applyProtection="0">
      <alignment horizontal="left" vertical="top" indent="1"/>
    </xf>
    <xf numFmtId="0" fontId="35" fillId="50" borderId="73" applyNumberFormat="0" applyProtection="0">
      <alignment horizontal="left" vertical="top" indent="1"/>
    </xf>
    <xf numFmtId="0" fontId="35" fillId="50" borderId="73" applyNumberFormat="0" applyProtection="0">
      <alignment horizontal="left" vertical="top" indent="1"/>
    </xf>
    <xf numFmtId="0" fontId="35" fillId="50" borderId="73" applyNumberFormat="0" applyProtection="0">
      <alignment horizontal="left" vertical="top" indent="1"/>
    </xf>
    <xf numFmtId="0" fontId="35" fillId="50" borderId="73" applyNumberFormat="0" applyProtection="0">
      <alignment horizontal="left" vertical="top" indent="1"/>
    </xf>
    <xf numFmtId="0" fontId="35" fillId="50" borderId="73" applyNumberFormat="0" applyProtection="0">
      <alignment horizontal="left" vertical="top" indent="1"/>
    </xf>
    <xf numFmtId="0" fontId="35" fillId="50" borderId="73" applyNumberFormat="0" applyProtection="0">
      <alignment horizontal="left" vertical="top" indent="1"/>
    </xf>
    <xf numFmtId="0" fontId="35" fillId="50" borderId="73" applyNumberFormat="0" applyProtection="0">
      <alignment horizontal="left" vertical="top" indent="1"/>
    </xf>
    <xf numFmtId="0" fontId="35" fillId="50" borderId="73" applyNumberFormat="0" applyProtection="0">
      <alignment horizontal="left" vertical="top" indent="1"/>
    </xf>
    <xf numFmtId="0" fontId="35" fillId="50" borderId="73" applyNumberFormat="0" applyProtection="0">
      <alignment horizontal="left" vertical="top" indent="1"/>
    </xf>
    <xf numFmtId="0" fontId="35" fillId="50" borderId="73" applyNumberFormat="0" applyProtection="0">
      <alignment horizontal="left" vertical="top" indent="1"/>
    </xf>
    <xf numFmtId="0" fontId="35" fillId="50" borderId="73" applyNumberFormat="0" applyProtection="0">
      <alignment horizontal="left" vertical="top" indent="1"/>
    </xf>
    <xf numFmtId="0" fontId="35" fillId="50" borderId="73" applyNumberFormat="0" applyProtection="0">
      <alignment horizontal="left" vertical="top" indent="1"/>
    </xf>
    <xf numFmtId="0" fontId="35" fillId="50" borderId="73" applyNumberFormat="0" applyProtection="0">
      <alignment horizontal="left" vertical="top" indent="1"/>
    </xf>
    <xf numFmtId="0" fontId="35" fillId="50" borderId="73" applyNumberFormat="0" applyProtection="0">
      <alignment horizontal="left" vertical="top" indent="1"/>
    </xf>
    <xf numFmtId="0" fontId="35" fillId="50" borderId="73" applyNumberFormat="0" applyProtection="0">
      <alignment horizontal="left" vertical="top" indent="1"/>
    </xf>
    <xf numFmtId="0" fontId="35" fillId="50" borderId="73" applyNumberFormat="0" applyProtection="0">
      <alignment horizontal="left" vertical="top" indent="1"/>
    </xf>
    <xf numFmtId="0" fontId="35" fillId="50" borderId="73" applyNumberFormat="0" applyProtection="0">
      <alignment horizontal="left" vertical="top" indent="1"/>
    </xf>
    <xf numFmtId="0" fontId="35" fillId="50" borderId="73" applyNumberFormat="0" applyProtection="0">
      <alignment horizontal="left" vertical="top" indent="1"/>
    </xf>
    <xf numFmtId="0" fontId="35" fillId="50" borderId="73" applyNumberFormat="0" applyProtection="0">
      <alignment horizontal="left" vertical="top" indent="1"/>
    </xf>
    <xf numFmtId="0" fontId="35" fillId="50" borderId="73" applyNumberFormat="0" applyProtection="0">
      <alignment horizontal="left" vertical="top" indent="1"/>
    </xf>
    <xf numFmtId="0" fontId="35" fillId="50" borderId="73" applyNumberFormat="0" applyProtection="0">
      <alignment horizontal="left" vertical="top" indent="1"/>
    </xf>
    <xf numFmtId="0" fontId="35" fillId="50" borderId="73" applyNumberFormat="0" applyProtection="0">
      <alignment horizontal="left" vertical="top" indent="1"/>
    </xf>
    <xf numFmtId="0" fontId="35" fillId="50" borderId="73" applyNumberFormat="0" applyProtection="0">
      <alignment horizontal="left" vertical="top" indent="1"/>
    </xf>
    <xf numFmtId="0" fontId="35" fillId="50" borderId="73" applyNumberFormat="0" applyProtection="0">
      <alignment horizontal="left" vertical="top" indent="1"/>
    </xf>
    <xf numFmtId="0" fontId="35" fillId="50" borderId="73" applyNumberFormat="0" applyProtection="0">
      <alignment horizontal="left" vertical="top" indent="1"/>
    </xf>
    <xf numFmtId="0" fontId="35" fillId="50" borderId="73" applyNumberFormat="0" applyProtection="0">
      <alignment horizontal="left" vertical="top" indent="1"/>
    </xf>
    <xf numFmtId="0" fontId="35" fillId="50" borderId="73" applyNumberFormat="0" applyProtection="0">
      <alignment horizontal="left" vertical="top" indent="1"/>
    </xf>
    <xf numFmtId="0" fontId="35" fillId="50" borderId="73" applyNumberFormat="0" applyProtection="0">
      <alignment horizontal="left" vertical="top" indent="1"/>
    </xf>
    <xf numFmtId="0" fontId="35" fillId="50" borderId="73" applyNumberFormat="0" applyProtection="0">
      <alignment horizontal="left" vertical="top" indent="1"/>
    </xf>
    <xf numFmtId="0" fontId="35" fillId="50" borderId="73" applyNumberFormat="0" applyProtection="0">
      <alignment horizontal="left" vertical="top" indent="1"/>
    </xf>
    <xf numFmtId="0" fontId="35" fillId="50" borderId="73" applyNumberFormat="0" applyProtection="0">
      <alignment horizontal="left" vertical="top" indent="1"/>
    </xf>
    <xf numFmtId="0" fontId="35" fillId="50" borderId="73" applyNumberFormat="0" applyProtection="0">
      <alignment horizontal="left" vertical="top" indent="1"/>
    </xf>
    <xf numFmtId="0" fontId="35" fillId="50" borderId="73" applyNumberFormat="0" applyProtection="0">
      <alignment horizontal="left" vertical="top" indent="1"/>
    </xf>
    <xf numFmtId="0" fontId="35" fillId="50" borderId="73" applyNumberFormat="0" applyProtection="0">
      <alignment horizontal="left" vertical="top" indent="1"/>
    </xf>
    <xf numFmtId="0" fontId="35" fillId="50" borderId="73" applyNumberFormat="0" applyProtection="0">
      <alignment horizontal="left" vertical="top" indent="1"/>
    </xf>
    <xf numFmtId="0" fontId="35" fillId="50" borderId="73" applyNumberFormat="0" applyProtection="0">
      <alignment horizontal="left" vertical="top" indent="1"/>
    </xf>
    <xf numFmtId="0" fontId="35" fillId="50" borderId="73" applyNumberFormat="0" applyProtection="0">
      <alignment horizontal="left" vertical="top" indent="1"/>
    </xf>
    <xf numFmtId="0" fontId="35" fillId="50" borderId="73" applyNumberFormat="0" applyProtection="0">
      <alignment horizontal="left" vertical="top" indent="1"/>
    </xf>
    <xf numFmtId="0" fontId="35" fillId="50" borderId="73" applyNumberFormat="0" applyProtection="0">
      <alignment horizontal="left" vertical="top" indent="1"/>
    </xf>
    <xf numFmtId="0" fontId="35" fillId="50" borderId="73" applyNumberFormat="0" applyProtection="0">
      <alignment horizontal="left" vertical="top" indent="1"/>
    </xf>
    <xf numFmtId="0" fontId="35" fillId="50" borderId="73" applyNumberFormat="0" applyProtection="0">
      <alignment horizontal="left" vertical="top" indent="1"/>
    </xf>
    <xf numFmtId="0" fontId="35" fillId="50" borderId="73" applyNumberFormat="0" applyProtection="0">
      <alignment horizontal="left" vertical="top" indent="1"/>
    </xf>
    <xf numFmtId="0" fontId="35" fillId="50" borderId="73" applyNumberFormat="0" applyProtection="0">
      <alignment horizontal="left" vertical="top" indent="1"/>
    </xf>
    <xf numFmtId="0" fontId="35" fillId="50" borderId="73" applyNumberFormat="0" applyProtection="0">
      <alignment horizontal="left" vertical="top" indent="1"/>
    </xf>
    <xf numFmtId="0" fontId="35" fillId="50" borderId="73" applyNumberFormat="0" applyProtection="0">
      <alignment horizontal="left" vertical="top" indent="1"/>
    </xf>
    <xf numFmtId="0" fontId="35" fillId="50" borderId="73" applyNumberFormat="0" applyProtection="0">
      <alignment horizontal="left" vertical="top" indent="1"/>
    </xf>
    <xf numFmtId="0" fontId="35" fillId="50" borderId="73" applyNumberFormat="0" applyProtection="0">
      <alignment horizontal="left" vertical="top" indent="1"/>
    </xf>
    <xf numFmtId="0" fontId="35" fillId="50" borderId="73" applyNumberFormat="0" applyProtection="0">
      <alignment horizontal="left" vertical="top" indent="1"/>
    </xf>
    <xf numFmtId="0" fontId="35" fillId="50" borderId="73" applyNumberFormat="0" applyProtection="0">
      <alignment horizontal="left" vertical="top" indent="1"/>
    </xf>
    <xf numFmtId="0" fontId="35" fillId="50" borderId="73" applyNumberFormat="0" applyProtection="0">
      <alignment horizontal="left" vertical="top" indent="1"/>
    </xf>
    <xf numFmtId="0" fontId="35" fillId="50" borderId="73" applyNumberFormat="0" applyProtection="0">
      <alignment horizontal="left" vertical="top" indent="1"/>
    </xf>
    <xf numFmtId="0" fontId="35" fillId="50" borderId="73" applyNumberFormat="0" applyProtection="0">
      <alignment horizontal="left" vertical="top" indent="1"/>
    </xf>
    <xf numFmtId="0" fontId="35" fillId="50" borderId="73" applyNumberFormat="0" applyProtection="0">
      <alignment horizontal="left" vertical="top" indent="1"/>
    </xf>
    <xf numFmtId="0" fontId="35" fillId="50" borderId="73" applyNumberFormat="0" applyProtection="0">
      <alignment horizontal="left" vertical="top" indent="1"/>
    </xf>
    <xf numFmtId="0" fontId="35" fillId="50" borderId="73" applyNumberFormat="0" applyProtection="0">
      <alignment horizontal="left" vertical="top" indent="1"/>
    </xf>
    <xf numFmtId="0" fontId="35" fillId="50" borderId="73" applyNumberFormat="0" applyProtection="0">
      <alignment horizontal="left" vertical="top" indent="1"/>
    </xf>
    <xf numFmtId="0" fontId="35" fillId="50" borderId="73" applyNumberFormat="0" applyProtection="0">
      <alignment horizontal="left" vertical="top" indent="1"/>
    </xf>
    <xf numFmtId="0" fontId="35" fillId="50" borderId="73" applyNumberFormat="0" applyProtection="0">
      <alignment horizontal="left" vertical="top" indent="1"/>
    </xf>
    <xf numFmtId="0" fontId="35" fillId="50" borderId="73" applyNumberFormat="0" applyProtection="0">
      <alignment horizontal="left" vertical="top" indent="1"/>
    </xf>
    <xf numFmtId="0" fontId="35" fillId="50" borderId="73" applyNumberFormat="0" applyProtection="0">
      <alignment horizontal="left" vertical="top" indent="1"/>
    </xf>
    <xf numFmtId="0" fontId="35" fillId="50" borderId="73" applyNumberFormat="0" applyProtection="0">
      <alignment horizontal="left" vertical="top" indent="1"/>
    </xf>
    <xf numFmtId="0" fontId="35" fillId="50" borderId="73" applyNumberFormat="0" applyProtection="0">
      <alignment horizontal="left" vertical="top" indent="1"/>
    </xf>
    <xf numFmtId="0" fontId="35" fillId="50" borderId="73" applyNumberFormat="0" applyProtection="0">
      <alignment horizontal="left" vertical="top" indent="1"/>
    </xf>
    <xf numFmtId="0" fontId="35" fillId="50" borderId="73" applyNumberFormat="0" applyProtection="0">
      <alignment horizontal="left" vertical="top" indent="1"/>
    </xf>
    <xf numFmtId="0" fontId="35" fillId="50" borderId="73" applyNumberFormat="0" applyProtection="0">
      <alignment horizontal="left" vertical="top" indent="1"/>
    </xf>
    <xf numFmtId="0" fontId="35" fillId="50" borderId="73" applyNumberFormat="0" applyProtection="0">
      <alignment horizontal="left" vertical="top" indent="1"/>
    </xf>
    <xf numFmtId="0" fontId="35" fillId="50" borderId="73" applyNumberFormat="0" applyProtection="0">
      <alignment horizontal="left" vertical="top" indent="1"/>
    </xf>
    <xf numFmtId="0" fontId="35" fillId="50" borderId="73" applyNumberFormat="0" applyProtection="0">
      <alignment horizontal="left" vertical="top" indent="1"/>
    </xf>
    <xf numFmtId="0" fontId="35" fillId="50" borderId="73" applyNumberFormat="0" applyProtection="0">
      <alignment horizontal="left" vertical="top" indent="1"/>
    </xf>
    <xf numFmtId="0" fontId="35" fillId="50" borderId="73" applyNumberFormat="0" applyProtection="0">
      <alignment horizontal="left" vertical="top" indent="1"/>
    </xf>
    <xf numFmtId="0" fontId="35" fillId="50" borderId="73" applyNumberFormat="0" applyProtection="0">
      <alignment horizontal="left" vertical="top" indent="1"/>
    </xf>
    <xf numFmtId="0" fontId="35" fillId="50" borderId="73" applyNumberFormat="0" applyProtection="0">
      <alignment horizontal="left" vertical="top" indent="1"/>
    </xf>
    <xf numFmtId="0" fontId="35" fillId="50" borderId="73" applyNumberFormat="0" applyProtection="0">
      <alignment horizontal="left" vertical="top" indent="1"/>
    </xf>
    <xf numFmtId="0" fontId="35" fillId="50" borderId="73" applyNumberFormat="0" applyProtection="0">
      <alignment horizontal="left" vertical="top" indent="1"/>
    </xf>
    <xf numFmtId="0" fontId="35" fillId="50" borderId="73" applyNumberFormat="0" applyProtection="0">
      <alignment horizontal="left" vertical="top" indent="1"/>
    </xf>
    <xf numFmtId="0" fontId="35" fillId="50" borderId="73" applyNumberFormat="0" applyProtection="0">
      <alignment horizontal="left" vertical="top" indent="1"/>
    </xf>
    <xf numFmtId="0" fontId="35" fillId="50" borderId="73" applyNumberFormat="0" applyProtection="0">
      <alignment horizontal="left" vertical="top" indent="1"/>
    </xf>
    <xf numFmtId="0" fontId="35" fillId="50" borderId="73" applyNumberFormat="0" applyProtection="0">
      <alignment horizontal="left" vertical="top" indent="1"/>
    </xf>
    <xf numFmtId="0" fontId="35" fillId="50" borderId="73" applyNumberFormat="0" applyProtection="0">
      <alignment horizontal="left" vertical="top" indent="1"/>
    </xf>
    <xf numFmtId="0" fontId="35" fillId="50" borderId="73" applyNumberFormat="0" applyProtection="0">
      <alignment horizontal="left" vertical="top" indent="1"/>
    </xf>
    <xf numFmtId="0" fontId="35" fillId="50" borderId="73" applyNumberFormat="0" applyProtection="0">
      <alignment horizontal="left" vertical="top" indent="1"/>
    </xf>
    <xf numFmtId="0" fontId="35" fillId="50" borderId="73" applyNumberFormat="0" applyProtection="0">
      <alignment horizontal="left" vertical="top" indent="1"/>
    </xf>
    <xf numFmtId="0" fontId="35" fillId="50" borderId="73" applyNumberFormat="0" applyProtection="0">
      <alignment horizontal="left" vertical="top" indent="1"/>
    </xf>
    <xf numFmtId="0" fontId="35" fillId="50" borderId="73" applyNumberFormat="0" applyProtection="0">
      <alignment horizontal="left" vertical="top" indent="1"/>
    </xf>
    <xf numFmtId="0" fontId="35" fillId="50" borderId="73" applyNumberFormat="0" applyProtection="0">
      <alignment horizontal="left" vertical="top" indent="1"/>
    </xf>
    <xf numFmtId="0" fontId="35" fillId="50" borderId="73" applyNumberFormat="0" applyProtection="0">
      <alignment horizontal="left" vertical="top" indent="1"/>
    </xf>
    <xf numFmtId="0" fontId="35" fillId="50" borderId="73" applyNumberFormat="0" applyProtection="0">
      <alignment horizontal="left" vertical="top" indent="1"/>
    </xf>
    <xf numFmtId="0" fontId="35" fillId="50" borderId="73" applyNumberFormat="0" applyProtection="0">
      <alignment horizontal="left" vertical="top" indent="1"/>
    </xf>
    <xf numFmtId="0" fontId="35" fillId="50" borderId="73" applyNumberFormat="0" applyProtection="0">
      <alignment horizontal="left" vertical="top" indent="1"/>
    </xf>
    <xf numFmtId="0" fontId="35" fillId="50" borderId="73" applyNumberFormat="0" applyProtection="0">
      <alignment horizontal="left" vertical="top" indent="1"/>
    </xf>
    <xf numFmtId="0" fontId="35" fillId="50" borderId="73" applyNumberFormat="0" applyProtection="0">
      <alignment horizontal="left" vertical="top" indent="1"/>
    </xf>
    <xf numFmtId="0" fontId="35" fillId="50" borderId="73" applyNumberFormat="0" applyProtection="0">
      <alignment horizontal="left" vertical="top" indent="1"/>
    </xf>
    <xf numFmtId="0" fontId="35" fillId="50" borderId="73" applyNumberFormat="0" applyProtection="0">
      <alignment horizontal="left" vertical="top" indent="1"/>
    </xf>
    <xf numFmtId="0" fontId="35" fillId="50" borderId="73" applyNumberFormat="0" applyProtection="0">
      <alignment horizontal="left" vertical="top" indent="1"/>
    </xf>
    <xf numFmtId="0" fontId="35" fillId="50" borderId="73" applyNumberFormat="0" applyProtection="0">
      <alignment horizontal="left" vertical="top" indent="1"/>
    </xf>
    <xf numFmtId="0" fontId="35" fillId="50" borderId="73" applyNumberFormat="0" applyProtection="0">
      <alignment horizontal="left" vertical="top" indent="1"/>
    </xf>
    <xf numFmtId="0" fontId="35" fillId="50" borderId="73" applyNumberFormat="0" applyProtection="0">
      <alignment horizontal="left" vertical="top" indent="1"/>
    </xf>
    <xf numFmtId="0" fontId="35" fillId="50" borderId="73" applyNumberFormat="0" applyProtection="0">
      <alignment horizontal="left" vertical="top" indent="1"/>
    </xf>
    <xf numFmtId="0" fontId="35" fillId="50" borderId="73" applyNumberFormat="0" applyProtection="0">
      <alignment horizontal="left" vertical="top" indent="1"/>
    </xf>
    <xf numFmtId="0" fontId="35" fillId="50" borderId="73" applyNumberFormat="0" applyProtection="0">
      <alignment horizontal="left" vertical="top" indent="1"/>
    </xf>
    <xf numFmtId="0" fontId="35" fillId="50" borderId="73" applyNumberFormat="0" applyProtection="0">
      <alignment horizontal="left" vertical="top" indent="1"/>
    </xf>
    <xf numFmtId="0" fontId="35" fillId="50" borderId="73" applyNumberFormat="0" applyProtection="0">
      <alignment horizontal="left" vertical="top" indent="1"/>
    </xf>
    <xf numFmtId="0" fontId="35" fillId="50" borderId="73" applyNumberFormat="0" applyProtection="0">
      <alignment horizontal="left" vertical="top" indent="1"/>
    </xf>
    <xf numFmtId="0" fontId="35" fillId="50" borderId="73" applyNumberFormat="0" applyProtection="0">
      <alignment horizontal="left" vertical="top" indent="1"/>
    </xf>
    <xf numFmtId="0" fontId="35" fillId="50" borderId="73" applyNumberFormat="0" applyProtection="0">
      <alignment horizontal="left" vertical="top" indent="1"/>
    </xf>
    <xf numFmtId="0" fontId="35" fillId="50" borderId="73" applyNumberFormat="0" applyProtection="0">
      <alignment horizontal="left" vertical="top" indent="1"/>
    </xf>
    <xf numFmtId="0" fontId="35" fillId="50" borderId="73" applyNumberFormat="0" applyProtection="0">
      <alignment horizontal="left" vertical="top" indent="1"/>
    </xf>
    <xf numFmtId="0" fontId="35" fillId="50" borderId="73" applyNumberFormat="0" applyProtection="0">
      <alignment horizontal="left" vertical="top" indent="1"/>
    </xf>
    <xf numFmtId="0" fontId="35" fillId="50" borderId="73" applyNumberFormat="0" applyProtection="0">
      <alignment horizontal="left" vertical="top" indent="1"/>
    </xf>
    <xf numFmtId="0" fontId="35" fillId="50" borderId="73" applyNumberFormat="0" applyProtection="0">
      <alignment horizontal="left" vertical="top" indent="1"/>
    </xf>
    <xf numFmtId="0" fontId="35" fillId="50" borderId="73" applyNumberFormat="0" applyProtection="0">
      <alignment horizontal="left" vertical="top" indent="1"/>
    </xf>
    <xf numFmtId="0" fontId="35" fillId="50" borderId="73" applyNumberFormat="0" applyProtection="0">
      <alignment horizontal="left" vertical="top" indent="1"/>
    </xf>
    <xf numFmtId="0" fontId="35" fillId="50" borderId="73" applyNumberFormat="0" applyProtection="0">
      <alignment horizontal="left" vertical="top" indent="1"/>
    </xf>
    <xf numFmtId="0" fontId="35" fillId="50" borderId="73" applyNumberFormat="0" applyProtection="0">
      <alignment horizontal="left" vertical="top" indent="1"/>
    </xf>
    <xf numFmtId="0" fontId="35" fillId="50" borderId="73" applyNumberFormat="0" applyProtection="0">
      <alignment horizontal="left" vertical="top" indent="1"/>
    </xf>
    <xf numFmtId="0" fontId="35" fillId="50" borderId="73" applyNumberFormat="0" applyProtection="0">
      <alignment horizontal="left" vertical="top" indent="1"/>
    </xf>
    <xf numFmtId="0" fontId="35" fillId="50" borderId="73" applyNumberFormat="0" applyProtection="0">
      <alignment horizontal="left" vertical="top" indent="1"/>
    </xf>
    <xf numFmtId="0" fontId="35" fillId="50" borderId="73" applyNumberFormat="0" applyProtection="0">
      <alignment horizontal="left" vertical="top" indent="1"/>
    </xf>
    <xf numFmtId="0" fontId="35" fillId="50" borderId="73" applyNumberFormat="0" applyProtection="0">
      <alignment horizontal="left" vertical="top" indent="1"/>
    </xf>
    <xf numFmtId="0" fontId="35" fillId="50" borderId="73" applyNumberFormat="0" applyProtection="0">
      <alignment horizontal="left" vertical="top" indent="1"/>
    </xf>
    <xf numFmtId="0" fontId="35" fillId="50" borderId="73" applyNumberFormat="0" applyProtection="0">
      <alignment horizontal="left" vertical="top" indent="1"/>
    </xf>
    <xf numFmtId="0" fontId="35" fillId="50" borderId="73" applyNumberFormat="0" applyProtection="0">
      <alignment horizontal="left" vertical="top" indent="1"/>
    </xf>
    <xf numFmtId="0" fontId="35" fillId="50" borderId="73" applyNumberFormat="0" applyProtection="0">
      <alignment horizontal="left" vertical="top" indent="1"/>
    </xf>
    <xf numFmtId="0" fontId="35" fillId="50" borderId="73" applyNumberFormat="0" applyProtection="0">
      <alignment horizontal="left" vertical="top" indent="1"/>
    </xf>
    <xf numFmtId="0" fontId="35" fillId="50" borderId="73" applyNumberFormat="0" applyProtection="0">
      <alignment horizontal="left" vertical="top" indent="1"/>
    </xf>
    <xf numFmtId="0" fontId="35" fillId="50" borderId="73" applyNumberFormat="0" applyProtection="0">
      <alignment horizontal="left" vertical="top" indent="1"/>
    </xf>
    <xf numFmtId="0" fontId="35" fillId="50" borderId="73" applyNumberFormat="0" applyProtection="0">
      <alignment horizontal="left" vertical="top" indent="1"/>
    </xf>
    <xf numFmtId="0" fontId="35" fillId="50" borderId="73" applyNumberFormat="0" applyProtection="0">
      <alignment horizontal="left" vertical="top" indent="1"/>
    </xf>
    <xf numFmtId="0" fontId="35" fillId="50" borderId="73" applyNumberFormat="0" applyProtection="0">
      <alignment horizontal="left" vertical="top" indent="1"/>
    </xf>
    <xf numFmtId="0" fontId="35" fillId="50" borderId="73" applyNumberFormat="0" applyProtection="0">
      <alignment horizontal="left" vertical="top" indent="1"/>
    </xf>
    <xf numFmtId="0" fontId="35" fillId="50" borderId="73" applyNumberFormat="0" applyProtection="0">
      <alignment horizontal="left" vertical="top" indent="1"/>
    </xf>
    <xf numFmtId="0" fontId="35" fillId="50" borderId="73" applyNumberFormat="0" applyProtection="0">
      <alignment horizontal="left" vertical="top" indent="1"/>
    </xf>
    <xf numFmtId="0" fontId="35" fillId="50" borderId="73" applyNumberFormat="0" applyProtection="0">
      <alignment horizontal="left" vertical="top" indent="1"/>
    </xf>
    <xf numFmtId="0" fontId="35" fillId="50" borderId="73" applyNumberFormat="0" applyProtection="0">
      <alignment horizontal="left" vertical="top" indent="1"/>
    </xf>
    <xf numFmtId="0" fontId="35" fillId="50" borderId="73" applyNumberFormat="0" applyProtection="0">
      <alignment horizontal="left" vertical="top" indent="1"/>
    </xf>
    <xf numFmtId="0" fontId="35" fillId="50" borderId="73" applyNumberFormat="0" applyProtection="0">
      <alignment horizontal="left" vertical="top" indent="1"/>
    </xf>
    <xf numFmtId="0" fontId="35" fillId="50" borderId="73" applyNumberFormat="0" applyProtection="0">
      <alignment horizontal="left" vertical="top" indent="1"/>
    </xf>
    <xf numFmtId="0" fontId="35" fillId="50" borderId="73" applyNumberFormat="0" applyProtection="0">
      <alignment horizontal="left" vertical="top" indent="1"/>
    </xf>
    <xf numFmtId="0" fontId="35" fillId="50" borderId="73" applyNumberFormat="0" applyProtection="0">
      <alignment horizontal="left" vertical="top" indent="1"/>
    </xf>
    <xf numFmtId="0" fontId="35" fillId="50" borderId="73" applyNumberFormat="0" applyProtection="0">
      <alignment horizontal="left" vertical="top" indent="1"/>
    </xf>
    <xf numFmtId="0" fontId="35" fillId="50" borderId="73" applyNumberFormat="0" applyProtection="0">
      <alignment horizontal="left" vertical="top" indent="1"/>
    </xf>
    <xf numFmtId="0" fontId="35" fillId="50" borderId="73" applyNumberFormat="0" applyProtection="0">
      <alignment horizontal="left" vertical="top" indent="1"/>
    </xf>
    <xf numFmtId="0" fontId="35" fillId="50" borderId="73" applyNumberFormat="0" applyProtection="0">
      <alignment horizontal="left" vertical="top" indent="1"/>
    </xf>
    <xf numFmtId="0" fontId="35" fillId="50" borderId="73" applyNumberFormat="0" applyProtection="0">
      <alignment horizontal="left" vertical="top" indent="1"/>
    </xf>
    <xf numFmtId="0" fontId="35" fillId="50" borderId="73" applyNumberFormat="0" applyProtection="0">
      <alignment horizontal="left" vertical="top" indent="1"/>
    </xf>
    <xf numFmtId="0" fontId="35" fillId="50" borderId="73" applyNumberFormat="0" applyProtection="0">
      <alignment horizontal="left" vertical="top" indent="1"/>
    </xf>
    <xf numFmtId="0" fontId="35" fillId="50" borderId="73" applyNumberFormat="0" applyProtection="0">
      <alignment horizontal="left" vertical="top" indent="1"/>
    </xf>
    <xf numFmtId="0" fontId="35" fillId="50" borderId="73" applyNumberFormat="0" applyProtection="0">
      <alignment horizontal="left" vertical="top" indent="1"/>
    </xf>
    <xf numFmtId="0" fontId="35" fillId="50" borderId="73" applyNumberFormat="0" applyProtection="0">
      <alignment horizontal="left" vertical="top" indent="1"/>
    </xf>
    <xf numFmtId="0" fontId="35" fillId="50" borderId="73" applyNumberFormat="0" applyProtection="0">
      <alignment horizontal="left" vertical="top" indent="1"/>
    </xf>
    <xf numFmtId="0" fontId="35" fillId="50" borderId="73" applyNumberFormat="0" applyProtection="0">
      <alignment horizontal="left" vertical="top" indent="1"/>
    </xf>
    <xf numFmtId="0" fontId="35" fillId="50" borderId="73" applyNumberFormat="0" applyProtection="0">
      <alignment horizontal="left" vertical="top" indent="1"/>
    </xf>
    <xf numFmtId="0" fontId="35" fillId="50" borderId="73" applyNumberFormat="0" applyProtection="0">
      <alignment horizontal="left" vertical="top" indent="1"/>
    </xf>
    <xf numFmtId="0" fontId="35" fillId="50" borderId="73" applyNumberFormat="0" applyProtection="0">
      <alignment horizontal="left" vertical="top" indent="1"/>
    </xf>
    <xf numFmtId="0" fontId="35" fillId="50" borderId="73" applyNumberFormat="0" applyProtection="0">
      <alignment horizontal="left" vertical="top" indent="1"/>
    </xf>
    <xf numFmtId="0" fontId="35" fillId="50" borderId="73" applyNumberFormat="0" applyProtection="0">
      <alignment horizontal="left" vertical="top" indent="1"/>
    </xf>
    <xf numFmtId="0" fontId="35" fillId="50" borderId="73" applyNumberFormat="0" applyProtection="0">
      <alignment horizontal="left" vertical="top" indent="1"/>
    </xf>
    <xf numFmtId="0" fontId="35" fillId="50" borderId="73" applyNumberFormat="0" applyProtection="0">
      <alignment horizontal="left" vertical="top" indent="1"/>
    </xf>
    <xf numFmtId="0" fontId="35" fillId="50" borderId="73" applyNumberFormat="0" applyProtection="0">
      <alignment horizontal="left" vertical="top" indent="1"/>
    </xf>
    <xf numFmtId="0" fontId="35" fillId="50" borderId="73" applyNumberFormat="0" applyProtection="0">
      <alignment horizontal="left" vertical="top" indent="1"/>
    </xf>
    <xf numFmtId="0" fontId="35" fillId="50" borderId="73" applyNumberFormat="0" applyProtection="0">
      <alignment horizontal="left" vertical="top" indent="1"/>
    </xf>
    <xf numFmtId="0" fontId="35" fillId="50" borderId="73" applyNumberFormat="0" applyProtection="0">
      <alignment horizontal="left" vertical="top" indent="1"/>
    </xf>
    <xf numFmtId="0" fontId="35" fillId="50" borderId="73" applyNumberFormat="0" applyProtection="0">
      <alignment horizontal="left" vertical="top" indent="1"/>
    </xf>
    <xf numFmtId="0" fontId="35" fillId="50" borderId="73" applyNumberFormat="0" applyProtection="0">
      <alignment horizontal="left" vertical="top" indent="1"/>
    </xf>
    <xf numFmtId="0" fontId="35" fillId="50" borderId="73" applyNumberFormat="0" applyProtection="0">
      <alignment horizontal="left" vertical="top" indent="1"/>
    </xf>
    <xf numFmtId="0" fontId="35" fillId="50" borderId="73" applyNumberFormat="0" applyProtection="0">
      <alignment horizontal="left" vertical="top" indent="1"/>
    </xf>
    <xf numFmtId="0" fontId="35" fillId="50" borderId="73" applyNumberFormat="0" applyProtection="0">
      <alignment horizontal="left" vertical="top" indent="1"/>
    </xf>
    <xf numFmtId="0" fontId="35" fillId="50" borderId="73" applyNumberFormat="0" applyProtection="0">
      <alignment horizontal="left" vertical="top" indent="1"/>
    </xf>
    <xf numFmtId="0" fontId="35" fillId="50" borderId="73" applyNumberFormat="0" applyProtection="0">
      <alignment horizontal="left" vertical="top" indent="1"/>
    </xf>
    <xf numFmtId="0" fontId="35" fillId="50" borderId="73" applyNumberFormat="0" applyProtection="0">
      <alignment horizontal="left" vertical="top" indent="1"/>
    </xf>
    <xf numFmtId="0" fontId="35" fillId="50" borderId="73" applyNumberFormat="0" applyProtection="0">
      <alignment horizontal="left" vertical="top" indent="1"/>
    </xf>
    <xf numFmtId="0" fontId="35" fillId="50" borderId="73" applyNumberFormat="0" applyProtection="0">
      <alignment horizontal="left" vertical="top" indent="1"/>
    </xf>
    <xf numFmtId="0" fontId="35" fillId="50" borderId="73" applyNumberFormat="0" applyProtection="0">
      <alignment horizontal="left" vertical="top" indent="1"/>
    </xf>
    <xf numFmtId="0" fontId="35" fillId="50" borderId="73" applyNumberFormat="0" applyProtection="0">
      <alignment horizontal="left" vertical="top" indent="1"/>
    </xf>
    <xf numFmtId="0" fontId="35" fillId="50" borderId="73" applyNumberFormat="0" applyProtection="0">
      <alignment horizontal="left" vertical="top" indent="1"/>
    </xf>
    <xf numFmtId="0" fontId="35" fillId="50" borderId="73" applyNumberFormat="0" applyProtection="0">
      <alignment horizontal="left" vertical="top" indent="1"/>
    </xf>
    <xf numFmtId="0" fontId="35" fillId="50" borderId="73" applyNumberFormat="0" applyProtection="0">
      <alignment horizontal="left" vertical="top" indent="1"/>
    </xf>
    <xf numFmtId="0" fontId="35" fillId="50" borderId="73" applyNumberFormat="0" applyProtection="0">
      <alignment horizontal="left" vertical="top" indent="1"/>
    </xf>
    <xf numFmtId="0" fontId="35" fillId="50" borderId="73" applyNumberFormat="0" applyProtection="0">
      <alignment horizontal="left" vertical="top" indent="1"/>
    </xf>
    <xf numFmtId="0" fontId="35" fillId="50" borderId="73" applyNumberFormat="0" applyProtection="0">
      <alignment horizontal="left" vertical="top" indent="1"/>
    </xf>
    <xf numFmtId="0" fontId="35" fillId="50" borderId="73" applyNumberFormat="0" applyProtection="0">
      <alignment horizontal="left" vertical="top" indent="1"/>
    </xf>
    <xf numFmtId="0" fontId="35" fillId="50" borderId="73" applyNumberFormat="0" applyProtection="0">
      <alignment horizontal="left" vertical="top" indent="1"/>
    </xf>
    <xf numFmtId="0" fontId="35" fillId="50" borderId="73" applyNumberFormat="0" applyProtection="0">
      <alignment horizontal="left" vertical="top" indent="1"/>
    </xf>
    <xf numFmtId="0" fontId="35" fillId="50" borderId="73" applyNumberFormat="0" applyProtection="0">
      <alignment horizontal="left" vertical="top" indent="1"/>
    </xf>
    <xf numFmtId="0" fontId="35" fillId="50" borderId="73" applyNumberFormat="0" applyProtection="0">
      <alignment horizontal="left" vertical="top" indent="1"/>
    </xf>
    <xf numFmtId="0" fontId="35" fillId="50" borderId="73" applyNumberFormat="0" applyProtection="0">
      <alignment horizontal="left" vertical="top" indent="1"/>
    </xf>
    <xf numFmtId="0" fontId="35" fillId="50" borderId="73" applyNumberFormat="0" applyProtection="0">
      <alignment horizontal="left" vertical="top" indent="1"/>
    </xf>
    <xf numFmtId="0" fontId="35" fillId="50" borderId="73" applyNumberFormat="0" applyProtection="0">
      <alignment horizontal="left" vertical="top" indent="1"/>
    </xf>
    <xf numFmtId="0" fontId="35" fillId="50" borderId="73" applyNumberFormat="0" applyProtection="0">
      <alignment horizontal="left" vertical="top" indent="1"/>
    </xf>
    <xf numFmtId="0" fontId="35" fillId="50" borderId="73" applyNumberFormat="0" applyProtection="0">
      <alignment horizontal="left" vertical="top" indent="1"/>
    </xf>
    <xf numFmtId="0" fontId="35" fillId="50" borderId="73" applyNumberFormat="0" applyProtection="0">
      <alignment horizontal="left" vertical="top" indent="1"/>
    </xf>
    <xf numFmtId="0" fontId="35" fillId="50" borderId="73" applyNumberFormat="0" applyProtection="0">
      <alignment horizontal="left" vertical="top" indent="1"/>
    </xf>
    <xf numFmtId="0" fontId="35" fillId="50" borderId="73" applyNumberFormat="0" applyProtection="0">
      <alignment horizontal="left" vertical="top" indent="1"/>
    </xf>
    <xf numFmtId="0" fontId="35" fillId="50" borderId="73" applyNumberFormat="0" applyProtection="0">
      <alignment horizontal="left" vertical="top" indent="1"/>
    </xf>
    <xf numFmtId="0" fontId="35" fillId="50" borderId="73" applyNumberFormat="0" applyProtection="0">
      <alignment horizontal="left" vertical="top" indent="1"/>
    </xf>
    <xf numFmtId="0" fontId="35" fillId="50" borderId="73" applyNumberFormat="0" applyProtection="0">
      <alignment horizontal="left" vertical="top" indent="1"/>
    </xf>
    <xf numFmtId="0" fontId="35" fillId="50" borderId="73" applyNumberFormat="0" applyProtection="0">
      <alignment horizontal="left" vertical="top" indent="1"/>
    </xf>
    <xf numFmtId="0" fontId="35" fillId="50" borderId="73" applyNumberFormat="0" applyProtection="0">
      <alignment horizontal="left" vertical="top" indent="1"/>
    </xf>
    <xf numFmtId="0" fontId="35" fillId="50" borderId="73" applyNumberFormat="0" applyProtection="0">
      <alignment horizontal="left" vertical="top" indent="1"/>
    </xf>
    <xf numFmtId="0" fontId="35" fillId="50" borderId="73" applyNumberFormat="0" applyProtection="0">
      <alignment horizontal="left" vertical="top" indent="1"/>
    </xf>
    <xf numFmtId="0" fontId="35" fillId="50" borderId="73" applyNumberFormat="0" applyProtection="0">
      <alignment horizontal="left" vertical="top" indent="1"/>
    </xf>
    <xf numFmtId="0" fontId="35" fillId="50" borderId="73" applyNumberFormat="0" applyProtection="0">
      <alignment horizontal="left" vertical="top" indent="1"/>
    </xf>
    <xf numFmtId="0" fontId="35" fillId="50" borderId="73" applyNumberFormat="0" applyProtection="0">
      <alignment horizontal="left" vertical="top" indent="1"/>
    </xf>
    <xf numFmtId="0" fontId="35" fillId="50" borderId="73" applyNumberFormat="0" applyProtection="0">
      <alignment horizontal="left" vertical="top" indent="1"/>
    </xf>
    <xf numFmtId="0" fontId="35" fillId="50" borderId="73" applyNumberFormat="0" applyProtection="0">
      <alignment horizontal="left" vertical="top" indent="1"/>
    </xf>
    <xf numFmtId="0" fontId="35" fillId="50" borderId="73" applyNumberFormat="0" applyProtection="0">
      <alignment horizontal="left" vertical="top" indent="1"/>
    </xf>
    <xf numFmtId="0" fontId="35" fillId="50" borderId="73" applyNumberFormat="0" applyProtection="0">
      <alignment horizontal="left" vertical="top" indent="1"/>
    </xf>
    <xf numFmtId="0" fontId="35" fillId="50" borderId="73" applyNumberFormat="0" applyProtection="0">
      <alignment horizontal="left" vertical="top" indent="1"/>
    </xf>
    <xf numFmtId="0" fontId="35" fillId="50" borderId="73" applyNumberFormat="0" applyProtection="0">
      <alignment horizontal="left" vertical="top" indent="1"/>
    </xf>
    <xf numFmtId="0" fontId="35" fillId="50" borderId="73" applyNumberFormat="0" applyProtection="0">
      <alignment horizontal="left" vertical="top" indent="1"/>
    </xf>
    <xf numFmtId="0" fontId="35" fillId="50" borderId="73" applyNumberFormat="0" applyProtection="0">
      <alignment horizontal="left" vertical="top" indent="1"/>
    </xf>
    <xf numFmtId="0" fontId="35" fillId="50" borderId="73" applyNumberFormat="0" applyProtection="0">
      <alignment horizontal="left" vertical="top" indent="1"/>
    </xf>
    <xf numFmtId="0" fontId="35" fillId="50" borderId="73" applyNumberFormat="0" applyProtection="0">
      <alignment horizontal="left" vertical="top" indent="1"/>
    </xf>
    <xf numFmtId="0" fontId="35" fillId="50" borderId="73" applyNumberFormat="0" applyProtection="0">
      <alignment horizontal="left" vertical="top" indent="1"/>
    </xf>
    <xf numFmtId="0" fontId="35" fillId="50" borderId="73" applyNumberFormat="0" applyProtection="0">
      <alignment horizontal="left" vertical="top" indent="1"/>
    </xf>
    <xf numFmtId="0" fontId="35" fillId="50" borderId="73" applyNumberFormat="0" applyProtection="0">
      <alignment horizontal="left" vertical="top" indent="1"/>
    </xf>
    <xf numFmtId="0" fontId="35" fillId="50" borderId="73" applyNumberFormat="0" applyProtection="0">
      <alignment horizontal="left" vertical="top" indent="1"/>
    </xf>
    <xf numFmtId="0" fontId="35" fillId="50" borderId="73" applyNumberFormat="0" applyProtection="0">
      <alignment horizontal="left" vertical="top" indent="1"/>
    </xf>
    <xf numFmtId="0" fontId="35" fillId="50" borderId="73" applyNumberFormat="0" applyProtection="0">
      <alignment horizontal="left" vertical="top" indent="1"/>
    </xf>
    <xf numFmtId="0" fontId="35" fillId="50" borderId="73" applyNumberFormat="0" applyProtection="0">
      <alignment horizontal="left" vertical="top" indent="1"/>
    </xf>
    <xf numFmtId="4" fontId="35" fillId="89" borderId="0" applyNumberFormat="0" applyProtection="0">
      <alignment horizontal="left" vertical="center" indent="1"/>
    </xf>
    <xf numFmtId="4" fontId="36" fillId="18" borderId="73" applyNumberFormat="0" applyProtection="0">
      <alignment horizontal="right" vertical="center"/>
    </xf>
    <xf numFmtId="4" fontId="36" fillId="18" borderId="73" applyNumberFormat="0" applyProtection="0">
      <alignment horizontal="right" vertical="center"/>
    </xf>
    <xf numFmtId="4" fontId="36" fillId="18" borderId="73" applyNumberFormat="0" applyProtection="0">
      <alignment horizontal="right" vertical="center"/>
    </xf>
    <xf numFmtId="4" fontId="36" fillId="18" borderId="73" applyNumberFormat="0" applyProtection="0">
      <alignment horizontal="right" vertical="center"/>
    </xf>
    <xf numFmtId="4" fontId="36" fillId="18" borderId="73" applyNumberFormat="0" applyProtection="0">
      <alignment horizontal="right" vertical="center"/>
    </xf>
    <xf numFmtId="4" fontId="36" fillId="18" borderId="73" applyNumberFormat="0" applyProtection="0">
      <alignment horizontal="right" vertical="center"/>
    </xf>
    <xf numFmtId="4" fontId="36" fillId="18" borderId="73" applyNumberFormat="0" applyProtection="0">
      <alignment horizontal="right" vertical="center"/>
    </xf>
    <xf numFmtId="4" fontId="36" fillId="18" borderId="73" applyNumberFormat="0" applyProtection="0">
      <alignment horizontal="right" vertical="center"/>
    </xf>
    <xf numFmtId="4" fontId="36" fillId="18" borderId="73" applyNumberFormat="0" applyProtection="0">
      <alignment horizontal="right" vertical="center"/>
    </xf>
    <xf numFmtId="4" fontId="36" fillId="18" borderId="73" applyNumberFormat="0" applyProtection="0">
      <alignment horizontal="right" vertical="center"/>
    </xf>
    <xf numFmtId="4" fontId="36" fillId="18" borderId="73" applyNumberFormat="0" applyProtection="0">
      <alignment horizontal="right" vertical="center"/>
    </xf>
    <xf numFmtId="4" fontId="36" fillId="18" borderId="73" applyNumberFormat="0" applyProtection="0">
      <alignment horizontal="right" vertical="center"/>
    </xf>
    <xf numFmtId="4" fontId="36" fillId="18" borderId="73" applyNumberFormat="0" applyProtection="0">
      <alignment horizontal="right" vertical="center"/>
    </xf>
    <xf numFmtId="4" fontId="36" fillId="18" borderId="73" applyNumberFormat="0" applyProtection="0">
      <alignment horizontal="right" vertical="center"/>
    </xf>
    <xf numFmtId="4" fontId="36" fillId="18" borderId="73" applyNumberFormat="0" applyProtection="0">
      <alignment horizontal="right" vertical="center"/>
    </xf>
    <xf numFmtId="4" fontId="36" fillId="18" borderId="73" applyNumberFormat="0" applyProtection="0">
      <alignment horizontal="right" vertical="center"/>
    </xf>
    <xf numFmtId="4" fontId="36" fillId="18" borderId="73" applyNumberFormat="0" applyProtection="0">
      <alignment horizontal="right" vertical="center"/>
    </xf>
    <xf numFmtId="4" fontId="36" fillId="18" borderId="73" applyNumberFormat="0" applyProtection="0">
      <alignment horizontal="right" vertical="center"/>
    </xf>
    <xf numFmtId="4" fontId="36" fillId="18" borderId="73" applyNumberFormat="0" applyProtection="0">
      <alignment horizontal="right" vertical="center"/>
    </xf>
    <xf numFmtId="4" fontId="36" fillId="18" borderId="73" applyNumberFormat="0" applyProtection="0">
      <alignment horizontal="right" vertical="center"/>
    </xf>
    <xf numFmtId="4" fontId="36" fillId="18" borderId="73" applyNumberFormat="0" applyProtection="0">
      <alignment horizontal="right" vertical="center"/>
    </xf>
    <xf numFmtId="4" fontId="36" fillId="18" borderId="73" applyNumberFormat="0" applyProtection="0">
      <alignment horizontal="right" vertical="center"/>
    </xf>
    <xf numFmtId="4" fontId="36" fillId="18" borderId="73" applyNumberFormat="0" applyProtection="0">
      <alignment horizontal="right" vertical="center"/>
    </xf>
    <xf numFmtId="4" fontId="36" fillId="18" borderId="73" applyNumberFormat="0" applyProtection="0">
      <alignment horizontal="right" vertical="center"/>
    </xf>
    <xf numFmtId="4" fontId="36" fillId="18" borderId="73" applyNumberFormat="0" applyProtection="0">
      <alignment horizontal="right" vertical="center"/>
    </xf>
    <xf numFmtId="4" fontId="36" fillId="18" borderId="73" applyNumberFormat="0" applyProtection="0">
      <alignment horizontal="right" vertical="center"/>
    </xf>
    <xf numFmtId="4" fontId="36" fillId="18" borderId="73" applyNumberFormat="0" applyProtection="0">
      <alignment horizontal="right" vertical="center"/>
    </xf>
    <xf numFmtId="4" fontId="36" fillId="18" borderId="73" applyNumberFormat="0" applyProtection="0">
      <alignment horizontal="right" vertical="center"/>
    </xf>
    <xf numFmtId="4" fontId="36" fillId="18" borderId="73" applyNumberFormat="0" applyProtection="0">
      <alignment horizontal="right" vertical="center"/>
    </xf>
    <xf numFmtId="4" fontId="36" fillId="18" borderId="73" applyNumberFormat="0" applyProtection="0">
      <alignment horizontal="right" vertical="center"/>
    </xf>
    <xf numFmtId="4" fontId="36" fillId="18" borderId="73" applyNumberFormat="0" applyProtection="0">
      <alignment horizontal="right" vertical="center"/>
    </xf>
    <xf numFmtId="4" fontId="36" fillId="18" borderId="73" applyNumberFormat="0" applyProtection="0">
      <alignment horizontal="right" vertical="center"/>
    </xf>
    <xf numFmtId="4" fontId="36" fillId="18" borderId="73" applyNumberFormat="0" applyProtection="0">
      <alignment horizontal="right" vertical="center"/>
    </xf>
    <xf numFmtId="4" fontId="36" fillId="18" borderId="73" applyNumberFormat="0" applyProtection="0">
      <alignment horizontal="right" vertical="center"/>
    </xf>
    <xf numFmtId="4" fontId="36" fillId="18" borderId="73" applyNumberFormat="0" applyProtection="0">
      <alignment horizontal="right" vertical="center"/>
    </xf>
    <xf numFmtId="4" fontId="36" fillId="18" borderId="73" applyNumberFormat="0" applyProtection="0">
      <alignment horizontal="right" vertical="center"/>
    </xf>
    <xf numFmtId="4" fontId="36" fillId="18" borderId="73" applyNumberFormat="0" applyProtection="0">
      <alignment horizontal="right" vertical="center"/>
    </xf>
    <xf numFmtId="4" fontId="36" fillId="18" borderId="73" applyNumberFormat="0" applyProtection="0">
      <alignment horizontal="right" vertical="center"/>
    </xf>
    <xf numFmtId="4" fontId="36" fillId="18" borderId="73" applyNumberFormat="0" applyProtection="0">
      <alignment horizontal="right" vertical="center"/>
    </xf>
    <xf numFmtId="4" fontId="36" fillId="18" borderId="73" applyNumberFormat="0" applyProtection="0">
      <alignment horizontal="right" vertical="center"/>
    </xf>
    <xf numFmtId="4" fontId="36" fillId="18" borderId="73" applyNumberFormat="0" applyProtection="0">
      <alignment horizontal="right" vertical="center"/>
    </xf>
    <xf numFmtId="4" fontId="36" fillId="18" borderId="73" applyNumberFormat="0" applyProtection="0">
      <alignment horizontal="right" vertical="center"/>
    </xf>
    <xf numFmtId="4" fontId="36" fillId="18" borderId="73" applyNumberFormat="0" applyProtection="0">
      <alignment horizontal="right" vertical="center"/>
    </xf>
    <xf numFmtId="4" fontId="36" fillId="18" borderId="73" applyNumberFormat="0" applyProtection="0">
      <alignment horizontal="right" vertical="center"/>
    </xf>
    <xf numFmtId="4" fontId="36" fillId="18" borderId="73" applyNumberFormat="0" applyProtection="0">
      <alignment horizontal="right" vertical="center"/>
    </xf>
    <xf numFmtId="4" fontId="36" fillId="18" borderId="73" applyNumberFormat="0" applyProtection="0">
      <alignment horizontal="right" vertical="center"/>
    </xf>
    <xf numFmtId="4" fontId="36" fillId="18" borderId="73" applyNumberFormat="0" applyProtection="0">
      <alignment horizontal="right" vertical="center"/>
    </xf>
    <xf numFmtId="4" fontId="36" fillId="18" borderId="73" applyNumberFormat="0" applyProtection="0">
      <alignment horizontal="right" vertical="center"/>
    </xf>
    <xf numFmtId="4" fontId="36" fillId="18" borderId="73" applyNumberFormat="0" applyProtection="0">
      <alignment horizontal="right" vertical="center"/>
    </xf>
    <xf numFmtId="4" fontId="36" fillId="18" borderId="73" applyNumberFormat="0" applyProtection="0">
      <alignment horizontal="right" vertical="center"/>
    </xf>
    <xf numFmtId="4" fontId="36" fillId="18" borderId="73" applyNumberFormat="0" applyProtection="0">
      <alignment horizontal="right" vertical="center"/>
    </xf>
    <xf numFmtId="4" fontId="36" fillId="18" borderId="73" applyNumberFormat="0" applyProtection="0">
      <alignment horizontal="right" vertical="center"/>
    </xf>
    <xf numFmtId="4" fontId="36" fillId="18" borderId="73" applyNumberFormat="0" applyProtection="0">
      <alignment horizontal="right" vertical="center"/>
    </xf>
    <xf numFmtId="4" fontId="36" fillId="18" borderId="73" applyNumberFormat="0" applyProtection="0">
      <alignment horizontal="right" vertical="center"/>
    </xf>
    <xf numFmtId="4" fontId="36" fillId="18" borderId="73" applyNumberFormat="0" applyProtection="0">
      <alignment horizontal="right" vertical="center"/>
    </xf>
    <xf numFmtId="4" fontId="36" fillId="18" borderId="73" applyNumberFormat="0" applyProtection="0">
      <alignment horizontal="right" vertical="center"/>
    </xf>
    <xf numFmtId="4" fontId="36" fillId="18" borderId="73" applyNumberFormat="0" applyProtection="0">
      <alignment horizontal="right" vertical="center"/>
    </xf>
    <xf numFmtId="4" fontId="36" fillId="18" borderId="73" applyNumberFormat="0" applyProtection="0">
      <alignment horizontal="right" vertical="center"/>
    </xf>
    <xf numFmtId="4" fontId="36" fillId="18" borderId="73" applyNumberFormat="0" applyProtection="0">
      <alignment horizontal="right" vertical="center"/>
    </xf>
    <xf numFmtId="4" fontId="36" fillId="18" borderId="73" applyNumberFormat="0" applyProtection="0">
      <alignment horizontal="right" vertical="center"/>
    </xf>
    <xf numFmtId="4" fontId="36" fillId="18" borderId="73" applyNumberFormat="0" applyProtection="0">
      <alignment horizontal="right" vertical="center"/>
    </xf>
    <xf numFmtId="4" fontId="36" fillId="18" borderId="73" applyNumberFormat="0" applyProtection="0">
      <alignment horizontal="right" vertical="center"/>
    </xf>
    <xf numFmtId="4" fontId="36" fillId="18" borderId="73" applyNumberFormat="0" applyProtection="0">
      <alignment horizontal="right" vertical="center"/>
    </xf>
    <xf numFmtId="4" fontId="36" fillId="18" borderId="73" applyNumberFormat="0" applyProtection="0">
      <alignment horizontal="right" vertical="center"/>
    </xf>
    <xf numFmtId="4" fontId="36" fillId="18" borderId="73" applyNumberFormat="0" applyProtection="0">
      <alignment horizontal="right" vertical="center"/>
    </xf>
    <xf numFmtId="4" fontId="36" fillId="18" borderId="73" applyNumberFormat="0" applyProtection="0">
      <alignment horizontal="right" vertical="center"/>
    </xf>
    <xf numFmtId="4" fontId="36" fillId="18" borderId="73" applyNumberFormat="0" applyProtection="0">
      <alignment horizontal="right" vertical="center"/>
    </xf>
    <xf numFmtId="4" fontId="36" fillId="18" borderId="73" applyNumberFormat="0" applyProtection="0">
      <alignment horizontal="right" vertical="center"/>
    </xf>
    <xf numFmtId="4" fontId="36" fillId="18" borderId="73" applyNumberFormat="0" applyProtection="0">
      <alignment horizontal="right" vertical="center"/>
    </xf>
    <xf numFmtId="4" fontId="36" fillId="18" borderId="73" applyNumberFormat="0" applyProtection="0">
      <alignment horizontal="right" vertical="center"/>
    </xf>
    <xf numFmtId="4" fontId="36" fillId="18" borderId="73" applyNumberFormat="0" applyProtection="0">
      <alignment horizontal="right" vertical="center"/>
    </xf>
    <xf numFmtId="4" fontId="36" fillId="18" borderId="73" applyNumberFormat="0" applyProtection="0">
      <alignment horizontal="right" vertical="center"/>
    </xf>
    <xf numFmtId="4" fontId="36" fillId="18" borderId="73" applyNumberFormat="0" applyProtection="0">
      <alignment horizontal="right" vertical="center"/>
    </xf>
    <xf numFmtId="4" fontId="36" fillId="18" borderId="73" applyNumberFormat="0" applyProtection="0">
      <alignment horizontal="right" vertical="center"/>
    </xf>
    <xf numFmtId="4" fontId="36" fillId="18" borderId="73" applyNumberFormat="0" applyProtection="0">
      <alignment horizontal="right" vertical="center"/>
    </xf>
    <xf numFmtId="4" fontId="36" fillId="18" borderId="73" applyNumberFormat="0" applyProtection="0">
      <alignment horizontal="right" vertical="center"/>
    </xf>
    <xf numFmtId="4" fontId="36" fillId="18" borderId="73" applyNumberFormat="0" applyProtection="0">
      <alignment horizontal="right" vertical="center"/>
    </xf>
    <xf numFmtId="4" fontId="36" fillId="18" borderId="73" applyNumberFormat="0" applyProtection="0">
      <alignment horizontal="right" vertical="center"/>
    </xf>
    <xf numFmtId="4" fontId="36" fillId="18" borderId="73" applyNumberFormat="0" applyProtection="0">
      <alignment horizontal="right" vertical="center"/>
    </xf>
    <xf numFmtId="4" fontId="36" fillId="18" borderId="73" applyNumberFormat="0" applyProtection="0">
      <alignment horizontal="right" vertical="center"/>
    </xf>
    <xf numFmtId="4" fontId="36" fillId="18" borderId="73" applyNumberFormat="0" applyProtection="0">
      <alignment horizontal="right" vertical="center"/>
    </xf>
    <xf numFmtId="4" fontId="36" fillId="18" borderId="73" applyNumberFormat="0" applyProtection="0">
      <alignment horizontal="right" vertical="center"/>
    </xf>
    <xf numFmtId="4" fontId="36" fillId="18" borderId="73" applyNumberFormat="0" applyProtection="0">
      <alignment horizontal="right" vertical="center"/>
    </xf>
    <xf numFmtId="4" fontId="36" fillId="18" borderId="73" applyNumberFormat="0" applyProtection="0">
      <alignment horizontal="right" vertical="center"/>
    </xf>
    <xf numFmtId="4" fontId="36" fillId="18" borderId="73" applyNumberFormat="0" applyProtection="0">
      <alignment horizontal="right" vertical="center"/>
    </xf>
    <xf numFmtId="4" fontId="36" fillId="18" borderId="73" applyNumberFormat="0" applyProtection="0">
      <alignment horizontal="right" vertical="center"/>
    </xf>
    <xf numFmtId="4" fontId="36" fillId="18" borderId="73" applyNumberFormat="0" applyProtection="0">
      <alignment horizontal="right" vertical="center"/>
    </xf>
    <xf numFmtId="4" fontId="36" fillId="18" borderId="73" applyNumberFormat="0" applyProtection="0">
      <alignment horizontal="right" vertical="center"/>
    </xf>
    <xf numFmtId="4" fontId="36" fillId="18" borderId="73" applyNumberFormat="0" applyProtection="0">
      <alignment horizontal="right" vertical="center"/>
    </xf>
    <xf numFmtId="4" fontId="36" fillId="18" borderId="73" applyNumberFormat="0" applyProtection="0">
      <alignment horizontal="right" vertical="center"/>
    </xf>
    <xf numFmtId="4" fontId="36" fillId="18" borderId="73" applyNumberFormat="0" applyProtection="0">
      <alignment horizontal="right" vertical="center"/>
    </xf>
    <xf numFmtId="4" fontId="36" fillId="18" borderId="73" applyNumberFormat="0" applyProtection="0">
      <alignment horizontal="right" vertical="center"/>
    </xf>
    <xf numFmtId="4" fontId="36" fillId="18" borderId="73" applyNumberFormat="0" applyProtection="0">
      <alignment horizontal="right" vertical="center"/>
    </xf>
    <xf numFmtId="4" fontId="36" fillId="18" borderId="73" applyNumberFormat="0" applyProtection="0">
      <alignment horizontal="right" vertical="center"/>
    </xf>
    <xf numFmtId="4" fontId="36" fillId="18" borderId="73" applyNumberFormat="0" applyProtection="0">
      <alignment horizontal="right" vertical="center"/>
    </xf>
    <xf numFmtId="4" fontId="36" fillId="18" borderId="73" applyNumberFormat="0" applyProtection="0">
      <alignment horizontal="right" vertical="center"/>
    </xf>
    <xf numFmtId="4" fontId="36" fillId="18" borderId="73" applyNumberFormat="0" applyProtection="0">
      <alignment horizontal="right" vertical="center"/>
    </xf>
    <xf numFmtId="4" fontId="36" fillId="18" borderId="73" applyNumberFormat="0" applyProtection="0">
      <alignment horizontal="right" vertical="center"/>
    </xf>
    <xf numFmtId="4" fontId="36" fillId="18" borderId="73" applyNumberFormat="0" applyProtection="0">
      <alignment horizontal="right" vertical="center"/>
    </xf>
    <xf numFmtId="4" fontId="36" fillId="18" borderId="73" applyNumberFormat="0" applyProtection="0">
      <alignment horizontal="right" vertical="center"/>
    </xf>
    <xf numFmtId="4" fontId="36" fillId="18" borderId="73" applyNumberFormat="0" applyProtection="0">
      <alignment horizontal="right" vertical="center"/>
    </xf>
    <xf numFmtId="4" fontId="36" fillId="18" borderId="73" applyNumberFormat="0" applyProtection="0">
      <alignment horizontal="right" vertical="center"/>
    </xf>
    <xf numFmtId="4" fontId="36" fillId="18" borderId="73" applyNumberFormat="0" applyProtection="0">
      <alignment horizontal="right" vertical="center"/>
    </xf>
    <xf numFmtId="4" fontId="36" fillId="18" borderId="73" applyNumberFormat="0" applyProtection="0">
      <alignment horizontal="right" vertical="center"/>
    </xf>
    <xf numFmtId="4" fontId="36" fillId="18" borderId="73" applyNumberFormat="0" applyProtection="0">
      <alignment horizontal="right" vertical="center"/>
    </xf>
    <xf numFmtId="4" fontId="36" fillId="18" borderId="73" applyNumberFormat="0" applyProtection="0">
      <alignment horizontal="right" vertical="center"/>
    </xf>
    <xf numFmtId="4" fontId="36" fillId="18" borderId="73" applyNumberFormat="0" applyProtection="0">
      <alignment horizontal="right" vertical="center"/>
    </xf>
    <xf numFmtId="4" fontId="36" fillId="18" borderId="73" applyNumberFormat="0" applyProtection="0">
      <alignment horizontal="right" vertical="center"/>
    </xf>
    <xf numFmtId="4" fontId="36" fillId="18" borderId="73" applyNumberFormat="0" applyProtection="0">
      <alignment horizontal="right" vertical="center"/>
    </xf>
    <xf numFmtId="4" fontId="36" fillId="18" borderId="73" applyNumberFormat="0" applyProtection="0">
      <alignment horizontal="right" vertical="center"/>
    </xf>
    <xf numFmtId="4" fontId="36" fillId="18" borderId="73" applyNumberFormat="0" applyProtection="0">
      <alignment horizontal="right" vertical="center"/>
    </xf>
    <xf numFmtId="4" fontId="36" fillId="18" borderId="73" applyNumberFormat="0" applyProtection="0">
      <alignment horizontal="right" vertical="center"/>
    </xf>
    <xf numFmtId="4" fontId="36" fillId="18" borderId="73" applyNumberFormat="0" applyProtection="0">
      <alignment horizontal="right" vertical="center"/>
    </xf>
    <xf numFmtId="4" fontId="36" fillId="18" borderId="73" applyNumberFormat="0" applyProtection="0">
      <alignment horizontal="right" vertical="center"/>
    </xf>
    <xf numFmtId="4" fontId="36" fillId="18" borderId="73" applyNumberFormat="0" applyProtection="0">
      <alignment horizontal="right" vertical="center"/>
    </xf>
    <xf numFmtId="4" fontId="36" fillId="18" borderId="73" applyNumberFormat="0" applyProtection="0">
      <alignment horizontal="right" vertical="center"/>
    </xf>
    <xf numFmtId="4" fontId="36" fillId="18" borderId="73" applyNumberFormat="0" applyProtection="0">
      <alignment horizontal="right" vertical="center"/>
    </xf>
    <xf numFmtId="4" fontId="36" fillId="18" borderId="73" applyNumberFormat="0" applyProtection="0">
      <alignment horizontal="right" vertical="center"/>
    </xf>
    <xf numFmtId="4" fontId="36" fillId="18" borderId="73" applyNumberFormat="0" applyProtection="0">
      <alignment horizontal="right" vertical="center"/>
    </xf>
    <xf numFmtId="4" fontId="36" fillId="18" borderId="73" applyNumberFormat="0" applyProtection="0">
      <alignment horizontal="right" vertical="center"/>
    </xf>
    <xf numFmtId="4" fontId="36" fillId="18" borderId="73" applyNumberFormat="0" applyProtection="0">
      <alignment horizontal="right" vertical="center"/>
    </xf>
    <xf numFmtId="4" fontId="36" fillId="18" borderId="73" applyNumberFormat="0" applyProtection="0">
      <alignment horizontal="right" vertical="center"/>
    </xf>
    <xf numFmtId="4" fontId="36" fillId="18" borderId="73" applyNumberFormat="0" applyProtection="0">
      <alignment horizontal="right" vertical="center"/>
    </xf>
    <xf numFmtId="4" fontId="36" fillId="18" borderId="73" applyNumberFormat="0" applyProtection="0">
      <alignment horizontal="right" vertical="center"/>
    </xf>
    <xf numFmtId="4" fontId="36" fillId="18" borderId="73" applyNumberFormat="0" applyProtection="0">
      <alignment horizontal="right" vertical="center"/>
    </xf>
    <xf numFmtId="4" fontId="36" fillId="18" borderId="73" applyNumberFormat="0" applyProtection="0">
      <alignment horizontal="right" vertical="center"/>
    </xf>
    <xf numFmtId="4" fontId="36" fillId="18" borderId="73" applyNumberFormat="0" applyProtection="0">
      <alignment horizontal="right" vertical="center"/>
    </xf>
    <xf numFmtId="4" fontId="36" fillId="18" borderId="73" applyNumberFormat="0" applyProtection="0">
      <alignment horizontal="right" vertical="center"/>
    </xf>
    <xf numFmtId="4" fontId="36" fillId="18" borderId="73" applyNumberFormat="0" applyProtection="0">
      <alignment horizontal="right" vertical="center"/>
    </xf>
    <xf numFmtId="4" fontId="36" fillId="18" borderId="73" applyNumberFormat="0" applyProtection="0">
      <alignment horizontal="right" vertical="center"/>
    </xf>
    <xf numFmtId="4" fontId="36" fillId="18" borderId="73" applyNumberFormat="0" applyProtection="0">
      <alignment horizontal="right" vertical="center"/>
    </xf>
    <xf numFmtId="4" fontId="36" fillId="18" borderId="73" applyNumberFormat="0" applyProtection="0">
      <alignment horizontal="right" vertical="center"/>
    </xf>
    <xf numFmtId="4" fontId="36" fillId="18" borderId="73" applyNumberFormat="0" applyProtection="0">
      <alignment horizontal="right" vertical="center"/>
    </xf>
    <xf numFmtId="4" fontId="36" fillId="18" borderId="73" applyNumberFormat="0" applyProtection="0">
      <alignment horizontal="right" vertical="center"/>
    </xf>
    <xf numFmtId="4" fontId="36" fillId="18" borderId="73" applyNumberFormat="0" applyProtection="0">
      <alignment horizontal="right" vertical="center"/>
    </xf>
    <xf numFmtId="4" fontId="36" fillId="18" borderId="73" applyNumberFormat="0" applyProtection="0">
      <alignment horizontal="right" vertical="center"/>
    </xf>
    <xf numFmtId="4" fontId="36" fillId="18" borderId="73" applyNumberFormat="0" applyProtection="0">
      <alignment horizontal="right" vertical="center"/>
    </xf>
    <xf numFmtId="4" fontId="36" fillId="18" borderId="73" applyNumberFormat="0" applyProtection="0">
      <alignment horizontal="right" vertical="center"/>
    </xf>
    <xf numFmtId="4" fontId="36" fillId="18" borderId="73" applyNumberFormat="0" applyProtection="0">
      <alignment horizontal="right" vertical="center"/>
    </xf>
    <xf numFmtId="4" fontId="36" fillId="18" borderId="73" applyNumberFormat="0" applyProtection="0">
      <alignment horizontal="right" vertical="center"/>
    </xf>
    <xf numFmtId="4" fontId="36" fillId="18" borderId="73" applyNumberFormat="0" applyProtection="0">
      <alignment horizontal="right" vertical="center"/>
    </xf>
    <xf numFmtId="4" fontId="36" fillId="18" borderId="73" applyNumberFormat="0" applyProtection="0">
      <alignment horizontal="right" vertical="center"/>
    </xf>
    <xf numFmtId="4" fontId="36" fillId="18" borderId="73" applyNumberFormat="0" applyProtection="0">
      <alignment horizontal="right" vertical="center"/>
    </xf>
    <xf numFmtId="4" fontId="36" fillId="18" borderId="73" applyNumberFormat="0" applyProtection="0">
      <alignment horizontal="right" vertical="center"/>
    </xf>
    <xf numFmtId="4" fontId="36" fillId="18" borderId="73" applyNumberFormat="0" applyProtection="0">
      <alignment horizontal="right" vertical="center"/>
    </xf>
    <xf numFmtId="4" fontId="36" fillId="18" borderId="73" applyNumberFormat="0" applyProtection="0">
      <alignment horizontal="right" vertical="center"/>
    </xf>
    <xf numFmtId="4" fontId="36" fillId="18" borderId="73" applyNumberFormat="0" applyProtection="0">
      <alignment horizontal="right" vertical="center"/>
    </xf>
    <xf numFmtId="4" fontId="36" fillId="18" borderId="73" applyNumberFormat="0" applyProtection="0">
      <alignment horizontal="right" vertical="center"/>
    </xf>
    <xf numFmtId="4" fontId="36" fillId="18" borderId="73" applyNumberFormat="0" applyProtection="0">
      <alignment horizontal="right" vertical="center"/>
    </xf>
    <xf numFmtId="4" fontId="36" fillId="18" borderId="73" applyNumberFormat="0" applyProtection="0">
      <alignment horizontal="right" vertical="center"/>
    </xf>
    <xf numFmtId="4" fontId="36" fillId="18" borderId="73" applyNumberFormat="0" applyProtection="0">
      <alignment horizontal="right" vertical="center"/>
    </xf>
    <xf numFmtId="4" fontId="36" fillId="18" borderId="73" applyNumberFormat="0" applyProtection="0">
      <alignment horizontal="right" vertical="center"/>
    </xf>
    <xf numFmtId="4" fontId="36" fillId="18" borderId="73" applyNumberFormat="0" applyProtection="0">
      <alignment horizontal="right" vertical="center"/>
    </xf>
    <xf numFmtId="4" fontId="36" fillId="18" borderId="73" applyNumberFormat="0" applyProtection="0">
      <alignment horizontal="right" vertical="center"/>
    </xf>
    <xf numFmtId="4" fontId="36" fillId="18" borderId="73" applyNumberFormat="0" applyProtection="0">
      <alignment horizontal="right" vertical="center"/>
    </xf>
    <xf numFmtId="4" fontId="36" fillId="18" borderId="73" applyNumberFormat="0" applyProtection="0">
      <alignment horizontal="right" vertical="center"/>
    </xf>
    <xf numFmtId="4" fontId="36" fillId="18" borderId="73" applyNumberFormat="0" applyProtection="0">
      <alignment horizontal="right" vertical="center"/>
    </xf>
    <xf numFmtId="4" fontId="36" fillId="18" borderId="73" applyNumberFormat="0" applyProtection="0">
      <alignment horizontal="right" vertical="center"/>
    </xf>
    <xf numFmtId="4" fontId="36" fillId="18" borderId="73" applyNumberFormat="0" applyProtection="0">
      <alignment horizontal="right" vertical="center"/>
    </xf>
    <xf numFmtId="4" fontId="36" fillId="18" borderId="73" applyNumberFormat="0" applyProtection="0">
      <alignment horizontal="right" vertical="center"/>
    </xf>
    <xf numFmtId="4" fontId="36" fillId="18" borderId="73" applyNumberFormat="0" applyProtection="0">
      <alignment horizontal="right" vertical="center"/>
    </xf>
    <xf numFmtId="4" fontId="36" fillId="18" borderId="73" applyNumberFormat="0" applyProtection="0">
      <alignment horizontal="right" vertical="center"/>
    </xf>
    <xf numFmtId="4" fontId="36" fillId="18" borderId="73" applyNumberFormat="0" applyProtection="0">
      <alignment horizontal="right" vertical="center"/>
    </xf>
    <xf numFmtId="4" fontId="36" fillId="18" borderId="73" applyNumberFormat="0" applyProtection="0">
      <alignment horizontal="right" vertical="center"/>
    </xf>
    <xf numFmtId="4" fontId="36" fillId="18" borderId="73" applyNumberFormat="0" applyProtection="0">
      <alignment horizontal="right" vertical="center"/>
    </xf>
    <xf numFmtId="4" fontId="36" fillId="18" borderId="73" applyNumberFormat="0" applyProtection="0">
      <alignment horizontal="right" vertical="center"/>
    </xf>
    <xf numFmtId="4" fontId="36" fillId="18" borderId="73" applyNumberFormat="0" applyProtection="0">
      <alignment horizontal="right" vertical="center"/>
    </xf>
    <xf numFmtId="4" fontId="36" fillId="18" borderId="73" applyNumberFormat="0" applyProtection="0">
      <alignment horizontal="right" vertical="center"/>
    </xf>
    <xf numFmtId="4" fontId="36" fillId="18" borderId="73" applyNumberFormat="0" applyProtection="0">
      <alignment horizontal="right" vertical="center"/>
    </xf>
    <xf numFmtId="4" fontId="36" fillId="18" borderId="73" applyNumberFormat="0" applyProtection="0">
      <alignment horizontal="right" vertical="center"/>
    </xf>
    <xf numFmtId="4" fontId="36" fillId="18" borderId="73" applyNumberFormat="0" applyProtection="0">
      <alignment horizontal="right" vertical="center"/>
    </xf>
    <xf numFmtId="4" fontId="36" fillId="18" borderId="73" applyNumberFormat="0" applyProtection="0">
      <alignment horizontal="right" vertical="center"/>
    </xf>
    <xf numFmtId="4" fontId="36" fillId="18" borderId="73" applyNumberFormat="0" applyProtection="0">
      <alignment horizontal="right" vertical="center"/>
    </xf>
    <xf numFmtId="4" fontId="36" fillId="18" borderId="73" applyNumberFormat="0" applyProtection="0">
      <alignment horizontal="right" vertical="center"/>
    </xf>
    <xf numFmtId="4" fontId="36" fillId="18" borderId="73" applyNumberFormat="0" applyProtection="0">
      <alignment horizontal="right" vertical="center"/>
    </xf>
    <xf numFmtId="4" fontId="36" fillId="18" borderId="73" applyNumberFormat="0" applyProtection="0">
      <alignment horizontal="right" vertical="center"/>
    </xf>
    <xf numFmtId="4" fontId="36" fillId="18" borderId="73" applyNumberFormat="0" applyProtection="0">
      <alignment horizontal="right" vertical="center"/>
    </xf>
    <xf numFmtId="4" fontId="36" fillId="18" borderId="73" applyNumberFormat="0" applyProtection="0">
      <alignment horizontal="right" vertical="center"/>
    </xf>
    <xf numFmtId="4" fontId="36" fillId="18" borderId="73" applyNumberFormat="0" applyProtection="0">
      <alignment horizontal="right" vertical="center"/>
    </xf>
    <xf numFmtId="4" fontId="36" fillId="18" borderId="73" applyNumberFormat="0" applyProtection="0">
      <alignment horizontal="right" vertical="center"/>
    </xf>
    <xf numFmtId="4" fontId="36" fillId="18" borderId="73" applyNumberFormat="0" applyProtection="0">
      <alignment horizontal="right" vertical="center"/>
    </xf>
    <xf numFmtId="4" fontId="36" fillId="18" borderId="73" applyNumberFormat="0" applyProtection="0">
      <alignment horizontal="right" vertical="center"/>
    </xf>
    <xf numFmtId="4" fontId="36" fillId="18" borderId="73" applyNumberFormat="0" applyProtection="0">
      <alignment horizontal="right" vertical="center"/>
    </xf>
    <xf numFmtId="4" fontId="36" fillId="18" borderId="73" applyNumberFormat="0" applyProtection="0">
      <alignment horizontal="right" vertical="center"/>
    </xf>
    <xf numFmtId="4" fontId="36" fillId="18" borderId="73" applyNumberFormat="0" applyProtection="0">
      <alignment horizontal="right" vertical="center"/>
    </xf>
    <xf numFmtId="4" fontId="36" fillId="18" borderId="73" applyNumberFormat="0" applyProtection="0">
      <alignment horizontal="right" vertical="center"/>
    </xf>
    <xf numFmtId="4" fontId="36" fillId="18" borderId="73" applyNumberFormat="0" applyProtection="0">
      <alignment horizontal="right" vertical="center"/>
    </xf>
    <xf numFmtId="4" fontId="36" fillId="18" borderId="73" applyNumberFormat="0" applyProtection="0">
      <alignment horizontal="right" vertical="center"/>
    </xf>
    <xf numFmtId="4" fontId="36" fillId="18" borderId="73" applyNumberFormat="0" applyProtection="0">
      <alignment horizontal="right" vertical="center"/>
    </xf>
    <xf numFmtId="4" fontId="36" fillId="18" borderId="73" applyNumberFormat="0" applyProtection="0">
      <alignment horizontal="right" vertical="center"/>
    </xf>
    <xf numFmtId="4" fontId="36" fillId="18" borderId="73" applyNumberFormat="0" applyProtection="0">
      <alignment horizontal="right" vertical="center"/>
    </xf>
    <xf numFmtId="4" fontId="36" fillId="18" borderId="73" applyNumberFormat="0" applyProtection="0">
      <alignment horizontal="right" vertical="center"/>
    </xf>
    <xf numFmtId="4" fontId="36" fillId="18" borderId="73" applyNumberFormat="0" applyProtection="0">
      <alignment horizontal="right" vertical="center"/>
    </xf>
    <xf numFmtId="4" fontId="36" fillId="18" borderId="73" applyNumberFormat="0" applyProtection="0">
      <alignment horizontal="right" vertical="center"/>
    </xf>
    <xf numFmtId="4" fontId="36" fillId="18" borderId="73" applyNumberFormat="0" applyProtection="0">
      <alignment horizontal="right" vertical="center"/>
    </xf>
    <xf numFmtId="4" fontId="36" fillId="18" borderId="73" applyNumberFormat="0" applyProtection="0">
      <alignment horizontal="right" vertical="center"/>
    </xf>
    <xf numFmtId="4" fontId="36" fillId="18" borderId="73" applyNumberFormat="0" applyProtection="0">
      <alignment horizontal="right" vertical="center"/>
    </xf>
    <xf numFmtId="4" fontId="36" fillId="18" borderId="73" applyNumberFormat="0" applyProtection="0">
      <alignment horizontal="right" vertical="center"/>
    </xf>
    <xf numFmtId="4" fontId="36" fillId="18" borderId="73" applyNumberFormat="0" applyProtection="0">
      <alignment horizontal="right" vertical="center"/>
    </xf>
    <xf numFmtId="4" fontId="36" fillId="18" borderId="73" applyNumberFormat="0" applyProtection="0">
      <alignment horizontal="right" vertical="center"/>
    </xf>
    <xf numFmtId="4" fontId="36" fillId="18" borderId="73" applyNumberFormat="0" applyProtection="0">
      <alignment horizontal="right" vertical="center"/>
    </xf>
    <xf numFmtId="4" fontId="36" fillId="18" borderId="73" applyNumberFormat="0" applyProtection="0">
      <alignment horizontal="right" vertical="center"/>
    </xf>
    <xf numFmtId="4" fontId="36" fillId="18" borderId="73" applyNumberFormat="0" applyProtection="0">
      <alignment horizontal="right" vertical="center"/>
    </xf>
    <xf numFmtId="4" fontId="36" fillId="18" borderId="73" applyNumberFormat="0" applyProtection="0">
      <alignment horizontal="right" vertical="center"/>
    </xf>
    <xf numFmtId="4" fontId="36" fillId="18" borderId="73" applyNumberFormat="0" applyProtection="0">
      <alignment horizontal="right" vertical="center"/>
    </xf>
    <xf numFmtId="4" fontId="36" fillId="18" borderId="73" applyNumberFormat="0" applyProtection="0">
      <alignment horizontal="right" vertical="center"/>
    </xf>
    <xf numFmtId="4" fontId="36" fillId="18" borderId="73" applyNumberFormat="0" applyProtection="0">
      <alignment horizontal="right" vertical="center"/>
    </xf>
    <xf numFmtId="4" fontId="36" fillId="18" borderId="73" applyNumberFormat="0" applyProtection="0">
      <alignment horizontal="right" vertical="center"/>
    </xf>
    <xf numFmtId="4" fontId="36" fillId="18" borderId="73" applyNumberFormat="0" applyProtection="0">
      <alignment horizontal="right" vertical="center"/>
    </xf>
    <xf numFmtId="4" fontId="36" fillId="18" borderId="73" applyNumberFormat="0" applyProtection="0">
      <alignment horizontal="right" vertical="center"/>
    </xf>
    <xf numFmtId="4" fontId="36" fillId="18" borderId="73" applyNumberFormat="0" applyProtection="0">
      <alignment horizontal="right" vertical="center"/>
    </xf>
    <xf numFmtId="4" fontId="36" fillId="18" borderId="73" applyNumberFormat="0" applyProtection="0">
      <alignment horizontal="right" vertical="center"/>
    </xf>
    <xf numFmtId="4" fontId="36" fillId="18" borderId="73" applyNumberFormat="0" applyProtection="0">
      <alignment horizontal="right" vertical="center"/>
    </xf>
    <xf numFmtId="4" fontId="36" fillId="18" borderId="73" applyNumberFormat="0" applyProtection="0">
      <alignment horizontal="right" vertical="center"/>
    </xf>
    <xf numFmtId="4" fontId="36" fillId="18" borderId="73" applyNumberFormat="0" applyProtection="0">
      <alignment horizontal="right" vertical="center"/>
    </xf>
    <xf numFmtId="4" fontId="36" fillId="18" borderId="73" applyNumberFormat="0" applyProtection="0">
      <alignment horizontal="right" vertical="center"/>
    </xf>
    <xf numFmtId="4" fontId="36" fillId="18" borderId="73" applyNumberFormat="0" applyProtection="0">
      <alignment horizontal="right" vertical="center"/>
    </xf>
    <xf numFmtId="4" fontId="36" fillId="18" borderId="73" applyNumberFormat="0" applyProtection="0">
      <alignment horizontal="right" vertical="center"/>
    </xf>
    <xf numFmtId="4" fontId="36" fillId="18" borderId="73" applyNumberFormat="0" applyProtection="0">
      <alignment horizontal="right" vertical="center"/>
    </xf>
    <xf numFmtId="4" fontId="36" fillId="18" borderId="73" applyNumberFormat="0" applyProtection="0">
      <alignment horizontal="right" vertical="center"/>
    </xf>
    <xf numFmtId="4" fontId="36" fillId="18" borderId="73" applyNumberFormat="0" applyProtection="0">
      <alignment horizontal="right" vertical="center"/>
    </xf>
    <xf numFmtId="4" fontId="36" fillId="18" borderId="73" applyNumberFormat="0" applyProtection="0">
      <alignment horizontal="right" vertical="center"/>
    </xf>
    <xf numFmtId="4" fontId="36" fillId="18" borderId="73" applyNumberFormat="0" applyProtection="0">
      <alignment horizontal="right" vertical="center"/>
    </xf>
    <xf numFmtId="4" fontId="36" fillId="18" borderId="73" applyNumberFormat="0" applyProtection="0">
      <alignment horizontal="right" vertical="center"/>
    </xf>
    <xf numFmtId="4" fontId="36" fillId="18" borderId="73" applyNumberFormat="0" applyProtection="0">
      <alignment horizontal="right" vertical="center"/>
    </xf>
    <xf numFmtId="4" fontId="36" fillId="18" borderId="73" applyNumberFormat="0" applyProtection="0">
      <alignment horizontal="right" vertical="center"/>
    </xf>
    <xf numFmtId="4" fontId="36" fillId="18" borderId="73" applyNumberFormat="0" applyProtection="0">
      <alignment horizontal="right" vertical="center"/>
    </xf>
    <xf numFmtId="4" fontId="36" fillId="18" borderId="73" applyNumberFormat="0" applyProtection="0">
      <alignment horizontal="right" vertical="center"/>
    </xf>
    <xf numFmtId="4" fontId="36" fillId="18" borderId="73" applyNumberFormat="0" applyProtection="0">
      <alignment horizontal="right" vertical="center"/>
    </xf>
    <xf numFmtId="4" fontId="36" fillId="18" borderId="73" applyNumberFormat="0" applyProtection="0">
      <alignment horizontal="right" vertical="center"/>
    </xf>
    <xf numFmtId="4" fontId="36" fillId="18" borderId="73" applyNumberFormat="0" applyProtection="0">
      <alignment horizontal="right" vertical="center"/>
    </xf>
    <xf numFmtId="4" fontId="36" fillId="18" borderId="73" applyNumberFormat="0" applyProtection="0">
      <alignment horizontal="right" vertical="center"/>
    </xf>
    <xf numFmtId="4" fontId="36" fillId="18" borderId="73" applyNumberFormat="0" applyProtection="0">
      <alignment horizontal="right" vertical="center"/>
    </xf>
    <xf numFmtId="4" fontId="36" fillId="18" borderId="73" applyNumberFormat="0" applyProtection="0">
      <alignment horizontal="right" vertical="center"/>
    </xf>
    <xf numFmtId="4" fontId="36" fillId="18" borderId="73" applyNumberFormat="0" applyProtection="0">
      <alignment horizontal="right" vertical="center"/>
    </xf>
    <xf numFmtId="4" fontId="36" fillId="18" borderId="73" applyNumberFormat="0" applyProtection="0">
      <alignment horizontal="right" vertical="center"/>
    </xf>
    <xf numFmtId="4" fontId="36" fillId="18" borderId="73" applyNumberFormat="0" applyProtection="0">
      <alignment horizontal="right" vertical="center"/>
    </xf>
    <xf numFmtId="4" fontId="36" fillId="18" borderId="73" applyNumberFormat="0" applyProtection="0">
      <alignment horizontal="right" vertical="center"/>
    </xf>
    <xf numFmtId="4" fontId="36" fillId="18" borderId="73" applyNumberFormat="0" applyProtection="0">
      <alignment horizontal="right" vertical="center"/>
    </xf>
    <xf numFmtId="4" fontId="36" fillId="18" borderId="73" applyNumberFormat="0" applyProtection="0">
      <alignment horizontal="right" vertical="center"/>
    </xf>
    <xf numFmtId="4" fontId="36" fillId="18" borderId="73" applyNumberFormat="0" applyProtection="0">
      <alignment horizontal="right" vertical="center"/>
    </xf>
    <xf numFmtId="4" fontId="36" fillId="18" borderId="73" applyNumberFormat="0" applyProtection="0">
      <alignment horizontal="right" vertical="center"/>
    </xf>
    <xf numFmtId="4" fontId="36" fillId="18" borderId="73" applyNumberFormat="0" applyProtection="0">
      <alignment horizontal="right" vertical="center"/>
    </xf>
    <xf numFmtId="4" fontId="36" fillId="18" borderId="73" applyNumberFormat="0" applyProtection="0">
      <alignment horizontal="right" vertical="center"/>
    </xf>
    <xf numFmtId="4" fontId="36" fillId="18" borderId="73" applyNumberFormat="0" applyProtection="0">
      <alignment horizontal="right" vertical="center"/>
    </xf>
    <xf numFmtId="4" fontId="36" fillId="18" borderId="73" applyNumberFormat="0" applyProtection="0">
      <alignment horizontal="right" vertical="center"/>
    </xf>
    <xf numFmtId="4" fontId="36" fillId="18" borderId="73" applyNumberFormat="0" applyProtection="0">
      <alignment horizontal="right" vertical="center"/>
    </xf>
    <xf numFmtId="4" fontId="36" fillId="18" borderId="73" applyNumberFormat="0" applyProtection="0">
      <alignment horizontal="right" vertical="center"/>
    </xf>
    <xf numFmtId="4" fontId="36" fillId="18" borderId="73" applyNumberFormat="0" applyProtection="0">
      <alignment horizontal="right" vertical="center"/>
    </xf>
    <xf numFmtId="4" fontId="36" fillId="18" borderId="73" applyNumberFormat="0" applyProtection="0">
      <alignment horizontal="right" vertical="center"/>
    </xf>
    <xf numFmtId="4" fontId="36" fillId="18" borderId="73" applyNumberFormat="0" applyProtection="0">
      <alignment horizontal="right" vertical="center"/>
    </xf>
    <xf numFmtId="4" fontId="36" fillId="18" borderId="73" applyNumberFormat="0" applyProtection="0">
      <alignment horizontal="right" vertical="center"/>
    </xf>
    <xf numFmtId="4" fontId="36" fillId="18" borderId="73" applyNumberFormat="0" applyProtection="0">
      <alignment horizontal="right" vertical="center"/>
    </xf>
    <xf numFmtId="4" fontId="36" fillId="18" borderId="73" applyNumberFormat="0" applyProtection="0">
      <alignment horizontal="right" vertical="center"/>
    </xf>
    <xf numFmtId="4" fontId="36" fillId="18" borderId="73" applyNumberFormat="0" applyProtection="0">
      <alignment horizontal="right" vertical="center"/>
    </xf>
    <xf numFmtId="4" fontId="36" fillId="18" borderId="73" applyNumberFormat="0" applyProtection="0">
      <alignment horizontal="right" vertical="center"/>
    </xf>
    <xf numFmtId="4" fontId="36" fillId="18" borderId="73" applyNumberFormat="0" applyProtection="0">
      <alignment horizontal="right" vertical="center"/>
    </xf>
    <xf numFmtId="4" fontId="36" fillId="18" borderId="73" applyNumberFormat="0" applyProtection="0">
      <alignment horizontal="right" vertical="center"/>
    </xf>
    <xf numFmtId="4" fontId="36" fillId="18" borderId="73" applyNumberFormat="0" applyProtection="0">
      <alignment horizontal="right" vertical="center"/>
    </xf>
    <xf numFmtId="4" fontId="36" fillId="18" borderId="73" applyNumberFormat="0" applyProtection="0">
      <alignment horizontal="right" vertical="center"/>
    </xf>
    <xf numFmtId="4" fontId="36" fillId="18" borderId="73" applyNumberFormat="0" applyProtection="0">
      <alignment horizontal="right" vertical="center"/>
    </xf>
    <xf numFmtId="4" fontId="36" fillId="18" borderId="73" applyNumberFormat="0" applyProtection="0">
      <alignment horizontal="right" vertical="center"/>
    </xf>
    <xf numFmtId="4" fontId="36" fillId="18" borderId="73" applyNumberFormat="0" applyProtection="0">
      <alignment horizontal="right" vertical="center"/>
    </xf>
    <xf numFmtId="4" fontId="36" fillId="18" borderId="73" applyNumberFormat="0" applyProtection="0">
      <alignment horizontal="right" vertical="center"/>
    </xf>
    <xf numFmtId="4" fontId="36" fillId="18" borderId="73" applyNumberFormat="0" applyProtection="0">
      <alignment horizontal="right" vertical="center"/>
    </xf>
    <xf numFmtId="4" fontId="36" fillId="18" borderId="73" applyNumberFormat="0" applyProtection="0">
      <alignment horizontal="right" vertical="center"/>
    </xf>
    <xf numFmtId="4" fontId="36" fillId="18" borderId="73" applyNumberFormat="0" applyProtection="0">
      <alignment horizontal="right" vertical="center"/>
    </xf>
    <xf numFmtId="4" fontId="36" fillId="18" borderId="73" applyNumberFormat="0" applyProtection="0">
      <alignment horizontal="right" vertical="center"/>
    </xf>
    <xf numFmtId="4" fontId="36" fillId="18" borderId="73" applyNumberFormat="0" applyProtection="0">
      <alignment horizontal="right" vertical="center"/>
    </xf>
    <xf numFmtId="4" fontId="36" fillId="18" borderId="73" applyNumberFormat="0" applyProtection="0">
      <alignment horizontal="right" vertical="center"/>
    </xf>
    <xf numFmtId="4" fontId="36" fillId="18" borderId="73" applyNumberFormat="0" applyProtection="0">
      <alignment horizontal="right" vertical="center"/>
    </xf>
    <xf numFmtId="4" fontId="36" fillId="18" borderId="73" applyNumberFormat="0" applyProtection="0">
      <alignment horizontal="right" vertical="center"/>
    </xf>
    <xf numFmtId="4" fontId="36" fillId="18" borderId="73" applyNumberFormat="0" applyProtection="0">
      <alignment horizontal="right" vertical="center"/>
    </xf>
    <xf numFmtId="4" fontId="36" fillId="18" borderId="73" applyNumberFormat="0" applyProtection="0">
      <alignment horizontal="right" vertical="center"/>
    </xf>
    <xf numFmtId="4" fontId="36" fillId="18" borderId="73" applyNumberFormat="0" applyProtection="0">
      <alignment horizontal="right" vertical="center"/>
    </xf>
    <xf numFmtId="4" fontId="36" fillId="18" borderId="73" applyNumberFormat="0" applyProtection="0">
      <alignment horizontal="right" vertical="center"/>
    </xf>
    <xf numFmtId="4" fontId="36" fillId="18" borderId="73" applyNumberFormat="0" applyProtection="0">
      <alignment horizontal="right" vertical="center"/>
    </xf>
    <xf numFmtId="4" fontId="36" fillId="18" borderId="73" applyNumberFormat="0" applyProtection="0">
      <alignment horizontal="right" vertical="center"/>
    </xf>
    <xf numFmtId="4" fontId="36" fillId="18" borderId="73" applyNumberFormat="0" applyProtection="0">
      <alignment horizontal="right" vertical="center"/>
    </xf>
    <xf numFmtId="4" fontId="36" fillId="18" borderId="73" applyNumberFormat="0" applyProtection="0">
      <alignment horizontal="right" vertical="center"/>
    </xf>
    <xf numFmtId="4" fontId="36" fillId="18" borderId="73" applyNumberFormat="0" applyProtection="0">
      <alignment horizontal="right" vertical="center"/>
    </xf>
    <xf numFmtId="4" fontId="36" fillId="18" borderId="73" applyNumberFormat="0" applyProtection="0">
      <alignment horizontal="right" vertical="center"/>
    </xf>
    <xf numFmtId="4" fontId="36" fillId="18" borderId="73" applyNumberFormat="0" applyProtection="0">
      <alignment horizontal="right" vertical="center"/>
    </xf>
    <xf numFmtId="4" fontId="36" fillId="18" borderId="73" applyNumberFormat="0" applyProtection="0">
      <alignment horizontal="right" vertical="center"/>
    </xf>
    <xf numFmtId="4" fontId="36" fillId="18" borderId="73" applyNumberFormat="0" applyProtection="0">
      <alignment horizontal="right" vertical="center"/>
    </xf>
    <xf numFmtId="4" fontId="36" fillId="18" borderId="73" applyNumberFormat="0" applyProtection="0">
      <alignment horizontal="right" vertical="center"/>
    </xf>
    <xf numFmtId="4" fontId="36" fillId="18" borderId="73" applyNumberFormat="0" applyProtection="0">
      <alignment horizontal="right" vertical="center"/>
    </xf>
    <xf numFmtId="4" fontId="36" fillId="18" borderId="73" applyNumberFormat="0" applyProtection="0">
      <alignment horizontal="right" vertical="center"/>
    </xf>
    <xf numFmtId="4" fontId="36" fillId="18" borderId="73" applyNumberFormat="0" applyProtection="0">
      <alignment horizontal="right" vertical="center"/>
    </xf>
    <xf numFmtId="4" fontId="36" fillId="18" borderId="73" applyNumberFormat="0" applyProtection="0">
      <alignment horizontal="right" vertical="center"/>
    </xf>
    <xf numFmtId="4" fontId="36" fillId="18" borderId="73" applyNumberFormat="0" applyProtection="0">
      <alignment horizontal="right" vertical="center"/>
    </xf>
    <xf numFmtId="4" fontId="36" fillId="18" borderId="73" applyNumberFormat="0" applyProtection="0">
      <alignment horizontal="right" vertical="center"/>
    </xf>
    <xf numFmtId="4" fontId="36" fillId="18" borderId="73" applyNumberFormat="0" applyProtection="0">
      <alignment horizontal="right" vertical="center"/>
    </xf>
    <xf numFmtId="4" fontId="36" fillId="18" borderId="73" applyNumberFormat="0" applyProtection="0">
      <alignment horizontal="right" vertical="center"/>
    </xf>
    <xf numFmtId="4" fontId="36" fillId="18" borderId="73" applyNumberFormat="0" applyProtection="0">
      <alignment horizontal="right" vertical="center"/>
    </xf>
    <xf numFmtId="4" fontId="36" fillId="18" borderId="73" applyNumberFormat="0" applyProtection="0">
      <alignment horizontal="right" vertical="center"/>
    </xf>
    <xf numFmtId="4" fontId="36" fillId="18" borderId="73" applyNumberFormat="0" applyProtection="0">
      <alignment horizontal="right" vertical="center"/>
    </xf>
    <xf numFmtId="4" fontId="36" fillId="18" borderId="73" applyNumberFormat="0" applyProtection="0">
      <alignment horizontal="right" vertical="center"/>
    </xf>
    <xf numFmtId="4" fontId="36" fillId="18" borderId="73" applyNumberFormat="0" applyProtection="0">
      <alignment horizontal="right" vertical="center"/>
    </xf>
    <xf numFmtId="4" fontId="36" fillId="18" borderId="73" applyNumberFormat="0" applyProtection="0">
      <alignment horizontal="right" vertical="center"/>
    </xf>
    <xf numFmtId="4" fontId="36" fillId="18" borderId="73" applyNumberFormat="0" applyProtection="0">
      <alignment horizontal="right" vertical="center"/>
    </xf>
    <xf numFmtId="4" fontId="36" fillId="18" borderId="73" applyNumberFormat="0" applyProtection="0">
      <alignment horizontal="right" vertical="center"/>
    </xf>
    <xf numFmtId="4" fontId="36" fillId="18" borderId="73" applyNumberFormat="0" applyProtection="0">
      <alignment horizontal="right" vertical="center"/>
    </xf>
    <xf numFmtId="4" fontId="36" fillId="18" borderId="73" applyNumberFormat="0" applyProtection="0">
      <alignment horizontal="right" vertical="center"/>
    </xf>
    <xf numFmtId="4" fontId="36" fillId="18" borderId="73" applyNumberFormat="0" applyProtection="0">
      <alignment horizontal="right" vertical="center"/>
    </xf>
    <xf numFmtId="4" fontId="36" fillId="18" borderId="73" applyNumberFormat="0" applyProtection="0">
      <alignment horizontal="right" vertical="center"/>
    </xf>
    <xf numFmtId="4" fontId="36" fillId="18" borderId="73" applyNumberFormat="0" applyProtection="0">
      <alignment horizontal="right" vertical="center"/>
    </xf>
    <xf numFmtId="4" fontId="36" fillId="18" borderId="73" applyNumberFormat="0" applyProtection="0">
      <alignment horizontal="right" vertical="center"/>
    </xf>
    <xf numFmtId="4" fontId="36" fillId="18" borderId="73" applyNumberFormat="0" applyProtection="0">
      <alignment horizontal="right" vertical="center"/>
    </xf>
    <xf numFmtId="4" fontId="36" fillId="18" borderId="73" applyNumberFormat="0" applyProtection="0">
      <alignment horizontal="right" vertical="center"/>
    </xf>
    <xf numFmtId="4" fontId="36" fillId="18" borderId="73" applyNumberFormat="0" applyProtection="0">
      <alignment horizontal="right" vertical="center"/>
    </xf>
    <xf numFmtId="4" fontId="36" fillId="18" borderId="73" applyNumberFormat="0" applyProtection="0">
      <alignment horizontal="right" vertical="center"/>
    </xf>
    <xf numFmtId="4" fontId="36" fillId="18" borderId="73" applyNumberFormat="0" applyProtection="0">
      <alignment horizontal="right" vertical="center"/>
    </xf>
    <xf numFmtId="4" fontId="36" fillId="18" borderId="73" applyNumberFormat="0" applyProtection="0">
      <alignment horizontal="right" vertical="center"/>
    </xf>
    <xf numFmtId="4" fontId="36" fillId="18" borderId="73" applyNumberFormat="0" applyProtection="0">
      <alignment horizontal="right" vertical="center"/>
    </xf>
    <xf numFmtId="4" fontId="36" fillId="18" borderId="73" applyNumberFormat="0" applyProtection="0">
      <alignment horizontal="right" vertical="center"/>
    </xf>
    <xf numFmtId="4" fontId="36" fillId="18" borderId="73" applyNumberFormat="0" applyProtection="0">
      <alignment horizontal="right" vertical="center"/>
    </xf>
    <xf numFmtId="4" fontId="36" fillId="18" borderId="73" applyNumberFormat="0" applyProtection="0">
      <alignment horizontal="right" vertical="center"/>
    </xf>
    <xf numFmtId="4" fontId="36" fillId="18" borderId="73" applyNumberFormat="0" applyProtection="0">
      <alignment horizontal="right" vertical="center"/>
    </xf>
    <xf numFmtId="4" fontId="36" fillId="18" borderId="73" applyNumberFormat="0" applyProtection="0">
      <alignment horizontal="right" vertical="center"/>
    </xf>
    <xf numFmtId="4" fontId="36" fillId="18" borderId="73" applyNumberFormat="0" applyProtection="0">
      <alignment horizontal="right" vertical="center"/>
    </xf>
    <xf numFmtId="4" fontId="36" fillId="18" borderId="73" applyNumberFormat="0" applyProtection="0">
      <alignment horizontal="right" vertical="center"/>
    </xf>
    <xf numFmtId="4" fontId="36" fillId="18" borderId="73" applyNumberFormat="0" applyProtection="0">
      <alignment horizontal="right" vertical="center"/>
    </xf>
    <xf numFmtId="4" fontId="36" fillId="18" borderId="73" applyNumberFormat="0" applyProtection="0">
      <alignment horizontal="right" vertical="center"/>
    </xf>
    <xf numFmtId="4" fontId="36" fillId="18" borderId="73" applyNumberFormat="0" applyProtection="0">
      <alignment horizontal="right" vertical="center"/>
    </xf>
    <xf numFmtId="4" fontId="36" fillId="18" borderId="73" applyNumberFormat="0" applyProtection="0">
      <alignment horizontal="right" vertical="center"/>
    </xf>
    <xf numFmtId="4" fontId="36" fillId="18" borderId="73" applyNumberFormat="0" applyProtection="0">
      <alignment horizontal="right" vertical="center"/>
    </xf>
    <xf numFmtId="4" fontId="36" fillId="18" borderId="73" applyNumberFormat="0" applyProtection="0">
      <alignment horizontal="right" vertical="center"/>
    </xf>
    <xf numFmtId="4" fontId="36" fillId="18" borderId="73" applyNumberFormat="0" applyProtection="0">
      <alignment horizontal="right" vertical="center"/>
    </xf>
    <xf numFmtId="4" fontId="36" fillId="18" borderId="73" applyNumberFormat="0" applyProtection="0">
      <alignment horizontal="right" vertical="center"/>
    </xf>
    <xf numFmtId="4" fontId="36" fillId="18" borderId="73" applyNumberFormat="0" applyProtection="0">
      <alignment horizontal="right" vertical="center"/>
    </xf>
    <xf numFmtId="4" fontId="36" fillId="18" borderId="73" applyNumberFormat="0" applyProtection="0">
      <alignment horizontal="right" vertical="center"/>
    </xf>
    <xf numFmtId="4" fontId="36" fillId="18" borderId="73" applyNumberFormat="0" applyProtection="0">
      <alignment horizontal="right" vertical="center"/>
    </xf>
    <xf numFmtId="4" fontId="36" fillId="18" borderId="73" applyNumberFormat="0" applyProtection="0">
      <alignment horizontal="right" vertical="center"/>
    </xf>
    <xf numFmtId="4" fontId="36" fillId="18" borderId="73" applyNumberFormat="0" applyProtection="0">
      <alignment horizontal="right" vertical="center"/>
    </xf>
    <xf numFmtId="4" fontId="36" fillId="18" borderId="73" applyNumberFormat="0" applyProtection="0">
      <alignment horizontal="right" vertical="center"/>
    </xf>
    <xf numFmtId="4" fontId="36" fillId="18" borderId="73" applyNumberFormat="0" applyProtection="0">
      <alignment horizontal="right" vertical="center"/>
    </xf>
    <xf numFmtId="4" fontId="36" fillId="18" borderId="73" applyNumberFormat="0" applyProtection="0">
      <alignment horizontal="right" vertical="center"/>
    </xf>
    <xf numFmtId="4" fontId="36" fillId="18" borderId="73" applyNumberFormat="0" applyProtection="0">
      <alignment horizontal="right" vertical="center"/>
    </xf>
    <xf numFmtId="4" fontId="36" fillId="18" borderId="73" applyNumberFormat="0" applyProtection="0">
      <alignment horizontal="right" vertical="center"/>
    </xf>
    <xf numFmtId="4" fontId="36" fillId="18" borderId="73" applyNumberFormat="0" applyProtection="0">
      <alignment horizontal="right" vertical="center"/>
    </xf>
    <xf numFmtId="4" fontId="36" fillId="18" borderId="73" applyNumberFormat="0" applyProtection="0">
      <alignment horizontal="right" vertical="center"/>
    </xf>
    <xf numFmtId="4" fontId="36" fillId="18" borderId="73" applyNumberFormat="0" applyProtection="0">
      <alignment horizontal="right" vertical="center"/>
    </xf>
    <xf numFmtId="4" fontId="36" fillId="18" borderId="73" applyNumberFormat="0" applyProtection="0">
      <alignment horizontal="right" vertical="center"/>
    </xf>
    <xf numFmtId="4" fontId="36" fillId="18" borderId="73" applyNumberFormat="0" applyProtection="0">
      <alignment horizontal="right" vertical="center"/>
    </xf>
    <xf numFmtId="4" fontId="36" fillId="18" borderId="73" applyNumberFormat="0" applyProtection="0">
      <alignment horizontal="right" vertical="center"/>
    </xf>
    <xf numFmtId="4" fontId="36" fillId="18" borderId="73" applyNumberFormat="0" applyProtection="0">
      <alignment horizontal="right" vertical="center"/>
    </xf>
    <xf numFmtId="4" fontId="36" fillId="18" borderId="73" applyNumberFormat="0" applyProtection="0">
      <alignment horizontal="right" vertical="center"/>
    </xf>
    <xf numFmtId="4" fontId="36" fillId="18" borderId="73" applyNumberFormat="0" applyProtection="0">
      <alignment horizontal="right" vertical="center"/>
    </xf>
    <xf numFmtId="4" fontId="36" fillId="18" borderId="73" applyNumberFormat="0" applyProtection="0">
      <alignment horizontal="right" vertical="center"/>
    </xf>
    <xf numFmtId="4" fontId="36" fillId="18" borderId="73" applyNumberFormat="0" applyProtection="0">
      <alignment horizontal="right" vertical="center"/>
    </xf>
    <xf numFmtId="4" fontId="36" fillId="18" borderId="73" applyNumberFormat="0" applyProtection="0">
      <alignment horizontal="right" vertical="center"/>
    </xf>
    <xf numFmtId="4" fontId="36" fillId="18" borderId="73" applyNumberFormat="0" applyProtection="0">
      <alignment horizontal="right" vertical="center"/>
    </xf>
    <xf numFmtId="4" fontId="36" fillId="18" borderId="73" applyNumberFormat="0" applyProtection="0">
      <alignment horizontal="right" vertical="center"/>
    </xf>
    <xf numFmtId="4" fontId="36" fillId="18" borderId="73" applyNumberFormat="0" applyProtection="0">
      <alignment horizontal="right" vertical="center"/>
    </xf>
    <xf numFmtId="4" fontId="36" fillId="18" borderId="73" applyNumberFormat="0" applyProtection="0">
      <alignment horizontal="right" vertical="center"/>
    </xf>
    <xf numFmtId="4" fontId="36" fillId="18" borderId="73" applyNumberFormat="0" applyProtection="0">
      <alignment horizontal="right" vertical="center"/>
    </xf>
    <xf numFmtId="4" fontId="36" fillId="18" borderId="73" applyNumberFormat="0" applyProtection="0">
      <alignment horizontal="right" vertical="center"/>
    </xf>
    <xf numFmtId="4" fontId="36" fillId="18" borderId="73" applyNumberFormat="0" applyProtection="0">
      <alignment horizontal="right" vertical="center"/>
    </xf>
    <xf numFmtId="4" fontId="36" fillId="18" borderId="73" applyNumberFormat="0" applyProtection="0">
      <alignment horizontal="right" vertical="center"/>
    </xf>
    <xf numFmtId="4" fontId="36" fillId="18" borderId="73" applyNumberFormat="0" applyProtection="0">
      <alignment horizontal="right" vertical="center"/>
    </xf>
    <xf numFmtId="4" fontId="36" fillId="18" borderId="73" applyNumberFormat="0" applyProtection="0">
      <alignment horizontal="right" vertical="center"/>
    </xf>
    <xf numFmtId="4" fontId="36" fillId="18" borderId="73" applyNumberFormat="0" applyProtection="0">
      <alignment horizontal="right" vertical="center"/>
    </xf>
    <xf numFmtId="4" fontId="36" fillId="18" borderId="73" applyNumberFormat="0" applyProtection="0">
      <alignment horizontal="right" vertical="center"/>
    </xf>
    <xf numFmtId="4" fontId="36" fillId="18" borderId="73" applyNumberFormat="0" applyProtection="0">
      <alignment horizontal="right" vertical="center"/>
    </xf>
    <xf numFmtId="4" fontId="36" fillId="18" borderId="73" applyNumberFormat="0" applyProtection="0">
      <alignment horizontal="right" vertical="center"/>
    </xf>
    <xf numFmtId="4" fontId="36" fillId="18" borderId="73" applyNumberFormat="0" applyProtection="0">
      <alignment horizontal="right" vertical="center"/>
    </xf>
    <xf numFmtId="4" fontId="36" fillId="18" borderId="73" applyNumberFormat="0" applyProtection="0">
      <alignment horizontal="right" vertical="center"/>
    </xf>
    <xf numFmtId="4" fontId="36" fillId="18" borderId="73" applyNumberFormat="0" applyProtection="0">
      <alignment horizontal="right" vertical="center"/>
    </xf>
    <xf numFmtId="4" fontId="36" fillId="18" borderId="73" applyNumberFormat="0" applyProtection="0">
      <alignment horizontal="right" vertical="center"/>
    </xf>
    <xf numFmtId="4" fontId="36" fillId="18" borderId="73" applyNumberFormat="0" applyProtection="0">
      <alignment horizontal="right" vertical="center"/>
    </xf>
    <xf numFmtId="4" fontId="36" fillId="18" borderId="73" applyNumberFormat="0" applyProtection="0">
      <alignment horizontal="right" vertical="center"/>
    </xf>
    <xf numFmtId="4" fontId="36" fillId="18" borderId="73" applyNumberFormat="0" applyProtection="0">
      <alignment horizontal="right" vertical="center"/>
    </xf>
    <xf numFmtId="4" fontId="36" fillId="18" borderId="73" applyNumberFormat="0" applyProtection="0">
      <alignment horizontal="right" vertical="center"/>
    </xf>
    <xf numFmtId="4" fontId="36" fillId="18" borderId="73" applyNumberFormat="0" applyProtection="0">
      <alignment horizontal="right" vertical="center"/>
    </xf>
    <xf numFmtId="4" fontId="36" fillId="18" borderId="73" applyNumberFormat="0" applyProtection="0">
      <alignment horizontal="right" vertical="center"/>
    </xf>
    <xf numFmtId="4" fontId="36" fillId="18" borderId="73" applyNumberFormat="0" applyProtection="0">
      <alignment horizontal="right" vertical="center"/>
    </xf>
    <xf numFmtId="4" fontId="36" fillId="18" borderId="73" applyNumberFormat="0" applyProtection="0">
      <alignment horizontal="right" vertical="center"/>
    </xf>
    <xf numFmtId="4" fontId="36" fillId="18" borderId="73" applyNumberFormat="0" applyProtection="0">
      <alignment horizontal="right" vertical="center"/>
    </xf>
    <xf numFmtId="4" fontId="36" fillId="18" borderId="73" applyNumberFormat="0" applyProtection="0">
      <alignment horizontal="right" vertical="center"/>
    </xf>
    <xf numFmtId="4" fontId="36" fillId="18" borderId="73" applyNumberFormat="0" applyProtection="0">
      <alignment horizontal="right" vertical="center"/>
    </xf>
    <xf numFmtId="4" fontId="36" fillId="18" borderId="73" applyNumberFormat="0" applyProtection="0">
      <alignment horizontal="right" vertical="center"/>
    </xf>
    <xf numFmtId="4" fontId="36" fillId="18" borderId="73" applyNumberFormat="0" applyProtection="0">
      <alignment horizontal="right" vertical="center"/>
    </xf>
    <xf numFmtId="4" fontId="36" fillId="18" borderId="73" applyNumberFormat="0" applyProtection="0">
      <alignment horizontal="right" vertical="center"/>
    </xf>
    <xf numFmtId="4" fontId="36" fillId="18" borderId="73" applyNumberFormat="0" applyProtection="0">
      <alignment horizontal="right" vertical="center"/>
    </xf>
    <xf numFmtId="4" fontId="36" fillId="18" borderId="73" applyNumberFormat="0" applyProtection="0">
      <alignment horizontal="right" vertical="center"/>
    </xf>
    <xf numFmtId="4" fontId="36" fillId="18" borderId="73" applyNumberFormat="0" applyProtection="0">
      <alignment horizontal="right" vertical="center"/>
    </xf>
    <xf numFmtId="4" fontId="36" fillId="18" borderId="73" applyNumberFormat="0" applyProtection="0">
      <alignment horizontal="right" vertical="center"/>
    </xf>
    <xf numFmtId="4" fontId="36" fillId="18" borderId="73" applyNumberFormat="0" applyProtection="0">
      <alignment horizontal="right" vertical="center"/>
    </xf>
    <xf numFmtId="4" fontId="36" fillId="18" borderId="73" applyNumberFormat="0" applyProtection="0">
      <alignment horizontal="right" vertical="center"/>
    </xf>
    <xf numFmtId="4" fontId="36" fillId="18" borderId="73" applyNumberFormat="0" applyProtection="0">
      <alignment horizontal="right" vertical="center"/>
    </xf>
    <xf numFmtId="4" fontId="36" fillId="18" borderId="73" applyNumberFormat="0" applyProtection="0">
      <alignment horizontal="right" vertical="center"/>
    </xf>
    <xf numFmtId="4" fontId="36" fillId="18" borderId="73" applyNumberFormat="0" applyProtection="0">
      <alignment horizontal="right" vertical="center"/>
    </xf>
    <xf numFmtId="4" fontId="36" fillId="18" borderId="73" applyNumberFormat="0" applyProtection="0">
      <alignment horizontal="right" vertical="center"/>
    </xf>
    <xf numFmtId="4" fontId="36" fillId="18" borderId="73" applyNumberFormat="0" applyProtection="0">
      <alignment horizontal="right" vertical="center"/>
    </xf>
    <xf numFmtId="4" fontId="36" fillId="18" borderId="73" applyNumberFormat="0" applyProtection="0">
      <alignment horizontal="right" vertical="center"/>
    </xf>
    <xf numFmtId="4" fontId="36" fillId="18" borderId="73" applyNumberFormat="0" applyProtection="0">
      <alignment horizontal="right" vertical="center"/>
    </xf>
    <xf numFmtId="4" fontId="36" fillId="18" borderId="73" applyNumberFormat="0" applyProtection="0">
      <alignment horizontal="right" vertical="center"/>
    </xf>
    <xf numFmtId="4" fontId="36" fillId="18" borderId="73" applyNumberFormat="0" applyProtection="0">
      <alignment horizontal="right" vertical="center"/>
    </xf>
    <xf numFmtId="4" fontId="36" fillId="18" borderId="73" applyNumberFormat="0" applyProtection="0">
      <alignment horizontal="right" vertical="center"/>
    </xf>
    <xf numFmtId="4" fontId="36" fillId="18" borderId="73" applyNumberFormat="0" applyProtection="0">
      <alignment horizontal="right" vertical="center"/>
    </xf>
    <xf numFmtId="4" fontId="36" fillId="18" borderId="73" applyNumberFormat="0" applyProtection="0">
      <alignment horizontal="right" vertical="center"/>
    </xf>
    <xf numFmtId="4" fontId="36" fillId="18" borderId="73" applyNumberFormat="0" applyProtection="0">
      <alignment horizontal="right" vertical="center"/>
    </xf>
    <xf numFmtId="4" fontId="36" fillId="18" borderId="73" applyNumberFormat="0" applyProtection="0">
      <alignment horizontal="right" vertical="center"/>
    </xf>
    <xf numFmtId="4" fontId="36" fillId="18" borderId="73" applyNumberFormat="0" applyProtection="0">
      <alignment horizontal="right" vertical="center"/>
    </xf>
    <xf numFmtId="4" fontId="36" fillId="18" borderId="73" applyNumberFormat="0" applyProtection="0">
      <alignment horizontal="right" vertical="center"/>
    </xf>
    <xf numFmtId="4" fontId="36" fillId="18" borderId="73" applyNumberFormat="0" applyProtection="0">
      <alignment horizontal="right" vertical="center"/>
    </xf>
    <xf numFmtId="4" fontId="36" fillId="18" borderId="73" applyNumberFormat="0" applyProtection="0">
      <alignment horizontal="right" vertical="center"/>
    </xf>
    <xf numFmtId="4" fontId="36" fillId="18" borderId="73" applyNumberFormat="0" applyProtection="0">
      <alignment horizontal="right" vertical="center"/>
    </xf>
    <xf numFmtId="4" fontId="36" fillId="18" borderId="73" applyNumberFormat="0" applyProtection="0">
      <alignment horizontal="right" vertical="center"/>
    </xf>
    <xf numFmtId="4" fontId="36" fillId="18" borderId="73" applyNumberFormat="0" applyProtection="0">
      <alignment horizontal="right" vertical="center"/>
    </xf>
    <xf numFmtId="4" fontId="36" fillId="18" borderId="73" applyNumberFormat="0" applyProtection="0">
      <alignment horizontal="right" vertical="center"/>
    </xf>
    <xf numFmtId="4" fontId="36" fillId="18" borderId="73" applyNumberFormat="0" applyProtection="0">
      <alignment horizontal="right" vertical="center"/>
    </xf>
    <xf numFmtId="4" fontId="36" fillId="18" borderId="73" applyNumberFormat="0" applyProtection="0">
      <alignment horizontal="right" vertical="center"/>
    </xf>
    <xf numFmtId="4" fontId="36" fillId="18" borderId="73" applyNumberFormat="0" applyProtection="0">
      <alignment horizontal="right" vertical="center"/>
    </xf>
    <xf numFmtId="4" fontId="36" fillId="18" borderId="73" applyNumberFormat="0" applyProtection="0">
      <alignment horizontal="right" vertical="center"/>
    </xf>
    <xf numFmtId="4" fontId="36" fillId="18" borderId="73" applyNumberFormat="0" applyProtection="0">
      <alignment horizontal="right" vertical="center"/>
    </xf>
    <xf numFmtId="4" fontId="36" fillId="18" borderId="73" applyNumberFormat="0" applyProtection="0">
      <alignment horizontal="right" vertical="center"/>
    </xf>
    <xf numFmtId="4" fontId="36" fillId="18" borderId="73" applyNumberFormat="0" applyProtection="0">
      <alignment horizontal="right" vertical="center"/>
    </xf>
    <xf numFmtId="4" fontId="36" fillId="18" borderId="73" applyNumberFormat="0" applyProtection="0">
      <alignment horizontal="right" vertical="center"/>
    </xf>
    <xf numFmtId="4" fontId="36" fillId="18" borderId="73" applyNumberFormat="0" applyProtection="0">
      <alignment horizontal="right" vertical="center"/>
    </xf>
    <xf numFmtId="4" fontId="36" fillId="18" borderId="73" applyNumberFormat="0" applyProtection="0">
      <alignment horizontal="right" vertical="center"/>
    </xf>
    <xf numFmtId="4" fontId="36" fillId="18" borderId="73" applyNumberFormat="0" applyProtection="0">
      <alignment horizontal="right" vertical="center"/>
    </xf>
    <xf numFmtId="4" fontId="36" fillId="18" borderId="73" applyNumberFormat="0" applyProtection="0">
      <alignment horizontal="right" vertical="center"/>
    </xf>
    <xf numFmtId="4" fontId="36" fillId="18" borderId="73" applyNumberFormat="0" applyProtection="0">
      <alignment horizontal="right" vertical="center"/>
    </xf>
    <xf numFmtId="4" fontId="36" fillId="18" borderId="73" applyNumberFormat="0" applyProtection="0">
      <alignment horizontal="right" vertical="center"/>
    </xf>
    <xf numFmtId="4" fontId="36" fillId="18" borderId="73" applyNumberFormat="0" applyProtection="0">
      <alignment horizontal="right" vertical="center"/>
    </xf>
    <xf numFmtId="4" fontId="36" fillId="18" borderId="73" applyNumberFormat="0" applyProtection="0">
      <alignment horizontal="right" vertical="center"/>
    </xf>
    <xf numFmtId="4" fontId="36" fillId="18" borderId="73" applyNumberFormat="0" applyProtection="0">
      <alignment horizontal="right" vertical="center"/>
    </xf>
    <xf numFmtId="4" fontId="36" fillId="18" borderId="73" applyNumberFormat="0" applyProtection="0">
      <alignment horizontal="right" vertical="center"/>
    </xf>
    <xf numFmtId="4" fontId="36" fillId="18" borderId="73" applyNumberFormat="0" applyProtection="0">
      <alignment horizontal="right" vertical="center"/>
    </xf>
    <xf numFmtId="4" fontId="36" fillId="18" borderId="73" applyNumberFormat="0" applyProtection="0">
      <alignment horizontal="right" vertical="center"/>
    </xf>
    <xf numFmtId="4" fontId="36" fillId="18" borderId="73" applyNumberFormat="0" applyProtection="0">
      <alignment horizontal="right" vertical="center"/>
    </xf>
    <xf numFmtId="4" fontId="36" fillId="18" borderId="73" applyNumberFormat="0" applyProtection="0">
      <alignment horizontal="right" vertical="center"/>
    </xf>
    <xf numFmtId="4" fontId="36" fillId="18" borderId="73" applyNumberFormat="0" applyProtection="0">
      <alignment horizontal="right" vertical="center"/>
    </xf>
    <xf numFmtId="4" fontId="36" fillId="18" borderId="73" applyNumberFormat="0" applyProtection="0">
      <alignment horizontal="right" vertical="center"/>
    </xf>
    <xf numFmtId="4" fontId="36" fillId="18" borderId="73" applyNumberFormat="0" applyProtection="0">
      <alignment horizontal="right" vertical="center"/>
    </xf>
    <xf numFmtId="4" fontId="36" fillId="18" borderId="73" applyNumberFormat="0" applyProtection="0">
      <alignment horizontal="right" vertical="center"/>
    </xf>
    <xf numFmtId="4" fontId="36" fillId="18" borderId="73" applyNumberFormat="0" applyProtection="0">
      <alignment horizontal="right" vertical="center"/>
    </xf>
    <xf numFmtId="4" fontId="36" fillId="18" borderId="73" applyNumberFormat="0" applyProtection="0">
      <alignment horizontal="right" vertical="center"/>
    </xf>
    <xf numFmtId="4" fontId="36" fillId="18" borderId="73" applyNumberFormat="0" applyProtection="0">
      <alignment horizontal="right" vertical="center"/>
    </xf>
    <xf numFmtId="4" fontId="36" fillId="18" borderId="73" applyNumberFormat="0" applyProtection="0">
      <alignment horizontal="right" vertical="center"/>
    </xf>
    <xf numFmtId="4" fontId="36" fillId="18" borderId="73" applyNumberFormat="0" applyProtection="0">
      <alignment horizontal="right" vertical="center"/>
    </xf>
    <xf numFmtId="4" fontId="36" fillId="18" borderId="73" applyNumberFormat="0" applyProtection="0">
      <alignment horizontal="right" vertical="center"/>
    </xf>
    <xf numFmtId="4" fontId="36" fillId="18" borderId="73" applyNumberFormat="0" applyProtection="0">
      <alignment horizontal="right" vertical="center"/>
    </xf>
    <xf numFmtId="4" fontId="36" fillId="18" borderId="73" applyNumberFormat="0" applyProtection="0">
      <alignment horizontal="right" vertical="center"/>
    </xf>
    <xf numFmtId="4" fontId="36" fillId="18" borderId="73" applyNumberFormat="0" applyProtection="0">
      <alignment horizontal="right" vertical="center"/>
    </xf>
    <xf numFmtId="4" fontId="36" fillId="18" borderId="73" applyNumberFormat="0" applyProtection="0">
      <alignment horizontal="right" vertical="center"/>
    </xf>
    <xf numFmtId="4" fontId="36" fillId="18" borderId="73" applyNumberFormat="0" applyProtection="0">
      <alignment horizontal="right" vertical="center"/>
    </xf>
    <xf numFmtId="4" fontId="36" fillId="18" borderId="73" applyNumberFormat="0" applyProtection="0">
      <alignment horizontal="right" vertical="center"/>
    </xf>
    <xf numFmtId="4" fontId="36" fillId="18" borderId="73" applyNumberFormat="0" applyProtection="0">
      <alignment horizontal="right" vertical="center"/>
    </xf>
    <xf numFmtId="4" fontId="36" fillId="18" borderId="73" applyNumberFormat="0" applyProtection="0">
      <alignment horizontal="right" vertical="center"/>
    </xf>
    <xf numFmtId="4" fontId="36" fillId="18" borderId="73" applyNumberFormat="0" applyProtection="0">
      <alignment horizontal="right" vertical="center"/>
    </xf>
    <xf numFmtId="4" fontId="36" fillId="18" borderId="73" applyNumberFormat="0" applyProtection="0">
      <alignment horizontal="right" vertical="center"/>
    </xf>
    <xf numFmtId="4" fontId="36" fillId="18" borderId="73" applyNumberFormat="0" applyProtection="0">
      <alignment horizontal="right" vertical="center"/>
    </xf>
    <xf numFmtId="4" fontId="36" fillId="18" borderId="73" applyNumberFormat="0" applyProtection="0">
      <alignment horizontal="right" vertical="center"/>
    </xf>
    <xf numFmtId="4" fontId="36" fillId="18" borderId="73" applyNumberFormat="0" applyProtection="0">
      <alignment horizontal="right" vertical="center"/>
    </xf>
    <xf numFmtId="4" fontId="36" fillId="18" borderId="73" applyNumberFormat="0" applyProtection="0">
      <alignment horizontal="right" vertical="center"/>
    </xf>
    <xf numFmtId="4" fontId="36" fillId="18" borderId="73" applyNumberFormat="0" applyProtection="0">
      <alignment horizontal="right" vertical="center"/>
    </xf>
    <xf numFmtId="4" fontId="36" fillId="18" borderId="73" applyNumberFormat="0" applyProtection="0">
      <alignment horizontal="right" vertical="center"/>
    </xf>
    <xf numFmtId="4" fontId="36" fillId="18" borderId="73" applyNumberFormat="0" applyProtection="0">
      <alignment horizontal="right" vertical="center"/>
    </xf>
    <xf numFmtId="4" fontId="36" fillId="18" borderId="73" applyNumberFormat="0" applyProtection="0">
      <alignment horizontal="right" vertical="center"/>
    </xf>
    <xf numFmtId="4" fontId="36" fillId="18" borderId="73" applyNumberFormat="0" applyProtection="0">
      <alignment horizontal="right" vertical="center"/>
    </xf>
    <xf numFmtId="4" fontId="36" fillId="18" borderId="73" applyNumberFormat="0" applyProtection="0">
      <alignment horizontal="right" vertical="center"/>
    </xf>
    <xf numFmtId="4" fontId="36" fillId="18" borderId="73" applyNumberFormat="0" applyProtection="0">
      <alignment horizontal="right" vertical="center"/>
    </xf>
    <xf numFmtId="4" fontId="36" fillId="18" borderId="73" applyNumberFormat="0" applyProtection="0">
      <alignment horizontal="right" vertical="center"/>
    </xf>
    <xf numFmtId="4" fontId="36" fillId="18" borderId="73" applyNumberFormat="0" applyProtection="0">
      <alignment horizontal="right" vertical="center"/>
    </xf>
    <xf numFmtId="4" fontId="36" fillId="18" borderId="73" applyNumberFormat="0" applyProtection="0">
      <alignment horizontal="right" vertical="center"/>
    </xf>
    <xf numFmtId="4" fontId="36" fillId="18" borderId="73" applyNumberFormat="0" applyProtection="0">
      <alignment horizontal="right" vertical="center"/>
    </xf>
    <xf numFmtId="4" fontId="36" fillId="18" borderId="73" applyNumberFormat="0" applyProtection="0">
      <alignment horizontal="right" vertical="center"/>
    </xf>
    <xf numFmtId="4" fontId="36" fillId="18" borderId="73" applyNumberFormat="0" applyProtection="0">
      <alignment horizontal="right" vertical="center"/>
    </xf>
    <xf numFmtId="4" fontId="36" fillId="18" borderId="73" applyNumberFormat="0" applyProtection="0">
      <alignment horizontal="right" vertical="center"/>
    </xf>
    <xf numFmtId="4" fontId="36" fillId="18" borderId="73" applyNumberFormat="0" applyProtection="0">
      <alignment horizontal="right" vertical="center"/>
    </xf>
    <xf numFmtId="4" fontId="36" fillId="18" borderId="73" applyNumberFormat="0" applyProtection="0">
      <alignment horizontal="right" vertical="center"/>
    </xf>
    <xf numFmtId="4" fontId="36" fillId="18" borderId="73" applyNumberFormat="0" applyProtection="0">
      <alignment horizontal="right" vertical="center"/>
    </xf>
    <xf numFmtId="4" fontId="36" fillId="18" borderId="73" applyNumberFormat="0" applyProtection="0">
      <alignment horizontal="right" vertical="center"/>
    </xf>
    <xf numFmtId="4" fontId="36" fillId="18" borderId="73" applyNumberFormat="0" applyProtection="0">
      <alignment horizontal="right" vertical="center"/>
    </xf>
    <xf numFmtId="4" fontId="36" fillId="18" borderId="73" applyNumberFormat="0" applyProtection="0">
      <alignment horizontal="right" vertical="center"/>
    </xf>
    <xf numFmtId="4" fontId="36" fillId="18" borderId="73" applyNumberFormat="0" applyProtection="0">
      <alignment horizontal="right" vertical="center"/>
    </xf>
    <xf numFmtId="4" fontId="36" fillId="18" borderId="73" applyNumberFormat="0" applyProtection="0">
      <alignment horizontal="right" vertical="center"/>
    </xf>
    <xf numFmtId="4" fontId="36" fillId="18" borderId="73" applyNumberFormat="0" applyProtection="0">
      <alignment horizontal="right" vertical="center"/>
    </xf>
    <xf numFmtId="4" fontId="36" fillId="18" borderId="73" applyNumberFormat="0" applyProtection="0">
      <alignment horizontal="right" vertical="center"/>
    </xf>
    <xf numFmtId="4" fontId="36" fillId="18" borderId="73" applyNumberFormat="0" applyProtection="0">
      <alignment horizontal="right" vertical="center"/>
    </xf>
    <xf numFmtId="4" fontId="36" fillId="18" borderId="73" applyNumberFormat="0" applyProtection="0">
      <alignment horizontal="right" vertical="center"/>
    </xf>
    <xf numFmtId="4" fontId="36" fillId="18" borderId="73" applyNumberFormat="0" applyProtection="0">
      <alignment horizontal="right" vertical="center"/>
    </xf>
    <xf numFmtId="4" fontId="36" fillId="18" borderId="73" applyNumberFormat="0" applyProtection="0">
      <alignment horizontal="right" vertical="center"/>
    </xf>
    <xf numFmtId="4" fontId="36" fillId="18" borderId="73" applyNumberFormat="0" applyProtection="0">
      <alignment horizontal="right" vertical="center"/>
    </xf>
    <xf numFmtId="4" fontId="36" fillId="18" borderId="73" applyNumberFormat="0" applyProtection="0">
      <alignment horizontal="right" vertical="center"/>
    </xf>
    <xf numFmtId="4" fontId="36" fillId="18" borderId="73" applyNumberFormat="0" applyProtection="0">
      <alignment horizontal="right" vertical="center"/>
    </xf>
    <xf numFmtId="4" fontId="36" fillId="18" borderId="73" applyNumberFormat="0" applyProtection="0">
      <alignment horizontal="right" vertical="center"/>
    </xf>
    <xf numFmtId="4" fontId="36" fillId="18" borderId="73" applyNumberFormat="0" applyProtection="0">
      <alignment horizontal="right" vertical="center"/>
    </xf>
    <xf numFmtId="4" fontId="36" fillId="18" borderId="73" applyNumberFormat="0" applyProtection="0">
      <alignment horizontal="right" vertical="center"/>
    </xf>
    <xf numFmtId="4" fontId="36" fillId="18" borderId="73" applyNumberFormat="0" applyProtection="0">
      <alignment horizontal="right" vertical="center"/>
    </xf>
    <xf numFmtId="4" fontId="36" fillId="18" borderId="73" applyNumberFormat="0" applyProtection="0">
      <alignment horizontal="right" vertical="center"/>
    </xf>
    <xf numFmtId="4" fontId="36" fillId="18" borderId="73" applyNumberFormat="0" applyProtection="0">
      <alignment horizontal="right" vertical="center"/>
    </xf>
    <xf numFmtId="4" fontId="36" fillId="18" borderId="73" applyNumberFormat="0" applyProtection="0">
      <alignment horizontal="right" vertical="center"/>
    </xf>
    <xf numFmtId="4" fontId="36" fillId="18" borderId="73" applyNumberFormat="0" applyProtection="0">
      <alignment horizontal="right" vertical="center"/>
    </xf>
    <xf numFmtId="4" fontId="36" fillId="18" borderId="73" applyNumberFormat="0" applyProtection="0">
      <alignment horizontal="right" vertical="center"/>
    </xf>
    <xf numFmtId="4" fontId="36" fillId="18" borderId="73" applyNumberFormat="0" applyProtection="0">
      <alignment horizontal="right" vertical="center"/>
    </xf>
    <xf numFmtId="4" fontId="36" fillId="18" borderId="73" applyNumberFormat="0" applyProtection="0">
      <alignment horizontal="right" vertical="center"/>
    </xf>
    <xf numFmtId="4" fontId="36" fillId="18" borderId="73" applyNumberFormat="0" applyProtection="0">
      <alignment horizontal="right" vertical="center"/>
    </xf>
    <xf numFmtId="4" fontId="36" fillId="18" borderId="73" applyNumberFormat="0" applyProtection="0">
      <alignment horizontal="right" vertical="center"/>
    </xf>
    <xf numFmtId="4" fontId="36" fillId="18" borderId="73" applyNumberFormat="0" applyProtection="0">
      <alignment horizontal="right" vertical="center"/>
    </xf>
    <xf numFmtId="4" fontId="36" fillId="18" borderId="73" applyNumberFormat="0" applyProtection="0">
      <alignment horizontal="right" vertical="center"/>
    </xf>
    <xf numFmtId="4" fontId="36" fillId="18" borderId="73" applyNumberFormat="0" applyProtection="0">
      <alignment horizontal="right" vertical="center"/>
    </xf>
    <xf numFmtId="4" fontId="36" fillId="18" borderId="73" applyNumberFormat="0" applyProtection="0">
      <alignment horizontal="right" vertical="center"/>
    </xf>
    <xf numFmtId="4" fontId="36" fillId="18" borderId="73" applyNumberFormat="0" applyProtection="0">
      <alignment horizontal="right" vertical="center"/>
    </xf>
    <xf numFmtId="4" fontId="36" fillId="18" borderId="73" applyNumberFormat="0" applyProtection="0">
      <alignment horizontal="right" vertical="center"/>
    </xf>
    <xf numFmtId="4" fontId="36" fillId="18" borderId="73" applyNumberFormat="0" applyProtection="0">
      <alignment horizontal="right" vertical="center"/>
    </xf>
    <xf numFmtId="4" fontId="36" fillId="18" borderId="73" applyNumberFormat="0" applyProtection="0">
      <alignment horizontal="right" vertical="center"/>
    </xf>
    <xf numFmtId="4" fontId="36" fillId="18" borderId="73" applyNumberFormat="0" applyProtection="0">
      <alignment horizontal="right" vertical="center"/>
    </xf>
    <xf numFmtId="4" fontId="36" fillId="18" borderId="73" applyNumberFormat="0" applyProtection="0">
      <alignment horizontal="right" vertical="center"/>
    </xf>
    <xf numFmtId="4" fontId="36" fillId="18" borderId="73" applyNumberFormat="0" applyProtection="0">
      <alignment horizontal="right" vertical="center"/>
    </xf>
    <xf numFmtId="4" fontId="36" fillId="18" borderId="73" applyNumberFormat="0" applyProtection="0">
      <alignment horizontal="right" vertical="center"/>
    </xf>
    <xf numFmtId="4" fontId="36" fillId="18" borderId="73" applyNumberFormat="0" applyProtection="0">
      <alignment horizontal="right" vertical="center"/>
    </xf>
    <xf numFmtId="4" fontId="36" fillId="18" borderId="73" applyNumberFormat="0" applyProtection="0">
      <alignment horizontal="right" vertical="center"/>
    </xf>
    <xf numFmtId="4" fontId="36" fillId="18" borderId="73" applyNumberFormat="0" applyProtection="0">
      <alignment horizontal="right" vertical="center"/>
    </xf>
    <xf numFmtId="4" fontId="36" fillId="18" borderId="73" applyNumberFormat="0" applyProtection="0">
      <alignment horizontal="right" vertical="center"/>
    </xf>
    <xf numFmtId="4" fontId="36" fillId="18" borderId="73" applyNumberFormat="0" applyProtection="0">
      <alignment horizontal="right" vertical="center"/>
    </xf>
    <xf numFmtId="4" fontId="36" fillId="18" borderId="73" applyNumberFormat="0" applyProtection="0">
      <alignment horizontal="right" vertical="center"/>
    </xf>
    <xf numFmtId="4" fontId="36" fillId="18" borderId="73" applyNumberFormat="0" applyProtection="0">
      <alignment horizontal="right" vertical="center"/>
    </xf>
    <xf numFmtId="4" fontId="36" fillId="18" borderId="73" applyNumberFormat="0" applyProtection="0">
      <alignment horizontal="right" vertical="center"/>
    </xf>
    <xf numFmtId="4" fontId="36" fillId="18" borderId="73" applyNumberFormat="0" applyProtection="0">
      <alignment horizontal="right" vertical="center"/>
    </xf>
    <xf numFmtId="4" fontId="36" fillId="18" borderId="73" applyNumberFormat="0" applyProtection="0">
      <alignment horizontal="right" vertical="center"/>
    </xf>
    <xf numFmtId="4" fontId="36" fillId="18" borderId="73" applyNumberFormat="0" applyProtection="0">
      <alignment horizontal="right" vertical="center"/>
    </xf>
    <xf numFmtId="4" fontId="36" fillId="18" borderId="73" applyNumberFormat="0" applyProtection="0">
      <alignment horizontal="right" vertical="center"/>
    </xf>
    <xf numFmtId="4" fontId="36" fillId="18" borderId="73" applyNumberFormat="0" applyProtection="0">
      <alignment horizontal="right" vertical="center"/>
    </xf>
    <xf numFmtId="4" fontId="36" fillId="18" borderId="73" applyNumberFormat="0" applyProtection="0">
      <alignment horizontal="right" vertical="center"/>
    </xf>
    <xf numFmtId="4" fontId="36" fillId="18" borderId="73" applyNumberFormat="0" applyProtection="0">
      <alignment horizontal="right" vertical="center"/>
    </xf>
    <xf numFmtId="4" fontId="36" fillId="18" borderId="73" applyNumberFormat="0" applyProtection="0">
      <alignment horizontal="right" vertical="center"/>
    </xf>
    <xf numFmtId="4" fontId="36" fillId="18" borderId="73" applyNumberFormat="0" applyProtection="0">
      <alignment horizontal="right" vertical="center"/>
    </xf>
    <xf numFmtId="4" fontId="36" fillId="18" borderId="73" applyNumberFormat="0" applyProtection="0">
      <alignment horizontal="right" vertical="center"/>
    </xf>
    <xf numFmtId="4" fontId="36" fillId="18" borderId="73" applyNumberFormat="0" applyProtection="0">
      <alignment horizontal="right" vertical="center"/>
    </xf>
    <xf numFmtId="4" fontId="36" fillId="18" borderId="73" applyNumberFormat="0" applyProtection="0">
      <alignment horizontal="right" vertical="center"/>
    </xf>
    <xf numFmtId="4" fontId="36" fillId="18" borderId="73" applyNumberFormat="0" applyProtection="0">
      <alignment horizontal="right" vertical="center"/>
    </xf>
    <xf numFmtId="4" fontId="36" fillId="18" borderId="73" applyNumberFormat="0" applyProtection="0">
      <alignment horizontal="right" vertical="center"/>
    </xf>
    <xf numFmtId="4" fontId="36" fillId="18" borderId="73" applyNumberFormat="0" applyProtection="0">
      <alignment horizontal="right" vertical="center"/>
    </xf>
    <xf numFmtId="4" fontId="36" fillId="18" borderId="73" applyNumberFormat="0" applyProtection="0">
      <alignment horizontal="right" vertical="center"/>
    </xf>
    <xf numFmtId="4" fontId="36" fillId="18" borderId="73" applyNumberFormat="0" applyProtection="0">
      <alignment horizontal="right" vertical="center"/>
    </xf>
    <xf numFmtId="4" fontId="36" fillId="18" borderId="73" applyNumberFormat="0" applyProtection="0">
      <alignment horizontal="right" vertical="center"/>
    </xf>
    <xf numFmtId="4" fontId="36" fillId="18" borderId="73" applyNumberFormat="0" applyProtection="0">
      <alignment horizontal="right" vertical="center"/>
    </xf>
    <xf numFmtId="4" fontId="36" fillId="18" borderId="73" applyNumberFormat="0" applyProtection="0">
      <alignment horizontal="right" vertical="center"/>
    </xf>
    <xf numFmtId="4" fontId="36" fillId="18" borderId="73" applyNumberFormat="0" applyProtection="0">
      <alignment horizontal="right" vertical="center"/>
    </xf>
    <xf numFmtId="4" fontId="36" fillId="18" borderId="73" applyNumberFormat="0" applyProtection="0">
      <alignment horizontal="right" vertical="center"/>
    </xf>
    <xf numFmtId="4" fontId="36" fillId="18" borderId="73" applyNumberFormat="0" applyProtection="0">
      <alignment horizontal="right" vertical="center"/>
    </xf>
    <xf numFmtId="4" fontId="36" fillId="18" borderId="73" applyNumberFormat="0" applyProtection="0">
      <alignment horizontal="right" vertical="center"/>
    </xf>
    <xf numFmtId="4" fontId="36" fillId="18" borderId="73" applyNumberFormat="0" applyProtection="0">
      <alignment horizontal="right" vertical="center"/>
    </xf>
    <xf numFmtId="4" fontId="36" fillId="18" borderId="73" applyNumberFormat="0" applyProtection="0">
      <alignment horizontal="right" vertical="center"/>
    </xf>
    <xf numFmtId="4" fontId="36" fillId="18" borderId="73" applyNumberFormat="0" applyProtection="0">
      <alignment horizontal="right" vertical="center"/>
    </xf>
    <xf numFmtId="4" fontId="36" fillId="18" borderId="73" applyNumberFormat="0" applyProtection="0">
      <alignment horizontal="right" vertical="center"/>
    </xf>
    <xf numFmtId="4" fontId="36" fillId="18" borderId="73" applyNumberFormat="0" applyProtection="0">
      <alignment horizontal="right" vertical="center"/>
    </xf>
    <xf numFmtId="4" fontId="36" fillId="18" borderId="73" applyNumberFormat="0" applyProtection="0">
      <alignment horizontal="right" vertical="center"/>
    </xf>
    <xf numFmtId="4" fontId="36" fillId="18" borderId="73" applyNumberFormat="0" applyProtection="0">
      <alignment horizontal="right" vertical="center"/>
    </xf>
    <xf numFmtId="4" fontId="36" fillId="18" borderId="73" applyNumberFormat="0" applyProtection="0">
      <alignment horizontal="right" vertical="center"/>
    </xf>
    <xf numFmtId="4" fontId="36" fillId="18" borderId="73" applyNumberFormat="0" applyProtection="0">
      <alignment horizontal="right" vertical="center"/>
    </xf>
    <xf numFmtId="4" fontId="36" fillId="18" borderId="73" applyNumberFormat="0" applyProtection="0">
      <alignment horizontal="right" vertical="center"/>
    </xf>
    <xf numFmtId="4" fontId="36" fillId="18" borderId="73" applyNumberFormat="0" applyProtection="0">
      <alignment horizontal="right" vertical="center"/>
    </xf>
    <xf numFmtId="4" fontId="36" fillId="18" borderId="73" applyNumberFormat="0" applyProtection="0">
      <alignment horizontal="right" vertical="center"/>
    </xf>
    <xf numFmtId="4" fontId="36" fillId="18" borderId="73" applyNumberFormat="0" applyProtection="0">
      <alignment horizontal="right" vertical="center"/>
    </xf>
    <xf numFmtId="4" fontId="36" fillId="18" borderId="73" applyNumberFormat="0" applyProtection="0">
      <alignment horizontal="right" vertical="center"/>
    </xf>
    <xf numFmtId="4" fontId="36" fillId="18" borderId="73" applyNumberFormat="0" applyProtection="0">
      <alignment horizontal="right" vertical="center"/>
    </xf>
    <xf numFmtId="4" fontId="36" fillId="18" borderId="73" applyNumberFormat="0" applyProtection="0">
      <alignment horizontal="right" vertical="center"/>
    </xf>
    <xf numFmtId="4" fontId="36" fillId="18" borderId="73" applyNumberFormat="0" applyProtection="0">
      <alignment horizontal="right" vertical="center"/>
    </xf>
    <xf numFmtId="4" fontId="36" fillId="18" borderId="73" applyNumberFormat="0" applyProtection="0">
      <alignment horizontal="right" vertical="center"/>
    </xf>
    <xf numFmtId="4" fontId="36" fillId="18" borderId="73" applyNumberFormat="0" applyProtection="0">
      <alignment horizontal="right" vertical="center"/>
    </xf>
    <xf numFmtId="4" fontId="36" fillId="18" borderId="73" applyNumberFormat="0" applyProtection="0">
      <alignment horizontal="right" vertical="center"/>
    </xf>
    <xf numFmtId="4" fontId="36" fillId="18" borderId="73" applyNumberFormat="0" applyProtection="0">
      <alignment horizontal="right" vertical="center"/>
    </xf>
    <xf numFmtId="4" fontId="36" fillId="18" borderId="73" applyNumberFormat="0" applyProtection="0">
      <alignment horizontal="right" vertical="center"/>
    </xf>
    <xf numFmtId="4" fontId="36" fillId="18" borderId="73" applyNumberFormat="0" applyProtection="0">
      <alignment horizontal="right" vertical="center"/>
    </xf>
    <xf numFmtId="4" fontId="36" fillId="18" borderId="73" applyNumberFormat="0" applyProtection="0">
      <alignment horizontal="right" vertical="center"/>
    </xf>
    <xf numFmtId="4" fontId="36" fillId="18" borderId="73" applyNumberFormat="0" applyProtection="0">
      <alignment horizontal="right" vertical="center"/>
    </xf>
    <xf numFmtId="4" fontId="36" fillId="18" borderId="73" applyNumberFormat="0" applyProtection="0">
      <alignment horizontal="right" vertical="center"/>
    </xf>
    <xf numFmtId="4" fontId="36" fillId="18" borderId="73" applyNumberFormat="0" applyProtection="0">
      <alignment horizontal="right" vertical="center"/>
    </xf>
    <xf numFmtId="4" fontId="36" fillId="18" borderId="73" applyNumberFormat="0" applyProtection="0">
      <alignment horizontal="right" vertical="center"/>
    </xf>
    <xf numFmtId="4" fontId="36" fillId="18" borderId="73" applyNumberFormat="0" applyProtection="0">
      <alignment horizontal="right" vertical="center"/>
    </xf>
    <xf numFmtId="4" fontId="36" fillId="18" borderId="73" applyNumberFormat="0" applyProtection="0">
      <alignment horizontal="right" vertical="center"/>
    </xf>
    <xf numFmtId="4" fontId="36" fillId="18" borderId="73" applyNumberFormat="0" applyProtection="0">
      <alignment horizontal="right" vertical="center"/>
    </xf>
    <xf numFmtId="4" fontId="36" fillId="18" borderId="73" applyNumberFormat="0" applyProtection="0">
      <alignment horizontal="right" vertical="center"/>
    </xf>
    <xf numFmtId="4" fontId="36" fillId="18" borderId="73" applyNumberFormat="0" applyProtection="0">
      <alignment horizontal="right" vertical="center"/>
    </xf>
    <xf numFmtId="4" fontId="36" fillId="18" borderId="73" applyNumberFormat="0" applyProtection="0">
      <alignment horizontal="right" vertical="center"/>
    </xf>
    <xf numFmtId="4" fontId="36" fillId="18" borderId="73" applyNumberFormat="0" applyProtection="0">
      <alignment horizontal="right" vertical="center"/>
    </xf>
    <xf numFmtId="4" fontId="36" fillId="18" borderId="73" applyNumberFormat="0" applyProtection="0">
      <alignment horizontal="right" vertical="center"/>
    </xf>
    <xf numFmtId="4" fontId="36" fillId="18" borderId="73" applyNumberFormat="0" applyProtection="0">
      <alignment horizontal="right" vertical="center"/>
    </xf>
    <xf numFmtId="4" fontId="36" fillId="18" borderId="73" applyNumberFormat="0" applyProtection="0">
      <alignment horizontal="right" vertical="center"/>
    </xf>
    <xf numFmtId="4" fontId="36" fillId="18" borderId="73" applyNumberFormat="0" applyProtection="0">
      <alignment horizontal="right" vertical="center"/>
    </xf>
    <xf numFmtId="4" fontId="36" fillId="18" borderId="73" applyNumberFormat="0" applyProtection="0">
      <alignment horizontal="right" vertical="center"/>
    </xf>
    <xf numFmtId="4" fontId="36" fillId="18" borderId="73" applyNumberFormat="0" applyProtection="0">
      <alignment horizontal="right" vertical="center"/>
    </xf>
    <xf numFmtId="4" fontId="36" fillId="18" borderId="73" applyNumberFormat="0" applyProtection="0">
      <alignment horizontal="right" vertical="center"/>
    </xf>
    <xf numFmtId="4" fontId="36" fillId="18" borderId="73" applyNumberFormat="0" applyProtection="0">
      <alignment horizontal="right" vertical="center"/>
    </xf>
    <xf numFmtId="4" fontId="36" fillId="18" borderId="73" applyNumberFormat="0" applyProtection="0">
      <alignment horizontal="right" vertical="center"/>
    </xf>
    <xf numFmtId="4" fontId="36" fillId="18" borderId="73" applyNumberFormat="0" applyProtection="0">
      <alignment horizontal="right" vertical="center"/>
    </xf>
    <xf numFmtId="4" fontId="36" fillId="18" borderId="73" applyNumberFormat="0" applyProtection="0">
      <alignment horizontal="right" vertical="center"/>
    </xf>
    <xf numFmtId="4" fontId="36" fillId="18" borderId="73" applyNumberFormat="0" applyProtection="0">
      <alignment horizontal="right" vertical="center"/>
    </xf>
    <xf numFmtId="4" fontId="36" fillId="18" borderId="73" applyNumberFormat="0" applyProtection="0">
      <alignment horizontal="right" vertical="center"/>
    </xf>
    <xf numFmtId="4" fontId="36" fillId="18" borderId="73" applyNumberFormat="0" applyProtection="0">
      <alignment horizontal="right" vertical="center"/>
    </xf>
    <xf numFmtId="4" fontId="36" fillId="18" borderId="73" applyNumberFormat="0" applyProtection="0">
      <alignment horizontal="right" vertical="center"/>
    </xf>
    <xf numFmtId="4" fontId="36" fillId="18" borderId="73" applyNumberFormat="0" applyProtection="0">
      <alignment horizontal="right" vertical="center"/>
    </xf>
    <xf numFmtId="4" fontId="36" fillId="18" borderId="73" applyNumberFormat="0" applyProtection="0">
      <alignment horizontal="right" vertical="center"/>
    </xf>
    <xf numFmtId="4" fontId="36" fillId="18" borderId="73" applyNumberFormat="0" applyProtection="0">
      <alignment horizontal="right" vertical="center"/>
    </xf>
    <xf numFmtId="4" fontId="36" fillId="18" borderId="73" applyNumberFormat="0" applyProtection="0">
      <alignment horizontal="right" vertical="center"/>
    </xf>
    <xf numFmtId="4" fontId="36" fillId="18" borderId="73" applyNumberFormat="0" applyProtection="0">
      <alignment horizontal="right" vertical="center"/>
    </xf>
    <xf numFmtId="4" fontId="36" fillId="18" borderId="73" applyNumberFormat="0" applyProtection="0">
      <alignment horizontal="right" vertical="center"/>
    </xf>
    <xf numFmtId="4" fontId="36" fillId="18" borderId="73" applyNumberFormat="0" applyProtection="0">
      <alignment horizontal="right" vertical="center"/>
    </xf>
    <xf numFmtId="4" fontId="36" fillId="18" borderId="73" applyNumberFormat="0" applyProtection="0">
      <alignment horizontal="right" vertical="center"/>
    </xf>
    <xf numFmtId="4" fontId="36" fillId="18" borderId="73" applyNumberFormat="0" applyProtection="0">
      <alignment horizontal="right" vertical="center"/>
    </xf>
    <xf numFmtId="4" fontId="36" fillId="18" borderId="73" applyNumberFormat="0" applyProtection="0">
      <alignment horizontal="right" vertical="center"/>
    </xf>
    <xf numFmtId="4" fontId="36" fillId="18" borderId="73" applyNumberFormat="0" applyProtection="0">
      <alignment horizontal="right" vertical="center"/>
    </xf>
    <xf numFmtId="4" fontId="36" fillId="18" borderId="73" applyNumberFormat="0" applyProtection="0">
      <alignment horizontal="right" vertical="center"/>
    </xf>
    <xf numFmtId="4" fontId="36" fillId="18" borderId="73" applyNumberFormat="0" applyProtection="0">
      <alignment horizontal="right" vertical="center"/>
    </xf>
    <xf numFmtId="4" fontId="36" fillId="18" borderId="73" applyNumberFormat="0" applyProtection="0">
      <alignment horizontal="right" vertical="center"/>
    </xf>
    <xf numFmtId="4" fontId="36" fillId="18" borderId="73" applyNumberFormat="0" applyProtection="0">
      <alignment horizontal="right" vertical="center"/>
    </xf>
    <xf numFmtId="4" fontId="36" fillId="18" borderId="73" applyNumberFormat="0" applyProtection="0">
      <alignment horizontal="right" vertical="center"/>
    </xf>
    <xf numFmtId="4" fontId="36" fillId="18" borderId="73" applyNumberFormat="0" applyProtection="0">
      <alignment horizontal="right" vertical="center"/>
    </xf>
    <xf numFmtId="4" fontId="36" fillId="18" borderId="73" applyNumberFormat="0" applyProtection="0">
      <alignment horizontal="right" vertical="center"/>
    </xf>
    <xf numFmtId="4" fontId="36" fillId="18" borderId="73" applyNumberFormat="0" applyProtection="0">
      <alignment horizontal="right" vertical="center"/>
    </xf>
    <xf numFmtId="4" fontId="36" fillId="18" borderId="73" applyNumberFormat="0" applyProtection="0">
      <alignment horizontal="right" vertical="center"/>
    </xf>
    <xf numFmtId="4" fontId="36" fillId="18" borderId="73" applyNumberFormat="0" applyProtection="0">
      <alignment horizontal="right" vertical="center"/>
    </xf>
    <xf numFmtId="4" fontId="36" fillId="18" borderId="73" applyNumberFormat="0" applyProtection="0">
      <alignment horizontal="right" vertical="center"/>
    </xf>
    <xf numFmtId="4" fontId="36" fillId="18" borderId="73" applyNumberFormat="0" applyProtection="0">
      <alignment horizontal="right" vertical="center"/>
    </xf>
    <xf numFmtId="4" fontId="36" fillId="18" borderId="73" applyNumberFormat="0" applyProtection="0">
      <alignment horizontal="right" vertical="center"/>
    </xf>
    <xf numFmtId="4" fontId="36" fillId="18" borderId="73" applyNumberFormat="0" applyProtection="0">
      <alignment horizontal="right" vertical="center"/>
    </xf>
    <xf numFmtId="4" fontId="36" fillId="18" borderId="73" applyNumberFormat="0" applyProtection="0">
      <alignment horizontal="right" vertical="center"/>
    </xf>
    <xf numFmtId="4" fontId="36" fillId="18" borderId="73" applyNumberFormat="0" applyProtection="0">
      <alignment horizontal="right" vertical="center"/>
    </xf>
    <xf numFmtId="4" fontId="36" fillId="18" borderId="73" applyNumberFormat="0" applyProtection="0">
      <alignment horizontal="right" vertical="center"/>
    </xf>
    <xf numFmtId="4" fontId="36" fillId="18" borderId="73" applyNumberFormat="0" applyProtection="0">
      <alignment horizontal="right" vertical="center"/>
    </xf>
    <xf numFmtId="4" fontId="36" fillId="18" borderId="73" applyNumberFormat="0" applyProtection="0">
      <alignment horizontal="right" vertical="center"/>
    </xf>
    <xf numFmtId="4" fontId="36" fillId="18" borderId="73" applyNumberFormat="0" applyProtection="0">
      <alignment horizontal="right" vertical="center"/>
    </xf>
    <xf numFmtId="4" fontId="36" fillId="18" borderId="73" applyNumberFormat="0" applyProtection="0">
      <alignment horizontal="right" vertical="center"/>
    </xf>
    <xf numFmtId="4" fontId="36" fillId="18" borderId="73" applyNumberFormat="0" applyProtection="0">
      <alignment horizontal="right" vertical="center"/>
    </xf>
    <xf numFmtId="4" fontId="36" fillId="18" borderId="73" applyNumberFormat="0" applyProtection="0">
      <alignment horizontal="right" vertical="center"/>
    </xf>
    <xf numFmtId="4" fontId="36" fillId="18" borderId="73" applyNumberFormat="0" applyProtection="0">
      <alignment horizontal="right" vertical="center"/>
    </xf>
    <xf numFmtId="4" fontId="36" fillId="18" borderId="73" applyNumberFormat="0" applyProtection="0">
      <alignment horizontal="right" vertical="center"/>
    </xf>
    <xf numFmtId="4" fontId="36" fillId="18" borderId="73" applyNumberFormat="0" applyProtection="0">
      <alignment horizontal="right" vertical="center"/>
    </xf>
    <xf numFmtId="4" fontId="36" fillId="18" borderId="73" applyNumberFormat="0" applyProtection="0">
      <alignment horizontal="right" vertical="center"/>
    </xf>
    <xf numFmtId="4" fontId="36" fillId="18" borderId="73" applyNumberFormat="0" applyProtection="0">
      <alignment horizontal="right" vertical="center"/>
    </xf>
    <xf numFmtId="4" fontId="36" fillId="18" borderId="73" applyNumberFormat="0" applyProtection="0">
      <alignment horizontal="right" vertical="center"/>
    </xf>
    <xf numFmtId="4" fontId="36" fillId="18" borderId="73" applyNumberFormat="0" applyProtection="0">
      <alignment horizontal="right" vertical="center"/>
    </xf>
    <xf numFmtId="4" fontId="36" fillId="18" borderId="73" applyNumberFormat="0" applyProtection="0">
      <alignment horizontal="right" vertical="center"/>
    </xf>
    <xf numFmtId="4" fontId="36" fillId="18" borderId="73" applyNumberFormat="0" applyProtection="0">
      <alignment horizontal="right" vertical="center"/>
    </xf>
    <xf numFmtId="4" fontId="36" fillId="18" borderId="73" applyNumberFormat="0" applyProtection="0">
      <alignment horizontal="right" vertical="center"/>
    </xf>
    <xf numFmtId="4" fontId="36" fillId="18" borderId="73" applyNumberFormat="0" applyProtection="0">
      <alignment horizontal="right" vertical="center"/>
    </xf>
    <xf numFmtId="4" fontId="36" fillId="18" borderId="73" applyNumberFormat="0" applyProtection="0">
      <alignment horizontal="right" vertical="center"/>
    </xf>
    <xf numFmtId="4" fontId="36" fillId="18" borderId="73" applyNumberFormat="0" applyProtection="0">
      <alignment horizontal="right" vertical="center"/>
    </xf>
    <xf numFmtId="4" fontId="36" fillId="18" borderId="73" applyNumberFormat="0" applyProtection="0">
      <alignment horizontal="right" vertical="center"/>
    </xf>
    <xf numFmtId="4" fontId="36" fillId="18" borderId="73" applyNumberFormat="0" applyProtection="0">
      <alignment horizontal="right" vertical="center"/>
    </xf>
    <xf numFmtId="4" fontId="36" fillId="18" borderId="73" applyNumberFormat="0" applyProtection="0">
      <alignment horizontal="right" vertical="center"/>
    </xf>
    <xf numFmtId="4" fontId="36" fillId="18" borderId="73" applyNumberFormat="0" applyProtection="0">
      <alignment horizontal="right" vertical="center"/>
    </xf>
    <xf numFmtId="4" fontId="36" fillId="18" borderId="73" applyNumberFormat="0" applyProtection="0">
      <alignment horizontal="right" vertical="center"/>
    </xf>
    <xf numFmtId="4" fontId="36" fillId="18" borderId="73" applyNumberFormat="0" applyProtection="0">
      <alignment horizontal="right" vertical="center"/>
    </xf>
    <xf numFmtId="4" fontId="36" fillId="18" borderId="73" applyNumberFormat="0" applyProtection="0">
      <alignment horizontal="right" vertical="center"/>
    </xf>
    <xf numFmtId="4" fontId="36" fillId="18" borderId="73" applyNumberFormat="0" applyProtection="0">
      <alignment horizontal="right" vertical="center"/>
    </xf>
    <xf numFmtId="4" fontId="36" fillId="18" borderId="73" applyNumberFormat="0" applyProtection="0">
      <alignment horizontal="right" vertical="center"/>
    </xf>
    <xf numFmtId="4" fontId="36" fillId="18" borderId="73" applyNumberFormat="0" applyProtection="0">
      <alignment horizontal="right" vertical="center"/>
    </xf>
    <xf numFmtId="4" fontId="36" fillId="18" borderId="73" applyNumberFormat="0" applyProtection="0">
      <alignment horizontal="right" vertical="center"/>
    </xf>
    <xf numFmtId="4" fontId="36" fillId="18" borderId="73" applyNumberFormat="0" applyProtection="0">
      <alignment horizontal="right" vertical="center"/>
    </xf>
    <xf numFmtId="4" fontId="36" fillId="18" borderId="73" applyNumberFormat="0" applyProtection="0">
      <alignment horizontal="right" vertical="center"/>
    </xf>
    <xf numFmtId="4" fontId="36" fillId="18" borderId="73" applyNumberFormat="0" applyProtection="0">
      <alignment horizontal="right" vertical="center"/>
    </xf>
    <xf numFmtId="4" fontId="36" fillId="18" borderId="73" applyNumberFormat="0" applyProtection="0">
      <alignment horizontal="right" vertical="center"/>
    </xf>
    <xf numFmtId="4" fontId="36" fillId="18" borderId="73" applyNumberFormat="0" applyProtection="0">
      <alignment horizontal="right" vertical="center"/>
    </xf>
    <xf numFmtId="4" fontId="36" fillId="18" borderId="73" applyNumberFormat="0" applyProtection="0">
      <alignment horizontal="right" vertical="center"/>
    </xf>
    <xf numFmtId="4" fontId="36" fillId="18" borderId="73" applyNumberFormat="0" applyProtection="0">
      <alignment horizontal="right" vertical="center"/>
    </xf>
    <xf numFmtId="4" fontId="36" fillId="18" borderId="73" applyNumberFormat="0" applyProtection="0">
      <alignment horizontal="right" vertical="center"/>
    </xf>
    <xf numFmtId="4" fontId="36" fillId="18" borderId="73" applyNumberFormat="0" applyProtection="0">
      <alignment horizontal="right" vertical="center"/>
    </xf>
    <xf numFmtId="4" fontId="36" fillId="18" borderId="73" applyNumberFormat="0" applyProtection="0">
      <alignment horizontal="right" vertical="center"/>
    </xf>
    <xf numFmtId="4" fontId="36" fillId="18" borderId="73" applyNumberFormat="0" applyProtection="0">
      <alignment horizontal="right" vertical="center"/>
    </xf>
    <xf numFmtId="4" fontId="36" fillId="18" borderId="73" applyNumberFormat="0" applyProtection="0">
      <alignment horizontal="right" vertical="center"/>
    </xf>
    <xf numFmtId="4" fontId="36" fillId="18" borderId="73" applyNumberFormat="0" applyProtection="0">
      <alignment horizontal="right" vertical="center"/>
    </xf>
    <xf numFmtId="4" fontId="36" fillId="18" borderId="73" applyNumberFormat="0" applyProtection="0">
      <alignment horizontal="right" vertical="center"/>
    </xf>
    <xf numFmtId="4" fontId="36" fillId="18" borderId="73" applyNumberFormat="0" applyProtection="0">
      <alignment horizontal="right" vertical="center"/>
    </xf>
    <xf numFmtId="4" fontId="36" fillId="18" borderId="73" applyNumberFormat="0" applyProtection="0">
      <alignment horizontal="right" vertical="center"/>
    </xf>
    <xf numFmtId="4" fontId="36" fillId="18" borderId="73" applyNumberFormat="0" applyProtection="0">
      <alignment horizontal="right" vertical="center"/>
    </xf>
    <xf numFmtId="4" fontId="36" fillId="18" borderId="73" applyNumberFormat="0" applyProtection="0">
      <alignment horizontal="right" vertical="center"/>
    </xf>
    <xf numFmtId="4" fontId="36" fillId="18" borderId="73" applyNumberFormat="0" applyProtection="0">
      <alignment horizontal="right" vertical="center"/>
    </xf>
    <xf numFmtId="4" fontId="36" fillId="18" borderId="73" applyNumberFormat="0" applyProtection="0">
      <alignment horizontal="right" vertical="center"/>
    </xf>
    <xf numFmtId="4" fontId="36" fillId="18" borderId="73" applyNumberFormat="0" applyProtection="0">
      <alignment horizontal="right" vertical="center"/>
    </xf>
    <xf numFmtId="4" fontId="36" fillId="18" borderId="73" applyNumberFormat="0" applyProtection="0">
      <alignment horizontal="right" vertical="center"/>
    </xf>
    <xf numFmtId="4" fontId="36" fillId="18" borderId="73" applyNumberFormat="0" applyProtection="0">
      <alignment horizontal="right" vertical="center"/>
    </xf>
    <xf numFmtId="4" fontId="36" fillId="18" borderId="73" applyNumberFormat="0" applyProtection="0">
      <alignment horizontal="right" vertical="center"/>
    </xf>
    <xf numFmtId="4" fontId="36" fillId="18" borderId="73" applyNumberFormat="0" applyProtection="0">
      <alignment horizontal="right" vertical="center"/>
    </xf>
    <xf numFmtId="4" fontId="36" fillId="18" borderId="73" applyNumberFormat="0" applyProtection="0">
      <alignment horizontal="right" vertical="center"/>
    </xf>
    <xf numFmtId="4" fontId="36" fillId="18" borderId="73" applyNumberFormat="0" applyProtection="0">
      <alignment horizontal="right" vertical="center"/>
    </xf>
    <xf numFmtId="4" fontId="36" fillId="18" borderId="73" applyNumberFormat="0" applyProtection="0">
      <alignment horizontal="right" vertical="center"/>
    </xf>
    <xf numFmtId="4" fontId="36" fillId="18" borderId="73" applyNumberFormat="0" applyProtection="0">
      <alignment horizontal="right" vertical="center"/>
    </xf>
    <xf numFmtId="4" fontId="36" fillId="18" borderId="73" applyNumberFormat="0" applyProtection="0">
      <alignment horizontal="right" vertical="center"/>
    </xf>
    <xf numFmtId="4" fontId="36" fillId="18" borderId="73" applyNumberFormat="0" applyProtection="0">
      <alignment horizontal="right" vertical="center"/>
    </xf>
    <xf numFmtId="4" fontId="36" fillId="18" borderId="73" applyNumberFormat="0" applyProtection="0">
      <alignment horizontal="right" vertical="center"/>
    </xf>
    <xf numFmtId="4" fontId="36" fillId="18" borderId="73" applyNumberFormat="0" applyProtection="0">
      <alignment horizontal="right" vertical="center"/>
    </xf>
    <xf numFmtId="4" fontId="36" fillId="18" borderId="73" applyNumberFormat="0" applyProtection="0">
      <alignment horizontal="right" vertical="center"/>
    </xf>
    <xf numFmtId="4" fontId="36" fillId="18" borderId="73" applyNumberFormat="0" applyProtection="0">
      <alignment horizontal="right" vertical="center"/>
    </xf>
    <xf numFmtId="4" fontId="36" fillId="18" borderId="73" applyNumberFormat="0" applyProtection="0">
      <alignment horizontal="right" vertical="center"/>
    </xf>
    <xf numFmtId="4" fontId="36" fillId="18" borderId="73" applyNumberFormat="0" applyProtection="0">
      <alignment horizontal="right" vertical="center"/>
    </xf>
    <xf numFmtId="4" fontId="36" fillId="18" borderId="73" applyNumberFormat="0" applyProtection="0">
      <alignment horizontal="right" vertical="center"/>
    </xf>
    <xf numFmtId="4" fontId="36" fillId="18" borderId="73" applyNumberFormat="0" applyProtection="0">
      <alignment horizontal="right" vertical="center"/>
    </xf>
    <xf numFmtId="4" fontId="36" fillId="18" borderId="73" applyNumberFormat="0" applyProtection="0">
      <alignment horizontal="right" vertical="center"/>
    </xf>
    <xf numFmtId="4" fontId="36" fillId="18" borderId="73" applyNumberFormat="0" applyProtection="0">
      <alignment horizontal="right" vertical="center"/>
    </xf>
    <xf numFmtId="4" fontId="36" fillId="18" borderId="73" applyNumberFormat="0" applyProtection="0">
      <alignment horizontal="right" vertical="center"/>
    </xf>
    <xf numFmtId="4" fontId="36" fillId="18" borderId="73" applyNumberFormat="0" applyProtection="0">
      <alignment horizontal="right" vertical="center"/>
    </xf>
    <xf numFmtId="4" fontId="36" fillId="18" borderId="73" applyNumberFormat="0" applyProtection="0">
      <alignment horizontal="right" vertical="center"/>
    </xf>
    <xf numFmtId="4" fontId="36" fillId="18" borderId="73" applyNumberFormat="0" applyProtection="0">
      <alignment horizontal="right" vertical="center"/>
    </xf>
    <xf numFmtId="4" fontId="36" fillId="18" borderId="73" applyNumberFormat="0" applyProtection="0">
      <alignment horizontal="right" vertical="center"/>
    </xf>
    <xf numFmtId="4" fontId="36" fillId="18" borderId="73" applyNumberFormat="0" applyProtection="0">
      <alignment horizontal="right" vertical="center"/>
    </xf>
    <xf numFmtId="4" fontId="36" fillId="18" borderId="73" applyNumberFormat="0" applyProtection="0">
      <alignment horizontal="right" vertical="center"/>
    </xf>
    <xf numFmtId="4" fontId="36" fillId="18" borderId="73" applyNumberFormat="0" applyProtection="0">
      <alignment horizontal="right" vertical="center"/>
    </xf>
    <xf numFmtId="4" fontId="36" fillId="18" borderId="73" applyNumberFormat="0" applyProtection="0">
      <alignment horizontal="right" vertical="center"/>
    </xf>
    <xf numFmtId="4" fontId="36" fillId="18" borderId="73" applyNumberFormat="0" applyProtection="0">
      <alignment horizontal="right" vertical="center"/>
    </xf>
    <xf numFmtId="4" fontId="36" fillId="18" borderId="73" applyNumberFormat="0" applyProtection="0">
      <alignment horizontal="right" vertical="center"/>
    </xf>
    <xf numFmtId="4" fontId="36" fillId="18" borderId="73" applyNumberFormat="0" applyProtection="0">
      <alignment horizontal="right" vertical="center"/>
    </xf>
    <xf numFmtId="4" fontId="36" fillId="18" borderId="73" applyNumberFormat="0" applyProtection="0">
      <alignment horizontal="right" vertical="center"/>
    </xf>
    <xf numFmtId="4" fontId="36" fillId="18" borderId="73" applyNumberFormat="0" applyProtection="0">
      <alignment horizontal="right" vertical="center"/>
    </xf>
    <xf numFmtId="4" fontId="36" fillId="18" borderId="73" applyNumberFormat="0" applyProtection="0">
      <alignment horizontal="right" vertical="center"/>
    </xf>
    <xf numFmtId="4" fontId="36" fillId="18" borderId="73" applyNumberFormat="0" applyProtection="0">
      <alignment horizontal="right" vertical="center"/>
    </xf>
    <xf numFmtId="4" fontId="36" fillId="18" borderId="73" applyNumberFormat="0" applyProtection="0">
      <alignment horizontal="right" vertical="center"/>
    </xf>
    <xf numFmtId="4" fontId="36" fillId="18" borderId="73" applyNumberFormat="0" applyProtection="0">
      <alignment horizontal="right" vertical="center"/>
    </xf>
    <xf numFmtId="4" fontId="36" fillId="18" borderId="73" applyNumberFormat="0" applyProtection="0">
      <alignment horizontal="right" vertical="center"/>
    </xf>
    <xf numFmtId="4" fontId="36" fillId="18" borderId="73" applyNumberFormat="0" applyProtection="0">
      <alignment horizontal="right" vertical="center"/>
    </xf>
    <xf numFmtId="4" fontId="36" fillId="18" borderId="73" applyNumberFormat="0" applyProtection="0">
      <alignment horizontal="right" vertical="center"/>
    </xf>
    <xf numFmtId="4" fontId="36" fillId="18" borderId="73" applyNumberFormat="0" applyProtection="0">
      <alignment horizontal="right" vertical="center"/>
    </xf>
    <xf numFmtId="4" fontId="36" fillId="18" borderId="73" applyNumberFormat="0" applyProtection="0">
      <alignment horizontal="right" vertical="center"/>
    </xf>
    <xf numFmtId="4" fontId="36" fillId="18" borderId="73" applyNumberFormat="0" applyProtection="0">
      <alignment horizontal="right" vertical="center"/>
    </xf>
    <xf numFmtId="4" fontId="36" fillId="18" borderId="73" applyNumberFormat="0" applyProtection="0">
      <alignment horizontal="right" vertical="center"/>
    </xf>
    <xf numFmtId="4" fontId="36" fillId="18" borderId="73" applyNumberFormat="0" applyProtection="0">
      <alignment horizontal="right" vertical="center"/>
    </xf>
    <xf numFmtId="4" fontId="36" fillId="18" borderId="73" applyNumberFormat="0" applyProtection="0">
      <alignment horizontal="right" vertical="center"/>
    </xf>
    <xf numFmtId="4" fontId="36" fillId="18" borderId="73" applyNumberFormat="0" applyProtection="0">
      <alignment horizontal="right" vertical="center"/>
    </xf>
    <xf numFmtId="4" fontId="36" fillId="18" borderId="73" applyNumberFormat="0" applyProtection="0">
      <alignment horizontal="right" vertical="center"/>
    </xf>
    <xf numFmtId="4" fontId="36" fillId="18" borderId="73" applyNumberFormat="0" applyProtection="0">
      <alignment horizontal="right" vertical="center"/>
    </xf>
    <xf numFmtId="4" fontId="36" fillId="18" borderId="73" applyNumberFormat="0" applyProtection="0">
      <alignment horizontal="right" vertical="center"/>
    </xf>
    <xf numFmtId="4" fontId="36" fillId="18" borderId="73" applyNumberFormat="0" applyProtection="0">
      <alignment horizontal="right" vertical="center"/>
    </xf>
    <xf numFmtId="4" fontId="36" fillId="18" borderId="73" applyNumberFormat="0" applyProtection="0">
      <alignment horizontal="right" vertical="center"/>
    </xf>
    <xf numFmtId="4" fontId="36" fillId="18" borderId="73" applyNumberFormat="0" applyProtection="0">
      <alignment horizontal="right" vertical="center"/>
    </xf>
    <xf numFmtId="4" fontId="36" fillId="18" borderId="73" applyNumberFormat="0" applyProtection="0">
      <alignment horizontal="right" vertical="center"/>
    </xf>
    <xf numFmtId="4" fontId="36" fillId="18" borderId="73" applyNumberFormat="0" applyProtection="0">
      <alignment horizontal="right" vertical="center"/>
    </xf>
    <xf numFmtId="4" fontId="36" fillId="18" borderId="73" applyNumberFormat="0" applyProtection="0">
      <alignment horizontal="right" vertical="center"/>
    </xf>
    <xf numFmtId="4" fontId="36" fillId="18" borderId="73" applyNumberFormat="0" applyProtection="0">
      <alignment horizontal="right" vertical="center"/>
    </xf>
    <xf numFmtId="4" fontId="36" fillId="18" borderId="73" applyNumberFormat="0" applyProtection="0">
      <alignment horizontal="right" vertical="center"/>
    </xf>
    <xf numFmtId="4" fontId="36" fillId="18" borderId="73" applyNumberFormat="0" applyProtection="0">
      <alignment horizontal="right" vertical="center"/>
    </xf>
    <xf numFmtId="4" fontId="36" fillId="18" borderId="73" applyNumberFormat="0" applyProtection="0">
      <alignment horizontal="right" vertical="center"/>
    </xf>
    <xf numFmtId="4" fontId="36" fillId="18" borderId="73" applyNumberFormat="0" applyProtection="0">
      <alignment horizontal="right" vertical="center"/>
    </xf>
    <xf numFmtId="4" fontId="36" fillId="18" borderId="73" applyNumberFormat="0" applyProtection="0">
      <alignment horizontal="right" vertical="center"/>
    </xf>
    <xf numFmtId="4" fontId="36" fillId="18" borderId="73" applyNumberFormat="0" applyProtection="0">
      <alignment horizontal="right" vertical="center"/>
    </xf>
    <xf numFmtId="4" fontId="36" fillId="18" borderId="73" applyNumberFormat="0" applyProtection="0">
      <alignment horizontal="right" vertical="center"/>
    </xf>
    <xf numFmtId="4" fontId="36" fillId="18" borderId="73" applyNumberFormat="0" applyProtection="0">
      <alignment horizontal="right" vertical="center"/>
    </xf>
    <xf numFmtId="4" fontId="36" fillId="18" borderId="73" applyNumberFormat="0" applyProtection="0">
      <alignment horizontal="right" vertical="center"/>
    </xf>
    <xf numFmtId="4" fontId="36" fillId="18" borderId="73" applyNumberFormat="0" applyProtection="0">
      <alignment horizontal="right" vertical="center"/>
    </xf>
    <xf numFmtId="4" fontId="36" fillId="18" borderId="73" applyNumberFormat="0" applyProtection="0">
      <alignment horizontal="right" vertical="center"/>
    </xf>
    <xf numFmtId="4" fontId="36" fillId="18" borderId="73" applyNumberFormat="0" applyProtection="0">
      <alignment horizontal="right" vertical="center"/>
    </xf>
    <xf numFmtId="4" fontId="36" fillId="18" borderId="73" applyNumberFormat="0" applyProtection="0">
      <alignment horizontal="right" vertical="center"/>
    </xf>
    <xf numFmtId="4" fontId="36" fillId="18" borderId="73" applyNumberFormat="0" applyProtection="0">
      <alignment horizontal="right" vertical="center"/>
    </xf>
    <xf numFmtId="4" fontId="36" fillId="18" borderId="73" applyNumberFormat="0" applyProtection="0">
      <alignment horizontal="right" vertical="center"/>
    </xf>
    <xf numFmtId="4" fontId="36" fillId="18" borderId="73" applyNumberFormat="0" applyProtection="0">
      <alignment horizontal="right" vertical="center"/>
    </xf>
    <xf numFmtId="4" fontId="36" fillId="18" borderId="73" applyNumberFormat="0" applyProtection="0">
      <alignment horizontal="right" vertical="center"/>
    </xf>
    <xf numFmtId="4" fontId="36" fillId="18" borderId="73" applyNumberFormat="0" applyProtection="0">
      <alignment horizontal="right" vertical="center"/>
    </xf>
    <xf numFmtId="4" fontId="36" fillId="18" borderId="73" applyNumberFormat="0" applyProtection="0">
      <alignment horizontal="right" vertical="center"/>
    </xf>
    <xf numFmtId="4" fontId="36" fillId="18" borderId="73" applyNumberFormat="0" applyProtection="0">
      <alignment horizontal="right" vertical="center"/>
    </xf>
    <xf numFmtId="4" fontId="36" fillId="18" borderId="73" applyNumberFormat="0" applyProtection="0">
      <alignment horizontal="right" vertical="center"/>
    </xf>
    <xf numFmtId="4" fontId="36" fillId="18" borderId="73" applyNumberFormat="0" applyProtection="0">
      <alignment horizontal="right" vertical="center"/>
    </xf>
    <xf numFmtId="4" fontId="36" fillId="18" borderId="73" applyNumberFormat="0" applyProtection="0">
      <alignment horizontal="right" vertical="center"/>
    </xf>
    <xf numFmtId="4" fontId="36" fillId="18" borderId="73" applyNumberFormat="0" applyProtection="0">
      <alignment horizontal="right" vertical="center"/>
    </xf>
    <xf numFmtId="4" fontId="36" fillId="18" borderId="73" applyNumberFormat="0" applyProtection="0">
      <alignment horizontal="right" vertical="center"/>
    </xf>
    <xf numFmtId="4" fontId="36" fillId="18" borderId="73" applyNumberFormat="0" applyProtection="0">
      <alignment horizontal="right" vertical="center"/>
    </xf>
    <xf numFmtId="4" fontId="36" fillId="18" borderId="73" applyNumberFormat="0" applyProtection="0">
      <alignment horizontal="right" vertical="center"/>
    </xf>
    <xf numFmtId="4" fontId="36" fillId="18" borderId="73" applyNumberFormat="0" applyProtection="0">
      <alignment horizontal="right" vertical="center"/>
    </xf>
    <xf numFmtId="4" fontId="36" fillId="18" borderId="73" applyNumberFormat="0" applyProtection="0">
      <alignment horizontal="right" vertical="center"/>
    </xf>
    <xf numFmtId="4" fontId="36" fillId="18" borderId="73" applyNumberFormat="0" applyProtection="0">
      <alignment horizontal="right" vertical="center"/>
    </xf>
    <xf numFmtId="4" fontId="36" fillId="18" borderId="73" applyNumberFormat="0" applyProtection="0">
      <alignment horizontal="right" vertical="center"/>
    </xf>
    <xf numFmtId="4" fontId="36" fillId="18" borderId="73" applyNumberFormat="0" applyProtection="0">
      <alignment horizontal="right" vertical="center"/>
    </xf>
    <xf numFmtId="4" fontId="36" fillId="18" borderId="73" applyNumberFormat="0" applyProtection="0">
      <alignment horizontal="right" vertical="center"/>
    </xf>
    <xf numFmtId="4" fontId="36" fillId="18" borderId="73" applyNumberFormat="0" applyProtection="0">
      <alignment horizontal="right" vertical="center"/>
    </xf>
    <xf numFmtId="4" fontId="36" fillId="18" borderId="73" applyNumberFormat="0" applyProtection="0">
      <alignment horizontal="right" vertical="center"/>
    </xf>
    <xf numFmtId="4" fontId="36" fillId="18" borderId="73" applyNumberFormat="0" applyProtection="0">
      <alignment horizontal="right" vertical="center"/>
    </xf>
    <xf numFmtId="4" fontId="36" fillId="18" borderId="73" applyNumberFormat="0" applyProtection="0">
      <alignment horizontal="right" vertical="center"/>
    </xf>
    <xf numFmtId="4" fontId="36" fillId="18" borderId="73" applyNumberFormat="0" applyProtection="0">
      <alignment horizontal="right" vertical="center"/>
    </xf>
    <xf numFmtId="4" fontId="36" fillId="18" borderId="73" applyNumberFormat="0" applyProtection="0">
      <alignment horizontal="right" vertical="center"/>
    </xf>
    <xf numFmtId="4" fontId="36" fillId="18" borderId="73" applyNumberFormat="0" applyProtection="0">
      <alignment horizontal="right" vertical="center"/>
    </xf>
    <xf numFmtId="4" fontId="36" fillId="18" borderId="73" applyNumberFormat="0" applyProtection="0">
      <alignment horizontal="right" vertical="center"/>
    </xf>
    <xf numFmtId="4" fontId="36" fillId="18" borderId="73" applyNumberFormat="0" applyProtection="0">
      <alignment horizontal="right" vertical="center"/>
    </xf>
    <xf numFmtId="4" fontId="36" fillId="18" borderId="73" applyNumberFormat="0" applyProtection="0">
      <alignment horizontal="right" vertical="center"/>
    </xf>
    <xf numFmtId="4" fontId="36" fillId="18" borderId="73" applyNumberFormat="0" applyProtection="0">
      <alignment horizontal="right" vertical="center"/>
    </xf>
    <xf numFmtId="4" fontId="36" fillId="18" borderId="73" applyNumberFormat="0" applyProtection="0">
      <alignment horizontal="right" vertical="center"/>
    </xf>
    <xf numFmtId="4" fontId="36" fillId="18" borderId="73" applyNumberFormat="0" applyProtection="0">
      <alignment horizontal="right" vertical="center"/>
    </xf>
    <xf numFmtId="4" fontId="36" fillId="18" borderId="73" applyNumberFormat="0" applyProtection="0">
      <alignment horizontal="right" vertical="center"/>
    </xf>
    <xf numFmtId="4" fontId="36" fillId="18" borderId="73" applyNumberFormat="0" applyProtection="0">
      <alignment horizontal="right" vertical="center"/>
    </xf>
    <xf numFmtId="4" fontId="36" fillId="18" borderId="73" applyNumberFormat="0" applyProtection="0">
      <alignment horizontal="right" vertical="center"/>
    </xf>
    <xf numFmtId="4" fontId="36" fillId="18" borderId="73" applyNumberFormat="0" applyProtection="0">
      <alignment horizontal="right" vertical="center"/>
    </xf>
    <xf numFmtId="4" fontId="36" fillId="18" borderId="73" applyNumberFormat="0" applyProtection="0">
      <alignment horizontal="right" vertical="center"/>
    </xf>
    <xf numFmtId="4" fontId="36" fillId="18" borderId="73" applyNumberFormat="0" applyProtection="0">
      <alignment horizontal="right" vertical="center"/>
    </xf>
    <xf numFmtId="4" fontId="36" fillId="18" borderId="73" applyNumberFormat="0" applyProtection="0">
      <alignment horizontal="right" vertical="center"/>
    </xf>
    <xf numFmtId="4" fontId="36" fillId="18" borderId="73" applyNumberFormat="0" applyProtection="0">
      <alignment horizontal="right" vertical="center"/>
    </xf>
    <xf numFmtId="4" fontId="36" fillId="18" borderId="73" applyNumberFormat="0" applyProtection="0">
      <alignment horizontal="right" vertical="center"/>
    </xf>
    <xf numFmtId="4" fontId="36" fillId="18" borderId="73" applyNumberFormat="0" applyProtection="0">
      <alignment horizontal="right" vertical="center"/>
    </xf>
    <xf numFmtId="4" fontId="36" fillId="18" borderId="73" applyNumberFormat="0" applyProtection="0">
      <alignment horizontal="right" vertical="center"/>
    </xf>
    <xf numFmtId="4" fontId="36" fillId="18" borderId="73" applyNumberFormat="0" applyProtection="0">
      <alignment horizontal="right" vertical="center"/>
    </xf>
    <xf numFmtId="4" fontId="36" fillId="18" borderId="73" applyNumberFormat="0" applyProtection="0">
      <alignment horizontal="right" vertical="center"/>
    </xf>
    <xf numFmtId="4" fontId="36" fillId="18" borderId="73" applyNumberFormat="0" applyProtection="0">
      <alignment horizontal="right" vertical="center"/>
    </xf>
    <xf numFmtId="4" fontId="36" fillId="18" borderId="73" applyNumberFormat="0" applyProtection="0">
      <alignment horizontal="right" vertical="center"/>
    </xf>
    <xf numFmtId="4" fontId="36" fillId="18" borderId="73" applyNumberFormat="0" applyProtection="0">
      <alignment horizontal="right" vertical="center"/>
    </xf>
    <xf numFmtId="4" fontId="36" fillId="18" borderId="73" applyNumberFormat="0" applyProtection="0">
      <alignment horizontal="right" vertical="center"/>
    </xf>
    <xf numFmtId="4" fontId="36" fillId="18" borderId="73" applyNumberFormat="0" applyProtection="0">
      <alignment horizontal="right" vertical="center"/>
    </xf>
    <xf numFmtId="4" fontId="36" fillId="18" borderId="73" applyNumberFormat="0" applyProtection="0">
      <alignment horizontal="right" vertical="center"/>
    </xf>
    <xf numFmtId="4" fontId="36" fillId="18" borderId="73" applyNumberFormat="0" applyProtection="0">
      <alignment horizontal="right" vertical="center"/>
    </xf>
    <xf numFmtId="4" fontId="36" fillId="18" borderId="73" applyNumberFormat="0" applyProtection="0">
      <alignment horizontal="right" vertical="center"/>
    </xf>
    <xf numFmtId="4" fontId="36" fillId="18" borderId="73" applyNumberFormat="0" applyProtection="0">
      <alignment horizontal="right" vertical="center"/>
    </xf>
    <xf numFmtId="4" fontId="36" fillId="18" borderId="73" applyNumberFormat="0" applyProtection="0">
      <alignment horizontal="right" vertical="center"/>
    </xf>
    <xf numFmtId="4" fontId="36" fillId="18" borderId="73" applyNumberFormat="0" applyProtection="0">
      <alignment horizontal="right" vertical="center"/>
    </xf>
    <xf numFmtId="4" fontId="36" fillId="18" borderId="73" applyNumberFormat="0" applyProtection="0">
      <alignment horizontal="right" vertical="center"/>
    </xf>
    <xf numFmtId="4" fontId="36" fillId="18" borderId="73" applyNumberFormat="0" applyProtection="0">
      <alignment horizontal="right" vertical="center"/>
    </xf>
    <xf numFmtId="4" fontId="36" fillId="18" borderId="73" applyNumberFormat="0" applyProtection="0">
      <alignment horizontal="right" vertical="center"/>
    </xf>
    <xf numFmtId="4" fontId="36" fillId="18" borderId="73" applyNumberFormat="0" applyProtection="0">
      <alignment horizontal="right" vertical="center"/>
    </xf>
    <xf numFmtId="4" fontId="36" fillId="18" borderId="73" applyNumberFormat="0" applyProtection="0">
      <alignment horizontal="right" vertical="center"/>
    </xf>
    <xf numFmtId="4" fontId="36" fillId="18" borderId="73" applyNumberFormat="0" applyProtection="0">
      <alignment horizontal="right" vertical="center"/>
    </xf>
    <xf numFmtId="4" fontId="36" fillId="18" borderId="73" applyNumberFormat="0" applyProtection="0">
      <alignment horizontal="right" vertical="center"/>
    </xf>
    <xf numFmtId="4" fontId="36" fillId="18" borderId="73" applyNumberFormat="0" applyProtection="0">
      <alignment horizontal="right" vertical="center"/>
    </xf>
    <xf numFmtId="4" fontId="36" fillId="18" borderId="73" applyNumberFormat="0" applyProtection="0">
      <alignment horizontal="right" vertical="center"/>
    </xf>
    <xf numFmtId="4" fontId="36" fillId="18" borderId="73" applyNumberFormat="0" applyProtection="0">
      <alignment horizontal="right" vertical="center"/>
    </xf>
    <xf numFmtId="4" fontId="36" fillId="18" borderId="73" applyNumberFormat="0" applyProtection="0">
      <alignment horizontal="right" vertical="center"/>
    </xf>
    <xf numFmtId="4" fontId="36" fillId="18" borderId="73" applyNumberFormat="0" applyProtection="0">
      <alignment horizontal="right" vertical="center"/>
    </xf>
    <xf numFmtId="4" fontId="36" fillId="18" borderId="73" applyNumberFormat="0" applyProtection="0">
      <alignment horizontal="right" vertical="center"/>
    </xf>
    <xf numFmtId="4" fontId="36" fillId="18" borderId="73" applyNumberFormat="0" applyProtection="0">
      <alignment horizontal="right" vertical="center"/>
    </xf>
    <xf numFmtId="4" fontId="36" fillId="18" borderId="73" applyNumberFormat="0" applyProtection="0">
      <alignment horizontal="right" vertical="center"/>
    </xf>
    <xf numFmtId="4" fontId="36" fillId="18" borderId="73" applyNumberFormat="0" applyProtection="0">
      <alignment horizontal="right" vertical="center"/>
    </xf>
    <xf numFmtId="4" fontId="36" fillId="18" borderId="73" applyNumberFormat="0" applyProtection="0">
      <alignment horizontal="right" vertical="center"/>
    </xf>
    <xf numFmtId="4" fontId="36" fillId="18" borderId="73" applyNumberFormat="0" applyProtection="0">
      <alignment horizontal="right" vertical="center"/>
    </xf>
    <xf numFmtId="4" fontId="36" fillId="18" borderId="73" applyNumberFormat="0" applyProtection="0">
      <alignment horizontal="right" vertical="center"/>
    </xf>
    <xf numFmtId="4" fontId="36" fillId="18" borderId="73" applyNumberFormat="0" applyProtection="0">
      <alignment horizontal="right" vertical="center"/>
    </xf>
    <xf numFmtId="4" fontId="36" fillId="18" borderId="73" applyNumberFormat="0" applyProtection="0">
      <alignment horizontal="right" vertical="center"/>
    </xf>
    <xf numFmtId="4" fontId="36" fillId="18" borderId="73" applyNumberFormat="0" applyProtection="0">
      <alignment horizontal="right" vertical="center"/>
    </xf>
    <xf numFmtId="4" fontId="36" fillId="18" borderId="73" applyNumberFormat="0" applyProtection="0">
      <alignment horizontal="right" vertical="center"/>
    </xf>
    <xf numFmtId="4" fontId="36" fillId="18" borderId="73" applyNumberFormat="0" applyProtection="0">
      <alignment horizontal="right" vertical="center"/>
    </xf>
    <xf numFmtId="4" fontId="36" fillId="18" borderId="73" applyNumberFormat="0" applyProtection="0">
      <alignment horizontal="right" vertical="center"/>
    </xf>
    <xf numFmtId="4" fontId="36" fillId="18" borderId="73" applyNumberFormat="0" applyProtection="0">
      <alignment horizontal="right" vertical="center"/>
    </xf>
    <xf numFmtId="4" fontId="36" fillId="18" borderId="73" applyNumberFormat="0" applyProtection="0">
      <alignment horizontal="right" vertical="center"/>
    </xf>
    <xf numFmtId="4" fontId="36" fillId="18" borderId="73" applyNumberFormat="0" applyProtection="0">
      <alignment horizontal="right" vertical="center"/>
    </xf>
    <xf numFmtId="4" fontId="36" fillId="18" borderId="73" applyNumberFormat="0" applyProtection="0">
      <alignment horizontal="right" vertical="center"/>
    </xf>
    <xf numFmtId="4" fontId="36" fillId="18" borderId="73" applyNumberFormat="0" applyProtection="0">
      <alignment horizontal="right" vertical="center"/>
    </xf>
    <xf numFmtId="4" fontId="36" fillId="18" borderId="73" applyNumberFormat="0" applyProtection="0">
      <alignment horizontal="right" vertical="center"/>
    </xf>
    <xf numFmtId="4" fontId="36" fillId="18" borderId="73" applyNumberFormat="0" applyProtection="0">
      <alignment horizontal="right" vertical="center"/>
    </xf>
    <xf numFmtId="4" fontId="36" fillId="18" borderId="73" applyNumberFormat="0" applyProtection="0">
      <alignment horizontal="right" vertical="center"/>
    </xf>
    <xf numFmtId="4" fontId="36" fillId="18" borderId="73" applyNumberFormat="0" applyProtection="0">
      <alignment horizontal="right" vertical="center"/>
    </xf>
    <xf numFmtId="4" fontId="36" fillId="18" borderId="73" applyNumberFormat="0" applyProtection="0">
      <alignment horizontal="right" vertical="center"/>
    </xf>
    <xf numFmtId="4" fontId="36" fillId="18" borderId="73" applyNumberFormat="0" applyProtection="0">
      <alignment horizontal="right" vertical="center"/>
    </xf>
    <xf numFmtId="4" fontId="36" fillId="18" borderId="73" applyNumberFormat="0" applyProtection="0">
      <alignment horizontal="right" vertical="center"/>
    </xf>
    <xf numFmtId="4" fontId="36" fillId="18" borderId="73" applyNumberFormat="0" applyProtection="0">
      <alignment horizontal="right" vertical="center"/>
    </xf>
    <xf numFmtId="4" fontId="36" fillId="18" borderId="73" applyNumberFormat="0" applyProtection="0">
      <alignment horizontal="right" vertical="center"/>
    </xf>
    <xf numFmtId="4" fontId="36" fillId="18" borderId="73" applyNumberFormat="0" applyProtection="0">
      <alignment horizontal="right" vertical="center"/>
    </xf>
    <xf numFmtId="4" fontId="36" fillId="18" borderId="73" applyNumberFormat="0" applyProtection="0">
      <alignment horizontal="right" vertical="center"/>
    </xf>
    <xf numFmtId="4" fontId="36" fillId="18" borderId="73" applyNumberFormat="0" applyProtection="0">
      <alignment horizontal="right" vertical="center"/>
    </xf>
    <xf numFmtId="4" fontId="36" fillId="18" borderId="73" applyNumberFormat="0" applyProtection="0">
      <alignment horizontal="right" vertical="center"/>
    </xf>
    <xf numFmtId="4" fontId="36" fillId="18" borderId="73" applyNumberFormat="0" applyProtection="0">
      <alignment horizontal="right" vertical="center"/>
    </xf>
    <xf numFmtId="4" fontId="36" fillId="18" borderId="73" applyNumberFormat="0" applyProtection="0">
      <alignment horizontal="right" vertical="center"/>
    </xf>
    <xf numFmtId="4" fontId="36" fillId="18" borderId="73" applyNumberFormat="0" applyProtection="0">
      <alignment horizontal="right" vertical="center"/>
    </xf>
    <xf numFmtId="4" fontId="36" fillId="18" borderId="73" applyNumberFormat="0" applyProtection="0">
      <alignment horizontal="right" vertical="center"/>
    </xf>
    <xf numFmtId="4" fontId="36" fillId="18" borderId="73" applyNumberFormat="0" applyProtection="0">
      <alignment horizontal="right" vertical="center"/>
    </xf>
    <xf numFmtId="4" fontId="36" fillId="18" borderId="73" applyNumberFormat="0" applyProtection="0">
      <alignment horizontal="right" vertical="center"/>
    </xf>
    <xf numFmtId="4" fontId="36" fillId="18" borderId="73" applyNumberFormat="0" applyProtection="0">
      <alignment horizontal="right" vertical="center"/>
    </xf>
    <xf numFmtId="4" fontId="36" fillId="18" borderId="73" applyNumberFormat="0" applyProtection="0">
      <alignment horizontal="right" vertical="center"/>
    </xf>
    <xf numFmtId="4" fontId="36" fillId="18" borderId="73" applyNumberFormat="0" applyProtection="0">
      <alignment horizontal="right" vertical="center"/>
    </xf>
    <xf numFmtId="4" fontId="36" fillId="18" borderId="73" applyNumberFormat="0" applyProtection="0">
      <alignment horizontal="right" vertical="center"/>
    </xf>
    <xf numFmtId="4" fontId="36" fillId="18" borderId="73" applyNumberFormat="0" applyProtection="0">
      <alignment horizontal="right" vertical="center"/>
    </xf>
    <xf numFmtId="4" fontId="36" fillId="18" borderId="73" applyNumberFormat="0" applyProtection="0">
      <alignment horizontal="right" vertical="center"/>
    </xf>
    <xf numFmtId="4" fontId="36" fillId="18" borderId="73" applyNumberFormat="0" applyProtection="0">
      <alignment horizontal="right" vertical="center"/>
    </xf>
    <xf numFmtId="4" fontId="36" fillId="18" borderId="73" applyNumberFormat="0" applyProtection="0">
      <alignment horizontal="right" vertical="center"/>
    </xf>
    <xf numFmtId="4" fontId="36" fillId="18" borderId="73" applyNumberFormat="0" applyProtection="0">
      <alignment horizontal="right" vertical="center"/>
    </xf>
    <xf numFmtId="4" fontId="36" fillId="18" borderId="73" applyNumberFormat="0" applyProtection="0">
      <alignment horizontal="right" vertical="center"/>
    </xf>
    <xf numFmtId="4" fontId="36" fillId="18" borderId="73" applyNumberFormat="0" applyProtection="0">
      <alignment horizontal="right" vertical="center"/>
    </xf>
    <xf numFmtId="4" fontId="36" fillId="18" borderId="73" applyNumberFormat="0" applyProtection="0">
      <alignment horizontal="right" vertical="center"/>
    </xf>
    <xf numFmtId="4" fontId="36" fillId="18" borderId="73" applyNumberFormat="0" applyProtection="0">
      <alignment horizontal="right" vertical="center"/>
    </xf>
    <xf numFmtId="4" fontId="36" fillId="18" borderId="73" applyNumberFormat="0" applyProtection="0">
      <alignment horizontal="right" vertical="center"/>
    </xf>
    <xf numFmtId="4" fontId="36" fillId="18" borderId="73" applyNumberFormat="0" applyProtection="0">
      <alignment horizontal="right" vertical="center"/>
    </xf>
    <xf numFmtId="4" fontId="36" fillId="18" borderId="73" applyNumberFormat="0" applyProtection="0">
      <alignment horizontal="right" vertical="center"/>
    </xf>
    <xf numFmtId="4" fontId="36" fillId="18" borderId="73" applyNumberFormat="0" applyProtection="0">
      <alignment horizontal="right" vertical="center"/>
    </xf>
    <xf numFmtId="4" fontId="36" fillId="18" borderId="73" applyNumberFormat="0" applyProtection="0">
      <alignment horizontal="right" vertical="center"/>
    </xf>
    <xf numFmtId="4" fontId="36" fillId="18" borderId="73" applyNumberFormat="0" applyProtection="0">
      <alignment horizontal="right" vertical="center"/>
    </xf>
    <xf numFmtId="4" fontId="36" fillId="18" borderId="73" applyNumberFormat="0" applyProtection="0">
      <alignment horizontal="right" vertical="center"/>
    </xf>
    <xf numFmtId="4" fontId="36" fillId="18" borderId="73" applyNumberFormat="0" applyProtection="0">
      <alignment horizontal="right" vertical="center"/>
    </xf>
    <xf numFmtId="4" fontId="36" fillId="18" borderId="73" applyNumberFormat="0" applyProtection="0">
      <alignment horizontal="right" vertical="center"/>
    </xf>
    <xf numFmtId="4" fontId="36" fillId="18" borderId="73" applyNumberFormat="0" applyProtection="0">
      <alignment horizontal="right" vertical="center"/>
    </xf>
    <xf numFmtId="4" fontId="36" fillId="18" borderId="73" applyNumberFormat="0" applyProtection="0">
      <alignment horizontal="right" vertical="center"/>
    </xf>
    <xf numFmtId="4" fontId="36" fillId="18" borderId="73" applyNumberFormat="0" applyProtection="0">
      <alignment horizontal="right" vertical="center"/>
    </xf>
    <xf numFmtId="4" fontId="36" fillId="18" borderId="73" applyNumberFormat="0" applyProtection="0">
      <alignment horizontal="right" vertical="center"/>
    </xf>
    <xf numFmtId="4" fontId="36" fillId="18" borderId="73" applyNumberFormat="0" applyProtection="0">
      <alignment horizontal="right" vertical="center"/>
    </xf>
    <xf numFmtId="4" fontId="36" fillId="18" borderId="73" applyNumberFormat="0" applyProtection="0">
      <alignment horizontal="right" vertical="center"/>
    </xf>
    <xf numFmtId="4" fontId="36" fillId="18" borderId="73" applyNumberFormat="0" applyProtection="0">
      <alignment horizontal="right" vertical="center"/>
    </xf>
    <xf numFmtId="4" fontId="36" fillId="18" borderId="73" applyNumberFormat="0" applyProtection="0">
      <alignment horizontal="right" vertical="center"/>
    </xf>
    <xf numFmtId="4" fontId="36" fillId="18" borderId="73" applyNumberFormat="0" applyProtection="0">
      <alignment horizontal="right" vertical="center"/>
    </xf>
    <xf numFmtId="4" fontId="36" fillId="18" borderId="73" applyNumberFormat="0" applyProtection="0">
      <alignment horizontal="right" vertical="center"/>
    </xf>
    <xf numFmtId="4" fontId="36" fillId="18" borderId="73" applyNumberFormat="0" applyProtection="0">
      <alignment horizontal="right" vertical="center"/>
    </xf>
    <xf numFmtId="4" fontId="36" fillId="18" borderId="73" applyNumberFormat="0" applyProtection="0">
      <alignment horizontal="right" vertical="center"/>
    </xf>
    <xf numFmtId="4" fontId="36" fillId="18" borderId="73" applyNumberFormat="0" applyProtection="0">
      <alignment horizontal="right" vertical="center"/>
    </xf>
    <xf numFmtId="4" fontId="36" fillId="18" borderId="73" applyNumberFormat="0" applyProtection="0">
      <alignment horizontal="right" vertical="center"/>
    </xf>
    <xf numFmtId="4" fontId="36" fillId="18" borderId="73" applyNumberFormat="0" applyProtection="0">
      <alignment horizontal="right" vertical="center"/>
    </xf>
    <xf numFmtId="4" fontId="36" fillId="18" borderId="73" applyNumberFormat="0" applyProtection="0">
      <alignment horizontal="right" vertical="center"/>
    </xf>
    <xf numFmtId="4" fontId="36" fillId="18" borderId="73" applyNumberFormat="0" applyProtection="0">
      <alignment horizontal="right" vertical="center"/>
    </xf>
    <xf numFmtId="4" fontId="36" fillId="18" borderId="73" applyNumberFormat="0" applyProtection="0">
      <alignment horizontal="right" vertical="center"/>
    </xf>
    <xf numFmtId="4" fontId="36" fillId="18" borderId="73" applyNumberFormat="0" applyProtection="0">
      <alignment horizontal="right" vertical="center"/>
    </xf>
    <xf numFmtId="4" fontId="36" fillId="18" borderId="73" applyNumberFormat="0" applyProtection="0">
      <alignment horizontal="right" vertical="center"/>
    </xf>
    <xf numFmtId="4" fontId="36" fillId="18" borderId="73" applyNumberFormat="0" applyProtection="0">
      <alignment horizontal="right" vertical="center"/>
    </xf>
    <xf numFmtId="4" fontId="36" fillId="18" borderId="73" applyNumberFormat="0" applyProtection="0">
      <alignment horizontal="right" vertical="center"/>
    </xf>
    <xf numFmtId="4" fontId="36" fillId="18" borderId="73" applyNumberFormat="0" applyProtection="0">
      <alignment horizontal="right" vertical="center"/>
    </xf>
    <xf numFmtId="4" fontId="36" fillId="18" borderId="73" applyNumberFormat="0" applyProtection="0">
      <alignment horizontal="right" vertical="center"/>
    </xf>
    <xf numFmtId="4" fontId="36" fillId="18" borderId="73" applyNumberFormat="0" applyProtection="0">
      <alignment horizontal="right" vertical="center"/>
    </xf>
    <xf numFmtId="4" fontId="36" fillId="18" borderId="73" applyNumberFormat="0" applyProtection="0">
      <alignment horizontal="right" vertical="center"/>
    </xf>
    <xf numFmtId="4" fontId="36" fillId="18" borderId="73" applyNumberFormat="0" applyProtection="0">
      <alignment horizontal="right" vertical="center"/>
    </xf>
    <xf numFmtId="4" fontId="36" fillId="18" borderId="73" applyNumberFormat="0" applyProtection="0">
      <alignment horizontal="right" vertical="center"/>
    </xf>
    <xf numFmtId="4" fontId="36" fillId="18" borderId="73" applyNumberFormat="0" applyProtection="0">
      <alignment horizontal="right" vertical="center"/>
    </xf>
    <xf numFmtId="4" fontId="36" fillId="18" borderId="73" applyNumberFormat="0" applyProtection="0">
      <alignment horizontal="right" vertical="center"/>
    </xf>
    <xf numFmtId="4" fontId="36" fillId="18" borderId="73" applyNumberFormat="0" applyProtection="0">
      <alignment horizontal="right" vertical="center"/>
    </xf>
    <xf numFmtId="4" fontId="36" fillId="18" borderId="73" applyNumberFormat="0" applyProtection="0">
      <alignment horizontal="right" vertical="center"/>
    </xf>
    <xf numFmtId="4" fontId="36" fillId="18" borderId="73" applyNumberFormat="0" applyProtection="0">
      <alignment horizontal="right" vertical="center"/>
    </xf>
    <xf numFmtId="4" fontId="36" fillId="18" borderId="73" applyNumberFormat="0" applyProtection="0">
      <alignment horizontal="right" vertical="center"/>
    </xf>
    <xf numFmtId="4" fontId="36" fillId="18" borderId="73" applyNumberFormat="0" applyProtection="0">
      <alignment horizontal="right" vertical="center"/>
    </xf>
    <xf numFmtId="4" fontId="36" fillId="18" borderId="73" applyNumberFormat="0" applyProtection="0">
      <alignment horizontal="right" vertical="center"/>
    </xf>
    <xf numFmtId="4" fontId="36" fillId="18" borderId="73" applyNumberFormat="0" applyProtection="0">
      <alignment horizontal="right" vertical="center"/>
    </xf>
    <xf numFmtId="4" fontId="36" fillId="18" borderId="73" applyNumberFormat="0" applyProtection="0">
      <alignment horizontal="right" vertical="center"/>
    </xf>
    <xf numFmtId="4" fontId="36" fillId="18" borderId="73" applyNumberFormat="0" applyProtection="0">
      <alignment horizontal="right" vertical="center"/>
    </xf>
    <xf numFmtId="4" fontId="36" fillId="18" borderId="73" applyNumberFormat="0" applyProtection="0">
      <alignment horizontal="right" vertical="center"/>
    </xf>
    <xf numFmtId="4" fontId="36" fillId="18" borderId="73" applyNumberFormat="0" applyProtection="0">
      <alignment horizontal="right" vertical="center"/>
    </xf>
    <xf numFmtId="4" fontId="36" fillId="18" borderId="73" applyNumberFormat="0" applyProtection="0">
      <alignment horizontal="right" vertical="center"/>
    </xf>
    <xf numFmtId="4" fontId="36" fillId="18" borderId="73" applyNumberFormat="0" applyProtection="0">
      <alignment horizontal="right" vertical="center"/>
    </xf>
    <xf numFmtId="4" fontId="36" fillId="18" borderId="73" applyNumberFormat="0" applyProtection="0">
      <alignment horizontal="right" vertical="center"/>
    </xf>
    <xf numFmtId="4" fontId="36" fillId="18" borderId="73" applyNumberFormat="0" applyProtection="0">
      <alignment horizontal="right" vertical="center"/>
    </xf>
    <xf numFmtId="4" fontId="36" fillId="18" borderId="73" applyNumberFormat="0" applyProtection="0">
      <alignment horizontal="right" vertical="center"/>
    </xf>
    <xf numFmtId="4" fontId="36" fillId="18" borderId="73" applyNumberFormat="0" applyProtection="0">
      <alignment horizontal="right" vertical="center"/>
    </xf>
    <xf numFmtId="4" fontId="36" fillId="18" borderId="73" applyNumberFormat="0" applyProtection="0">
      <alignment horizontal="right" vertical="center"/>
    </xf>
    <xf numFmtId="4" fontId="36" fillId="18" borderId="73" applyNumberFormat="0" applyProtection="0">
      <alignment horizontal="right" vertical="center"/>
    </xf>
    <xf numFmtId="4" fontId="36" fillId="18" borderId="73" applyNumberFormat="0" applyProtection="0">
      <alignment horizontal="right" vertical="center"/>
    </xf>
    <xf numFmtId="4" fontId="36" fillId="18" borderId="73" applyNumberFormat="0" applyProtection="0">
      <alignment horizontal="right" vertical="center"/>
    </xf>
    <xf numFmtId="4" fontId="36" fillId="18" borderId="73" applyNumberFormat="0" applyProtection="0">
      <alignment horizontal="right" vertical="center"/>
    </xf>
    <xf numFmtId="4" fontId="36" fillId="18" borderId="73" applyNumberFormat="0" applyProtection="0">
      <alignment horizontal="right" vertical="center"/>
    </xf>
    <xf numFmtId="4" fontId="36" fillId="18" borderId="73" applyNumberFormat="0" applyProtection="0">
      <alignment horizontal="right" vertical="center"/>
    </xf>
    <xf numFmtId="4" fontId="36" fillId="18" borderId="73" applyNumberFormat="0" applyProtection="0">
      <alignment horizontal="right" vertical="center"/>
    </xf>
    <xf numFmtId="4" fontId="36" fillId="18" borderId="73" applyNumberFormat="0" applyProtection="0">
      <alignment horizontal="right" vertical="center"/>
    </xf>
    <xf numFmtId="4" fontId="36" fillId="18" borderId="73" applyNumberFormat="0" applyProtection="0">
      <alignment horizontal="right" vertical="center"/>
    </xf>
    <xf numFmtId="4" fontId="36" fillId="18" borderId="73" applyNumberFormat="0" applyProtection="0">
      <alignment horizontal="right" vertical="center"/>
    </xf>
    <xf numFmtId="4" fontId="36" fillId="18" borderId="73" applyNumberFormat="0" applyProtection="0">
      <alignment horizontal="right" vertical="center"/>
    </xf>
    <xf numFmtId="4" fontId="36" fillId="18" borderId="73" applyNumberFormat="0" applyProtection="0">
      <alignment horizontal="right" vertical="center"/>
    </xf>
    <xf numFmtId="4" fontId="36" fillId="18" borderId="73" applyNumberFormat="0" applyProtection="0">
      <alignment horizontal="right" vertical="center"/>
    </xf>
    <xf numFmtId="4" fontId="36" fillId="18" borderId="73" applyNumberFormat="0" applyProtection="0">
      <alignment horizontal="right" vertical="center"/>
    </xf>
    <xf numFmtId="4" fontId="36" fillId="18" borderId="73" applyNumberFormat="0" applyProtection="0">
      <alignment horizontal="right" vertical="center"/>
    </xf>
    <xf numFmtId="4" fontId="36" fillId="18" borderId="73" applyNumberFormat="0" applyProtection="0">
      <alignment horizontal="right" vertical="center"/>
    </xf>
    <xf numFmtId="4" fontId="36" fillId="18" borderId="73" applyNumberFormat="0" applyProtection="0">
      <alignment horizontal="right" vertical="center"/>
    </xf>
    <xf numFmtId="4" fontId="36" fillId="18" borderId="73" applyNumberFormat="0" applyProtection="0">
      <alignment horizontal="right" vertical="center"/>
    </xf>
    <xf numFmtId="4" fontId="36" fillId="18" borderId="73" applyNumberFormat="0" applyProtection="0">
      <alignment horizontal="right" vertical="center"/>
    </xf>
    <xf numFmtId="4" fontId="36" fillId="18" borderId="73" applyNumberFormat="0" applyProtection="0">
      <alignment horizontal="right" vertical="center"/>
    </xf>
    <xf numFmtId="4" fontId="36" fillId="18" borderId="73" applyNumberFormat="0" applyProtection="0">
      <alignment horizontal="right" vertical="center"/>
    </xf>
    <xf numFmtId="4" fontId="36" fillId="18" borderId="73" applyNumberFormat="0" applyProtection="0">
      <alignment horizontal="right" vertical="center"/>
    </xf>
    <xf numFmtId="4" fontId="36" fillId="18" borderId="73" applyNumberFormat="0" applyProtection="0">
      <alignment horizontal="right" vertical="center"/>
    </xf>
    <xf numFmtId="4" fontId="36" fillId="18" borderId="73" applyNumberFormat="0" applyProtection="0">
      <alignment horizontal="right" vertical="center"/>
    </xf>
    <xf numFmtId="4" fontId="36" fillId="18" borderId="73" applyNumberFormat="0" applyProtection="0">
      <alignment horizontal="right" vertical="center"/>
    </xf>
    <xf numFmtId="4" fontId="36" fillId="18" borderId="73" applyNumberFormat="0" applyProtection="0">
      <alignment horizontal="right" vertical="center"/>
    </xf>
    <xf numFmtId="4" fontId="36" fillId="18" borderId="73" applyNumberFormat="0" applyProtection="0">
      <alignment horizontal="right" vertical="center"/>
    </xf>
    <xf numFmtId="4" fontId="36" fillId="18" borderId="73" applyNumberFormat="0" applyProtection="0">
      <alignment horizontal="right" vertical="center"/>
    </xf>
    <xf numFmtId="4" fontId="36" fillId="18" borderId="73" applyNumberFormat="0" applyProtection="0">
      <alignment horizontal="right" vertical="center"/>
    </xf>
    <xf numFmtId="4" fontId="36" fillId="18" borderId="73" applyNumberFormat="0" applyProtection="0">
      <alignment horizontal="right" vertical="center"/>
    </xf>
    <xf numFmtId="4" fontId="36" fillId="18" borderId="73" applyNumberFormat="0" applyProtection="0">
      <alignment horizontal="right" vertical="center"/>
    </xf>
    <xf numFmtId="4" fontId="36" fillId="18" borderId="73" applyNumberFormat="0" applyProtection="0">
      <alignment horizontal="right" vertical="center"/>
    </xf>
    <xf numFmtId="4" fontId="36" fillId="18" borderId="73" applyNumberFormat="0" applyProtection="0">
      <alignment horizontal="right" vertical="center"/>
    </xf>
    <xf numFmtId="4" fontId="36" fillId="18" borderId="73" applyNumberFormat="0" applyProtection="0">
      <alignment horizontal="right" vertical="center"/>
    </xf>
    <xf numFmtId="4" fontId="36" fillId="18" borderId="73" applyNumberFormat="0" applyProtection="0">
      <alignment horizontal="right" vertical="center"/>
    </xf>
    <xf numFmtId="4" fontId="36" fillId="18" borderId="73" applyNumberFormat="0" applyProtection="0">
      <alignment horizontal="right" vertical="center"/>
    </xf>
    <xf numFmtId="4" fontId="36" fillId="18" borderId="73" applyNumberFormat="0" applyProtection="0">
      <alignment horizontal="right" vertical="center"/>
    </xf>
    <xf numFmtId="4" fontId="36" fillId="18" borderId="73" applyNumberFormat="0" applyProtection="0">
      <alignment horizontal="right" vertical="center"/>
    </xf>
    <xf numFmtId="4" fontId="36" fillId="18" borderId="73" applyNumberFormat="0" applyProtection="0">
      <alignment horizontal="right" vertical="center"/>
    </xf>
    <xf numFmtId="4" fontId="36" fillId="18" borderId="73" applyNumberFormat="0" applyProtection="0">
      <alignment horizontal="right" vertical="center"/>
    </xf>
    <xf numFmtId="4" fontId="36" fillId="18" borderId="73" applyNumberFormat="0" applyProtection="0">
      <alignment horizontal="right" vertical="center"/>
    </xf>
    <xf numFmtId="4" fontId="36" fillId="18" borderId="73" applyNumberFormat="0" applyProtection="0">
      <alignment horizontal="right" vertical="center"/>
    </xf>
    <xf numFmtId="4" fontId="36" fillId="18" borderId="73" applyNumberFormat="0" applyProtection="0">
      <alignment horizontal="right" vertical="center"/>
    </xf>
    <xf numFmtId="4" fontId="36" fillId="18" borderId="73" applyNumberFormat="0" applyProtection="0">
      <alignment horizontal="right" vertical="center"/>
    </xf>
    <xf numFmtId="4" fontId="36" fillId="18" borderId="73" applyNumberFormat="0" applyProtection="0">
      <alignment horizontal="right" vertical="center"/>
    </xf>
    <xf numFmtId="4" fontId="36" fillId="18" borderId="73" applyNumberFormat="0" applyProtection="0">
      <alignment horizontal="right" vertical="center"/>
    </xf>
    <xf numFmtId="4" fontId="36" fillId="18" borderId="73" applyNumberFormat="0" applyProtection="0">
      <alignment horizontal="right" vertical="center"/>
    </xf>
    <xf numFmtId="4" fontId="36" fillId="18" borderId="73" applyNumberFormat="0" applyProtection="0">
      <alignment horizontal="right" vertical="center"/>
    </xf>
    <xf numFmtId="4" fontId="36" fillId="18" borderId="73" applyNumberFormat="0" applyProtection="0">
      <alignment horizontal="right" vertical="center"/>
    </xf>
    <xf numFmtId="4" fontId="36" fillId="18" borderId="73" applyNumberFormat="0" applyProtection="0">
      <alignment horizontal="right" vertical="center"/>
    </xf>
    <xf numFmtId="4" fontId="36" fillId="18" borderId="73" applyNumberFormat="0" applyProtection="0">
      <alignment horizontal="right" vertical="center"/>
    </xf>
    <xf numFmtId="4" fontId="36" fillId="18" borderId="73" applyNumberFormat="0" applyProtection="0">
      <alignment horizontal="right" vertical="center"/>
    </xf>
    <xf numFmtId="4" fontId="36" fillId="18" borderId="73" applyNumberFormat="0" applyProtection="0">
      <alignment horizontal="right" vertical="center"/>
    </xf>
    <xf numFmtId="4" fontId="36" fillId="18" borderId="73" applyNumberFormat="0" applyProtection="0">
      <alignment horizontal="right" vertical="center"/>
    </xf>
    <xf numFmtId="4" fontId="36" fillId="18" borderId="73" applyNumberFormat="0" applyProtection="0">
      <alignment horizontal="right" vertical="center"/>
    </xf>
    <xf numFmtId="4" fontId="36" fillId="18" borderId="73" applyNumberFormat="0" applyProtection="0">
      <alignment horizontal="right" vertical="center"/>
    </xf>
    <xf numFmtId="4" fontId="36" fillId="18" borderId="73" applyNumberFormat="0" applyProtection="0">
      <alignment horizontal="right" vertical="center"/>
    </xf>
    <xf numFmtId="4" fontId="36" fillId="18" borderId="73" applyNumberFormat="0" applyProtection="0">
      <alignment horizontal="right" vertical="center"/>
    </xf>
    <xf numFmtId="4" fontId="36" fillId="18" borderId="73" applyNumberFormat="0" applyProtection="0">
      <alignment horizontal="right" vertical="center"/>
    </xf>
    <xf numFmtId="4" fontId="36" fillId="18" borderId="73" applyNumberFormat="0" applyProtection="0">
      <alignment horizontal="right" vertical="center"/>
    </xf>
    <xf numFmtId="4" fontId="36" fillId="18" borderId="73" applyNumberFormat="0" applyProtection="0">
      <alignment horizontal="right" vertical="center"/>
    </xf>
    <xf numFmtId="4" fontId="36" fillId="18" borderId="73" applyNumberFormat="0" applyProtection="0">
      <alignment horizontal="right" vertical="center"/>
    </xf>
    <xf numFmtId="4" fontId="36" fillId="18" borderId="73" applyNumberFormat="0" applyProtection="0">
      <alignment horizontal="right" vertical="center"/>
    </xf>
    <xf numFmtId="4" fontId="36" fillId="18" borderId="73" applyNumberFormat="0" applyProtection="0">
      <alignment horizontal="right" vertical="center"/>
    </xf>
    <xf numFmtId="4" fontId="36" fillId="18" borderId="73" applyNumberFormat="0" applyProtection="0">
      <alignment horizontal="right" vertical="center"/>
    </xf>
    <xf numFmtId="4" fontId="36" fillId="18" borderId="73" applyNumberFormat="0" applyProtection="0">
      <alignment horizontal="right" vertical="center"/>
    </xf>
    <xf numFmtId="4" fontId="36" fillId="18" borderId="73" applyNumberFormat="0" applyProtection="0">
      <alignment horizontal="right" vertical="center"/>
    </xf>
    <xf numFmtId="4" fontId="36" fillId="18" borderId="73" applyNumberFormat="0" applyProtection="0">
      <alignment horizontal="right" vertical="center"/>
    </xf>
    <xf numFmtId="4" fontId="36" fillId="18" borderId="73" applyNumberFormat="0" applyProtection="0">
      <alignment horizontal="right" vertical="center"/>
    </xf>
    <xf numFmtId="4" fontId="36" fillId="18" borderId="73" applyNumberFormat="0" applyProtection="0">
      <alignment horizontal="right" vertical="center"/>
    </xf>
    <xf numFmtId="4" fontId="36" fillId="18" borderId="73" applyNumberFormat="0" applyProtection="0">
      <alignment horizontal="right" vertical="center"/>
    </xf>
    <xf numFmtId="4" fontId="36" fillId="18" borderId="73" applyNumberFormat="0" applyProtection="0">
      <alignment horizontal="right" vertical="center"/>
    </xf>
    <xf numFmtId="4" fontId="36" fillId="18" borderId="73" applyNumberFormat="0" applyProtection="0">
      <alignment horizontal="right" vertical="center"/>
    </xf>
    <xf numFmtId="4" fontId="36" fillId="18" borderId="73" applyNumberFormat="0" applyProtection="0">
      <alignment horizontal="right" vertical="center"/>
    </xf>
    <xf numFmtId="4" fontId="36" fillId="18" borderId="73" applyNumberFormat="0" applyProtection="0">
      <alignment horizontal="right" vertical="center"/>
    </xf>
    <xf numFmtId="4" fontId="36" fillId="18" borderId="73" applyNumberFormat="0" applyProtection="0">
      <alignment horizontal="right" vertical="center"/>
    </xf>
    <xf numFmtId="4" fontId="36" fillId="18" borderId="73" applyNumberFormat="0" applyProtection="0">
      <alignment horizontal="right" vertical="center"/>
    </xf>
    <xf numFmtId="4" fontId="36" fillId="18" borderId="73" applyNumberFormat="0" applyProtection="0">
      <alignment horizontal="right" vertical="center"/>
    </xf>
    <xf numFmtId="4" fontId="36" fillId="18" borderId="73" applyNumberFormat="0" applyProtection="0">
      <alignment horizontal="right" vertical="center"/>
    </xf>
    <xf numFmtId="4" fontId="36" fillId="18" borderId="73" applyNumberFormat="0" applyProtection="0">
      <alignment horizontal="right" vertical="center"/>
    </xf>
    <xf numFmtId="4" fontId="36" fillId="18" borderId="73" applyNumberFormat="0" applyProtection="0">
      <alignment horizontal="right" vertical="center"/>
    </xf>
    <xf numFmtId="4" fontId="36" fillId="18" borderId="73" applyNumberFormat="0" applyProtection="0">
      <alignment horizontal="right" vertical="center"/>
    </xf>
    <xf numFmtId="4" fontId="36" fillId="18" borderId="73" applyNumberFormat="0" applyProtection="0">
      <alignment horizontal="right" vertical="center"/>
    </xf>
    <xf numFmtId="4" fontId="36" fillId="18" borderId="73" applyNumberFormat="0" applyProtection="0">
      <alignment horizontal="right" vertical="center"/>
    </xf>
    <xf numFmtId="4" fontId="36" fillId="18" borderId="73" applyNumberFormat="0" applyProtection="0">
      <alignment horizontal="right" vertical="center"/>
    </xf>
    <xf numFmtId="4" fontId="36" fillId="18" borderId="73" applyNumberFormat="0" applyProtection="0">
      <alignment horizontal="right" vertical="center"/>
    </xf>
    <xf numFmtId="4" fontId="36" fillId="18" borderId="73" applyNumberFormat="0" applyProtection="0">
      <alignment horizontal="right" vertical="center"/>
    </xf>
    <xf numFmtId="4" fontId="36" fillId="18" borderId="73" applyNumberFormat="0" applyProtection="0">
      <alignment horizontal="right" vertical="center"/>
    </xf>
    <xf numFmtId="4" fontId="36" fillId="18" borderId="73" applyNumberFormat="0" applyProtection="0">
      <alignment horizontal="right" vertical="center"/>
    </xf>
    <xf numFmtId="4" fontId="36" fillId="18" borderId="73" applyNumberFormat="0" applyProtection="0">
      <alignment horizontal="right" vertical="center"/>
    </xf>
    <xf numFmtId="4" fontId="36" fillId="18" borderId="73" applyNumberFormat="0" applyProtection="0">
      <alignment horizontal="right" vertical="center"/>
    </xf>
    <xf numFmtId="4" fontId="36" fillId="18" borderId="73" applyNumberFormat="0" applyProtection="0">
      <alignment horizontal="right" vertical="center"/>
    </xf>
    <xf numFmtId="4" fontId="36" fillId="18" borderId="73" applyNumberFormat="0" applyProtection="0">
      <alignment horizontal="right" vertical="center"/>
    </xf>
    <xf numFmtId="4" fontId="36" fillId="18" borderId="73" applyNumberFormat="0" applyProtection="0">
      <alignment horizontal="right" vertical="center"/>
    </xf>
    <xf numFmtId="4" fontId="36" fillId="18" borderId="73" applyNumberFormat="0" applyProtection="0">
      <alignment horizontal="right" vertical="center"/>
    </xf>
    <xf numFmtId="4" fontId="36" fillId="18" borderId="73" applyNumberFormat="0" applyProtection="0">
      <alignment horizontal="right" vertical="center"/>
    </xf>
    <xf numFmtId="4" fontId="36" fillId="18" borderId="73" applyNumberFormat="0" applyProtection="0">
      <alignment horizontal="right" vertical="center"/>
    </xf>
    <xf numFmtId="4" fontId="36" fillId="18" borderId="73" applyNumberFormat="0" applyProtection="0">
      <alignment horizontal="right" vertical="center"/>
    </xf>
    <xf numFmtId="4" fontId="36" fillId="18" borderId="73" applyNumberFormat="0" applyProtection="0">
      <alignment horizontal="right" vertical="center"/>
    </xf>
    <xf numFmtId="4" fontId="36" fillId="18" borderId="73" applyNumberFormat="0" applyProtection="0">
      <alignment horizontal="right" vertical="center"/>
    </xf>
    <xf numFmtId="4" fontId="36" fillId="18" borderId="73" applyNumberFormat="0" applyProtection="0">
      <alignment horizontal="right" vertical="center"/>
    </xf>
    <xf numFmtId="4" fontId="36" fillId="18" borderId="73" applyNumberFormat="0" applyProtection="0">
      <alignment horizontal="right" vertical="center"/>
    </xf>
    <xf numFmtId="4" fontId="36" fillId="18" borderId="73" applyNumberFormat="0" applyProtection="0">
      <alignment horizontal="right" vertical="center"/>
    </xf>
    <xf numFmtId="4" fontId="36" fillId="18" borderId="73" applyNumberFormat="0" applyProtection="0">
      <alignment horizontal="right" vertical="center"/>
    </xf>
    <xf numFmtId="4" fontId="36" fillId="18" borderId="73" applyNumberFormat="0" applyProtection="0">
      <alignment horizontal="right" vertical="center"/>
    </xf>
    <xf numFmtId="4" fontId="36" fillId="18" borderId="73" applyNumberFormat="0" applyProtection="0">
      <alignment horizontal="right" vertical="center"/>
    </xf>
    <xf numFmtId="4" fontId="36" fillId="18" borderId="73" applyNumberFormat="0" applyProtection="0">
      <alignment horizontal="right" vertical="center"/>
    </xf>
    <xf numFmtId="4" fontId="36" fillId="18" borderId="73" applyNumberFormat="0" applyProtection="0">
      <alignment horizontal="right" vertical="center"/>
    </xf>
    <xf numFmtId="4" fontId="36" fillId="18" borderId="73" applyNumberFormat="0" applyProtection="0">
      <alignment horizontal="right" vertical="center"/>
    </xf>
    <xf numFmtId="4" fontId="36" fillId="18" borderId="73" applyNumberFormat="0" applyProtection="0">
      <alignment horizontal="right" vertical="center"/>
    </xf>
    <xf numFmtId="4" fontId="36" fillId="18" borderId="73" applyNumberFormat="0" applyProtection="0">
      <alignment horizontal="right" vertical="center"/>
    </xf>
    <xf numFmtId="4" fontId="36" fillId="18" borderId="73" applyNumberFormat="0" applyProtection="0">
      <alignment horizontal="right" vertical="center"/>
    </xf>
    <xf numFmtId="4" fontId="36" fillId="18" borderId="73" applyNumberFormat="0" applyProtection="0">
      <alignment horizontal="right" vertical="center"/>
    </xf>
    <xf numFmtId="4" fontId="36" fillId="18" borderId="73" applyNumberFormat="0" applyProtection="0">
      <alignment horizontal="right" vertical="center"/>
    </xf>
    <xf numFmtId="4" fontId="36" fillId="18" borderId="73" applyNumberFormat="0" applyProtection="0">
      <alignment horizontal="right" vertical="center"/>
    </xf>
    <xf numFmtId="4" fontId="36" fillId="18" borderId="73" applyNumberFormat="0" applyProtection="0">
      <alignment horizontal="right" vertical="center"/>
    </xf>
    <xf numFmtId="4" fontId="36" fillId="18" borderId="73" applyNumberFormat="0" applyProtection="0">
      <alignment horizontal="right" vertical="center"/>
    </xf>
    <xf numFmtId="4" fontId="36" fillId="18" borderId="73" applyNumberFormat="0" applyProtection="0">
      <alignment horizontal="right" vertical="center"/>
    </xf>
    <xf numFmtId="4" fontId="36" fillId="18" borderId="73" applyNumberFormat="0" applyProtection="0">
      <alignment horizontal="right" vertical="center"/>
    </xf>
    <xf numFmtId="4" fontId="36" fillId="18" borderId="73" applyNumberFormat="0" applyProtection="0">
      <alignment horizontal="right" vertical="center"/>
    </xf>
    <xf numFmtId="4" fontId="36" fillId="18" borderId="73" applyNumberFormat="0" applyProtection="0">
      <alignment horizontal="right" vertical="center"/>
    </xf>
    <xf numFmtId="4" fontId="36" fillId="18" borderId="73" applyNumberFormat="0" applyProtection="0">
      <alignment horizontal="right" vertical="center"/>
    </xf>
    <xf numFmtId="4" fontId="36" fillId="18" borderId="73" applyNumberFormat="0" applyProtection="0">
      <alignment horizontal="right" vertical="center"/>
    </xf>
    <xf numFmtId="4" fontId="36" fillId="18" borderId="73" applyNumberFormat="0" applyProtection="0">
      <alignment horizontal="right" vertical="center"/>
    </xf>
    <xf numFmtId="4" fontId="36" fillId="18" borderId="73" applyNumberFormat="0" applyProtection="0">
      <alignment horizontal="right" vertical="center"/>
    </xf>
    <xf numFmtId="4" fontId="36" fillId="18" borderId="73" applyNumberFormat="0" applyProtection="0">
      <alignment horizontal="right" vertical="center"/>
    </xf>
    <xf numFmtId="4" fontId="36" fillId="18" borderId="73" applyNumberFormat="0" applyProtection="0">
      <alignment horizontal="right" vertical="center"/>
    </xf>
    <xf numFmtId="4" fontId="36" fillId="18" borderId="73" applyNumberFormat="0" applyProtection="0">
      <alignment horizontal="right" vertical="center"/>
    </xf>
    <xf numFmtId="4" fontId="36" fillId="18" borderId="73" applyNumberFormat="0" applyProtection="0">
      <alignment horizontal="right" vertical="center"/>
    </xf>
    <xf numFmtId="4" fontId="36" fillId="18" borderId="73" applyNumberFormat="0" applyProtection="0">
      <alignment horizontal="right" vertical="center"/>
    </xf>
    <xf numFmtId="4" fontId="36" fillId="18" borderId="73" applyNumberFormat="0" applyProtection="0">
      <alignment horizontal="right" vertical="center"/>
    </xf>
    <xf numFmtId="4" fontId="36" fillId="18" borderId="73" applyNumberFormat="0" applyProtection="0">
      <alignment horizontal="right" vertical="center"/>
    </xf>
    <xf numFmtId="4" fontId="36" fillId="18" borderId="73" applyNumberFormat="0" applyProtection="0">
      <alignment horizontal="right" vertical="center"/>
    </xf>
    <xf numFmtId="4" fontId="36" fillId="18" borderId="73" applyNumberFormat="0" applyProtection="0">
      <alignment horizontal="right" vertical="center"/>
    </xf>
    <xf numFmtId="4" fontId="36" fillId="26" borderId="73" applyNumberFormat="0" applyProtection="0">
      <alignment horizontal="right" vertical="center"/>
    </xf>
    <xf numFmtId="4" fontId="36" fillId="26" borderId="73" applyNumberFormat="0" applyProtection="0">
      <alignment horizontal="right" vertical="center"/>
    </xf>
    <xf numFmtId="4" fontId="36" fillId="26" borderId="73" applyNumberFormat="0" applyProtection="0">
      <alignment horizontal="right" vertical="center"/>
    </xf>
    <xf numFmtId="4" fontId="36" fillId="26" borderId="73" applyNumberFormat="0" applyProtection="0">
      <alignment horizontal="right" vertical="center"/>
    </xf>
    <xf numFmtId="4" fontId="36" fillId="26" borderId="73" applyNumberFormat="0" applyProtection="0">
      <alignment horizontal="right" vertical="center"/>
    </xf>
    <xf numFmtId="4" fontId="36" fillId="26" borderId="73" applyNumberFormat="0" applyProtection="0">
      <alignment horizontal="right" vertical="center"/>
    </xf>
    <xf numFmtId="4" fontId="36" fillId="26" borderId="73" applyNumberFormat="0" applyProtection="0">
      <alignment horizontal="right" vertical="center"/>
    </xf>
    <xf numFmtId="4" fontId="36" fillId="26" borderId="73" applyNumberFormat="0" applyProtection="0">
      <alignment horizontal="right" vertical="center"/>
    </xf>
    <xf numFmtId="4" fontId="36" fillId="26" borderId="73" applyNumberFormat="0" applyProtection="0">
      <alignment horizontal="right" vertical="center"/>
    </xf>
    <xf numFmtId="4" fontId="36" fillId="26" borderId="73" applyNumberFormat="0" applyProtection="0">
      <alignment horizontal="right" vertical="center"/>
    </xf>
    <xf numFmtId="4" fontId="36" fillId="26" borderId="73" applyNumberFormat="0" applyProtection="0">
      <alignment horizontal="right" vertical="center"/>
    </xf>
    <xf numFmtId="4" fontId="36" fillId="26" borderId="73" applyNumberFormat="0" applyProtection="0">
      <alignment horizontal="right" vertical="center"/>
    </xf>
    <xf numFmtId="4" fontId="36" fillId="26" borderId="73" applyNumberFormat="0" applyProtection="0">
      <alignment horizontal="right" vertical="center"/>
    </xf>
    <xf numFmtId="4" fontId="36" fillId="26" borderId="73" applyNumberFormat="0" applyProtection="0">
      <alignment horizontal="right" vertical="center"/>
    </xf>
    <xf numFmtId="4" fontId="36" fillId="26" borderId="73" applyNumberFormat="0" applyProtection="0">
      <alignment horizontal="right" vertical="center"/>
    </xf>
    <xf numFmtId="4" fontId="36" fillId="26" borderId="73" applyNumberFormat="0" applyProtection="0">
      <alignment horizontal="right" vertical="center"/>
    </xf>
    <xf numFmtId="4" fontId="36" fillId="26" borderId="73" applyNumberFormat="0" applyProtection="0">
      <alignment horizontal="right" vertical="center"/>
    </xf>
    <xf numFmtId="4" fontId="36" fillId="26" borderId="73" applyNumberFormat="0" applyProtection="0">
      <alignment horizontal="right" vertical="center"/>
    </xf>
    <xf numFmtId="4" fontId="36" fillId="26" borderId="73" applyNumberFormat="0" applyProtection="0">
      <alignment horizontal="right" vertical="center"/>
    </xf>
    <xf numFmtId="4" fontId="36" fillId="26" borderId="73" applyNumberFormat="0" applyProtection="0">
      <alignment horizontal="right" vertical="center"/>
    </xf>
    <xf numFmtId="4" fontId="36" fillId="26" borderId="73" applyNumberFormat="0" applyProtection="0">
      <alignment horizontal="right" vertical="center"/>
    </xf>
    <xf numFmtId="4" fontId="36" fillId="26" borderId="73" applyNumberFormat="0" applyProtection="0">
      <alignment horizontal="right" vertical="center"/>
    </xf>
    <xf numFmtId="4" fontId="36" fillId="26" borderId="73" applyNumberFormat="0" applyProtection="0">
      <alignment horizontal="right" vertical="center"/>
    </xf>
    <xf numFmtId="4" fontId="36" fillId="26" borderId="73" applyNumberFormat="0" applyProtection="0">
      <alignment horizontal="right" vertical="center"/>
    </xf>
    <xf numFmtId="4" fontId="36" fillId="26" borderId="73" applyNumberFormat="0" applyProtection="0">
      <alignment horizontal="right" vertical="center"/>
    </xf>
    <xf numFmtId="4" fontId="36" fillId="26" borderId="73" applyNumberFormat="0" applyProtection="0">
      <alignment horizontal="right" vertical="center"/>
    </xf>
    <xf numFmtId="4" fontId="36" fillId="26" borderId="73" applyNumberFormat="0" applyProtection="0">
      <alignment horizontal="right" vertical="center"/>
    </xf>
    <xf numFmtId="4" fontId="36" fillId="26" borderId="73" applyNumberFormat="0" applyProtection="0">
      <alignment horizontal="right" vertical="center"/>
    </xf>
    <xf numFmtId="4" fontId="36" fillId="26" borderId="73" applyNumberFormat="0" applyProtection="0">
      <alignment horizontal="right" vertical="center"/>
    </xf>
    <xf numFmtId="4" fontId="36" fillId="26" borderId="73" applyNumberFormat="0" applyProtection="0">
      <alignment horizontal="right" vertical="center"/>
    </xf>
    <xf numFmtId="4" fontId="36" fillId="26" borderId="73" applyNumberFormat="0" applyProtection="0">
      <alignment horizontal="right" vertical="center"/>
    </xf>
    <xf numFmtId="4" fontId="36" fillId="26" borderId="73" applyNumberFormat="0" applyProtection="0">
      <alignment horizontal="right" vertical="center"/>
    </xf>
    <xf numFmtId="4" fontId="36" fillId="26" borderId="73" applyNumberFormat="0" applyProtection="0">
      <alignment horizontal="right" vertical="center"/>
    </xf>
    <xf numFmtId="4" fontId="36" fillId="26" borderId="73" applyNumberFormat="0" applyProtection="0">
      <alignment horizontal="right" vertical="center"/>
    </xf>
    <xf numFmtId="4" fontId="36" fillId="26" borderId="73" applyNumberFormat="0" applyProtection="0">
      <alignment horizontal="right" vertical="center"/>
    </xf>
    <xf numFmtId="4" fontId="36" fillId="26" borderId="73" applyNumberFormat="0" applyProtection="0">
      <alignment horizontal="right" vertical="center"/>
    </xf>
    <xf numFmtId="4" fontId="36" fillId="26" borderId="73" applyNumberFormat="0" applyProtection="0">
      <alignment horizontal="right" vertical="center"/>
    </xf>
    <xf numFmtId="4" fontId="36" fillId="26" borderId="73" applyNumberFormat="0" applyProtection="0">
      <alignment horizontal="right" vertical="center"/>
    </xf>
    <xf numFmtId="4" fontId="36" fillId="26" borderId="73" applyNumberFormat="0" applyProtection="0">
      <alignment horizontal="right" vertical="center"/>
    </xf>
    <xf numFmtId="4" fontId="36" fillId="26" borderId="73" applyNumberFormat="0" applyProtection="0">
      <alignment horizontal="right" vertical="center"/>
    </xf>
    <xf numFmtId="4" fontId="36" fillId="26" borderId="73" applyNumberFormat="0" applyProtection="0">
      <alignment horizontal="right" vertical="center"/>
    </xf>
    <xf numFmtId="4" fontId="36" fillId="26" borderId="73" applyNumberFormat="0" applyProtection="0">
      <alignment horizontal="right" vertical="center"/>
    </xf>
    <xf numFmtId="4" fontId="36" fillId="26" borderId="73" applyNumberFormat="0" applyProtection="0">
      <alignment horizontal="right" vertical="center"/>
    </xf>
    <xf numFmtId="4" fontId="36" fillId="26" borderId="73" applyNumberFormat="0" applyProtection="0">
      <alignment horizontal="right" vertical="center"/>
    </xf>
    <xf numFmtId="4" fontId="36" fillId="26" borderId="73" applyNumberFormat="0" applyProtection="0">
      <alignment horizontal="right" vertical="center"/>
    </xf>
    <xf numFmtId="4" fontId="36" fillId="26" borderId="73" applyNumberFormat="0" applyProtection="0">
      <alignment horizontal="right" vertical="center"/>
    </xf>
    <xf numFmtId="4" fontId="36" fillId="26" borderId="73" applyNumberFormat="0" applyProtection="0">
      <alignment horizontal="right" vertical="center"/>
    </xf>
    <xf numFmtId="4" fontId="36" fillId="26" borderId="73" applyNumberFormat="0" applyProtection="0">
      <alignment horizontal="right" vertical="center"/>
    </xf>
    <xf numFmtId="4" fontId="36" fillId="26" borderId="73" applyNumberFormat="0" applyProtection="0">
      <alignment horizontal="right" vertical="center"/>
    </xf>
    <xf numFmtId="4" fontId="36" fillId="26" borderId="73" applyNumberFormat="0" applyProtection="0">
      <alignment horizontal="right" vertical="center"/>
    </xf>
    <xf numFmtId="4" fontId="36" fillId="26" borderId="73" applyNumberFormat="0" applyProtection="0">
      <alignment horizontal="right" vertical="center"/>
    </xf>
    <xf numFmtId="4" fontId="36" fillId="26" borderId="73" applyNumberFormat="0" applyProtection="0">
      <alignment horizontal="right" vertical="center"/>
    </xf>
    <xf numFmtId="4" fontId="36" fillId="26" borderId="73" applyNumberFormat="0" applyProtection="0">
      <alignment horizontal="right" vertical="center"/>
    </xf>
    <xf numFmtId="4" fontId="36" fillId="26" borderId="73" applyNumberFormat="0" applyProtection="0">
      <alignment horizontal="right" vertical="center"/>
    </xf>
    <xf numFmtId="4" fontId="36" fillId="26" borderId="73" applyNumberFormat="0" applyProtection="0">
      <alignment horizontal="right" vertical="center"/>
    </xf>
    <xf numFmtId="4" fontId="36" fillId="26" borderId="73" applyNumberFormat="0" applyProtection="0">
      <alignment horizontal="right" vertical="center"/>
    </xf>
    <xf numFmtId="4" fontId="36" fillId="26" borderId="73" applyNumberFormat="0" applyProtection="0">
      <alignment horizontal="right" vertical="center"/>
    </xf>
    <xf numFmtId="4" fontId="36" fillId="26" borderId="73" applyNumberFormat="0" applyProtection="0">
      <alignment horizontal="right" vertical="center"/>
    </xf>
    <xf numFmtId="4" fontId="36" fillId="26" borderId="73" applyNumberFormat="0" applyProtection="0">
      <alignment horizontal="right" vertical="center"/>
    </xf>
    <xf numFmtId="4" fontId="36" fillId="26" borderId="73" applyNumberFormat="0" applyProtection="0">
      <alignment horizontal="right" vertical="center"/>
    </xf>
    <xf numFmtId="4" fontId="36" fillId="26" borderId="73" applyNumberFormat="0" applyProtection="0">
      <alignment horizontal="right" vertical="center"/>
    </xf>
    <xf numFmtId="4" fontId="36" fillId="26" borderId="73" applyNumberFormat="0" applyProtection="0">
      <alignment horizontal="right" vertical="center"/>
    </xf>
    <xf numFmtId="4" fontId="36" fillId="26" borderId="73" applyNumberFormat="0" applyProtection="0">
      <alignment horizontal="right" vertical="center"/>
    </xf>
    <xf numFmtId="4" fontId="36" fillId="26" borderId="73" applyNumberFormat="0" applyProtection="0">
      <alignment horizontal="right" vertical="center"/>
    </xf>
    <xf numFmtId="4" fontId="36" fillId="26" borderId="73" applyNumberFormat="0" applyProtection="0">
      <alignment horizontal="right" vertical="center"/>
    </xf>
    <xf numFmtId="4" fontId="36" fillId="26" borderId="73" applyNumberFormat="0" applyProtection="0">
      <alignment horizontal="right" vertical="center"/>
    </xf>
    <xf numFmtId="4" fontId="36" fillId="26" borderId="73" applyNumberFormat="0" applyProtection="0">
      <alignment horizontal="right" vertical="center"/>
    </xf>
    <xf numFmtId="4" fontId="36" fillId="26" borderId="73" applyNumberFormat="0" applyProtection="0">
      <alignment horizontal="right" vertical="center"/>
    </xf>
    <xf numFmtId="4" fontId="36" fillId="26" borderId="73" applyNumberFormat="0" applyProtection="0">
      <alignment horizontal="right" vertical="center"/>
    </xf>
    <xf numFmtId="4" fontId="36" fillId="26" borderId="73" applyNumberFormat="0" applyProtection="0">
      <alignment horizontal="right" vertical="center"/>
    </xf>
    <xf numFmtId="4" fontId="36" fillId="26" borderId="73" applyNumberFormat="0" applyProtection="0">
      <alignment horizontal="right" vertical="center"/>
    </xf>
    <xf numFmtId="4" fontId="36" fillId="26" borderId="73" applyNumberFormat="0" applyProtection="0">
      <alignment horizontal="right" vertical="center"/>
    </xf>
    <xf numFmtId="4" fontId="36" fillId="26" borderId="73" applyNumberFormat="0" applyProtection="0">
      <alignment horizontal="right" vertical="center"/>
    </xf>
    <xf numFmtId="4" fontId="36" fillId="26" borderId="73" applyNumberFormat="0" applyProtection="0">
      <alignment horizontal="right" vertical="center"/>
    </xf>
    <xf numFmtId="4" fontId="36" fillId="26" borderId="73" applyNumberFormat="0" applyProtection="0">
      <alignment horizontal="right" vertical="center"/>
    </xf>
    <xf numFmtId="4" fontId="36" fillId="26" borderId="73" applyNumberFormat="0" applyProtection="0">
      <alignment horizontal="right" vertical="center"/>
    </xf>
    <xf numFmtId="4" fontId="36" fillId="26" borderId="73" applyNumberFormat="0" applyProtection="0">
      <alignment horizontal="right" vertical="center"/>
    </xf>
    <xf numFmtId="4" fontId="36" fillId="26" borderId="73" applyNumberFormat="0" applyProtection="0">
      <alignment horizontal="right" vertical="center"/>
    </xf>
    <xf numFmtId="4" fontId="36" fillId="26" borderId="73" applyNumberFormat="0" applyProtection="0">
      <alignment horizontal="right" vertical="center"/>
    </xf>
    <xf numFmtId="4" fontId="36" fillId="26" borderId="73" applyNumberFormat="0" applyProtection="0">
      <alignment horizontal="right" vertical="center"/>
    </xf>
    <xf numFmtId="4" fontId="36" fillId="26" borderId="73" applyNumberFormat="0" applyProtection="0">
      <alignment horizontal="right" vertical="center"/>
    </xf>
    <xf numFmtId="4" fontId="36" fillId="26" borderId="73" applyNumberFormat="0" applyProtection="0">
      <alignment horizontal="right" vertical="center"/>
    </xf>
    <xf numFmtId="4" fontId="36" fillId="26" borderId="73" applyNumberFormat="0" applyProtection="0">
      <alignment horizontal="right" vertical="center"/>
    </xf>
    <xf numFmtId="4" fontId="36" fillId="26" borderId="73" applyNumberFormat="0" applyProtection="0">
      <alignment horizontal="right" vertical="center"/>
    </xf>
    <xf numFmtId="4" fontId="36" fillId="26" borderId="73" applyNumberFormat="0" applyProtection="0">
      <alignment horizontal="right" vertical="center"/>
    </xf>
    <xf numFmtId="4" fontId="36" fillId="26" borderId="73" applyNumberFormat="0" applyProtection="0">
      <alignment horizontal="right" vertical="center"/>
    </xf>
    <xf numFmtId="4" fontId="36" fillId="26" borderId="73" applyNumberFormat="0" applyProtection="0">
      <alignment horizontal="right" vertical="center"/>
    </xf>
    <xf numFmtId="4" fontId="36" fillId="26" borderId="73" applyNumberFormat="0" applyProtection="0">
      <alignment horizontal="right" vertical="center"/>
    </xf>
    <xf numFmtId="4" fontId="36" fillId="26" borderId="73" applyNumberFormat="0" applyProtection="0">
      <alignment horizontal="right" vertical="center"/>
    </xf>
    <xf numFmtId="4" fontId="36" fillId="26" borderId="73" applyNumberFormat="0" applyProtection="0">
      <alignment horizontal="right" vertical="center"/>
    </xf>
    <xf numFmtId="4" fontId="36" fillId="26" borderId="73" applyNumberFormat="0" applyProtection="0">
      <alignment horizontal="right" vertical="center"/>
    </xf>
    <xf numFmtId="4" fontId="36" fillId="26" borderId="73" applyNumberFormat="0" applyProtection="0">
      <alignment horizontal="right" vertical="center"/>
    </xf>
    <xf numFmtId="4" fontId="36" fillId="26" borderId="73" applyNumberFormat="0" applyProtection="0">
      <alignment horizontal="right" vertical="center"/>
    </xf>
    <xf numFmtId="4" fontId="36" fillId="26" borderId="73" applyNumberFormat="0" applyProtection="0">
      <alignment horizontal="right" vertical="center"/>
    </xf>
    <xf numFmtId="4" fontId="36" fillId="26" borderId="73" applyNumberFormat="0" applyProtection="0">
      <alignment horizontal="right" vertical="center"/>
    </xf>
    <xf numFmtId="4" fontId="36" fillId="26" borderId="73" applyNumberFormat="0" applyProtection="0">
      <alignment horizontal="right" vertical="center"/>
    </xf>
    <xf numFmtId="4" fontId="36" fillId="26" borderId="73" applyNumberFormat="0" applyProtection="0">
      <alignment horizontal="right" vertical="center"/>
    </xf>
    <xf numFmtId="4" fontId="36" fillId="26" borderId="73" applyNumberFormat="0" applyProtection="0">
      <alignment horizontal="right" vertical="center"/>
    </xf>
    <xf numFmtId="4" fontId="36" fillId="26" borderId="73" applyNumberFormat="0" applyProtection="0">
      <alignment horizontal="right" vertical="center"/>
    </xf>
    <xf numFmtId="4" fontId="36" fillId="26" borderId="73" applyNumberFormat="0" applyProtection="0">
      <alignment horizontal="right" vertical="center"/>
    </xf>
    <xf numFmtId="4" fontId="36" fillId="26" borderId="73" applyNumberFormat="0" applyProtection="0">
      <alignment horizontal="right" vertical="center"/>
    </xf>
    <xf numFmtId="4" fontId="36" fillId="26" borderId="73" applyNumberFormat="0" applyProtection="0">
      <alignment horizontal="right" vertical="center"/>
    </xf>
    <xf numFmtId="4" fontId="36" fillId="26" borderId="73" applyNumberFormat="0" applyProtection="0">
      <alignment horizontal="right" vertical="center"/>
    </xf>
    <xf numFmtId="4" fontId="36" fillId="26" borderId="73" applyNumberFormat="0" applyProtection="0">
      <alignment horizontal="right" vertical="center"/>
    </xf>
    <xf numFmtId="4" fontId="36" fillId="26" borderId="73" applyNumberFormat="0" applyProtection="0">
      <alignment horizontal="right" vertical="center"/>
    </xf>
    <xf numFmtId="4" fontId="36" fillId="26" borderId="73" applyNumberFormat="0" applyProtection="0">
      <alignment horizontal="right" vertical="center"/>
    </xf>
    <xf numFmtId="4" fontId="36" fillId="26" borderId="73" applyNumberFormat="0" applyProtection="0">
      <alignment horizontal="right" vertical="center"/>
    </xf>
    <xf numFmtId="4" fontId="36" fillId="26" borderId="73" applyNumberFormat="0" applyProtection="0">
      <alignment horizontal="right" vertical="center"/>
    </xf>
    <xf numFmtId="4" fontId="36" fillId="26" borderId="73" applyNumberFormat="0" applyProtection="0">
      <alignment horizontal="right" vertical="center"/>
    </xf>
    <xf numFmtId="4" fontId="36" fillId="26" borderId="73" applyNumberFormat="0" applyProtection="0">
      <alignment horizontal="right" vertical="center"/>
    </xf>
    <xf numFmtId="4" fontId="36" fillId="26" borderId="73" applyNumberFormat="0" applyProtection="0">
      <alignment horizontal="right" vertical="center"/>
    </xf>
    <xf numFmtId="4" fontId="36" fillId="26" borderId="73" applyNumberFormat="0" applyProtection="0">
      <alignment horizontal="right" vertical="center"/>
    </xf>
    <xf numFmtId="4" fontId="36" fillId="26" borderId="73" applyNumberFormat="0" applyProtection="0">
      <alignment horizontal="right" vertical="center"/>
    </xf>
    <xf numFmtId="4" fontId="36" fillId="26" borderId="73" applyNumberFormat="0" applyProtection="0">
      <alignment horizontal="right" vertical="center"/>
    </xf>
    <xf numFmtId="4" fontId="36" fillId="26" borderId="73" applyNumberFormat="0" applyProtection="0">
      <alignment horizontal="right" vertical="center"/>
    </xf>
    <xf numFmtId="4" fontId="36" fillId="26" borderId="73" applyNumberFormat="0" applyProtection="0">
      <alignment horizontal="right" vertical="center"/>
    </xf>
    <xf numFmtId="4" fontId="36" fillId="26" borderId="73" applyNumberFormat="0" applyProtection="0">
      <alignment horizontal="right" vertical="center"/>
    </xf>
    <xf numFmtId="4" fontId="36" fillId="26" borderId="73" applyNumberFormat="0" applyProtection="0">
      <alignment horizontal="right" vertical="center"/>
    </xf>
    <xf numFmtId="4" fontId="36" fillId="26" borderId="73" applyNumberFormat="0" applyProtection="0">
      <alignment horizontal="right" vertical="center"/>
    </xf>
    <xf numFmtId="4" fontId="36" fillId="26" borderId="73" applyNumberFormat="0" applyProtection="0">
      <alignment horizontal="right" vertical="center"/>
    </xf>
    <xf numFmtId="4" fontId="36" fillId="26" borderId="73" applyNumberFormat="0" applyProtection="0">
      <alignment horizontal="right" vertical="center"/>
    </xf>
    <xf numFmtId="4" fontId="36" fillId="26" borderId="73" applyNumberFormat="0" applyProtection="0">
      <alignment horizontal="right" vertical="center"/>
    </xf>
    <xf numFmtId="4" fontId="36" fillId="26" borderId="73" applyNumberFormat="0" applyProtection="0">
      <alignment horizontal="right" vertical="center"/>
    </xf>
    <xf numFmtId="4" fontId="36" fillId="26" borderId="73" applyNumberFormat="0" applyProtection="0">
      <alignment horizontal="right" vertical="center"/>
    </xf>
    <xf numFmtId="4" fontId="36" fillId="26" borderId="73" applyNumberFormat="0" applyProtection="0">
      <alignment horizontal="right" vertical="center"/>
    </xf>
    <xf numFmtId="4" fontId="36" fillId="26" borderId="73" applyNumberFormat="0" applyProtection="0">
      <alignment horizontal="right" vertical="center"/>
    </xf>
    <xf numFmtId="4" fontId="36" fillId="26" borderId="73" applyNumberFormat="0" applyProtection="0">
      <alignment horizontal="right" vertical="center"/>
    </xf>
    <xf numFmtId="4" fontId="36" fillId="26" borderId="73" applyNumberFormat="0" applyProtection="0">
      <alignment horizontal="right" vertical="center"/>
    </xf>
    <xf numFmtId="4" fontId="36" fillId="26" borderId="73" applyNumberFormat="0" applyProtection="0">
      <alignment horizontal="right" vertical="center"/>
    </xf>
    <xf numFmtId="4" fontId="36" fillId="26" borderId="73" applyNumberFormat="0" applyProtection="0">
      <alignment horizontal="right" vertical="center"/>
    </xf>
    <xf numFmtId="4" fontId="36" fillId="26" borderId="73" applyNumberFormat="0" applyProtection="0">
      <alignment horizontal="right" vertical="center"/>
    </xf>
    <xf numFmtId="4" fontId="36" fillId="26" borderId="73" applyNumberFormat="0" applyProtection="0">
      <alignment horizontal="right" vertical="center"/>
    </xf>
    <xf numFmtId="4" fontId="36" fillId="26" borderId="73" applyNumberFormat="0" applyProtection="0">
      <alignment horizontal="right" vertical="center"/>
    </xf>
    <xf numFmtId="4" fontId="36" fillId="26" borderId="73" applyNumberFormat="0" applyProtection="0">
      <alignment horizontal="right" vertical="center"/>
    </xf>
    <xf numFmtId="4" fontId="36" fillId="26" borderId="73" applyNumberFormat="0" applyProtection="0">
      <alignment horizontal="right" vertical="center"/>
    </xf>
    <xf numFmtId="4" fontId="36" fillId="26" borderId="73" applyNumberFormat="0" applyProtection="0">
      <alignment horizontal="right" vertical="center"/>
    </xf>
    <xf numFmtId="4" fontId="36" fillId="26" borderId="73" applyNumberFormat="0" applyProtection="0">
      <alignment horizontal="right" vertical="center"/>
    </xf>
    <xf numFmtId="4" fontId="36" fillId="26" borderId="73" applyNumberFormat="0" applyProtection="0">
      <alignment horizontal="right" vertical="center"/>
    </xf>
    <xf numFmtId="4" fontId="36" fillId="26" borderId="73" applyNumberFormat="0" applyProtection="0">
      <alignment horizontal="right" vertical="center"/>
    </xf>
    <xf numFmtId="4" fontId="36" fillId="26" borderId="73" applyNumberFormat="0" applyProtection="0">
      <alignment horizontal="right" vertical="center"/>
    </xf>
    <xf numFmtId="4" fontId="36" fillId="26" borderId="73" applyNumberFormat="0" applyProtection="0">
      <alignment horizontal="right" vertical="center"/>
    </xf>
    <xf numFmtId="4" fontId="36" fillId="26" borderId="73" applyNumberFormat="0" applyProtection="0">
      <alignment horizontal="right" vertical="center"/>
    </xf>
    <xf numFmtId="4" fontId="36" fillId="26" borderId="73" applyNumberFormat="0" applyProtection="0">
      <alignment horizontal="right" vertical="center"/>
    </xf>
    <xf numFmtId="4" fontId="36" fillId="26" borderId="73" applyNumberFormat="0" applyProtection="0">
      <alignment horizontal="right" vertical="center"/>
    </xf>
    <xf numFmtId="4" fontId="36" fillId="26" borderId="73" applyNumberFormat="0" applyProtection="0">
      <alignment horizontal="right" vertical="center"/>
    </xf>
    <xf numFmtId="4" fontId="36" fillId="26" borderId="73" applyNumberFormat="0" applyProtection="0">
      <alignment horizontal="right" vertical="center"/>
    </xf>
    <xf numFmtId="4" fontId="36" fillId="26" borderId="73" applyNumberFormat="0" applyProtection="0">
      <alignment horizontal="right" vertical="center"/>
    </xf>
    <xf numFmtId="4" fontId="36" fillId="26" borderId="73" applyNumberFormat="0" applyProtection="0">
      <alignment horizontal="right" vertical="center"/>
    </xf>
    <xf numFmtId="4" fontId="36" fillId="26" borderId="73" applyNumberFormat="0" applyProtection="0">
      <alignment horizontal="right" vertical="center"/>
    </xf>
    <xf numFmtId="4" fontId="36" fillId="26" borderId="73" applyNumberFormat="0" applyProtection="0">
      <alignment horizontal="right" vertical="center"/>
    </xf>
    <xf numFmtId="4" fontId="36" fillId="26" borderId="73" applyNumberFormat="0" applyProtection="0">
      <alignment horizontal="right" vertical="center"/>
    </xf>
    <xf numFmtId="4" fontId="36" fillId="26" borderId="73" applyNumberFormat="0" applyProtection="0">
      <alignment horizontal="right" vertical="center"/>
    </xf>
    <xf numFmtId="4" fontId="36" fillId="26" borderId="73" applyNumberFormat="0" applyProtection="0">
      <alignment horizontal="right" vertical="center"/>
    </xf>
    <xf numFmtId="4" fontId="36" fillId="26" borderId="73" applyNumberFormat="0" applyProtection="0">
      <alignment horizontal="right" vertical="center"/>
    </xf>
    <xf numFmtId="4" fontId="36" fillId="26" borderId="73" applyNumberFormat="0" applyProtection="0">
      <alignment horizontal="right" vertical="center"/>
    </xf>
    <xf numFmtId="4" fontId="36" fillId="26" borderId="73" applyNumberFormat="0" applyProtection="0">
      <alignment horizontal="right" vertical="center"/>
    </xf>
    <xf numFmtId="4" fontId="36" fillId="26" borderId="73" applyNumberFormat="0" applyProtection="0">
      <alignment horizontal="right" vertical="center"/>
    </xf>
    <xf numFmtId="4" fontId="36" fillId="26" borderId="73" applyNumberFormat="0" applyProtection="0">
      <alignment horizontal="right" vertical="center"/>
    </xf>
    <xf numFmtId="4" fontId="36" fillId="26" borderId="73" applyNumberFormat="0" applyProtection="0">
      <alignment horizontal="right" vertical="center"/>
    </xf>
    <xf numFmtId="4" fontId="36" fillId="26" borderId="73" applyNumberFormat="0" applyProtection="0">
      <alignment horizontal="right" vertical="center"/>
    </xf>
    <xf numFmtId="4" fontId="36" fillId="26" borderId="73" applyNumberFormat="0" applyProtection="0">
      <alignment horizontal="right" vertical="center"/>
    </xf>
    <xf numFmtId="4" fontId="36" fillId="26" borderId="73" applyNumberFormat="0" applyProtection="0">
      <alignment horizontal="right" vertical="center"/>
    </xf>
    <xf numFmtId="4" fontId="36" fillId="26" borderId="73" applyNumberFormat="0" applyProtection="0">
      <alignment horizontal="right" vertical="center"/>
    </xf>
    <xf numFmtId="4" fontId="36" fillId="26" borderId="73" applyNumberFormat="0" applyProtection="0">
      <alignment horizontal="right" vertical="center"/>
    </xf>
    <xf numFmtId="4" fontId="36" fillId="26" borderId="73" applyNumberFormat="0" applyProtection="0">
      <alignment horizontal="right" vertical="center"/>
    </xf>
    <xf numFmtId="4" fontId="36" fillId="26" borderId="73" applyNumberFormat="0" applyProtection="0">
      <alignment horizontal="right" vertical="center"/>
    </xf>
    <xf numFmtId="4" fontId="36" fillId="26" borderId="73" applyNumberFormat="0" applyProtection="0">
      <alignment horizontal="right" vertical="center"/>
    </xf>
    <xf numFmtId="4" fontId="36" fillId="26" borderId="73" applyNumberFormat="0" applyProtection="0">
      <alignment horizontal="right" vertical="center"/>
    </xf>
    <xf numFmtId="4" fontId="36" fillId="26" borderId="73" applyNumberFormat="0" applyProtection="0">
      <alignment horizontal="right" vertical="center"/>
    </xf>
    <xf numFmtId="4" fontId="36" fillId="26" borderId="73" applyNumberFormat="0" applyProtection="0">
      <alignment horizontal="right" vertical="center"/>
    </xf>
    <xf numFmtId="4" fontId="36" fillId="26" borderId="73" applyNumberFormat="0" applyProtection="0">
      <alignment horizontal="right" vertical="center"/>
    </xf>
    <xf numFmtId="4" fontId="36" fillId="26" borderId="73" applyNumberFormat="0" applyProtection="0">
      <alignment horizontal="right" vertical="center"/>
    </xf>
    <xf numFmtId="4" fontId="36" fillId="26" borderId="73" applyNumberFormat="0" applyProtection="0">
      <alignment horizontal="right" vertical="center"/>
    </xf>
    <xf numFmtId="4" fontId="36" fillId="26" borderId="73" applyNumberFormat="0" applyProtection="0">
      <alignment horizontal="right" vertical="center"/>
    </xf>
    <xf numFmtId="4" fontId="36" fillId="26" borderId="73" applyNumberFormat="0" applyProtection="0">
      <alignment horizontal="right" vertical="center"/>
    </xf>
    <xf numFmtId="4" fontId="36" fillId="26" borderId="73" applyNumberFormat="0" applyProtection="0">
      <alignment horizontal="right" vertical="center"/>
    </xf>
    <xf numFmtId="4" fontId="36" fillId="26" borderId="73" applyNumberFormat="0" applyProtection="0">
      <alignment horizontal="right" vertical="center"/>
    </xf>
    <xf numFmtId="4" fontId="36" fillId="26" borderId="73" applyNumberFormat="0" applyProtection="0">
      <alignment horizontal="right" vertical="center"/>
    </xf>
    <xf numFmtId="4" fontId="36" fillId="26" borderId="73" applyNumberFormat="0" applyProtection="0">
      <alignment horizontal="right" vertical="center"/>
    </xf>
    <xf numFmtId="4" fontId="36" fillId="26" borderId="73" applyNumberFormat="0" applyProtection="0">
      <alignment horizontal="right" vertical="center"/>
    </xf>
    <xf numFmtId="4" fontId="36" fillId="26" borderId="73" applyNumberFormat="0" applyProtection="0">
      <alignment horizontal="right" vertical="center"/>
    </xf>
    <xf numFmtId="4" fontId="36" fillId="26" borderId="73" applyNumberFormat="0" applyProtection="0">
      <alignment horizontal="right" vertical="center"/>
    </xf>
    <xf numFmtId="4" fontId="36" fillId="26" borderId="73" applyNumberFormat="0" applyProtection="0">
      <alignment horizontal="right" vertical="center"/>
    </xf>
    <xf numFmtId="4" fontId="36" fillId="26" borderId="73" applyNumberFormat="0" applyProtection="0">
      <alignment horizontal="right" vertical="center"/>
    </xf>
    <xf numFmtId="4" fontId="36" fillId="26" borderId="73" applyNumberFormat="0" applyProtection="0">
      <alignment horizontal="right" vertical="center"/>
    </xf>
    <xf numFmtId="4" fontId="36" fillId="26" borderId="73" applyNumberFormat="0" applyProtection="0">
      <alignment horizontal="right" vertical="center"/>
    </xf>
    <xf numFmtId="4" fontId="36" fillId="26" borderId="73" applyNumberFormat="0" applyProtection="0">
      <alignment horizontal="right" vertical="center"/>
    </xf>
    <xf numFmtId="4" fontId="36" fillId="26" borderId="73" applyNumberFormat="0" applyProtection="0">
      <alignment horizontal="right" vertical="center"/>
    </xf>
    <xf numFmtId="4" fontId="36" fillId="26" borderId="73" applyNumberFormat="0" applyProtection="0">
      <alignment horizontal="right" vertical="center"/>
    </xf>
    <xf numFmtId="4" fontId="36" fillId="26" borderId="73" applyNumberFormat="0" applyProtection="0">
      <alignment horizontal="right" vertical="center"/>
    </xf>
    <xf numFmtId="4" fontId="36" fillId="26" borderId="73" applyNumberFormat="0" applyProtection="0">
      <alignment horizontal="right" vertical="center"/>
    </xf>
    <xf numFmtId="4" fontId="36" fillId="26" borderId="73" applyNumberFormat="0" applyProtection="0">
      <alignment horizontal="right" vertical="center"/>
    </xf>
    <xf numFmtId="4" fontId="36" fillId="26" borderId="73" applyNumberFormat="0" applyProtection="0">
      <alignment horizontal="right" vertical="center"/>
    </xf>
    <xf numFmtId="4" fontId="36" fillId="26" borderId="73" applyNumberFormat="0" applyProtection="0">
      <alignment horizontal="right" vertical="center"/>
    </xf>
    <xf numFmtId="4" fontId="36" fillId="26" borderId="73" applyNumberFormat="0" applyProtection="0">
      <alignment horizontal="right" vertical="center"/>
    </xf>
    <xf numFmtId="4" fontId="36" fillId="26" borderId="73" applyNumberFormat="0" applyProtection="0">
      <alignment horizontal="right" vertical="center"/>
    </xf>
    <xf numFmtId="4" fontId="36" fillId="26" borderId="73" applyNumberFormat="0" applyProtection="0">
      <alignment horizontal="right" vertical="center"/>
    </xf>
    <xf numFmtId="4" fontId="36" fillId="26" borderId="73" applyNumberFormat="0" applyProtection="0">
      <alignment horizontal="right" vertical="center"/>
    </xf>
    <xf numFmtId="4" fontId="36" fillId="26" borderId="73" applyNumberFormat="0" applyProtection="0">
      <alignment horizontal="right" vertical="center"/>
    </xf>
    <xf numFmtId="4" fontId="36" fillId="26" borderId="73" applyNumberFormat="0" applyProtection="0">
      <alignment horizontal="right" vertical="center"/>
    </xf>
    <xf numFmtId="4" fontId="36" fillId="26" borderId="73" applyNumberFormat="0" applyProtection="0">
      <alignment horizontal="right" vertical="center"/>
    </xf>
    <xf numFmtId="4" fontId="36" fillId="26" borderId="73" applyNumberFormat="0" applyProtection="0">
      <alignment horizontal="right" vertical="center"/>
    </xf>
    <xf numFmtId="4" fontId="36" fillId="26" borderId="73" applyNumberFormat="0" applyProtection="0">
      <alignment horizontal="right" vertical="center"/>
    </xf>
    <xf numFmtId="4" fontId="36" fillId="26" borderId="73" applyNumberFormat="0" applyProtection="0">
      <alignment horizontal="right" vertical="center"/>
    </xf>
    <xf numFmtId="4" fontId="36" fillId="26" borderId="73" applyNumberFormat="0" applyProtection="0">
      <alignment horizontal="right" vertical="center"/>
    </xf>
    <xf numFmtId="4" fontId="36" fillId="26" borderId="73" applyNumberFormat="0" applyProtection="0">
      <alignment horizontal="right" vertical="center"/>
    </xf>
    <xf numFmtId="4" fontId="36" fillId="26" borderId="73" applyNumberFormat="0" applyProtection="0">
      <alignment horizontal="right" vertical="center"/>
    </xf>
    <xf numFmtId="4" fontId="36" fillId="26" borderId="73" applyNumberFormat="0" applyProtection="0">
      <alignment horizontal="right" vertical="center"/>
    </xf>
    <xf numFmtId="4" fontId="36" fillId="26" borderId="73" applyNumberFormat="0" applyProtection="0">
      <alignment horizontal="right" vertical="center"/>
    </xf>
    <xf numFmtId="4" fontId="36" fillId="26" borderId="73" applyNumberFormat="0" applyProtection="0">
      <alignment horizontal="right" vertical="center"/>
    </xf>
    <xf numFmtId="4" fontId="36" fillId="26" borderId="73" applyNumberFormat="0" applyProtection="0">
      <alignment horizontal="right" vertical="center"/>
    </xf>
    <xf numFmtId="4" fontId="36" fillId="26" borderId="73" applyNumberFormat="0" applyProtection="0">
      <alignment horizontal="right" vertical="center"/>
    </xf>
    <xf numFmtId="4" fontId="36" fillId="26" borderId="73" applyNumberFormat="0" applyProtection="0">
      <alignment horizontal="right" vertical="center"/>
    </xf>
    <xf numFmtId="4" fontId="36" fillId="26" borderId="73" applyNumberFormat="0" applyProtection="0">
      <alignment horizontal="right" vertical="center"/>
    </xf>
    <xf numFmtId="4" fontId="36" fillId="26" borderId="73" applyNumberFormat="0" applyProtection="0">
      <alignment horizontal="right" vertical="center"/>
    </xf>
    <xf numFmtId="4" fontId="36" fillId="26" borderId="73" applyNumberFormat="0" applyProtection="0">
      <alignment horizontal="right" vertical="center"/>
    </xf>
    <xf numFmtId="4" fontId="36" fillId="26" borderId="73" applyNumberFormat="0" applyProtection="0">
      <alignment horizontal="right" vertical="center"/>
    </xf>
    <xf numFmtId="4" fontId="36" fillId="26" borderId="73" applyNumberFormat="0" applyProtection="0">
      <alignment horizontal="right" vertical="center"/>
    </xf>
    <xf numFmtId="4" fontId="36" fillId="26" borderId="73" applyNumberFormat="0" applyProtection="0">
      <alignment horizontal="right" vertical="center"/>
    </xf>
    <xf numFmtId="4" fontId="36" fillId="26" borderId="73" applyNumberFormat="0" applyProtection="0">
      <alignment horizontal="right" vertical="center"/>
    </xf>
    <xf numFmtId="4" fontId="36" fillId="26" borderId="73" applyNumberFormat="0" applyProtection="0">
      <alignment horizontal="right" vertical="center"/>
    </xf>
    <xf numFmtId="4" fontId="36" fillId="26" borderId="73" applyNumberFormat="0" applyProtection="0">
      <alignment horizontal="right" vertical="center"/>
    </xf>
    <xf numFmtId="4" fontId="36" fillId="26" borderId="73" applyNumberFormat="0" applyProtection="0">
      <alignment horizontal="right" vertical="center"/>
    </xf>
    <xf numFmtId="4" fontId="36" fillId="26" borderId="73" applyNumberFormat="0" applyProtection="0">
      <alignment horizontal="right" vertical="center"/>
    </xf>
    <xf numFmtId="4" fontId="36" fillId="26" borderId="73" applyNumberFormat="0" applyProtection="0">
      <alignment horizontal="right" vertical="center"/>
    </xf>
    <xf numFmtId="4" fontId="36" fillId="26" borderId="73" applyNumberFormat="0" applyProtection="0">
      <alignment horizontal="right" vertical="center"/>
    </xf>
    <xf numFmtId="4" fontId="36" fillId="26" borderId="73" applyNumberFormat="0" applyProtection="0">
      <alignment horizontal="right" vertical="center"/>
    </xf>
    <xf numFmtId="4" fontId="36" fillId="26" borderId="73" applyNumberFormat="0" applyProtection="0">
      <alignment horizontal="right" vertical="center"/>
    </xf>
    <xf numFmtId="4" fontId="36" fillId="26" borderId="73" applyNumberFormat="0" applyProtection="0">
      <alignment horizontal="right" vertical="center"/>
    </xf>
    <xf numFmtId="4" fontId="36" fillId="26" borderId="73" applyNumberFormat="0" applyProtection="0">
      <alignment horizontal="right" vertical="center"/>
    </xf>
    <xf numFmtId="4" fontId="36" fillId="26" borderId="73" applyNumberFormat="0" applyProtection="0">
      <alignment horizontal="right" vertical="center"/>
    </xf>
    <xf numFmtId="4" fontId="36" fillId="26" borderId="73" applyNumberFormat="0" applyProtection="0">
      <alignment horizontal="right" vertical="center"/>
    </xf>
    <xf numFmtId="4" fontId="36" fillId="26" borderId="73" applyNumberFormat="0" applyProtection="0">
      <alignment horizontal="right" vertical="center"/>
    </xf>
    <xf numFmtId="4" fontId="36" fillId="26" borderId="73" applyNumberFormat="0" applyProtection="0">
      <alignment horizontal="right" vertical="center"/>
    </xf>
    <xf numFmtId="4" fontId="36" fillId="26" borderId="73" applyNumberFormat="0" applyProtection="0">
      <alignment horizontal="right" vertical="center"/>
    </xf>
    <xf numFmtId="4" fontId="36" fillId="26" borderId="73" applyNumberFormat="0" applyProtection="0">
      <alignment horizontal="right" vertical="center"/>
    </xf>
    <xf numFmtId="4" fontId="36" fillId="26" borderId="73" applyNumberFormat="0" applyProtection="0">
      <alignment horizontal="right" vertical="center"/>
    </xf>
    <xf numFmtId="4" fontId="36" fillId="26" borderId="73" applyNumberFormat="0" applyProtection="0">
      <alignment horizontal="right" vertical="center"/>
    </xf>
    <xf numFmtId="4" fontId="36" fillId="26" borderId="73" applyNumberFormat="0" applyProtection="0">
      <alignment horizontal="right" vertical="center"/>
    </xf>
    <xf numFmtId="4" fontId="36" fillId="26" borderId="73" applyNumberFormat="0" applyProtection="0">
      <alignment horizontal="right" vertical="center"/>
    </xf>
    <xf numFmtId="4" fontId="36" fillId="26" borderId="73" applyNumberFormat="0" applyProtection="0">
      <alignment horizontal="right" vertical="center"/>
    </xf>
    <xf numFmtId="4" fontId="36" fillId="26" borderId="73" applyNumberFormat="0" applyProtection="0">
      <alignment horizontal="right" vertical="center"/>
    </xf>
    <xf numFmtId="4" fontId="36" fillId="26" borderId="73" applyNumberFormat="0" applyProtection="0">
      <alignment horizontal="right" vertical="center"/>
    </xf>
    <xf numFmtId="4" fontId="36" fillId="26" borderId="73" applyNumberFormat="0" applyProtection="0">
      <alignment horizontal="right" vertical="center"/>
    </xf>
    <xf numFmtId="4" fontId="36" fillId="26" borderId="73" applyNumberFormat="0" applyProtection="0">
      <alignment horizontal="right" vertical="center"/>
    </xf>
    <xf numFmtId="4" fontId="36" fillId="26" borderId="73" applyNumberFormat="0" applyProtection="0">
      <alignment horizontal="right" vertical="center"/>
    </xf>
    <xf numFmtId="4" fontId="36" fillId="26" borderId="73" applyNumberFormat="0" applyProtection="0">
      <alignment horizontal="right" vertical="center"/>
    </xf>
    <xf numFmtId="4" fontId="36" fillId="26" borderId="73" applyNumberFormat="0" applyProtection="0">
      <alignment horizontal="right" vertical="center"/>
    </xf>
    <xf numFmtId="4" fontId="36" fillId="26" borderId="73" applyNumberFormat="0" applyProtection="0">
      <alignment horizontal="right" vertical="center"/>
    </xf>
    <xf numFmtId="4" fontId="36" fillId="26" borderId="73" applyNumberFormat="0" applyProtection="0">
      <alignment horizontal="right" vertical="center"/>
    </xf>
    <xf numFmtId="4" fontId="36" fillId="26" borderId="73" applyNumberFormat="0" applyProtection="0">
      <alignment horizontal="right" vertical="center"/>
    </xf>
    <xf numFmtId="4" fontId="36" fillId="26" borderId="73" applyNumberFormat="0" applyProtection="0">
      <alignment horizontal="right" vertical="center"/>
    </xf>
    <xf numFmtId="4" fontId="36" fillId="26" borderId="73" applyNumberFormat="0" applyProtection="0">
      <alignment horizontal="right" vertical="center"/>
    </xf>
    <xf numFmtId="4" fontId="36" fillId="26" borderId="73" applyNumberFormat="0" applyProtection="0">
      <alignment horizontal="right" vertical="center"/>
    </xf>
    <xf numFmtId="4" fontId="36" fillId="26" borderId="73" applyNumberFormat="0" applyProtection="0">
      <alignment horizontal="right" vertical="center"/>
    </xf>
    <xf numFmtId="4" fontId="36" fillId="26" borderId="73" applyNumberFormat="0" applyProtection="0">
      <alignment horizontal="right" vertical="center"/>
    </xf>
    <xf numFmtId="4" fontId="36" fillId="26" borderId="73" applyNumberFormat="0" applyProtection="0">
      <alignment horizontal="right" vertical="center"/>
    </xf>
    <xf numFmtId="4" fontId="36" fillId="26" borderId="73" applyNumberFormat="0" applyProtection="0">
      <alignment horizontal="right" vertical="center"/>
    </xf>
    <xf numFmtId="4" fontId="36" fillId="26" borderId="73" applyNumberFormat="0" applyProtection="0">
      <alignment horizontal="right" vertical="center"/>
    </xf>
    <xf numFmtId="4" fontId="36" fillId="26" borderId="73" applyNumberFormat="0" applyProtection="0">
      <alignment horizontal="right" vertical="center"/>
    </xf>
    <xf numFmtId="4" fontId="36" fillId="26" borderId="73" applyNumberFormat="0" applyProtection="0">
      <alignment horizontal="right" vertical="center"/>
    </xf>
    <xf numFmtId="4" fontId="36" fillId="26" borderId="73" applyNumberFormat="0" applyProtection="0">
      <alignment horizontal="right" vertical="center"/>
    </xf>
    <xf numFmtId="4" fontId="36" fillId="26" borderId="73" applyNumberFormat="0" applyProtection="0">
      <alignment horizontal="right" vertical="center"/>
    </xf>
    <xf numFmtId="4" fontId="36" fillId="26" borderId="73" applyNumberFormat="0" applyProtection="0">
      <alignment horizontal="right" vertical="center"/>
    </xf>
    <xf numFmtId="4" fontId="36" fillId="26" borderId="73" applyNumberFormat="0" applyProtection="0">
      <alignment horizontal="right" vertical="center"/>
    </xf>
    <xf numFmtId="4" fontId="36" fillId="26" borderId="73" applyNumberFormat="0" applyProtection="0">
      <alignment horizontal="right" vertical="center"/>
    </xf>
    <xf numFmtId="4" fontId="36" fillId="26" borderId="73" applyNumberFormat="0" applyProtection="0">
      <alignment horizontal="right" vertical="center"/>
    </xf>
    <xf numFmtId="4" fontId="36" fillId="26" borderId="73" applyNumberFormat="0" applyProtection="0">
      <alignment horizontal="right" vertical="center"/>
    </xf>
    <xf numFmtId="4" fontId="36" fillId="26" borderId="73" applyNumberFormat="0" applyProtection="0">
      <alignment horizontal="right" vertical="center"/>
    </xf>
    <xf numFmtId="4" fontId="36" fillId="26" borderId="73" applyNumberFormat="0" applyProtection="0">
      <alignment horizontal="right" vertical="center"/>
    </xf>
    <xf numFmtId="4" fontId="36" fillId="26" borderId="73" applyNumberFormat="0" applyProtection="0">
      <alignment horizontal="right" vertical="center"/>
    </xf>
    <xf numFmtId="4" fontId="36" fillId="26" borderId="73" applyNumberFormat="0" applyProtection="0">
      <alignment horizontal="right" vertical="center"/>
    </xf>
    <xf numFmtId="4" fontId="36" fillId="26" borderId="73" applyNumberFormat="0" applyProtection="0">
      <alignment horizontal="right" vertical="center"/>
    </xf>
    <xf numFmtId="4" fontId="36" fillId="26" borderId="73" applyNumberFormat="0" applyProtection="0">
      <alignment horizontal="right" vertical="center"/>
    </xf>
    <xf numFmtId="4" fontId="36" fillId="26" borderId="73" applyNumberFormat="0" applyProtection="0">
      <alignment horizontal="right" vertical="center"/>
    </xf>
    <xf numFmtId="4" fontId="36" fillId="26" borderId="73" applyNumberFormat="0" applyProtection="0">
      <alignment horizontal="right" vertical="center"/>
    </xf>
    <xf numFmtId="4" fontId="36" fillId="26" borderId="73" applyNumberFormat="0" applyProtection="0">
      <alignment horizontal="right" vertical="center"/>
    </xf>
    <xf numFmtId="4" fontId="36" fillId="26" borderId="73" applyNumberFormat="0" applyProtection="0">
      <alignment horizontal="right" vertical="center"/>
    </xf>
    <xf numFmtId="4" fontId="36" fillId="26" borderId="73" applyNumberFormat="0" applyProtection="0">
      <alignment horizontal="right" vertical="center"/>
    </xf>
    <xf numFmtId="4" fontId="36" fillId="26" borderId="73" applyNumberFormat="0" applyProtection="0">
      <alignment horizontal="right" vertical="center"/>
    </xf>
    <xf numFmtId="4" fontId="36" fillId="26" borderId="73" applyNumberFormat="0" applyProtection="0">
      <alignment horizontal="right" vertical="center"/>
    </xf>
    <xf numFmtId="4" fontId="36" fillId="26" borderId="73" applyNumberFormat="0" applyProtection="0">
      <alignment horizontal="right" vertical="center"/>
    </xf>
    <xf numFmtId="4" fontId="36" fillId="26" borderId="73" applyNumberFormat="0" applyProtection="0">
      <alignment horizontal="right" vertical="center"/>
    </xf>
    <xf numFmtId="4" fontId="36" fillId="26" borderId="73" applyNumberFormat="0" applyProtection="0">
      <alignment horizontal="right" vertical="center"/>
    </xf>
    <xf numFmtId="4" fontId="36" fillId="26" borderId="73" applyNumberFormat="0" applyProtection="0">
      <alignment horizontal="right" vertical="center"/>
    </xf>
    <xf numFmtId="4" fontId="36" fillId="26" borderId="73" applyNumberFormat="0" applyProtection="0">
      <alignment horizontal="right" vertical="center"/>
    </xf>
    <xf numFmtId="4" fontId="36" fillId="26" borderId="73" applyNumberFormat="0" applyProtection="0">
      <alignment horizontal="right" vertical="center"/>
    </xf>
    <xf numFmtId="4" fontId="36" fillId="26" borderId="73" applyNumberFormat="0" applyProtection="0">
      <alignment horizontal="right" vertical="center"/>
    </xf>
    <xf numFmtId="4" fontId="36" fillId="26" borderId="73" applyNumberFormat="0" applyProtection="0">
      <alignment horizontal="right" vertical="center"/>
    </xf>
    <xf numFmtId="4" fontId="36" fillId="26" borderId="73" applyNumberFormat="0" applyProtection="0">
      <alignment horizontal="right" vertical="center"/>
    </xf>
    <xf numFmtId="4" fontId="36" fillId="26" borderId="73" applyNumberFormat="0" applyProtection="0">
      <alignment horizontal="right" vertical="center"/>
    </xf>
    <xf numFmtId="4" fontId="36" fillId="26" borderId="73" applyNumberFormat="0" applyProtection="0">
      <alignment horizontal="right" vertical="center"/>
    </xf>
    <xf numFmtId="4" fontId="36" fillId="26" borderId="73" applyNumberFormat="0" applyProtection="0">
      <alignment horizontal="right" vertical="center"/>
    </xf>
    <xf numFmtId="4" fontId="36" fillId="26" borderId="73" applyNumberFormat="0" applyProtection="0">
      <alignment horizontal="right" vertical="center"/>
    </xf>
    <xf numFmtId="4" fontId="36" fillId="26" borderId="73" applyNumberFormat="0" applyProtection="0">
      <alignment horizontal="right" vertical="center"/>
    </xf>
    <xf numFmtId="4" fontId="36" fillId="26" borderId="73" applyNumberFormat="0" applyProtection="0">
      <alignment horizontal="right" vertical="center"/>
    </xf>
    <xf numFmtId="4" fontId="36" fillId="26" borderId="73" applyNumberFormat="0" applyProtection="0">
      <alignment horizontal="right" vertical="center"/>
    </xf>
    <xf numFmtId="4" fontId="36" fillId="26" borderId="73" applyNumberFormat="0" applyProtection="0">
      <alignment horizontal="right" vertical="center"/>
    </xf>
    <xf numFmtId="4" fontId="36" fillId="26" borderId="73" applyNumberFormat="0" applyProtection="0">
      <alignment horizontal="right" vertical="center"/>
    </xf>
    <xf numFmtId="4" fontId="36" fillId="26" borderId="73" applyNumberFormat="0" applyProtection="0">
      <alignment horizontal="right" vertical="center"/>
    </xf>
    <xf numFmtId="4" fontId="36" fillId="26" borderId="73" applyNumberFormat="0" applyProtection="0">
      <alignment horizontal="right" vertical="center"/>
    </xf>
    <xf numFmtId="4" fontId="36" fillId="26" borderId="73" applyNumberFormat="0" applyProtection="0">
      <alignment horizontal="right" vertical="center"/>
    </xf>
    <xf numFmtId="4" fontId="36" fillId="26" borderId="73" applyNumberFormat="0" applyProtection="0">
      <alignment horizontal="right" vertical="center"/>
    </xf>
    <xf numFmtId="4" fontId="36" fillId="26" borderId="73" applyNumberFormat="0" applyProtection="0">
      <alignment horizontal="right" vertical="center"/>
    </xf>
    <xf numFmtId="4" fontId="36" fillId="26" borderId="73" applyNumberFormat="0" applyProtection="0">
      <alignment horizontal="right" vertical="center"/>
    </xf>
    <xf numFmtId="4" fontId="36" fillId="26" borderId="73" applyNumberFormat="0" applyProtection="0">
      <alignment horizontal="right" vertical="center"/>
    </xf>
    <xf numFmtId="4" fontId="36" fillId="26" borderId="73" applyNumberFormat="0" applyProtection="0">
      <alignment horizontal="right" vertical="center"/>
    </xf>
    <xf numFmtId="4" fontId="36" fillId="26" borderId="73" applyNumberFormat="0" applyProtection="0">
      <alignment horizontal="right" vertical="center"/>
    </xf>
    <xf numFmtId="4" fontId="36" fillId="26" borderId="73" applyNumberFormat="0" applyProtection="0">
      <alignment horizontal="right" vertical="center"/>
    </xf>
    <xf numFmtId="4" fontId="36" fillId="26" borderId="73" applyNumberFormat="0" applyProtection="0">
      <alignment horizontal="right" vertical="center"/>
    </xf>
    <xf numFmtId="4" fontId="36" fillId="26" borderId="73" applyNumberFormat="0" applyProtection="0">
      <alignment horizontal="right" vertical="center"/>
    </xf>
    <xf numFmtId="4" fontId="36" fillId="26" borderId="73" applyNumberFormat="0" applyProtection="0">
      <alignment horizontal="right" vertical="center"/>
    </xf>
    <xf numFmtId="4" fontId="36" fillId="26" borderId="73" applyNumberFormat="0" applyProtection="0">
      <alignment horizontal="right" vertical="center"/>
    </xf>
    <xf numFmtId="4" fontId="36" fillId="26" borderId="73" applyNumberFormat="0" applyProtection="0">
      <alignment horizontal="right" vertical="center"/>
    </xf>
    <xf numFmtId="4" fontId="36" fillId="26" borderId="73" applyNumberFormat="0" applyProtection="0">
      <alignment horizontal="right" vertical="center"/>
    </xf>
    <xf numFmtId="4" fontId="36" fillId="26" borderId="73" applyNumberFormat="0" applyProtection="0">
      <alignment horizontal="right" vertical="center"/>
    </xf>
    <xf numFmtId="4" fontId="36" fillId="26" borderId="73" applyNumberFormat="0" applyProtection="0">
      <alignment horizontal="right" vertical="center"/>
    </xf>
    <xf numFmtId="4" fontId="36" fillId="26" borderId="73" applyNumberFormat="0" applyProtection="0">
      <alignment horizontal="right" vertical="center"/>
    </xf>
    <xf numFmtId="4" fontId="36" fillId="26" borderId="73" applyNumberFormat="0" applyProtection="0">
      <alignment horizontal="right" vertical="center"/>
    </xf>
    <xf numFmtId="4" fontId="36" fillId="26" borderId="73" applyNumberFormat="0" applyProtection="0">
      <alignment horizontal="right" vertical="center"/>
    </xf>
    <xf numFmtId="4" fontId="36" fillId="26" borderId="73" applyNumberFormat="0" applyProtection="0">
      <alignment horizontal="right" vertical="center"/>
    </xf>
    <xf numFmtId="4" fontId="36" fillId="26" borderId="73" applyNumberFormat="0" applyProtection="0">
      <alignment horizontal="right" vertical="center"/>
    </xf>
    <xf numFmtId="4" fontId="36" fillId="26" borderId="73" applyNumberFormat="0" applyProtection="0">
      <alignment horizontal="right" vertical="center"/>
    </xf>
    <xf numFmtId="4" fontId="36" fillId="26" borderId="73" applyNumberFormat="0" applyProtection="0">
      <alignment horizontal="right" vertical="center"/>
    </xf>
    <xf numFmtId="4" fontId="36" fillId="26" borderId="73" applyNumberFormat="0" applyProtection="0">
      <alignment horizontal="right" vertical="center"/>
    </xf>
    <xf numFmtId="4" fontId="36" fillId="26" borderId="73" applyNumberFormat="0" applyProtection="0">
      <alignment horizontal="right" vertical="center"/>
    </xf>
    <xf numFmtId="4" fontId="36" fillId="26" borderId="73" applyNumberFormat="0" applyProtection="0">
      <alignment horizontal="right" vertical="center"/>
    </xf>
    <xf numFmtId="4" fontId="36" fillId="26" borderId="73" applyNumberFormat="0" applyProtection="0">
      <alignment horizontal="right" vertical="center"/>
    </xf>
    <xf numFmtId="4" fontId="36" fillId="26" borderId="73" applyNumberFormat="0" applyProtection="0">
      <alignment horizontal="right" vertical="center"/>
    </xf>
    <xf numFmtId="4" fontId="36" fillId="26" borderId="73" applyNumberFormat="0" applyProtection="0">
      <alignment horizontal="right" vertical="center"/>
    </xf>
    <xf numFmtId="4" fontId="36" fillId="26" borderId="73" applyNumberFormat="0" applyProtection="0">
      <alignment horizontal="right" vertical="center"/>
    </xf>
    <xf numFmtId="4" fontId="36" fillId="26" borderId="73" applyNumberFormat="0" applyProtection="0">
      <alignment horizontal="right" vertical="center"/>
    </xf>
    <xf numFmtId="4" fontId="36" fillId="26" borderId="73" applyNumberFormat="0" applyProtection="0">
      <alignment horizontal="right" vertical="center"/>
    </xf>
    <xf numFmtId="4" fontId="36" fillId="26" borderId="73" applyNumberFormat="0" applyProtection="0">
      <alignment horizontal="right" vertical="center"/>
    </xf>
    <xf numFmtId="4" fontId="36" fillId="26" borderId="73" applyNumberFormat="0" applyProtection="0">
      <alignment horizontal="right" vertical="center"/>
    </xf>
    <xf numFmtId="4" fontId="36" fillId="26" borderId="73" applyNumberFormat="0" applyProtection="0">
      <alignment horizontal="right" vertical="center"/>
    </xf>
    <xf numFmtId="4" fontId="36" fillId="26" borderId="73" applyNumberFormat="0" applyProtection="0">
      <alignment horizontal="right" vertical="center"/>
    </xf>
    <xf numFmtId="4" fontId="36" fillId="26" borderId="73" applyNumberFormat="0" applyProtection="0">
      <alignment horizontal="right" vertical="center"/>
    </xf>
    <xf numFmtId="4" fontId="36" fillId="26" borderId="73" applyNumberFormat="0" applyProtection="0">
      <alignment horizontal="right" vertical="center"/>
    </xf>
    <xf numFmtId="4" fontId="36" fillId="26" borderId="73" applyNumberFormat="0" applyProtection="0">
      <alignment horizontal="right" vertical="center"/>
    </xf>
    <xf numFmtId="4" fontId="36" fillId="26" borderId="73" applyNumberFormat="0" applyProtection="0">
      <alignment horizontal="right" vertical="center"/>
    </xf>
    <xf numFmtId="4" fontId="36" fillId="26" borderId="73" applyNumberFormat="0" applyProtection="0">
      <alignment horizontal="right" vertical="center"/>
    </xf>
    <xf numFmtId="4" fontId="36" fillId="26" borderId="73" applyNumberFormat="0" applyProtection="0">
      <alignment horizontal="right" vertical="center"/>
    </xf>
    <xf numFmtId="4" fontId="36" fillId="26" borderId="73" applyNumberFormat="0" applyProtection="0">
      <alignment horizontal="right" vertical="center"/>
    </xf>
    <xf numFmtId="4" fontId="36" fillId="26" borderId="73" applyNumberFormat="0" applyProtection="0">
      <alignment horizontal="right" vertical="center"/>
    </xf>
    <xf numFmtId="4" fontId="36" fillId="26" borderId="73" applyNumberFormat="0" applyProtection="0">
      <alignment horizontal="right" vertical="center"/>
    </xf>
    <xf numFmtId="4" fontId="36" fillId="26" borderId="73" applyNumberFormat="0" applyProtection="0">
      <alignment horizontal="right" vertical="center"/>
    </xf>
    <xf numFmtId="4" fontId="36" fillId="26" borderId="73" applyNumberFormat="0" applyProtection="0">
      <alignment horizontal="right" vertical="center"/>
    </xf>
    <xf numFmtId="4" fontId="36" fillId="26" borderId="73" applyNumberFormat="0" applyProtection="0">
      <alignment horizontal="right" vertical="center"/>
    </xf>
    <xf numFmtId="4" fontId="36" fillId="26" borderId="73" applyNumberFormat="0" applyProtection="0">
      <alignment horizontal="right" vertical="center"/>
    </xf>
    <xf numFmtId="4" fontId="36" fillId="26" borderId="73" applyNumberFormat="0" applyProtection="0">
      <alignment horizontal="right" vertical="center"/>
    </xf>
    <xf numFmtId="4" fontId="36" fillId="26" borderId="73" applyNumberFormat="0" applyProtection="0">
      <alignment horizontal="right" vertical="center"/>
    </xf>
    <xf numFmtId="4" fontId="36" fillId="26" borderId="73" applyNumberFormat="0" applyProtection="0">
      <alignment horizontal="right" vertical="center"/>
    </xf>
    <xf numFmtId="4" fontId="36" fillId="26" borderId="73" applyNumberFormat="0" applyProtection="0">
      <alignment horizontal="right" vertical="center"/>
    </xf>
    <xf numFmtId="4" fontId="36" fillId="26" borderId="73" applyNumberFormat="0" applyProtection="0">
      <alignment horizontal="right" vertical="center"/>
    </xf>
    <xf numFmtId="4" fontId="36" fillId="26" borderId="73" applyNumberFormat="0" applyProtection="0">
      <alignment horizontal="right" vertical="center"/>
    </xf>
    <xf numFmtId="4" fontId="36" fillId="26" borderId="73" applyNumberFormat="0" applyProtection="0">
      <alignment horizontal="right" vertical="center"/>
    </xf>
    <xf numFmtId="4" fontId="36" fillId="26" borderId="73" applyNumberFormat="0" applyProtection="0">
      <alignment horizontal="right" vertical="center"/>
    </xf>
    <xf numFmtId="4" fontId="36" fillId="26" borderId="73" applyNumberFormat="0" applyProtection="0">
      <alignment horizontal="right" vertical="center"/>
    </xf>
    <xf numFmtId="4" fontId="36" fillId="26" borderId="73" applyNumberFormat="0" applyProtection="0">
      <alignment horizontal="right" vertical="center"/>
    </xf>
    <xf numFmtId="4" fontId="36" fillId="26" borderId="73" applyNumberFormat="0" applyProtection="0">
      <alignment horizontal="right" vertical="center"/>
    </xf>
    <xf numFmtId="4" fontId="36" fillId="26" borderId="73" applyNumberFormat="0" applyProtection="0">
      <alignment horizontal="right" vertical="center"/>
    </xf>
    <xf numFmtId="4" fontId="36" fillId="26" borderId="73" applyNumberFormat="0" applyProtection="0">
      <alignment horizontal="right" vertical="center"/>
    </xf>
    <xf numFmtId="4" fontId="36" fillId="26" borderId="73" applyNumberFormat="0" applyProtection="0">
      <alignment horizontal="right" vertical="center"/>
    </xf>
    <xf numFmtId="4" fontId="36" fillId="26" borderId="73" applyNumberFormat="0" applyProtection="0">
      <alignment horizontal="right" vertical="center"/>
    </xf>
    <xf numFmtId="4" fontId="36" fillId="26" borderId="73" applyNumberFormat="0" applyProtection="0">
      <alignment horizontal="right" vertical="center"/>
    </xf>
    <xf numFmtId="4" fontId="36" fillId="26" borderId="73" applyNumberFormat="0" applyProtection="0">
      <alignment horizontal="right" vertical="center"/>
    </xf>
    <xf numFmtId="4" fontId="36" fillId="26" borderId="73" applyNumberFormat="0" applyProtection="0">
      <alignment horizontal="right" vertical="center"/>
    </xf>
    <xf numFmtId="4" fontId="36" fillId="26" borderId="73" applyNumberFormat="0" applyProtection="0">
      <alignment horizontal="right" vertical="center"/>
    </xf>
    <xf numFmtId="4" fontId="36" fillId="26" borderId="73" applyNumberFormat="0" applyProtection="0">
      <alignment horizontal="right" vertical="center"/>
    </xf>
    <xf numFmtId="4" fontId="36" fillId="26" borderId="73" applyNumberFormat="0" applyProtection="0">
      <alignment horizontal="right" vertical="center"/>
    </xf>
    <xf numFmtId="4" fontId="36" fillId="26" borderId="73" applyNumberFormat="0" applyProtection="0">
      <alignment horizontal="right" vertical="center"/>
    </xf>
    <xf numFmtId="4" fontId="36" fillId="26" borderId="73" applyNumberFormat="0" applyProtection="0">
      <alignment horizontal="right" vertical="center"/>
    </xf>
    <xf numFmtId="4" fontId="36" fillId="26" borderId="73" applyNumberFormat="0" applyProtection="0">
      <alignment horizontal="right" vertical="center"/>
    </xf>
    <xf numFmtId="4" fontId="36" fillId="26" borderId="73" applyNumberFormat="0" applyProtection="0">
      <alignment horizontal="right" vertical="center"/>
    </xf>
    <xf numFmtId="4" fontId="36" fillId="26" borderId="73" applyNumberFormat="0" applyProtection="0">
      <alignment horizontal="right" vertical="center"/>
    </xf>
    <xf numFmtId="4" fontId="36" fillId="26" borderId="73" applyNumberFormat="0" applyProtection="0">
      <alignment horizontal="right" vertical="center"/>
    </xf>
    <xf numFmtId="4" fontId="36" fillId="26" borderId="73" applyNumberFormat="0" applyProtection="0">
      <alignment horizontal="right" vertical="center"/>
    </xf>
    <xf numFmtId="4" fontId="36" fillId="26" borderId="73" applyNumberFormat="0" applyProtection="0">
      <alignment horizontal="right" vertical="center"/>
    </xf>
    <xf numFmtId="4" fontId="36" fillId="26" borderId="73" applyNumberFormat="0" applyProtection="0">
      <alignment horizontal="right" vertical="center"/>
    </xf>
    <xf numFmtId="4" fontId="36" fillId="26" borderId="73" applyNumberFormat="0" applyProtection="0">
      <alignment horizontal="right" vertical="center"/>
    </xf>
    <xf numFmtId="4" fontId="36" fillId="26" borderId="73" applyNumberFormat="0" applyProtection="0">
      <alignment horizontal="right" vertical="center"/>
    </xf>
    <xf numFmtId="4" fontId="36" fillId="26" borderId="73" applyNumberFormat="0" applyProtection="0">
      <alignment horizontal="right" vertical="center"/>
    </xf>
    <xf numFmtId="4" fontId="36" fillId="26" borderId="73" applyNumberFormat="0" applyProtection="0">
      <alignment horizontal="right" vertical="center"/>
    </xf>
    <xf numFmtId="4" fontId="36" fillId="26" borderId="73" applyNumberFormat="0" applyProtection="0">
      <alignment horizontal="right" vertical="center"/>
    </xf>
    <xf numFmtId="4" fontId="36" fillId="26" borderId="73" applyNumberFormat="0" applyProtection="0">
      <alignment horizontal="right" vertical="center"/>
    </xf>
    <xf numFmtId="4" fontId="36" fillId="26" borderId="73" applyNumberFormat="0" applyProtection="0">
      <alignment horizontal="right" vertical="center"/>
    </xf>
    <xf numFmtId="4" fontId="36" fillId="26" borderId="73" applyNumberFormat="0" applyProtection="0">
      <alignment horizontal="right" vertical="center"/>
    </xf>
    <xf numFmtId="4" fontId="36" fillId="26" borderId="73" applyNumberFormat="0" applyProtection="0">
      <alignment horizontal="right" vertical="center"/>
    </xf>
    <xf numFmtId="4" fontId="36" fillId="26" borderId="73" applyNumberFormat="0" applyProtection="0">
      <alignment horizontal="right" vertical="center"/>
    </xf>
    <xf numFmtId="4" fontId="36" fillId="26" borderId="73" applyNumberFormat="0" applyProtection="0">
      <alignment horizontal="right" vertical="center"/>
    </xf>
    <xf numFmtId="4" fontId="36" fillId="26" borderId="73" applyNumberFormat="0" applyProtection="0">
      <alignment horizontal="right" vertical="center"/>
    </xf>
    <xf numFmtId="4" fontId="36" fillId="26" borderId="73" applyNumberFormat="0" applyProtection="0">
      <alignment horizontal="right" vertical="center"/>
    </xf>
    <xf numFmtId="4" fontId="36" fillId="26" borderId="73" applyNumberFormat="0" applyProtection="0">
      <alignment horizontal="right" vertical="center"/>
    </xf>
    <xf numFmtId="4" fontId="36" fillId="26" borderId="73" applyNumberFormat="0" applyProtection="0">
      <alignment horizontal="right" vertical="center"/>
    </xf>
    <xf numFmtId="4" fontId="36" fillId="26" borderId="73" applyNumberFormat="0" applyProtection="0">
      <alignment horizontal="right" vertical="center"/>
    </xf>
    <xf numFmtId="4" fontId="36" fillId="26" borderId="73" applyNumberFormat="0" applyProtection="0">
      <alignment horizontal="right" vertical="center"/>
    </xf>
    <xf numFmtId="4" fontId="36" fillId="26" borderId="73" applyNumberFormat="0" applyProtection="0">
      <alignment horizontal="right" vertical="center"/>
    </xf>
    <xf numFmtId="4" fontId="36" fillId="26" borderId="73" applyNumberFormat="0" applyProtection="0">
      <alignment horizontal="right" vertical="center"/>
    </xf>
    <xf numFmtId="4" fontId="36" fillId="26" borderId="73" applyNumberFormat="0" applyProtection="0">
      <alignment horizontal="right" vertical="center"/>
    </xf>
    <xf numFmtId="4" fontId="36" fillId="26" borderId="73" applyNumberFormat="0" applyProtection="0">
      <alignment horizontal="right" vertical="center"/>
    </xf>
    <xf numFmtId="4" fontId="36" fillId="26" borderId="73" applyNumberFormat="0" applyProtection="0">
      <alignment horizontal="right" vertical="center"/>
    </xf>
    <xf numFmtId="4" fontId="36" fillId="26" borderId="73" applyNumberFormat="0" applyProtection="0">
      <alignment horizontal="right" vertical="center"/>
    </xf>
    <xf numFmtId="4" fontId="36" fillId="26" borderId="73" applyNumberFormat="0" applyProtection="0">
      <alignment horizontal="right" vertical="center"/>
    </xf>
    <xf numFmtId="4" fontId="36" fillId="26" borderId="73" applyNumberFormat="0" applyProtection="0">
      <alignment horizontal="right" vertical="center"/>
    </xf>
    <xf numFmtId="4" fontId="36" fillId="26" borderId="73" applyNumberFormat="0" applyProtection="0">
      <alignment horizontal="right" vertical="center"/>
    </xf>
    <xf numFmtId="4" fontId="36" fillId="26" borderId="73" applyNumberFormat="0" applyProtection="0">
      <alignment horizontal="right" vertical="center"/>
    </xf>
    <xf numFmtId="4" fontId="36" fillId="26" borderId="73" applyNumberFormat="0" applyProtection="0">
      <alignment horizontal="right" vertical="center"/>
    </xf>
    <xf numFmtId="4" fontId="36" fillId="26" borderId="73" applyNumberFormat="0" applyProtection="0">
      <alignment horizontal="right" vertical="center"/>
    </xf>
    <xf numFmtId="4" fontId="36" fillId="26" borderId="73" applyNumberFormat="0" applyProtection="0">
      <alignment horizontal="right" vertical="center"/>
    </xf>
    <xf numFmtId="4" fontId="36" fillId="26" borderId="73" applyNumberFormat="0" applyProtection="0">
      <alignment horizontal="right" vertical="center"/>
    </xf>
    <xf numFmtId="4" fontId="36" fillId="26" borderId="73" applyNumberFormat="0" applyProtection="0">
      <alignment horizontal="right" vertical="center"/>
    </xf>
    <xf numFmtId="4" fontId="36" fillId="26" borderId="73" applyNumberFormat="0" applyProtection="0">
      <alignment horizontal="right" vertical="center"/>
    </xf>
    <xf numFmtId="4" fontId="36" fillId="26" borderId="73" applyNumberFormat="0" applyProtection="0">
      <alignment horizontal="right" vertical="center"/>
    </xf>
    <xf numFmtId="4" fontId="36" fillId="26" borderId="73" applyNumberFormat="0" applyProtection="0">
      <alignment horizontal="right" vertical="center"/>
    </xf>
    <xf numFmtId="4" fontId="36" fillId="26" borderId="73" applyNumberFormat="0" applyProtection="0">
      <alignment horizontal="right" vertical="center"/>
    </xf>
    <xf numFmtId="4" fontId="36" fillId="26" borderId="73" applyNumberFormat="0" applyProtection="0">
      <alignment horizontal="right" vertical="center"/>
    </xf>
    <xf numFmtId="4" fontId="36" fillId="26" borderId="73" applyNumberFormat="0" applyProtection="0">
      <alignment horizontal="right" vertical="center"/>
    </xf>
    <xf numFmtId="4" fontId="36" fillId="26" borderId="73" applyNumberFormat="0" applyProtection="0">
      <alignment horizontal="right" vertical="center"/>
    </xf>
    <xf numFmtId="4" fontId="36" fillId="26" borderId="73" applyNumberFormat="0" applyProtection="0">
      <alignment horizontal="right" vertical="center"/>
    </xf>
    <xf numFmtId="4" fontId="36" fillId="26" borderId="73" applyNumberFormat="0" applyProtection="0">
      <alignment horizontal="right" vertical="center"/>
    </xf>
    <xf numFmtId="4" fontId="36" fillId="26" borderId="73" applyNumberFormat="0" applyProtection="0">
      <alignment horizontal="right" vertical="center"/>
    </xf>
    <xf numFmtId="4" fontId="36" fillId="26" borderId="73" applyNumberFormat="0" applyProtection="0">
      <alignment horizontal="right" vertical="center"/>
    </xf>
    <xf numFmtId="4" fontId="36" fillId="26" borderId="73" applyNumberFormat="0" applyProtection="0">
      <alignment horizontal="right" vertical="center"/>
    </xf>
    <xf numFmtId="4" fontId="36" fillId="26" borderId="73" applyNumberFormat="0" applyProtection="0">
      <alignment horizontal="right" vertical="center"/>
    </xf>
    <xf numFmtId="4" fontId="36" fillId="26" borderId="73" applyNumberFormat="0" applyProtection="0">
      <alignment horizontal="right" vertical="center"/>
    </xf>
    <xf numFmtId="4" fontId="36" fillId="26" borderId="73" applyNumberFormat="0" applyProtection="0">
      <alignment horizontal="right" vertical="center"/>
    </xf>
    <xf numFmtId="4" fontId="36" fillId="26" borderId="73" applyNumberFormat="0" applyProtection="0">
      <alignment horizontal="right" vertical="center"/>
    </xf>
    <xf numFmtId="4" fontId="36" fillId="26" borderId="73" applyNumberFormat="0" applyProtection="0">
      <alignment horizontal="right" vertical="center"/>
    </xf>
    <xf numFmtId="4" fontId="36" fillId="26" borderId="73" applyNumberFormat="0" applyProtection="0">
      <alignment horizontal="right" vertical="center"/>
    </xf>
    <xf numFmtId="4" fontId="36" fillId="26" borderId="73" applyNumberFormat="0" applyProtection="0">
      <alignment horizontal="right" vertical="center"/>
    </xf>
    <xf numFmtId="4" fontId="36" fillId="26" borderId="73" applyNumberFormat="0" applyProtection="0">
      <alignment horizontal="right" vertical="center"/>
    </xf>
    <xf numFmtId="4" fontId="36" fillId="26" borderId="73" applyNumberFormat="0" applyProtection="0">
      <alignment horizontal="right" vertical="center"/>
    </xf>
    <xf numFmtId="4" fontId="36" fillId="26" borderId="73" applyNumberFormat="0" applyProtection="0">
      <alignment horizontal="right" vertical="center"/>
    </xf>
    <xf numFmtId="4" fontId="36" fillId="26" borderId="73" applyNumberFormat="0" applyProtection="0">
      <alignment horizontal="right" vertical="center"/>
    </xf>
    <xf numFmtId="4" fontId="36" fillId="26" borderId="73" applyNumberFormat="0" applyProtection="0">
      <alignment horizontal="right" vertical="center"/>
    </xf>
    <xf numFmtId="4" fontId="36" fillId="26" borderId="73" applyNumberFormat="0" applyProtection="0">
      <alignment horizontal="right" vertical="center"/>
    </xf>
    <xf numFmtId="4" fontId="36" fillId="26" borderId="73" applyNumberFormat="0" applyProtection="0">
      <alignment horizontal="right" vertical="center"/>
    </xf>
    <xf numFmtId="4" fontId="36" fillId="26" borderId="73" applyNumberFormat="0" applyProtection="0">
      <alignment horizontal="right" vertical="center"/>
    </xf>
    <xf numFmtId="4" fontId="36" fillId="26" borderId="73" applyNumberFormat="0" applyProtection="0">
      <alignment horizontal="right" vertical="center"/>
    </xf>
    <xf numFmtId="4" fontId="36" fillId="26" borderId="73" applyNumberFormat="0" applyProtection="0">
      <alignment horizontal="right" vertical="center"/>
    </xf>
    <xf numFmtId="4" fontId="36" fillId="26" borderId="73" applyNumberFormat="0" applyProtection="0">
      <alignment horizontal="right" vertical="center"/>
    </xf>
    <xf numFmtId="4" fontId="36" fillId="26" borderId="73" applyNumberFormat="0" applyProtection="0">
      <alignment horizontal="right" vertical="center"/>
    </xf>
    <xf numFmtId="4" fontId="36" fillId="26" borderId="73" applyNumberFormat="0" applyProtection="0">
      <alignment horizontal="right" vertical="center"/>
    </xf>
    <xf numFmtId="4" fontId="36" fillId="26" borderId="73" applyNumberFormat="0" applyProtection="0">
      <alignment horizontal="right" vertical="center"/>
    </xf>
    <xf numFmtId="4" fontId="36" fillId="26" borderId="73" applyNumberFormat="0" applyProtection="0">
      <alignment horizontal="right" vertical="center"/>
    </xf>
    <xf numFmtId="4" fontId="36" fillId="26" borderId="73" applyNumberFormat="0" applyProtection="0">
      <alignment horizontal="right" vertical="center"/>
    </xf>
    <xf numFmtId="4" fontId="36" fillId="26" borderId="73" applyNumberFormat="0" applyProtection="0">
      <alignment horizontal="right" vertical="center"/>
    </xf>
    <xf numFmtId="4" fontId="36" fillId="26" borderId="73" applyNumberFormat="0" applyProtection="0">
      <alignment horizontal="right" vertical="center"/>
    </xf>
    <xf numFmtId="4" fontId="36" fillId="26" borderId="73" applyNumberFormat="0" applyProtection="0">
      <alignment horizontal="right" vertical="center"/>
    </xf>
    <xf numFmtId="4" fontId="36" fillId="26" borderId="73" applyNumberFormat="0" applyProtection="0">
      <alignment horizontal="right" vertical="center"/>
    </xf>
    <xf numFmtId="4" fontId="36" fillId="26" borderId="73" applyNumberFormat="0" applyProtection="0">
      <alignment horizontal="right" vertical="center"/>
    </xf>
    <xf numFmtId="4" fontId="36" fillId="26" borderId="73" applyNumberFormat="0" applyProtection="0">
      <alignment horizontal="right" vertical="center"/>
    </xf>
    <xf numFmtId="4" fontId="36" fillId="26" borderId="73" applyNumberFormat="0" applyProtection="0">
      <alignment horizontal="right" vertical="center"/>
    </xf>
    <xf numFmtId="4" fontId="36" fillId="26" borderId="73" applyNumberFormat="0" applyProtection="0">
      <alignment horizontal="right" vertical="center"/>
    </xf>
    <xf numFmtId="4" fontId="36" fillId="26" borderId="73" applyNumberFormat="0" applyProtection="0">
      <alignment horizontal="right" vertical="center"/>
    </xf>
    <xf numFmtId="4" fontId="36" fillId="26" borderId="73" applyNumberFormat="0" applyProtection="0">
      <alignment horizontal="right" vertical="center"/>
    </xf>
    <xf numFmtId="4" fontId="36" fillId="26" borderId="73" applyNumberFormat="0" applyProtection="0">
      <alignment horizontal="right" vertical="center"/>
    </xf>
    <xf numFmtId="4" fontId="36" fillId="26" borderId="73" applyNumberFormat="0" applyProtection="0">
      <alignment horizontal="right" vertical="center"/>
    </xf>
    <xf numFmtId="4" fontId="36" fillId="26" borderId="73" applyNumberFormat="0" applyProtection="0">
      <alignment horizontal="right" vertical="center"/>
    </xf>
    <xf numFmtId="4" fontId="36" fillId="26" borderId="73" applyNumberFormat="0" applyProtection="0">
      <alignment horizontal="right" vertical="center"/>
    </xf>
    <xf numFmtId="4" fontId="36" fillId="26" borderId="73" applyNumberFormat="0" applyProtection="0">
      <alignment horizontal="right" vertical="center"/>
    </xf>
    <xf numFmtId="4" fontId="36" fillId="26" borderId="73" applyNumberFormat="0" applyProtection="0">
      <alignment horizontal="right" vertical="center"/>
    </xf>
    <xf numFmtId="4" fontId="36" fillId="26" borderId="73" applyNumberFormat="0" applyProtection="0">
      <alignment horizontal="right" vertical="center"/>
    </xf>
    <xf numFmtId="4" fontId="36" fillId="26" borderId="73" applyNumberFormat="0" applyProtection="0">
      <alignment horizontal="right" vertical="center"/>
    </xf>
    <xf numFmtId="4" fontId="36" fillId="26" borderId="73" applyNumberFormat="0" applyProtection="0">
      <alignment horizontal="right" vertical="center"/>
    </xf>
    <xf numFmtId="4" fontId="36" fillId="26" borderId="73" applyNumberFormat="0" applyProtection="0">
      <alignment horizontal="right" vertical="center"/>
    </xf>
    <xf numFmtId="4" fontId="36" fillId="26" borderId="73" applyNumberFormat="0" applyProtection="0">
      <alignment horizontal="right" vertical="center"/>
    </xf>
    <xf numFmtId="4" fontId="36" fillId="26" borderId="73" applyNumberFormat="0" applyProtection="0">
      <alignment horizontal="right" vertical="center"/>
    </xf>
    <xf numFmtId="4" fontId="36" fillId="26" borderId="73" applyNumberFormat="0" applyProtection="0">
      <alignment horizontal="right" vertical="center"/>
    </xf>
    <xf numFmtId="4" fontId="36" fillId="26" borderId="73" applyNumberFormat="0" applyProtection="0">
      <alignment horizontal="right" vertical="center"/>
    </xf>
    <xf numFmtId="4" fontId="36" fillId="26" borderId="73" applyNumberFormat="0" applyProtection="0">
      <alignment horizontal="right" vertical="center"/>
    </xf>
    <xf numFmtId="4" fontId="36" fillId="26" borderId="73" applyNumberFormat="0" applyProtection="0">
      <alignment horizontal="right" vertical="center"/>
    </xf>
    <xf numFmtId="4" fontId="36" fillId="26" borderId="73" applyNumberFormat="0" applyProtection="0">
      <alignment horizontal="right" vertical="center"/>
    </xf>
    <xf numFmtId="4" fontId="36" fillId="26" borderId="73" applyNumberFormat="0" applyProtection="0">
      <alignment horizontal="right" vertical="center"/>
    </xf>
    <xf numFmtId="4" fontId="36" fillId="26" borderId="73" applyNumberFormat="0" applyProtection="0">
      <alignment horizontal="right" vertical="center"/>
    </xf>
    <xf numFmtId="4" fontId="36" fillId="26" borderId="73" applyNumberFormat="0" applyProtection="0">
      <alignment horizontal="right" vertical="center"/>
    </xf>
    <xf numFmtId="4" fontId="36" fillId="26" borderId="73" applyNumberFormat="0" applyProtection="0">
      <alignment horizontal="right" vertical="center"/>
    </xf>
    <xf numFmtId="4" fontId="36" fillId="26" borderId="73" applyNumberFormat="0" applyProtection="0">
      <alignment horizontal="right" vertical="center"/>
    </xf>
    <xf numFmtId="4" fontId="36" fillId="26" borderId="73" applyNumberFormat="0" applyProtection="0">
      <alignment horizontal="right" vertical="center"/>
    </xf>
    <xf numFmtId="4" fontId="36" fillId="26" borderId="73" applyNumberFormat="0" applyProtection="0">
      <alignment horizontal="right" vertical="center"/>
    </xf>
    <xf numFmtId="4" fontId="36" fillId="26" borderId="73" applyNumberFormat="0" applyProtection="0">
      <alignment horizontal="right" vertical="center"/>
    </xf>
    <xf numFmtId="4" fontId="36" fillId="26" borderId="73" applyNumberFormat="0" applyProtection="0">
      <alignment horizontal="right" vertical="center"/>
    </xf>
    <xf numFmtId="4" fontId="36" fillId="26" borderId="73" applyNumberFormat="0" applyProtection="0">
      <alignment horizontal="right" vertical="center"/>
    </xf>
    <xf numFmtId="4" fontId="36" fillId="26" borderId="73" applyNumberFormat="0" applyProtection="0">
      <alignment horizontal="right" vertical="center"/>
    </xf>
    <xf numFmtId="4" fontId="36" fillId="26" borderId="73" applyNumberFormat="0" applyProtection="0">
      <alignment horizontal="right" vertical="center"/>
    </xf>
    <xf numFmtId="4" fontId="36" fillId="26" borderId="73" applyNumberFormat="0" applyProtection="0">
      <alignment horizontal="right" vertical="center"/>
    </xf>
    <xf numFmtId="4" fontId="36" fillId="26" borderId="73" applyNumberFormat="0" applyProtection="0">
      <alignment horizontal="right" vertical="center"/>
    </xf>
    <xf numFmtId="4" fontId="36" fillId="26" borderId="73" applyNumberFormat="0" applyProtection="0">
      <alignment horizontal="right" vertical="center"/>
    </xf>
    <xf numFmtId="4" fontId="36" fillId="26" borderId="73" applyNumberFormat="0" applyProtection="0">
      <alignment horizontal="right" vertical="center"/>
    </xf>
    <xf numFmtId="4" fontId="36" fillId="26" borderId="73" applyNumberFormat="0" applyProtection="0">
      <alignment horizontal="right" vertical="center"/>
    </xf>
    <xf numFmtId="4" fontId="36" fillId="26" borderId="73" applyNumberFormat="0" applyProtection="0">
      <alignment horizontal="right" vertical="center"/>
    </xf>
    <xf numFmtId="4" fontId="36" fillId="26" borderId="73" applyNumberFormat="0" applyProtection="0">
      <alignment horizontal="right" vertical="center"/>
    </xf>
    <xf numFmtId="4" fontId="36" fillId="26" borderId="73" applyNumberFormat="0" applyProtection="0">
      <alignment horizontal="right" vertical="center"/>
    </xf>
    <xf numFmtId="4" fontId="36" fillId="26" borderId="73" applyNumberFormat="0" applyProtection="0">
      <alignment horizontal="right" vertical="center"/>
    </xf>
    <xf numFmtId="4" fontId="36" fillId="26" borderId="73" applyNumberFormat="0" applyProtection="0">
      <alignment horizontal="right" vertical="center"/>
    </xf>
    <xf numFmtId="4" fontId="36" fillId="26" borderId="73" applyNumberFormat="0" applyProtection="0">
      <alignment horizontal="right" vertical="center"/>
    </xf>
    <xf numFmtId="4" fontId="36" fillId="26" borderId="73" applyNumberFormat="0" applyProtection="0">
      <alignment horizontal="right" vertical="center"/>
    </xf>
    <xf numFmtId="4" fontId="36" fillId="26" borderId="73" applyNumberFormat="0" applyProtection="0">
      <alignment horizontal="right" vertical="center"/>
    </xf>
    <xf numFmtId="4" fontId="36" fillId="26" borderId="73" applyNumberFormat="0" applyProtection="0">
      <alignment horizontal="right" vertical="center"/>
    </xf>
    <xf numFmtId="4" fontId="36" fillId="26" borderId="73" applyNumberFormat="0" applyProtection="0">
      <alignment horizontal="right" vertical="center"/>
    </xf>
    <xf numFmtId="4" fontId="36" fillId="26" borderId="73" applyNumberFormat="0" applyProtection="0">
      <alignment horizontal="right" vertical="center"/>
    </xf>
    <xf numFmtId="4" fontId="36" fillId="26" borderId="73" applyNumberFormat="0" applyProtection="0">
      <alignment horizontal="right" vertical="center"/>
    </xf>
    <xf numFmtId="4" fontId="36" fillId="26" borderId="73" applyNumberFormat="0" applyProtection="0">
      <alignment horizontal="right" vertical="center"/>
    </xf>
    <xf numFmtId="4" fontId="36" fillId="26" borderId="73" applyNumberFormat="0" applyProtection="0">
      <alignment horizontal="right" vertical="center"/>
    </xf>
    <xf numFmtId="4" fontId="36" fillId="26" borderId="73" applyNumberFormat="0" applyProtection="0">
      <alignment horizontal="right" vertical="center"/>
    </xf>
    <xf numFmtId="4" fontId="36" fillId="26" borderId="73" applyNumberFormat="0" applyProtection="0">
      <alignment horizontal="right" vertical="center"/>
    </xf>
    <xf numFmtId="4" fontId="36" fillId="26" borderId="73" applyNumberFormat="0" applyProtection="0">
      <alignment horizontal="right" vertical="center"/>
    </xf>
    <xf numFmtId="4" fontId="36" fillId="26" borderId="73" applyNumberFormat="0" applyProtection="0">
      <alignment horizontal="right" vertical="center"/>
    </xf>
    <xf numFmtId="4" fontId="36" fillId="26" borderId="73" applyNumberFormat="0" applyProtection="0">
      <alignment horizontal="right" vertical="center"/>
    </xf>
    <xf numFmtId="4" fontId="36" fillId="26" borderId="73" applyNumberFormat="0" applyProtection="0">
      <alignment horizontal="right" vertical="center"/>
    </xf>
    <xf numFmtId="4" fontId="36" fillId="26" borderId="73" applyNumberFormat="0" applyProtection="0">
      <alignment horizontal="right" vertical="center"/>
    </xf>
    <xf numFmtId="4" fontId="36" fillId="26" borderId="73" applyNumberFormat="0" applyProtection="0">
      <alignment horizontal="right" vertical="center"/>
    </xf>
    <xf numFmtId="4" fontId="36" fillId="26" borderId="73" applyNumberFormat="0" applyProtection="0">
      <alignment horizontal="right" vertical="center"/>
    </xf>
    <xf numFmtId="4" fontId="36" fillId="26" borderId="73" applyNumberFormat="0" applyProtection="0">
      <alignment horizontal="right" vertical="center"/>
    </xf>
    <xf numFmtId="4" fontId="36" fillId="26" borderId="73" applyNumberFormat="0" applyProtection="0">
      <alignment horizontal="right" vertical="center"/>
    </xf>
    <xf numFmtId="4" fontId="36" fillId="26" borderId="73" applyNumberFormat="0" applyProtection="0">
      <alignment horizontal="right" vertical="center"/>
    </xf>
    <xf numFmtId="4" fontId="36" fillId="26" borderId="73" applyNumberFormat="0" applyProtection="0">
      <alignment horizontal="right" vertical="center"/>
    </xf>
    <xf numFmtId="4" fontId="36" fillId="26" borderId="73" applyNumberFormat="0" applyProtection="0">
      <alignment horizontal="right" vertical="center"/>
    </xf>
    <xf numFmtId="4" fontId="36" fillId="26" borderId="73" applyNumberFormat="0" applyProtection="0">
      <alignment horizontal="right" vertical="center"/>
    </xf>
    <xf numFmtId="4" fontId="36" fillId="26" borderId="73" applyNumberFormat="0" applyProtection="0">
      <alignment horizontal="right" vertical="center"/>
    </xf>
    <xf numFmtId="4" fontId="36" fillId="26" borderId="73" applyNumberFormat="0" applyProtection="0">
      <alignment horizontal="right" vertical="center"/>
    </xf>
    <xf numFmtId="4" fontId="36" fillId="26" borderId="73" applyNumberFormat="0" applyProtection="0">
      <alignment horizontal="right" vertical="center"/>
    </xf>
    <xf numFmtId="4" fontId="36" fillId="26" borderId="73" applyNumberFormat="0" applyProtection="0">
      <alignment horizontal="right" vertical="center"/>
    </xf>
    <xf numFmtId="4" fontId="36" fillId="26" borderId="73" applyNumberFormat="0" applyProtection="0">
      <alignment horizontal="right" vertical="center"/>
    </xf>
    <xf numFmtId="4" fontId="36" fillId="26" borderId="73" applyNumberFormat="0" applyProtection="0">
      <alignment horizontal="right" vertical="center"/>
    </xf>
    <xf numFmtId="4" fontId="36" fillId="26" borderId="73" applyNumberFormat="0" applyProtection="0">
      <alignment horizontal="right" vertical="center"/>
    </xf>
    <xf numFmtId="4" fontId="36" fillId="26" borderId="73" applyNumberFormat="0" applyProtection="0">
      <alignment horizontal="right" vertical="center"/>
    </xf>
    <xf numFmtId="4" fontId="36" fillId="26" borderId="73" applyNumberFormat="0" applyProtection="0">
      <alignment horizontal="right" vertical="center"/>
    </xf>
    <xf numFmtId="4" fontId="36" fillId="26" borderId="73" applyNumberFormat="0" applyProtection="0">
      <alignment horizontal="right" vertical="center"/>
    </xf>
    <xf numFmtId="4" fontId="36" fillId="26" borderId="73" applyNumberFormat="0" applyProtection="0">
      <alignment horizontal="right" vertical="center"/>
    </xf>
    <xf numFmtId="4" fontId="36" fillId="26" borderId="73" applyNumberFormat="0" applyProtection="0">
      <alignment horizontal="right" vertical="center"/>
    </xf>
    <xf numFmtId="4" fontId="36" fillId="26" borderId="73" applyNumberFormat="0" applyProtection="0">
      <alignment horizontal="right" vertical="center"/>
    </xf>
    <xf numFmtId="4" fontId="36" fillId="26" borderId="73" applyNumberFormat="0" applyProtection="0">
      <alignment horizontal="right" vertical="center"/>
    </xf>
    <xf numFmtId="4" fontId="36" fillId="26" borderId="73" applyNumberFormat="0" applyProtection="0">
      <alignment horizontal="right" vertical="center"/>
    </xf>
    <xf numFmtId="4" fontId="36" fillId="26" borderId="73" applyNumberFormat="0" applyProtection="0">
      <alignment horizontal="right" vertical="center"/>
    </xf>
    <xf numFmtId="4" fontId="36" fillId="26" borderId="73" applyNumberFormat="0" applyProtection="0">
      <alignment horizontal="right" vertical="center"/>
    </xf>
    <xf numFmtId="4" fontId="36" fillId="26" borderId="73" applyNumberFormat="0" applyProtection="0">
      <alignment horizontal="right" vertical="center"/>
    </xf>
    <xf numFmtId="4" fontId="36" fillId="26" borderId="73" applyNumberFormat="0" applyProtection="0">
      <alignment horizontal="right" vertical="center"/>
    </xf>
    <xf numFmtId="4" fontId="36" fillId="26" borderId="73" applyNumberFormat="0" applyProtection="0">
      <alignment horizontal="right" vertical="center"/>
    </xf>
    <xf numFmtId="4" fontId="36" fillId="26" borderId="73" applyNumberFormat="0" applyProtection="0">
      <alignment horizontal="right" vertical="center"/>
    </xf>
    <xf numFmtId="4" fontId="36" fillId="26" borderId="73" applyNumberFormat="0" applyProtection="0">
      <alignment horizontal="right" vertical="center"/>
    </xf>
    <xf numFmtId="4" fontId="36" fillId="26" borderId="73" applyNumberFormat="0" applyProtection="0">
      <alignment horizontal="right" vertical="center"/>
    </xf>
    <xf numFmtId="4" fontId="36" fillId="26" borderId="73" applyNumberFormat="0" applyProtection="0">
      <alignment horizontal="right" vertical="center"/>
    </xf>
    <xf numFmtId="4" fontId="36" fillId="26" borderId="73" applyNumberFormat="0" applyProtection="0">
      <alignment horizontal="right" vertical="center"/>
    </xf>
    <xf numFmtId="4" fontId="36" fillId="26" borderId="73" applyNumberFormat="0" applyProtection="0">
      <alignment horizontal="right" vertical="center"/>
    </xf>
    <xf numFmtId="4" fontId="36" fillId="26" borderId="73" applyNumberFormat="0" applyProtection="0">
      <alignment horizontal="right" vertical="center"/>
    </xf>
    <xf numFmtId="4" fontId="36" fillId="26" borderId="73" applyNumberFormat="0" applyProtection="0">
      <alignment horizontal="right" vertical="center"/>
    </xf>
    <xf numFmtId="4" fontId="36" fillId="26" borderId="73" applyNumberFormat="0" applyProtection="0">
      <alignment horizontal="right" vertical="center"/>
    </xf>
    <xf numFmtId="4" fontId="36" fillId="26" borderId="73" applyNumberFormat="0" applyProtection="0">
      <alignment horizontal="right" vertical="center"/>
    </xf>
    <xf numFmtId="4" fontId="36" fillId="26" borderId="73" applyNumberFormat="0" applyProtection="0">
      <alignment horizontal="right" vertical="center"/>
    </xf>
    <xf numFmtId="4" fontId="36" fillId="26" borderId="73" applyNumberFormat="0" applyProtection="0">
      <alignment horizontal="right" vertical="center"/>
    </xf>
    <xf numFmtId="4" fontId="36" fillId="26" borderId="73" applyNumberFormat="0" applyProtection="0">
      <alignment horizontal="right" vertical="center"/>
    </xf>
    <xf numFmtId="4" fontId="36" fillId="26" borderId="73" applyNumberFormat="0" applyProtection="0">
      <alignment horizontal="right" vertical="center"/>
    </xf>
    <xf numFmtId="4" fontId="36" fillId="26" borderId="73" applyNumberFormat="0" applyProtection="0">
      <alignment horizontal="right" vertical="center"/>
    </xf>
    <xf numFmtId="4" fontId="36" fillId="26" borderId="73" applyNumberFormat="0" applyProtection="0">
      <alignment horizontal="right" vertical="center"/>
    </xf>
    <xf numFmtId="4" fontId="36" fillId="26" borderId="73" applyNumberFormat="0" applyProtection="0">
      <alignment horizontal="right" vertical="center"/>
    </xf>
    <xf numFmtId="4" fontId="36" fillId="26" borderId="73" applyNumberFormat="0" applyProtection="0">
      <alignment horizontal="right" vertical="center"/>
    </xf>
    <xf numFmtId="4" fontId="36" fillId="26" borderId="73" applyNumberFormat="0" applyProtection="0">
      <alignment horizontal="right" vertical="center"/>
    </xf>
    <xf numFmtId="4" fontId="36" fillId="26" borderId="73" applyNumberFormat="0" applyProtection="0">
      <alignment horizontal="right" vertical="center"/>
    </xf>
    <xf numFmtId="4" fontId="36" fillId="26" borderId="73" applyNumberFormat="0" applyProtection="0">
      <alignment horizontal="right" vertical="center"/>
    </xf>
    <xf numFmtId="4" fontId="36" fillId="26" borderId="73" applyNumberFormat="0" applyProtection="0">
      <alignment horizontal="right" vertical="center"/>
    </xf>
    <xf numFmtId="4" fontId="36" fillId="26" borderId="73" applyNumberFormat="0" applyProtection="0">
      <alignment horizontal="right" vertical="center"/>
    </xf>
    <xf numFmtId="4" fontId="36" fillId="26" borderId="73" applyNumberFormat="0" applyProtection="0">
      <alignment horizontal="right" vertical="center"/>
    </xf>
    <xf numFmtId="4" fontId="36" fillId="26" borderId="73" applyNumberFormat="0" applyProtection="0">
      <alignment horizontal="right" vertical="center"/>
    </xf>
    <xf numFmtId="4" fontId="36" fillId="26" borderId="73" applyNumberFormat="0" applyProtection="0">
      <alignment horizontal="right" vertical="center"/>
    </xf>
    <xf numFmtId="4" fontId="36" fillId="26" borderId="73" applyNumberFormat="0" applyProtection="0">
      <alignment horizontal="right" vertical="center"/>
    </xf>
    <xf numFmtId="4" fontId="36" fillId="26" borderId="73" applyNumberFormat="0" applyProtection="0">
      <alignment horizontal="right" vertical="center"/>
    </xf>
    <xf numFmtId="4" fontId="36" fillId="26" borderId="73" applyNumberFormat="0" applyProtection="0">
      <alignment horizontal="right" vertical="center"/>
    </xf>
    <xf numFmtId="4" fontId="36" fillId="26" borderId="73" applyNumberFormat="0" applyProtection="0">
      <alignment horizontal="right" vertical="center"/>
    </xf>
    <xf numFmtId="4" fontId="36" fillId="26" borderId="73" applyNumberFormat="0" applyProtection="0">
      <alignment horizontal="right" vertical="center"/>
    </xf>
    <xf numFmtId="4" fontId="36" fillId="26" borderId="73" applyNumberFormat="0" applyProtection="0">
      <alignment horizontal="right" vertical="center"/>
    </xf>
    <xf numFmtId="4" fontId="36" fillId="26" borderId="73" applyNumberFormat="0" applyProtection="0">
      <alignment horizontal="right" vertical="center"/>
    </xf>
    <xf numFmtId="4" fontId="36" fillId="26" borderId="73" applyNumberFormat="0" applyProtection="0">
      <alignment horizontal="right" vertical="center"/>
    </xf>
    <xf numFmtId="4" fontId="36" fillId="26" borderId="73" applyNumberFormat="0" applyProtection="0">
      <alignment horizontal="right" vertical="center"/>
    </xf>
    <xf numFmtId="4" fontId="36" fillId="26" borderId="73" applyNumberFormat="0" applyProtection="0">
      <alignment horizontal="right" vertical="center"/>
    </xf>
    <xf numFmtId="4" fontId="36" fillId="26" borderId="73" applyNumberFormat="0" applyProtection="0">
      <alignment horizontal="right" vertical="center"/>
    </xf>
    <xf numFmtId="4" fontId="36" fillId="26" borderId="73" applyNumberFormat="0" applyProtection="0">
      <alignment horizontal="right" vertical="center"/>
    </xf>
    <xf numFmtId="4" fontId="36" fillId="26" borderId="73" applyNumberFormat="0" applyProtection="0">
      <alignment horizontal="right" vertical="center"/>
    </xf>
    <xf numFmtId="4" fontId="36" fillId="26" borderId="73" applyNumberFormat="0" applyProtection="0">
      <alignment horizontal="right" vertical="center"/>
    </xf>
    <xf numFmtId="4" fontId="36" fillId="26" borderId="73" applyNumberFormat="0" applyProtection="0">
      <alignment horizontal="right" vertical="center"/>
    </xf>
    <xf numFmtId="4" fontId="36" fillId="26" borderId="73" applyNumberFormat="0" applyProtection="0">
      <alignment horizontal="right" vertical="center"/>
    </xf>
    <xf numFmtId="4" fontId="36" fillId="26" borderId="73" applyNumberFormat="0" applyProtection="0">
      <alignment horizontal="right" vertical="center"/>
    </xf>
    <xf numFmtId="4" fontId="36" fillId="26" borderId="73" applyNumberFormat="0" applyProtection="0">
      <alignment horizontal="right" vertical="center"/>
    </xf>
    <xf numFmtId="4" fontId="36" fillId="26" borderId="73" applyNumberFormat="0" applyProtection="0">
      <alignment horizontal="right" vertical="center"/>
    </xf>
    <xf numFmtId="4" fontId="36" fillId="26" borderId="73" applyNumberFormat="0" applyProtection="0">
      <alignment horizontal="right" vertical="center"/>
    </xf>
    <xf numFmtId="4" fontId="36" fillId="26" borderId="73" applyNumberFormat="0" applyProtection="0">
      <alignment horizontal="right" vertical="center"/>
    </xf>
    <xf numFmtId="4" fontId="36" fillId="26" borderId="73" applyNumberFormat="0" applyProtection="0">
      <alignment horizontal="right" vertical="center"/>
    </xf>
    <xf numFmtId="4" fontId="36" fillId="26" borderId="73" applyNumberFormat="0" applyProtection="0">
      <alignment horizontal="right" vertical="center"/>
    </xf>
    <xf numFmtId="4" fontId="36" fillId="26" borderId="73" applyNumberFormat="0" applyProtection="0">
      <alignment horizontal="right" vertical="center"/>
    </xf>
    <xf numFmtId="4" fontId="36" fillId="26" borderId="73" applyNumberFormat="0" applyProtection="0">
      <alignment horizontal="right" vertical="center"/>
    </xf>
    <xf numFmtId="4" fontId="36" fillId="26" borderId="73" applyNumberFormat="0" applyProtection="0">
      <alignment horizontal="right" vertical="center"/>
    </xf>
    <xf numFmtId="4" fontId="36" fillId="26" borderId="73" applyNumberFormat="0" applyProtection="0">
      <alignment horizontal="right" vertical="center"/>
    </xf>
    <xf numFmtId="4" fontId="36" fillId="26" borderId="73" applyNumberFormat="0" applyProtection="0">
      <alignment horizontal="right" vertical="center"/>
    </xf>
    <xf numFmtId="4" fontId="36" fillId="26" borderId="73" applyNumberFormat="0" applyProtection="0">
      <alignment horizontal="right" vertical="center"/>
    </xf>
    <xf numFmtId="4" fontId="36" fillId="26" borderId="73" applyNumberFormat="0" applyProtection="0">
      <alignment horizontal="right" vertical="center"/>
    </xf>
    <xf numFmtId="4" fontId="36" fillId="26" borderId="73" applyNumberFormat="0" applyProtection="0">
      <alignment horizontal="right" vertical="center"/>
    </xf>
    <xf numFmtId="4" fontId="36" fillId="26" borderId="73" applyNumberFormat="0" applyProtection="0">
      <alignment horizontal="right" vertical="center"/>
    </xf>
    <xf numFmtId="4" fontId="36" fillId="26" borderId="73" applyNumberFormat="0" applyProtection="0">
      <alignment horizontal="right" vertical="center"/>
    </xf>
    <xf numFmtId="4" fontId="36" fillId="26" borderId="73" applyNumberFormat="0" applyProtection="0">
      <alignment horizontal="right" vertical="center"/>
    </xf>
    <xf numFmtId="4" fontId="36" fillId="26" borderId="73" applyNumberFormat="0" applyProtection="0">
      <alignment horizontal="right" vertical="center"/>
    </xf>
    <xf numFmtId="4" fontId="36" fillId="26" borderId="73" applyNumberFormat="0" applyProtection="0">
      <alignment horizontal="right" vertical="center"/>
    </xf>
    <xf numFmtId="4" fontId="36" fillId="26" borderId="73" applyNumberFormat="0" applyProtection="0">
      <alignment horizontal="right" vertical="center"/>
    </xf>
    <xf numFmtId="4" fontId="36" fillId="26" borderId="73" applyNumberFormat="0" applyProtection="0">
      <alignment horizontal="right" vertical="center"/>
    </xf>
    <xf numFmtId="4" fontId="36" fillId="26" borderId="73" applyNumberFormat="0" applyProtection="0">
      <alignment horizontal="right" vertical="center"/>
    </xf>
    <xf numFmtId="4" fontId="36" fillId="26" borderId="73" applyNumberFormat="0" applyProtection="0">
      <alignment horizontal="right" vertical="center"/>
    </xf>
    <xf numFmtId="4" fontId="36" fillId="26" borderId="73" applyNumberFormat="0" applyProtection="0">
      <alignment horizontal="right" vertical="center"/>
    </xf>
    <xf numFmtId="4" fontId="36" fillId="26" borderId="73" applyNumberFormat="0" applyProtection="0">
      <alignment horizontal="right" vertical="center"/>
    </xf>
    <xf numFmtId="4" fontId="36" fillId="26" borderId="73" applyNumberFormat="0" applyProtection="0">
      <alignment horizontal="right" vertical="center"/>
    </xf>
    <xf numFmtId="4" fontId="36" fillId="26" borderId="73" applyNumberFormat="0" applyProtection="0">
      <alignment horizontal="right" vertical="center"/>
    </xf>
    <xf numFmtId="4" fontId="36" fillId="26" borderId="73" applyNumberFormat="0" applyProtection="0">
      <alignment horizontal="right" vertical="center"/>
    </xf>
    <xf numFmtId="4" fontId="36" fillId="26" borderId="73" applyNumberFormat="0" applyProtection="0">
      <alignment horizontal="right" vertical="center"/>
    </xf>
    <xf numFmtId="4" fontId="36" fillId="26" borderId="73" applyNumberFormat="0" applyProtection="0">
      <alignment horizontal="right" vertical="center"/>
    </xf>
    <xf numFmtId="4" fontId="36" fillId="26" borderId="73" applyNumberFormat="0" applyProtection="0">
      <alignment horizontal="right" vertical="center"/>
    </xf>
    <xf numFmtId="4" fontId="36" fillId="26" borderId="73" applyNumberFormat="0" applyProtection="0">
      <alignment horizontal="right" vertical="center"/>
    </xf>
    <xf numFmtId="4" fontId="36" fillId="26" borderId="73" applyNumberFormat="0" applyProtection="0">
      <alignment horizontal="right" vertical="center"/>
    </xf>
    <xf numFmtId="4" fontId="36" fillId="26" borderId="73" applyNumberFormat="0" applyProtection="0">
      <alignment horizontal="right" vertical="center"/>
    </xf>
    <xf numFmtId="4" fontId="36" fillId="26" borderId="73" applyNumberFormat="0" applyProtection="0">
      <alignment horizontal="right" vertical="center"/>
    </xf>
    <xf numFmtId="4" fontId="36" fillId="26" borderId="73" applyNumberFormat="0" applyProtection="0">
      <alignment horizontal="right" vertical="center"/>
    </xf>
    <xf numFmtId="4" fontId="36" fillId="26" borderId="73" applyNumberFormat="0" applyProtection="0">
      <alignment horizontal="right" vertical="center"/>
    </xf>
    <xf numFmtId="4" fontId="36" fillId="26" borderId="73" applyNumberFormat="0" applyProtection="0">
      <alignment horizontal="right" vertical="center"/>
    </xf>
    <xf numFmtId="4" fontId="36" fillId="26" borderId="73" applyNumberFormat="0" applyProtection="0">
      <alignment horizontal="right" vertical="center"/>
    </xf>
    <xf numFmtId="4" fontId="36" fillId="26" borderId="73" applyNumberFormat="0" applyProtection="0">
      <alignment horizontal="right" vertical="center"/>
    </xf>
    <xf numFmtId="4" fontId="36" fillId="26" borderId="73" applyNumberFormat="0" applyProtection="0">
      <alignment horizontal="right" vertical="center"/>
    </xf>
    <xf numFmtId="4" fontId="36" fillId="26" borderId="73" applyNumberFormat="0" applyProtection="0">
      <alignment horizontal="right" vertical="center"/>
    </xf>
    <xf numFmtId="4" fontId="36" fillId="26" borderId="73" applyNumberFormat="0" applyProtection="0">
      <alignment horizontal="right" vertical="center"/>
    </xf>
    <xf numFmtId="4" fontId="36" fillId="26" borderId="73" applyNumberFormat="0" applyProtection="0">
      <alignment horizontal="right" vertical="center"/>
    </xf>
    <xf numFmtId="4" fontId="36" fillId="26" borderId="73" applyNumberFormat="0" applyProtection="0">
      <alignment horizontal="right" vertical="center"/>
    </xf>
    <xf numFmtId="4" fontId="36" fillId="26" borderId="73" applyNumberFormat="0" applyProtection="0">
      <alignment horizontal="right" vertical="center"/>
    </xf>
    <xf numFmtId="4" fontId="36" fillId="26" borderId="73" applyNumberFormat="0" applyProtection="0">
      <alignment horizontal="right" vertical="center"/>
    </xf>
    <xf numFmtId="4" fontId="36" fillId="26" borderId="73" applyNumberFormat="0" applyProtection="0">
      <alignment horizontal="right" vertical="center"/>
    </xf>
    <xf numFmtId="4" fontId="36" fillId="26" borderId="73" applyNumberFormat="0" applyProtection="0">
      <alignment horizontal="right" vertical="center"/>
    </xf>
    <xf numFmtId="4" fontId="36" fillId="26" borderId="73" applyNumberFormat="0" applyProtection="0">
      <alignment horizontal="right" vertical="center"/>
    </xf>
    <xf numFmtId="4" fontId="36" fillId="26" borderId="73" applyNumberFormat="0" applyProtection="0">
      <alignment horizontal="right" vertical="center"/>
    </xf>
    <xf numFmtId="4" fontId="36" fillId="26" borderId="73" applyNumberFormat="0" applyProtection="0">
      <alignment horizontal="right" vertical="center"/>
    </xf>
    <xf numFmtId="4" fontId="36" fillId="26" borderId="73" applyNumberFormat="0" applyProtection="0">
      <alignment horizontal="right" vertical="center"/>
    </xf>
    <xf numFmtId="4" fontId="36" fillId="26" borderId="73" applyNumberFormat="0" applyProtection="0">
      <alignment horizontal="right" vertical="center"/>
    </xf>
    <xf numFmtId="4" fontId="36" fillId="26" borderId="73" applyNumberFormat="0" applyProtection="0">
      <alignment horizontal="right" vertical="center"/>
    </xf>
    <xf numFmtId="4" fontId="36" fillId="26" borderId="73" applyNumberFormat="0" applyProtection="0">
      <alignment horizontal="right" vertical="center"/>
    </xf>
    <xf numFmtId="4" fontId="36" fillId="26" borderId="73" applyNumberFormat="0" applyProtection="0">
      <alignment horizontal="right" vertical="center"/>
    </xf>
    <xf numFmtId="4" fontId="36" fillId="26" borderId="73" applyNumberFormat="0" applyProtection="0">
      <alignment horizontal="right" vertical="center"/>
    </xf>
    <xf numFmtId="4" fontId="36" fillId="26" borderId="73" applyNumberFormat="0" applyProtection="0">
      <alignment horizontal="right" vertical="center"/>
    </xf>
    <xf numFmtId="4" fontId="36" fillId="26" borderId="73" applyNumberFormat="0" applyProtection="0">
      <alignment horizontal="right" vertical="center"/>
    </xf>
    <xf numFmtId="4" fontId="36" fillId="26" borderId="73" applyNumberFormat="0" applyProtection="0">
      <alignment horizontal="right" vertical="center"/>
    </xf>
    <xf numFmtId="4" fontId="36" fillId="26" borderId="73" applyNumberFormat="0" applyProtection="0">
      <alignment horizontal="right" vertical="center"/>
    </xf>
    <xf numFmtId="4" fontId="36" fillId="26" borderId="73" applyNumberFormat="0" applyProtection="0">
      <alignment horizontal="right" vertical="center"/>
    </xf>
    <xf numFmtId="4" fontId="36" fillId="26" borderId="73" applyNumberFormat="0" applyProtection="0">
      <alignment horizontal="right" vertical="center"/>
    </xf>
    <xf numFmtId="4" fontId="36" fillId="26" borderId="73" applyNumberFormat="0" applyProtection="0">
      <alignment horizontal="right" vertical="center"/>
    </xf>
    <xf numFmtId="4" fontId="36" fillId="26" borderId="73" applyNumberFormat="0" applyProtection="0">
      <alignment horizontal="right" vertical="center"/>
    </xf>
    <xf numFmtId="4" fontId="36" fillId="26" borderId="73" applyNumberFormat="0" applyProtection="0">
      <alignment horizontal="right" vertical="center"/>
    </xf>
    <xf numFmtId="4" fontId="36" fillId="26" borderId="73" applyNumberFormat="0" applyProtection="0">
      <alignment horizontal="right" vertical="center"/>
    </xf>
    <xf numFmtId="4" fontId="36" fillId="26" borderId="73" applyNumberFormat="0" applyProtection="0">
      <alignment horizontal="right" vertical="center"/>
    </xf>
    <xf numFmtId="4" fontId="36" fillId="26" borderId="73" applyNumberFormat="0" applyProtection="0">
      <alignment horizontal="right" vertical="center"/>
    </xf>
    <xf numFmtId="4" fontId="36" fillId="26" borderId="73" applyNumberFormat="0" applyProtection="0">
      <alignment horizontal="right" vertical="center"/>
    </xf>
    <xf numFmtId="4" fontId="36" fillId="26" borderId="73" applyNumberFormat="0" applyProtection="0">
      <alignment horizontal="right" vertical="center"/>
    </xf>
    <xf numFmtId="4" fontId="36" fillId="26" borderId="73" applyNumberFormat="0" applyProtection="0">
      <alignment horizontal="right" vertical="center"/>
    </xf>
    <xf numFmtId="4" fontId="36" fillId="26" borderId="73" applyNumberFormat="0" applyProtection="0">
      <alignment horizontal="right" vertical="center"/>
    </xf>
    <xf numFmtId="4" fontId="36" fillId="26" borderId="73" applyNumberFormat="0" applyProtection="0">
      <alignment horizontal="right" vertical="center"/>
    </xf>
    <xf numFmtId="4" fontId="36" fillId="26" borderId="73" applyNumberFormat="0" applyProtection="0">
      <alignment horizontal="right" vertical="center"/>
    </xf>
    <xf numFmtId="4" fontId="36" fillId="26" borderId="73" applyNumberFormat="0" applyProtection="0">
      <alignment horizontal="right" vertical="center"/>
    </xf>
    <xf numFmtId="4" fontId="36" fillId="26" borderId="73" applyNumberFormat="0" applyProtection="0">
      <alignment horizontal="right" vertical="center"/>
    </xf>
    <xf numFmtId="4" fontId="36" fillId="26" borderId="73" applyNumberFormat="0" applyProtection="0">
      <alignment horizontal="right" vertical="center"/>
    </xf>
    <xf numFmtId="4" fontId="36" fillId="26" borderId="73" applyNumberFormat="0" applyProtection="0">
      <alignment horizontal="right" vertical="center"/>
    </xf>
    <xf numFmtId="4" fontId="36" fillId="26" borderId="73" applyNumberFormat="0" applyProtection="0">
      <alignment horizontal="right" vertical="center"/>
    </xf>
    <xf numFmtId="4" fontId="36" fillId="26" borderId="73" applyNumberFormat="0" applyProtection="0">
      <alignment horizontal="right" vertical="center"/>
    </xf>
    <xf numFmtId="4" fontId="36" fillId="26" borderId="73" applyNumberFormat="0" applyProtection="0">
      <alignment horizontal="right" vertical="center"/>
    </xf>
    <xf numFmtId="4" fontId="36" fillId="26" borderId="73" applyNumberFormat="0" applyProtection="0">
      <alignment horizontal="right" vertical="center"/>
    </xf>
    <xf numFmtId="4" fontId="36" fillId="26" borderId="73" applyNumberFormat="0" applyProtection="0">
      <alignment horizontal="right" vertical="center"/>
    </xf>
    <xf numFmtId="4" fontId="36" fillId="26" borderId="73" applyNumberFormat="0" applyProtection="0">
      <alignment horizontal="right" vertical="center"/>
    </xf>
    <xf numFmtId="4" fontId="36" fillId="26" borderId="73" applyNumberFormat="0" applyProtection="0">
      <alignment horizontal="right" vertical="center"/>
    </xf>
    <xf numFmtId="4" fontId="36" fillId="26" borderId="73" applyNumberFormat="0" applyProtection="0">
      <alignment horizontal="right" vertical="center"/>
    </xf>
    <xf numFmtId="4" fontId="36" fillId="26" borderId="73" applyNumberFormat="0" applyProtection="0">
      <alignment horizontal="right" vertical="center"/>
    </xf>
    <xf numFmtId="4" fontId="36" fillId="26" borderId="73" applyNumberFormat="0" applyProtection="0">
      <alignment horizontal="right" vertical="center"/>
    </xf>
    <xf numFmtId="4" fontId="36" fillId="26" borderId="73" applyNumberFormat="0" applyProtection="0">
      <alignment horizontal="right" vertical="center"/>
    </xf>
    <xf numFmtId="4" fontId="36" fillId="26" borderId="73" applyNumberFormat="0" applyProtection="0">
      <alignment horizontal="right" vertical="center"/>
    </xf>
    <xf numFmtId="4" fontId="36" fillId="26" borderId="73" applyNumberFormat="0" applyProtection="0">
      <alignment horizontal="right" vertical="center"/>
    </xf>
    <xf numFmtId="4" fontId="36" fillId="26" borderId="73" applyNumberFormat="0" applyProtection="0">
      <alignment horizontal="right" vertical="center"/>
    </xf>
    <xf numFmtId="4" fontId="36" fillId="26" borderId="73" applyNumberFormat="0" applyProtection="0">
      <alignment horizontal="right" vertical="center"/>
    </xf>
    <xf numFmtId="4" fontId="36" fillId="26" borderId="73" applyNumberFormat="0" applyProtection="0">
      <alignment horizontal="right" vertical="center"/>
    </xf>
    <xf numFmtId="4" fontId="36" fillId="26" borderId="73" applyNumberFormat="0" applyProtection="0">
      <alignment horizontal="right" vertical="center"/>
    </xf>
    <xf numFmtId="4" fontId="36" fillId="26" borderId="73" applyNumberFormat="0" applyProtection="0">
      <alignment horizontal="right" vertical="center"/>
    </xf>
    <xf numFmtId="4" fontId="36" fillId="26" borderId="73" applyNumberFormat="0" applyProtection="0">
      <alignment horizontal="right" vertical="center"/>
    </xf>
    <xf numFmtId="4" fontId="36" fillId="26" borderId="73" applyNumberFormat="0" applyProtection="0">
      <alignment horizontal="right" vertical="center"/>
    </xf>
    <xf numFmtId="4" fontId="36" fillId="26" borderId="73" applyNumberFormat="0" applyProtection="0">
      <alignment horizontal="right" vertical="center"/>
    </xf>
    <xf numFmtId="4" fontId="36" fillId="26" borderId="73" applyNumberFormat="0" applyProtection="0">
      <alignment horizontal="right" vertical="center"/>
    </xf>
    <xf numFmtId="4" fontId="36" fillId="26" borderId="73" applyNumberFormat="0" applyProtection="0">
      <alignment horizontal="right" vertical="center"/>
    </xf>
    <xf numFmtId="4" fontId="36" fillId="26" borderId="73" applyNumberFormat="0" applyProtection="0">
      <alignment horizontal="right" vertical="center"/>
    </xf>
    <xf numFmtId="4" fontId="36" fillId="26" borderId="73" applyNumberFormat="0" applyProtection="0">
      <alignment horizontal="right" vertical="center"/>
    </xf>
    <xf numFmtId="4" fontId="36" fillId="26" borderId="73" applyNumberFormat="0" applyProtection="0">
      <alignment horizontal="right" vertical="center"/>
    </xf>
    <xf numFmtId="4" fontId="36" fillId="26" borderId="73" applyNumberFormat="0" applyProtection="0">
      <alignment horizontal="right" vertical="center"/>
    </xf>
    <xf numFmtId="4" fontId="36" fillId="26" borderId="73" applyNumberFormat="0" applyProtection="0">
      <alignment horizontal="right" vertical="center"/>
    </xf>
    <xf numFmtId="4" fontId="36" fillId="26" borderId="73" applyNumberFormat="0" applyProtection="0">
      <alignment horizontal="right" vertical="center"/>
    </xf>
    <xf numFmtId="4" fontId="36" fillId="26" borderId="73" applyNumberFormat="0" applyProtection="0">
      <alignment horizontal="right" vertical="center"/>
    </xf>
    <xf numFmtId="4" fontId="36" fillId="26" borderId="73" applyNumberFormat="0" applyProtection="0">
      <alignment horizontal="right" vertical="center"/>
    </xf>
    <xf numFmtId="4" fontId="36" fillId="26" borderId="73" applyNumberFormat="0" applyProtection="0">
      <alignment horizontal="right" vertical="center"/>
    </xf>
    <xf numFmtId="4" fontId="36" fillId="26" borderId="73" applyNumberFormat="0" applyProtection="0">
      <alignment horizontal="right" vertical="center"/>
    </xf>
    <xf numFmtId="4" fontId="36" fillId="26" borderId="73" applyNumberFormat="0" applyProtection="0">
      <alignment horizontal="right" vertical="center"/>
    </xf>
    <xf numFmtId="4" fontId="36" fillId="26" borderId="73" applyNumberFormat="0" applyProtection="0">
      <alignment horizontal="right" vertical="center"/>
    </xf>
    <xf numFmtId="4" fontId="36" fillId="26" borderId="73" applyNumberFormat="0" applyProtection="0">
      <alignment horizontal="right" vertical="center"/>
    </xf>
    <xf numFmtId="4" fontId="36" fillId="26" borderId="73" applyNumberFormat="0" applyProtection="0">
      <alignment horizontal="right" vertical="center"/>
    </xf>
    <xf numFmtId="4" fontId="36" fillId="26" borderId="73" applyNumberFormat="0" applyProtection="0">
      <alignment horizontal="right" vertical="center"/>
    </xf>
    <xf numFmtId="4" fontId="36" fillId="26" borderId="73" applyNumberFormat="0" applyProtection="0">
      <alignment horizontal="right" vertical="center"/>
    </xf>
    <xf numFmtId="4" fontId="36" fillId="26" borderId="73" applyNumberFormat="0" applyProtection="0">
      <alignment horizontal="right" vertical="center"/>
    </xf>
    <xf numFmtId="4" fontId="36" fillId="26" borderId="73" applyNumberFormat="0" applyProtection="0">
      <alignment horizontal="right" vertical="center"/>
    </xf>
    <xf numFmtId="4" fontId="36" fillId="26" borderId="73" applyNumberFormat="0" applyProtection="0">
      <alignment horizontal="right" vertical="center"/>
    </xf>
    <xf numFmtId="4" fontId="36" fillId="26" borderId="73" applyNumberFormat="0" applyProtection="0">
      <alignment horizontal="right" vertical="center"/>
    </xf>
    <xf numFmtId="4" fontId="36" fillId="26" borderId="73" applyNumberFormat="0" applyProtection="0">
      <alignment horizontal="right" vertical="center"/>
    </xf>
    <xf numFmtId="4" fontId="36" fillId="26" borderId="73" applyNumberFormat="0" applyProtection="0">
      <alignment horizontal="right" vertical="center"/>
    </xf>
    <xf numFmtId="4" fontId="36" fillId="26" borderId="73" applyNumberFormat="0" applyProtection="0">
      <alignment horizontal="right" vertical="center"/>
    </xf>
    <xf numFmtId="4" fontId="36" fillId="26" borderId="73" applyNumberFormat="0" applyProtection="0">
      <alignment horizontal="right" vertical="center"/>
    </xf>
    <xf numFmtId="4" fontId="36" fillId="26" borderId="73" applyNumberFormat="0" applyProtection="0">
      <alignment horizontal="right" vertical="center"/>
    </xf>
    <xf numFmtId="4" fontId="36" fillId="26" borderId="73" applyNumberFormat="0" applyProtection="0">
      <alignment horizontal="right" vertical="center"/>
    </xf>
    <xf numFmtId="4" fontId="36" fillId="26" borderId="73" applyNumberFormat="0" applyProtection="0">
      <alignment horizontal="right" vertical="center"/>
    </xf>
    <xf numFmtId="4" fontId="36" fillId="26" borderId="73" applyNumberFormat="0" applyProtection="0">
      <alignment horizontal="right" vertical="center"/>
    </xf>
    <xf numFmtId="4" fontId="36" fillId="26" borderId="73" applyNumberFormat="0" applyProtection="0">
      <alignment horizontal="right" vertical="center"/>
    </xf>
    <xf numFmtId="4" fontId="36" fillId="26" borderId="73" applyNumberFormat="0" applyProtection="0">
      <alignment horizontal="right" vertical="center"/>
    </xf>
    <xf numFmtId="4" fontId="36" fillId="26" borderId="73" applyNumberFormat="0" applyProtection="0">
      <alignment horizontal="right" vertical="center"/>
    </xf>
    <xf numFmtId="4" fontId="36" fillId="26" borderId="73" applyNumberFormat="0" applyProtection="0">
      <alignment horizontal="right" vertical="center"/>
    </xf>
    <xf numFmtId="4" fontId="36" fillId="26" borderId="73" applyNumberFormat="0" applyProtection="0">
      <alignment horizontal="right" vertical="center"/>
    </xf>
    <xf numFmtId="4" fontId="36" fillId="26" borderId="73" applyNumberFormat="0" applyProtection="0">
      <alignment horizontal="right" vertical="center"/>
    </xf>
    <xf numFmtId="4" fontId="36" fillId="26" borderId="73" applyNumberFormat="0" applyProtection="0">
      <alignment horizontal="right" vertical="center"/>
    </xf>
    <xf numFmtId="4" fontId="36" fillId="26" borderId="73" applyNumberFormat="0" applyProtection="0">
      <alignment horizontal="right" vertical="center"/>
    </xf>
    <xf numFmtId="4" fontId="36" fillId="26" borderId="73" applyNumberFormat="0" applyProtection="0">
      <alignment horizontal="right" vertical="center"/>
    </xf>
    <xf numFmtId="4" fontId="36" fillId="26" borderId="73" applyNumberFormat="0" applyProtection="0">
      <alignment horizontal="right" vertical="center"/>
    </xf>
    <xf numFmtId="4" fontId="36" fillId="26" borderId="73" applyNumberFormat="0" applyProtection="0">
      <alignment horizontal="right" vertical="center"/>
    </xf>
    <xf numFmtId="4" fontId="36" fillId="26" borderId="73" applyNumberFormat="0" applyProtection="0">
      <alignment horizontal="right" vertical="center"/>
    </xf>
    <xf numFmtId="4" fontId="36" fillId="26" borderId="73" applyNumberFormat="0" applyProtection="0">
      <alignment horizontal="right" vertical="center"/>
    </xf>
    <xf numFmtId="4" fontId="36" fillId="26" borderId="73" applyNumberFormat="0" applyProtection="0">
      <alignment horizontal="right" vertical="center"/>
    </xf>
    <xf numFmtId="4" fontId="36" fillId="26" borderId="73" applyNumberFormat="0" applyProtection="0">
      <alignment horizontal="right" vertical="center"/>
    </xf>
    <xf numFmtId="4" fontId="36" fillId="26" borderId="73" applyNumberFormat="0" applyProtection="0">
      <alignment horizontal="right" vertical="center"/>
    </xf>
    <xf numFmtId="4" fontId="36" fillId="26" borderId="73" applyNumberFormat="0" applyProtection="0">
      <alignment horizontal="right" vertical="center"/>
    </xf>
    <xf numFmtId="4" fontId="36" fillId="26" borderId="73" applyNumberFormat="0" applyProtection="0">
      <alignment horizontal="right" vertical="center"/>
    </xf>
    <xf numFmtId="4" fontId="36" fillId="26" borderId="73" applyNumberFormat="0" applyProtection="0">
      <alignment horizontal="right" vertical="center"/>
    </xf>
    <xf numFmtId="4" fontId="36" fillId="26" borderId="73" applyNumberFormat="0" applyProtection="0">
      <alignment horizontal="right" vertical="center"/>
    </xf>
    <xf numFmtId="4" fontId="36" fillId="26" borderId="73" applyNumberFormat="0" applyProtection="0">
      <alignment horizontal="right" vertical="center"/>
    </xf>
    <xf numFmtId="4" fontId="36" fillId="26" borderId="73" applyNumberFormat="0" applyProtection="0">
      <alignment horizontal="right" vertical="center"/>
    </xf>
    <xf numFmtId="4" fontId="36" fillId="26" borderId="73" applyNumberFormat="0" applyProtection="0">
      <alignment horizontal="right" vertical="center"/>
    </xf>
    <xf numFmtId="4" fontId="36" fillId="26" borderId="73" applyNumberFormat="0" applyProtection="0">
      <alignment horizontal="right" vertical="center"/>
    </xf>
    <xf numFmtId="4" fontId="36" fillId="26" borderId="73" applyNumberFormat="0" applyProtection="0">
      <alignment horizontal="right" vertical="center"/>
    </xf>
    <xf numFmtId="4" fontId="36" fillId="26" borderId="73" applyNumberFormat="0" applyProtection="0">
      <alignment horizontal="right" vertical="center"/>
    </xf>
    <xf numFmtId="4" fontId="36" fillId="26" borderId="73" applyNumberFormat="0" applyProtection="0">
      <alignment horizontal="right" vertical="center"/>
    </xf>
    <xf numFmtId="4" fontId="36" fillId="26" borderId="73" applyNumberFormat="0" applyProtection="0">
      <alignment horizontal="right" vertical="center"/>
    </xf>
    <xf numFmtId="4" fontId="36" fillId="26" borderId="73" applyNumberFormat="0" applyProtection="0">
      <alignment horizontal="right" vertical="center"/>
    </xf>
    <xf numFmtId="4" fontId="36" fillId="26" borderId="73" applyNumberFormat="0" applyProtection="0">
      <alignment horizontal="right" vertical="center"/>
    </xf>
    <xf numFmtId="4" fontId="36" fillId="26" borderId="73" applyNumberFormat="0" applyProtection="0">
      <alignment horizontal="right" vertical="center"/>
    </xf>
    <xf numFmtId="4" fontId="36" fillId="26" borderId="73" applyNumberFormat="0" applyProtection="0">
      <alignment horizontal="right" vertical="center"/>
    </xf>
    <xf numFmtId="4" fontId="36" fillId="26" borderId="73" applyNumberFormat="0" applyProtection="0">
      <alignment horizontal="right" vertical="center"/>
    </xf>
    <xf numFmtId="4" fontId="36" fillId="26" borderId="73" applyNumberFormat="0" applyProtection="0">
      <alignment horizontal="right" vertical="center"/>
    </xf>
    <xf numFmtId="4" fontId="36" fillId="26" borderId="73" applyNumberFormat="0" applyProtection="0">
      <alignment horizontal="right" vertical="center"/>
    </xf>
    <xf numFmtId="4" fontId="36" fillId="26" borderId="73" applyNumberFormat="0" applyProtection="0">
      <alignment horizontal="right" vertical="center"/>
    </xf>
    <xf numFmtId="4" fontId="36" fillId="26" borderId="73" applyNumberFormat="0" applyProtection="0">
      <alignment horizontal="right" vertical="center"/>
    </xf>
    <xf numFmtId="4" fontId="36" fillId="26" borderId="73" applyNumberFormat="0" applyProtection="0">
      <alignment horizontal="right" vertical="center"/>
    </xf>
    <xf numFmtId="4" fontId="36" fillId="26" borderId="73" applyNumberFormat="0" applyProtection="0">
      <alignment horizontal="right" vertical="center"/>
    </xf>
    <xf numFmtId="4" fontId="36" fillId="26" borderId="73" applyNumberFormat="0" applyProtection="0">
      <alignment horizontal="right" vertical="center"/>
    </xf>
    <xf numFmtId="4" fontId="36" fillId="26" borderId="73" applyNumberFormat="0" applyProtection="0">
      <alignment horizontal="right" vertical="center"/>
    </xf>
    <xf numFmtId="4" fontId="36" fillId="26" borderId="73" applyNumberFormat="0" applyProtection="0">
      <alignment horizontal="right" vertical="center"/>
    </xf>
    <xf numFmtId="4" fontId="36" fillId="26" borderId="73" applyNumberFormat="0" applyProtection="0">
      <alignment horizontal="right" vertical="center"/>
    </xf>
    <xf numFmtId="4" fontId="36" fillId="26" borderId="73" applyNumberFormat="0" applyProtection="0">
      <alignment horizontal="right" vertical="center"/>
    </xf>
    <xf numFmtId="4" fontId="36" fillId="26" borderId="73" applyNumberFormat="0" applyProtection="0">
      <alignment horizontal="right" vertical="center"/>
    </xf>
    <xf numFmtId="4" fontId="36" fillId="26" borderId="73" applyNumberFormat="0" applyProtection="0">
      <alignment horizontal="right" vertical="center"/>
    </xf>
    <xf numFmtId="4" fontId="36" fillId="26" borderId="73" applyNumberFormat="0" applyProtection="0">
      <alignment horizontal="right" vertical="center"/>
    </xf>
    <xf numFmtId="4" fontId="36" fillId="26" borderId="73" applyNumberFormat="0" applyProtection="0">
      <alignment horizontal="right" vertical="center"/>
    </xf>
    <xf numFmtId="4" fontId="36" fillId="26" borderId="73" applyNumberFormat="0" applyProtection="0">
      <alignment horizontal="right" vertical="center"/>
    </xf>
    <xf numFmtId="4" fontId="36" fillId="26" borderId="73" applyNumberFormat="0" applyProtection="0">
      <alignment horizontal="right" vertical="center"/>
    </xf>
    <xf numFmtId="4" fontId="36" fillId="26" borderId="73" applyNumberFormat="0" applyProtection="0">
      <alignment horizontal="right" vertical="center"/>
    </xf>
    <xf numFmtId="4" fontId="36" fillId="26" borderId="73" applyNumberFormat="0" applyProtection="0">
      <alignment horizontal="right" vertical="center"/>
    </xf>
    <xf numFmtId="4" fontId="36" fillId="26" borderId="73" applyNumberFormat="0" applyProtection="0">
      <alignment horizontal="right" vertical="center"/>
    </xf>
    <xf numFmtId="4" fontId="36" fillId="26" borderId="73" applyNumberFormat="0" applyProtection="0">
      <alignment horizontal="right" vertical="center"/>
    </xf>
    <xf numFmtId="4" fontId="36" fillId="26" borderId="73" applyNumberFormat="0" applyProtection="0">
      <alignment horizontal="right" vertical="center"/>
    </xf>
    <xf numFmtId="4" fontId="36" fillId="26" borderId="73" applyNumberFormat="0" applyProtection="0">
      <alignment horizontal="right" vertical="center"/>
    </xf>
    <xf numFmtId="4" fontId="36" fillId="26" borderId="73" applyNumberFormat="0" applyProtection="0">
      <alignment horizontal="right" vertical="center"/>
    </xf>
    <xf numFmtId="4" fontId="36" fillId="26" borderId="73" applyNumberFormat="0" applyProtection="0">
      <alignment horizontal="right" vertical="center"/>
    </xf>
    <xf numFmtId="4" fontId="36" fillId="26" borderId="73" applyNumberFormat="0" applyProtection="0">
      <alignment horizontal="right" vertical="center"/>
    </xf>
    <xf numFmtId="4" fontId="36" fillId="26" borderId="73" applyNumberFormat="0" applyProtection="0">
      <alignment horizontal="right" vertical="center"/>
    </xf>
    <xf numFmtId="4" fontId="36" fillId="26" borderId="73" applyNumberFormat="0" applyProtection="0">
      <alignment horizontal="right" vertical="center"/>
    </xf>
    <xf numFmtId="4" fontId="36" fillId="26" borderId="73" applyNumberFormat="0" applyProtection="0">
      <alignment horizontal="right" vertical="center"/>
    </xf>
    <xf numFmtId="4" fontId="36" fillId="26" borderId="73" applyNumberFormat="0" applyProtection="0">
      <alignment horizontal="right" vertical="center"/>
    </xf>
    <xf numFmtId="4" fontId="36" fillId="26" borderId="73" applyNumberFormat="0" applyProtection="0">
      <alignment horizontal="right" vertical="center"/>
    </xf>
    <xf numFmtId="4" fontId="36" fillId="26" borderId="73" applyNumberFormat="0" applyProtection="0">
      <alignment horizontal="right" vertical="center"/>
    </xf>
    <xf numFmtId="4" fontId="36" fillId="26" borderId="73" applyNumberFormat="0" applyProtection="0">
      <alignment horizontal="right" vertical="center"/>
    </xf>
    <xf numFmtId="4" fontId="36" fillId="26" borderId="73" applyNumberFormat="0" applyProtection="0">
      <alignment horizontal="right" vertical="center"/>
    </xf>
    <xf numFmtId="4" fontId="36" fillId="26" borderId="73" applyNumberFormat="0" applyProtection="0">
      <alignment horizontal="right" vertical="center"/>
    </xf>
    <xf numFmtId="4" fontId="36" fillId="26" borderId="73" applyNumberFormat="0" applyProtection="0">
      <alignment horizontal="right" vertical="center"/>
    </xf>
    <xf numFmtId="4" fontId="36" fillId="26" borderId="73" applyNumberFormat="0" applyProtection="0">
      <alignment horizontal="right" vertical="center"/>
    </xf>
    <xf numFmtId="4" fontId="36" fillId="26" borderId="73" applyNumberFormat="0" applyProtection="0">
      <alignment horizontal="right" vertical="center"/>
    </xf>
    <xf numFmtId="4" fontId="36" fillId="26" borderId="73" applyNumberFormat="0" applyProtection="0">
      <alignment horizontal="right" vertical="center"/>
    </xf>
    <xf numFmtId="4" fontId="36" fillId="26" borderId="73" applyNumberFormat="0" applyProtection="0">
      <alignment horizontal="right" vertical="center"/>
    </xf>
    <xf numFmtId="4" fontId="36" fillId="26" borderId="73" applyNumberFormat="0" applyProtection="0">
      <alignment horizontal="right" vertical="center"/>
    </xf>
    <xf numFmtId="4" fontId="36" fillId="26" borderId="73" applyNumberFormat="0" applyProtection="0">
      <alignment horizontal="right" vertical="center"/>
    </xf>
    <xf numFmtId="4" fontId="36" fillId="26" borderId="73" applyNumberFormat="0" applyProtection="0">
      <alignment horizontal="right" vertical="center"/>
    </xf>
    <xf numFmtId="4" fontId="36" fillId="26" borderId="73" applyNumberFormat="0" applyProtection="0">
      <alignment horizontal="right" vertical="center"/>
    </xf>
    <xf numFmtId="4" fontId="36" fillId="26" borderId="73" applyNumberFormat="0" applyProtection="0">
      <alignment horizontal="right" vertical="center"/>
    </xf>
    <xf numFmtId="4" fontId="36" fillId="26" borderId="73" applyNumberFormat="0" applyProtection="0">
      <alignment horizontal="right" vertical="center"/>
    </xf>
    <xf numFmtId="4" fontId="36" fillId="26" borderId="73" applyNumberFormat="0" applyProtection="0">
      <alignment horizontal="right" vertical="center"/>
    </xf>
    <xf numFmtId="4" fontId="36" fillId="26" borderId="73" applyNumberFormat="0" applyProtection="0">
      <alignment horizontal="right" vertical="center"/>
    </xf>
    <xf numFmtId="4" fontId="36" fillId="26" borderId="73" applyNumberFormat="0" applyProtection="0">
      <alignment horizontal="right" vertical="center"/>
    </xf>
    <xf numFmtId="4" fontId="36" fillId="26" borderId="73" applyNumberFormat="0" applyProtection="0">
      <alignment horizontal="right" vertical="center"/>
    </xf>
    <xf numFmtId="4" fontId="36" fillId="26" borderId="73" applyNumberFormat="0" applyProtection="0">
      <alignment horizontal="right" vertical="center"/>
    </xf>
    <xf numFmtId="4" fontId="36" fillId="26" borderId="73" applyNumberFormat="0" applyProtection="0">
      <alignment horizontal="right" vertical="center"/>
    </xf>
    <xf numFmtId="4" fontId="36" fillId="26" borderId="73" applyNumberFormat="0" applyProtection="0">
      <alignment horizontal="right" vertical="center"/>
    </xf>
    <xf numFmtId="4" fontId="36" fillId="26" borderId="73" applyNumberFormat="0" applyProtection="0">
      <alignment horizontal="right" vertical="center"/>
    </xf>
    <xf numFmtId="4" fontId="36" fillId="26" borderId="73" applyNumberFormat="0" applyProtection="0">
      <alignment horizontal="right" vertical="center"/>
    </xf>
    <xf numFmtId="4" fontId="36" fillId="26" borderId="73" applyNumberFormat="0" applyProtection="0">
      <alignment horizontal="right" vertical="center"/>
    </xf>
    <xf numFmtId="4" fontId="36" fillId="26" borderId="73" applyNumberFormat="0" applyProtection="0">
      <alignment horizontal="right" vertical="center"/>
    </xf>
    <xf numFmtId="4" fontId="36" fillId="26" borderId="73" applyNumberFormat="0" applyProtection="0">
      <alignment horizontal="right" vertical="center"/>
    </xf>
    <xf numFmtId="4" fontId="36" fillId="26" borderId="73" applyNumberFormat="0" applyProtection="0">
      <alignment horizontal="right" vertical="center"/>
    </xf>
    <xf numFmtId="4" fontId="36" fillId="26" borderId="73" applyNumberFormat="0" applyProtection="0">
      <alignment horizontal="right" vertical="center"/>
    </xf>
    <xf numFmtId="4" fontId="36" fillId="26" borderId="73" applyNumberFormat="0" applyProtection="0">
      <alignment horizontal="right" vertical="center"/>
    </xf>
    <xf numFmtId="4" fontId="36" fillId="26" borderId="73" applyNumberFormat="0" applyProtection="0">
      <alignment horizontal="right" vertical="center"/>
    </xf>
    <xf numFmtId="4" fontId="36" fillId="26" borderId="73" applyNumberFormat="0" applyProtection="0">
      <alignment horizontal="right" vertical="center"/>
    </xf>
    <xf numFmtId="4" fontId="36" fillId="26" borderId="73" applyNumberFormat="0" applyProtection="0">
      <alignment horizontal="right" vertical="center"/>
    </xf>
    <xf numFmtId="4" fontId="36" fillId="26" borderId="73" applyNumberFormat="0" applyProtection="0">
      <alignment horizontal="right" vertical="center"/>
    </xf>
    <xf numFmtId="4" fontId="36" fillId="26" borderId="73" applyNumberFormat="0" applyProtection="0">
      <alignment horizontal="right" vertical="center"/>
    </xf>
    <xf numFmtId="4" fontId="36" fillId="26" borderId="73" applyNumberFormat="0" applyProtection="0">
      <alignment horizontal="right" vertical="center"/>
    </xf>
    <xf numFmtId="4" fontId="36" fillId="26" borderId="73" applyNumberFormat="0" applyProtection="0">
      <alignment horizontal="right" vertical="center"/>
    </xf>
    <xf numFmtId="4" fontId="36" fillId="26" borderId="73" applyNumberFormat="0" applyProtection="0">
      <alignment horizontal="right" vertical="center"/>
    </xf>
    <xf numFmtId="4" fontId="36" fillId="26" borderId="73" applyNumberFormat="0" applyProtection="0">
      <alignment horizontal="right" vertical="center"/>
    </xf>
    <xf numFmtId="4" fontId="36" fillId="26" borderId="73" applyNumberFormat="0" applyProtection="0">
      <alignment horizontal="right" vertical="center"/>
    </xf>
    <xf numFmtId="4" fontId="36" fillId="26" borderId="73" applyNumberFormat="0" applyProtection="0">
      <alignment horizontal="right" vertical="center"/>
    </xf>
    <xf numFmtId="4" fontId="36" fillId="26" borderId="73" applyNumberFormat="0" applyProtection="0">
      <alignment horizontal="right" vertical="center"/>
    </xf>
    <xf numFmtId="4" fontId="36" fillId="26" borderId="73" applyNumberFormat="0" applyProtection="0">
      <alignment horizontal="right" vertical="center"/>
    </xf>
    <xf numFmtId="4" fontId="36" fillId="26" borderId="73" applyNumberFormat="0" applyProtection="0">
      <alignment horizontal="right" vertical="center"/>
    </xf>
    <xf numFmtId="4" fontId="36" fillId="26" borderId="73" applyNumberFormat="0" applyProtection="0">
      <alignment horizontal="right" vertical="center"/>
    </xf>
    <xf numFmtId="4" fontId="36" fillId="26" borderId="73" applyNumberFormat="0" applyProtection="0">
      <alignment horizontal="right" vertical="center"/>
    </xf>
    <xf numFmtId="4" fontId="36" fillId="26" borderId="73" applyNumberFormat="0" applyProtection="0">
      <alignment horizontal="right" vertical="center"/>
    </xf>
    <xf numFmtId="4" fontId="36" fillId="26" borderId="73" applyNumberFormat="0" applyProtection="0">
      <alignment horizontal="right" vertical="center"/>
    </xf>
    <xf numFmtId="4" fontId="36" fillId="26" borderId="73" applyNumberFormat="0" applyProtection="0">
      <alignment horizontal="right" vertical="center"/>
    </xf>
    <xf numFmtId="4" fontId="36" fillId="26" borderId="73" applyNumberFormat="0" applyProtection="0">
      <alignment horizontal="right" vertical="center"/>
    </xf>
    <xf numFmtId="4" fontId="36" fillId="26" borderId="73" applyNumberFormat="0" applyProtection="0">
      <alignment horizontal="right" vertical="center"/>
    </xf>
    <xf numFmtId="4" fontId="36" fillId="26" borderId="73" applyNumberFormat="0" applyProtection="0">
      <alignment horizontal="right" vertical="center"/>
    </xf>
    <xf numFmtId="4" fontId="36" fillId="26" borderId="73" applyNumberFormat="0" applyProtection="0">
      <alignment horizontal="right" vertical="center"/>
    </xf>
    <xf numFmtId="4" fontId="36" fillId="26" borderId="73" applyNumberFormat="0" applyProtection="0">
      <alignment horizontal="right" vertical="center"/>
    </xf>
    <xf numFmtId="4" fontId="36" fillId="26" borderId="73" applyNumberFormat="0" applyProtection="0">
      <alignment horizontal="right" vertical="center"/>
    </xf>
    <xf numFmtId="4" fontId="36" fillId="26" borderId="73" applyNumberFormat="0" applyProtection="0">
      <alignment horizontal="right" vertical="center"/>
    </xf>
    <xf numFmtId="4" fontId="36" fillId="26" borderId="73" applyNumberFormat="0" applyProtection="0">
      <alignment horizontal="right" vertical="center"/>
    </xf>
    <xf numFmtId="4" fontId="36" fillId="26" borderId="73" applyNumberFormat="0" applyProtection="0">
      <alignment horizontal="right" vertical="center"/>
    </xf>
    <xf numFmtId="4" fontId="36" fillId="26" borderId="73" applyNumberFormat="0" applyProtection="0">
      <alignment horizontal="right" vertical="center"/>
    </xf>
    <xf numFmtId="4" fontId="36" fillId="26" borderId="73" applyNumberFormat="0" applyProtection="0">
      <alignment horizontal="right" vertical="center"/>
    </xf>
    <xf numFmtId="4" fontId="36" fillId="26" borderId="73" applyNumberFormat="0" applyProtection="0">
      <alignment horizontal="right" vertical="center"/>
    </xf>
    <xf numFmtId="4" fontId="36" fillId="26" borderId="73" applyNumberFormat="0" applyProtection="0">
      <alignment horizontal="right" vertical="center"/>
    </xf>
    <xf numFmtId="4" fontId="36" fillId="26" borderId="73" applyNumberFormat="0" applyProtection="0">
      <alignment horizontal="right" vertical="center"/>
    </xf>
    <xf numFmtId="4" fontId="36" fillId="26" borderId="73" applyNumberFormat="0" applyProtection="0">
      <alignment horizontal="right" vertical="center"/>
    </xf>
    <xf numFmtId="4" fontId="36" fillId="26" borderId="73" applyNumberFormat="0" applyProtection="0">
      <alignment horizontal="right" vertical="center"/>
    </xf>
    <xf numFmtId="4" fontId="36" fillId="26" borderId="73" applyNumberFormat="0" applyProtection="0">
      <alignment horizontal="right" vertical="center"/>
    </xf>
    <xf numFmtId="4" fontId="36" fillId="26" borderId="73" applyNumberFormat="0" applyProtection="0">
      <alignment horizontal="right" vertical="center"/>
    </xf>
    <xf numFmtId="4" fontId="36" fillId="26" borderId="73" applyNumberFormat="0" applyProtection="0">
      <alignment horizontal="right" vertical="center"/>
    </xf>
    <xf numFmtId="4" fontId="36" fillId="26" borderId="73" applyNumberFormat="0" applyProtection="0">
      <alignment horizontal="right" vertical="center"/>
    </xf>
    <xf numFmtId="4" fontId="36" fillId="26" borderId="73" applyNumberFormat="0" applyProtection="0">
      <alignment horizontal="right" vertical="center"/>
    </xf>
    <xf numFmtId="4" fontId="36" fillId="26" borderId="73" applyNumberFormat="0" applyProtection="0">
      <alignment horizontal="right" vertical="center"/>
    </xf>
    <xf numFmtId="4" fontId="36" fillId="26" borderId="73" applyNumberFormat="0" applyProtection="0">
      <alignment horizontal="right" vertical="center"/>
    </xf>
    <xf numFmtId="4" fontId="36" fillId="26" borderId="73" applyNumberFormat="0" applyProtection="0">
      <alignment horizontal="right" vertical="center"/>
    </xf>
    <xf numFmtId="4" fontId="36" fillId="26" borderId="73" applyNumberFormat="0" applyProtection="0">
      <alignment horizontal="right" vertical="center"/>
    </xf>
    <xf numFmtId="4" fontId="36" fillId="26" borderId="73" applyNumberFormat="0" applyProtection="0">
      <alignment horizontal="right" vertical="center"/>
    </xf>
    <xf numFmtId="4" fontId="36" fillId="26" borderId="73" applyNumberFormat="0" applyProtection="0">
      <alignment horizontal="right" vertical="center"/>
    </xf>
    <xf numFmtId="4" fontId="36" fillId="26" borderId="73" applyNumberFormat="0" applyProtection="0">
      <alignment horizontal="right" vertical="center"/>
    </xf>
    <xf numFmtId="4" fontId="36" fillId="26" borderId="73" applyNumberFormat="0" applyProtection="0">
      <alignment horizontal="right" vertical="center"/>
    </xf>
    <xf numFmtId="4" fontId="36" fillId="26" borderId="73" applyNumberFormat="0" applyProtection="0">
      <alignment horizontal="right" vertical="center"/>
    </xf>
    <xf numFmtId="4" fontId="36" fillId="26" borderId="73" applyNumberFormat="0" applyProtection="0">
      <alignment horizontal="right" vertical="center"/>
    </xf>
    <xf numFmtId="4" fontId="36" fillId="26" borderId="73" applyNumberFormat="0" applyProtection="0">
      <alignment horizontal="right" vertical="center"/>
    </xf>
    <xf numFmtId="4" fontId="36" fillId="26" borderId="73" applyNumberFormat="0" applyProtection="0">
      <alignment horizontal="right" vertical="center"/>
    </xf>
    <xf numFmtId="4" fontId="36" fillId="26" borderId="73" applyNumberFormat="0" applyProtection="0">
      <alignment horizontal="right" vertical="center"/>
    </xf>
    <xf numFmtId="4" fontId="36" fillId="26" borderId="73" applyNumberFormat="0" applyProtection="0">
      <alignment horizontal="right" vertical="center"/>
    </xf>
    <xf numFmtId="4" fontId="36" fillId="26" borderId="73" applyNumberFormat="0" applyProtection="0">
      <alignment horizontal="right" vertical="center"/>
    </xf>
    <xf numFmtId="4" fontId="36" fillId="26" borderId="73" applyNumberFormat="0" applyProtection="0">
      <alignment horizontal="right" vertical="center"/>
    </xf>
    <xf numFmtId="4" fontId="36" fillId="26" borderId="73" applyNumberFormat="0" applyProtection="0">
      <alignment horizontal="right" vertical="center"/>
    </xf>
    <xf numFmtId="4" fontId="36" fillId="26" borderId="73" applyNumberFormat="0" applyProtection="0">
      <alignment horizontal="right" vertical="center"/>
    </xf>
    <xf numFmtId="4" fontId="36" fillId="26" borderId="73" applyNumberFormat="0" applyProtection="0">
      <alignment horizontal="right" vertical="center"/>
    </xf>
    <xf numFmtId="4" fontId="36" fillId="26" borderId="73" applyNumberFormat="0" applyProtection="0">
      <alignment horizontal="right" vertical="center"/>
    </xf>
    <xf numFmtId="4" fontId="36" fillId="26" borderId="73" applyNumberFormat="0" applyProtection="0">
      <alignment horizontal="right" vertical="center"/>
    </xf>
    <xf numFmtId="4" fontId="36" fillId="26" borderId="73" applyNumberFormat="0" applyProtection="0">
      <alignment horizontal="right" vertical="center"/>
    </xf>
    <xf numFmtId="4" fontId="36" fillId="26" borderId="73" applyNumberFormat="0" applyProtection="0">
      <alignment horizontal="right" vertical="center"/>
    </xf>
    <xf numFmtId="4" fontId="36" fillId="26" borderId="73" applyNumberFormat="0" applyProtection="0">
      <alignment horizontal="right" vertical="center"/>
    </xf>
    <xf numFmtId="4" fontId="36" fillId="26" borderId="73" applyNumberFormat="0" applyProtection="0">
      <alignment horizontal="right" vertical="center"/>
    </xf>
    <xf numFmtId="4" fontId="36" fillId="26" borderId="73" applyNumberFormat="0" applyProtection="0">
      <alignment horizontal="right" vertical="center"/>
    </xf>
    <xf numFmtId="4" fontId="36" fillId="26" borderId="73" applyNumberFormat="0" applyProtection="0">
      <alignment horizontal="right" vertical="center"/>
    </xf>
    <xf numFmtId="4" fontId="36" fillId="26" borderId="73" applyNumberFormat="0" applyProtection="0">
      <alignment horizontal="right" vertical="center"/>
    </xf>
    <xf numFmtId="4" fontId="36" fillId="26" borderId="73" applyNumberFormat="0" applyProtection="0">
      <alignment horizontal="right" vertical="center"/>
    </xf>
    <xf numFmtId="4" fontId="36" fillId="26" borderId="73" applyNumberFormat="0" applyProtection="0">
      <alignment horizontal="right" vertical="center"/>
    </xf>
    <xf numFmtId="4" fontId="36" fillId="26" borderId="73" applyNumberFormat="0" applyProtection="0">
      <alignment horizontal="right" vertical="center"/>
    </xf>
    <xf numFmtId="4" fontId="36" fillId="26" borderId="73" applyNumberFormat="0" applyProtection="0">
      <alignment horizontal="right" vertical="center"/>
    </xf>
    <xf numFmtId="4" fontId="36" fillId="26" borderId="73" applyNumberFormat="0" applyProtection="0">
      <alignment horizontal="right" vertical="center"/>
    </xf>
    <xf numFmtId="4" fontId="36" fillId="26" borderId="73" applyNumberFormat="0" applyProtection="0">
      <alignment horizontal="right" vertical="center"/>
    </xf>
    <xf numFmtId="4" fontId="36" fillId="26" borderId="73" applyNumberFormat="0" applyProtection="0">
      <alignment horizontal="right" vertical="center"/>
    </xf>
    <xf numFmtId="4" fontId="36" fillId="26" borderId="73" applyNumberFormat="0" applyProtection="0">
      <alignment horizontal="right" vertical="center"/>
    </xf>
    <xf numFmtId="4" fontId="36" fillId="26" borderId="73" applyNumberFormat="0" applyProtection="0">
      <alignment horizontal="right" vertical="center"/>
    </xf>
    <xf numFmtId="4" fontId="36" fillId="26" borderId="73" applyNumberFormat="0" applyProtection="0">
      <alignment horizontal="right" vertical="center"/>
    </xf>
    <xf numFmtId="4" fontId="36" fillId="26" borderId="73" applyNumberFormat="0" applyProtection="0">
      <alignment horizontal="right" vertical="center"/>
    </xf>
    <xf numFmtId="4" fontId="36" fillId="26" borderId="73" applyNumberFormat="0" applyProtection="0">
      <alignment horizontal="right" vertical="center"/>
    </xf>
    <xf numFmtId="4" fontId="36" fillId="26" borderId="73" applyNumberFormat="0" applyProtection="0">
      <alignment horizontal="right" vertical="center"/>
    </xf>
    <xf numFmtId="4" fontId="36" fillId="26" borderId="73" applyNumberFormat="0" applyProtection="0">
      <alignment horizontal="right" vertical="center"/>
    </xf>
    <xf numFmtId="4" fontId="36" fillId="26" borderId="73" applyNumberFormat="0" applyProtection="0">
      <alignment horizontal="right" vertical="center"/>
    </xf>
    <xf numFmtId="4" fontId="36" fillId="26" borderId="73" applyNumberFormat="0" applyProtection="0">
      <alignment horizontal="right" vertical="center"/>
    </xf>
    <xf numFmtId="4" fontId="36" fillId="26" borderId="73" applyNumberFormat="0" applyProtection="0">
      <alignment horizontal="right" vertical="center"/>
    </xf>
    <xf numFmtId="4" fontId="36" fillId="26" borderId="73" applyNumberFormat="0" applyProtection="0">
      <alignment horizontal="right" vertical="center"/>
    </xf>
    <xf numFmtId="4" fontId="36" fillId="26" borderId="73" applyNumberFormat="0" applyProtection="0">
      <alignment horizontal="right" vertical="center"/>
    </xf>
    <xf numFmtId="4" fontId="36" fillId="26" borderId="73" applyNumberFormat="0" applyProtection="0">
      <alignment horizontal="right" vertical="center"/>
    </xf>
    <xf numFmtId="4" fontId="36" fillId="26" borderId="73" applyNumberFormat="0" applyProtection="0">
      <alignment horizontal="right" vertical="center"/>
    </xf>
    <xf numFmtId="4" fontId="36" fillId="26" borderId="73" applyNumberFormat="0" applyProtection="0">
      <alignment horizontal="right" vertical="center"/>
    </xf>
    <xf numFmtId="4" fontId="36" fillId="26" borderId="73" applyNumberFormat="0" applyProtection="0">
      <alignment horizontal="right" vertical="center"/>
    </xf>
    <xf numFmtId="4" fontId="36" fillId="26" borderId="73" applyNumberFormat="0" applyProtection="0">
      <alignment horizontal="right" vertical="center"/>
    </xf>
    <xf numFmtId="4" fontId="36" fillId="26" borderId="73" applyNumberFormat="0" applyProtection="0">
      <alignment horizontal="right" vertical="center"/>
    </xf>
    <xf numFmtId="4" fontId="36" fillId="26" borderId="73" applyNumberFormat="0" applyProtection="0">
      <alignment horizontal="right" vertical="center"/>
    </xf>
    <xf numFmtId="4" fontId="36" fillId="26" borderId="73" applyNumberFormat="0" applyProtection="0">
      <alignment horizontal="right" vertical="center"/>
    </xf>
    <xf numFmtId="4" fontId="36" fillId="26" borderId="73" applyNumberFormat="0" applyProtection="0">
      <alignment horizontal="right" vertical="center"/>
    </xf>
    <xf numFmtId="4" fontId="36" fillId="26" borderId="73" applyNumberFormat="0" applyProtection="0">
      <alignment horizontal="right" vertical="center"/>
    </xf>
    <xf numFmtId="4" fontId="36" fillId="26" borderId="73" applyNumberFormat="0" applyProtection="0">
      <alignment horizontal="right" vertical="center"/>
    </xf>
    <xf numFmtId="4" fontId="36" fillId="26" borderId="73" applyNumberFormat="0" applyProtection="0">
      <alignment horizontal="right" vertical="center"/>
    </xf>
    <xf numFmtId="4" fontId="36" fillId="26" borderId="73" applyNumberFormat="0" applyProtection="0">
      <alignment horizontal="right" vertical="center"/>
    </xf>
    <xf numFmtId="4" fontId="36" fillId="26" borderId="73" applyNumberFormat="0" applyProtection="0">
      <alignment horizontal="right" vertical="center"/>
    </xf>
    <xf numFmtId="4" fontId="36" fillId="26" borderId="73" applyNumberFormat="0" applyProtection="0">
      <alignment horizontal="right" vertical="center"/>
    </xf>
    <xf numFmtId="4" fontId="36" fillId="26" borderId="73" applyNumberFormat="0" applyProtection="0">
      <alignment horizontal="right" vertical="center"/>
    </xf>
    <xf numFmtId="4" fontId="36" fillId="26" borderId="73" applyNumberFormat="0" applyProtection="0">
      <alignment horizontal="right" vertical="center"/>
    </xf>
    <xf numFmtId="4" fontId="36" fillId="26" borderId="73" applyNumberFormat="0" applyProtection="0">
      <alignment horizontal="right" vertical="center"/>
    </xf>
    <xf numFmtId="4" fontId="36" fillId="26" borderId="73" applyNumberFormat="0" applyProtection="0">
      <alignment horizontal="right" vertical="center"/>
    </xf>
    <xf numFmtId="4" fontId="36" fillId="26" borderId="73" applyNumberFormat="0" applyProtection="0">
      <alignment horizontal="right" vertical="center"/>
    </xf>
    <xf numFmtId="4" fontId="36" fillId="26" borderId="73" applyNumberFormat="0" applyProtection="0">
      <alignment horizontal="right" vertical="center"/>
    </xf>
    <xf numFmtId="4" fontId="36" fillId="26" borderId="73" applyNumberFormat="0" applyProtection="0">
      <alignment horizontal="right" vertical="center"/>
    </xf>
    <xf numFmtId="4" fontId="36" fillId="26" borderId="73" applyNumberFormat="0" applyProtection="0">
      <alignment horizontal="right" vertical="center"/>
    </xf>
    <xf numFmtId="4" fontId="36" fillId="26" borderId="73" applyNumberFormat="0" applyProtection="0">
      <alignment horizontal="right" vertical="center"/>
    </xf>
    <xf numFmtId="4" fontId="36" fillId="26" borderId="73" applyNumberFormat="0" applyProtection="0">
      <alignment horizontal="right" vertical="center"/>
    </xf>
    <xf numFmtId="4" fontId="36" fillId="26" borderId="73" applyNumberFormat="0" applyProtection="0">
      <alignment horizontal="right" vertical="center"/>
    </xf>
    <xf numFmtId="4" fontId="36" fillId="26" borderId="73" applyNumberFormat="0" applyProtection="0">
      <alignment horizontal="right" vertical="center"/>
    </xf>
    <xf numFmtId="4" fontId="36" fillId="26" borderId="73" applyNumberFormat="0" applyProtection="0">
      <alignment horizontal="right" vertical="center"/>
    </xf>
    <xf numFmtId="4" fontId="36" fillId="26" borderId="73" applyNumberFormat="0" applyProtection="0">
      <alignment horizontal="right" vertical="center"/>
    </xf>
    <xf numFmtId="4" fontId="36" fillId="26" borderId="73" applyNumberFormat="0" applyProtection="0">
      <alignment horizontal="right" vertical="center"/>
    </xf>
    <xf numFmtId="4" fontId="36" fillId="26" borderId="73" applyNumberFormat="0" applyProtection="0">
      <alignment horizontal="right" vertical="center"/>
    </xf>
    <xf numFmtId="4" fontId="36" fillId="26" borderId="73" applyNumberFormat="0" applyProtection="0">
      <alignment horizontal="right" vertical="center"/>
    </xf>
    <xf numFmtId="4" fontId="36" fillId="26" borderId="73" applyNumberFormat="0" applyProtection="0">
      <alignment horizontal="right" vertical="center"/>
    </xf>
    <xf numFmtId="4" fontId="36" fillId="26" borderId="73" applyNumberFormat="0" applyProtection="0">
      <alignment horizontal="right" vertical="center"/>
    </xf>
    <xf numFmtId="4" fontId="36" fillId="26" borderId="73" applyNumberFormat="0" applyProtection="0">
      <alignment horizontal="right" vertical="center"/>
    </xf>
    <xf numFmtId="4" fontId="36" fillId="26" borderId="73" applyNumberFormat="0" applyProtection="0">
      <alignment horizontal="right" vertical="center"/>
    </xf>
    <xf numFmtId="4" fontId="36" fillId="26" borderId="73" applyNumberFormat="0" applyProtection="0">
      <alignment horizontal="right" vertical="center"/>
    </xf>
    <xf numFmtId="4" fontId="36" fillId="26" borderId="73" applyNumberFormat="0" applyProtection="0">
      <alignment horizontal="right" vertical="center"/>
    </xf>
    <xf numFmtId="4" fontId="36" fillId="26" borderId="73" applyNumberFormat="0" applyProtection="0">
      <alignment horizontal="right" vertical="center"/>
    </xf>
    <xf numFmtId="4" fontId="36" fillId="26" borderId="73" applyNumberFormat="0" applyProtection="0">
      <alignment horizontal="right" vertical="center"/>
    </xf>
    <xf numFmtId="4" fontId="36" fillId="26" borderId="73" applyNumberFormat="0" applyProtection="0">
      <alignment horizontal="right" vertical="center"/>
    </xf>
    <xf numFmtId="4" fontId="36" fillId="26" borderId="73" applyNumberFormat="0" applyProtection="0">
      <alignment horizontal="right" vertical="center"/>
    </xf>
    <xf numFmtId="4" fontId="36" fillId="26" borderId="73" applyNumberFormat="0" applyProtection="0">
      <alignment horizontal="right" vertical="center"/>
    </xf>
    <xf numFmtId="4" fontId="36" fillId="26" borderId="73" applyNumberFormat="0" applyProtection="0">
      <alignment horizontal="right" vertical="center"/>
    </xf>
    <xf numFmtId="4" fontId="36" fillId="26" borderId="73" applyNumberFormat="0" applyProtection="0">
      <alignment horizontal="right" vertical="center"/>
    </xf>
    <xf numFmtId="4" fontId="36" fillId="26" borderId="73" applyNumberFormat="0" applyProtection="0">
      <alignment horizontal="right" vertical="center"/>
    </xf>
    <xf numFmtId="4" fontId="36" fillId="26" borderId="73" applyNumberFormat="0" applyProtection="0">
      <alignment horizontal="right" vertical="center"/>
    </xf>
    <xf numFmtId="4" fontId="36" fillId="26" borderId="73" applyNumberFormat="0" applyProtection="0">
      <alignment horizontal="right" vertical="center"/>
    </xf>
    <xf numFmtId="4" fontId="36" fillId="26" borderId="73" applyNumberFormat="0" applyProtection="0">
      <alignment horizontal="right" vertical="center"/>
    </xf>
    <xf numFmtId="4" fontId="36" fillId="26" borderId="73" applyNumberFormat="0" applyProtection="0">
      <alignment horizontal="right" vertical="center"/>
    </xf>
    <xf numFmtId="4" fontId="36" fillId="26" borderId="73" applyNumberFormat="0" applyProtection="0">
      <alignment horizontal="right" vertical="center"/>
    </xf>
    <xf numFmtId="4" fontId="36" fillId="26" borderId="73" applyNumberFormat="0" applyProtection="0">
      <alignment horizontal="right" vertical="center"/>
    </xf>
    <xf numFmtId="4" fontId="36" fillId="26" borderId="73" applyNumberFormat="0" applyProtection="0">
      <alignment horizontal="right" vertical="center"/>
    </xf>
    <xf numFmtId="4" fontId="36" fillId="26" borderId="73" applyNumberFormat="0" applyProtection="0">
      <alignment horizontal="right" vertical="center"/>
    </xf>
    <xf numFmtId="4" fontId="36" fillId="26" borderId="73" applyNumberFormat="0" applyProtection="0">
      <alignment horizontal="right" vertical="center"/>
    </xf>
    <xf numFmtId="4" fontId="36" fillId="26" borderId="73" applyNumberFormat="0" applyProtection="0">
      <alignment horizontal="right" vertical="center"/>
    </xf>
    <xf numFmtId="4" fontId="36" fillId="26" borderId="73" applyNumberFormat="0" applyProtection="0">
      <alignment horizontal="right" vertical="center"/>
    </xf>
    <xf numFmtId="4" fontId="36" fillId="26" borderId="73" applyNumberFormat="0" applyProtection="0">
      <alignment horizontal="right" vertical="center"/>
    </xf>
    <xf numFmtId="4" fontId="36" fillId="26" borderId="73" applyNumberFormat="0" applyProtection="0">
      <alignment horizontal="right" vertical="center"/>
    </xf>
    <xf numFmtId="4" fontId="36" fillId="26" borderId="73" applyNumberFormat="0" applyProtection="0">
      <alignment horizontal="right" vertical="center"/>
    </xf>
    <xf numFmtId="4" fontId="36" fillId="26" borderId="73" applyNumberFormat="0" applyProtection="0">
      <alignment horizontal="right" vertical="center"/>
    </xf>
    <xf numFmtId="4" fontId="36" fillId="26" borderId="73" applyNumberFormat="0" applyProtection="0">
      <alignment horizontal="right" vertical="center"/>
    </xf>
    <xf numFmtId="4" fontId="36" fillId="26" borderId="73" applyNumberFormat="0" applyProtection="0">
      <alignment horizontal="right" vertical="center"/>
    </xf>
    <xf numFmtId="4" fontId="36" fillId="26" borderId="73" applyNumberFormat="0" applyProtection="0">
      <alignment horizontal="right" vertical="center"/>
    </xf>
    <xf numFmtId="4" fontId="36" fillId="26" borderId="73" applyNumberFormat="0" applyProtection="0">
      <alignment horizontal="right" vertical="center"/>
    </xf>
    <xf numFmtId="4" fontId="36" fillId="26" borderId="73" applyNumberFormat="0" applyProtection="0">
      <alignment horizontal="right" vertical="center"/>
    </xf>
    <xf numFmtId="4" fontId="36" fillId="26" borderId="73" applyNumberFormat="0" applyProtection="0">
      <alignment horizontal="right" vertical="center"/>
    </xf>
    <xf numFmtId="4" fontId="36" fillId="26" borderId="73" applyNumberFormat="0" applyProtection="0">
      <alignment horizontal="right" vertical="center"/>
    </xf>
    <xf numFmtId="4" fontId="36" fillId="26" borderId="73" applyNumberFormat="0" applyProtection="0">
      <alignment horizontal="right" vertical="center"/>
    </xf>
    <xf numFmtId="4" fontId="36" fillId="26" borderId="73" applyNumberFormat="0" applyProtection="0">
      <alignment horizontal="right" vertical="center"/>
    </xf>
    <xf numFmtId="4" fontId="36" fillId="26" borderId="73" applyNumberFormat="0" applyProtection="0">
      <alignment horizontal="right" vertical="center"/>
    </xf>
    <xf numFmtId="4" fontId="36" fillId="26" borderId="73" applyNumberFormat="0" applyProtection="0">
      <alignment horizontal="right" vertical="center"/>
    </xf>
    <xf numFmtId="4" fontId="36" fillId="26" borderId="73" applyNumberFormat="0" applyProtection="0">
      <alignment horizontal="right" vertical="center"/>
    </xf>
    <xf numFmtId="4" fontId="36" fillId="26" borderId="73" applyNumberFormat="0" applyProtection="0">
      <alignment horizontal="right" vertical="center"/>
    </xf>
    <xf numFmtId="4" fontId="36" fillId="26" borderId="73" applyNumberFormat="0" applyProtection="0">
      <alignment horizontal="right" vertical="center"/>
    </xf>
    <xf numFmtId="4" fontId="36" fillId="26" borderId="73" applyNumberFormat="0" applyProtection="0">
      <alignment horizontal="right" vertical="center"/>
    </xf>
    <xf numFmtId="4" fontId="36" fillId="26" borderId="73" applyNumberFormat="0" applyProtection="0">
      <alignment horizontal="right" vertical="center"/>
    </xf>
    <xf numFmtId="4" fontId="36" fillId="26" borderId="73" applyNumberFormat="0" applyProtection="0">
      <alignment horizontal="right" vertical="center"/>
    </xf>
    <xf numFmtId="4" fontId="36" fillId="26" borderId="73" applyNumberFormat="0" applyProtection="0">
      <alignment horizontal="right" vertical="center"/>
    </xf>
    <xf numFmtId="4" fontId="36" fillId="26" borderId="73" applyNumberFormat="0" applyProtection="0">
      <alignment horizontal="right" vertical="center"/>
    </xf>
    <xf numFmtId="4" fontId="36" fillId="26" borderId="73" applyNumberFormat="0" applyProtection="0">
      <alignment horizontal="right" vertical="center"/>
    </xf>
    <xf numFmtId="4" fontId="36" fillId="26" borderId="73" applyNumberFormat="0" applyProtection="0">
      <alignment horizontal="right" vertical="center"/>
    </xf>
    <xf numFmtId="4" fontId="36" fillId="26" borderId="73" applyNumberFormat="0" applyProtection="0">
      <alignment horizontal="right" vertical="center"/>
    </xf>
    <xf numFmtId="4" fontId="36" fillId="26" borderId="73" applyNumberFormat="0" applyProtection="0">
      <alignment horizontal="right" vertical="center"/>
    </xf>
    <xf numFmtId="4" fontId="36" fillId="26" borderId="73" applyNumberFormat="0" applyProtection="0">
      <alignment horizontal="right" vertical="center"/>
    </xf>
    <xf numFmtId="4" fontId="36" fillId="26" borderId="73" applyNumberFormat="0" applyProtection="0">
      <alignment horizontal="right" vertical="center"/>
    </xf>
    <xf numFmtId="4" fontId="36" fillId="26" borderId="73" applyNumberFormat="0" applyProtection="0">
      <alignment horizontal="right" vertical="center"/>
    </xf>
    <xf numFmtId="4" fontId="36" fillId="26" borderId="73" applyNumberFormat="0" applyProtection="0">
      <alignment horizontal="right" vertical="center"/>
    </xf>
    <xf numFmtId="4" fontId="36" fillId="26" borderId="73" applyNumberFormat="0" applyProtection="0">
      <alignment horizontal="right" vertical="center"/>
    </xf>
    <xf numFmtId="4" fontId="36" fillId="26" borderId="73" applyNumberFormat="0" applyProtection="0">
      <alignment horizontal="right" vertical="center"/>
    </xf>
    <xf numFmtId="4" fontId="36" fillId="26" borderId="73" applyNumberFormat="0" applyProtection="0">
      <alignment horizontal="right" vertical="center"/>
    </xf>
    <xf numFmtId="4" fontId="36" fillId="26" borderId="73" applyNumberFormat="0" applyProtection="0">
      <alignment horizontal="right" vertical="center"/>
    </xf>
    <xf numFmtId="4" fontId="36" fillId="26" borderId="73" applyNumberFormat="0" applyProtection="0">
      <alignment horizontal="right" vertical="center"/>
    </xf>
    <xf numFmtId="4" fontId="36" fillId="26" borderId="73" applyNumberFormat="0" applyProtection="0">
      <alignment horizontal="right" vertical="center"/>
    </xf>
    <xf numFmtId="4" fontId="36" fillId="26" borderId="73" applyNumberFormat="0" applyProtection="0">
      <alignment horizontal="right" vertical="center"/>
    </xf>
    <xf numFmtId="4" fontId="36" fillId="26" borderId="73" applyNumberFormat="0" applyProtection="0">
      <alignment horizontal="right" vertical="center"/>
    </xf>
    <xf numFmtId="4" fontId="36" fillId="26" borderId="73" applyNumberFormat="0" applyProtection="0">
      <alignment horizontal="right" vertical="center"/>
    </xf>
    <xf numFmtId="4" fontId="36" fillId="26" borderId="73" applyNumberFormat="0" applyProtection="0">
      <alignment horizontal="right" vertical="center"/>
    </xf>
    <xf numFmtId="4" fontId="36" fillId="26" borderId="73" applyNumberFormat="0" applyProtection="0">
      <alignment horizontal="right" vertical="center"/>
    </xf>
    <xf numFmtId="4" fontId="36" fillId="26" borderId="73" applyNumberFormat="0" applyProtection="0">
      <alignment horizontal="right" vertical="center"/>
    </xf>
    <xf numFmtId="4" fontId="36" fillId="26" borderId="73" applyNumberFormat="0" applyProtection="0">
      <alignment horizontal="right" vertical="center"/>
    </xf>
    <xf numFmtId="4" fontId="36" fillId="26" borderId="73" applyNumberFormat="0" applyProtection="0">
      <alignment horizontal="right" vertical="center"/>
    </xf>
    <xf numFmtId="4" fontId="36" fillId="26" borderId="73" applyNumberFormat="0" applyProtection="0">
      <alignment horizontal="right" vertical="center"/>
    </xf>
    <xf numFmtId="4" fontId="36" fillId="26" borderId="73" applyNumberFormat="0" applyProtection="0">
      <alignment horizontal="right" vertical="center"/>
    </xf>
    <xf numFmtId="4" fontId="36" fillId="26" borderId="73" applyNumberFormat="0" applyProtection="0">
      <alignment horizontal="right" vertical="center"/>
    </xf>
    <xf numFmtId="4" fontId="36" fillId="26" borderId="73" applyNumberFormat="0" applyProtection="0">
      <alignment horizontal="right" vertical="center"/>
    </xf>
    <xf numFmtId="4" fontId="36" fillId="26" borderId="73" applyNumberFormat="0" applyProtection="0">
      <alignment horizontal="right" vertical="center"/>
    </xf>
    <xf numFmtId="4" fontId="36" fillId="26" borderId="73" applyNumberFormat="0" applyProtection="0">
      <alignment horizontal="right" vertical="center"/>
    </xf>
    <xf numFmtId="4" fontId="36" fillId="26" borderId="73" applyNumberFormat="0" applyProtection="0">
      <alignment horizontal="right" vertical="center"/>
    </xf>
    <xf numFmtId="4" fontId="36" fillId="26" borderId="73" applyNumberFormat="0" applyProtection="0">
      <alignment horizontal="right" vertical="center"/>
    </xf>
    <xf numFmtId="4" fontId="36" fillId="26" borderId="73" applyNumberFormat="0" applyProtection="0">
      <alignment horizontal="right" vertical="center"/>
    </xf>
    <xf numFmtId="4" fontId="36" fillId="26" borderId="73" applyNumberFormat="0" applyProtection="0">
      <alignment horizontal="right" vertical="center"/>
    </xf>
    <xf numFmtId="4" fontId="36" fillId="26" borderId="73" applyNumberFormat="0" applyProtection="0">
      <alignment horizontal="right" vertical="center"/>
    </xf>
    <xf numFmtId="4" fontId="36" fillId="26" borderId="73" applyNumberFormat="0" applyProtection="0">
      <alignment horizontal="right" vertical="center"/>
    </xf>
    <xf numFmtId="4" fontId="36" fillId="26" borderId="73" applyNumberFormat="0" applyProtection="0">
      <alignment horizontal="right" vertical="center"/>
    </xf>
    <xf numFmtId="4" fontId="36" fillId="26" borderId="73" applyNumberFormat="0" applyProtection="0">
      <alignment horizontal="right" vertical="center"/>
    </xf>
    <xf numFmtId="4" fontId="36" fillId="26" borderId="73" applyNumberFormat="0" applyProtection="0">
      <alignment horizontal="right" vertical="center"/>
    </xf>
    <xf numFmtId="4" fontId="36" fillId="26" borderId="73" applyNumberFormat="0" applyProtection="0">
      <alignment horizontal="right" vertical="center"/>
    </xf>
    <xf numFmtId="4" fontId="36" fillId="26" borderId="73" applyNumberFormat="0" applyProtection="0">
      <alignment horizontal="right" vertical="center"/>
    </xf>
    <xf numFmtId="4" fontId="36" fillId="26" borderId="73" applyNumberFormat="0" applyProtection="0">
      <alignment horizontal="right" vertical="center"/>
    </xf>
    <xf numFmtId="4" fontId="36" fillId="26" borderId="73" applyNumberFormat="0" applyProtection="0">
      <alignment horizontal="right" vertical="center"/>
    </xf>
    <xf numFmtId="4" fontId="36" fillId="26" borderId="73" applyNumberFormat="0" applyProtection="0">
      <alignment horizontal="right" vertical="center"/>
    </xf>
    <xf numFmtId="4" fontId="36" fillId="26" borderId="73" applyNumberFormat="0" applyProtection="0">
      <alignment horizontal="right" vertical="center"/>
    </xf>
    <xf numFmtId="4" fontId="36" fillId="26" borderId="73" applyNumberFormat="0" applyProtection="0">
      <alignment horizontal="right" vertical="center"/>
    </xf>
    <xf numFmtId="4" fontId="36" fillId="26" borderId="73" applyNumberFormat="0" applyProtection="0">
      <alignment horizontal="right" vertical="center"/>
    </xf>
    <xf numFmtId="4" fontId="36" fillId="26" borderId="73" applyNumberFormat="0" applyProtection="0">
      <alignment horizontal="right" vertical="center"/>
    </xf>
    <xf numFmtId="4" fontId="36" fillId="26" borderId="73" applyNumberFormat="0" applyProtection="0">
      <alignment horizontal="right" vertical="center"/>
    </xf>
    <xf numFmtId="4" fontId="36" fillId="26" borderId="73" applyNumberFormat="0" applyProtection="0">
      <alignment horizontal="right" vertical="center"/>
    </xf>
    <xf numFmtId="4" fontId="36" fillId="26" borderId="73" applyNumberFormat="0" applyProtection="0">
      <alignment horizontal="right" vertical="center"/>
    </xf>
    <xf numFmtId="4" fontId="36" fillId="26" borderId="73" applyNumberFormat="0" applyProtection="0">
      <alignment horizontal="right" vertical="center"/>
    </xf>
    <xf numFmtId="4" fontId="36" fillId="26" borderId="73" applyNumberFormat="0" applyProtection="0">
      <alignment horizontal="right" vertical="center"/>
    </xf>
    <xf numFmtId="4" fontId="36" fillId="26" borderId="73" applyNumberFormat="0" applyProtection="0">
      <alignment horizontal="right" vertical="center"/>
    </xf>
    <xf numFmtId="4" fontId="36" fillId="26" borderId="73" applyNumberFormat="0" applyProtection="0">
      <alignment horizontal="right" vertical="center"/>
    </xf>
    <xf numFmtId="4" fontId="36" fillId="26" borderId="73" applyNumberFormat="0" applyProtection="0">
      <alignment horizontal="right" vertical="center"/>
    </xf>
    <xf numFmtId="4" fontId="36" fillId="26" borderId="73" applyNumberFormat="0" applyProtection="0">
      <alignment horizontal="right" vertical="center"/>
    </xf>
    <xf numFmtId="4" fontId="36" fillId="26" borderId="73" applyNumberFormat="0" applyProtection="0">
      <alignment horizontal="right" vertical="center"/>
    </xf>
    <xf numFmtId="4" fontId="36" fillId="26" borderId="73" applyNumberFormat="0" applyProtection="0">
      <alignment horizontal="right" vertical="center"/>
    </xf>
    <xf numFmtId="4" fontId="36" fillId="26" borderId="73" applyNumberFormat="0" applyProtection="0">
      <alignment horizontal="right" vertical="center"/>
    </xf>
    <xf numFmtId="4" fontId="36" fillId="26" borderId="73" applyNumberFormat="0" applyProtection="0">
      <alignment horizontal="right" vertical="center"/>
    </xf>
    <xf numFmtId="4" fontId="36" fillId="26" borderId="73" applyNumberFormat="0" applyProtection="0">
      <alignment horizontal="right" vertical="center"/>
    </xf>
    <xf numFmtId="4" fontId="36" fillId="26" borderId="73" applyNumberFormat="0" applyProtection="0">
      <alignment horizontal="right" vertical="center"/>
    </xf>
    <xf numFmtId="4" fontId="36" fillId="26" borderId="73" applyNumberFormat="0" applyProtection="0">
      <alignment horizontal="right" vertical="center"/>
    </xf>
    <xf numFmtId="4" fontId="36" fillId="26" borderId="73" applyNumberFormat="0" applyProtection="0">
      <alignment horizontal="right" vertical="center"/>
    </xf>
    <xf numFmtId="4" fontId="36" fillId="26" borderId="73" applyNumberFormat="0" applyProtection="0">
      <alignment horizontal="right" vertical="center"/>
    </xf>
    <xf numFmtId="4" fontId="36" fillId="26" borderId="73" applyNumberFormat="0" applyProtection="0">
      <alignment horizontal="right" vertical="center"/>
    </xf>
    <xf numFmtId="4" fontId="36" fillId="26" borderId="73" applyNumberFormat="0" applyProtection="0">
      <alignment horizontal="right" vertical="center"/>
    </xf>
    <xf numFmtId="4" fontId="36" fillId="26" borderId="73" applyNumberFormat="0" applyProtection="0">
      <alignment horizontal="right" vertical="center"/>
    </xf>
    <xf numFmtId="4" fontId="36" fillId="26" borderId="73" applyNumberFormat="0" applyProtection="0">
      <alignment horizontal="right" vertical="center"/>
    </xf>
    <xf numFmtId="4" fontId="36" fillId="26" borderId="73" applyNumberFormat="0" applyProtection="0">
      <alignment horizontal="right" vertical="center"/>
    </xf>
    <xf numFmtId="4" fontId="36" fillId="26" borderId="73" applyNumberFormat="0" applyProtection="0">
      <alignment horizontal="right" vertical="center"/>
    </xf>
    <xf numFmtId="4" fontId="36" fillId="26" borderId="73" applyNumberFormat="0" applyProtection="0">
      <alignment horizontal="right" vertical="center"/>
    </xf>
    <xf numFmtId="4" fontId="36" fillId="26" borderId="73" applyNumberFormat="0" applyProtection="0">
      <alignment horizontal="right" vertical="center"/>
    </xf>
    <xf numFmtId="4" fontId="36" fillId="26" borderId="73" applyNumberFormat="0" applyProtection="0">
      <alignment horizontal="right" vertical="center"/>
    </xf>
    <xf numFmtId="4" fontId="36" fillId="26" borderId="73" applyNumberFormat="0" applyProtection="0">
      <alignment horizontal="right" vertical="center"/>
    </xf>
    <xf numFmtId="4" fontId="36" fillId="26" borderId="73" applyNumberFormat="0" applyProtection="0">
      <alignment horizontal="right" vertical="center"/>
    </xf>
    <xf numFmtId="4" fontId="36" fillId="26" borderId="73" applyNumberFormat="0" applyProtection="0">
      <alignment horizontal="right" vertical="center"/>
    </xf>
    <xf numFmtId="4" fontId="36" fillId="26" borderId="73" applyNumberFormat="0" applyProtection="0">
      <alignment horizontal="right" vertical="center"/>
    </xf>
    <xf numFmtId="4" fontId="36" fillId="26" borderId="73" applyNumberFormat="0" applyProtection="0">
      <alignment horizontal="right" vertical="center"/>
    </xf>
    <xf numFmtId="4" fontId="36" fillId="26" borderId="73" applyNumberFormat="0" applyProtection="0">
      <alignment horizontal="right" vertical="center"/>
    </xf>
    <xf numFmtId="4" fontId="36" fillId="26" borderId="73" applyNumberFormat="0" applyProtection="0">
      <alignment horizontal="right" vertical="center"/>
    </xf>
    <xf numFmtId="4" fontId="36" fillId="26" borderId="73" applyNumberFormat="0" applyProtection="0">
      <alignment horizontal="right" vertical="center"/>
    </xf>
    <xf numFmtId="4" fontId="36" fillId="36" borderId="73" applyNumberFormat="0" applyProtection="0">
      <alignment horizontal="right" vertical="center"/>
    </xf>
    <xf numFmtId="4" fontId="36" fillId="36" borderId="73" applyNumberFormat="0" applyProtection="0">
      <alignment horizontal="right" vertical="center"/>
    </xf>
    <xf numFmtId="4" fontId="36" fillId="36" borderId="73" applyNumberFormat="0" applyProtection="0">
      <alignment horizontal="right" vertical="center"/>
    </xf>
    <xf numFmtId="4" fontId="36" fillId="36" borderId="73" applyNumberFormat="0" applyProtection="0">
      <alignment horizontal="right" vertical="center"/>
    </xf>
    <xf numFmtId="4" fontId="36" fillId="36" borderId="73" applyNumberFormat="0" applyProtection="0">
      <alignment horizontal="right" vertical="center"/>
    </xf>
    <xf numFmtId="4" fontId="36" fillId="36" borderId="73" applyNumberFormat="0" applyProtection="0">
      <alignment horizontal="right" vertical="center"/>
    </xf>
    <xf numFmtId="4" fontId="36" fillId="36" borderId="73" applyNumberFormat="0" applyProtection="0">
      <alignment horizontal="right" vertical="center"/>
    </xf>
    <xf numFmtId="4" fontId="36" fillId="36" borderId="73" applyNumberFormat="0" applyProtection="0">
      <alignment horizontal="right" vertical="center"/>
    </xf>
    <xf numFmtId="4" fontId="36" fillId="36" borderId="73" applyNumberFormat="0" applyProtection="0">
      <alignment horizontal="right" vertical="center"/>
    </xf>
    <xf numFmtId="4" fontId="36" fillId="36" borderId="73" applyNumberFormat="0" applyProtection="0">
      <alignment horizontal="right" vertical="center"/>
    </xf>
    <xf numFmtId="4" fontId="36" fillId="36" borderId="73" applyNumberFormat="0" applyProtection="0">
      <alignment horizontal="right" vertical="center"/>
    </xf>
    <xf numFmtId="4" fontId="36" fillId="36" borderId="73" applyNumberFormat="0" applyProtection="0">
      <alignment horizontal="right" vertical="center"/>
    </xf>
    <xf numFmtId="4" fontId="36" fillId="36" borderId="73" applyNumberFormat="0" applyProtection="0">
      <alignment horizontal="right" vertical="center"/>
    </xf>
    <xf numFmtId="4" fontId="36" fillId="36" borderId="73" applyNumberFormat="0" applyProtection="0">
      <alignment horizontal="right" vertical="center"/>
    </xf>
    <xf numFmtId="4" fontId="36" fillId="36" borderId="73" applyNumberFormat="0" applyProtection="0">
      <alignment horizontal="right" vertical="center"/>
    </xf>
    <xf numFmtId="4" fontId="36" fillId="36" borderId="73" applyNumberFormat="0" applyProtection="0">
      <alignment horizontal="right" vertical="center"/>
    </xf>
    <xf numFmtId="4" fontId="36" fillId="36" borderId="73" applyNumberFormat="0" applyProtection="0">
      <alignment horizontal="right" vertical="center"/>
    </xf>
    <xf numFmtId="4" fontId="36" fillId="36" borderId="73" applyNumberFormat="0" applyProtection="0">
      <alignment horizontal="right" vertical="center"/>
    </xf>
    <xf numFmtId="4" fontId="36" fillId="36" borderId="73" applyNumberFormat="0" applyProtection="0">
      <alignment horizontal="right" vertical="center"/>
    </xf>
    <xf numFmtId="4" fontId="36" fillId="36" borderId="73" applyNumberFormat="0" applyProtection="0">
      <alignment horizontal="right" vertical="center"/>
    </xf>
    <xf numFmtId="4" fontId="36" fillId="36" borderId="73" applyNumberFormat="0" applyProtection="0">
      <alignment horizontal="right" vertical="center"/>
    </xf>
    <xf numFmtId="4" fontId="36" fillId="36" borderId="73" applyNumberFormat="0" applyProtection="0">
      <alignment horizontal="right" vertical="center"/>
    </xf>
    <xf numFmtId="4" fontId="36" fillId="36" borderId="73" applyNumberFormat="0" applyProtection="0">
      <alignment horizontal="right" vertical="center"/>
    </xf>
    <xf numFmtId="4" fontId="36" fillId="36" borderId="73" applyNumberFormat="0" applyProtection="0">
      <alignment horizontal="right" vertical="center"/>
    </xf>
    <xf numFmtId="4" fontId="36" fillId="36" borderId="73" applyNumberFormat="0" applyProtection="0">
      <alignment horizontal="right" vertical="center"/>
    </xf>
    <xf numFmtId="4" fontId="36" fillId="36" borderId="73" applyNumberFormat="0" applyProtection="0">
      <alignment horizontal="right" vertical="center"/>
    </xf>
    <xf numFmtId="4" fontId="36" fillId="36" borderId="73" applyNumberFormat="0" applyProtection="0">
      <alignment horizontal="right" vertical="center"/>
    </xf>
    <xf numFmtId="4" fontId="36" fillId="36" borderId="73" applyNumberFormat="0" applyProtection="0">
      <alignment horizontal="right" vertical="center"/>
    </xf>
    <xf numFmtId="4" fontId="36" fillId="36" borderId="73" applyNumberFormat="0" applyProtection="0">
      <alignment horizontal="right" vertical="center"/>
    </xf>
    <xf numFmtId="4" fontId="36" fillId="36" borderId="73" applyNumberFormat="0" applyProtection="0">
      <alignment horizontal="right" vertical="center"/>
    </xf>
    <xf numFmtId="4" fontId="36" fillId="36" borderId="73" applyNumberFormat="0" applyProtection="0">
      <alignment horizontal="right" vertical="center"/>
    </xf>
    <xf numFmtId="4" fontId="36" fillId="36" borderId="73" applyNumberFormat="0" applyProtection="0">
      <alignment horizontal="right" vertical="center"/>
    </xf>
    <xf numFmtId="4" fontId="36" fillId="36" borderId="73" applyNumberFormat="0" applyProtection="0">
      <alignment horizontal="right" vertical="center"/>
    </xf>
    <xf numFmtId="4" fontId="36" fillId="36" borderId="73" applyNumberFormat="0" applyProtection="0">
      <alignment horizontal="right" vertical="center"/>
    </xf>
    <xf numFmtId="4" fontId="36" fillId="36" borderId="73" applyNumberFormat="0" applyProtection="0">
      <alignment horizontal="right" vertical="center"/>
    </xf>
    <xf numFmtId="4" fontId="36" fillId="36" borderId="73" applyNumberFormat="0" applyProtection="0">
      <alignment horizontal="right" vertical="center"/>
    </xf>
    <xf numFmtId="4" fontId="36" fillId="36" borderId="73" applyNumberFormat="0" applyProtection="0">
      <alignment horizontal="right" vertical="center"/>
    </xf>
    <xf numFmtId="4" fontId="36" fillId="36" borderId="73" applyNumberFormat="0" applyProtection="0">
      <alignment horizontal="right" vertical="center"/>
    </xf>
    <xf numFmtId="4" fontId="36" fillId="36" borderId="73" applyNumberFormat="0" applyProtection="0">
      <alignment horizontal="right" vertical="center"/>
    </xf>
    <xf numFmtId="4" fontId="36" fillId="36" borderId="73" applyNumberFormat="0" applyProtection="0">
      <alignment horizontal="right" vertical="center"/>
    </xf>
    <xf numFmtId="4" fontId="36" fillId="36" borderId="73" applyNumberFormat="0" applyProtection="0">
      <alignment horizontal="right" vertical="center"/>
    </xf>
    <xf numFmtId="4" fontId="36" fillId="36" borderId="73" applyNumberFormat="0" applyProtection="0">
      <alignment horizontal="right" vertical="center"/>
    </xf>
    <xf numFmtId="4" fontId="36" fillId="36" borderId="73" applyNumberFormat="0" applyProtection="0">
      <alignment horizontal="right" vertical="center"/>
    </xf>
    <xf numFmtId="4" fontId="36" fillId="36" borderId="73" applyNumberFormat="0" applyProtection="0">
      <alignment horizontal="right" vertical="center"/>
    </xf>
    <xf numFmtId="4" fontId="36" fillId="36" borderId="73" applyNumberFormat="0" applyProtection="0">
      <alignment horizontal="right" vertical="center"/>
    </xf>
    <xf numFmtId="4" fontId="36" fillId="36" borderId="73" applyNumberFormat="0" applyProtection="0">
      <alignment horizontal="right" vertical="center"/>
    </xf>
    <xf numFmtId="4" fontId="36" fillId="36" borderId="73" applyNumberFormat="0" applyProtection="0">
      <alignment horizontal="right" vertical="center"/>
    </xf>
    <xf numFmtId="4" fontId="36" fillId="36" borderId="73" applyNumberFormat="0" applyProtection="0">
      <alignment horizontal="right" vertical="center"/>
    </xf>
    <xf numFmtId="4" fontId="36" fillId="36" borderId="73" applyNumberFormat="0" applyProtection="0">
      <alignment horizontal="right" vertical="center"/>
    </xf>
    <xf numFmtId="4" fontId="36" fillId="36" borderId="73" applyNumberFormat="0" applyProtection="0">
      <alignment horizontal="right" vertical="center"/>
    </xf>
    <xf numFmtId="4" fontId="36" fillId="36" borderId="73" applyNumberFormat="0" applyProtection="0">
      <alignment horizontal="right" vertical="center"/>
    </xf>
    <xf numFmtId="4" fontId="36" fillId="36" borderId="73" applyNumberFormat="0" applyProtection="0">
      <alignment horizontal="right" vertical="center"/>
    </xf>
    <xf numFmtId="4" fontId="36" fillId="36" borderId="73" applyNumberFormat="0" applyProtection="0">
      <alignment horizontal="right" vertical="center"/>
    </xf>
    <xf numFmtId="4" fontId="36" fillId="36" borderId="73" applyNumberFormat="0" applyProtection="0">
      <alignment horizontal="right" vertical="center"/>
    </xf>
    <xf numFmtId="4" fontId="36" fillId="36" borderId="73" applyNumberFormat="0" applyProtection="0">
      <alignment horizontal="right" vertical="center"/>
    </xf>
    <xf numFmtId="4" fontId="36" fillId="36" borderId="73" applyNumberFormat="0" applyProtection="0">
      <alignment horizontal="right" vertical="center"/>
    </xf>
    <xf numFmtId="4" fontId="36" fillId="36" borderId="73" applyNumberFormat="0" applyProtection="0">
      <alignment horizontal="right" vertical="center"/>
    </xf>
    <xf numFmtId="4" fontId="36" fillId="36" borderId="73" applyNumberFormat="0" applyProtection="0">
      <alignment horizontal="right" vertical="center"/>
    </xf>
    <xf numFmtId="4" fontId="36" fillId="36" borderId="73" applyNumberFormat="0" applyProtection="0">
      <alignment horizontal="right" vertical="center"/>
    </xf>
    <xf numFmtId="4" fontId="36" fillId="36" borderId="73" applyNumberFormat="0" applyProtection="0">
      <alignment horizontal="right" vertical="center"/>
    </xf>
    <xf numFmtId="4" fontId="36" fillId="36" borderId="73" applyNumberFormat="0" applyProtection="0">
      <alignment horizontal="right" vertical="center"/>
    </xf>
    <xf numFmtId="4" fontId="36" fillId="36" borderId="73" applyNumberFormat="0" applyProtection="0">
      <alignment horizontal="right" vertical="center"/>
    </xf>
    <xf numFmtId="4" fontId="36" fillId="36" borderId="73" applyNumberFormat="0" applyProtection="0">
      <alignment horizontal="right" vertical="center"/>
    </xf>
    <xf numFmtId="4" fontId="36" fillId="36" borderId="73" applyNumberFormat="0" applyProtection="0">
      <alignment horizontal="right" vertical="center"/>
    </xf>
    <xf numFmtId="4" fontId="36" fillId="36" borderId="73" applyNumberFormat="0" applyProtection="0">
      <alignment horizontal="right" vertical="center"/>
    </xf>
    <xf numFmtId="4" fontId="36" fillId="36" borderId="73" applyNumberFormat="0" applyProtection="0">
      <alignment horizontal="right" vertical="center"/>
    </xf>
    <xf numFmtId="4" fontId="36" fillId="36" borderId="73" applyNumberFormat="0" applyProtection="0">
      <alignment horizontal="right" vertical="center"/>
    </xf>
    <xf numFmtId="4" fontId="36" fillId="36" borderId="73" applyNumberFormat="0" applyProtection="0">
      <alignment horizontal="right" vertical="center"/>
    </xf>
    <xf numFmtId="4" fontId="36" fillId="36" borderId="73" applyNumberFormat="0" applyProtection="0">
      <alignment horizontal="right" vertical="center"/>
    </xf>
    <xf numFmtId="4" fontId="36" fillId="36" borderId="73" applyNumberFormat="0" applyProtection="0">
      <alignment horizontal="right" vertical="center"/>
    </xf>
    <xf numFmtId="4" fontId="36" fillId="36" borderId="73" applyNumberFormat="0" applyProtection="0">
      <alignment horizontal="right" vertical="center"/>
    </xf>
    <xf numFmtId="4" fontId="36" fillId="36" borderId="73" applyNumberFormat="0" applyProtection="0">
      <alignment horizontal="right" vertical="center"/>
    </xf>
    <xf numFmtId="4" fontId="36" fillId="36" borderId="73" applyNumberFormat="0" applyProtection="0">
      <alignment horizontal="right" vertical="center"/>
    </xf>
    <xf numFmtId="4" fontId="36" fillId="36" borderId="73" applyNumberFormat="0" applyProtection="0">
      <alignment horizontal="right" vertical="center"/>
    </xf>
    <xf numFmtId="4" fontId="36" fillId="36" borderId="73" applyNumberFormat="0" applyProtection="0">
      <alignment horizontal="right" vertical="center"/>
    </xf>
    <xf numFmtId="4" fontId="36" fillId="36" borderId="73" applyNumberFormat="0" applyProtection="0">
      <alignment horizontal="right" vertical="center"/>
    </xf>
    <xf numFmtId="4" fontId="36" fillId="36" borderId="73" applyNumberFormat="0" applyProtection="0">
      <alignment horizontal="right" vertical="center"/>
    </xf>
    <xf numFmtId="4" fontId="36" fillId="36" borderId="73" applyNumberFormat="0" applyProtection="0">
      <alignment horizontal="right" vertical="center"/>
    </xf>
    <xf numFmtId="4" fontId="36" fillId="36" borderId="73" applyNumberFormat="0" applyProtection="0">
      <alignment horizontal="right" vertical="center"/>
    </xf>
    <xf numFmtId="4" fontId="36" fillId="36" borderId="73" applyNumberFormat="0" applyProtection="0">
      <alignment horizontal="right" vertical="center"/>
    </xf>
    <xf numFmtId="4" fontId="36" fillId="36" borderId="73" applyNumberFormat="0" applyProtection="0">
      <alignment horizontal="right" vertical="center"/>
    </xf>
    <xf numFmtId="4" fontId="36" fillId="36" borderId="73" applyNumberFormat="0" applyProtection="0">
      <alignment horizontal="right" vertical="center"/>
    </xf>
    <xf numFmtId="4" fontId="36" fillId="36" borderId="73" applyNumberFormat="0" applyProtection="0">
      <alignment horizontal="right" vertical="center"/>
    </xf>
    <xf numFmtId="4" fontId="36" fillId="36" borderId="73" applyNumberFormat="0" applyProtection="0">
      <alignment horizontal="right" vertical="center"/>
    </xf>
    <xf numFmtId="4" fontId="36" fillId="36" borderId="73" applyNumberFormat="0" applyProtection="0">
      <alignment horizontal="right" vertical="center"/>
    </xf>
    <xf numFmtId="4" fontId="36" fillId="36" borderId="73" applyNumberFormat="0" applyProtection="0">
      <alignment horizontal="right" vertical="center"/>
    </xf>
    <xf numFmtId="4" fontId="36" fillId="36" borderId="73" applyNumberFormat="0" applyProtection="0">
      <alignment horizontal="right" vertical="center"/>
    </xf>
    <xf numFmtId="4" fontId="36" fillId="36" borderId="73" applyNumberFormat="0" applyProtection="0">
      <alignment horizontal="right" vertical="center"/>
    </xf>
    <xf numFmtId="4" fontId="36" fillId="36" borderId="73" applyNumberFormat="0" applyProtection="0">
      <alignment horizontal="right" vertical="center"/>
    </xf>
    <xf numFmtId="4" fontId="36" fillId="36" borderId="73" applyNumberFormat="0" applyProtection="0">
      <alignment horizontal="right" vertical="center"/>
    </xf>
    <xf numFmtId="4" fontId="36" fillId="36" borderId="73" applyNumberFormat="0" applyProtection="0">
      <alignment horizontal="right" vertical="center"/>
    </xf>
    <xf numFmtId="4" fontId="36" fillId="36" borderId="73" applyNumberFormat="0" applyProtection="0">
      <alignment horizontal="right" vertical="center"/>
    </xf>
    <xf numFmtId="4" fontId="36" fillId="36" borderId="73" applyNumberFormat="0" applyProtection="0">
      <alignment horizontal="right" vertical="center"/>
    </xf>
    <xf numFmtId="4" fontId="36" fillId="36" borderId="73" applyNumberFormat="0" applyProtection="0">
      <alignment horizontal="right" vertical="center"/>
    </xf>
    <xf numFmtId="4" fontId="36" fillId="36" borderId="73" applyNumberFormat="0" applyProtection="0">
      <alignment horizontal="right" vertical="center"/>
    </xf>
    <xf numFmtId="4" fontId="36" fillId="36" borderId="73" applyNumberFormat="0" applyProtection="0">
      <alignment horizontal="right" vertical="center"/>
    </xf>
    <xf numFmtId="4" fontId="36" fillId="36" borderId="73" applyNumberFormat="0" applyProtection="0">
      <alignment horizontal="right" vertical="center"/>
    </xf>
    <xf numFmtId="4" fontId="36" fillId="36" borderId="73" applyNumberFormat="0" applyProtection="0">
      <alignment horizontal="right" vertical="center"/>
    </xf>
    <xf numFmtId="4" fontId="36" fillId="36" borderId="73" applyNumberFormat="0" applyProtection="0">
      <alignment horizontal="right" vertical="center"/>
    </xf>
    <xf numFmtId="4" fontId="36" fillId="36" borderId="73" applyNumberFormat="0" applyProtection="0">
      <alignment horizontal="right" vertical="center"/>
    </xf>
    <xf numFmtId="4" fontId="36" fillId="36" borderId="73" applyNumberFormat="0" applyProtection="0">
      <alignment horizontal="right" vertical="center"/>
    </xf>
    <xf numFmtId="4" fontId="36" fillId="36" borderId="73" applyNumberFormat="0" applyProtection="0">
      <alignment horizontal="right" vertical="center"/>
    </xf>
    <xf numFmtId="4" fontId="36" fillId="36" borderId="73" applyNumberFormat="0" applyProtection="0">
      <alignment horizontal="right" vertical="center"/>
    </xf>
    <xf numFmtId="4" fontId="36" fillId="36" borderId="73" applyNumberFormat="0" applyProtection="0">
      <alignment horizontal="right" vertical="center"/>
    </xf>
    <xf numFmtId="4" fontId="36" fillId="36" borderId="73" applyNumberFormat="0" applyProtection="0">
      <alignment horizontal="right" vertical="center"/>
    </xf>
    <xf numFmtId="4" fontId="36" fillId="36" borderId="73" applyNumberFormat="0" applyProtection="0">
      <alignment horizontal="right" vertical="center"/>
    </xf>
    <xf numFmtId="4" fontId="36" fillId="36" borderId="73" applyNumberFormat="0" applyProtection="0">
      <alignment horizontal="right" vertical="center"/>
    </xf>
    <xf numFmtId="4" fontId="36" fillId="36" borderId="73" applyNumberFormat="0" applyProtection="0">
      <alignment horizontal="right" vertical="center"/>
    </xf>
    <xf numFmtId="4" fontId="36" fillId="36" borderId="73" applyNumberFormat="0" applyProtection="0">
      <alignment horizontal="right" vertical="center"/>
    </xf>
    <xf numFmtId="4" fontId="36" fillId="36" borderId="73" applyNumberFormat="0" applyProtection="0">
      <alignment horizontal="right" vertical="center"/>
    </xf>
    <xf numFmtId="4" fontId="36" fillId="36" borderId="73" applyNumberFormat="0" applyProtection="0">
      <alignment horizontal="right" vertical="center"/>
    </xf>
    <xf numFmtId="4" fontId="36" fillId="36" borderId="73" applyNumberFormat="0" applyProtection="0">
      <alignment horizontal="right" vertical="center"/>
    </xf>
    <xf numFmtId="4" fontId="36" fillId="36" borderId="73" applyNumberFormat="0" applyProtection="0">
      <alignment horizontal="right" vertical="center"/>
    </xf>
    <xf numFmtId="4" fontId="36" fillId="36" borderId="73" applyNumberFormat="0" applyProtection="0">
      <alignment horizontal="right" vertical="center"/>
    </xf>
    <xf numFmtId="4" fontId="36" fillId="36" borderId="73" applyNumberFormat="0" applyProtection="0">
      <alignment horizontal="right" vertical="center"/>
    </xf>
    <xf numFmtId="4" fontId="36" fillId="36" borderId="73" applyNumberFormat="0" applyProtection="0">
      <alignment horizontal="right" vertical="center"/>
    </xf>
    <xf numFmtId="4" fontId="36" fillId="36" borderId="73" applyNumberFormat="0" applyProtection="0">
      <alignment horizontal="right" vertical="center"/>
    </xf>
    <xf numFmtId="4" fontId="36" fillId="36" borderId="73" applyNumberFormat="0" applyProtection="0">
      <alignment horizontal="right" vertical="center"/>
    </xf>
    <xf numFmtId="4" fontId="36" fillId="36" borderId="73" applyNumberFormat="0" applyProtection="0">
      <alignment horizontal="right" vertical="center"/>
    </xf>
    <xf numFmtId="4" fontId="36" fillId="36" borderId="73" applyNumberFormat="0" applyProtection="0">
      <alignment horizontal="right" vertical="center"/>
    </xf>
    <xf numFmtId="4" fontId="36" fillId="36" borderId="73" applyNumberFormat="0" applyProtection="0">
      <alignment horizontal="right" vertical="center"/>
    </xf>
    <xf numFmtId="4" fontId="36" fillId="36" borderId="73" applyNumberFormat="0" applyProtection="0">
      <alignment horizontal="right" vertical="center"/>
    </xf>
    <xf numFmtId="4" fontId="36" fillId="36" borderId="73" applyNumberFormat="0" applyProtection="0">
      <alignment horizontal="right" vertical="center"/>
    </xf>
    <xf numFmtId="4" fontId="36" fillId="36" borderId="73" applyNumberFormat="0" applyProtection="0">
      <alignment horizontal="right" vertical="center"/>
    </xf>
    <xf numFmtId="4" fontId="36" fillId="36" borderId="73" applyNumberFormat="0" applyProtection="0">
      <alignment horizontal="right" vertical="center"/>
    </xf>
    <xf numFmtId="4" fontId="36" fillId="36" borderId="73" applyNumberFormat="0" applyProtection="0">
      <alignment horizontal="right" vertical="center"/>
    </xf>
    <xf numFmtId="4" fontId="36" fillId="36" borderId="73" applyNumberFormat="0" applyProtection="0">
      <alignment horizontal="right" vertical="center"/>
    </xf>
    <xf numFmtId="4" fontId="36" fillId="36" borderId="73" applyNumberFormat="0" applyProtection="0">
      <alignment horizontal="right" vertical="center"/>
    </xf>
    <xf numFmtId="4" fontId="36" fillId="36" borderId="73" applyNumberFormat="0" applyProtection="0">
      <alignment horizontal="right" vertical="center"/>
    </xf>
    <xf numFmtId="4" fontId="36" fillId="36" borderId="73" applyNumberFormat="0" applyProtection="0">
      <alignment horizontal="right" vertical="center"/>
    </xf>
    <xf numFmtId="4" fontId="36" fillId="36" borderId="73" applyNumberFormat="0" applyProtection="0">
      <alignment horizontal="right" vertical="center"/>
    </xf>
    <xf numFmtId="4" fontId="36" fillId="36" borderId="73" applyNumberFormat="0" applyProtection="0">
      <alignment horizontal="right" vertical="center"/>
    </xf>
    <xf numFmtId="4" fontId="36" fillId="36" borderId="73" applyNumberFormat="0" applyProtection="0">
      <alignment horizontal="right" vertical="center"/>
    </xf>
    <xf numFmtId="4" fontId="36" fillId="36" borderId="73" applyNumberFormat="0" applyProtection="0">
      <alignment horizontal="right" vertical="center"/>
    </xf>
    <xf numFmtId="4" fontId="36" fillId="36" borderId="73" applyNumberFormat="0" applyProtection="0">
      <alignment horizontal="right" vertical="center"/>
    </xf>
    <xf numFmtId="4" fontId="36" fillId="36" borderId="73" applyNumberFormat="0" applyProtection="0">
      <alignment horizontal="right" vertical="center"/>
    </xf>
    <xf numFmtId="4" fontId="36" fillId="36" borderId="73" applyNumberFormat="0" applyProtection="0">
      <alignment horizontal="right" vertical="center"/>
    </xf>
    <xf numFmtId="4" fontId="36" fillId="36" borderId="73" applyNumberFormat="0" applyProtection="0">
      <alignment horizontal="right" vertical="center"/>
    </xf>
    <xf numFmtId="4" fontId="36" fillId="36" borderId="73" applyNumberFormat="0" applyProtection="0">
      <alignment horizontal="right" vertical="center"/>
    </xf>
    <xf numFmtId="4" fontId="36" fillId="36" borderId="73" applyNumberFormat="0" applyProtection="0">
      <alignment horizontal="right" vertical="center"/>
    </xf>
    <xf numFmtId="4" fontId="36" fillId="36" borderId="73" applyNumberFormat="0" applyProtection="0">
      <alignment horizontal="right" vertical="center"/>
    </xf>
    <xf numFmtId="4" fontId="36" fillId="36" borderId="73" applyNumberFormat="0" applyProtection="0">
      <alignment horizontal="right" vertical="center"/>
    </xf>
    <xf numFmtId="4" fontId="36" fillId="36" borderId="73" applyNumberFormat="0" applyProtection="0">
      <alignment horizontal="right" vertical="center"/>
    </xf>
    <xf numFmtId="4" fontId="36" fillId="36" borderId="73" applyNumberFormat="0" applyProtection="0">
      <alignment horizontal="right" vertical="center"/>
    </xf>
    <xf numFmtId="4" fontId="36" fillId="36" borderId="73" applyNumberFormat="0" applyProtection="0">
      <alignment horizontal="right" vertical="center"/>
    </xf>
    <xf numFmtId="4" fontId="36" fillId="36" borderId="73" applyNumberFormat="0" applyProtection="0">
      <alignment horizontal="right" vertical="center"/>
    </xf>
    <xf numFmtId="4" fontId="36" fillId="36" borderId="73" applyNumberFormat="0" applyProtection="0">
      <alignment horizontal="right" vertical="center"/>
    </xf>
    <xf numFmtId="4" fontId="36" fillId="36" borderId="73" applyNumberFormat="0" applyProtection="0">
      <alignment horizontal="right" vertical="center"/>
    </xf>
    <xf numFmtId="4" fontId="36" fillId="36" borderId="73" applyNumberFormat="0" applyProtection="0">
      <alignment horizontal="right" vertical="center"/>
    </xf>
    <xf numFmtId="4" fontId="36" fillId="36" borderId="73" applyNumberFormat="0" applyProtection="0">
      <alignment horizontal="right" vertical="center"/>
    </xf>
    <xf numFmtId="4" fontId="36" fillId="36" borderId="73" applyNumberFormat="0" applyProtection="0">
      <alignment horizontal="right" vertical="center"/>
    </xf>
    <xf numFmtId="4" fontId="36" fillId="36" borderId="73" applyNumberFormat="0" applyProtection="0">
      <alignment horizontal="right" vertical="center"/>
    </xf>
    <xf numFmtId="4" fontId="36" fillId="36" borderId="73" applyNumberFormat="0" applyProtection="0">
      <alignment horizontal="right" vertical="center"/>
    </xf>
    <xf numFmtId="4" fontId="36" fillId="36" borderId="73" applyNumberFormat="0" applyProtection="0">
      <alignment horizontal="right" vertical="center"/>
    </xf>
    <xf numFmtId="4" fontId="36" fillId="36" borderId="73" applyNumberFormat="0" applyProtection="0">
      <alignment horizontal="right" vertical="center"/>
    </xf>
    <xf numFmtId="4" fontId="36" fillId="36" borderId="73" applyNumberFormat="0" applyProtection="0">
      <alignment horizontal="right" vertical="center"/>
    </xf>
    <xf numFmtId="4" fontId="36" fillId="36" borderId="73" applyNumberFormat="0" applyProtection="0">
      <alignment horizontal="right" vertical="center"/>
    </xf>
    <xf numFmtId="4" fontId="36" fillId="36" borderId="73" applyNumberFormat="0" applyProtection="0">
      <alignment horizontal="right" vertical="center"/>
    </xf>
    <xf numFmtId="4" fontId="36" fillId="36" borderId="73" applyNumberFormat="0" applyProtection="0">
      <alignment horizontal="right" vertical="center"/>
    </xf>
    <xf numFmtId="4" fontId="36" fillId="36" borderId="73" applyNumberFormat="0" applyProtection="0">
      <alignment horizontal="right" vertical="center"/>
    </xf>
    <xf numFmtId="4" fontId="36" fillId="36" borderId="73" applyNumberFormat="0" applyProtection="0">
      <alignment horizontal="right" vertical="center"/>
    </xf>
    <xf numFmtId="4" fontId="36" fillId="36" borderId="73" applyNumberFormat="0" applyProtection="0">
      <alignment horizontal="right" vertical="center"/>
    </xf>
    <xf numFmtId="4" fontId="36" fillId="36" borderId="73" applyNumberFormat="0" applyProtection="0">
      <alignment horizontal="right" vertical="center"/>
    </xf>
    <xf numFmtId="4" fontId="36" fillId="36" borderId="73" applyNumberFormat="0" applyProtection="0">
      <alignment horizontal="right" vertical="center"/>
    </xf>
    <xf numFmtId="4" fontId="36" fillId="36" borderId="73" applyNumberFormat="0" applyProtection="0">
      <alignment horizontal="right" vertical="center"/>
    </xf>
    <xf numFmtId="4" fontId="36" fillId="36" borderId="73" applyNumberFormat="0" applyProtection="0">
      <alignment horizontal="right" vertical="center"/>
    </xf>
    <xf numFmtId="4" fontId="36" fillId="36" borderId="73" applyNumberFormat="0" applyProtection="0">
      <alignment horizontal="right" vertical="center"/>
    </xf>
    <xf numFmtId="4" fontId="36" fillId="36" borderId="73" applyNumberFormat="0" applyProtection="0">
      <alignment horizontal="right" vertical="center"/>
    </xf>
    <xf numFmtId="4" fontId="36" fillId="36" borderId="73" applyNumberFormat="0" applyProtection="0">
      <alignment horizontal="right" vertical="center"/>
    </xf>
    <xf numFmtId="4" fontId="36" fillId="36" borderId="73" applyNumberFormat="0" applyProtection="0">
      <alignment horizontal="right" vertical="center"/>
    </xf>
    <xf numFmtId="4" fontId="36" fillId="36" borderId="73" applyNumberFormat="0" applyProtection="0">
      <alignment horizontal="right" vertical="center"/>
    </xf>
    <xf numFmtId="4" fontId="36" fillId="36" borderId="73" applyNumberFormat="0" applyProtection="0">
      <alignment horizontal="right" vertical="center"/>
    </xf>
    <xf numFmtId="4" fontId="36" fillId="36" borderId="73" applyNumberFormat="0" applyProtection="0">
      <alignment horizontal="right" vertical="center"/>
    </xf>
    <xf numFmtId="4" fontId="36" fillId="36" borderId="73" applyNumberFormat="0" applyProtection="0">
      <alignment horizontal="right" vertical="center"/>
    </xf>
    <xf numFmtId="4" fontId="36" fillId="36" borderId="73" applyNumberFormat="0" applyProtection="0">
      <alignment horizontal="right" vertical="center"/>
    </xf>
    <xf numFmtId="4" fontId="36" fillId="36" borderId="73" applyNumberFormat="0" applyProtection="0">
      <alignment horizontal="right" vertical="center"/>
    </xf>
    <xf numFmtId="4" fontId="36" fillId="36" borderId="73" applyNumberFormat="0" applyProtection="0">
      <alignment horizontal="right" vertical="center"/>
    </xf>
    <xf numFmtId="4" fontId="36" fillId="36" borderId="73" applyNumberFormat="0" applyProtection="0">
      <alignment horizontal="right" vertical="center"/>
    </xf>
    <xf numFmtId="4" fontId="36" fillId="36" borderId="73" applyNumberFormat="0" applyProtection="0">
      <alignment horizontal="right" vertical="center"/>
    </xf>
    <xf numFmtId="4" fontId="36" fillId="36" borderId="73" applyNumberFormat="0" applyProtection="0">
      <alignment horizontal="right" vertical="center"/>
    </xf>
    <xf numFmtId="4" fontId="36" fillId="36" borderId="73" applyNumberFormat="0" applyProtection="0">
      <alignment horizontal="right" vertical="center"/>
    </xf>
    <xf numFmtId="4" fontId="36" fillId="36" borderId="73" applyNumberFormat="0" applyProtection="0">
      <alignment horizontal="right" vertical="center"/>
    </xf>
    <xf numFmtId="4" fontId="36" fillId="36" borderId="73" applyNumberFormat="0" applyProtection="0">
      <alignment horizontal="right" vertical="center"/>
    </xf>
    <xf numFmtId="4" fontId="36" fillId="36" borderId="73" applyNumberFormat="0" applyProtection="0">
      <alignment horizontal="right" vertical="center"/>
    </xf>
    <xf numFmtId="4" fontId="36" fillId="36" borderId="73" applyNumberFormat="0" applyProtection="0">
      <alignment horizontal="right" vertical="center"/>
    </xf>
    <xf numFmtId="4" fontId="36" fillId="36" borderId="73" applyNumberFormat="0" applyProtection="0">
      <alignment horizontal="right" vertical="center"/>
    </xf>
    <xf numFmtId="4" fontId="36" fillId="36" borderId="73" applyNumberFormat="0" applyProtection="0">
      <alignment horizontal="right" vertical="center"/>
    </xf>
    <xf numFmtId="4" fontId="36" fillId="36" borderId="73" applyNumberFormat="0" applyProtection="0">
      <alignment horizontal="right" vertical="center"/>
    </xf>
    <xf numFmtId="4" fontId="36" fillId="36" borderId="73" applyNumberFormat="0" applyProtection="0">
      <alignment horizontal="right" vertical="center"/>
    </xf>
    <xf numFmtId="4" fontId="36" fillId="36" borderId="73" applyNumberFormat="0" applyProtection="0">
      <alignment horizontal="right" vertical="center"/>
    </xf>
    <xf numFmtId="4" fontId="36" fillId="36" borderId="73" applyNumberFormat="0" applyProtection="0">
      <alignment horizontal="right" vertical="center"/>
    </xf>
    <xf numFmtId="4" fontId="36" fillId="36" borderId="73" applyNumberFormat="0" applyProtection="0">
      <alignment horizontal="right" vertical="center"/>
    </xf>
    <xf numFmtId="4" fontId="36" fillId="36" borderId="73" applyNumberFormat="0" applyProtection="0">
      <alignment horizontal="right" vertical="center"/>
    </xf>
    <xf numFmtId="4" fontId="36" fillId="36" borderId="73" applyNumberFormat="0" applyProtection="0">
      <alignment horizontal="right" vertical="center"/>
    </xf>
    <xf numFmtId="4" fontId="36" fillId="36" borderId="73" applyNumberFormat="0" applyProtection="0">
      <alignment horizontal="right" vertical="center"/>
    </xf>
    <xf numFmtId="4" fontId="36" fillId="36" borderId="73" applyNumberFormat="0" applyProtection="0">
      <alignment horizontal="right" vertical="center"/>
    </xf>
    <xf numFmtId="4" fontId="36" fillId="36" borderId="73" applyNumberFormat="0" applyProtection="0">
      <alignment horizontal="right" vertical="center"/>
    </xf>
    <xf numFmtId="4" fontId="36" fillId="36" borderId="73" applyNumberFormat="0" applyProtection="0">
      <alignment horizontal="right" vertical="center"/>
    </xf>
    <xf numFmtId="4" fontId="36" fillId="36" borderId="73" applyNumberFormat="0" applyProtection="0">
      <alignment horizontal="right" vertical="center"/>
    </xf>
    <xf numFmtId="4" fontId="36" fillId="36" borderId="73" applyNumberFormat="0" applyProtection="0">
      <alignment horizontal="right" vertical="center"/>
    </xf>
    <xf numFmtId="4" fontId="36" fillId="36" borderId="73" applyNumberFormat="0" applyProtection="0">
      <alignment horizontal="right" vertical="center"/>
    </xf>
    <xf numFmtId="4" fontId="36" fillId="36" borderId="73" applyNumberFormat="0" applyProtection="0">
      <alignment horizontal="right" vertical="center"/>
    </xf>
    <xf numFmtId="4" fontId="36" fillId="36" borderId="73" applyNumberFormat="0" applyProtection="0">
      <alignment horizontal="right" vertical="center"/>
    </xf>
    <xf numFmtId="4" fontId="36" fillId="36" borderId="73" applyNumberFormat="0" applyProtection="0">
      <alignment horizontal="right" vertical="center"/>
    </xf>
    <xf numFmtId="4" fontId="36" fillId="36" borderId="73" applyNumberFormat="0" applyProtection="0">
      <alignment horizontal="right" vertical="center"/>
    </xf>
    <xf numFmtId="4" fontId="36" fillId="36" borderId="73" applyNumberFormat="0" applyProtection="0">
      <alignment horizontal="right" vertical="center"/>
    </xf>
    <xf numFmtId="4" fontId="36" fillId="36" borderId="73" applyNumberFormat="0" applyProtection="0">
      <alignment horizontal="right" vertical="center"/>
    </xf>
    <xf numFmtId="4" fontId="36" fillId="36" borderId="73" applyNumberFormat="0" applyProtection="0">
      <alignment horizontal="right" vertical="center"/>
    </xf>
    <xf numFmtId="4" fontId="36" fillId="36" borderId="73" applyNumberFormat="0" applyProtection="0">
      <alignment horizontal="right" vertical="center"/>
    </xf>
    <xf numFmtId="4" fontId="36" fillId="36" borderId="73" applyNumberFormat="0" applyProtection="0">
      <alignment horizontal="right" vertical="center"/>
    </xf>
    <xf numFmtId="4" fontId="36" fillId="36" borderId="73" applyNumberFormat="0" applyProtection="0">
      <alignment horizontal="right" vertical="center"/>
    </xf>
    <xf numFmtId="4" fontId="36" fillId="36" borderId="73" applyNumberFormat="0" applyProtection="0">
      <alignment horizontal="right" vertical="center"/>
    </xf>
    <xf numFmtId="4" fontId="36" fillId="36" borderId="73" applyNumberFormat="0" applyProtection="0">
      <alignment horizontal="right" vertical="center"/>
    </xf>
    <xf numFmtId="4" fontId="36" fillId="36" borderId="73" applyNumberFormat="0" applyProtection="0">
      <alignment horizontal="right" vertical="center"/>
    </xf>
    <xf numFmtId="4" fontId="36" fillId="36" borderId="73" applyNumberFormat="0" applyProtection="0">
      <alignment horizontal="right" vertical="center"/>
    </xf>
    <xf numFmtId="4" fontId="36" fillId="36" borderId="73" applyNumberFormat="0" applyProtection="0">
      <alignment horizontal="right" vertical="center"/>
    </xf>
    <xf numFmtId="4" fontId="36" fillId="36" borderId="73" applyNumberFormat="0" applyProtection="0">
      <alignment horizontal="right" vertical="center"/>
    </xf>
    <xf numFmtId="4" fontId="36" fillId="36" borderId="73" applyNumberFormat="0" applyProtection="0">
      <alignment horizontal="right" vertical="center"/>
    </xf>
    <xf numFmtId="4" fontId="36" fillId="36" borderId="73" applyNumberFormat="0" applyProtection="0">
      <alignment horizontal="right" vertical="center"/>
    </xf>
    <xf numFmtId="4" fontId="36" fillId="36" borderId="73" applyNumberFormat="0" applyProtection="0">
      <alignment horizontal="right" vertical="center"/>
    </xf>
    <xf numFmtId="4" fontId="36" fillId="36" borderId="73" applyNumberFormat="0" applyProtection="0">
      <alignment horizontal="right" vertical="center"/>
    </xf>
    <xf numFmtId="4" fontId="36" fillId="36" borderId="73" applyNumberFormat="0" applyProtection="0">
      <alignment horizontal="right" vertical="center"/>
    </xf>
    <xf numFmtId="4" fontId="36" fillId="36" borderId="73" applyNumberFormat="0" applyProtection="0">
      <alignment horizontal="right" vertical="center"/>
    </xf>
    <xf numFmtId="4" fontId="36" fillId="36" borderId="73" applyNumberFormat="0" applyProtection="0">
      <alignment horizontal="right" vertical="center"/>
    </xf>
    <xf numFmtId="4" fontId="36" fillId="36" borderId="73" applyNumberFormat="0" applyProtection="0">
      <alignment horizontal="right" vertical="center"/>
    </xf>
    <xf numFmtId="4" fontId="36" fillId="36" borderId="73" applyNumberFormat="0" applyProtection="0">
      <alignment horizontal="right" vertical="center"/>
    </xf>
    <xf numFmtId="4" fontId="36" fillId="36" borderId="73" applyNumberFormat="0" applyProtection="0">
      <alignment horizontal="right" vertical="center"/>
    </xf>
    <xf numFmtId="4" fontId="36" fillId="36" borderId="73" applyNumberFormat="0" applyProtection="0">
      <alignment horizontal="right" vertical="center"/>
    </xf>
    <xf numFmtId="4" fontId="36" fillId="36" borderId="73" applyNumberFormat="0" applyProtection="0">
      <alignment horizontal="right" vertical="center"/>
    </xf>
    <xf numFmtId="4" fontId="36" fillId="36" borderId="73" applyNumberFormat="0" applyProtection="0">
      <alignment horizontal="right" vertical="center"/>
    </xf>
    <xf numFmtId="4" fontId="36" fillId="36" borderId="73" applyNumberFormat="0" applyProtection="0">
      <alignment horizontal="right" vertical="center"/>
    </xf>
    <xf numFmtId="4" fontId="36" fillId="36" borderId="73" applyNumberFormat="0" applyProtection="0">
      <alignment horizontal="right" vertical="center"/>
    </xf>
    <xf numFmtId="4" fontId="36" fillId="36" borderId="73" applyNumberFormat="0" applyProtection="0">
      <alignment horizontal="right" vertical="center"/>
    </xf>
    <xf numFmtId="4" fontId="36" fillId="36" borderId="73" applyNumberFormat="0" applyProtection="0">
      <alignment horizontal="right" vertical="center"/>
    </xf>
    <xf numFmtId="4" fontId="36" fillId="36" borderId="73" applyNumberFormat="0" applyProtection="0">
      <alignment horizontal="right" vertical="center"/>
    </xf>
    <xf numFmtId="4" fontId="36" fillId="36" borderId="73" applyNumberFormat="0" applyProtection="0">
      <alignment horizontal="right" vertical="center"/>
    </xf>
    <xf numFmtId="4" fontId="36" fillId="36" borderId="73" applyNumberFormat="0" applyProtection="0">
      <alignment horizontal="right" vertical="center"/>
    </xf>
    <xf numFmtId="4" fontId="36" fillId="36" borderId="73" applyNumberFormat="0" applyProtection="0">
      <alignment horizontal="right" vertical="center"/>
    </xf>
    <xf numFmtId="4" fontId="36" fillId="36" borderId="73" applyNumberFormat="0" applyProtection="0">
      <alignment horizontal="right" vertical="center"/>
    </xf>
    <xf numFmtId="4" fontId="36" fillId="36" borderId="73" applyNumberFormat="0" applyProtection="0">
      <alignment horizontal="right" vertical="center"/>
    </xf>
    <xf numFmtId="4" fontId="36" fillId="36" borderId="73" applyNumberFormat="0" applyProtection="0">
      <alignment horizontal="right" vertical="center"/>
    </xf>
    <xf numFmtId="4" fontId="36" fillId="36" borderId="73" applyNumberFormat="0" applyProtection="0">
      <alignment horizontal="right" vertical="center"/>
    </xf>
    <xf numFmtId="4" fontId="36" fillId="36" borderId="73" applyNumberFormat="0" applyProtection="0">
      <alignment horizontal="right" vertical="center"/>
    </xf>
    <xf numFmtId="4" fontId="36" fillId="36" borderId="73" applyNumberFormat="0" applyProtection="0">
      <alignment horizontal="right" vertical="center"/>
    </xf>
    <xf numFmtId="4" fontId="36" fillId="36" borderId="73" applyNumberFormat="0" applyProtection="0">
      <alignment horizontal="right" vertical="center"/>
    </xf>
    <xf numFmtId="4" fontId="36" fillId="36" borderId="73" applyNumberFormat="0" applyProtection="0">
      <alignment horizontal="right" vertical="center"/>
    </xf>
    <xf numFmtId="4" fontId="36" fillId="36" borderId="73" applyNumberFormat="0" applyProtection="0">
      <alignment horizontal="right" vertical="center"/>
    </xf>
    <xf numFmtId="4" fontId="36" fillId="36" borderId="73" applyNumberFormat="0" applyProtection="0">
      <alignment horizontal="right" vertical="center"/>
    </xf>
    <xf numFmtId="4" fontId="36" fillId="36" borderId="73" applyNumberFormat="0" applyProtection="0">
      <alignment horizontal="right" vertical="center"/>
    </xf>
    <xf numFmtId="4" fontId="36" fillId="36" borderId="73" applyNumberFormat="0" applyProtection="0">
      <alignment horizontal="right" vertical="center"/>
    </xf>
    <xf numFmtId="4" fontId="36" fillId="36" borderId="73" applyNumberFormat="0" applyProtection="0">
      <alignment horizontal="right" vertical="center"/>
    </xf>
    <xf numFmtId="4" fontId="36" fillId="36" borderId="73" applyNumberFormat="0" applyProtection="0">
      <alignment horizontal="right" vertical="center"/>
    </xf>
    <xf numFmtId="4" fontId="36" fillId="36" borderId="73" applyNumberFormat="0" applyProtection="0">
      <alignment horizontal="right" vertical="center"/>
    </xf>
    <xf numFmtId="4" fontId="36" fillId="36" borderId="73" applyNumberFormat="0" applyProtection="0">
      <alignment horizontal="right" vertical="center"/>
    </xf>
    <xf numFmtId="4" fontId="36" fillId="36" borderId="73" applyNumberFormat="0" applyProtection="0">
      <alignment horizontal="right" vertical="center"/>
    </xf>
    <xf numFmtId="4" fontId="36" fillId="36" borderId="73" applyNumberFormat="0" applyProtection="0">
      <alignment horizontal="right" vertical="center"/>
    </xf>
    <xf numFmtId="4" fontId="36" fillId="36" borderId="73" applyNumberFormat="0" applyProtection="0">
      <alignment horizontal="right" vertical="center"/>
    </xf>
    <xf numFmtId="4" fontId="36" fillId="36" borderId="73" applyNumberFormat="0" applyProtection="0">
      <alignment horizontal="right" vertical="center"/>
    </xf>
    <xf numFmtId="4" fontId="36" fillId="36" borderId="73" applyNumberFormat="0" applyProtection="0">
      <alignment horizontal="right" vertical="center"/>
    </xf>
    <xf numFmtId="4" fontId="36" fillId="36" borderId="73" applyNumberFormat="0" applyProtection="0">
      <alignment horizontal="right" vertical="center"/>
    </xf>
    <xf numFmtId="4" fontId="36" fillId="36" borderId="73" applyNumberFormat="0" applyProtection="0">
      <alignment horizontal="right" vertical="center"/>
    </xf>
    <xf numFmtId="4" fontId="36" fillId="36" borderId="73" applyNumberFormat="0" applyProtection="0">
      <alignment horizontal="right" vertical="center"/>
    </xf>
    <xf numFmtId="4" fontId="36" fillId="36" borderId="73" applyNumberFormat="0" applyProtection="0">
      <alignment horizontal="right" vertical="center"/>
    </xf>
    <xf numFmtId="4" fontId="36" fillId="36" borderId="73" applyNumberFormat="0" applyProtection="0">
      <alignment horizontal="right" vertical="center"/>
    </xf>
    <xf numFmtId="4" fontId="36" fillId="36" borderId="73" applyNumberFormat="0" applyProtection="0">
      <alignment horizontal="right" vertical="center"/>
    </xf>
    <xf numFmtId="4" fontId="36" fillId="36" borderId="73" applyNumberFormat="0" applyProtection="0">
      <alignment horizontal="right" vertical="center"/>
    </xf>
    <xf numFmtId="4" fontId="36" fillId="36" borderId="73" applyNumberFormat="0" applyProtection="0">
      <alignment horizontal="right" vertical="center"/>
    </xf>
    <xf numFmtId="4" fontId="36" fillId="36" borderId="73" applyNumberFormat="0" applyProtection="0">
      <alignment horizontal="right" vertical="center"/>
    </xf>
    <xf numFmtId="4" fontId="36" fillId="36" borderId="73" applyNumberFormat="0" applyProtection="0">
      <alignment horizontal="right" vertical="center"/>
    </xf>
    <xf numFmtId="4" fontId="36" fillId="36" borderId="73" applyNumberFormat="0" applyProtection="0">
      <alignment horizontal="right" vertical="center"/>
    </xf>
    <xf numFmtId="4" fontId="36" fillId="36" borderId="73" applyNumberFormat="0" applyProtection="0">
      <alignment horizontal="right" vertical="center"/>
    </xf>
    <xf numFmtId="4" fontId="36" fillId="36" borderId="73" applyNumberFormat="0" applyProtection="0">
      <alignment horizontal="right" vertical="center"/>
    </xf>
    <xf numFmtId="4" fontId="36" fillId="36" borderId="73" applyNumberFormat="0" applyProtection="0">
      <alignment horizontal="right" vertical="center"/>
    </xf>
    <xf numFmtId="4" fontId="36" fillId="36" borderId="73" applyNumberFormat="0" applyProtection="0">
      <alignment horizontal="right" vertical="center"/>
    </xf>
    <xf numFmtId="4" fontId="36" fillId="36" borderId="73" applyNumberFormat="0" applyProtection="0">
      <alignment horizontal="right" vertical="center"/>
    </xf>
    <xf numFmtId="4" fontId="36" fillId="36" borderId="73" applyNumberFormat="0" applyProtection="0">
      <alignment horizontal="right" vertical="center"/>
    </xf>
    <xf numFmtId="4" fontId="36" fillId="36" borderId="73" applyNumberFormat="0" applyProtection="0">
      <alignment horizontal="right" vertical="center"/>
    </xf>
    <xf numFmtId="4" fontId="36" fillId="36" borderId="73" applyNumberFormat="0" applyProtection="0">
      <alignment horizontal="right" vertical="center"/>
    </xf>
    <xf numFmtId="4" fontId="36" fillId="36" borderId="73" applyNumberFormat="0" applyProtection="0">
      <alignment horizontal="right" vertical="center"/>
    </xf>
    <xf numFmtId="4" fontId="36" fillId="36" borderId="73" applyNumberFormat="0" applyProtection="0">
      <alignment horizontal="right" vertical="center"/>
    </xf>
    <xf numFmtId="4" fontId="36" fillId="36" borderId="73" applyNumberFormat="0" applyProtection="0">
      <alignment horizontal="right" vertical="center"/>
    </xf>
    <xf numFmtId="4" fontId="36" fillId="36" borderId="73" applyNumberFormat="0" applyProtection="0">
      <alignment horizontal="right" vertical="center"/>
    </xf>
    <xf numFmtId="4" fontId="36" fillId="36" borderId="73" applyNumberFormat="0" applyProtection="0">
      <alignment horizontal="right" vertical="center"/>
    </xf>
    <xf numFmtId="4" fontId="36" fillId="36" borderId="73" applyNumberFormat="0" applyProtection="0">
      <alignment horizontal="right" vertical="center"/>
    </xf>
    <xf numFmtId="4" fontId="36" fillId="36" borderId="73" applyNumberFormat="0" applyProtection="0">
      <alignment horizontal="right" vertical="center"/>
    </xf>
    <xf numFmtId="4" fontId="36" fillId="36" borderId="73" applyNumberFormat="0" applyProtection="0">
      <alignment horizontal="right" vertical="center"/>
    </xf>
    <xf numFmtId="4" fontId="36" fillId="36" borderId="73" applyNumberFormat="0" applyProtection="0">
      <alignment horizontal="right" vertical="center"/>
    </xf>
    <xf numFmtId="4" fontId="36" fillId="36" borderId="73" applyNumberFormat="0" applyProtection="0">
      <alignment horizontal="right" vertical="center"/>
    </xf>
    <xf numFmtId="4" fontId="36" fillId="36" borderId="73" applyNumberFormat="0" applyProtection="0">
      <alignment horizontal="right" vertical="center"/>
    </xf>
    <xf numFmtId="4" fontId="36" fillId="36" borderId="73" applyNumberFormat="0" applyProtection="0">
      <alignment horizontal="right" vertical="center"/>
    </xf>
    <xf numFmtId="4" fontId="36" fillId="36" borderId="73" applyNumberFormat="0" applyProtection="0">
      <alignment horizontal="right" vertical="center"/>
    </xf>
    <xf numFmtId="4" fontId="36" fillId="36" borderId="73" applyNumberFormat="0" applyProtection="0">
      <alignment horizontal="right" vertical="center"/>
    </xf>
    <xf numFmtId="4" fontId="36" fillId="36" borderId="73" applyNumberFormat="0" applyProtection="0">
      <alignment horizontal="right" vertical="center"/>
    </xf>
    <xf numFmtId="4" fontId="36" fillId="36" borderId="73" applyNumberFormat="0" applyProtection="0">
      <alignment horizontal="right" vertical="center"/>
    </xf>
    <xf numFmtId="4" fontId="36" fillId="36" borderId="73" applyNumberFormat="0" applyProtection="0">
      <alignment horizontal="right" vertical="center"/>
    </xf>
    <xf numFmtId="4" fontId="36" fillId="36" borderId="73" applyNumberFormat="0" applyProtection="0">
      <alignment horizontal="right" vertical="center"/>
    </xf>
    <xf numFmtId="4" fontId="36" fillId="36" borderId="73" applyNumberFormat="0" applyProtection="0">
      <alignment horizontal="right" vertical="center"/>
    </xf>
    <xf numFmtId="4" fontId="36" fillId="36" borderId="73" applyNumberFormat="0" applyProtection="0">
      <alignment horizontal="right" vertical="center"/>
    </xf>
    <xf numFmtId="4" fontId="36" fillId="36" borderId="73" applyNumberFormat="0" applyProtection="0">
      <alignment horizontal="right" vertical="center"/>
    </xf>
    <xf numFmtId="4" fontId="36" fillId="36" borderId="73" applyNumberFormat="0" applyProtection="0">
      <alignment horizontal="right" vertical="center"/>
    </xf>
    <xf numFmtId="4" fontId="36" fillId="36" borderId="73" applyNumberFormat="0" applyProtection="0">
      <alignment horizontal="right" vertical="center"/>
    </xf>
    <xf numFmtId="4" fontId="36" fillId="36" borderId="73" applyNumberFormat="0" applyProtection="0">
      <alignment horizontal="right" vertical="center"/>
    </xf>
    <xf numFmtId="4" fontId="36" fillId="36" borderId="73" applyNumberFormat="0" applyProtection="0">
      <alignment horizontal="right" vertical="center"/>
    </xf>
    <xf numFmtId="4" fontId="36" fillId="36" borderId="73" applyNumberFormat="0" applyProtection="0">
      <alignment horizontal="right" vertical="center"/>
    </xf>
    <xf numFmtId="4" fontId="36" fillId="36" borderId="73" applyNumberFormat="0" applyProtection="0">
      <alignment horizontal="right" vertical="center"/>
    </xf>
    <xf numFmtId="4" fontId="36" fillId="36" borderId="73" applyNumberFormat="0" applyProtection="0">
      <alignment horizontal="right" vertical="center"/>
    </xf>
    <xf numFmtId="4" fontId="36" fillId="36" borderId="73" applyNumberFormat="0" applyProtection="0">
      <alignment horizontal="right" vertical="center"/>
    </xf>
    <xf numFmtId="4" fontId="36" fillId="36" borderId="73" applyNumberFormat="0" applyProtection="0">
      <alignment horizontal="right" vertical="center"/>
    </xf>
    <xf numFmtId="4" fontId="36" fillId="36" borderId="73" applyNumberFormat="0" applyProtection="0">
      <alignment horizontal="right" vertical="center"/>
    </xf>
    <xf numFmtId="4" fontId="36" fillId="36" borderId="73" applyNumberFormat="0" applyProtection="0">
      <alignment horizontal="right" vertical="center"/>
    </xf>
    <xf numFmtId="4" fontId="36" fillId="36" borderId="73" applyNumberFormat="0" applyProtection="0">
      <alignment horizontal="right" vertical="center"/>
    </xf>
    <xf numFmtId="4" fontId="36" fillId="36" borderId="73" applyNumberFormat="0" applyProtection="0">
      <alignment horizontal="right" vertical="center"/>
    </xf>
    <xf numFmtId="4" fontId="36" fillId="36" borderId="73" applyNumberFormat="0" applyProtection="0">
      <alignment horizontal="right" vertical="center"/>
    </xf>
    <xf numFmtId="4" fontId="36" fillId="36" borderId="73" applyNumberFormat="0" applyProtection="0">
      <alignment horizontal="right" vertical="center"/>
    </xf>
    <xf numFmtId="4" fontId="36" fillId="36" borderId="73" applyNumberFormat="0" applyProtection="0">
      <alignment horizontal="right" vertical="center"/>
    </xf>
    <xf numFmtId="4" fontId="36" fillId="36" borderId="73" applyNumberFormat="0" applyProtection="0">
      <alignment horizontal="right" vertical="center"/>
    </xf>
    <xf numFmtId="4" fontId="36" fillId="36" borderId="73" applyNumberFormat="0" applyProtection="0">
      <alignment horizontal="right" vertical="center"/>
    </xf>
    <xf numFmtId="4" fontId="36" fillId="36" borderId="73" applyNumberFormat="0" applyProtection="0">
      <alignment horizontal="right" vertical="center"/>
    </xf>
    <xf numFmtId="4" fontId="36" fillId="36" borderId="73" applyNumberFormat="0" applyProtection="0">
      <alignment horizontal="right" vertical="center"/>
    </xf>
    <xf numFmtId="4" fontId="36" fillId="36" borderId="73" applyNumberFormat="0" applyProtection="0">
      <alignment horizontal="right" vertical="center"/>
    </xf>
    <xf numFmtId="4" fontId="36" fillId="36" borderId="73" applyNumberFormat="0" applyProtection="0">
      <alignment horizontal="right" vertical="center"/>
    </xf>
    <xf numFmtId="4" fontId="36" fillId="36" borderId="73" applyNumberFormat="0" applyProtection="0">
      <alignment horizontal="right" vertical="center"/>
    </xf>
    <xf numFmtId="4" fontId="36" fillId="36" borderId="73" applyNumberFormat="0" applyProtection="0">
      <alignment horizontal="right" vertical="center"/>
    </xf>
    <xf numFmtId="4" fontId="36" fillId="36" borderId="73" applyNumberFormat="0" applyProtection="0">
      <alignment horizontal="right" vertical="center"/>
    </xf>
    <xf numFmtId="4" fontId="36" fillId="36" borderId="73" applyNumberFormat="0" applyProtection="0">
      <alignment horizontal="right" vertical="center"/>
    </xf>
    <xf numFmtId="4" fontId="36" fillId="36" borderId="73" applyNumberFormat="0" applyProtection="0">
      <alignment horizontal="right" vertical="center"/>
    </xf>
    <xf numFmtId="4" fontId="36" fillId="36" borderId="73" applyNumberFormat="0" applyProtection="0">
      <alignment horizontal="right" vertical="center"/>
    </xf>
    <xf numFmtId="4" fontId="36" fillId="36" borderId="73" applyNumberFormat="0" applyProtection="0">
      <alignment horizontal="right" vertical="center"/>
    </xf>
    <xf numFmtId="4" fontId="36" fillId="36" borderId="73" applyNumberFormat="0" applyProtection="0">
      <alignment horizontal="right" vertical="center"/>
    </xf>
    <xf numFmtId="4" fontId="36" fillId="36" borderId="73" applyNumberFormat="0" applyProtection="0">
      <alignment horizontal="right" vertical="center"/>
    </xf>
    <xf numFmtId="4" fontId="36" fillId="36" borderId="73" applyNumberFormat="0" applyProtection="0">
      <alignment horizontal="right" vertical="center"/>
    </xf>
    <xf numFmtId="4" fontId="36" fillId="36" borderId="73" applyNumberFormat="0" applyProtection="0">
      <alignment horizontal="right" vertical="center"/>
    </xf>
    <xf numFmtId="4" fontId="36" fillId="36" borderId="73" applyNumberFormat="0" applyProtection="0">
      <alignment horizontal="right" vertical="center"/>
    </xf>
    <xf numFmtId="4" fontId="36" fillId="36" borderId="73" applyNumberFormat="0" applyProtection="0">
      <alignment horizontal="right" vertical="center"/>
    </xf>
    <xf numFmtId="4" fontId="36" fillId="36" borderId="73" applyNumberFormat="0" applyProtection="0">
      <alignment horizontal="right" vertical="center"/>
    </xf>
    <xf numFmtId="4" fontId="36" fillId="36" borderId="73" applyNumberFormat="0" applyProtection="0">
      <alignment horizontal="right" vertical="center"/>
    </xf>
    <xf numFmtId="4" fontId="36" fillId="36" borderId="73" applyNumberFormat="0" applyProtection="0">
      <alignment horizontal="right" vertical="center"/>
    </xf>
    <xf numFmtId="4" fontId="36" fillId="36" borderId="73" applyNumberFormat="0" applyProtection="0">
      <alignment horizontal="right" vertical="center"/>
    </xf>
    <xf numFmtId="4" fontId="36" fillId="36" borderId="73" applyNumberFormat="0" applyProtection="0">
      <alignment horizontal="right" vertical="center"/>
    </xf>
    <xf numFmtId="4" fontId="36" fillId="36" borderId="73" applyNumberFormat="0" applyProtection="0">
      <alignment horizontal="right" vertical="center"/>
    </xf>
    <xf numFmtId="4" fontId="36" fillId="36" borderId="73" applyNumberFormat="0" applyProtection="0">
      <alignment horizontal="right" vertical="center"/>
    </xf>
    <xf numFmtId="4" fontId="36" fillId="36" borderId="73" applyNumberFormat="0" applyProtection="0">
      <alignment horizontal="right" vertical="center"/>
    </xf>
    <xf numFmtId="4" fontId="36" fillId="36" borderId="73" applyNumberFormat="0" applyProtection="0">
      <alignment horizontal="right" vertical="center"/>
    </xf>
    <xf numFmtId="4" fontId="36" fillId="36" borderId="73" applyNumberFormat="0" applyProtection="0">
      <alignment horizontal="right" vertical="center"/>
    </xf>
    <xf numFmtId="4" fontId="36" fillId="36" borderId="73" applyNumberFormat="0" applyProtection="0">
      <alignment horizontal="right" vertical="center"/>
    </xf>
    <xf numFmtId="4" fontId="36" fillId="36" borderId="73" applyNumberFormat="0" applyProtection="0">
      <alignment horizontal="right" vertical="center"/>
    </xf>
    <xf numFmtId="4" fontId="36" fillId="36" borderId="73" applyNumberFormat="0" applyProtection="0">
      <alignment horizontal="right" vertical="center"/>
    </xf>
    <xf numFmtId="4" fontId="36" fillId="36" borderId="73" applyNumberFormat="0" applyProtection="0">
      <alignment horizontal="right" vertical="center"/>
    </xf>
    <xf numFmtId="4" fontId="36" fillId="36" borderId="73" applyNumberFormat="0" applyProtection="0">
      <alignment horizontal="right" vertical="center"/>
    </xf>
    <xf numFmtId="4" fontId="36" fillId="36" borderId="73" applyNumberFormat="0" applyProtection="0">
      <alignment horizontal="right" vertical="center"/>
    </xf>
    <xf numFmtId="4" fontId="36" fillId="36" borderId="73" applyNumberFormat="0" applyProtection="0">
      <alignment horizontal="right" vertical="center"/>
    </xf>
    <xf numFmtId="4" fontId="36" fillId="36" borderId="73" applyNumberFormat="0" applyProtection="0">
      <alignment horizontal="right" vertical="center"/>
    </xf>
    <xf numFmtId="4" fontId="36" fillId="36" borderId="73" applyNumberFormat="0" applyProtection="0">
      <alignment horizontal="right" vertical="center"/>
    </xf>
    <xf numFmtId="4" fontId="36" fillId="36" borderId="73" applyNumberFormat="0" applyProtection="0">
      <alignment horizontal="right" vertical="center"/>
    </xf>
    <xf numFmtId="4" fontId="36" fillId="36" borderId="73" applyNumberFormat="0" applyProtection="0">
      <alignment horizontal="right" vertical="center"/>
    </xf>
    <xf numFmtId="4" fontId="36" fillId="36" borderId="73" applyNumberFormat="0" applyProtection="0">
      <alignment horizontal="right" vertical="center"/>
    </xf>
    <xf numFmtId="4" fontId="36" fillId="36" borderId="73" applyNumberFormat="0" applyProtection="0">
      <alignment horizontal="right" vertical="center"/>
    </xf>
    <xf numFmtId="4" fontId="36" fillId="36" borderId="73" applyNumberFormat="0" applyProtection="0">
      <alignment horizontal="right" vertical="center"/>
    </xf>
    <xf numFmtId="4" fontId="36" fillId="36" borderId="73" applyNumberFormat="0" applyProtection="0">
      <alignment horizontal="right" vertical="center"/>
    </xf>
    <xf numFmtId="4" fontId="36" fillId="36" borderId="73" applyNumberFormat="0" applyProtection="0">
      <alignment horizontal="right" vertical="center"/>
    </xf>
    <xf numFmtId="4" fontId="36" fillId="36" borderId="73" applyNumberFormat="0" applyProtection="0">
      <alignment horizontal="right" vertical="center"/>
    </xf>
    <xf numFmtId="4" fontId="36" fillId="36" borderId="73" applyNumberFormat="0" applyProtection="0">
      <alignment horizontal="right" vertical="center"/>
    </xf>
    <xf numFmtId="4" fontId="36" fillId="36" borderId="73" applyNumberFormat="0" applyProtection="0">
      <alignment horizontal="right" vertical="center"/>
    </xf>
    <xf numFmtId="4" fontId="36" fillId="36" borderId="73" applyNumberFormat="0" applyProtection="0">
      <alignment horizontal="right" vertical="center"/>
    </xf>
    <xf numFmtId="4" fontId="36" fillId="36" borderId="73" applyNumberFormat="0" applyProtection="0">
      <alignment horizontal="right" vertical="center"/>
    </xf>
    <xf numFmtId="4" fontId="36" fillId="36" borderId="73" applyNumberFormat="0" applyProtection="0">
      <alignment horizontal="right" vertical="center"/>
    </xf>
    <xf numFmtId="4" fontId="36" fillId="36" borderId="73" applyNumberFormat="0" applyProtection="0">
      <alignment horizontal="right" vertical="center"/>
    </xf>
    <xf numFmtId="4" fontId="36" fillId="36" borderId="73" applyNumberFormat="0" applyProtection="0">
      <alignment horizontal="right" vertical="center"/>
    </xf>
    <xf numFmtId="4" fontId="36" fillId="36" borderId="73" applyNumberFormat="0" applyProtection="0">
      <alignment horizontal="right" vertical="center"/>
    </xf>
    <xf numFmtId="4" fontId="36" fillId="36" borderId="73" applyNumberFormat="0" applyProtection="0">
      <alignment horizontal="right" vertical="center"/>
    </xf>
    <xf numFmtId="4" fontId="36" fillId="36" borderId="73" applyNumberFormat="0" applyProtection="0">
      <alignment horizontal="right" vertical="center"/>
    </xf>
    <xf numFmtId="4" fontId="36" fillId="36" borderId="73" applyNumberFormat="0" applyProtection="0">
      <alignment horizontal="right" vertical="center"/>
    </xf>
    <xf numFmtId="4" fontId="36" fillId="36" borderId="73" applyNumberFormat="0" applyProtection="0">
      <alignment horizontal="right" vertical="center"/>
    </xf>
    <xf numFmtId="4" fontId="36" fillId="36" borderId="73" applyNumberFormat="0" applyProtection="0">
      <alignment horizontal="right" vertical="center"/>
    </xf>
    <xf numFmtId="4" fontId="36" fillId="36" borderId="73" applyNumberFormat="0" applyProtection="0">
      <alignment horizontal="right" vertical="center"/>
    </xf>
    <xf numFmtId="4" fontId="36" fillId="36" borderId="73" applyNumberFormat="0" applyProtection="0">
      <alignment horizontal="right" vertical="center"/>
    </xf>
    <xf numFmtId="4" fontId="36" fillId="36" borderId="73" applyNumberFormat="0" applyProtection="0">
      <alignment horizontal="right" vertical="center"/>
    </xf>
    <xf numFmtId="4" fontId="36" fillId="36" borderId="73" applyNumberFormat="0" applyProtection="0">
      <alignment horizontal="right" vertical="center"/>
    </xf>
    <xf numFmtId="4" fontId="36" fillId="36" borderId="73" applyNumberFormat="0" applyProtection="0">
      <alignment horizontal="right" vertical="center"/>
    </xf>
    <xf numFmtId="4" fontId="36" fillId="36" borderId="73" applyNumberFormat="0" applyProtection="0">
      <alignment horizontal="right" vertical="center"/>
    </xf>
    <xf numFmtId="4" fontId="36" fillId="36" borderId="73" applyNumberFormat="0" applyProtection="0">
      <alignment horizontal="right" vertical="center"/>
    </xf>
    <xf numFmtId="4" fontId="36" fillId="36" borderId="73" applyNumberFormat="0" applyProtection="0">
      <alignment horizontal="right" vertical="center"/>
    </xf>
    <xf numFmtId="4" fontId="36" fillId="36" borderId="73" applyNumberFormat="0" applyProtection="0">
      <alignment horizontal="right" vertical="center"/>
    </xf>
    <xf numFmtId="4" fontId="36" fillId="36" borderId="73" applyNumberFormat="0" applyProtection="0">
      <alignment horizontal="right" vertical="center"/>
    </xf>
    <xf numFmtId="4" fontId="36" fillId="36" borderId="73" applyNumberFormat="0" applyProtection="0">
      <alignment horizontal="right" vertical="center"/>
    </xf>
    <xf numFmtId="4" fontId="36" fillId="36" borderId="73" applyNumberFormat="0" applyProtection="0">
      <alignment horizontal="right" vertical="center"/>
    </xf>
    <xf numFmtId="4" fontId="36" fillId="36" borderId="73" applyNumberFormat="0" applyProtection="0">
      <alignment horizontal="right" vertical="center"/>
    </xf>
    <xf numFmtId="4" fontId="36" fillId="36" borderId="73" applyNumberFormat="0" applyProtection="0">
      <alignment horizontal="right" vertical="center"/>
    </xf>
    <xf numFmtId="4" fontId="36" fillId="36" borderId="73" applyNumberFormat="0" applyProtection="0">
      <alignment horizontal="right" vertical="center"/>
    </xf>
    <xf numFmtId="4" fontId="36" fillId="36" borderId="73" applyNumberFormat="0" applyProtection="0">
      <alignment horizontal="right" vertical="center"/>
    </xf>
    <xf numFmtId="4" fontId="36" fillId="36" borderId="73" applyNumberFormat="0" applyProtection="0">
      <alignment horizontal="right" vertical="center"/>
    </xf>
    <xf numFmtId="4" fontId="36" fillId="36" borderId="73" applyNumberFormat="0" applyProtection="0">
      <alignment horizontal="right" vertical="center"/>
    </xf>
    <xf numFmtId="4" fontId="36" fillId="36" borderId="73" applyNumberFormat="0" applyProtection="0">
      <alignment horizontal="right" vertical="center"/>
    </xf>
    <xf numFmtId="4" fontId="36" fillId="36" borderId="73" applyNumberFormat="0" applyProtection="0">
      <alignment horizontal="right" vertical="center"/>
    </xf>
    <xf numFmtId="4" fontId="36" fillId="36" borderId="73" applyNumberFormat="0" applyProtection="0">
      <alignment horizontal="right" vertical="center"/>
    </xf>
    <xf numFmtId="4" fontId="36" fillId="36" borderId="73" applyNumberFormat="0" applyProtection="0">
      <alignment horizontal="right" vertical="center"/>
    </xf>
    <xf numFmtId="4" fontId="36" fillId="36" borderId="73" applyNumberFormat="0" applyProtection="0">
      <alignment horizontal="right" vertical="center"/>
    </xf>
    <xf numFmtId="4" fontId="36" fillId="36" borderId="73" applyNumberFormat="0" applyProtection="0">
      <alignment horizontal="right" vertical="center"/>
    </xf>
    <xf numFmtId="4" fontId="36" fillId="36" borderId="73" applyNumberFormat="0" applyProtection="0">
      <alignment horizontal="right" vertical="center"/>
    </xf>
    <xf numFmtId="4" fontId="36" fillId="36" borderId="73" applyNumberFormat="0" applyProtection="0">
      <alignment horizontal="right" vertical="center"/>
    </xf>
    <xf numFmtId="4" fontId="36" fillId="36" borderId="73" applyNumberFormat="0" applyProtection="0">
      <alignment horizontal="right" vertical="center"/>
    </xf>
    <xf numFmtId="4" fontId="36" fillId="36" borderId="73" applyNumberFormat="0" applyProtection="0">
      <alignment horizontal="right" vertical="center"/>
    </xf>
    <xf numFmtId="4" fontId="36" fillId="36" borderId="73" applyNumberFormat="0" applyProtection="0">
      <alignment horizontal="right" vertical="center"/>
    </xf>
    <xf numFmtId="4" fontId="36" fillId="36" borderId="73" applyNumberFormat="0" applyProtection="0">
      <alignment horizontal="right" vertical="center"/>
    </xf>
    <xf numFmtId="4" fontId="36" fillId="36" borderId="73" applyNumberFormat="0" applyProtection="0">
      <alignment horizontal="right" vertical="center"/>
    </xf>
    <xf numFmtId="4" fontId="36" fillId="36" borderId="73" applyNumberFormat="0" applyProtection="0">
      <alignment horizontal="right" vertical="center"/>
    </xf>
    <xf numFmtId="4" fontId="36" fillId="36" borderId="73" applyNumberFormat="0" applyProtection="0">
      <alignment horizontal="right" vertical="center"/>
    </xf>
    <xf numFmtId="4" fontId="36" fillId="36" borderId="73" applyNumberFormat="0" applyProtection="0">
      <alignment horizontal="right" vertical="center"/>
    </xf>
    <xf numFmtId="4" fontId="36" fillId="36" borderId="73" applyNumberFormat="0" applyProtection="0">
      <alignment horizontal="right" vertical="center"/>
    </xf>
    <xf numFmtId="4" fontId="36" fillId="36" borderId="73" applyNumberFormat="0" applyProtection="0">
      <alignment horizontal="right" vertical="center"/>
    </xf>
    <xf numFmtId="4" fontId="36" fillId="36" borderId="73" applyNumberFormat="0" applyProtection="0">
      <alignment horizontal="right" vertical="center"/>
    </xf>
    <xf numFmtId="4" fontId="36" fillId="36" borderId="73" applyNumberFormat="0" applyProtection="0">
      <alignment horizontal="right" vertical="center"/>
    </xf>
    <xf numFmtId="4" fontId="36" fillId="36" borderId="73" applyNumberFormat="0" applyProtection="0">
      <alignment horizontal="right" vertical="center"/>
    </xf>
    <xf numFmtId="4" fontId="36" fillId="36" borderId="73" applyNumberFormat="0" applyProtection="0">
      <alignment horizontal="right" vertical="center"/>
    </xf>
    <xf numFmtId="4" fontId="36" fillId="36" borderId="73" applyNumberFormat="0" applyProtection="0">
      <alignment horizontal="right" vertical="center"/>
    </xf>
    <xf numFmtId="4" fontId="36" fillId="36" borderId="73" applyNumberFormat="0" applyProtection="0">
      <alignment horizontal="right" vertical="center"/>
    </xf>
    <xf numFmtId="4" fontId="36" fillId="36" borderId="73" applyNumberFormat="0" applyProtection="0">
      <alignment horizontal="right" vertical="center"/>
    </xf>
    <xf numFmtId="4" fontId="36" fillId="36" borderId="73" applyNumberFormat="0" applyProtection="0">
      <alignment horizontal="right" vertical="center"/>
    </xf>
    <xf numFmtId="4" fontId="36" fillId="36" borderId="73" applyNumberFormat="0" applyProtection="0">
      <alignment horizontal="right" vertical="center"/>
    </xf>
    <xf numFmtId="4" fontId="36" fillId="36" borderId="73" applyNumberFormat="0" applyProtection="0">
      <alignment horizontal="right" vertical="center"/>
    </xf>
    <xf numFmtId="4" fontId="36" fillId="36" borderId="73" applyNumberFormat="0" applyProtection="0">
      <alignment horizontal="right" vertical="center"/>
    </xf>
    <xf numFmtId="4" fontId="36" fillId="36" borderId="73" applyNumberFormat="0" applyProtection="0">
      <alignment horizontal="right" vertical="center"/>
    </xf>
    <xf numFmtId="4" fontId="36" fillId="36" borderId="73" applyNumberFormat="0" applyProtection="0">
      <alignment horizontal="right" vertical="center"/>
    </xf>
    <xf numFmtId="4" fontId="36" fillId="36" borderId="73" applyNumberFormat="0" applyProtection="0">
      <alignment horizontal="right" vertical="center"/>
    </xf>
    <xf numFmtId="4" fontId="36" fillId="36" borderId="73" applyNumberFormat="0" applyProtection="0">
      <alignment horizontal="right" vertical="center"/>
    </xf>
    <xf numFmtId="4" fontId="36" fillId="36" borderId="73" applyNumberFormat="0" applyProtection="0">
      <alignment horizontal="right" vertical="center"/>
    </xf>
    <xf numFmtId="4" fontId="36" fillId="36" borderId="73" applyNumberFormat="0" applyProtection="0">
      <alignment horizontal="right" vertical="center"/>
    </xf>
    <xf numFmtId="4" fontId="36" fillId="36" borderId="73" applyNumberFormat="0" applyProtection="0">
      <alignment horizontal="right" vertical="center"/>
    </xf>
    <xf numFmtId="4" fontId="36" fillId="36" borderId="73" applyNumberFormat="0" applyProtection="0">
      <alignment horizontal="right" vertical="center"/>
    </xf>
    <xf numFmtId="4" fontId="36" fillId="36" borderId="73" applyNumberFormat="0" applyProtection="0">
      <alignment horizontal="right" vertical="center"/>
    </xf>
    <xf numFmtId="4" fontId="36" fillId="36" borderId="73" applyNumberFormat="0" applyProtection="0">
      <alignment horizontal="right" vertical="center"/>
    </xf>
    <xf numFmtId="4" fontId="36" fillId="36" borderId="73" applyNumberFormat="0" applyProtection="0">
      <alignment horizontal="right" vertical="center"/>
    </xf>
    <xf numFmtId="4" fontId="36" fillId="36" borderId="73" applyNumberFormat="0" applyProtection="0">
      <alignment horizontal="right" vertical="center"/>
    </xf>
    <xf numFmtId="4" fontId="36" fillId="36" borderId="73" applyNumberFormat="0" applyProtection="0">
      <alignment horizontal="right" vertical="center"/>
    </xf>
    <xf numFmtId="4" fontId="36" fillId="36" borderId="73" applyNumberFormat="0" applyProtection="0">
      <alignment horizontal="right" vertical="center"/>
    </xf>
    <xf numFmtId="4" fontId="36" fillId="36" borderId="73" applyNumberFormat="0" applyProtection="0">
      <alignment horizontal="right" vertical="center"/>
    </xf>
    <xf numFmtId="4" fontId="36" fillId="36" borderId="73" applyNumberFormat="0" applyProtection="0">
      <alignment horizontal="right" vertical="center"/>
    </xf>
    <xf numFmtId="4" fontId="36" fillId="36" borderId="73" applyNumberFormat="0" applyProtection="0">
      <alignment horizontal="right" vertical="center"/>
    </xf>
    <xf numFmtId="4" fontId="36" fillId="36" borderId="73" applyNumberFormat="0" applyProtection="0">
      <alignment horizontal="right" vertical="center"/>
    </xf>
    <xf numFmtId="4" fontId="36" fillId="36" borderId="73" applyNumberFormat="0" applyProtection="0">
      <alignment horizontal="right" vertical="center"/>
    </xf>
    <xf numFmtId="4" fontId="36" fillId="36" borderId="73" applyNumberFormat="0" applyProtection="0">
      <alignment horizontal="right" vertical="center"/>
    </xf>
    <xf numFmtId="4" fontId="36" fillId="36" borderId="73" applyNumberFormat="0" applyProtection="0">
      <alignment horizontal="right" vertical="center"/>
    </xf>
    <xf numFmtId="4" fontId="36" fillId="36" borderId="73" applyNumberFormat="0" applyProtection="0">
      <alignment horizontal="right" vertical="center"/>
    </xf>
    <xf numFmtId="4" fontId="36" fillId="36" borderId="73" applyNumberFormat="0" applyProtection="0">
      <alignment horizontal="right" vertical="center"/>
    </xf>
    <xf numFmtId="4" fontId="36" fillId="36" borderId="73" applyNumberFormat="0" applyProtection="0">
      <alignment horizontal="right" vertical="center"/>
    </xf>
    <xf numFmtId="4" fontId="36" fillId="36" borderId="73" applyNumberFormat="0" applyProtection="0">
      <alignment horizontal="right" vertical="center"/>
    </xf>
    <xf numFmtId="4" fontId="36" fillId="36" borderId="73" applyNumberFormat="0" applyProtection="0">
      <alignment horizontal="right" vertical="center"/>
    </xf>
    <xf numFmtId="4" fontId="36" fillId="36" borderId="73" applyNumberFormat="0" applyProtection="0">
      <alignment horizontal="right" vertical="center"/>
    </xf>
    <xf numFmtId="4" fontId="36" fillId="36" borderId="73" applyNumberFormat="0" applyProtection="0">
      <alignment horizontal="right" vertical="center"/>
    </xf>
    <xf numFmtId="4" fontId="36" fillId="36" borderId="73" applyNumberFormat="0" applyProtection="0">
      <alignment horizontal="right" vertical="center"/>
    </xf>
    <xf numFmtId="4" fontId="36" fillId="36" borderId="73" applyNumberFormat="0" applyProtection="0">
      <alignment horizontal="right" vertical="center"/>
    </xf>
    <xf numFmtId="4" fontId="36" fillId="36" borderId="73" applyNumberFormat="0" applyProtection="0">
      <alignment horizontal="right" vertical="center"/>
    </xf>
    <xf numFmtId="4" fontId="36" fillId="36" borderId="73" applyNumberFormat="0" applyProtection="0">
      <alignment horizontal="right" vertical="center"/>
    </xf>
    <xf numFmtId="4" fontId="36" fillId="36" borderId="73" applyNumberFormat="0" applyProtection="0">
      <alignment horizontal="right" vertical="center"/>
    </xf>
    <xf numFmtId="4" fontId="36" fillId="36" borderId="73" applyNumberFormat="0" applyProtection="0">
      <alignment horizontal="right" vertical="center"/>
    </xf>
    <xf numFmtId="4" fontId="36" fillId="36" borderId="73" applyNumberFormat="0" applyProtection="0">
      <alignment horizontal="right" vertical="center"/>
    </xf>
    <xf numFmtId="4" fontId="36" fillId="36" borderId="73" applyNumberFormat="0" applyProtection="0">
      <alignment horizontal="right" vertical="center"/>
    </xf>
    <xf numFmtId="4" fontId="36" fillId="36" borderId="73" applyNumberFormat="0" applyProtection="0">
      <alignment horizontal="right" vertical="center"/>
    </xf>
    <xf numFmtId="4" fontId="36" fillId="36" borderId="73" applyNumberFormat="0" applyProtection="0">
      <alignment horizontal="right" vertical="center"/>
    </xf>
    <xf numFmtId="4" fontId="36" fillId="36" borderId="73" applyNumberFormat="0" applyProtection="0">
      <alignment horizontal="right" vertical="center"/>
    </xf>
    <xf numFmtId="4" fontId="36" fillId="36" borderId="73" applyNumberFormat="0" applyProtection="0">
      <alignment horizontal="right" vertical="center"/>
    </xf>
    <xf numFmtId="4" fontId="36" fillId="36" borderId="73" applyNumberFormat="0" applyProtection="0">
      <alignment horizontal="right" vertical="center"/>
    </xf>
    <xf numFmtId="4" fontId="36" fillId="36" borderId="73" applyNumberFormat="0" applyProtection="0">
      <alignment horizontal="right" vertical="center"/>
    </xf>
    <xf numFmtId="4" fontId="36" fillId="36" borderId="73" applyNumberFormat="0" applyProtection="0">
      <alignment horizontal="right" vertical="center"/>
    </xf>
    <xf numFmtId="4" fontId="36" fillId="36" borderId="73" applyNumberFormat="0" applyProtection="0">
      <alignment horizontal="right" vertical="center"/>
    </xf>
    <xf numFmtId="4" fontId="36" fillId="36" borderId="73" applyNumberFormat="0" applyProtection="0">
      <alignment horizontal="right" vertical="center"/>
    </xf>
    <xf numFmtId="4" fontId="36" fillId="36" borderId="73" applyNumberFormat="0" applyProtection="0">
      <alignment horizontal="right" vertical="center"/>
    </xf>
    <xf numFmtId="4" fontId="36" fillId="36" borderId="73" applyNumberFormat="0" applyProtection="0">
      <alignment horizontal="right" vertical="center"/>
    </xf>
    <xf numFmtId="4" fontId="36" fillId="36" borderId="73" applyNumberFormat="0" applyProtection="0">
      <alignment horizontal="right" vertical="center"/>
    </xf>
    <xf numFmtId="4" fontId="36" fillId="36" borderId="73" applyNumberFormat="0" applyProtection="0">
      <alignment horizontal="right" vertical="center"/>
    </xf>
    <xf numFmtId="4" fontId="36" fillId="36" borderId="73" applyNumberFormat="0" applyProtection="0">
      <alignment horizontal="right" vertical="center"/>
    </xf>
    <xf numFmtId="4" fontId="36" fillId="36" borderId="73" applyNumberFormat="0" applyProtection="0">
      <alignment horizontal="right" vertical="center"/>
    </xf>
    <xf numFmtId="4" fontId="36" fillId="36" borderId="73" applyNumberFormat="0" applyProtection="0">
      <alignment horizontal="right" vertical="center"/>
    </xf>
    <xf numFmtId="4" fontId="36" fillId="36" borderId="73" applyNumberFormat="0" applyProtection="0">
      <alignment horizontal="right" vertical="center"/>
    </xf>
    <xf numFmtId="4" fontId="36" fillId="36" borderId="73" applyNumberFormat="0" applyProtection="0">
      <alignment horizontal="right" vertical="center"/>
    </xf>
    <xf numFmtId="4" fontId="36" fillId="36" borderId="73" applyNumberFormat="0" applyProtection="0">
      <alignment horizontal="right" vertical="center"/>
    </xf>
    <xf numFmtId="4" fontId="36" fillId="36" borderId="73" applyNumberFormat="0" applyProtection="0">
      <alignment horizontal="right" vertical="center"/>
    </xf>
    <xf numFmtId="4" fontId="36" fillId="36" borderId="73" applyNumberFormat="0" applyProtection="0">
      <alignment horizontal="right" vertical="center"/>
    </xf>
    <xf numFmtId="4" fontId="36" fillId="36" borderId="73" applyNumberFormat="0" applyProtection="0">
      <alignment horizontal="right" vertical="center"/>
    </xf>
    <xf numFmtId="4" fontId="36" fillId="36" borderId="73" applyNumberFormat="0" applyProtection="0">
      <alignment horizontal="right" vertical="center"/>
    </xf>
    <xf numFmtId="4" fontId="36" fillId="36" borderId="73" applyNumberFormat="0" applyProtection="0">
      <alignment horizontal="right" vertical="center"/>
    </xf>
    <xf numFmtId="4" fontId="36" fillId="36" borderId="73" applyNumberFormat="0" applyProtection="0">
      <alignment horizontal="right" vertical="center"/>
    </xf>
    <xf numFmtId="4" fontId="36" fillId="36" borderId="73" applyNumberFormat="0" applyProtection="0">
      <alignment horizontal="right" vertical="center"/>
    </xf>
    <xf numFmtId="4" fontId="36" fillId="36" borderId="73" applyNumberFormat="0" applyProtection="0">
      <alignment horizontal="right" vertical="center"/>
    </xf>
    <xf numFmtId="4" fontId="36" fillId="36" borderId="73" applyNumberFormat="0" applyProtection="0">
      <alignment horizontal="right" vertical="center"/>
    </xf>
    <xf numFmtId="4" fontId="36" fillId="36" borderId="73" applyNumberFormat="0" applyProtection="0">
      <alignment horizontal="right" vertical="center"/>
    </xf>
    <xf numFmtId="4" fontId="36" fillId="36" borderId="73" applyNumberFormat="0" applyProtection="0">
      <alignment horizontal="right" vertical="center"/>
    </xf>
    <xf numFmtId="4" fontId="36" fillId="36" borderId="73" applyNumberFormat="0" applyProtection="0">
      <alignment horizontal="right" vertical="center"/>
    </xf>
    <xf numFmtId="4" fontId="36" fillId="36" borderId="73" applyNumberFormat="0" applyProtection="0">
      <alignment horizontal="right" vertical="center"/>
    </xf>
    <xf numFmtId="4" fontId="36" fillId="36" borderId="73" applyNumberFormat="0" applyProtection="0">
      <alignment horizontal="right" vertical="center"/>
    </xf>
    <xf numFmtId="4" fontId="36" fillId="36" borderId="73" applyNumberFormat="0" applyProtection="0">
      <alignment horizontal="right" vertical="center"/>
    </xf>
    <xf numFmtId="4" fontId="36" fillId="36" borderId="73" applyNumberFormat="0" applyProtection="0">
      <alignment horizontal="right" vertical="center"/>
    </xf>
    <xf numFmtId="4" fontId="36" fillId="36" borderId="73" applyNumberFormat="0" applyProtection="0">
      <alignment horizontal="right" vertical="center"/>
    </xf>
    <xf numFmtId="4" fontId="36" fillId="36" borderId="73" applyNumberFormat="0" applyProtection="0">
      <alignment horizontal="right" vertical="center"/>
    </xf>
    <xf numFmtId="4" fontId="36" fillId="36" borderId="73" applyNumberFormat="0" applyProtection="0">
      <alignment horizontal="right" vertical="center"/>
    </xf>
    <xf numFmtId="4" fontId="36" fillId="36" borderId="73" applyNumberFormat="0" applyProtection="0">
      <alignment horizontal="right" vertical="center"/>
    </xf>
    <xf numFmtId="4" fontId="36" fillId="36" borderId="73" applyNumberFormat="0" applyProtection="0">
      <alignment horizontal="right" vertical="center"/>
    </xf>
    <xf numFmtId="4" fontId="36" fillId="36" borderId="73" applyNumberFormat="0" applyProtection="0">
      <alignment horizontal="right" vertical="center"/>
    </xf>
    <xf numFmtId="4" fontId="36" fillId="36" borderId="73" applyNumberFormat="0" applyProtection="0">
      <alignment horizontal="right" vertical="center"/>
    </xf>
    <xf numFmtId="4" fontId="36" fillId="36" borderId="73" applyNumberFormat="0" applyProtection="0">
      <alignment horizontal="right" vertical="center"/>
    </xf>
    <xf numFmtId="4" fontId="36" fillId="36" borderId="73" applyNumberFormat="0" applyProtection="0">
      <alignment horizontal="right" vertical="center"/>
    </xf>
    <xf numFmtId="4" fontId="36" fillId="36" borderId="73" applyNumberFormat="0" applyProtection="0">
      <alignment horizontal="right" vertical="center"/>
    </xf>
    <xf numFmtId="4" fontId="36" fillId="36" borderId="73" applyNumberFormat="0" applyProtection="0">
      <alignment horizontal="right" vertical="center"/>
    </xf>
    <xf numFmtId="4" fontId="36" fillId="36" borderId="73" applyNumberFormat="0" applyProtection="0">
      <alignment horizontal="right" vertical="center"/>
    </xf>
    <xf numFmtId="4" fontId="36" fillId="36" borderId="73" applyNumberFormat="0" applyProtection="0">
      <alignment horizontal="right" vertical="center"/>
    </xf>
    <xf numFmtId="4" fontId="36" fillId="36" borderId="73" applyNumberFormat="0" applyProtection="0">
      <alignment horizontal="right" vertical="center"/>
    </xf>
    <xf numFmtId="4" fontId="36" fillId="36" borderId="73" applyNumberFormat="0" applyProtection="0">
      <alignment horizontal="right" vertical="center"/>
    </xf>
    <xf numFmtId="4" fontId="36" fillId="36" borderId="73" applyNumberFormat="0" applyProtection="0">
      <alignment horizontal="right" vertical="center"/>
    </xf>
    <xf numFmtId="4" fontId="36" fillId="36" borderId="73" applyNumberFormat="0" applyProtection="0">
      <alignment horizontal="right" vertical="center"/>
    </xf>
    <xf numFmtId="4" fontId="36" fillId="36" borderId="73" applyNumberFormat="0" applyProtection="0">
      <alignment horizontal="right" vertical="center"/>
    </xf>
    <xf numFmtId="4" fontId="36" fillId="36" borderId="73" applyNumberFormat="0" applyProtection="0">
      <alignment horizontal="right" vertical="center"/>
    </xf>
    <xf numFmtId="4" fontId="36" fillId="36" borderId="73" applyNumberFormat="0" applyProtection="0">
      <alignment horizontal="right" vertical="center"/>
    </xf>
    <xf numFmtId="4" fontId="36" fillId="36" borderId="73" applyNumberFormat="0" applyProtection="0">
      <alignment horizontal="right" vertical="center"/>
    </xf>
    <xf numFmtId="4" fontId="36" fillId="36" borderId="73" applyNumberFormat="0" applyProtection="0">
      <alignment horizontal="right" vertical="center"/>
    </xf>
    <xf numFmtId="4" fontId="36" fillId="36" borderId="73" applyNumberFormat="0" applyProtection="0">
      <alignment horizontal="right" vertical="center"/>
    </xf>
    <xf numFmtId="4" fontId="36" fillId="36" borderId="73" applyNumberFormat="0" applyProtection="0">
      <alignment horizontal="right" vertical="center"/>
    </xf>
    <xf numFmtId="4" fontId="36" fillId="36" borderId="73" applyNumberFormat="0" applyProtection="0">
      <alignment horizontal="right" vertical="center"/>
    </xf>
    <xf numFmtId="4" fontId="36" fillId="36" borderId="73" applyNumberFormat="0" applyProtection="0">
      <alignment horizontal="right" vertical="center"/>
    </xf>
    <xf numFmtId="4" fontId="36" fillId="36" borderId="73" applyNumberFormat="0" applyProtection="0">
      <alignment horizontal="right" vertical="center"/>
    </xf>
    <xf numFmtId="4" fontId="36" fillId="36" borderId="73" applyNumberFormat="0" applyProtection="0">
      <alignment horizontal="right" vertical="center"/>
    </xf>
    <xf numFmtId="4" fontId="36" fillId="36" borderId="73" applyNumberFormat="0" applyProtection="0">
      <alignment horizontal="right" vertical="center"/>
    </xf>
    <xf numFmtId="4" fontId="36" fillId="36" borderId="73" applyNumberFormat="0" applyProtection="0">
      <alignment horizontal="right" vertical="center"/>
    </xf>
    <xf numFmtId="4" fontId="36" fillId="36" borderId="73" applyNumberFormat="0" applyProtection="0">
      <alignment horizontal="right" vertical="center"/>
    </xf>
    <xf numFmtId="4" fontId="36" fillId="36" borderId="73" applyNumberFormat="0" applyProtection="0">
      <alignment horizontal="right" vertical="center"/>
    </xf>
    <xf numFmtId="4" fontId="36" fillId="36" borderId="73" applyNumberFormat="0" applyProtection="0">
      <alignment horizontal="right" vertical="center"/>
    </xf>
    <xf numFmtId="4" fontId="36" fillId="36" borderId="73" applyNumberFormat="0" applyProtection="0">
      <alignment horizontal="right" vertical="center"/>
    </xf>
    <xf numFmtId="4" fontId="36" fillId="36" borderId="73" applyNumberFormat="0" applyProtection="0">
      <alignment horizontal="right" vertical="center"/>
    </xf>
    <xf numFmtId="4" fontId="36" fillId="36" borderId="73" applyNumberFormat="0" applyProtection="0">
      <alignment horizontal="right" vertical="center"/>
    </xf>
    <xf numFmtId="4" fontId="36" fillId="36" borderId="73" applyNumberFormat="0" applyProtection="0">
      <alignment horizontal="right" vertical="center"/>
    </xf>
    <xf numFmtId="4" fontId="36" fillId="36" borderId="73" applyNumberFormat="0" applyProtection="0">
      <alignment horizontal="right" vertical="center"/>
    </xf>
    <xf numFmtId="4" fontId="36" fillId="36" borderId="73" applyNumberFormat="0" applyProtection="0">
      <alignment horizontal="right" vertical="center"/>
    </xf>
    <xf numFmtId="4" fontId="36" fillId="36" borderId="73" applyNumberFormat="0" applyProtection="0">
      <alignment horizontal="right" vertical="center"/>
    </xf>
    <xf numFmtId="4" fontId="36" fillId="36" borderId="73" applyNumberFormat="0" applyProtection="0">
      <alignment horizontal="right" vertical="center"/>
    </xf>
    <xf numFmtId="4" fontId="36" fillId="36" borderId="73" applyNumberFormat="0" applyProtection="0">
      <alignment horizontal="right" vertical="center"/>
    </xf>
    <xf numFmtId="4" fontId="36" fillId="36" borderId="73" applyNumberFormat="0" applyProtection="0">
      <alignment horizontal="right" vertical="center"/>
    </xf>
    <xf numFmtId="4" fontId="36" fillId="36" borderId="73" applyNumberFormat="0" applyProtection="0">
      <alignment horizontal="right" vertical="center"/>
    </xf>
    <xf numFmtId="4" fontId="36" fillId="36" borderId="73" applyNumberFormat="0" applyProtection="0">
      <alignment horizontal="right" vertical="center"/>
    </xf>
    <xf numFmtId="4" fontId="36" fillId="36" borderId="73" applyNumberFormat="0" applyProtection="0">
      <alignment horizontal="right" vertical="center"/>
    </xf>
    <xf numFmtId="4" fontId="36" fillId="36" borderId="73" applyNumberFormat="0" applyProtection="0">
      <alignment horizontal="right" vertical="center"/>
    </xf>
    <xf numFmtId="4" fontId="36" fillId="36" borderId="73" applyNumberFormat="0" applyProtection="0">
      <alignment horizontal="right" vertical="center"/>
    </xf>
    <xf numFmtId="4" fontId="36" fillId="36" borderId="73" applyNumberFormat="0" applyProtection="0">
      <alignment horizontal="right" vertical="center"/>
    </xf>
    <xf numFmtId="4" fontId="36" fillId="36" borderId="73" applyNumberFormat="0" applyProtection="0">
      <alignment horizontal="right" vertical="center"/>
    </xf>
    <xf numFmtId="4" fontId="36" fillId="36" borderId="73" applyNumberFormat="0" applyProtection="0">
      <alignment horizontal="right" vertical="center"/>
    </xf>
    <xf numFmtId="4" fontId="36" fillId="36" borderId="73" applyNumberFormat="0" applyProtection="0">
      <alignment horizontal="right" vertical="center"/>
    </xf>
    <xf numFmtId="4" fontId="36" fillId="36" borderId="73" applyNumberFormat="0" applyProtection="0">
      <alignment horizontal="right" vertical="center"/>
    </xf>
    <xf numFmtId="4" fontId="36" fillId="36" borderId="73" applyNumberFormat="0" applyProtection="0">
      <alignment horizontal="right" vertical="center"/>
    </xf>
    <xf numFmtId="4" fontId="36" fillId="36" borderId="73" applyNumberFormat="0" applyProtection="0">
      <alignment horizontal="right" vertical="center"/>
    </xf>
    <xf numFmtId="4" fontId="36" fillId="36" borderId="73" applyNumberFormat="0" applyProtection="0">
      <alignment horizontal="right" vertical="center"/>
    </xf>
    <xf numFmtId="4" fontId="36" fillId="36" borderId="73" applyNumberFormat="0" applyProtection="0">
      <alignment horizontal="right" vertical="center"/>
    </xf>
    <xf numFmtId="4" fontId="36" fillId="36" borderId="73" applyNumberFormat="0" applyProtection="0">
      <alignment horizontal="right" vertical="center"/>
    </xf>
    <xf numFmtId="4" fontId="36" fillId="36" borderId="73" applyNumberFormat="0" applyProtection="0">
      <alignment horizontal="right" vertical="center"/>
    </xf>
    <xf numFmtId="4" fontId="36" fillId="36" borderId="73" applyNumberFormat="0" applyProtection="0">
      <alignment horizontal="right" vertical="center"/>
    </xf>
    <xf numFmtId="4" fontId="36" fillId="36" borderId="73" applyNumberFormat="0" applyProtection="0">
      <alignment horizontal="right" vertical="center"/>
    </xf>
    <xf numFmtId="4" fontId="36" fillId="36" borderId="73" applyNumberFormat="0" applyProtection="0">
      <alignment horizontal="right" vertical="center"/>
    </xf>
    <xf numFmtId="4" fontId="36" fillId="36" borderId="73" applyNumberFormat="0" applyProtection="0">
      <alignment horizontal="right" vertical="center"/>
    </xf>
    <xf numFmtId="4" fontId="36" fillId="36" borderId="73" applyNumberFormat="0" applyProtection="0">
      <alignment horizontal="right" vertical="center"/>
    </xf>
    <xf numFmtId="4" fontId="36" fillId="36" borderId="73" applyNumberFormat="0" applyProtection="0">
      <alignment horizontal="right" vertical="center"/>
    </xf>
    <xf numFmtId="4" fontId="36" fillId="36" borderId="73" applyNumberFormat="0" applyProtection="0">
      <alignment horizontal="right" vertical="center"/>
    </xf>
    <xf numFmtId="4" fontId="36" fillId="36" borderId="73" applyNumberFormat="0" applyProtection="0">
      <alignment horizontal="right" vertical="center"/>
    </xf>
    <xf numFmtId="4" fontId="36" fillId="36" borderId="73" applyNumberFormat="0" applyProtection="0">
      <alignment horizontal="right" vertical="center"/>
    </xf>
    <xf numFmtId="4" fontId="36" fillId="36" borderId="73" applyNumberFormat="0" applyProtection="0">
      <alignment horizontal="right" vertical="center"/>
    </xf>
    <xf numFmtId="4" fontId="36" fillId="36" borderId="73" applyNumberFormat="0" applyProtection="0">
      <alignment horizontal="right" vertical="center"/>
    </xf>
    <xf numFmtId="4" fontId="36" fillId="36" borderId="73" applyNumberFormat="0" applyProtection="0">
      <alignment horizontal="right" vertical="center"/>
    </xf>
    <xf numFmtId="4" fontId="36" fillId="36" borderId="73" applyNumberFormat="0" applyProtection="0">
      <alignment horizontal="right" vertical="center"/>
    </xf>
    <xf numFmtId="4" fontId="36" fillId="36" borderId="73" applyNumberFormat="0" applyProtection="0">
      <alignment horizontal="right" vertical="center"/>
    </xf>
    <xf numFmtId="4" fontId="36" fillId="36" borderId="73" applyNumberFormat="0" applyProtection="0">
      <alignment horizontal="right" vertical="center"/>
    </xf>
    <xf numFmtId="4" fontId="36" fillId="36" borderId="73" applyNumberFormat="0" applyProtection="0">
      <alignment horizontal="right" vertical="center"/>
    </xf>
    <xf numFmtId="4" fontId="36" fillId="36" borderId="73" applyNumberFormat="0" applyProtection="0">
      <alignment horizontal="right" vertical="center"/>
    </xf>
    <xf numFmtId="4" fontId="36" fillId="36" borderId="73" applyNumberFormat="0" applyProtection="0">
      <alignment horizontal="right" vertical="center"/>
    </xf>
    <xf numFmtId="4" fontId="36" fillId="36" borderId="73" applyNumberFormat="0" applyProtection="0">
      <alignment horizontal="right" vertical="center"/>
    </xf>
    <xf numFmtId="4" fontId="36" fillId="36" borderId="73" applyNumberFormat="0" applyProtection="0">
      <alignment horizontal="right" vertical="center"/>
    </xf>
    <xf numFmtId="4" fontId="36" fillId="36" borderId="73" applyNumberFormat="0" applyProtection="0">
      <alignment horizontal="right" vertical="center"/>
    </xf>
    <xf numFmtId="4" fontId="36" fillId="36" borderId="73" applyNumberFormat="0" applyProtection="0">
      <alignment horizontal="right" vertical="center"/>
    </xf>
    <xf numFmtId="4" fontId="36" fillId="36" borderId="73" applyNumberFormat="0" applyProtection="0">
      <alignment horizontal="right" vertical="center"/>
    </xf>
    <xf numFmtId="4" fontId="36" fillId="36" borderId="73" applyNumberFormat="0" applyProtection="0">
      <alignment horizontal="right" vertical="center"/>
    </xf>
    <xf numFmtId="4" fontId="36" fillId="36" borderId="73" applyNumberFormat="0" applyProtection="0">
      <alignment horizontal="right" vertical="center"/>
    </xf>
    <xf numFmtId="4" fontId="36" fillId="36" borderId="73" applyNumberFormat="0" applyProtection="0">
      <alignment horizontal="right" vertical="center"/>
    </xf>
    <xf numFmtId="4" fontId="36" fillId="36" borderId="73" applyNumberFormat="0" applyProtection="0">
      <alignment horizontal="right" vertical="center"/>
    </xf>
    <xf numFmtId="4" fontId="36" fillId="36" borderId="73" applyNumberFormat="0" applyProtection="0">
      <alignment horizontal="right" vertical="center"/>
    </xf>
    <xf numFmtId="4" fontId="36" fillId="36" borderId="73" applyNumberFormat="0" applyProtection="0">
      <alignment horizontal="right" vertical="center"/>
    </xf>
    <xf numFmtId="4" fontId="36" fillId="36" borderId="73" applyNumberFormat="0" applyProtection="0">
      <alignment horizontal="right" vertical="center"/>
    </xf>
    <xf numFmtId="4" fontId="36" fillId="36" borderId="73" applyNumberFormat="0" applyProtection="0">
      <alignment horizontal="right" vertical="center"/>
    </xf>
    <xf numFmtId="4" fontId="36" fillId="36" borderId="73" applyNumberFormat="0" applyProtection="0">
      <alignment horizontal="right" vertical="center"/>
    </xf>
    <xf numFmtId="4" fontId="36" fillId="36" borderId="73" applyNumberFormat="0" applyProtection="0">
      <alignment horizontal="right" vertical="center"/>
    </xf>
    <xf numFmtId="4" fontId="36" fillId="36" borderId="73" applyNumberFormat="0" applyProtection="0">
      <alignment horizontal="right" vertical="center"/>
    </xf>
    <xf numFmtId="4" fontId="36" fillId="36" borderId="73" applyNumberFormat="0" applyProtection="0">
      <alignment horizontal="right" vertical="center"/>
    </xf>
    <xf numFmtId="4" fontId="36" fillId="36" borderId="73" applyNumberFormat="0" applyProtection="0">
      <alignment horizontal="right" vertical="center"/>
    </xf>
    <xf numFmtId="4" fontId="36" fillId="36" borderId="73" applyNumberFormat="0" applyProtection="0">
      <alignment horizontal="right" vertical="center"/>
    </xf>
    <xf numFmtId="4" fontId="36" fillId="36" borderId="73" applyNumberFormat="0" applyProtection="0">
      <alignment horizontal="right" vertical="center"/>
    </xf>
    <xf numFmtId="4" fontId="36" fillId="36" borderId="73" applyNumberFormat="0" applyProtection="0">
      <alignment horizontal="right" vertical="center"/>
    </xf>
    <xf numFmtId="4" fontId="36" fillId="36" borderId="73" applyNumberFormat="0" applyProtection="0">
      <alignment horizontal="right" vertical="center"/>
    </xf>
    <xf numFmtId="4" fontId="36" fillId="36" borderId="73" applyNumberFormat="0" applyProtection="0">
      <alignment horizontal="right" vertical="center"/>
    </xf>
    <xf numFmtId="4" fontId="36" fillId="36" borderId="73" applyNumberFormat="0" applyProtection="0">
      <alignment horizontal="right" vertical="center"/>
    </xf>
    <xf numFmtId="4" fontId="36" fillId="36" borderId="73" applyNumberFormat="0" applyProtection="0">
      <alignment horizontal="right" vertical="center"/>
    </xf>
    <xf numFmtId="4" fontId="36" fillId="36" borderId="73" applyNumberFormat="0" applyProtection="0">
      <alignment horizontal="right" vertical="center"/>
    </xf>
    <xf numFmtId="4" fontId="36" fillId="36" borderId="73" applyNumberFormat="0" applyProtection="0">
      <alignment horizontal="right" vertical="center"/>
    </xf>
    <xf numFmtId="4" fontId="36" fillId="36" borderId="73" applyNumberFormat="0" applyProtection="0">
      <alignment horizontal="right" vertical="center"/>
    </xf>
    <xf numFmtId="4" fontId="36" fillId="36" borderId="73" applyNumberFormat="0" applyProtection="0">
      <alignment horizontal="right" vertical="center"/>
    </xf>
    <xf numFmtId="4" fontId="36" fillId="36" borderId="73" applyNumberFormat="0" applyProtection="0">
      <alignment horizontal="right" vertical="center"/>
    </xf>
    <xf numFmtId="4" fontId="36" fillId="36" borderId="73" applyNumberFormat="0" applyProtection="0">
      <alignment horizontal="right" vertical="center"/>
    </xf>
    <xf numFmtId="4" fontId="36" fillId="36" borderId="73" applyNumberFormat="0" applyProtection="0">
      <alignment horizontal="right" vertical="center"/>
    </xf>
    <xf numFmtId="4" fontId="36" fillId="36" borderId="73" applyNumberFormat="0" applyProtection="0">
      <alignment horizontal="right" vertical="center"/>
    </xf>
    <xf numFmtId="4" fontId="36" fillId="36" borderId="73" applyNumberFormat="0" applyProtection="0">
      <alignment horizontal="right" vertical="center"/>
    </xf>
    <xf numFmtId="4" fontId="36" fillId="36" borderId="73" applyNumberFormat="0" applyProtection="0">
      <alignment horizontal="right" vertical="center"/>
    </xf>
    <xf numFmtId="4" fontId="36" fillId="36" borderId="73" applyNumberFormat="0" applyProtection="0">
      <alignment horizontal="right" vertical="center"/>
    </xf>
    <xf numFmtId="4" fontId="36" fillId="36" borderId="73" applyNumberFormat="0" applyProtection="0">
      <alignment horizontal="right" vertical="center"/>
    </xf>
    <xf numFmtId="4" fontId="36" fillId="36" borderId="73" applyNumberFormat="0" applyProtection="0">
      <alignment horizontal="right" vertical="center"/>
    </xf>
    <xf numFmtId="4" fontId="36" fillId="36" borderId="73" applyNumberFormat="0" applyProtection="0">
      <alignment horizontal="right" vertical="center"/>
    </xf>
    <xf numFmtId="4" fontId="36" fillId="36" borderId="73" applyNumberFormat="0" applyProtection="0">
      <alignment horizontal="right" vertical="center"/>
    </xf>
    <xf numFmtId="4" fontId="36" fillId="36" borderId="73" applyNumberFormat="0" applyProtection="0">
      <alignment horizontal="right" vertical="center"/>
    </xf>
    <xf numFmtId="4" fontId="36" fillId="36" borderId="73" applyNumberFormat="0" applyProtection="0">
      <alignment horizontal="right" vertical="center"/>
    </xf>
    <xf numFmtId="4" fontId="36" fillId="36" borderId="73" applyNumberFormat="0" applyProtection="0">
      <alignment horizontal="right" vertical="center"/>
    </xf>
    <xf numFmtId="4" fontId="36" fillId="36" borderId="73" applyNumberFormat="0" applyProtection="0">
      <alignment horizontal="right" vertical="center"/>
    </xf>
    <xf numFmtId="4" fontId="36" fillId="36" borderId="73" applyNumberFormat="0" applyProtection="0">
      <alignment horizontal="right" vertical="center"/>
    </xf>
    <xf numFmtId="4" fontId="36" fillId="36" borderId="73" applyNumberFormat="0" applyProtection="0">
      <alignment horizontal="right" vertical="center"/>
    </xf>
    <xf numFmtId="4" fontId="36" fillId="36" borderId="73" applyNumberFormat="0" applyProtection="0">
      <alignment horizontal="right" vertical="center"/>
    </xf>
    <xf numFmtId="4" fontId="36" fillId="36" borderId="73" applyNumberFormat="0" applyProtection="0">
      <alignment horizontal="right" vertical="center"/>
    </xf>
    <xf numFmtId="4" fontId="36" fillId="36" borderId="73" applyNumberFormat="0" applyProtection="0">
      <alignment horizontal="right" vertical="center"/>
    </xf>
    <xf numFmtId="4" fontId="36" fillId="36" borderId="73" applyNumberFormat="0" applyProtection="0">
      <alignment horizontal="right" vertical="center"/>
    </xf>
    <xf numFmtId="4" fontId="36" fillId="36" borderId="73" applyNumberFormat="0" applyProtection="0">
      <alignment horizontal="right" vertical="center"/>
    </xf>
    <xf numFmtId="4" fontId="36" fillId="36" borderId="73" applyNumberFormat="0" applyProtection="0">
      <alignment horizontal="right" vertical="center"/>
    </xf>
    <xf numFmtId="4" fontId="36" fillId="36" borderId="73" applyNumberFormat="0" applyProtection="0">
      <alignment horizontal="right" vertical="center"/>
    </xf>
    <xf numFmtId="4" fontId="36" fillId="36" borderId="73" applyNumberFormat="0" applyProtection="0">
      <alignment horizontal="right" vertical="center"/>
    </xf>
    <xf numFmtId="4" fontId="36" fillId="36" borderId="73" applyNumberFormat="0" applyProtection="0">
      <alignment horizontal="right" vertical="center"/>
    </xf>
    <xf numFmtId="4" fontId="36" fillId="36" borderId="73" applyNumberFormat="0" applyProtection="0">
      <alignment horizontal="right" vertical="center"/>
    </xf>
    <xf numFmtId="4" fontId="36" fillId="36" borderId="73" applyNumberFormat="0" applyProtection="0">
      <alignment horizontal="right" vertical="center"/>
    </xf>
    <xf numFmtId="4" fontId="36" fillId="36" borderId="73" applyNumberFormat="0" applyProtection="0">
      <alignment horizontal="right" vertical="center"/>
    </xf>
    <xf numFmtId="4" fontId="36" fillId="36" borderId="73" applyNumberFormat="0" applyProtection="0">
      <alignment horizontal="right" vertical="center"/>
    </xf>
    <xf numFmtId="4" fontId="36" fillId="36" borderId="73" applyNumberFormat="0" applyProtection="0">
      <alignment horizontal="right" vertical="center"/>
    </xf>
    <xf numFmtId="4" fontId="36" fillId="36" borderId="73" applyNumberFormat="0" applyProtection="0">
      <alignment horizontal="right" vertical="center"/>
    </xf>
    <xf numFmtId="4" fontId="36" fillId="36" borderId="73" applyNumberFormat="0" applyProtection="0">
      <alignment horizontal="right" vertical="center"/>
    </xf>
    <xf numFmtId="4" fontId="36" fillId="36" borderId="73" applyNumberFormat="0" applyProtection="0">
      <alignment horizontal="right" vertical="center"/>
    </xf>
    <xf numFmtId="4" fontId="36" fillId="36" borderId="73" applyNumberFormat="0" applyProtection="0">
      <alignment horizontal="right" vertical="center"/>
    </xf>
    <xf numFmtId="4" fontId="36" fillId="36" borderId="73" applyNumberFormat="0" applyProtection="0">
      <alignment horizontal="right" vertical="center"/>
    </xf>
    <xf numFmtId="4" fontId="36" fillId="36" borderId="73" applyNumberFormat="0" applyProtection="0">
      <alignment horizontal="right" vertical="center"/>
    </xf>
    <xf numFmtId="4" fontId="36" fillId="36" borderId="73" applyNumberFormat="0" applyProtection="0">
      <alignment horizontal="right" vertical="center"/>
    </xf>
    <xf numFmtId="4" fontId="36" fillId="36" borderId="73" applyNumberFormat="0" applyProtection="0">
      <alignment horizontal="right" vertical="center"/>
    </xf>
    <xf numFmtId="4" fontId="36" fillId="36" borderId="73" applyNumberFormat="0" applyProtection="0">
      <alignment horizontal="right" vertical="center"/>
    </xf>
    <xf numFmtId="4" fontId="36" fillId="36" borderId="73" applyNumberFormat="0" applyProtection="0">
      <alignment horizontal="right" vertical="center"/>
    </xf>
    <xf numFmtId="4" fontId="36" fillId="36" borderId="73" applyNumberFormat="0" applyProtection="0">
      <alignment horizontal="right" vertical="center"/>
    </xf>
    <xf numFmtId="4" fontId="36" fillId="36" borderId="73" applyNumberFormat="0" applyProtection="0">
      <alignment horizontal="right" vertical="center"/>
    </xf>
    <xf numFmtId="4" fontId="36" fillId="36" borderId="73" applyNumberFormat="0" applyProtection="0">
      <alignment horizontal="right" vertical="center"/>
    </xf>
    <xf numFmtId="4" fontId="36" fillId="36" borderId="73" applyNumberFormat="0" applyProtection="0">
      <alignment horizontal="right" vertical="center"/>
    </xf>
    <xf numFmtId="4" fontId="36" fillId="36" borderId="73" applyNumberFormat="0" applyProtection="0">
      <alignment horizontal="right" vertical="center"/>
    </xf>
    <xf numFmtId="4" fontId="36" fillId="36" borderId="73" applyNumberFormat="0" applyProtection="0">
      <alignment horizontal="right" vertical="center"/>
    </xf>
    <xf numFmtId="4" fontId="36" fillId="36" borderId="73" applyNumberFormat="0" applyProtection="0">
      <alignment horizontal="right" vertical="center"/>
    </xf>
    <xf numFmtId="4" fontId="36" fillId="36" borderId="73" applyNumberFormat="0" applyProtection="0">
      <alignment horizontal="right" vertical="center"/>
    </xf>
    <xf numFmtId="4" fontId="36" fillId="36" borderId="73" applyNumberFormat="0" applyProtection="0">
      <alignment horizontal="right" vertical="center"/>
    </xf>
    <xf numFmtId="4" fontId="36" fillId="36" borderId="73" applyNumberFormat="0" applyProtection="0">
      <alignment horizontal="right" vertical="center"/>
    </xf>
    <xf numFmtId="4" fontId="36" fillId="36" borderId="73" applyNumberFormat="0" applyProtection="0">
      <alignment horizontal="right" vertical="center"/>
    </xf>
    <xf numFmtId="4" fontId="36" fillId="36" borderId="73" applyNumberFormat="0" applyProtection="0">
      <alignment horizontal="right" vertical="center"/>
    </xf>
    <xf numFmtId="4" fontId="36" fillId="36" borderId="73" applyNumberFormat="0" applyProtection="0">
      <alignment horizontal="right" vertical="center"/>
    </xf>
    <xf numFmtId="4" fontId="36" fillId="36" borderId="73" applyNumberFormat="0" applyProtection="0">
      <alignment horizontal="right" vertical="center"/>
    </xf>
    <xf numFmtId="4" fontId="36" fillId="36" borderId="73" applyNumberFormat="0" applyProtection="0">
      <alignment horizontal="right" vertical="center"/>
    </xf>
    <xf numFmtId="4" fontId="36" fillId="36" borderId="73" applyNumberFormat="0" applyProtection="0">
      <alignment horizontal="right" vertical="center"/>
    </xf>
    <xf numFmtId="4" fontId="36" fillId="36" borderId="73" applyNumberFormat="0" applyProtection="0">
      <alignment horizontal="right" vertical="center"/>
    </xf>
    <xf numFmtId="4" fontId="36" fillId="36" borderId="73" applyNumberFormat="0" applyProtection="0">
      <alignment horizontal="right" vertical="center"/>
    </xf>
    <xf numFmtId="4" fontId="36" fillId="36" borderId="73" applyNumberFormat="0" applyProtection="0">
      <alignment horizontal="right" vertical="center"/>
    </xf>
    <xf numFmtId="4" fontId="36" fillId="36" borderId="73" applyNumberFormat="0" applyProtection="0">
      <alignment horizontal="right" vertical="center"/>
    </xf>
    <xf numFmtId="4" fontId="36" fillId="36" borderId="73" applyNumberFormat="0" applyProtection="0">
      <alignment horizontal="right" vertical="center"/>
    </xf>
    <xf numFmtId="4" fontId="36" fillId="36" borderId="73" applyNumberFormat="0" applyProtection="0">
      <alignment horizontal="right" vertical="center"/>
    </xf>
    <xf numFmtId="4" fontId="36" fillId="36" borderId="73" applyNumberFormat="0" applyProtection="0">
      <alignment horizontal="right" vertical="center"/>
    </xf>
    <xf numFmtId="4" fontId="36" fillId="36" borderId="73" applyNumberFormat="0" applyProtection="0">
      <alignment horizontal="right" vertical="center"/>
    </xf>
    <xf numFmtId="4" fontId="36" fillId="36" borderId="73" applyNumberFormat="0" applyProtection="0">
      <alignment horizontal="right" vertical="center"/>
    </xf>
    <xf numFmtId="4" fontId="36" fillId="36" borderId="73" applyNumberFormat="0" applyProtection="0">
      <alignment horizontal="right" vertical="center"/>
    </xf>
    <xf numFmtId="4" fontId="36" fillId="36" borderId="73" applyNumberFormat="0" applyProtection="0">
      <alignment horizontal="right" vertical="center"/>
    </xf>
    <xf numFmtId="4" fontId="36" fillId="36" borderId="73" applyNumberFormat="0" applyProtection="0">
      <alignment horizontal="right" vertical="center"/>
    </xf>
    <xf numFmtId="4" fontId="36" fillId="36" borderId="73" applyNumberFormat="0" applyProtection="0">
      <alignment horizontal="right" vertical="center"/>
    </xf>
    <xf numFmtId="4" fontId="36" fillId="36" borderId="73" applyNumberFormat="0" applyProtection="0">
      <alignment horizontal="right" vertical="center"/>
    </xf>
    <xf numFmtId="4" fontId="36" fillId="36" borderId="73" applyNumberFormat="0" applyProtection="0">
      <alignment horizontal="right" vertical="center"/>
    </xf>
    <xf numFmtId="4" fontId="36" fillId="36" borderId="73" applyNumberFormat="0" applyProtection="0">
      <alignment horizontal="right" vertical="center"/>
    </xf>
    <xf numFmtId="4" fontId="36" fillId="36" borderId="73" applyNumberFormat="0" applyProtection="0">
      <alignment horizontal="right" vertical="center"/>
    </xf>
    <xf numFmtId="4" fontId="36" fillId="36" borderId="73" applyNumberFormat="0" applyProtection="0">
      <alignment horizontal="right" vertical="center"/>
    </xf>
    <xf numFmtId="4" fontId="36" fillId="36" borderId="73" applyNumberFormat="0" applyProtection="0">
      <alignment horizontal="right" vertical="center"/>
    </xf>
    <xf numFmtId="4" fontId="36" fillId="36" borderId="73" applyNumberFormat="0" applyProtection="0">
      <alignment horizontal="right" vertical="center"/>
    </xf>
    <xf numFmtId="4" fontId="36" fillId="36" borderId="73" applyNumberFormat="0" applyProtection="0">
      <alignment horizontal="right" vertical="center"/>
    </xf>
    <xf numFmtId="4" fontId="36" fillId="36" borderId="73" applyNumberFormat="0" applyProtection="0">
      <alignment horizontal="right" vertical="center"/>
    </xf>
    <xf numFmtId="4" fontId="36" fillId="36" borderId="73" applyNumberFormat="0" applyProtection="0">
      <alignment horizontal="right" vertical="center"/>
    </xf>
    <xf numFmtId="4" fontId="36" fillId="36" borderId="73" applyNumberFormat="0" applyProtection="0">
      <alignment horizontal="right" vertical="center"/>
    </xf>
    <xf numFmtId="4" fontId="36" fillId="36" borderId="73" applyNumberFormat="0" applyProtection="0">
      <alignment horizontal="right" vertical="center"/>
    </xf>
    <xf numFmtId="4" fontId="36" fillId="36" borderId="73" applyNumberFormat="0" applyProtection="0">
      <alignment horizontal="right" vertical="center"/>
    </xf>
    <xf numFmtId="4" fontId="36" fillId="36" borderId="73" applyNumberFormat="0" applyProtection="0">
      <alignment horizontal="right" vertical="center"/>
    </xf>
    <xf numFmtId="4" fontId="36" fillId="36" borderId="73" applyNumberFormat="0" applyProtection="0">
      <alignment horizontal="right" vertical="center"/>
    </xf>
    <xf numFmtId="4" fontId="36" fillId="36" borderId="73" applyNumberFormat="0" applyProtection="0">
      <alignment horizontal="right" vertical="center"/>
    </xf>
    <xf numFmtId="4" fontId="36" fillId="36" borderId="73" applyNumberFormat="0" applyProtection="0">
      <alignment horizontal="right" vertical="center"/>
    </xf>
    <xf numFmtId="4" fontId="36" fillId="36" borderId="73" applyNumberFormat="0" applyProtection="0">
      <alignment horizontal="right" vertical="center"/>
    </xf>
    <xf numFmtId="4" fontId="36" fillId="36" borderId="73" applyNumberFormat="0" applyProtection="0">
      <alignment horizontal="right" vertical="center"/>
    </xf>
    <xf numFmtId="4" fontId="36" fillId="36" borderId="73" applyNumberFormat="0" applyProtection="0">
      <alignment horizontal="right" vertical="center"/>
    </xf>
    <xf numFmtId="4" fontId="36" fillId="36" borderId="73" applyNumberFormat="0" applyProtection="0">
      <alignment horizontal="right" vertical="center"/>
    </xf>
    <xf numFmtId="4" fontId="36" fillId="36" borderId="73" applyNumberFormat="0" applyProtection="0">
      <alignment horizontal="right" vertical="center"/>
    </xf>
    <xf numFmtId="4" fontId="36" fillId="36" borderId="73" applyNumberFormat="0" applyProtection="0">
      <alignment horizontal="right" vertical="center"/>
    </xf>
    <xf numFmtId="4" fontId="36" fillId="36" borderId="73" applyNumberFormat="0" applyProtection="0">
      <alignment horizontal="right" vertical="center"/>
    </xf>
    <xf numFmtId="4" fontId="36" fillId="36" borderId="73" applyNumberFormat="0" applyProtection="0">
      <alignment horizontal="right" vertical="center"/>
    </xf>
    <xf numFmtId="4" fontId="36" fillId="36" borderId="73" applyNumberFormat="0" applyProtection="0">
      <alignment horizontal="right" vertical="center"/>
    </xf>
    <xf numFmtId="4" fontId="36" fillId="36" borderId="73" applyNumberFormat="0" applyProtection="0">
      <alignment horizontal="right" vertical="center"/>
    </xf>
    <xf numFmtId="4" fontId="36" fillId="36" borderId="73" applyNumberFormat="0" applyProtection="0">
      <alignment horizontal="right" vertical="center"/>
    </xf>
    <xf numFmtId="4" fontId="36" fillId="36" borderId="73" applyNumberFormat="0" applyProtection="0">
      <alignment horizontal="right" vertical="center"/>
    </xf>
    <xf numFmtId="4" fontId="36" fillId="36" borderId="73" applyNumberFormat="0" applyProtection="0">
      <alignment horizontal="right" vertical="center"/>
    </xf>
    <xf numFmtId="4" fontId="36" fillId="36" borderId="73" applyNumberFormat="0" applyProtection="0">
      <alignment horizontal="right" vertical="center"/>
    </xf>
    <xf numFmtId="4" fontId="36" fillId="36" borderId="73" applyNumberFormat="0" applyProtection="0">
      <alignment horizontal="right" vertical="center"/>
    </xf>
    <xf numFmtId="4" fontId="36" fillId="36" borderId="73" applyNumberFormat="0" applyProtection="0">
      <alignment horizontal="right" vertical="center"/>
    </xf>
    <xf numFmtId="4" fontId="36" fillId="36" borderId="73" applyNumberFormat="0" applyProtection="0">
      <alignment horizontal="right" vertical="center"/>
    </xf>
    <xf numFmtId="4" fontId="36" fillId="36" borderId="73" applyNumberFormat="0" applyProtection="0">
      <alignment horizontal="right" vertical="center"/>
    </xf>
    <xf numFmtId="4" fontId="36" fillId="36" borderId="73" applyNumberFormat="0" applyProtection="0">
      <alignment horizontal="right" vertical="center"/>
    </xf>
    <xf numFmtId="4" fontId="36" fillId="36" borderId="73" applyNumberFormat="0" applyProtection="0">
      <alignment horizontal="right" vertical="center"/>
    </xf>
    <xf numFmtId="4" fontId="36" fillId="36" borderId="73" applyNumberFormat="0" applyProtection="0">
      <alignment horizontal="right" vertical="center"/>
    </xf>
    <xf numFmtId="4" fontId="36" fillId="36" borderId="73" applyNumberFormat="0" applyProtection="0">
      <alignment horizontal="right" vertical="center"/>
    </xf>
    <xf numFmtId="4" fontId="36" fillId="36" borderId="73" applyNumberFormat="0" applyProtection="0">
      <alignment horizontal="right" vertical="center"/>
    </xf>
    <xf numFmtId="4" fontId="36" fillId="36" borderId="73" applyNumberFormat="0" applyProtection="0">
      <alignment horizontal="right" vertical="center"/>
    </xf>
    <xf numFmtId="4" fontId="36" fillId="36" borderId="73" applyNumberFormat="0" applyProtection="0">
      <alignment horizontal="right" vertical="center"/>
    </xf>
    <xf numFmtId="4" fontId="36" fillId="36" borderId="73" applyNumberFormat="0" applyProtection="0">
      <alignment horizontal="right" vertical="center"/>
    </xf>
    <xf numFmtId="4" fontId="36" fillId="36" borderId="73" applyNumberFormat="0" applyProtection="0">
      <alignment horizontal="right" vertical="center"/>
    </xf>
    <xf numFmtId="4" fontId="36" fillId="36" borderId="73" applyNumberFormat="0" applyProtection="0">
      <alignment horizontal="right" vertical="center"/>
    </xf>
    <xf numFmtId="4" fontId="36" fillId="36" borderId="73" applyNumberFormat="0" applyProtection="0">
      <alignment horizontal="right" vertical="center"/>
    </xf>
    <xf numFmtId="4" fontId="36" fillId="36" borderId="73" applyNumberFormat="0" applyProtection="0">
      <alignment horizontal="right" vertical="center"/>
    </xf>
    <xf numFmtId="4" fontId="36" fillId="36" borderId="73" applyNumberFormat="0" applyProtection="0">
      <alignment horizontal="right" vertical="center"/>
    </xf>
    <xf numFmtId="4" fontId="36" fillId="36" borderId="73" applyNumberFormat="0" applyProtection="0">
      <alignment horizontal="right" vertical="center"/>
    </xf>
    <xf numFmtId="4" fontId="36" fillId="36" borderId="73" applyNumberFormat="0" applyProtection="0">
      <alignment horizontal="right" vertical="center"/>
    </xf>
    <xf numFmtId="4" fontId="36" fillId="36" borderId="73" applyNumberFormat="0" applyProtection="0">
      <alignment horizontal="right" vertical="center"/>
    </xf>
    <xf numFmtId="4" fontId="36" fillId="36" borderId="73" applyNumberFormat="0" applyProtection="0">
      <alignment horizontal="right" vertical="center"/>
    </xf>
    <xf numFmtId="4" fontId="36" fillId="36" borderId="73" applyNumberFormat="0" applyProtection="0">
      <alignment horizontal="right" vertical="center"/>
    </xf>
    <xf numFmtId="4" fontId="36" fillId="36" borderId="73" applyNumberFormat="0" applyProtection="0">
      <alignment horizontal="right" vertical="center"/>
    </xf>
    <xf numFmtId="4" fontId="36" fillId="36" borderId="73" applyNumberFormat="0" applyProtection="0">
      <alignment horizontal="right" vertical="center"/>
    </xf>
    <xf numFmtId="4" fontId="36" fillId="36" borderId="73" applyNumberFormat="0" applyProtection="0">
      <alignment horizontal="right" vertical="center"/>
    </xf>
    <xf numFmtId="4" fontId="36" fillId="36" borderId="73" applyNumberFormat="0" applyProtection="0">
      <alignment horizontal="right" vertical="center"/>
    </xf>
    <xf numFmtId="4" fontId="36" fillId="36" borderId="73" applyNumberFormat="0" applyProtection="0">
      <alignment horizontal="right" vertical="center"/>
    </xf>
    <xf numFmtId="4" fontId="36" fillId="36" borderId="73" applyNumberFormat="0" applyProtection="0">
      <alignment horizontal="right" vertical="center"/>
    </xf>
    <xf numFmtId="4" fontId="36" fillId="36" borderId="73" applyNumberFormat="0" applyProtection="0">
      <alignment horizontal="right" vertical="center"/>
    </xf>
    <xf numFmtId="4" fontId="36" fillId="36" borderId="73" applyNumberFormat="0" applyProtection="0">
      <alignment horizontal="right" vertical="center"/>
    </xf>
    <xf numFmtId="4" fontId="36" fillId="36" borderId="73" applyNumberFormat="0" applyProtection="0">
      <alignment horizontal="right" vertical="center"/>
    </xf>
    <xf numFmtId="4" fontId="36" fillId="36" borderId="73" applyNumberFormat="0" applyProtection="0">
      <alignment horizontal="right" vertical="center"/>
    </xf>
    <xf numFmtId="4" fontId="36" fillId="36" borderId="73" applyNumberFormat="0" applyProtection="0">
      <alignment horizontal="right" vertical="center"/>
    </xf>
    <xf numFmtId="4" fontId="36" fillId="36" borderId="73" applyNumberFormat="0" applyProtection="0">
      <alignment horizontal="right" vertical="center"/>
    </xf>
    <xf numFmtId="4" fontId="36" fillId="36" borderId="73" applyNumberFormat="0" applyProtection="0">
      <alignment horizontal="right" vertical="center"/>
    </xf>
    <xf numFmtId="4" fontId="36" fillId="36" borderId="73" applyNumberFormat="0" applyProtection="0">
      <alignment horizontal="right" vertical="center"/>
    </xf>
    <xf numFmtId="4" fontId="36" fillId="36" borderId="73" applyNumberFormat="0" applyProtection="0">
      <alignment horizontal="right" vertical="center"/>
    </xf>
    <xf numFmtId="4" fontId="36" fillId="36" borderId="73" applyNumberFormat="0" applyProtection="0">
      <alignment horizontal="right" vertical="center"/>
    </xf>
    <xf numFmtId="4" fontId="36" fillId="36" borderId="73" applyNumberFormat="0" applyProtection="0">
      <alignment horizontal="right" vertical="center"/>
    </xf>
    <xf numFmtId="4" fontId="36" fillId="36" borderId="73" applyNumberFormat="0" applyProtection="0">
      <alignment horizontal="right" vertical="center"/>
    </xf>
    <xf numFmtId="4" fontId="36" fillId="36" borderId="73" applyNumberFormat="0" applyProtection="0">
      <alignment horizontal="right" vertical="center"/>
    </xf>
    <xf numFmtId="4" fontId="36" fillId="36" borderId="73" applyNumberFormat="0" applyProtection="0">
      <alignment horizontal="right" vertical="center"/>
    </xf>
    <xf numFmtId="4" fontId="36" fillId="36" borderId="73" applyNumberFormat="0" applyProtection="0">
      <alignment horizontal="right" vertical="center"/>
    </xf>
    <xf numFmtId="4" fontId="36" fillId="36" borderId="73" applyNumberFormat="0" applyProtection="0">
      <alignment horizontal="right" vertical="center"/>
    </xf>
    <xf numFmtId="4" fontId="36" fillId="36" borderId="73" applyNumberFormat="0" applyProtection="0">
      <alignment horizontal="right" vertical="center"/>
    </xf>
    <xf numFmtId="4" fontId="36" fillId="36" borderId="73" applyNumberFormat="0" applyProtection="0">
      <alignment horizontal="right" vertical="center"/>
    </xf>
    <xf numFmtId="4" fontId="36" fillId="36" borderId="73" applyNumberFormat="0" applyProtection="0">
      <alignment horizontal="right" vertical="center"/>
    </xf>
    <xf numFmtId="4" fontId="36" fillId="36" borderId="73" applyNumberFormat="0" applyProtection="0">
      <alignment horizontal="right" vertical="center"/>
    </xf>
    <xf numFmtId="4" fontId="36" fillId="36" borderId="73" applyNumberFormat="0" applyProtection="0">
      <alignment horizontal="right" vertical="center"/>
    </xf>
    <xf numFmtId="4" fontId="36" fillId="36" borderId="73" applyNumberFormat="0" applyProtection="0">
      <alignment horizontal="right" vertical="center"/>
    </xf>
    <xf numFmtId="4" fontId="36" fillId="36" borderId="73" applyNumberFormat="0" applyProtection="0">
      <alignment horizontal="right" vertical="center"/>
    </xf>
    <xf numFmtId="4" fontId="36" fillId="36" borderId="73" applyNumberFormat="0" applyProtection="0">
      <alignment horizontal="right" vertical="center"/>
    </xf>
    <xf numFmtId="4" fontId="36" fillId="36" borderId="73" applyNumberFormat="0" applyProtection="0">
      <alignment horizontal="right" vertical="center"/>
    </xf>
    <xf numFmtId="4" fontId="36" fillId="36" borderId="73" applyNumberFormat="0" applyProtection="0">
      <alignment horizontal="right" vertical="center"/>
    </xf>
    <xf numFmtId="4" fontId="36" fillId="36" borderId="73" applyNumberFormat="0" applyProtection="0">
      <alignment horizontal="right" vertical="center"/>
    </xf>
    <xf numFmtId="4" fontId="36" fillId="36" borderId="73" applyNumberFormat="0" applyProtection="0">
      <alignment horizontal="right" vertical="center"/>
    </xf>
    <xf numFmtId="4" fontId="36" fillId="36" borderId="73" applyNumberFormat="0" applyProtection="0">
      <alignment horizontal="right" vertical="center"/>
    </xf>
    <xf numFmtId="4" fontId="36" fillId="36" borderId="73" applyNumberFormat="0" applyProtection="0">
      <alignment horizontal="right" vertical="center"/>
    </xf>
    <xf numFmtId="4" fontId="36" fillId="36" borderId="73" applyNumberFormat="0" applyProtection="0">
      <alignment horizontal="right" vertical="center"/>
    </xf>
    <xf numFmtId="4" fontId="36" fillId="36" borderId="73" applyNumberFormat="0" applyProtection="0">
      <alignment horizontal="right" vertical="center"/>
    </xf>
    <xf numFmtId="4" fontId="36" fillId="36" borderId="73" applyNumberFormat="0" applyProtection="0">
      <alignment horizontal="right" vertical="center"/>
    </xf>
    <xf numFmtId="4" fontId="36" fillId="36" borderId="73" applyNumberFormat="0" applyProtection="0">
      <alignment horizontal="right" vertical="center"/>
    </xf>
    <xf numFmtId="4" fontId="36" fillId="36" borderId="73" applyNumberFormat="0" applyProtection="0">
      <alignment horizontal="right" vertical="center"/>
    </xf>
    <xf numFmtId="4" fontId="36" fillId="36" borderId="73" applyNumberFormat="0" applyProtection="0">
      <alignment horizontal="right" vertical="center"/>
    </xf>
    <xf numFmtId="4" fontId="36" fillId="36" borderId="73" applyNumberFormat="0" applyProtection="0">
      <alignment horizontal="right" vertical="center"/>
    </xf>
    <xf numFmtId="4" fontId="36" fillId="36" borderId="73" applyNumberFormat="0" applyProtection="0">
      <alignment horizontal="right" vertical="center"/>
    </xf>
    <xf numFmtId="4" fontId="36" fillId="36" borderId="73" applyNumberFormat="0" applyProtection="0">
      <alignment horizontal="right" vertical="center"/>
    </xf>
    <xf numFmtId="4" fontId="36" fillId="36" borderId="73" applyNumberFormat="0" applyProtection="0">
      <alignment horizontal="right" vertical="center"/>
    </xf>
    <xf numFmtId="4" fontId="36" fillId="36" borderId="73" applyNumberFormat="0" applyProtection="0">
      <alignment horizontal="right" vertical="center"/>
    </xf>
    <xf numFmtId="4" fontId="36" fillId="36" borderId="73" applyNumberFormat="0" applyProtection="0">
      <alignment horizontal="right" vertical="center"/>
    </xf>
    <xf numFmtId="4" fontId="36" fillId="36" borderId="73" applyNumberFormat="0" applyProtection="0">
      <alignment horizontal="right" vertical="center"/>
    </xf>
    <xf numFmtId="4" fontId="36" fillId="36" borderId="73" applyNumberFormat="0" applyProtection="0">
      <alignment horizontal="right" vertical="center"/>
    </xf>
    <xf numFmtId="4" fontId="36" fillId="36" borderId="73" applyNumberFormat="0" applyProtection="0">
      <alignment horizontal="right" vertical="center"/>
    </xf>
    <xf numFmtId="4" fontId="36" fillId="36" borderId="73" applyNumberFormat="0" applyProtection="0">
      <alignment horizontal="right" vertical="center"/>
    </xf>
    <xf numFmtId="4" fontId="36" fillId="36" borderId="73" applyNumberFormat="0" applyProtection="0">
      <alignment horizontal="right" vertical="center"/>
    </xf>
    <xf numFmtId="4" fontId="36" fillId="36" borderId="73" applyNumberFormat="0" applyProtection="0">
      <alignment horizontal="right" vertical="center"/>
    </xf>
    <xf numFmtId="4" fontId="36" fillId="36" borderId="73" applyNumberFormat="0" applyProtection="0">
      <alignment horizontal="right" vertical="center"/>
    </xf>
    <xf numFmtId="4" fontId="36" fillId="36" borderId="73" applyNumberFormat="0" applyProtection="0">
      <alignment horizontal="right" vertical="center"/>
    </xf>
    <xf numFmtId="4" fontId="36" fillId="36" borderId="73" applyNumberFormat="0" applyProtection="0">
      <alignment horizontal="right" vertical="center"/>
    </xf>
    <xf numFmtId="4" fontId="36" fillId="36" borderId="73" applyNumberFormat="0" applyProtection="0">
      <alignment horizontal="right" vertical="center"/>
    </xf>
    <xf numFmtId="4" fontId="36" fillId="36" borderId="73" applyNumberFormat="0" applyProtection="0">
      <alignment horizontal="right" vertical="center"/>
    </xf>
    <xf numFmtId="4" fontId="36" fillId="36" borderId="73" applyNumberFormat="0" applyProtection="0">
      <alignment horizontal="right" vertical="center"/>
    </xf>
    <xf numFmtId="4" fontId="36" fillId="36" borderId="73" applyNumberFormat="0" applyProtection="0">
      <alignment horizontal="right" vertical="center"/>
    </xf>
    <xf numFmtId="4" fontId="36" fillId="36" borderId="73" applyNumberFormat="0" applyProtection="0">
      <alignment horizontal="right" vertical="center"/>
    </xf>
    <xf numFmtId="4" fontId="36" fillId="36" borderId="73" applyNumberFormat="0" applyProtection="0">
      <alignment horizontal="right" vertical="center"/>
    </xf>
    <xf numFmtId="4" fontId="36" fillId="36" borderId="73" applyNumberFormat="0" applyProtection="0">
      <alignment horizontal="right" vertical="center"/>
    </xf>
    <xf numFmtId="4" fontId="36" fillId="36" borderId="73" applyNumberFormat="0" applyProtection="0">
      <alignment horizontal="right" vertical="center"/>
    </xf>
    <xf numFmtId="4" fontId="36" fillId="36" borderId="73" applyNumberFormat="0" applyProtection="0">
      <alignment horizontal="right" vertical="center"/>
    </xf>
    <xf numFmtId="4" fontId="36" fillId="36" borderId="73" applyNumberFormat="0" applyProtection="0">
      <alignment horizontal="right" vertical="center"/>
    </xf>
    <xf numFmtId="4" fontId="36" fillId="36" borderId="73" applyNumberFormat="0" applyProtection="0">
      <alignment horizontal="right" vertical="center"/>
    </xf>
    <xf numFmtId="4" fontId="36" fillId="36" borderId="73" applyNumberFormat="0" applyProtection="0">
      <alignment horizontal="right" vertical="center"/>
    </xf>
    <xf numFmtId="4" fontId="36" fillId="36" borderId="73" applyNumberFormat="0" applyProtection="0">
      <alignment horizontal="right" vertical="center"/>
    </xf>
    <xf numFmtId="4" fontId="36" fillId="36" borderId="73" applyNumberFormat="0" applyProtection="0">
      <alignment horizontal="right" vertical="center"/>
    </xf>
    <xf numFmtId="4" fontId="36" fillId="36" borderId="73" applyNumberFormat="0" applyProtection="0">
      <alignment horizontal="right" vertical="center"/>
    </xf>
    <xf numFmtId="4" fontId="36" fillId="36" borderId="73" applyNumberFormat="0" applyProtection="0">
      <alignment horizontal="right" vertical="center"/>
    </xf>
    <xf numFmtId="4" fontId="36" fillId="36" borderId="73" applyNumberFormat="0" applyProtection="0">
      <alignment horizontal="right" vertical="center"/>
    </xf>
    <xf numFmtId="4" fontId="36" fillId="36" borderId="73" applyNumberFormat="0" applyProtection="0">
      <alignment horizontal="right" vertical="center"/>
    </xf>
    <xf numFmtId="4" fontId="36" fillId="36" borderId="73" applyNumberFormat="0" applyProtection="0">
      <alignment horizontal="right" vertical="center"/>
    </xf>
    <xf numFmtId="4" fontId="36" fillId="36" borderId="73" applyNumberFormat="0" applyProtection="0">
      <alignment horizontal="right" vertical="center"/>
    </xf>
    <xf numFmtId="4" fontId="36" fillId="36" borderId="73" applyNumberFormat="0" applyProtection="0">
      <alignment horizontal="right" vertical="center"/>
    </xf>
    <xf numFmtId="4" fontId="36" fillId="36" borderId="73" applyNumberFormat="0" applyProtection="0">
      <alignment horizontal="right" vertical="center"/>
    </xf>
    <xf numFmtId="4" fontId="36" fillId="36" borderId="73" applyNumberFormat="0" applyProtection="0">
      <alignment horizontal="right" vertical="center"/>
    </xf>
    <xf numFmtId="4" fontId="36" fillId="36" borderId="73" applyNumberFormat="0" applyProtection="0">
      <alignment horizontal="right" vertical="center"/>
    </xf>
    <xf numFmtId="4" fontId="36" fillId="36" borderId="73" applyNumberFormat="0" applyProtection="0">
      <alignment horizontal="right" vertical="center"/>
    </xf>
    <xf numFmtId="4" fontId="36" fillId="36" borderId="73" applyNumberFormat="0" applyProtection="0">
      <alignment horizontal="right" vertical="center"/>
    </xf>
    <xf numFmtId="4" fontId="36" fillId="36" borderId="73" applyNumberFormat="0" applyProtection="0">
      <alignment horizontal="right" vertical="center"/>
    </xf>
    <xf numFmtId="4" fontId="36" fillId="36" borderId="73" applyNumberFormat="0" applyProtection="0">
      <alignment horizontal="right" vertical="center"/>
    </xf>
    <xf numFmtId="4" fontId="36" fillId="36" borderId="73" applyNumberFormat="0" applyProtection="0">
      <alignment horizontal="right" vertical="center"/>
    </xf>
    <xf numFmtId="4" fontId="36" fillId="36" borderId="73" applyNumberFormat="0" applyProtection="0">
      <alignment horizontal="right" vertical="center"/>
    </xf>
    <xf numFmtId="4" fontId="36" fillId="36" borderId="73" applyNumberFormat="0" applyProtection="0">
      <alignment horizontal="right" vertical="center"/>
    </xf>
    <xf numFmtId="4" fontId="36" fillId="36" borderId="73" applyNumberFormat="0" applyProtection="0">
      <alignment horizontal="right" vertical="center"/>
    </xf>
    <xf numFmtId="4" fontId="36" fillId="36" borderId="73" applyNumberFormat="0" applyProtection="0">
      <alignment horizontal="right" vertical="center"/>
    </xf>
    <xf numFmtId="4" fontId="36" fillId="36" borderId="73" applyNumberFormat="0" applyProtection="0">
      <alignment horizontal="right" vertical="center"/>
    </xf>
    <xf numFmtId="4" fontId="36" fillId="36" borderId="73" applyNumberFormat="0" applyProtection="0">
      <alignment horizontal="right" vertical="center"/>
    </xf>
    <xf numFmtId="4" fontId="36" fillId="36" borderId="73" applyNumberFormat="0" applyProtection="0">
      <alignment horizontal="right" vertical="center"/>
    </xf>
    <xf numFmtId="4" fontId="36" fillId="36" borderId="73" applyNumberFormat="0" applyProtection="0">
      <alignment horizontal="right" vertical="center"/>
    </xf>
    <xf numFmtId="4" fontId="36" fillId="36" borderId="73" applyNumberFormat="0" applyProtection="0">
      <alignment horizontal="right" vertical="center"/>
    </xf>
    <xf numFmtId="4" fontId="36" fillId="36" borderId="73" applyNumberFormat="0" applyProtection="0">
      <alignment horizontal="right" vertical="center"/>
    </xf>
    <xf numFmtId="4" fontId="36" fillId="36" borderId="73" applyNumberFormat="0" applyProtection="0">
      <alignment horizontal="right" vertical="center"/>
    </xf>
    <xf numFmtId="4" fontId="36" fillId="36" borderId="73" applyNumberFormat="0" applyProtection="0">
      <alignment horizontal="right" vertical="center"/>
    </xf>
    <xf numFmtId="4" fontId="36" fillId="36" borderId="73" applyNumberFormat="0" applyProtection="0">
      <alignment horizontal="right" vertical="center"/>
    </xf>
    <xf numFmtId="4" fontId="36" fillId="36" borderId="73" applyNumberFormat="0" applyProtection="0">
      <alignment horizontal="right" vertical="center"/>
    </xf>
    <xf numFmtId="4" fontId="36" fillId="36" borderId="73" applyNumberFormat="0" applyProtection="0">
      <alignment horizontal="right" vertical="center"/>
    </xf>
    <xf numFmtId="4" fontId="36" fillId="36" borderId="73" applyNumberFormat="0" applyProtection="0">
      <alignment horizontal="right" vertical="center"/>
    </xf>
    <xf numFmtId="4" fontId="36" fillId="36" borderId="73" applyNumberFormat="0" applyProtection="0">
      <alignment horizontal="right" vertical="center"/>
    </xf>
    <xf numFmtId="4" fontId="36" fillId="36" borderId="73" applyNumberFormat="0" applyProtection="0">
      <alignment horizontal="right" vertical="center"/>
    </xf>
    <xf numFmtId="4" fontId="36" fillId="36" borderId="73" applyNumberFormat="0" applyProtection="0">
      <alignment horizontal="right" vertical="center"/>
    </xf>
    <xf numFmtId="4" fontId="36" fillId="36" borderId="73" applyNumberFormat="0" applyProtection="0">
      <alignment horizontal="right" vertical="center"/>
    </xf>
    <xf numFmtId="4" fontId="36" fillId="36" borderId="73" applyNumberFormat="0" applyProtection="0">
      <alignment horizontal="right" vertical="center"/>
    </xf>
    <xf numFmtId="4" fontId="36" fillId="36" borderId="73" applyNumberFormat="0" applyProtection="0">
      <alignment horizontal="right" vertical="center"/>
    </xf>
    <xf numFmtId="4" fontId="36" fillId="36" borderId="73" applyNumberFormat="0" applyProtection="0">
      <alignment horizontal="right" vertical="center"/>
    </xf>
    <xf numFmtId="4" fontId="36" fillId="36" borderId="73" applyNumberFormat="0" applyProtection="0">
      <alignment horizontal="right" vertical="center"/>
    </xf>
    <xf numFmtId="4" fontId="36" fillId="36" borderId="73" applyNumberFormat="0" applyProtection="0">
      <alignment horizontal="right" vertical="center"/>
    </xf>
    <xf numFmtId="4" fontId="36" fillId="36" borderId="73" applyNumberFormat="0" applyProtection="0">
      <alignment horizontal="right" vertical="center"/>
    </xf>
    <xf numFmtId="4" fontId="36" fillId="36" borderId="73" applyNumberFormat="0" applyProtection="0">
      <alignment horizontal="right" vertical="center"/>
    </xf>
    <xf numFmtId="4" fontId="36" fillId="36" borderId="73" applyNumberFormat="0" applyProtection="0">
      <alignment horizontal="right" vertical="center"/>
    </xf>
    <xf numFmtId="4" fontId="36" fillId="36" borderId="73" applyNumberFormat="0" applyProtection="0">
      <alignment horizontal="right" vertical="center"/>
    </xf>
    <xf numFmtId="4" fontId="36" fillId="36" borderId="73" applyNumberFormat="0" applyProtection="0">
      <alignment horizontal="right" vertical="center"/>
    </xf>
    <xf numFmtId="4" fontId="36" fillId="36" borderId="73" applyNumberFormat="0" applyProtection="0">
      <alignment horizontal="right" vertical="center"/>
    </xf>
    <xf numFmtId="4" fontId="36" fillId="36" borderId="73" applyNumberFormat="0" applyProtection="0">
      <alignment horizontal="right" vertical="center"/>
    </xf>
    <xf numFmtId="4" fontId="36" fillId="36" borderId="73" applyNumberFormat="0" applyProtection="0">
      <alignment horizontal="right" vertical="center"/>
    </xf>
    <xf numFmtId="4" fontId="36" fillId="36" borderId="73" applyNumberFormat="0" applyProtection="0">
      <alignment horizontal="right" vertical="center"/>
    </xf>
    <xf numFmtId="4" fontId="36" fillId="36" borderId="73" applyNumberFormat="0" applyProtection="0">
      <alignment horizontal="right" vertical="center"/>
    </xf>
    <xf numFmtId="4" fontId="36" fillId="36" borderId="73" applyNumberFormat="0" applyProtection="0">
      <alignment horizontal="right" vertical="center"/>
    </xf>
    <xf numFmtId="4" fontId="36" fillId="36" borderId="73" applyNumberFormat="0" applyProtection="0">
      <alignment horizontal="right" vertical="center"/>
    </xf>
    <xf numFmtId="4" fontId="36" fillId="36" borderId="73" applyNumberFormat="0" applyProtection="0">
      <alignment horizontal="right" vertical="center"/>
    </xf>
    <xf numFmtId="4" fontId="36" fillId="36" borderId="73" applyNumberFormat="0" applyProtection="0">
      <alignment horizontal="right" vertical="center"/>
    </xf>
    <xf numFmtId="4" fontId="36" fillId="36" borderId="73" applyNumberFormat="0" applyProtection="0">
      <alignment horizontal="right" vertical="center"/>
    </xf>
    <xf numFmtId="4" fontId="36" fillId="36" borderId="73" applyNumberFormat="0" applyProtection="0">
      <alignment horizontal="right" vertical="center"/>
    </xf>
    <xf numFmtId="4" fontId="36" fillId="36" borderId="73" applyNumberFormat="0" applyProtection="0">
      <alignment horizontal="right" vertical="center"/>
    </xf>
    <xf numFmtId="4" fontId="36" fillId="36" borderId="73" applyNumberFormat="0" applyProtection="0">
      <alignment horizontal="right" vertical="center"/>
    </xf>
    <xf numFmtId="4" fontId="36" fillId="36" borderId="73" applyNumberFormat="0" applyProtection="0">
      <alignment horizontal="right" vertical="center"/>
    </xf>
    <xf numFmtId="4" fontId="36" fillId="36" borderId="73" applyNumberFormat="0" applyProtection="0">
      <alignment horizontal="right" vertical="center"/>
    </xf>
    <xf numFmtId="4" fontId="36" fillId="36" borderId="73" applyNumberFormat="0" applyProtection="0">
      <alignment horizontal="right" vertical="center"/>
    </xf>
    <xf numFmtId="4" fontId="36" fillId="36" borderId="73" applyNumberFormat="0" applyProtection="0">
      <alignment horizontal="right" vertical="center"/>
    </xf>
    <xf numFmtId="4" fontId="36" fillId="36" borderId="73" applyNumberFormat="0" applyProtection="0">
      <alignment horizontal="right" vertical="center"/>
    </xf>
    <xf numFmtId="4" fontId="36" fillId="36" borderId="73" applyNumberFormat="0" applyProtection="0">
      <alignment horizontal="right" vertical="center"/>
    </xf>
    <xf numFmtId="4" fontId="36" fillId="36" borderId="73" applyNumberFormat="0" applyProtection="0">
      <alignment horizontal="right" vertical="center"/>
    </xf>
    <xf numFmtId="4" fontId="36" fillId="36" borderId="73" applyNumberFormat="0" applyProtection="0">
      <alignment horizontal="right" vertical="center"/>
    </xf>
    <xf numFmtId="4" fontId="36" fillId="36" borderId="73" applyNumberFormat="0" applyProtection="0">
      <alignment horizontal="right" vertical="center"/>
    </xf>
    <xf numFmtId="4" fontId="36" fillId="36" borderId="73" applyNumberFormat="0" applyProtection="0">
      <alignment horizontal="right" vertical="center"/>
    </xf>
    <xf numFmtId="4" fontId="36" fillId="36" borderId="73" applyNumberFormat="0" applyProtection="0">
      <alignment horizontal="right" vertical="center"/>
    </xf>
    <xf numFmtId="4" fontId="36" fillId="36" borderId="73" applyNumberFormat="0" applyProtection="0">
      <alignment horizontal="right" vertical="center"/>
    </xf>
    <xf numFmtId="4" fontId="36" fillId="36" borderId="73" applyNumberFormat="0" applyProtection="0">
      <alignment horizontal="right" vertical="center"/>
    </xf>
    <xf numFmtId="4" fontId="36" fillId="36" borderId="73" applyNumberFormat="0" applyProtection="0">
      <alignment horizontal="right" vertical="center"/>
    </xf>
    <xf numFmtId="4" fontId="36" fillId="36" borderId="73" applyNumberFormat="0" applyProtection="0">
      <alignment horizontal="right" vertical="center"/>
    </xf>
    <xf numFmtId="4" fontId="36" fillId="36" borderId="73" applyNumberFormat="0" applyProtection="0">
      <alignment horizontal="right" vertical="center"/>
    </xf>
    <xf numFmtId="4" fontId="36" fillId="36" borderId="73" applyNumberFormat="0" applyProtection="0">
      <alignment horizontal="right" vertical="center"/>
    </xf>
    <xf numFmtId="4" fontId="36" fillId="36" borderId="73" applyNumberFormat="0" applyProtection="0">
      <alignment horizontal="right" vertical="center"/>
    </xf>
    <xf numFmtId="4" fontId="36" fillId="36" borderId="73" applyNumberFormat="0" applyProtection="0">
      <alignment horizontal="right" vertical="center"/>
    </xf>
    <xf numFmtId="4" fontId="36" fillId="36" borderId="73" applyNumberFormat="0" applyProtection="0">
      <alignment horizontal="right" vertical="center"/>
    </xf>
    <xf numFmtId="4" fontId="36" fillId="36" borderId="73" applyNumberFormat="0" applyProtection="0">
      <alignment horizontal="right" vertical="center"/>
    </xf>
    <xf numFmtId="4" fontId="36" fillId="36" borderId="73" applyNumberFormat="0" applyProtection="0">
      <alignment horizontal="right" vertical="center"/>
    </xf>
    <xf numFmtId="4" fontId="36" fillId="36" borderId="73" applyNumberFormat="0" applyProtection="0">
      <alignment horizontal="right" vertical="center"/>
    </xf>
    <xf numFmtId="4" fontId="36" fillId="36" borderId="73" applyNumberFormat="0" applyProtection="0">
      <alignment horizontal="right" vertical="center"/>
    </xf>
    <xf numFmtId="4" fontId="36" fillId="36" borderId="73" applyNumberFormat="0" applyProtection="0">
      <alignment horizontal="right" vertical="center"/>
    </xf>
    <xf numFmtId="4" fontId="36" fillId="36" borderId="73" applyNumberFormat="0" applyProtection="0">
      <alignment horizontal="right" vertical="center"/>
    </xf>
    <xf numFmtId="4" fontId="36" fillId="36" borderId="73" applyNumberFormat="0" applyProtection="0">
      <alignment horizontal="right" vertical="center"/>
    </xf>
    <xf numFmtId="4" fontId="36" fillId="36" borderId="73" applyNumberFormat="0" applyProtection="0">
      <alignment horizontal="right" vertical="center"/>
    </xf>
    <xf numFmtId="4" fontId="36" fillId="36" borderId="73" applyNumberFormat="0" applyProtection="0">
      <alignment horizontal="right" vertical="center"/>
    </xf>
    <xf numFmtId="4" fontId="36" fillId="36" borderId="73" applyNumberFormat="0" applyProtection="0">
      <alignment horizontal="right" vertical="center"/>
    </xf>
    <xf numFmtId="4" fontId="36" fillId="36" borderId="73" applyNumberFormat="0" applyProtection="0">
      <alignment horizontal="right" vertical="center"/>
    </xf>
    <xf numFmtId="4" fontId="36" fillId="36" borderId="73" applyNumberFormat="0" applyProtection="0">
      <alignment horizontal="right" vertical="center"/>
    </xf>
    <xf numFmtId="4" fontId="36" fillId="36" borderId="73" applyNumberFormat="0" applyProtection="0">
      <alignment horizontal="right" vertical="center"/>
    </xf>
    <xf numFmtId="4" fontId="36" fillId="36" borderId="73" applyNumberFormat="0" applyProtection="0">
      <alignment horizontal="right" vertical="center"/>
    </xf>
    <xf numFmtId="4" fontId="36" fillId="36" borderId="73" applyNumberFormat="0" applyProtection="0">
      <alignment horizontal="right" vertical="center"/>
    </xf>
    <xf numFmtId="4" fontId="36" fillId="36" borderId="73" applyNumberFormat="0" applyProtection="0">
      <alignment horizontal="right" vertical="center"/>
    </xf>
    <xf numFmtId="4" fontId="36" fillId="36" borderId="73" applyNumberFormat="0" applyProtection="0">
      <alignment horizontal="right" vertical="center"/>
    </xf>
    <xf numFmtId="4" fontId="36" fillId="36" borderId="73" applyNumberFormat="0" applyProtection="0">
      <alignment horizontal="right" vertical="center"/>
    </xf>
    <xf numFmtId="4" fontId="36" fillId="36" borderId="73" applyNumberFormat="0" applyProtection="0">
      <alignment horizontal="right" vertical="center"/>
    </xf>
    <xf numFmtId="4" fontId="36" fillId="36" borderId="73" applyNumberFormat="0" applyProtection="0">
      <alignment horizontal="right" vertical="center"/>
    </xf>
    <xf numFmtId="4" fontId="36" fillId="36" borderId="73" applyNumberFormat="0" applyProtection="0">
      <alignment horizontal="right" vertical="center"/>
    </xf>
    <xf numFmtId="4" fontId="36" fillId="36" borderId="73" applyNumberFormat="0" applyProtection="0">
      <alignment horizontal="right" vertical="center"/>
    </xf>
    <xf numFmtId="4" fontId="36" fillId="36" borderId="73" applyNumberFormat="0" applyProtection="0">
      <alignment horizontal="right" vertical="center"/>
    </xf>
    <xf numFmtId="4" fontId="36" fillId="36" borderId="73" applyNumberFormat="0" applyProtection="0">
      <alignment horizontal="right" vertical="center"/>
    </xf>
    <xf numFmtId="4" fontId="36" fillId="36" borderId="73" applyNumberFormat="0" applyProtection="0">
      <alignment horizontal="right" vertical="center"/>
    </xf>
    <xf numFmtId="4" fontId="36" fillId="36" borderId="73" applyNumberFormat="0" applyProtection="0">
      <alignment horizontal="right" vertical="center"/>
    </xf>
    <xf numFmtId="4" fontId="36" fillId="36" borderId="73" applyNumberFormat="0" applyProtection="0">
      <alignment horizontal="right" vertical="center"/>
    </xf>
    <xf numFmtId="4" fontId="36" fillId="36" borderId="73" applyNumberFormat="0" applyProtection="0">
      <alignment horizontal="right" vertical="center"/>
    </xf>
    <xf numFmtId="4" fontId="36" fillId="36" borderId="73" applyNumberFormat="0" applyProtection="0">
      <alignment horizontal="right" vertical="center"/>
    </xf>
    <xf numFmtId="4" fontId="36" fillId="36" borderId="73" applyNumberFormat="0" applyProtection="0">
      <alignment horizontal="right" vertical="center"/>
    </xf>
    <xf numFmtId="4" fontId="36" fillId="36" borderId="73" applyNumberFormat="0" applyProtection="0">
      <alignment horizontal="right" vertical="center"/>
    </xf>
    <xf numFmtId="4" fontId="36" fillId="36" borderId="73" applyNumberFormat="0" applyProtection="0">
      <alignment horizontal="right" vertical="center"/>
    </xf>
    <xf numFmtId="4" fontId="36" fillId="36" borderId="73" applyNumberFormat="0" applyProtection="0">
      <alignment horizontal="right" vertical="center"/>
    </xf>
    <xf numFmtId="4" fontId="36" fillId="36" borderId="73" applyNumberFormat="0" applyProtection="0">
      <alignment horizontal="right" vertical="center"/>
    </xf>
    <xf numFmtId="4" fontId="36" fillId="36" borderId="73" applyNumberFormat="0" applyProtection="0">
      <alignment horizontal="right" vertical="center"/>
    </xf>
    <xf numFmtId="4" fontId="36" fillId="36" borderId="73" applyNumberFormat="0" applyProtection="0">
      <alignment horizontal="right" vertical="center"/>
    </xf>
    <xf numFmtId="4" fontId="36" fillId="36" borderId="73" applyNumberFormat="0" applyProtection="0">
      <alignment horizontal="right" vertical="center"/>
    </xf>
    <xf numFmtId="4" fontId="36" fillId="36" borderId="73" applyNumberFormat="0" applyProtection="0">
      <alignment horizontal="right" vertical="center"/>
    </xf>
    <xf numFmtId="4" fontId="36" fillId="36" borderId="73" applyNumberFormat="0" applyProtection="0">
      <alignment horizontal="right" vertical="center"/>
    </xf>
    <xf numFmtId="4" fontId="36" fillId="36" borderId="73" applyNumberFormat="0" applyProtection="0">
      <alignment horizontal="right" vertical="center"/>
    </xf>
    <xf numFmtId="4" fontId="36" fillId="36" borderId="73" applyNumberFormat="0" applyProtection="0">
      <alignment horizontal="right" vertical="center"/>
    </xf>
    <xf numFmtId="4" fontId="36" fillId="36" borderId="73" applyNumberFormat="0" applyProtection="0">
      <alignment horizontal="right" vertical="center"/>
    </xf>
    <xf numFmtId="4" fontId="36" fillId="36" borderId="73" applyNumberFormat="0" applyProtection="0">
      <alignment horizontal="right" vertical="center"/>
    </xf>
    <xf numFmtId="4" fontId="36" fillId="36" borderId="73" applyNumberFormat="0" applyProtection="0">
      <alignment horizontal="right" vertical="center"/>
    </xf>
    <xf numFmtId="4" fontId="36" fillId="36" borderId="73" applyNumberFormat="0" applyProtection="0">
      <alignment horizontal="right" vertical="center"/>
    </xf>
    <xf numFmtId="4" fontId="36" fillId="36" borderId="73" applyNumberFormat="0" applyProtection="0">
      <alignment horizontal="right" vertical="center"/>
    </xf>
    <xf numFmtId="4" fontId="36" fillId="36" borderId="73" applyNumberFormat="0" applyProtection="0">
      <alignment horizontal="right" vertical="center"/>
    </xf>
    <xf numFmtId="4" fontId="36" fillId="36" borderId="73" applyNumberFormat="0" applyProtection="0">
      <alignment horizontal="right" vertical="center"/>
    </xf>
    <xf numFmtId="4" fontId="36" fillId="36" borderId="73" applyNumberFormat="0" applyProtection="0">
      <alignment horizontal="right" vertical="center"/>
    </xf>
    <xf numFmtId="4" fontId="36" fillId="36" borderId="73" applyNumberFormat="0" applyProtection="0">
      <alignment horizontal="right" vertical="center"/>
    </xf>
    <xf numFmtId="4" fontId="36" fillId="36" borderId="73" applyNumberFormat="0" applyProtection="0">
      <alignment horizontal="right" vertical="center"/>
    </xf>
    <xf numFmtId="4" fontId="36" fillId="36" borderId="73" applyNumberFormat="0" applyProtection="0">
      <alignment horizontal="right" vertical="center"/>
    </xf>
    <xf numFmtId="4" fontId="36" fillId="36" borderId="73" applyNumberFormat="0" applyProtection="0">
      <alignment horizontal="right" vertical="center"/>
    </xf>
    <xf numFmtId="4" fontId="36" fillId="36" borderId="73" applyNumberFormat="0" applyProtection="0">
      <alignment horizontal="right" vertical="center"/>
    </xf>
    <xf numFmtId="4" fontId="36" fillId="36" borderId="73" applyNumberFormat="0" applyProtection="0">
      <alignment horizontal="right" vertical="center"/>
    </xf>
    <xf numFmtId="4" fontId="36" fillId="36" borderId="73" applyNumberFormat="0" applyProtection="0">
      <alignment horizontal="right" vertical="center"/>
    </xf>
    <xf numFmtId="4" fontId="36" fillId="36" borderId="73" applyNumberFormat="0" applyProtection="0">
      <alignment horizontal="right" vertical="center"/>
    </xf>
    <xf numFmtId="4" fontId="36" fillId="36" borderId="73" applyNumberFormat="0" applyProtection="0">
      <alignment horizontal="right" vertical="center"/>
    </xf>
    <xf numFmtId="4" fontId="36" fillId="36" borderId="73" applyNumberFormat="0" applyProtection="0">
      <alignment horizontal="right" vertical="center"/>
    </xf>
    <xf numFmtId="4" fontId="36" fillId="36" borderId="73" applyNumberFormat="0" applyProtection="0">
      <alignment horizontal="right" vertical="center"/>
    </xf>
    <xf numFmtId="4" fontId="36" fillId="36" borderId="73" applyNumberFormat="0" applyProtection="0">
      <alignment horizontal="right" vertical="center"/>
    </xf>
    <xf numFmtId="4" fontId="36" fillId="36" borderId="73" applyNumberFormat="0" applyProtection="0">
      <alignment horizontal="right" vertical="center"/>
    </xf>
    <xf numFmtId="4" fontId="36" fillId="36" borderId="73" applyNumberFormat="0" applyProtection="0">
      <alignment horizontal="right" vertical="center"/>
    </xf>
    <xf numFmtId="4" fontId="36" fillId="36" borderId="73" applyNumberFormat="0" applyProtection="0">
      <alignment horizontal="right" vertical="center"/>
    </xf>
    <xf numFmtId="4" fontId="36" fillId="36" borderId="73" applyNumberFormat="0" applyProtection="0">
      <alignment horizontal="right" vertical="center"/>
    </xf>
    <xf numFmtId="4" fontId="36" fillId="36" borderId="73" applyNumberFormat="0" applyProtection="0">
      <alignment horizontal="right" vertical="center"/>
    </xf>
    <xf numFmtId="4" fontId="36" fillId="36" borderId="73" applyNumberFormat="0" applyProtection="0">
      <alignment horizontal="right" vertical="center"/>
    </xf>
    <xf numFmtId="4" fontId="36" fillId="36" borderId="73" applyNumberFormat="0" applyProtection="0">
      <alignment horizontal="right" vertical="center"/>
    </xf>
    <xf numFmtId="4" fontId="36" fillId="36" borderId="73" applyNumberFormat="0" applyProtection="0">
      <alignment horizontal="right" vertical="center"/>
    </xf>
    <xf numFmtId="4" fontId="36" fillId="36" borderId="73" applyNumberFormat="0" applyProtection="0">
      <alignment horizontal="right" vertical="center"/>
    </xf>
    <xf numFmtId="4" fontId="36" fillId="36" borderId="73" applyNumberFormat="0" applyProtection="0">
      <alignment horizontal="right" vertical="center"/>
    </xf>
    <xf numFmtId="4" fontId="36" fillId="36" borderId="73" applyNumberFormat="0" applyProtection="0">
      <alignment horizontal="right" vertical="center"/>
    </xf>
    <xf numFmtId="4" fontId="36" fillId="36" borderId="73" applyNumberFormat="0" applyProtection="0">
      <alignment horizontal="right" vertical="center"/>
    </xf>
    <xf numFmtId="4" fontId="36" fillId="36" borderId="73" applyNumberFormat="0" applyProtection="0">
      <alignment horizontal="right" vertical="center"/>
    </xf>
    <xf numFmtId="4" fontId="36" fillId="36" borderId="73" applyNumberFormat="0" applyProtection="0">
      <alignment horizontal="right" vertical="center"/>
    </xf>
    <xf numFmtId="4" fontId="36" fillId="36" borderId="73" applyNumberFormat="0" applyProtection="0">
      <alignment horizontal="right" vertical="center"/>
    </xf>
    <xf numFmtId="4" fontId="36" fillId="36" borderId="73" applyNumberFormat="0" applyProtection="0">
      <alignment horizontal="right" vertical="center"/>
    </xf>
    <xf numFmtId="4" fontId="36" fillId="36" borderId="73" applyNumberFormat="0" applyProtection="0">
      <alignment horizontal="right" vertical="center"/>
    </xf>
    <xf numFmtId="4" fontId="36" fillId="36" borderId="73" applyNumberFormat="0" applyProtection="0">
      <alignment horizontal="right" vertical="center"/>
    </xf>
    <xf numFmtId="4" fontId="36" fillId="36" borderId="73" applyNumberFormat="0" applyProtection="0">
      <alignment horizontal="right" vertical="center"/>
    </xf>
    <xf numFmtId="4" fontId="36" fillId="36" borderId="73" applyNumberFormat="0" applyProtection="0">
      <alignment horizontal="right" vertical="center"/>
    </xf>
    <xf numFmtId="4" fontId="36" fillId="36" borderId="73" applyNumberFormat="0" applyProtection="0">
      <alignment horizontal="right" vertical="center"/>
    </xf>
    <xf numFmtId="4" fontId="36" fillId="36" borderId="73" applyNumberFormat="0" applyProtection="0">
      <alignment horizontal="right" vertical="center"/>
    </xf>
    <xf numFmtId="4" fontId="36" fillId="36" borderId="73" applyNumberFormat="0" applyProtection="0">
      <alignment horizontal="right" vertical="center"/>
    </xf>
    <xf numFmtId="4" fontId="36" fillId="36" borderId="73" applyNumberFormat="0" applyProtection="0">
      <alignment horizontal="right" vertical="center"/>
    </xf>
    <xf numFmtId="4" fontId="36" fillId="36" borderId="73" applyNumberFormat="0" applyProtection="0">
      <alignment horizontal="right" vertical="center"/>
    </xf>
    <xf numFmtId="4" fontId="36" fillId="36" borderId="73" applyNumberFormat="0" applyProtection="0">
      <alignment horizontal="right" vertical="center"/>
    </xf>
    <xf numFmtId="4" fontId="36" fillId="36" borderId="73" applyNumberFormat="0" applyProtection="0">
      <alignment horizontal="right" vertical="center"/>
    </xf>
    <xf numFmtId="4" fontId="36" fillId="36" borderId="73" applyNumberFormat="0" applyProtection="0">
      <alignment horizontal="right" vertical="center"/>
    </xf>
    <xf numFmtId="4" fontId="36" fillId="36" borderId="73" applyNumberFormat="0" applyProtection="0">
      <alignment horizontal="right" vertical="center"/>
    </xf>
    <xf numFmtId="4" fontId="36" fillId="36" borderId="73" applyNumberFormat="0" applyProtection="0">
      <alignment horizontal="right" vertical="center"/>
    </xf>
    <xf numFmtId="4" fontId="36" fillId="36" borderId="73" applyNumberFormat="0" applyProtection="0">
      <alignment horizontal="right" vertical="center"/>
    </xf>
    <xf numFmtId="4" fontId="36" fillId="36" borderId="73" applyNumberFormat="0" applyProtection="0">
      <alignment horizontal="right" vertical="center"/>
    </xf>
    <xf numFmtId="4" fontId="36" fillId="36" borderId="73" applyNumberFormat="0" applyProtection="0">
      <alignment horizontal="right" vertical="center"/>
    </xf>
    <xf numFmtId="4" fontId="36" fillId="36" borderId="73" applyNumberFormat="0" applyProtection="0">
      <alignment horizontal="right" vertical="center"/>
    </xf>
    <xf numFmtId="4" fontId="36" fillId="36" borderId="73" applyNumberFormat="0" applyProtection="0">
      <alignment horizontal="right" vertical="center"/>
    </xf>
    <xf numFmtId="4" fontId="36" fillId="36" borderId="73" applyNumberFormat="0" applyProtection="0">
      <alignment horizontal="right" vertical="center"/>
    </xf>
    <xf numFmtId="4" fontId="36" fillId="36" borderId="73" applyNumberFormat="0" applyProtection="0">
      <alignment horizontal="right" vertical="center"/>
    </xf>
    <xf numFmtId="4" fontId="36" fillId="36" borderId="73" applyNumberFormat="0" applyProtection="0">
      <alignment horizontal="right" vertical="center"/>
    </xf>
    <xf numFmtId="4" fontId="36" fillId="36" borderId="73" applyNumberFormat="0" applyProtection="0">
      <alignment horizontal="right" vertical="center"/>
    </xf>
    <xf numFmtId="4" fontId="36" fillId="36" borderId="73" applyNumberFormat="0" applyProtection="0">
      <alignment horizontal="right" vertical="center"/>
    </xf>
    <xf numFmtId="4" fontId="36" fillId="36" borderId="73" applyNumberFormat="0" applyProtection="0">
      <alignment horizontal="right" vertical="center"/>
    </xf>
    <xf numFmtId="4" fontId="36" fillId="36" borderId="73" applyNumberFormat="0" applyProtection="0">
      <alignment horizontal="right" vertical="center"/>
    </xf>
    <xf numFmtId="4" fontId="36" fillId="36" borderId="73" applyNumberFormat="0" applyProtection="0">
      <alignment horizontal="right" vertical="center"/>
    </xf>
    <xf numFmtId="4" fontId="36" fillId="36" borderId="73" applyNumberFormat="0" applyProtection="0">
      <alignment horizontal="right" vertical="center"/>
    </xf>
    <xf numFmtId="4" fontId="36" fillId="36" borderId="73" applyNumberFormat="0" applyProtection="0">
      <alignment horizontal="right" vertical="center"/>
    </xf>
    <xf numFmtId="4" fontId="36" fillId="36" borderId="73" applyNumberFormat="0" applyProtection="0">
      <alignment horizontal="right" vertical="center"/>
    </xf>
    <xf numFmtId="4" fontId="36" fillId="36" borderId="73" applyNumberFormat="0" applyProtection="0">
      <alignment horizontal="right" vertical="center"/>
    </xf>
    <xf numFmtId="4" fontId="36" fillId="36" borderId="73" applyNumberFormat="0" applyProtection="0">
      <alignment horizontal="right" vertical="center"/>
    </xf>
    <xf numFmtId="4" fontId="36" fillId="36" borderId="73" applyNumberFormat="0" applyProtection="0">
      <alignment horizontal="right" vertical="center"/>
    </xf>
    <xf numFmtId="4" fontId="36" fillId="36" borderId="73" applyNumberFormat="0" applyProtection="0">
      <alignment horizontal="right" vertical="center"/>
    </xf>
    <xf numFmtId="4" fontId="36" fillId="36" borderId="73" applyNumberFormat="0" applyProtection="0">
      <alignment horizontal="right" vertical="center"/>
    </xf>
    <xf numFmtId="4" fontId="36" fillId="36" borderId="73" applyNumberFormat="0" applyProtection="0">
      <alignment horizontal="right" vertical="center"/>
    </xf>
    <xf numFmtId="4" fontId="36" fillId="36" borderId="73" applyNumberFormat="0" applyProtection="0">
      <alignment horizontal="right" vertical="center"/>
    </xf>
    <xf numFmtId="4" fontId="36" fillId="36" borderId="73" applyNumberFormat="0" applyProtection="0">
      <alignment horizontal="right" vertical="center"/>
    </xf>
    <xf numFmtId="4" fontId="36" fillId="36" borderId="73" applyNumberFormat="0" applyProtection="0">
      <alignment horizontal="right" vertical="center"/>
    </xf>
    <xf numFmtId="4" fontId="36" fillId="36" borderId="73" applyNumberFormat="0" applyProtection="0">
      <alignment horizontal="right" vertical="center"/>
    </xf>
    <xf numFmtId="4" fontId="36" fillId="36" borderId="73" applyNumberFormat="0" applyProtection="0">
      <alignment horizontal="right" vertical="center"/>
    </xf>
    <xf numFmtId="4" fontId="36" fillId="36" borderId="73" applyNumberFormat="0" applyProtection="0">
      <alignment horizontal="right" vertical="center"/>
    </xf>
    <xf numFmtId="4" fontId="36" fillId="36" borderId="73" applyNumberFormat="0" applyProtection="0">
      <alignment horizontal="right" vertical="center"/>
    </xf>
    <xf numFmtId="4" fontId="36" fillId="36" borderId="73" applyNumberFormat="0" applyProtection="0">
      <alignment horizontal="right" vertical="center"/>
    </xf>
    <xf numFmtId="4" fontId="36" fillId="36" borderId="73" applyNumberFormat="0" applyProtection="0">
      <alignment horizontal="right" vertical="center"/>
    </xf>
    <xf numFmtId="4" fontId="36" fillId="36" borderId="73" applyNumberFormat="0" applyProtection="0">
      <alignment horizontal="right" vertical="center"/>
    </xf>
    <xf numFmtId="4" fontId="36" fillId="36" borderId="73" applyNumberFormat="0" applyProtection="0">
      <alignment horizontal="right" vertical="center"/>
    </xf>
    <xf numFmtId="4" fontId="36" fillId="36" borderId="73" applyNumberFormat="0" applyProtection="0">
      <alignment horizontal="right" vertical="center"/>
    </xf>
    <xf numFmtId="4" fontId="36" fillId="36" borderId="73" applyNumberFormat="0" applyProtection="0">
      <alignment horizontal="right" vertical="center"/>
    </xf>
    <xf numFmtId="4" fontId="36" fillId="36" borderId="73" applyNumberFormat="0" applyProtection="0">
      <alignment horizontal="right" vertical="center"/>
    </xf>
    <xf numFmtId="4" fontId="36" fillId="36" borderId="73" applyNumberFormat="0" applyProtection="0">
      <alignment horizontal="right" vertical="center"/>
    </xf>
    <xf numFmtId="4" fontId="36" fillId="36" borderId="73" applyNumberFormat="0" applyProtection="0">
      <alignment horizontal="right" vertical="center"/>
    </xf>
    <xf numFmtId="4" fontId="36" fillId="36" borderId="73" applyNumberFormat="0" applyProtection="0">
      <alignment horizontal="right" vertical="center"/>
    </xf>
    <xf numFmtId="4" fontId="36" fillId="36" borderId="73" applyNumberFormat="0" applyProtection="0">
      <alignment horizontal="right" vertical="center"/>
    </xf>
    <xf numFmtId="4" fontId="36" fillId="36" borderId="73" applyNumberFormat="0" applyProtection="0">
      <alignment horizontal="right" vertical="center"/>
    </xf>
    <xf numFmtId="4" fontId="36" fillId="36" borderId="73" applyNumberFormat="0" applyProtection="0">
      <alignment horizontal="right" vertical="center"/>
    </xf>
    <xf numFmtId="4" fontId="36" fillId="36" borderId="73" applyNumberFormat="0" applyProtection="0">
      <alignment horizontal="right" vertical="center"/>
    </xf>
    <xf numFmtId="4" fontId="36" fillId="36" borderId="73" applyNumberFormat="0" applyProtection="0">
      <alignment horizontal="right" vertical="center"/>
    </xf>
    <xf numFmtId="4" fontId="36" fillId="36" borderId="73" applyNumberFormat="0" applyProtection="0">
      <alignment horizontal="right" vertical="center"/>
    </xf>
    <xf numFmtId="4" fontId="36" fillId="36" borderId="73" applyNumberFormat="0" applyProtection="0">
      <alignment horizontal="right" vertical="center"/>
    </xf>
    <xf numFmtId="4" fontId="36" fillId="36" borderId="73" applyNumberFormat="0" applyProtection="0">
      <alignment horizontal="right" vertical="center"/>
    </xf>
    <xf numFmtId="4" fontId="36" fillId="36" borderId="73" applyNumberFormat="0" applyProtection="0">
      <alignment horizontal="right" vertical="center"/>
    </xf>
    <xf numFmtId="4" fontId="36" fillId="36" borderId="73" applyNumberFormat="0" applyProtection="0">
      <alignment horizontal="right" vertical="center"/>
    </xf>
    <xf numFmtId="4" fontId="36" fillId="36" borderId="73" applyNumberFormat="0" applyProtection="0">
      <alignment horizontal="right" vertical="center"/>
    </xf>
    <xf numFmtId="4" fontId="36" fillId="36" borderId="73" applyNumberFormat="0" applyProtection="0">
      <alignment horizontal="right" vertical="center"/>
    </xf>
    <xf numFmtId="4" fontId="36" fillId="36" borderId="73" applyNumberFormat="0" applyProtection="0">
      <alignment horizontal="right" vertical="center"/>
    </xf>
    <xf numFmtId="4" fontId="36" fillId="36" borderId="73" applyNumberFormat="0" applyProtection="0">
      <alignment horizontal="right" vertical="center"/>
    </xf>
    <xf numFmtId="4" fontId="36" fillId="36" borderId="73" applyNumberFormat="0" applyProtection="0">
      <alignment horizontal="right" vertical="center"/>
    </xf>
    <xf numFmtId="4" fontId="36" fillId="36" borderId="73" applyNumberFormat="0" applyProtection="0">
      <alignment horizontal="right" vertical="center"/>
    </xf>
    <xf numFmtId="4" fontId="36" fillId="36" borderId="73" applyNumberFormat="0" applyProtection="0">
      <alignment horizontal="right" vertical="center"/>
    </xf>
    <xf numFmtId="4" fontId="36" fillId="36" borderId="73" applyNumberFormat="0" applyProtection="0">
      <alignment horizontal="right" vertical="center"/>
    </xf>
    <xf numFmtId="4" fontId="36" fillId="36" borderId="73" applyNumberFormat="0" applyProtection="0">
      <alignment horizontal="right" vertical="center"/>
    </xf>
    <xf numFmtId="4" fontId="36" fillId="36" borderId="73" applyNumberFormat="0" applyProtection="0">
      <alignment horizontal="right" vertical="center"/>
    </xf>
    <xf numFmtId="4" fontId="36" fillId="36" borderId="73" applyNumberFormat="0" applyProtection="0">
      <alignment horizontal="right" vertical="center"/>
    </xf>
    <xf numFmtId="4" fontId="36" fillId="36" borderId="73" applyNumberFormat="0" applyProtection="0">
      <alignment horizontal="right" vertical="center"/>
    </xf>
    <xf numFmtId="4" fontId="36" fillId="36" borderId="73" applyNumberFormat="0" applyProtection="0">
      <alignment horizontal="right" vertical="center"/>
    </xf>
    <xf numFmtId="4" fontId="36" fillId="36" borderId="73" applyNumberFormat="0" applyProtection="0">
      <alignment horizontal="right" vertical="center"/>
    </xf>
    <xf numFmtId="4" fontId="36" fillId="36" borderId="73" applyNumberFormat="0" applyProtection="0">
      <alignment horizontal="right" vertical="center"/>
    </xf>
    <xf numFmtId="4" fontId="36" fillId="36" borderId="73" applyNumberFormat="0" applyProtection="0">
      <alignment horizontal="right" vertical="center"/>
    </xf>
    <xf numFmtId="4" fontId="36" fillId="36" borderId="73" applyNumberFormat="0" applyProtection="0">
      <alignment horizontal="right" vertical="center"/>
    </xf>
    <xf numFmtId="4" fontId="36" fillId="36" borderId="73" applyNumberFormat="0" applyProtection="0">
      <alignment horizontal="right" vertical="center"/>
    </xf>
    <xf numFmtId="4" fontId="36" fillId="36" borderId="73" applyNumberFormat="0" applyProtection="0">
      <alignment horizontal="right" vertical="center"/>
    </xf>
    <xf numFmtId="4" fontId="36" fillId="36" borderId="73" applyNumberFormat="0" applyProtection="0">
      <alignment horizontal="right" vertical="center"/>
    </xf>
    <xf numFmtId="4" fontId="36" fillId="36" borderId="73" applyNumberFormat="0" applyProtection="0">
      <alignment horizontal="right" vertical="center"/>
    </xf>
    <xf numFmtId="4" fontId="36" fillId="36" borderId="73" applyNumberFormat="0" applyProtection="0">
      <alignment horizontal="right" vertical="center"/>
    </xf>
    <xf numFmtId="4" fontId="36" fillId="36" borderId="73" applyNumberFormat="0" applyProtection="0">
      <alignment horizontal="right" vertical="center"/>
    </xf>
    <xf numFmtId="4" fontId="36" fillId="36" borderId="73" applyNumberFormat="0" applyProtection="0">
      <alignment horizontal="right" vertical="center"/>
    </xf>
    <xf numFmtId="4" fontId="36" fillId="36" borderId="73" applyNumberFormat="0" applyProtection="0">
      <alignment horizontal="right" vertical="center"/>
    </xf>
    <xf numFmtId="4" fontId="36" fillId="36" borderId="73" applyNumberFormat="0" applyProtection="0">
      <alignment horizontal="right" vertical="center"/>
    </xf>
    <xf numFmtId="4" fontId="36" fillId="36" borderId="73" applyNumberFormat="0" applyProtection="0">
      <alignment horizontal="right" vertical="center"/>
    </xf>
    <xf numFmtId="4" fontId="36" fillId="36" borderId="73" applyNumberFormat="0" applyProtection="0">
      <alignment horizontal="right" vertical="center"/>
    </xf>
    <xf numFmtId="4" fontId="36" fillId="36" borderId="73" applyNumberFormat="0" applyProtection="0">
      <alignment horizontal="right" vertical="center"/>
    </xf>
    <xf numFmtId="4" fontId="36" fillId="36" borderId="73" applyNumberFormat="0" applyProtection="0">
      <alignment horizontal="right" vertical="center"/>
    </xf>
    <xf numFmtId="4" fontId="36" fillId="36" borderId="73" applyNumberFormat="0" applyProtection="0">
      <alignment horizontal="right" vertical="center"/>
    </xf>
    <xf numFmtId="4" fontId="36" fillId="36" borderId="73" applyNumberFormat="0" applyProtection="0">
      <alignment horizontal="right" vertical="center"/>
    </xf>
    <xf numFmtId="4" fontId="36" fillId="36" borderId="73" applyNumberFormat="0" applyProtection="0">
      <alignment horizontal="right" vertical="center"/>
    </xf>
    <xf numFmtId="4" fontId="36" fillId="36" borderId="73" applyNumberFormat="0" applyProtection="0">
      <alignment horizontal="right" vertical="center"/>
    </xf>
    <xf numFmtId="4" fontId="36" fillId="36" borderId="73" applyNumberFormat="0" applyProtection="0">
      <alignment horizontal="right" vertical="center"/>
    </xf>
    <xf numFmtId="4" fontId="36" fillId="36" borderId="73" applyNumberFormat="0" applyProtection="0">
      <alignment horizontal="right" vertical="center"/>
    </xf>
    <xf numFmtId="4" fontId="36" fillId="36" borderId="73" applyNumberFormat="0" applyProtection="0">
      <alignment horizontal="right" vertical="center"/>
    </xf>
    <xf numFmtId="4" fontId="36" fillId="36" borderId="73" applyNumberFormat="0" applyProtection="0">
      <alignment horizontal="right" vertical="center"/>
    </xf>
    <xf numFmtId="4" fontId="36" fillId="36" borderId="73" applyNumberFormat="0" applyProtection="0">
      <alignment horizontal="right" vertical="center"/>
    </xf>
    <xf numFmtId="4" fontId="36" fillId="36" borderId="73" applyNumberFormat="0" applyProtection="0">
      <alignment horizontal="right" vertical="center"/>
    </xf>
    <xf numFmtId="4" fontId="36" fillId="36" borderId="73" applyNumberFormat="0" applyProtection="0">
      <alignment horizontal="right" vertical="center"/>
    </xf>
    <xf numFmtId="4" fontId="36" fillId="36" borderId="73" applyNumberFormat="0" applyProtection="0">
      <alignment horizontal="right" vertical="center"/>
    </xf>
    <xf numFmtId="4" fontId="36" fillId="36" borderId="73" applyNumberFormat="0" applyProtection="0">
      <alignment horizontal="right" vertical="center"/>
    </xf>
    <xf numFmtId="4" fontId="36" fillId="36" borderId="73" applyNumberFormat="0" applyProtection="0">
      <alignment horizontal="right" vertical="center"/>
    </xf>
    <xf numFmtId="4" fontId="36" fillId="36" borderId="73" applyNumberFormat="0" applyProtection="0">
      <alignment horizontal="right" vertical="center"/>
    </xf>
    <xf numFmtId="4" fontId="36" fillId="36" borderId="73" applyNumberFormat="0" applyProtection="0">
      <alignment horizontal="right" vertical="center"/>
    </xf>
    <xf numFmtId="4" fontId="36" fillId="28" borderId="73" applyNumberFormat="0" applyProtection="0">
      <alignment horizontal="right" vertical="center"/>
    </xf>
    <xf numFmtId="4" fontId="36" fillId="28" borderId="73" applyNumberFormat="0" applyProtection="0">
      <alignment horizontal="right" vertical="center"/>
    </xf>
    <xf numFmtId="4" fontId="36" fillId="28" borderId="73" applyNumberFormat="0" applyProtection="0">
      <alignment horizontal="right" vertical="center"/>
    </xf>
    <xf numFmtId="4" fontId="36" fillId="28" borderId="73" applyNumberFormat="0" applyProtection="0">
      <alignment horizontal="right" vertical="center"/>
    </xf>
    <xf numFmtId="4" fontId="36" fillId="28" borderId="73" applyNumberFormat="0" applyProtection="0">
      <alignment horizontal="right" vertical="center"/>
    </xf>
    <xf numFmtId="4" fontId="36" fillId="28" borderId="73" applyNumberFormat="0" applyProtection="0">
      <alignment horizontal="right" vertical="center"/>
    </xf>
    <xf numFmtId="4" fontId="36" fillId="28" borderId="73" applyNumberFormat="0" applyProtection="0">
      <alignment horizontal="right" vertical="center"/>
    </xf>
    <xf numFmtId="4" fontId="36" fillId="28" borderId="73" applyNumberFormat="0" applyProtection="0">
      <alignment horizontal="right" vertical="center"/>
    </xf>
    <xf numFmtId="4" fontId="36" fillId="28" borderId="73" applyNumberFormat="0" applyProtection="0">
      <alignment horizontal="right" vertical="center"/>
    </xf>
    <xf numFmtId="4" fontId="36" fillId="28" borderId="73" applyNumberFormat="0" applyProtection="0">
      <alignment horizontal="right" vertical="center"/>
    </xf>
    <xf numFmtId="4" fontId="36" fillId="28" borderId="73" applyNumberFormat="0" applyProtection="0">
      <alignment horizontal="right" vertical="center"/>
    </xf>
    <xf numFmtId="4" fontId="36" fillId="28" borderId="73" applyNumberFormat="0" applyProtection="0">
      <alignment horizontal="right" vertical="center"/>
    </xf>
    <xf numFmtId="4" fontId="36" fillId="28" borderId="73" applyNumberFormat="0" applyProtection="0">
      <alignment horizontal="right" vertical="center"/>
    </xf>
    <xf numFmtId="4" fontId="36" fillId="28" borderId="73" applyNumberFormat="0" applyProtection="0">
      <alignment horizontal="right" vertical="center"/>
    </xf>
    <xf numFmtId="4" fontId="36" fillId="28" borderId="73" applyNumberFormat="0" applyProtection="0">
      <alignment horizontal="right" vertical="center"/>
    </xf>
    <xf numFmtId="4" fontId="36" fillId="28" borderId="73" applyNumberFormat="0" applyProtection="0">
      <alignment horizontal="right" vertical="center"/>
    </xf>
    <xf numFmtId="4" fontId="36" fillId="28" borderId="73" applyNumberFormat="0" applyProtection="0">
      <alignment horizontal="right" vertical="center"/>
    </xf>
    <xf numFmtId="4" fontId="36" fillId="28" borderId="73" applyNumberFormat="0" applyProtection="0">
      <alignment horizontal="right" vertical="center"/>
    </xf>
    <xf numFmtId="4" fontId="36" fillId="28" borderId="73" applyNumberFormat="0" applyProtection="0">
      <alignment horizontal="right" vertical="center"/>
    </xf>
    <xf numFmtId="4" fontId="36" fillId="28" borderId="73" applyNumberFormat="0" applyProtection="0">
      <alignment horizontal="right" vertical="center"/>
    </xf>
    <xf numFmtId="4" fontId="36" fillId="28" borderId="73" applyNumberFormat="0" applyProtection="0">
      <alignment horizontal="right" vertical="center"/>
    </xf>
    <xf numFmtId="4" fontId="36" fillId="28" borderId="73" applyNumberFormat="0" applyProtection="0">
      <alignment horizontal="right" vertical="center"/>
    </xf>
    <xf numFmtId="4" fontId="36" fillId="28" borderId="73" applyNumberFormat="0" applyProtection="0">
      <alignment horizontal="right" vertical="center"/>
    </xf>
    <xf numFmtId="4" fontId="36" fillId="28" borderId="73" applyNumberFormat="0" applyProtection="0">
      <alignment horizontal="right" vertical="center"/>
    </xf>
    <xf numFmtId="4" fontId="36" fillId="28" borderId="73" applyNumberFormat="0" applyProtection="0">
      <alignment horizontal="right" vertical="center"/>
    </xf>
    <xf numFmtId="4" fontId="36" fillId="28" borderId="73" applyNumberFormat="0" applyProtection="0">
      <alignment horizontal="right" vertical="center"/>
    </xf>
    <xf numFmtId="4" fontId="36" fillId="28" borderId="73" applyNumberFormat="0" applyProtection="0">
      <alignment horizontal="right" vertical="center"/>
    </xf>
    <xf numFmtId="4" fontId="36" fillId="28" borderId="73" applyNumberFormat="0" applyProtection="0">
      <alignment horizontal="right" vertical="center"/>
    </xf>
    <xf numFmtId="4" fontId="36" fillId="28" borderId="73" applyNumberFormat="0" applyProtection="0">
      <alignment horizontal="right" vertical="center"/>
    </xf>
    <xf numFmtId="4" fontId="36" fillId="28" borderId="73" applyNumberFormat="0" applyProtection="0">
      <alignment horizontal="right" vertical="center"/>
    </xf>
    <xf numFmtId="4" fontId="36" fillId="28" borderId="73" applyNumberFormat="0" applyProtection="0">
      <alignment horizontal="right" vertical="center"/>
    </xf>
    <xf numFmtId="4" fontId="36" fillId="28" borderId="73" applyNumberFormat="0" applyProtection="0">
      <alignment horizontal="right" vertical="center"/>
    </xf>
    <xf numFmtId="4" fontId="36" fillId="28" borderId="73" applyNumberFormat="0" applyProtection="0">
      <alignment horizontal="right" vertical="center"/>
    </xf>
    <xf numFmtId="4" fontId="36" fillId="28" borderId="73" applyNumberFormat="0" applyProtection="0">
      <alignment horizontal="right" vertical="center"/>
    </xf>
    <xf numFmtId="4" fontId="36" fillId="28" borderId="73" applyNumberFormat="0" applyProtection="0">
      <alignment horizontal="right" vertical="center"/>
    </xf>
    <xf numFmtId="4" fontId="36" fillId="28" borderId="73" applyNumberFormat="0" applyProtection="0">
      <alignment horizontal="right" vertical="center"/>
    </xf>
    <xf numFmtId="4" fontId="36" fillId="28" borderId="73" applyNumberFormat="0" applyProtection="0">
      <alignment horizontal="right" vertical="center"/>
    </xf>
    <xf numFmtId="4" fontId="36" fillId="28" borderId="73" applyNumberFormat="0" applyProtection="0">
      <alignment horizontal="right" vertical="center"/>
    </xf>
    <xf numFmtId="4" fontId="36" fillId="28" borderId="73" applyNumberFormat="0" applyProtection="0">
      <alignment horizontal="right" vertical="center"/>
    </xf>
    <xf numFmtId="4" fontId="36" fillId="28" borderId="73" applyNumberFormat="0" applyProtection="0">
      <alignment horizontal="right" vertical="center"/>
    </xf>
    <xf numFmtId="4" fontId="36" fillId="28" borderId="73" applyNumberFormat="0" applyProtection="0">
      <alignment horizontal="right" vertical="center"/>
    </xf>
    <xf numFmtId="4" fontId="36" fillId="28" borderId="73" applyNumberFormat="0" applyProtection="0">
      <alignment horizontal="right" vertical="center"/>
    </xf>
    <xf numFmtId="4" fontId="36" fillId="28" borderId="73" applyNumberFormat="0" applyProtection="0">
      <alignment horizontal="right" vertical="center"/>
    </xf>
    <xf numFmtId="4" fontId="36" fillId="28" borderId="73" applyNumberFormat="0" applyProtection="0">
      <alignment horizontal="right" vertical="center"/>
    </xf>
    <xf numFmtId="4" fontId="36" fillId="28" borderId="73" applyNumberFormat="0" applyProtection="0">
      <alignment horizontal="right" vertical="center"/>
    </xf>
    <xf numFmtId="4" fontId="36" fillId="28" borderId="73" applyNumberFormat="0" applyProtection="0">
      <alignment horizontal="right" vertical="center"/>
    </xf>
    <xf numFmtId="4" fontId="36" fillId="28" borderId="73" applyNumberFormat="0" applyProtection="0">
      <alignment horizontal="right" vertical="center"/>
    </xf>
    <xf numFmtId="4" fontId="36" fillId="28" borderId="73" applyNumberFormat="0" applyProtection="0">
      <alignment horizontal="right" vertical="center"/>
    </xf>
    <xf numFmtId="4" fontId="36" fillId="28" borderId="73" applyNumberFormat="0" applyProtection="0">
      <alignment horizontal="right" vertical="center"/>
    </xf>
    <xf numFmtId="4" fontId="36" fillId="28" borderId="73" applyNumberFormat="0" applyProtection="0">
      <alignment horizontal="right" vertical="center"/>
    </xf>
    <xf numFmtId="4" fontId="36" fillId="28" borderId="73" applyNumberFormat="0" applyProtection="0">
      <alignment horizontal="right" vertical="center"/>
    </xf>
    <xf numFmtId="4" fontId="36" fillId="28" borderId="73" applyNumberFormat="0" applyProtection="0">
      <alignment horizontal="right" vertical="center"/>
    </xf>
    <xf numFmtId="4" fontId="36" fillId="28" borderId="73" applyNumberFormat="0" applyProtection="0">
      <alignment horizontal="right" vertical="center"/>
    </xf>
    <xf numFmtId="4" fontId="36" fillId="28" borderId="73" applyNumberFormat="0" applyProtection="0">
      <alignment horizontal="right" vertical="center"/>
    </xf>
    <xf numFmtId="4" fontId="36" fillId="28" borderId="73" applyNumberFormat="0" applyProtection="0">
      <alignment horizontal="right" vertical="center"/>
    </xf>
    <xf numFmtId="4" fontId="36" fillId="28" borderId="73" applyNumberFormat="0" applyProtection="0">
      <alignment horizontal="right" vertical="center"/>
    </xf>
    <xf numFmtId="4" fontId="36" fillId="28" borderId="73" applyNumberFormat="0" applyProtection="0">
      <alignment horizontal="right" vertical="center"/>
    </xf>
    <xf numFmtId="4" fontId="36" fillId="28" borderId="73" applyNumberFormat="0" applyProtection="0">
      <alignment horizontal="right" vertical="center"/>
    </xf>
    <xf numFmtId="4" fontId="36" fillId="28" borderId="73" applyNumberFormat="0" applyProtection="0">
      <alignment horizontal="right" vertical="center"/>
    </xf>
    <xf numFmtId="4" fontId="36" fillId="28" borderId="73" applyNumberFormat="0" applyProtection="0">
      <alignment horizontal="right" vertical="center"/>
    </xf>
    <xf numFmtId="4" fontId="36" fillId="28" borderId="73" applyNumberFormat="0" applyProtection="0">
      <alignment horizontal="right" vertical="center"/>
    </xf>
    <xf numFmtId="4" fontId="36" fillId="28" borderId="73" applyNumberFormat="0" applyProtection="0">
      <alignment horizontal="right" vertical="center"/>
    </xf>
    <xf numFmtId="4" fontId="36" fillId="28" borderId="73" applyNumberFormat="0" applyProtection="0">
      <alignment horizontal="right" vertical="center"/>
    </xf>
    <xf numFmtId="4" fontId="36" fillId="28" borderId="73" applyNumberFormat="0" applyProtection="0">
      <alignment horizontal="right" vertical="center"/>
    </xf>
    <xf numFmtId="4" fontId="36" fillId="28" borderId="73" applyNumberFormat="0" applyProtection="0">
      <alignment horizontal="right" vertical="center"/>
    </xf>
    <xf numFmtId="4" fontId="36" fillId="28" borderId="73" applyNumberFormat="0" applyProtection="0">
      <alignment horizontal="right" vertical="center"/>
    </xf>
    <xf numFmtId="4" fontId="36" fillId="28" borderId="73" applyNumberFormat="0" applyProtection="0">
      <alignment horizontal="right" vertical="center"/>
    </xf>
    <xf numFmtId="4" fontId="36" fillId="28" borderId="73" applyNumberFormat="0" applyProtection="0">
      <alignment horizontal="right" vertical="center"/>
    </xf>
    <xf numFmtId="4" fontId="36" fillId="28" borderId="73" applyNumberFormat="0" applyProtection="0">
      <alignment horizontal="right" vertical="center"/>
    </xf>
    <xf numFmtId="4" fontId="36" fillId="28" borderId="73" applyNumberFormat="0" applyProtection="0">
      <alignment horizontal="right" vertical="center"/>
    </xf>
    <xf numFmtId="4" fontId="36" fillId="28" borderId="73" applyNumberFormat="0" applyProtection="0">
      <alignment horizontal="right" vertical="center"/>
    </xf>
    <xf numFmtId="4" fontId="36" fillId="28" borderId="73" applyNumberFormat="0" applyProtection="0">
      <alignment horizontal="right" vertical="center"/>
    </xf>
    <xf numFmtId="4" fontId="36" fillId="28" borderId="73" applyNumberFormat="0" applyProtection="0">
      <alignment horizontal="right" vertical="center"/>
    </xf>
    <xf numFmtId="4" fontId="36" fillId="28" borderId="73" applyNumberFormat="0" applyProtection="0">
      <alignment horizontal="right" vertical="center"/>
    </xf>
    <xf numFmtId="4" fontId="36" fillId="28" borderId="73" applyNumberFormat="0" applyProtection="0">
      <alignment horizontal="right" vertical="center"/>
    </xf>
    <xf numFmtId="4" fontId="36" fillId="28" borderId="73" applyNumberFormat="0" applyProtection="0">
      <alignment horizontal="right" vertical="center"/>
    </xf>
    <xf numFmtId="4" fontId="36" fillId="28" borderId="73" applyNumberFormat="0" applyProtection="0">
      <alignment horizontal="right" vertical="center"/>
    </xf>
    <xf numFmtId="4" fontId="36" fillId="28" borderId="73" applyNumberFormat="0" applyProtection="0">
      <alignment horizontal="right" vertical="center"/>
    </xf>
    <xf numFmtId="4" fontId="36" fillId="28" borderId="73" applyNumberFormat="0" applyProtection="0">
      <alignment horizontal="right" vertical="center"/>
    </xf>
    <xf numFmtId="4" fontId="36" fillId="28" borderId="73" applyNumberFormat="0" applyProtection="0">
      <alignment horizontal="right" vertical="center"/>
    </xf>
    <xf numFmtId="4" fontId="36" fillId="28" borderId="73" applyNumberFormat="0" applyProtection="0">
      <alignment horizontal="right" vertical="center"/>
    </xf>
    <xf numFmtId="4" fontId="36" fillId="28" borderId="73" applyNumberFormat="0" applyProtection="0">
      <alignment horizontal="right" vertical="center"/>
    </xf>
    <xf numFmtId="4" fontId="36" fillId="28" borderId="73" applyNumberFormat="0" applyProtection="0">
      <alignment horizontal="right" vertical="center"/>
    </xf>
    <xf numFmtId="4" fontId="36" fillId="28" borderId="73" applyNumberFormat="0" applyProtection="0">
      <alignment horizontal="right" vertical="center"/>
    </xf>
    <xf numFmtId="4" fontId="36" fillId="28" borderId="73" applyNumberFormat="0" applyProtection="0">
      <alignment horizontal="right" vertical="center"/>
    </xf>
    <xf numFmtId="4" fontId="36" fillId="28" borderId="73" applyNumberFormat="0" applyProtection="0">
      <alignment horizontal="right" vertical="center"/>
    </xf>
    <xf numFmtId="4" fontId="36" fillId="28" borderId="73" applyNumberFormat="0" applyProtection="0">
      <alignment horizontal="right" vertical="center"/>
    </xf>
    <xf numFmtId="4" fontId="36" fillId="28" borderId="73" applyNumberFormat="0" applyProtection="0">
      <alignment horizontal="right" vertical="center"/>
    </xf>
    <xf numFmtId="4" fontId="36" fillId="28" borderId="73" applyNumberFormat="0" applyProtection="0">
      <alignment horizontal="right" vertical="center"/>
    </xf>
    <xf numFmtId="4" fontId="36" fillId="28" borderId="73" applyNumberFormat="0" applyProtection="0">
      <alignment horizontal="right" vertical="center"/>
    </xf>
    <xf numFmtId="4" fontId="36" fillId="28" borderId="73" applyNumberFormat="0" applyProtection="0">
      <alignment horizontal="right" vertical="center"/>
    </xf>
    <xf numFmtId="4" fontId="36" fillId="28" borderId="73" applyNumberFormat="0" applyProtection="0">
      <alignment horizontal="right" vertical="center"/>
    </xf>
    <xf numFmtId="4" fontId="36" fillId="28" borderId="73" applyNumberFormat="0" applyProtection="0">
      <alignment horizontal="right" vertical="center"/>
    </xf>
    <xf numFmtId="4" fontId="36" fillId="28" borderId="73" applyNumberFormat="0" applyProtection="0">
      <alignment horizontal="right" vertical="center"/>
    </xf>
    <xf numFmtId="4" fontId="36" fillId="28" borderId="73" applyNumberFormat="0" applyProtection="0">
      <alignment horizontal="right" vertical="center"/>
    </xf>
    <xf numFmtId="4" fontId="36" fillId="28" borderId="73" applyNumberFormat="0" applyProtection="0">
      <alignment horizontal="right" vertical="center"/>
    </xf>
    <xf numFmtId="4" fontId="36" fillId="28" borderId="73" applyNumberFormat="0" applyProtection="0">
      <alignment horizontal="right" vertical="center"/>
    </xf>
    <xf numFmtId="4" fontId="36" fillId="28" borderId="73" applyNumberFormat="0" applyProtection="0">
      <alignment horizontal="right" vertical="center"/>
    </xf>
    <xf numFmtId="4" fontId="36" fillId="28" borderId="73" applyNumberFormat="0" applyProtection="0">
      <alignment horizontal="right" vertical="center"/>
    </xf>
    <xf numFmtId="4" fontId="36" fillId="28" borderId="73" applyNumberFormat="0" applyProtection="0">
      <alignment horizontal="right" vertical="center"/>
    </xf>
    <xf numFmtId="4" fontId="36" fillId="28" borderId="73" applyNumberFormat="0" applyProtection="0">
      <alignment horizontal="right" vertical="center"/>
    </xf>
    <xf numFmtId="4" fontId="36" fillId="28" borderId="73" applyNumberFormat="0" applyProtection="0">
      <alignment horizontal="right" vertical="center"/>
    </xf>
    <xf numFmtId="4" fontId="36" fillId="28" borderId="73" applyNumberFormat="0" applyProtection="0">
      <alignment horizontal="right" vertical="center"/>
    </xf>
    <xf numFmtId="4" fontId="36" fillId="28" borderId="73" applyNumberFormat="0" applyProtection="0">
      <alignment horizontal="right" vertical="center"/>
    </xf>
    <xf numFmtId="4" fontId="36" fillId="28" borderId="73" applyNumberFormat="0" applyProtection="0">
      <alignment horizontal="right" vertical="center"/>
    </xf>
    <xf numFmtId="4" fontId="36" fillId="28" borderId="73" applyNumberFormat="0" applyProtection="0">
      <alignment horizontal="right" vertical="center"/>
    </xf>
    <xf numFmtId="4" fontId="36" fillId="28" borderId="73" applyNumberFormat="0" applyProtection="0">
      <alignment horizontal="right" vertical="center"/>
    </xf>
    <xf numFmtId="4" fontId="36" fillId="28" borderId="73" applyNumberFormat="0" applyProtection="0">
      <alignment horizontal="right" vertical="center"/>
    </xf>
    <xf numFmtId="4" fontId="36" fillId="28" borderId="73" applyNumberFormat="0" applyProtection="0">
      <alignment horizontal="right" vertical="center"/>
    </xf>
    <xf numFmtId="4" fontId="36" fillId="28" borderId="73" applyNumberFormat="0" applyProtection="0">
      <alignment horizontal="right" vertical="center"/>
    </xf>
    <xf numFmtId="4" fontId="36" fillId="28" borderId="73" applyNumberFormat="0" applyProtection="0">
      <alignment horizontal="right" vertical="center"/>
    </xf>
    <xf numFmtId="4" fontId="36" fillId="28" borderId="73" applyNumberFormat="0" applyProtection="0">
      <alignment horizontal="right" vertical="center"/>
    </xf>
    <xf numFmtId="4" fontId="36" fillId="28" borderId="73" applyNumberFormat="0" applyProtection="0">
      <alignment horizontal="right" vertical="center"/>
    </xf>
    <xf numFmtId="4" fontId="36" fillId="28" borderId="73" applyNumberFormat="0" applyProtection="0">
      <alignment horizontal="right" vertical="center"/>
    </xf>
    <xf numFmtId="4" fontId="36" fillId="28" borderId="73" applyNumberFormat="0" applyProtection="0">
      <alignment horizontal="right" vertical="center"/>
    </xf>
    <xf numFmtId="4" fontId="36" fillId="28" borderId="73" applyNumberFormat="0" applyProtection="0">
      <alignment horizontal="right" vertical="center"/>
    </xf>
    <xf numFmtId="4" fontId="36" fillId="28" borderId="73" applyNumberFormat="0" applyProtection="0">
      <alignment horizontal="right" vertical="center"/>
    </xf>
    <xf numFmtId="4" fontId="36" fillId="28" borderId="73" applyNumberFormat="0" applyProtection="0">
      <alignment horizontal="right" vertical="center"/>
    </xf>
    <xf numFmtId="4" fontId="36" fillId="28" borderId="73" applyNumberFormat="0" applyProtection="0">
      <alignment horizontal="right" vertical="center"/>
    </xf>
    <xf numFmtId="4" fontId="36" fillId="28" borderId="73" applyNumberFormat="0" applyProtection="0">
      <alignment horizontal="right" vertical="center"/>
    </xf>
    <xf numFmtId="4" fontId="36" fillId="28" borderId="73" applyNumberFormat="0" applyProtection="0">
      <alignment horizontal="right" vertical="center"/>
    </xf>
    <xf numFmtId="4" fontId="36" fillId="28" borderId="73" applyNumberFormat="0" applyProtection="0">
      <alignment horizontal="right" vertical="center"/>
    </xf>
    <xf numFmtId="4" fontId="36" fillId="28" borderId="73" applyNumberFormat="0" applyProtection="0">
      <alignment horizontal="right" vertical="center"/>
    </xf>
    <xf numFmtId="4" fontId="36" fillId="28" borderId="73" applyNumberFormat="0" applyProtection="0">
      <alignment horizontal="right" vertical="center"/>
    </xf>
    <xf numFmtId="4" fontId="36" fillId="28" borderId="73" applyNumberFormat="0" applyProtection="0">
      <alignment horizontal="right" vertical="center"/>
    </xf>
    <xf numFmtId="4" fontId="36" fillId="28" borderId="73" applyNumberFormat="0" applyProtection="0">
      <alignment horizontal="right" vertical="center"/>
    </xf>
    <xf numFmtId="4" fontId="36" fillId="28" borderId="73" applyNumberFormat="0" applyProtection="0">
      <alignment horizontal="right" vertical="center"/>
    </xf>
    <xf numFmtId="4" fontId="36" fillId="28" borderId="73" applyNumberFormat="0" applyProtection="0">
      <alignment horizontal="right" vertical="center"/>
    </xf>
    <xf numFmtId="4" fontId="36" fillId="28" borderId="73" applyNumberFormat="0" applyProtection="0">
      <alignment horizontal="right" vertical="center"/>
    </xf>
    <xf numFmtId="4" fontId="36" fillId="28" borderId="73" applyNumberFormat="0" applyProtection="0">
      <alignment horizontal="right" vertical="center"/>
    </xf>
    <xf numFmtId="4" fontId="36" fillId="28" borderId="73" applyNumberFormat="0" applyProtection="0">
      <alignment horizontal="right" vertical="center"/>
    </xf>
    <xf numFmtId="4" fontId="36" fillId="28" borderId="73" applyNumberFormat="0" applyProtection="0">
      <alignment horizontal="right" vertical="center"/>
    </xf>
    <xf numFmtId="4" fontId="36" fillId="28" borderId="73" applyNumberFormat="0" applyProtection="0">
      <alignment horizontal="right" vertical="center"/>
    </xf>
    <xf numFmtId="4" fontId="36" fillId="28" borderId="73" applyNumberFormat="0" applyProtection="0">
      <alignment horizontal="right" vertical="center"/>
    </xf>
    <xf numFmtId="4" fontId="36" fillId="28" borderId="73" applyNumberFormat="0" applyProtection="0">
      <alignment horizontal="right" vertical="center"/>
    </xf>
    <xf numFmtId="4" fontId="36" fillId="28" borderId="73" applyNumberFormat="0" applyProtection="0">
      <alignment horizontal="right" vertical="center"/>
    </xf>
    <xf numFmtId="4" fontId="36" fillId="28" borderId="73" applyNumberFormat="0" applyProtection="0">
      <alignment horizontal="right" vertical="center"/>
    </xf>
    <xf numFmtId="4" fontId="36" fillId="28" borderId="73" applyNumberFormat="0" applyProtection="0">
      <alignment horizontal="right" vertical="center"/>
    </xf>
    <xf numFmtId="4" fontId="36" fillId="28" borderId="73" applyNumberFormat="0" applyProtection="0">
      <alignment horizontal="right" vertical="center"/>
    </xf>
    <xf numFmtId="4" fontId="36" fillId="28" borderId="73" applyNumberFormat="0" applyProtection="0">
      <alignment horizontal="right" vertical="center"/>
    </xf>
    <xf numFmtId="4" fontId="36" fillId="28" borderId="73" applyNumberFormat="0" applyProtection="0">
      <alignment horizontal="right" vertical="center"/>
    </xf>
    <xf numFmtId="4" fontId="36" fillId="28" borderId="73" applyNumberFormat="0" applyProtection="0">
      <alignment horizontal="right" vertical="center"/>
    </xf>
    <xf numFmtId="4" fontId="36" fillId="28" borderId="73" applyNumberFormat="0" applyProtection="0">
      <alignment horizontal="right" vertical="center"/>
    </xf>
    <xf numFmtId="4" fontId="36" fillId="28" borderId="73" applyNumberFormat="0" applyProtection="0">
      <alignment horizontal="right" vertical="center"/>
    </xf>
    <xf numFmtId="4" fontId="36" fillId="28" borderId="73" applyNumberFormat="0" applyProtection="0">
      <alignment horizontal="right" vertical="center"/>
    </xf>
    <xf numFmtId="4" fontId="36" fillId="28" borderId="73" applyNumberFormat="0" applyProtection="0">
      <alignment horizontal="right" vertical="center"/>
    </xf>
    <xf numFmtId="4" fontId="36" fillId="28" borderId="73" applyNumberFormat="0" applyProtection="0">
      <alignment horizontal="right" vertical="center"/>
    </xf>
    <xf numFmtId="4" fontId="36" fillId="28" borderId="73" applyNumberFormat="0" applyProtection="0">
      <alignment horizontal="right" vertical="center"/>
    </xf>
    <xf numFmtId="4" fontId="36" fillId="28" borderId="73" applyNumberFormat="0" applyProtection="0">
      <alignment horizontal="right" vertical="center"/>
    </xf>
    <xf numFmtId="4" fontId="36" fillId="28" borderId="73" applyNumberFormat="0" applyProtection="0">
      <alignment horizontal="right" vertical="center"/>
    </xf>
    <xf numFmtId="4" fontId="36" fillId="28" borderId="73" applyNumberFormat="0" applyProtection="0">
      <alignment horizontal="right" vertical="center"/>
    </xf>
    <xf numFmtId="4" fontId="36" fillId="28" borderId="73" applyNumberFormat="0" applyProtection="0">
      <alignment horizontal="right" vertical="center"/>
    </xf>
    <xf numFmtId="4" fontId="36" fillId="28" borderId="73" applyNumberFormat="0" applyProtection="0">
      <alignment horizontal="right" vertical="center"/>
    </xf>
    <xf numFmtId="4" fontId="36" fillId="28" borderId="73" applyNumberFormat="0" applyProtection="0">
      <alignment horizontal="right" vertical="center"/>
    </xf>
    <xf numFmtId="4" fontId="36" fillId="28" borderId="73" applyNumberFormat="0" applyProtection="0">
      <alignment horizontal="right" vertical="center"/>
    </xf>
    <xf numFmtId="4" fontId="36" fillId="28" borderId="73" applyNumberFormat="0" applyProtection="0">
      <alignment horizontal="right" vertical="center"/>
    </xf>
    <xf numFmtId="4" fontId="36" fillId="28" borderId="73" applyNumberFormat="0" applyProtection="0">
      <alignment horizontal="right" vertical="center"/>
    </xf>
    <xf numFmtId="4" fontId="36" fillId="28" borderId="73" applyNumberFormat="0" applyProtection="0">
      <alignment horizontal="right" vertical="center"/>
    </xf>
    <xf numFmtId="4" fontId="36" fillId="28" borderId="73" applyNumberFormat="0" applyProtection="0">
      <alignment horizontal="right" vertical="center"/>
    </xf>
    <xf numFmtId="4" fontId="36" fillId="28" borderId="73" applyNumberFormat="0" applyProtection="0">
      <alignment horizontal="right" vertical="center"/>
    </xf>
    <xf numFmtId="4" fontId="36" fillId="28" borderId="73" applyNumberFormat="0" applyProtection="0">
      <alignment horizontal="right" vertical="center"/>
    </xf>
    <xf numFmtId="4" fontId="36" fillId="28" borderId="73" applyNumberFormat="0" applyProtection="0">
      <alignment horizontal="right" vertical="center"/>
    </xf>
    <xf numFmtId="4" fontId="36" fillId="28" borderId="73" applyNumberFormat="0" applyProtection="0">
      <alignment horizontal="right" vertical="center"/>
    </xf>
    <xf numFmtId="4" fontId="36" fillId="28" borderId="73" applyNumberFormat="0" applyProtection="0">
      <alignment horizontal="right" vertical="center"/>
    </xf>
    <xf numFmtId="4" fontId="36" fillId="28" borderId="73" applyNumberFormat="0" applyProtection="0">
      <alignment horizontal="right" vertical="center"/>
    </xf>
    <xf numFmtId="4" fontId="36" fillId="28" borderId="73" applyNumberFormat="0" applyProtection="0">
      <alignment horizontal="right" vertical="center"/>
    </xf>
    <xf numFmtId="4" fontId="36" fillId="28" borderId="73" applyNumberFormat="0" applyProtection="0">
      <alignment horizontal="right" vertical="center"/>
    </xf>
    <xf numFmtId="4" fontId="36" fillId="28" borderId="73" applyNumberFormat="0" applyProtection="0">
      <alignment horizontal="right" vertical="center"/>
    </xf>
    <xf numFmtId="4" fontId="36" fillId="28" borderId="73" applyNumberFormat="0" applyProtection="0">
      <alignment horizontal="right" vertical="center"/>
    </xf>
    <xf numFmtId="4" fontId="36" fillId="28" borderId="73" applyNumberFormat="0" applyProtection="0">
      <alignment horizontal="right" vertical="center"/>
    </xf>
    <xf numFmtId="4" fontId="36" fillId="28" borderId="73" applyNumberFormat="0" applyProtection="0">
      <alignment horizontal="right" vertical="center"/>
    </xf>
    <xf numFmtId="4" fontId="36" fillId="28" borderId="73" applyNumberFormat="0" applyProtection="0">
      <alignment horizontal="right" vertical="center"/>
    </xf>
    <xf numFmtId="4" fontId="36" fillId="28" borderId="73" applyNumberFormat="0" applyProtection="0">
      <alignment horizontal="right" vertical="center"/>
    </xf>
    <xf numFmtId="4" fontId="36" fillId="28" borderId="73" applyNumberFormat="0" applyProtection="0">
      <alignment horizontal="right" vertical="center"/>
    </xf>
    <xf numFmtId="4" fontId="36" fillId="28" borderId="73" applyNumberFormat="0" applyProtection="0">
      <alignment horizontal="right" vertical="center"/>
    </xf>
    <xf numFmtId="4" fontId="36" fillId="28" borderId="73" applyNumberFormat="0" applyProtection="0">
      <alignment horizontal="right" vertical="center"/>
    </xf>
    <xf numFmtId="4" fontId="36" fillId="28" borderId="73" applyNumberFormat="0" applyProtection="0">
      <alignment horizontal="right" vertical="center"/>
    </xf>
    <xf numFmtId="4" fontId="36" fillId="28" borderId="73" applyNumberFormat="0" applyProtection="0">
      <alignment horizontal="right" vertical="center"/>
    </xf>
    <xf numFmtId="4" fontId="36" fillId="28" borderId="73" applyNumberFormat="0" applyProtection="0">
      <alignment horizontal="right" vertical="center"/>
    </xf>
    <xf numFmtId="4" fontId="36" fillId="28" borderId="73" applyNumberFormat="0" applyProtection="0">
      <alignment horizontal="right" vertical="center"/>
    </xf>
    <xf numFmtId="4" fontId="36" fillId="28" borderId="73" applyNumberFormat="0" applyProtection="0">
      <alignment horizontal="right" vertical="center"/>
    </xf>
    <xf numFmtId="4" fontId="36" fillId="28" borderId="73" applyNumberFormat="0" applyProtection="0">
      <alignment horizontal="right" vertical="center"/>
    </xf>
    <xf numFmtId="4" fontId="36" fillId="28" borderId="73" applyNumberFormat="0" applyProtection="0">
      <alignment horizontal="right" vertical="center"/>
    </xf>
    <xf numFmtId="4" fontId="36" fillId="28" borderId="73" applyNumberFormat="0" applyProtection="0">
      <alignment horizontal="right" vertical="center"/>
    </xf>
    <xf numFmtId="4" fontId="36" fillId="28" borderId="73" applyNumberFormat="0" applyProtection="0">
      <alignment horizontal="right" vertical="center"/>
    </xf>
    <xf numFmtId="4" fontId="36" fillId="28" borderId="73" applyNumberFormat="0" applyProtection="0">
      <alignment horizontal="right" vertical="center"/>
    </xf>
    <xf numFmtId="4" fontId="36" fillId="28" borderId="73" applyNumberFormat="0" applyProtection="0">
      <alignment horizontal="right" vertical="center"/>
    </xf>
    <xf numFmtId="4" fontId="36" fillId="28" borderId="73" applyNumberFormat="0" applyProtection="0">
      <alignment horizontal="right" vertical="center"/>
    </xf>
    <xf numFmtId="4" fontId="36" fillId="28" borderId="73" applyNumberFormat="0" applyProtection="0">
      <alignment horizontal="right" vertical="center"/>
    </xf>
    <xf numFmtId="4" fontId="36" fillId="28" borderId="73" applyNumberFormat="0" applyProtection="0">
      <alignment horizontal="right" vertical="center"/>
    </xf>
    <xf numFmtId="4" fontId="36" fillId="28" borderId="73" applyNumberFormat="0" applyProtection="0">
      <alignment horizontal="right" vertical="center"/>
    </xf>
    <xf numFmtId="4" fontId="36" fillId="28" borderId="73" applyNumberFormat="0" applyProtection="0">
      <alignment horizontal="right" vertical="center"/>
    </xf>
    <xf numFmtId="4" fontId="36" fillId="28" borderId="73" applyNumberFormat="0" applyProtection="0">
      <alignment horizontal="right" vertical="center"/>
    </xf>
    <xf numFmtId="4" fontId="36" fillId="28" borderId="73" applyNumberFormat="0" applyProtection="0">
      <alignment horizontal="right" vertical="center"/>
    </xf>
    <xf numFmtId="4" fontId="36" fillId="28" borderId="73" applyNumberFormat="0" applyProtection="0">
      <alignment horizontal="right" vertical="center"/>
    </xf>
    <xf numFmtId="4" fontId="36" fillId="28" borderId="73" applyNumberFormat="0" applyProtection="0">
      <alignment horizontal="right" vertical="center"/>
    </xf>
    <xf numFmtId="4" fontId="36" fillId="28" borderId="73" applyNumberFormat="0" applyProtection="0">
      <alignment horizontal="right" vertical="center"/>
    </xf>
    <xf numFmtId="4" fontId="36" fillId="28" borderId="73" applyNumberFormat="0" applyProtection="0">
      <alignment horizontal="right" vertical="center"/>
    </xf>
    <xf numFmtId="4" fontId="36" fillId="28" borderId="73" applyNumberFormat="0" applyProtection="0">
      <alignment horizontal="right" vertical="center"/>
    </xf>
    <xf numFmtId="4" fontId="36" fillId="28" borderId="73" applyNumberFormat="0" applyProtection="0">
      <alignment horizontal="right" vertical="center"/>
    </xf>
    <xf numFmtId="4" fontId="36" fillId="28" borderId="73" applyNumberFormat="0" applyProtection="0">
      <alignment horizontal="right" vertical="center"/>
    </xf>
    <xf numFmtId="4" fontId="36" fillId="28" borderId="73" applyNumberFormat="0" applyProtection="0">
      <alignment horizontal="right" vertical="center"/>
    </xf>
    <xf numFmtId="4" fontId="36" fillId="28" borderId="73" applyNumberFormat="0" applyProtection="0">
      <alignment horizontal="right" vertical="center"/>
    </xf>
    <xf numFmtId="4" fontId="36" fillId="28" borderId="73" applyNumberFormat="0" applyProtection="0">
      <alignment horizontal="right" vertical="center"/>
    </xf>
    <xf numFmtId="4" fontId="36" fillId="28" borderId="73" applyNumberFormat="0" applyProtection="0">
      <alignment horizontal="right" vertical="center"/>
    </xf>
    <xf numFmtId="4" fontId="36" fillId="28" borderId="73" applyNumberFormat="0" applyProtection="0">
      <alignment horizontal="right" vertical="center"/>
    </xf>
    <xf numFmtId="4" fontId="36" fillId="28" borderId="73" applyNumberFormat="0" applyProtection="0">
      <alignment horizontal="right" vertical="center"/>
    </xf>
    <xf numFmtId="4" fontId="36" fillId="28" borderId="73" applyNumberFormat="0" applyProtection="0">
      <alignment horizontal="right" vertical="center"/>
    </xf>
    <xf numFmtId="4" fontId="36" fillId="28" borderId="73" applyNumberFormat="0" applyProtection="0">
      <alignment horizontal="right" vertical="center"/>
    </xf>
    <xf numFmtId="4" fontId="36" fillId="28" borderId="73" applyNumberFormat="0" applyProtection="0">
      <alignment horizontal="right" vertical="center"/>
    </xf>
    <xf numFmtId="4" fontId="36" fillId="28" borderId="73" applyNumberFormat="0" applyProtection="0">
      <alignment horizontal="right" vertical="center"/>
    </xf>
    <xf numFmtId="4" fontId="36" fillId="28" borderId="73" applyNumberFormat="0" applyProtection="0">
      <alignment horizontal="right" vertical="center"/>
    </xf>
    <xf numFmtId="4" fontId="36" fillId="28" borderId="73" applyNumberFormat="0" applyProtection="0">
      <alignment horizontal="right" vertical="center"/>
    </xf>
    <xf numFmtId="4" fontId="36" fillId="28" borderId="73" applyNumberFormat="0" applyProtection="0">
      <alignment horizontal="right" vertical="center"/>
    </xf>
    <xf numFmtId="4" fontId="36" fillId="28" borderId="73" applyNumberFormat="0" applyProtection="0">
      <alignment horizontal="right" vertical="center"/>
    </xf>
    <xf numFmtId="4" fontId="36" fillId="28" borderId="73" applyNumberFormat="0" applyProtection="0">
      <alignment horizontal="right" vertical="center"/>
    </xf>
    <xf numFmtId="4" fontId="36" fillId="28" borderId="73" applyNumberFormat="0" applyProtection="0">
      <alignment horizontal="right" vertical="center"/>
    </xf>
    <xf numFmtId="4" fontId="36" fillId="28" borderId="73" applyNumberFormat="0" applyProtection="0">
      <alignment horizontal="right" vertical="center"/>
    </xf>
    <xf numFmtId="4" fontId="36" fillId="28" borderId="73" applyNumberFormat="0" applyProtection="0">
      <alignment horizontal="right" vertical="center"/>
    </xf>
    <xf numFmtId="4" fontId="36" fillId="28" borderId="73" applyNumberFormat="0" applyProtection="0">
      <alignment horizontal="right" vertical="center"/>
    </xf>
    <xf numFmtId="4" fontId="36" fillId="28" borderId="73" applyNumberFormat="0" applyProtection="0">
      <alignment horizontal="right" vertical="center"/>
    </xf>
    <xf numFmtId="4" fontId="36" fillId="28" borderId="73" applyNumberFormat="0" applyProtection="0">
      <alignment horizontal="right" vertical="center"/>
    </xf>
    <xf numFmtId="4" fontId="36" fillId="28" borderId="73" applyNumberFormat="0" applyProtection="0">
      <alignment horizontal="right" vertical="center"/>
    </xf>
    <xf numFmtId="4" fontId="36" fillId="28" borderId="73" applyNumberFormat="0" applyProtection="0">
      <alignment horizontal="right" vertical="center"/>
    </xf>
    <xf numFmtId="4" fontId="36" fillId="28" borderId="73" applyNumberFormat="0" applyProtection="0">
      <alignment horizontal="right" vertical="center"/>
    </xf>
    <xf numFmtId="4" fontId="36" fillId="28" borderId="73" applyNumberFormat="0" applyProtection="0">
      <alignment horizontal="right" vertical="center"/>
    </xf>
    <xf numFmtId="4" fontId="36" fillId="28" borderId="73" applyNumberFormat="0" applyProtection="0">
      <alignment horizontal="right" vertical="center"/>
    </xf>
    <xf numFmtId="4" fontId="36" fillId="28" borderId="73" applyNumberFormat="0" applyProtection="0">
      <alignment horizontal="right" vertical="center"/>
    </xf>
    <xf numFmtId="4" fontId="36" fillId="28" borderId="73" applyNumberFormat="0" applyProtection="0">
      <alignment horizontal="right" vertical="center"/>
    </xf>
    <xf numFmtId="4" fontId="36" fillId="28" borderId="73" applyNumberFormat="0" applyProtection="0">
      <alignment horizontal="right" vertical="center"/>
    </xf>
    <xf numFmtId="4" fontId="36" fillId="28" borderId="73" applyNumberFormat="0" applyProtection="0">
      <alignment horizontal="right" vertical="center"/>
    </xf>
    <xf numFmtId="4" fontId="36" fillId="28" borderId="73" applyNumberFormat="0" applyProtection="0">
      <alignment horizontal="right" vertical="center"/>
    </xf>
    <xf numFmtId="4" fontId="36" fillId="28" borderId="73" applyNumberFormat="0" applyProtection="0">
      <alignment horizontal="right" vertical="center"/>
    </xf>
    <xf numFmtId="4" fontId="36" fillId="28" borderId="73" applyNumberFormat="0" applyProtection="0">
      <alignment horizontal="right" vertical="center"/>
    </xf>
    <xf numFmtId="4" fontId="36" fillId="28" borderId="73" applyNumberFormat="0" applyProtection="0">
      <alignment horizontal="right" vertical="center"/>
    </xf>
    <xf numFmtId="4" fontId="36" fillId="28" borderId="73" applyNumberFormat="0" applyProtection="0">
      <alignment horizontal="right" vertical="center"/>
    </xf>
    <xf numFmtId="4" fontId="36" fillId="28" borderId="73" applyNumberFormat="0" applyProtection="0">
      <alignment horizontal="right" vertical="center"/>
    </xf>
    <xf numFmtId="4" fontId="36" fillId="28" borderId="73" applyNumberFormat="0" applyProtection="0">
      <alignment horizontal="right" vertical="center"/>
    </xf>
    <xf numFmtId="4" fontId="36" fillId="28" borderId="73" applyNumberFormat="0" applyProtection="0">
      <alignment horizontal="right" vertical="center"/>
    </xf>
    <xf numFmtId="4" fontId="36" fillId="28" borderId="73" applyNumberFormat="0" applyProtection="0">
      <alignment horizontal="right" vertical="center"/>
    </xf>
    <xf numFmtId="4" fontId="36" fillId="28" borderId="73" applyNumberFormat="0" applyProtection="0">
      <alignment horizontal="right" vertical="center"/>
    </xf>
    <xf numFmtId="4" fontId="36" fillId="28" borderId="73" applyNumberFormat="0" applyProtection="0">
      <alignment horizontal="right" vertical="center"/>
    </xf>
    <xf numFmtId="4" fontId="36" fillId="28" borderId="73" applyNumberFormat="0" applyProtection="0">
      <alignment horizontal="right" vertical="center"/>
    </xf>
    <xf numFmtId="4" fontId="36" fillId="28" borderId="73" applyNumberFormat="0" applyProtection="0">
      <alignment horizontal="right" vertical="center"/>
    </xf>
    <xf numFmtId="4" fontId="36" fillId="28" borderId="73" applyNumberFormat="0" applyProtection="0">
      <alignment horizontal="right" vertical="center"/>
    </xf>
    <xf numFmtId="4" fontId="36" fillId="28" borderId="73" applyNumberFormat="0" applyProtection="0">
      <alignment horizontal="right" vertical="center"/>
    </xf>
    <xf numFmtId="4" fontId="36" fillId="28" borderId="73" applyNumberFormat="0" applyProtection="0">
      <alignment horizontal="right" vertical="center"/>
    </xf>
    <xf numFmtId="4" fontId="36" fillId="28" borderId="73" applyNumberFormat="0" applyProtection="0">
      <alignment horizontal="right" vertical="center"/>
    </xf>
    <xf numFmtId="4" fontId="36" fillId="28" borderId="73" applyNumberFormat="0" applyProtection="0">
      <alignment horizontal="right" vertical="center"/>
    </xf>
    <xf numFmtId="4" fontId="36" fillId="28" borderId="73" applyNumberFormat="0" applyProtection="0">
      <alignment horizontal="right" vertical="center"/>
    </xf>
    <xf numFmtId="4" fontId="36" fillId="28" borderId="73" applyNumberFormat="0" applyProtection="0">
      <alignment horizontal="right" vertical="center"/>
    </xf>
    <xf numFmtId="4" fontId="36" fillId="28" borderId="73" applyNumberFormat="0" applyProtection="0">
      <alignment horizontal="right" vertical="center"/>
    </xf>
    <xf numFmtId="4" fontId="36" fillId="28" borderId="73" applyNumberFormat="0" applyProtection="0">
      <alignment horizontal="right" vertical="center"/>
    </xf>
    <xf numFmtId="4" fontId="36" fillId="28" borderId="73" applyNumberFormat="0" applyProtection="0">
      <alignment horizontal="right" vertical="center"/>
    </xf>
    <xf numFmtId="4" fontId="36" fillId="28" borderId="73" applyNumberFormat="0" applyProtection="0">
      <alignment horizontal="right" vertical="center"/>
    </xf>
    <xf numFmtId="4" fontId="36" fillId="28" borderId="73" applyNumberFormat="0" applyProtection="0">
      <alignment horizontal="right" vertical="center"/>
    </xf>
    <xf numFmtId="4" fontId="36" fillId="28" borderId="73" applyNumberFormat="0" applyProtection="0">
      <alignment horizontal="right" vertical="center"/>
    </xf>
    <xf numFmtId="4" fontId="36" fillId="28" borderId="73" applyNumberFormat="0" applyProtection="0">
      <alignment horizontal="right" vertical="center"/>
    </xf>
    <xf numFmtId="4" fontId="36" fillId="28" borderId="73" applyNumberFormat="0" applyProtection="0">
      <alignment horizontal="right" vertical="center"/>
    </xf>
    <xf numFmtId="4" fontId="36" fillId="28" borderId="73" applyNumberFormat="0" applyProtection="0">
      <alignment horizontal="right" vertical="center"/>
    </xf>
    <xf numFmtId="4" fontId="36" fillId="28" borderId="73" applyNumberFormat="0" applyProtection="0">
      <alignment horizontal="right" vertical="center"/>
    </xf>
    <xf numFmtId="4" fontId="36" fillId="28" borderId="73" applyNumberFormat="0" applyProtection="0">
      <alignment horizontal="right" vertical="center"/>
    </xf>
    <xf numFmtId="4" fontId="36" fillId="28" borderId="73" applyNumberFormat="0" applyProtection="0">
      <alignment horizontal="right" vertical="center"/>
    </xf>
    <xf numFmtId="4" fontId="36" fillId="28" borderId="73" applyNumberFormat="0" applyProtection="0">
      <alignment horizontal="right" vertical="center"/>
    </xf>
    <xf numFmtId="4" fontId="36" fillId="28" borderId="73" applyNumberFormat="0" applyProtection="0">
      <alignment horizontal="right" vertical="center"/>
    </xf>
    <xf numFmtId="4" fontId="36" fillId="28" borderId="73" applyNumberFormat="0" applyProtection="0">
      <alignment horizontal="right" vertical="center"/>
    </xf>
    <xf numFmtId="4" fontId="36" fillId="28" borderId="73" applyNumberFormat="0" applyProtection="0">
      <alignment horizontal="right" vertical="center"/>
    </xf>
    <xf numFmtId="4" fontId="36" fillId="28" borderId="73" applyNumberFormat="0" applyProtection="0">
      <alignment horizontal="right" vertical="center"/>
    </xf>
    <xf numFmtId="4" fontId="36" fillId="28" borderId="73" applyNumberFormat="0" applyProtection="0">
      <alignment horizontal="right" vertical="center"/>
    </xf>
    <xf numFmtId="4" fontId="36" fillId="28" borderId="73" applyNumberFormat="0" applyProtection="0">
      <alignment horizontal="right" vertical="center"/>
    </xf>
    <xf numFmtId="4" fontId="36" fillId="28" borderId="73" applyNumberFormat="0" applyProtection="0">
      <alignment horizontal="right" vertical="center"/>
    </xf>
    <xf numFmtId="4" fontId="36" fillId="28" borderId="73" applyNumberFormat="0" applyProtection="0">
      <alignment horizontal="right" vertical="center"/>
    </xf>
    <xf numFmtId="4" fontId="36" fillId="28" borderId="73" applyNumberFormat="0" applyProtection="0">
      <alignment horizontal="right" vertical="center"/>
    </xf>
    <xf numFmtId="4" fontId="36" fillId="28" borderId="73" applyNumberFormat="0" applyProtection="0">
      <alignment horizontal="right" vertical="center"/>
    </xf>
    <xf numFmtId="4" fontId="36" fillId="28" borderId="73" applyNumberFormat="0" applyProtection="0">
      <alignment horizontal="right" vertical="center"/>
    </xf>
    <xf numFmtId="4" fontId="36" fillId="28" borderId="73" applyNumberFormat="0" applyProtection="0">
      <alignment horizontal="right" vertical="center"/>
    </xf>
    <xf numFmtId="4" fontId="36" fillId="28" borderId="73" applyNumberFormat="0" applyProtection="0">
      <alignment horizontal="right" vertical="center"/>
    </xf>
    <xf numFmtId="4" fontId="36" fillId="28" borderId="73" applyNumberFormat="0" applyProtection="0">
      <alignment horizontal="right" vertical="center"/>
    </xf>
    <xf numFmtId="4" fontId="36" fillId="28" borderId="73" applyNumberFormat="0" applyProtection="0">
      <alignment horizontal="right" vertical="center"/>
    </xf>
    <xf numFmtId="4" fontId="36" fillId="28" borderId="73" applyNumberFormat="0" applyProtection="0">
      <alignment horizontal="right" vertical="center"/>
    </xf>
    <xf numFmtId="4" fontId="36" fillId="28" borderId="73" applyNumberFormat="0" applyProtection="0">
      <alignment horizontal="right" vertical="center"/>
    </xf>
    <xf numFmtId="4" fontId="36" fillId="28" borderId="73" applyNumberFormat="0" applyProtection="0">
      <alignment horizontal="right" vertical="center"/>
    </xf>
    <xf numFmtId="4" fontId="36" fillId="28" borderId="73" applyNumberFormat="0" applyProtection="0">
      <alignment horizontal="right" vertical="center"/>
    </xf>
    <xf numFmtId="4" fontId="36" fillId="28" borderId="73" applyNumberFormat="0" applyProtection="0">
      <alignment horizontal="right" vertical="center"/>
    </xf>
    <xf numFmtId="4" fontId="36" fillId="28" borderId="73" applyNumberFormat="0" applyProtection="0">
      <alignment horizontal="right" vertical="center"/>
    </xf>
    <xf numFmtId="4" fontId="36" fillId="28" borderId="73" applyNumberFormat="0" applyProtection="0">
      <alignment horizontal="right" vertical="center"/>
    </xf>
    <xf numFmtId="4" fontId="36" fillId="28" borderId="73" applyNumberFormat="0" applyProtection="0">
      <alignment horizontal="right" vertical="center"/>
    </xf>
    <xf numFmtId="4" fontId="36" fillId="28" borderId="73" applyNumberFormat="0" applyProtection="0">
      <alignment horizontal="right" vertical="center"/>
    </xf>
    <xf numFmtId="4" fontId="36" fillId="28" borderId="73" applyNumberFormat="0" applyProtection="0">
      <alignment horizontal="right" vertical="center"/>
    </xf>
    <xf numFmtId="4" fontId="36" fillId="28" borderId="73" applyNumberFormat="0" applyProtection="0">
      <alignment horizontal="right" vertical="center"/>
    </xf>
    <xf numFmtId="4" fontId="36" fillId="28" borderId="73" applyNumberFormat="0" applyProtection="0">
      <alignment horizontal="right" vertical="center"/>
    </xf>
    <xf numFmtId="4" fontId="36" fillId="28" borderId="73" applyNumberFormat="0" applyProtection="0">
      <alignment horizontal="right" vertical="center"/>
    </xf>
    <xf numFmtId="4" fontId="36" fillId="28" borderId="73" applyNumberFormat="0" applyProtection="0">
      <alignment horizontal="right" vertical="center"/>
    </xf>
    <xf numFmtId="4" fontId="36" fillId="28" borderId="73" applyNumberFormat="0" applyProtection="0">
      <alignment horizontal="right" vertical="center"/>
    </xf>
    <xf numFmtId="4" fontId="36" fillId="28" borderId="73" applyNumberFormat="0" applyProtection="0">
      <alignment horizontal="right" vertical="center"/>
    </xf>
    <xf numFmtId="4" fontId="36" fillId="28" borderId="73" applyNumberFormat="0" applyProtection="0">
      <alignment horizontal="right" vertical="center"/>
    </xf>
    <xf numFmtId="4" fontId="36" fillId="28" borderId="73" applyNumberFormat="0" applyProtection="0">
      <alignment horizontal="right" vertical="center"/>
    </xf>
    <xf numFmtId="4" fontId="36" fillId="28" borderId="73" applyNumberFormat="0" applyProtection="0">
      <alignment horizontal="right" vertical="center"/>
    </xf>
    <xf numFmtId="4" fontId="36" fillId="28" borderId="73" applyNumberFormat="0" applyProtection="0">
      <alignment horizontal="right" vertical="center"/>
    </xf>
    <xf numFmtId="4" fontId="36" fillId="28" borderId="73" applyNumberFormat="0" applyProtection="0">
      <alignment horizontal="right" vertical="center"/>
    </xf>
    <xf numFmtId="4" fontId="36" fillId="28" borderId="73" applyNumberFormat="0" applyProtection="0">
      <alignment horizontal="right" vertical="center"/>
    </xf>
    <xf numFmtId="4" fontId="36" fillId="28" borderId="73" applyNumberFormat="0" applyProtection="0">
      <alignment horizontal="right" vertical="center"/>
    </xf>
    <xf numFmtId="4" fontId="36" fillId="28" borderId="73" applyNumberFormat="0" applyProtection="0">
      <alignment horizontal="right" vertical="center"/>
    </xf>
    <xf numFmtId="4" fontId="36" fillId="28" borderId="73" applyNumberFormat="0" applyProtection="0">
      <alignment horizontal="right" vertical="center"/>
    </xf>
    <xf numFmtId="4" fontId="36" fillId="28" borderId="73" applyNumberFormat="0" applyProtection="0">
      <alignment horizontal="right" vertical="center"/>
    </xf>
    <xf numFmtId="4" fontId="36" fillId="28" borderId="73" applyNumberFormat="0" applyProtection="0">
      <alignment horizontal="right" vertical="center"/>
    </xf>
    <xf numFmtId="4" fontId="36" fillId="28" borderId="73" applyNumberFormat="0" applyProtection="0">
      <alignment horizontal="right" vertical="center"/>
    </xf>
    <xf numFmtId="4" fontId="36" fillId="28" borderId="73" applyNumberFormat="0" applyProtection="0">
      <alignment horizontal="right" vertical="center"/>
    </xf>
    <xf numFmtId="4" fontId="36" fillId="28" borderId="73" applyNumberFormat="0" applyProtection="0">
      <alignment horizontal="right" vertical="center"/>
    </xf>
    <xf numFmtId="4" fontId="36" fillId="28" borderId="73" applyNumberFormat="0" applyProtection="0">
      <alignment horizontal="right" vertical="center"/>
    </xf>
    <xf numFmtId="4" fontId="36" fillId="28" borderId="73" applyNumberFormat="0" applyProtection="0">
      <alignment horizontal="right" vertical="center"/>
    </xf>
    <xf numFmtId="4" fontId="36" fillId="28" borderId="73" applyNumberFormat="0" applyProtection="0">
      <alignment horizontal="right" vertical="center"/>
    </xf>
    <xf numFmtId="4" fontId="36" fillId="28" borderId="73" applyNumberFormat="0" applyProtection="0">
      <alignment horizontal="right" vertical="center"/>
    </xf>
    <xf numFmtId="4" fontId="36" fillId="28" borderId="73" applyNumberFormat="0" applyProtection="0">
      <alignment horizontal="right" vertical="center"/>
    </xf>
    <xf numFmtId="4" fontId="36" fillId="28" borderId="73" applyNumberFormat="0" applyProtection="0">
      <alignment horizontal="right" vertical="center"/>
    </xf>
    <xf numFmtId="4" fontId="36" fillId="28" borderId="73" applyNumberFormat="0" applyProtection="0">
      <alignment horizontal="right" vertical="center"/>
    </xf>
    <xf numFmtId="4" fontId="36" fillId="28" borderId="73" applyNumberFormat="0" applyProtection="0">
      <alignment horizontal="right" vertical="center"/>
    </xf>
    <xf numFmtId="4" fontId="36" fillId="28" borderId="73" applyNumberFormat="0" applyProtection="0">
      <alignment horizontal="right" vertical="center"/>
    </xf>
    <xf numFmtId="4" fontId="36" fillId="28" borderId="73" applyNumberFormat="0" applyProtection="0">
      <alignment horizontal="right" vertical="center"/>
    </xf>
    <xf numFmtId="4" fontId="36" fillId="28" borderId="73" applyNumberFormat="0" applyProtection="0">
      <alignment horizontal="right" vertical="center"/>
    </xf>
    <xf numFmtId="4" fontId="36" fillId="28" borderId="73" applyNumberFormat="0" applyProtection="0">
      <alignment horizontal="right" vertical="center"/>
    </xf>
    <xf numFmtId="4" fontId="36" fillId="28" borderId="73" applyNumberFormat="0" applyProtection="0">
      <alignment horizontal="right" vertical="center"/>
    </xf>
    <xf numFmtId="4" fontId="36" fillId="28" borderId="73" applyNumberFormat="0" applyProtection="0">
      <alignment horizontal="right" vertical="center"/>
    </xf>
    <xf numFmtId="4" fontId="36" fillId="28" borderId="73" applyNumberFormat="0" applyProtection="0">
      <alignment horizontal="right" vertical="center"/>
    </xf>
    <xf numFmtId="4" fontId="36" fillId="28" borderId="73" applyNumberFormat="0" applyProtection="0">
      <alignment horizontal="right" vertical="center"/>
    </xf>
    <xf numFmtId="4" fontId="36" fillId="28" borderId="73" applyNumberFormat="0" applyProtection="0">
      <alignment horizontal="right" vertical="center"/>
    </xf>
    <xf numFmtId="4" fontId="36" fillId="28" borderId="73" applyNumberFormat="0" applyProtection="0">
      <alignment horizontal="right" vertical="center"/>
    </xf>
    <xf numFmtId="4" fontId="36" fillId="28" borderId="73" applyNumberFormat="0" applyProtection="0">
      <alignment horizontal="right" vertical="center"/>
    </xf>
    <xf numFmtId="4" fontId="36" fillId="28" borderId="73" applyNumberFormat="0" applyProtection="0">
      <alignment horizontal="right" vertical="center"/>
    </xf>
    <xf numFmtId="4" fontId="36" fillId="28" borderId="73" applyNumberFormat="0" applyProtection="0">
      <alignment horizontal="right" vertical="center"/>
    </xf>
    <xf numFmtId="4" fontId="36" fillId="28" borderId="73" applyNumberFormat="0" applyProtection="0">
      <alignment horizontal="right" vertical="center"/>
    </xf>
    <xf numFmtId="4" fontId="36" fillId="28" borderId="73" applyNumberFormat="0" applyProtection="0">
      <alignment horizontal="right" vertical="center"/>
    </xf>
    <xf numFmtId="4" fontId="36" fillId="28" borderId="73" applyNumberFormat="0" applyProtection="0">
      <alignment horizontal="right" vertical="center"/>
    </xf>
    <xf numFmtId="4" fontId="36" fillId="28" borderId="73" applyNumberFormat="0" applyProtection="0">
      <alignment horizontal="right" vertical="center"/>
    </xf>
    <xf numFmtId="4" fontId="36" fillId="28" borderId="73" applyNumberFormat="0" applyProtection="0">
      <alignment horizontal="right" vertical="center"/>
    </xf>
    <xf numFmtId="4" fontId="36" fillId="28" borderId="73" applyNumberFormat="0" applyProtection="0">
      <alignment horizontal="right" vertical="center"/>
    </xf>
    <xf numFmtId="4" fontId="36" fillId="28" borderId="73" applyNumberFormat="0" applyProtection="0">
      <alignment horizontal="right" vertical="center"/>
    </xf>
    <xf numFmtId="4" fontId="36" fillId="28" borderId="73" applyNumberFormat="0" applyProtection="0">
      <alignment horizontal="right" vertical="center"/>
    </xf>
    <xf numFmtId="4" fontId="36" fillId="28" borderId="73" applyNumberFormat="0" applyProtection="0">
      <alignment horizontal="right" vertical="center"/>
    </xf>
    <xf numFmtId="4" fontId="36" fillId="28" borderId="73" applyNumberFormat="0" applyProtection="0">
      <alignment horizontal="right" vertical="center"/>
    </xf>
    <xf numFmtId="4" fontId="36" fillId="28" borderId="73" applyNumberFormat="0" applyProtection="0">
      <alignment horizontal="right" vertical="center"/>
    </xf>
    <xf numFmtId="4" fontId="36" fillId="28" borderId="73" applyNumberFormat="0" applyProtection="0">
      <alignment horizontal="right" vertical="center"/>
    </xf>
    <xf numFmtId="4" fontId="36" fillId="28" borderId="73" applyNumberFormat="0" applyProtection="0">
      <alignment horizontal="right" vertical="center"/>
    </xf>
    <xf numFmtId="4" fontId="36" fillId="28" borderId="73" applyNumberFormat="0" applyProtection="0">
      <alignment horizontal="right" vertical="center"/>
    </xf>
    <xf numFmtId="4" fontId="36" fillId="28" borderId="73" applyNumberFormat="0" applyProtection="0">
      <alignment horizontal="right" vertical="center"/>
    </xf>
    <xf numFmtId="4" fontId="36" fillId="28" borderId="73" applyNumberFormat="0" applyProtection="0">
      <alignment horizontal="right" vertical="center"/>
    </xf>
    <xf numFmtId="4" fontId="36" fillId="28" borderId="73" applyNumberFormat="0" applyProtection="0">
      <alignment horizontal="right" vertical="center"/>
    </xf>
    <xf numFmtId="4" fontId="36" fillId="28" borderId="73" applyNumberFormat="0" applyProtection="0">
      <alignment horizontal="right" vertical="center"/>
    </xf>
    <xf numFmtId="4" fontId="36" fillId="28" borderId="73" applyNumberFormat="0" applyProtection="0">
      <alignment horizontal="right" vertical="center"/>
    </xf>
    <xf numFmtId="4" fontId="36" fillId="28" borderId="73" applyNumberFormat="0" applyProtection="0">
      <alignment horizontal="right" vertical="center"/>
    </xf>
    <xf numFmtId="4" fontId="36" fillId="28" borderId="73" applyNumberFormat="0" applyProtection="0">
      <alignment horizontal="right" vertical="center"/>
    </xf>
    <xf numFmtId="4" fontId="36" fillId="28" borderId="73" applyNumberFormat="0" applyProtection="0">
      <alignment horizontal="right" vertical="center"/>
    </xf>
    <xf numFmtId="4" fontId="36" fillId="28" borderId="73" applyNumberFormat="0" applyProtection="0">
      <alignment horizontal="right" vertical="center"/>
    </xf>
    <xf numFmtId="4" fontId="36" fillId="28" borderId="73" applyNumberFormat="0" applyProtection="0">
      <alignment horizontal="right" vertical="center"/>
    </xf>
    <xf numFmtId="4" fontId="36" fillId="28" borderId="73" applyNumberFormat="0" applyProtection="0">
      <alignment horizontal="right" vertical="center"/>
    </xf>
    <xf numFmtId="4" fontId="36" fillId="28" borderId="73" applyNumberFormat="0" applyProtection="0">
      <alignment horizontal="right" vertical="center"/>
    </xf>
    <xf numFmtId="4" fontId="36" fillId="28" borderId="73" applyNumberFormat="0" applyProtection="0">
      <alignment horizontal="right" vertical="center"/>
    </xf>
    <xf numFmtId="4" fontId="36" fillId="28" borderId="73" applyNumberFormat="0" applyProtection="0">
      <alignment horizontal="right" vertical="center"/>
    </xf>
    <xf numFmtId="4" fontId="36" fillId="28" borderId="73" applyNumberFormat="0" applyProtection="0">
      <alignment horizontal="right" vertical="center"/>
    </xf>
    <xf numFmtId="4" fontId="36" fillId="28" borderId="73" applyNumberFormat="0" applyProtection="0">
      <alignment horizontal="right" vertical="center"/>
    </xf>
    <xf numFmtId="4" fontId="36" fillId="28" borderId="73" applyNumberFormat="0" applyProtection="0">
      <alignment horizontal="right" vertical="center"/>
    </xf>
    <xf numFmtId="4" fontId="36" fillId="28" borderId="73" applyNumberFormat="0" applyProtection="0">
      <alignment horizontal="right" vertical="center"/>
    </xf>
    <xf numFmtId="4" fontId="36" fillId="28" borderId="73" applyNumberFormat="0" applyProtection="0">
      <alignment horizontal="right" vertical="center"/>
    </xf>
    <xf numFmtId="4" fontId="36" fillId="28" borderId="73" applyNumberFormat="0" applyProtection="0">
      <alignment horizontal="right" vertical="center"/>
    </xf>
    <xf numFmtId="4" fontId="36" fillId="28" borderId="73" applyNumberFormat="0" applyProtection="0">
      <alignment horizontal="right" vertical="center"/>
    </xf>
    <xf numFmtId="4" fontId="36" fillId="28" borderId="73" applyNumberFormat="0" applyProtection="0">
      <alignment horizontal="right" vertical="center"/>
    </xf>
    <xf numFmtId="4" fontId="36" fillId="28" borderId="73" applyNumberFormat="0" applyProtection="0">
      <alignment horizontal="right" vertical="center"/>
    </xf>
    <xf numFmtId="4" fontId="36" fillId="28" borderId="73" applyNumberFormat="0" applyProtection="0">
      <alignment horizontal="right" vertical="center"/>
    </xf>
    <xf numFmtId="4" fontId="36" fillId="28" borderId="73" applyNumberFormat="0" applyProtection="0">
      <alignment horizontal="right" vertical="center"/>
    </xf>
    <xf numFmtId="4" fontId="36" fillId="28" borderId="73" applyNumberFormat="0" applyProtection="0">
      <alignment horizontal="right" vertical="center"/>
    </xf>
    <xf numFmtId="4" fontId="36" fillId="28" borderId="73" applyNumberFormat="0" applyProtection="0">
      <alignment horizontal="right" vertical="center"/>
    </xf>
    <xf numFmtId="4" fontId="36" fillId="28" borderId="73" applyNumberFormat="0" applyProtection="0">
      <alignment horizontal="right" vertical="center"/>
    </xf>
    <xf numFmtId="4" fontId="36" fillId="28" borderId="73" applyNumberFormat="0" applyProtection="0">
      <alignment horizontal="right" vertical="center"/>
    </xf>
    <xf numFmtId="4" fontId="36" fillId="28" borderId="73" applyNumberFormat="0" applyProtection="0">
      <alignment horizontal="right" vertical="center"/>
    </xf>
    <xf numFmtId="4" fontId="36" fillId="28" borderId="73" applyNumberFormat="0" applyProtection="0">
      <alignment horizontal="right" vertical="center"/>
    </xf>
    <xf numFmtId="4" fontId="36" fillId="28" borderId="73" applyNumberFormat="0" applyProtection="0">
      <alignment horizontal="right" vertical="center"/>
    </xf>
    <xf numFmtId="4" fontId="36" fillId="28" borderId="73" applyNumberFormat="0" applyProtection="0">
      <alignment horizontal="right" vertical="center"/>
    </xf>
    <xf numFmtId="4" fontId="36" fillId="28" borderId="73" applyNumberFormat="0" applyProtection="0">
      <alignment horizontal="right" vertical="center"/>
    </xf>
    <xf numFmtId="4" fontId="36" fillId="28" borderId="73" applyNumberFormat="0" applyProtection="0">
      <alignment horizontal="right" vertical="center"/>
    </xf>
    <xf numFmtId="4" fontId="36" fillId="28" borderId="73" applyNumberFormat="0" applyProtection="0">
      <alignment horizontal="right" vertical="center"/>
    </xf>
    <xf numFmtId="4" fontId="36" fillId="28" borderId="73" applyNumberFormat="0" applyProtection="0">
      <alignment horizontal="right" vertical="center"/>
    </xf>
    <xf numFmtId="4" fontId="36" fillId="28" borderId="73" applyNumberFormat="0" applyProtection="0">
      <alignment horizontal="right" vertical="center"/>
    </xf>
    <xf numFmtId="4" fontId="36" fillId="28" borderId="73" applyNumberFormat="0" applyProtection="0">
      <alignment horizontal="right" vertical="center"/>
    </xf>
    <xf numFmtId="4" fontId="36" fillId="28" borderId="73" applyNumberFormat="0" applyProtection="0">
      <alignment horizontal="right" vertical="center"/>
    </xf>
    <xf numFmtId="4" fontId="36" fillId="28" borderId="73" applyNumberFormat="0" applyProtection="0">
      <alignment horizontal="right" vertical="center"/>
    </xf>
    <xf numFmtId="4" fontId="36" fillId="28" borderId="73" applyNumberFormat="0" applyProtection="0">
      <alignment horizontal="right" vertical="center"/>
    </xf>
    <xf numFmtId="4" fontId="36" fillId="28" borderId="73" applyNumberFormat="0" applyProtection="0">
      <alignment horizontal="right" vertical="center"/>
    </xf>
    <xf numFmtId="4" fontId="36" fillId="28" borderId="73" applyNumberFormat="0" applyProtection="0">
      <alignment horizontal="right" vertical="center"/>
    </xf>
    <xf numFmtId="4" fontId="36" fillId="28" borderId="73" applyNumberFormat="0" applyProtection="0">
      <alignment horizontal="right" vertical="center"/>
    </xf>
    <xf numFmtId="4" fontId="36" fillId="28" borderId="73" applyNumberFormat="0" applyProtection="0">
      <alignment horizontal="right" vertical="center"/>
    </xf>
    <xf numFmtId="4" fontId="36" fillId="28" borderId="73" applyNumberFormat="0" applyProtection="0">
      <alignment horizontal="right" vertical="center"/>
    </xf>
    <xf numFmtId="4" fontId="36" fillId="28" borderId="73" applyNumberFormat="0" applyProtection="0">
      <alignment horizontal="right" vertical="center"/>
    </xf>
    <xf numFmtId="4" fontId="36" fillId="28" borderId="73" applyNumberFormat="0" applyProtection="0">
      <alignment horizontal="right" vertical="center"/>
    </xf>
    <xf numFmtId="4" fontId="36" fillId="28" borderId="73" applyNumberFormat="0" applyProtection="0">
      <alignment horizontal="right" vertical="center"/>
    </xf>
    <xf numFmtId="4" fontId="36" fillId="28" borderId="73" applyNumberFormat="0" applyProtection="0">
      <alignment horizontal="right" vertical="center"/>
    </xf>
    <xf numFmtId="4" fontId="36" fillId="28" borderId="73" applyNumberFormat="0" applyProtection="0">
      <alignment horizontal="right" vertical="center"/>
    </xf>
    <xf numFmtId="4" fontId="36" fillId="28" borderId="73" applyNumberFormat="0" applyProtection="0">
      <alignment horizontal="right" vertical="center"/>
    </xf>
    <xf numFmtId="4" fontId="36" fillId="28" borderId="73" applyNumberFormat="0" applyProtection="0">
      <alignment horizontal="right" vertical="center"/>
    </xf>
    <xf numFmtId="4" fontId="36" fillId="28" borderId="73" applyNumberFormat="0" applyProtection="0">
      <alignment horizontal="right" vertical="center"/>
    </xf>
    <xf numFmtId="4" fontId="36" fillId="28" borderId="73" applyNumberFormat="0" applyProtection="0">
      <alignment horizontal="right" vertical="center"/>
    </xf>
    <xf numFmtId="4" fontId="36" fillId="28" borderId="73" applyNumberFormat="0" applyProtection="0">
      <alignment horizontal="right" vertical="center"/>
    </xf>
    <xf numFmtId="4" fontId="36" fillId="28" borderId="73" applyNumberFormat="0" applyProtection="0">
      <alignment horizontal="right" vertical="center"/>
    </xf>
    <xf numFmtId="4" fontId="36" fillId="28" borderId="73" applyNumberFormat="0" applyProtection="0">
      <alignment horizontal="right" vertical="center"/>
    </xf>
    <xf numFmtId="4" fontId="36" fillId="28" borderId="73" applyNumberFormat="0" applyProtection="0">
      <alignment horizontal="right" vertical="center"/>
    </xf>
    <xf numFmtId="4" fontId="36" fillId="28" borderId="73" applyNumberFormat="0" applyProtection="0">
      <alignment horizontal="right" vertical="center"/>
    </xf>
    <xf numFmtId="4" fontId="36" fillId="28" borderId="73" applyNumberFormat="0" applyProtection="0">
      <alignment horizontal="right" vertical="center"/>
    </xf>
    <xf numFmtId="4" fontId="36" fillId="28" borderId="73" applyNumberFormat="0" applyProtection="0">
      <alignment horizontal="right" vertical="center"/>
    </xf>
    <xf numFmtId="4" fontId="36" fillId="28" borderId="73" applyNumberFormat="0" applyProtection="0">
      <alignment horizontal="right" vertical="center"/>
    </xf>
    <xf numFmtId="4" fontId="36" fillId="28" borderId="73" applyNumberFormat="0" applyProtection="0">
      <alignment horizontal="right" vertical="center"/>
    </xf>
    <xf numFmtId="4" fontId="36" fillId="28" borderId="73" applyNumberFormat="0" applyProtection="0">
      <alignment horizontal="right" vertical="center"/>
    </xf>
    <xf numFmtId="4" fontId="36" fillId="28" borderId="73" applyNumberFormat="0" applyProtection="0">
      <alignment horizontal="right" vertical="center"/>
    </xf>
    <xf numFmtId="4" fontId="36" fillId="28" borderId="73" applyNumberFormat="0" applyProtection="0">
      <alignment horizontal="right" vertical="center"/>
    </xf>
    <xf numFmtId="4" fontId="36" fillId="28" borderId="73" applyNumberFormat="0" applyProtection="0">
      <alignment horizontal="right" vertical="center"/>
    </xf>
    <xf numFmtId="4" fontId="36" fillId="28" borderId="73" applyNumberFormat="0" applyProtection="0">
      <alignment horizontal="right" vertical="center"/>
    </xf>
    <xf numFmtId="4" fontId="36" fillId="28" borderId="73" applyNumberFormat="0" applyProtection="0">
      <alignment horizontal="right" vertical="center"/>
    </xf>
    <xf numFmtId="4" fontId="36" fillId="28" borderId="73" applyNumberFormat="0" applyProtection="0">
      <alignment horizontal="right" vertical="center"/>
    </xf>
    <xf numFmtId="4" fontId="36" fillId="28" borderId="73" applyNumberFormat="0" applyProtection="0">
      <alignment horizontal="right" vertical="center"/>
    </xf>
    <xf numFmtId="4" fontId="36" fillId="28" borderId="73" applyNumberFormat="0" applyProtection="0">
      <alignment horizontal="right" vertical="center"/>
    </xf>
    <xf numFmtId="4" fontId="36" fillId="28" borderId="73" applyNumberFormat="0" applyProtection="0">
      <alignment horizontal="right" vertical="center"/>
    </xf>
    <xf numFmtId="4" fontId="36" fillId="28" borderId="73" applyNumberFormat="0" applyProtection="0">
      <alignment horizontal="right" vertical="center"/>
    </xf>
    <xf numFmtId="4" fontId="36" fillId="28" borderId="73" applyNumberFormat="0" applyProtection="0">
      <alignment horizontal="right" vertical="center"/>
    </xf>
    <xf numFmtId="4" fontId="36" fillId="28" borderId="73" applyNumberFormat="0" applyProtection="0">
      <alignment horizontal="right" vertical="center"/>
    </xf>
    <xf numFmtId="4" fontId="36" fillId="28" borderId="73" applyNumberFormat="0" applyProtection="0">
      <alignment horizontal="right" vertical="center"/>
    </xf>
    <xf numFmtId="4" fontId="36" fillId="28" borderId="73" applyNumberFormat="0" applyProtection="0">
      <alignment horizontal="right" vertical="center"/>
    </xf>
    <xf numFmtId="4" fontId="36" fillId="28" borderId="73" applyNumberFormat="0" applyProtection="0">
      <alignment horizontal="right" vertical="center"/>
    </xf>
    <xf numFmtId="4" fontId="36" fillId="28" borderId="73" applyNumberFormat="0" applyProtection="0">
      <alignment horizontal="right" vertical="center"/>
    </xf>
    <xf numFmtId="4" fontId="36" fillId="28" borderId="73" applyNumberFormat="0" applyProtection="0">
      <alignment horizontal="right" vertical="center"/>
    </xf>
    <xf numFmtId="4" fontId="36" fillId="28" borderId="73" applyNumberFormat="0" applyProtection="0">
      <alignment horizontal="right" vertical="center"/>
    </xf>
    <xf numFmtId="4" fontId="36" fillId="28" borderId="73" applyNumberFormat="0" applyProtection="0">
      <alignment horizontal="right" vertical="center"/>
    </xf>
    <xf numFmtId="4" fontId="36" fillId="28" borderId="73" applyNumberFormat="0" applyProtection="0">
      <alignment horizontal="right" vertical="center"/>
    </xf>
    <xf numFmtId="4" fontId="36" fillId="28" borderId="73" applyNumberFormat="0" applyProtection="0">
      <alignment horizontal="right" vertical="center"/>
    </xf>
    <xf numFmtId="4" fontId="36" fillId="28" borderId="73" applyNumberFormat="0" applyProtection="0">
      <alignment horizontal="right" vertical="center"/>
    </xf>
    <xf numFmtId="4" fontId="36" fillId="28" borderId="73" applyNumberFormat="0" applyProtection="0">
      <alignment horizontal="right" vertical="center"/>
    </xf>
    <xf numFmtId="4" fontId="36" fillId="28" borderId="73" applyNumberFormat="0" applyProtection="0">
      <alignment horizontal="right" vertical="center"/>
    </xf>
    <xf numFmtId="4" fontId="36" fillId="28" borderId="73" applyNumberFormat="0" applyProtection="0">
      <alignment horizontal="right" vertical="center"/>
    </xf>
    <xf numFmtId="4" fontId="36" fillId="28" borderId="73" applyNumberFormat="0" applyProtection="0">
      <alignment horizontal="right" vertical="center"/>
    </xf>
    <xf numFmtId="4" fontId="36" fillId="28" borderId="73" applyNumberFormat="0" applyProtection="0">
      <alignment horizontal="right" vertical="center"/>
    </xf>
    <xf numFmtId="4" fontId="36" fillId="28" borderId="73" applyNumberFormat="0" applyProtection="0">
      <alignment horizontal="right" vertical="center"/>
    </xf>
    <xf numFmtId="4" fontId="36" fillId="28" borderId="73" applyNumberFormat="0" applyProtection="0">
      <alignment horizontal="right" vertical="center"/>
    </xf>
    <xf numFmtId="4" fontId="36" fillId="28" borderId="73" applyNumberFormat="0" applyProtection="0">
      <alignment horizontal="right" vertical="center"/>
    </xf>
    <xf numFmtId="4" fontId="36" fillId="28" borderId="73" applyNumberFormat="0" applyProtection="0">
      <alignment horizontal="right" vertical="center"/>
    </xf>
    <xf numFmtId="4" fontId="36" fillId="28" borderId="73" applyNumberFormat="0" applyProtection="0">
      <alignment horizontal="right" vertical="center"/>
    </xf>
    <xf numFmtId="4" fontId="36" fillId="28" borderId="73" applyNumberFormat="0" applyProtection="0">
      <alignment horizontal="right" vertical="center"/>
    </xf>
    <xf numFmtId="4" fontId="36" fillId="28" borderId="73" applyNumberFormat="0" applyProtection="0">
      <alignment horizontal="right" vertical="center"/>
    </xf>
    <xf numFmtId="4" fontId="36" fillId="28" borderId="73" applyNumberFormat="0" applyProtection="0">
      <alignment horizontal="right" vertical="center"/>
    </xf>
    <xf numFmtId="4" fontId="36" fillId="28" borderId="73" applyNumberFormat="0" applyProtection="0">
      <alignment horizontal="right" vertical="center"/>
    </xf>
    <xf numFmtId="4" fontId="36" fillId="28" borderId="73" applyNumberFormat="0" applyProtection="0">
      <alignment horizontal="right" vertical="center"/>
    </xf>
    <xf numFmtId="4" fontId="36" fillId="28" borderId="73" applyNumberFormat="0" applyProtection="0">
      <alignment horizontal="right" vertical="center"/>
    </xf>
    <xf numFmtId="4" fontId="36" fillId="28" borderId="73" applyNumberFormat="0" applyProtection="0">
      <alignment horizontal="right" vertical="center"/>
    </xf>
    <xf numFmtId="4" fontId="36" fillId="28" borderId="73" applyNumberFormat="0" applyProtection="0">
      <alignment horizontal="right" vertical="center"/>
    </xf>
    <xf numFmtId="4" fontId="36" fillId="28" borderId="73" applyNumberFormat="0" applyProtection="0">
      <alignment horizontal="right" vertical="center"/>
    </xf>
    <xf numFmtId="4" fontId="36" fillId="28" borderId="73" applyNumberFormat="0" applyProtection="0">
      <alignment horizontal="right" vertical="center"/>
    </xf>
    <xf numFmtId="4" fontId="36" fillId="28" borderId="73" applyNumberFormat="0" applyProtection="0">
      <alignment horizontal="right" vertical="center"/>
    </xf>
    <xf numFmtId="4" fontId="36" fillId="28" borderId="73" applyNumberFormat="0" applyProtection="0">
      <alignment horizontal="right" vertical="center"/>
    </xf>
    <xf numFmtId="4" fontId="36" fillId="28" borderId="73" applyNumberFormat="0" applyProtection="0">
      <alignment horizontal="right" vertical="center"/>
    </xf>
    <xf numFmtId="4" fontId="36" fillId="28" borderId="73" applyNumberFormat="0" applyProtection="0">
      <alignment horizontal="right" vertical="center"/>
    </xf>
    <xf numFmtId="4" fontId="36" fillId="28" borderId="73" applyNumberFormat="0" applyProtection="0">
      <alignment horizontal="right" vertical="center"/>
    </xf>
    <xf numFmtId="4" fontId="36" fillId="28" borderId="73" applyNumberFormat="0" applyProtection="0">
      <alignment horizontal="right" vertical="center"/>
    </xf>
    <xf numFmtId="4" fontId="36" fillId="28" borderId="73" applyNumberFormat="0" applyProtection="0">
      <alignment horizontal="right" vertical="center"/>
    </xf>
    <xf numFmtId="4" fontId="36" fillId="28" borderId="73" applyNumberFormat="0" applyProtection="0">
      <alignment horizontal="right" vertical="center"/>
    </xf>
    <xf numFmtId="4" fontId="36" fillId="28" borderId="73" applyNumberFormat="0" applyProtection="0">
      <alignment horizontal="right" vertical="center"/>
    </xf>
    <xf numFmtId="4" fontId="36" fillId="28" borderId="73" applyNumberFormat="0" applyProtection="0">
      <alignment horizontal="right" vertical="center"/>
    </xf>
    <xf numFmtId="4" fontId="36" fillId="28" borderId="73" applyNumberFormat="0" applyProtection="0">
      <alignment horizontal="right" vertical="center"/>
    </xf>
    <xf numFmtId="4" fontId="36" fillId="28" borderId="73" applyNumberFormat="0" applyProtection="0">
      <alignment horizontal="right" vertical="center"/>
    </xf>
    <xf numFmtId="4" fontId="36" fillId="28" borderId="73" applyNumberFormat="0" applyProtection="0">
      <alignment horizontal="right" vertical="center"/>
    </xf>
    <xf numFmtId="4" fontId="36" fillId="28" borderId="73" applyNumberFormat="0" applyProtection="0">
      <alignment horizontal="right" vertical="center"/>
    </xf>
    <xf numFmtId="4" fontId="36" fillId="28" borderId="73" applyNumberFormat="0" applyProtection="0">
      <alignment horizontal="right" vertical="center"/>
    </xf>
    <xf numFmtId="4" fontId="36" fillId="28" borderId="73" applyNumberFormat="0" applyProtection="0">
      <alignment horizontal="right" vertical="center"/>
    </xf>
    <xf numFmtId="4" fontId="36" fillId="28" borderId="73" applyNumberFormat="0" applyProtection="0">
      <alignment horizontal="right" vertical="center"/>
    </xf>
    <xf numFmtId="4" fontId="36" fillId="28" borderId="73" applyNumberFormat="0" applyProtection="0">
      <alignment horizontal="right" vertical="center"/>
    </xf>
    <xf numFmtId="4" fontId="36" fillId="28" borderId="73" applyNumberFormat="0" applyProtection="0">
      <alignment horizontal="right" vertical="center"/>
    </xf>
    <xf numFmtId="4" fontId="36" fillId="28" borderId="73" applyNumberFormat="0" applyProtection="0">
      <alignment horizontal="right" vertical="center"/>
    </xf>
    <xf numFmtId="4" fontId="36" fillId="28" borderId="73" applyNumberFormat="0" applyProtection="0">
      <alignment horizontal="right" vertical="center"/>
    </xf>
    <xf numFmtId="4" fontId="36" fillId="28" borderId="73" applyNumberFormat="0" applyProtection="0">
      <alignment horizontal="right" vertical="center"/>
    </xf>
    <xf numFmtId="4" fontId="36" fillId="28" borderId="73" applyNumberFormat="0" applyProtection="0">
      <alignment horizontal="right" vertical="center"/>
    </xf>
    <xf numFmtId="4" fontId="36" fillId="28" borderId="73" applyNumberFormat="0" applyProtection="0">
      <alignment horizontal="right" vertical="center"/>
    </xf>
    <xf numFmtId="4" fontId="36" fillId="28" borderId="73" applyNumberFormat="0" applyProtection="0">
      <alignment horizontal="right" vertical="center"/>
    </xf>
    <xf numFmtId="4" fontId="36" fillId="28" borderId="73" applyNumberFormat="0" applyProtection="0">
      <alignment horizontal="right" vertical="center"/>
    </xf>
    <xf numFmtId="4" fontId="36" fillId="28" borderId="73" applyNumberFormat="0" applyProtection="0">
      <alignment horizontal="right" vertical="center"/>
    </xf>
    <xf numFmtId="4" fontId="36" fillId="28" borderId="73" applyNumberFormat="0" applyProtection="0">
      <alignment horizontal="right" vertical="center"/>
    </xf>
    <xf numFmtId="4" fontId="36" fillId="28" borderId="73" applyNumberFormat="0" applyProtection="0">
      <alignment horizontal="right" vertical="center"/>
    </xf>
    <xf numFmtId="4" fontId="36" fillId="28" borderId="73" applyNumberFormat="0" applyProtection="0">
      <alignment horizontal="right" vertical="center"/>
    </xf>
    <xf numFmtId="4" fontId="36" fillId="28" borderId="73" applyNumberFormat="0" applyProtection="0">
      <alignment horizontal="right" vertical="center"/>
    </xf>
    <xf numFmtId="4" fontId="36" fillId="28" borderId="73" applyNumberFormat="0" applyProtection="0">
      <alignment horizontal="right" vertical="center"/>
    </xf>
    <xf numFmtId="4" fontId="36" fillId="28" borderId="73" applyNumberFormat="0" applyProtection="0">
      <alignment horizontal="right" vertical="center"/>
    </xf>
    <xf numFmtId="4" fontId="36" fillId="28" borderId="73" applyNumberFormat="0" applyProtection="0">
      <alignment horizontal="right" vertical="center"/>
    </xf>
    <xf numFmtId="4" fontId="36" fillId="28" borderId="73" applyNumberFormat="0" applyProtection="0">
      <alignment horizontal="right" vertical="center"/>
    </xf>
    <xf numFmtId="4" fontId="36" fillId="28" borderId="73" applyNumberFormat="0" applyProtection="0">
      <alignment horizontal="right" vertical="center"/>
    </xf>
    <xf numFmtId="4" fontId="36" fillId="28" borderId="73" applyNumberFormat="0" applyProtection="0">
      <alignment horizontal="right" vertical="center"/>
    </xf>
    <xf numFmtId="4" fontId="36" fillId="28" borderId="73" applyNumberFormat="0" applyProtection="0">
      <alignment horizontal="right" vertical="center"/>
    </xf>
    <xf numFmtId="4" fontId="36" fillId="28" borderId="73" applyNumberFormat="0" applyProtection="0">
      <alignment horizontal="right" vertical="center"/>
    </xf>
    <xf numFmtId="4" fontId="36" fillId="28" borderId="73" applyNumberFormat="0" applyProtection="0">
      <alignment horizontal="right" vertical="center"/>
    </xf>
    <xf numFmtId="4" fontId="36" fillId="28" borderId="73" applyNumberFormat="0" applyProtection="0">
      <alignment horizontal="right" vertical="center"/>
    </xf>
    <xf numFmtId="4" fontId="36" fillId="28" borderId="73" applyNumberFormat="0" applyProtection="0">
      <alignment horizontal="right" vertical="center"/>
    </xf>
    <xf numFmtId="4" fontId="36" fillId="28" borderId="73" applyNumberFormat="0" applyProtection="0">
      <alignment horizontal="right" vertical="center"/>
    </xf>
    <xf numFmtId="4" fontId="36" fillId="28" borderId="73" applyNumberFormat="0" applyProtection="0">
      <alignment horizontal="right" vertical="center"/>
    </xf>
    <xf numFmtId="4" fontId="36" fillId="28" borderId="73" applyNumberFormat="0" applyProtection="0">
      <alignment horizontal="right" vertical="center"/>
    </xf>
    <xf numFmtId="4" fontId="36" fillId="28" borderId="73" applyNumberFormat="0" applyProtection="0">
      <alignment horizontal="right" vertical="center"/>
    </xf>
    <xf numFmtId="4" fontId="36" fillId="28" borderId="73" applyNumberFormat="0" applyProtection="0">
      <alignment horizontal="right" vertical="center"/>
    </xf>
    <xf numFmtId="4" fontId="36" fillId="28" borderId="73" applyNumberFormat="0" applyProtection="0">
      <alignment horizontal="right" vertical="center"/>
    </xf>
    <xf numFmtId="4" fontId="36" fillId="28" borderId="73" applyNumberFormat="0" applyProtection="0">
      <alignment horizontal="right" vertical="center"/>
    </xf>
    <xf numFmtId="4" fontId="36" fillId="28" borderId="73" applyNumberFormat="0" applyProtection="0">
      <alignment horizontal="right" vertical="center"/>
    </xf>
    <xf numFmtId="4" fontId="36" fillId="28" borderId="73" applyNumberFormat="0" applyProtection="0">
      <alignment horizontal="right" vertical="center"/>
    </xf>
    <xf numFmtId="4" fontId="36" fillId="28" borderId="73" applyNumberFormat="0" applyProtection="0">
      <alignment horizontal="right" vertical="center"/>
    </xf>
    <xf numFmtId="4" fontId="36" fillId="28" borderId="73" applyNumberFormat="0" applyProtection="0">
      <alignment horizontal="right" vertical="center"/>
    </xf>
    <xf numFmtId="4" fontId="36" fillId="28" borderId="73" applyNumberFormat="0" applyProtection="0">
      <alignment horizontal="right" vertical="center"/>
    </xf>
    <xf numFmtId="4" fontId="36" fillId="28" borderId="73" applyNumberFormat="0" applyProtection="0">
      <alignment horizontal="right" vertical="center"/>
    </xf>
    <xf numFmtId="4" fontId="36" fillId="28" borderId="73" applyNumberFormat="0" applyProtection="0">
      <alignment horizontal="right" vertical="center"/>
    </xf>
    <xf numFmtId="4" fontId="36" fillId="28" borderId="73" applyNumberFormat="0" applyProtection="0">
      <alignment horizontal="right" vertical="center"/>
    </xf>
    <xf numFmtId="4" fontId="36" fillId="28" borderId="73" applyNumberFormat="0" applyProtection="0">
      <alignment horizontal="right" vertical="center"/>
    </xf>
    <xf numFmtId="4" fontId="36" fillId="28" borderId="73" applyNumberFormat="0" applyProtection="0">
      <alignment horizontal="right" vertical="center"/>
    </xf>
    <xf numFmtId="4" fontId="36" fillId="28" borderId="73" applyNumberFormat="0" applyProtection="0">
      <alignment horizontal="right" vertical="center"/>
    </xf>
    <xf numFmtId="4" fontId="36" fillId="28" borderId="73" applyNumberFormat="0" applyProtection="0">
      <alignment horizontal="right" vertical="center"/>
    </xf>
    <xf numFmtId="4" fontId="36" fillId="28" borderId="73" applyNumberFormat="0" applyProtection="0">
      <alignment horizontal="right" vertical="center"/>
    </xf>
    <xf numFmtId="4" fontId="36" fillId="28" borderId="73" applyNumberFormat="0" applyProtection="0">
      <alignment horizontal="right" vertical="center"/>
    </xf>
    <xf numFmtId="4" fontId="36" fillId="28" borderId="73" applyNumberFormat="0" applyProtection="0">
      <alignment horizontal="right" vertical="center"/>
    </xf>
    <xf numFmtId="4" fontId="36" fillId="28" borderId="73" applyNumberFormat="0" applyProtection="0">
      <alignment horizontal="right" vertical="center"/>
    </xf>
    <xf numFmtId="4" fontId="36" fillId="28" borderId="73" applyNumberFormat="0" applyProtection="0">
      <alignment horizontal="right" vertical="center"/>
    </xf>
    <xf numFmtId="4" fontId="36" fillId="28" borderId="73" applyNumberFormat="0" applyProtection="0">
      <alignment horizontal="right" vertical="center"/>
    </xf>
    <xf numFmtId="4" fontId="36" fillId="28" borderId="73" applyNumberFormat="0" applyProtection="0">
      <alignment horizontal="right" vertical="center"/>
    </xf>
    <xf numFmtId="4" fontId="36" fillId="28" borderId="73" applyNumberFormat="0" applyProtection="0">
      <alignment horizontal="right" vertical="center"/>
    </xf>
    <xf numFmtId="4" fontId="36" fillId="28" borderId="73" applyNumberFormat="0" applyProtection="0">
      <alignment horizontal="right" vertical="center"/>
    </xf>
    <xf numFmtId="4" fontId="36" fillId="28" borderId="73" applyNumberFormat="0" applyProtection="0">
      <alignment horizontal="right" vertical="center"/>
    </xf>
    <xf numFmtId="4" fontId="36" fillId="28" borderId="73" applyNumberFormat="0" applyProtection="0">
      <alignment horizontal="right" vertical="center"/>
    </xf>
    <xf numFmtId="4" fontId="36" fillId="28" borderId="73" applyNumberFormat="0" applyProtection="0">
      <alignment horizontal="right" vertical="center"/>
    </xf>
    <xf numFmtId="4" fontId="36" fillId="28" borderId="73" applyNumberFormat="0" applyProtection="0">
      <alignment horizontal="right" vertical="center"/>
    </xf>
    <xf numFmtId="4" fontId="36" fillId="28" borderId="73" applyNumberFormat="0" applyProtection="0">
      <alignment horizontal="right" vertical="center"/>
    </xf>
    <xf numFmtId="4" fontId="36" fillId="28" borderId="73" applyNumberFormat="0" applyProtection="0">
      <alignment horizontal="right" vertical="center"/>
    </xf>
    <xf numFmtId="4" fontId="36" fillId="28" borderId="73" applyNumberFormat="0" applyProtection="0">
      <alignment horizontal="right" vertical="center"/>
    </xf>
    <xf numFmtId="4" fontId="36" fillId="28" borderId="73" applyNumberFormat="0" applyProtection="0">
      <alignment horizontal="right" vertical="center"/>
    </xf>
    <xf numFmtId="4" fontId="36" fillId="28" borderId="73" applyNumberFormat="0" applyProtection="0">
      <alignment horizontal="right" vertical="center"/>
    </xf>
    <xf numFmtId="4" fontId="36" fillId="28" borderId="73" applyNumberFormat="0" applyProtection="0">
      <alignment horizontal="right" vertical="center"/>
    </xf>
    <xf numFmtId="4" fontId="36" fillId="28" borderId="73" applyNumberFormat="0" applyProtection="0">
      <alignment horizontal="right" vertical="center"/>
    </xf>
    <xf numFmtId="4" fontId="36" fillId="28" borderId="73" applyNumberFormat="0" applyProtection="0">
      <alignment horizontal="right" vertical="center"/>
    </xf>
    <xf numFmtId="4" fontId="36" fillId="28" borderId="73" applyNumberFormat="0" applyProtection="0">
      <alignment horizontal="right" vertical="center"/>
    </xf>
    <xf numFmtId="4" fontId="36" fillId="28" borderId="73" applyNumberFormat="0" applyProtection="0">
      <alignment horizontal="right" vertical="center"/>
    </xf>
    <xf numFmtId="4" fontId="36" fillId="28" borderId="73" applyNumberFormat="0" applyProtection="0">
      <alignment horizontal="right" vertical="center"/>
    </xf>
    <xf numFmtId="4" fontId="36" fillId="28" borderId="73" applyNumberFormat="0" applyProtection="0">
      <alignment horizontal="right" vertical="center"/>
    </xf>
    <xf numFmtId="4" fontId="36" fillId="28" borderId="73" applyNumberFormat="0" applyProtection="0">
      <alignment horizontal="right" vertical="center"/>
    </xf>
    <xf numFmtId="4" fontId="36" fillId="28" borderId="73" applyNumberFormat="0" applyProtection="0">
      <alignment horizontal="right" vertical="center"/>
    </xf>
    <xf numFmtId="4" fontId="36" fillId="28" borderId="73" applyNumberFormat="0" applyProtection="0">
      <alignment horizontal="right" vertical="center"/>
    </xf>
    <xf numFmtId="4" fontId="36" fillId="28" borderId="73" applyNumberFormat="0" applyProtection="0">
      <alignment horizontal="right" vertical="center"/>
    </xf>
    <xf numFmtId="4" fontId="36" fillId="28" borderId="73" applyNumberFormat="0" applyProtection="0">
      <alignment horizontal="right" vertical="center"/>
    </xf>
    <xf numFmtId="4" fontId="36" fillId="28" borderId="73" applyNumberFormat="0" applyProtection="0">
      <alignment horizontal="right" vertical="center"/>
    </xf>
    <xf numFmtId="4" fontId="36" fillId="28" borderId="73" applyNumberFormat="0" applyProtection="0">
      <alignment horizontal="right" vertical="center"/>
    </xf>
    <xf numFmtId="4" fontId="36" fillId="28" borderId="73" applyNumberFormat="0" applyProtection="0">
      <alignment horizontal="right" vertical="center"/>
    </xf>
    <xf numFmtId="4" fontId="36" fillId="28" borderId="73" applyNumberFormat="0" applyProtection="0">
      <alignment horizontal="right" vertical="center"/>
    </xf>
    <xf numFmtId="4" fontId="36" fillId="28" borderId="73" applyNumberFormat="0" applyProtection="0">
      <alignment horizontal="right" vertical="center"/>
    </xf>
    <xf numFmtId="4" fontId="36" fillId="28" borderId="73" applyNumberFormat="0" applyProtection="0">
      <alignment horizontal="right" vertical="center"/>
    </xf>
    <xf numFmtId="4" fontId="36" fillId="28" borderId="73" applyNumberFormat="0" applyProtection="0">
      <alignment horizontal="right" vertical="center"/>
    </xf>
    <xf numFmtId="4" fontId="36" fillId="28" borderId="73" applyNumberFormat="0" applyProtection="0">
      <alignment horizontal="right" vertical="center"/>
    </xf>
    <xf numFmtId="4" fontId="36" fillId="28" borderId="73" applyNumberFormat="0" applyProtection="0">
      <alignment horizontal="right" vertical="center"/>
    </xf>
    <xf numFmtId="4" fontId="36" fillId="28" borderId="73" applyNumberFormat="0" applyProtection="0">
      <alignment horizontal="right" vertical="center"/>
    </xf>
    <xf numFmtId="4" fontId="36" fillId="28" borderId="73" applyNumberFormat="0" applyProtection="0">
      <alignment horizontal="right" vertical="center"/>
    </xf>
    <xf numFmtId="4" fontId="36" fillId="28" borderId="73" applyNumberFormat="0" applyProtection="0">
      <alignment horizontal="right" vertical="center"/>
    </xf>
    <xf numFmtId="4" fontId="36" fillId="28" borderId="73" applyNumberFormat="0" applyProtection="0">
      <alignment horizontal="right" vertical="center"/>
    </xf>
    <xf numFmtId="4" fontId="36" fillId="28" borderId="73" applyNumberFormat="0" applyProtection="0">
      <alignment horizontal="right" vertical="center"/>
    </xf>
    <xf numFmtId="4" fontId="36" fillId="28" borderId="73" applyNumberFormat="0" applyProtection="0">
      <alignment horizontal="right" vertical="center"/>
    </xf>
    <xf numFmtId="4" fontId="36" fillId="28" borderId="73" applyNumberFormat="0" applyProtection="0">
      <alignment horizontal="right" vertical="center"/>
    </xf>
    <xf numFmtId="4" fontId="36" fillId="28" borderId="73" applyNumberFormat="0" applyProtection="0">
      <alignment horizontal="right" vertical="center"/>
    </xf>
    <xf numFmtId="4" fontId="36" fillId="28" borderId="73" applyNumberFormat="0" applyProtection="0">
      <alignment horizontal="right" vertical="center"/>
    </xf>
    <xf numFmtId="4" fontId="36" fillId="28" borderId="73" applyNumberFormat="0" applyProtection="0">
      <alignment horizontal="right" vertical="center"/>
    </xf>
    <xf numFmtId="4" fontId="36" fillId="28" borderId="73" applyNumberFormat="0" applyProtection="0">
      <alignment horizontal="right" vertical="center"/>
    </xf>
    <xf numFmtId="4" fontId="36" fillId="28" borderId="73" applyNumberFormat="0" applyProtection="0">
      <alignment horizontal="right" vertical="center"/>
    </xf>
    <xf numFmtId="4" fontId="36" fillId="28" borderId="73" applyNumberFormat="0" applyProtection="0">
      <alignment horizontal="right" vertical="center"/>
    </xf>
    <xf numFmtId="4" fontId="36" fillId="28" borderId="73" applyNumberFormat="0" applyProtection="0">
      <alignment horizontal="right" vertical="center"/>
    </xf>
    <xf numFmtId="4" fontId="36" fillId="28" borderId="73" applyNumberFormat="0" applyProtection="0">
      <alignment horizontal="right" vertical="center"/>
    </xf>
    <xf numFmtId="4" fontId="36" fillId="28" borderId="73" applyNumberFormat="0" applyProtection="0">
      <alignment horizontal="right" vertical="center"/>
    </xf>
    <xf numFmtId="4" fontId="36" fillId="28" borderId="73" applyNumberFormat="0" applyProtection="0">
      <alignment horizontal="right" vertical="center"/>
    </xf>
    <xf numFmtId="4" fontId="36" fillId="28" borderId="73" applyNumberFormat="0" applyProtection="0">
      <alignment horizontal="right" vertical="center"/>
    </xf>
    <xf numFmtId="4" fontId="36" fillId="28" borderId="73" applyNumberFormat="0" applyProtection="0">
      <alignment horizontal="right" vertical="center"/>
    </xf>
    <xf numFmtId="4" fontId="36" fillId="28" borderId="73" applyNumberFormat="0" applyProtection="0">
      <alignment horizontal="right" vertical="center"/>
    </xf>
    <xf numFmtId="4" fontId="36" fillId="28" borderId="73" applyNumberFormat="0" applyProtection="0">
      <alignment horizontal="right" vertical="center"/>
    </xf>
    <xf numFmtId="4" fontId="36" fillId="28" borderId="73" applyNumberFormat="0" applyProtection="0">
      <alignment horizontal="right" vertical="center"/>
    </xf>
    <xf numFmtId="4" fontId="36" fillId="28" borderId="73" applyNumberFormat="0" applyProtection="0">
      <alignment horizontal="right" vertical="center"/>
    </xf>
    <xf numFmtId="4" fontId="36" fillId="28" borderId="73" applyNumberFormat="0" applyProtection="0">
      <alignment horizontal="right" vertical="center"/>
    </xf>
    <xf numFmtId="4" fontId="36" fillId="28" borderId="73" applyNumberFormat="0" applyProtection="0">
      <alignment horizontal="right" vertical="center"/>
    </xf>
    <xf numFmtId="4" fontId="36" fillId="28" borderId="73" applyNumberFormat="0" applyProtection="0">
      <alignment horizontal="right" vertical="center"/>
    </xf>
    <xf numFmtId="4" fontId="36" fillId="28" borderId="73" applyNumberFormat="0" applyProtection="0">
      <alignment horizontal="right" vertical="center"/>
    </xf>
    <xf numFmtId="4" fontId="36" fillId="28" borderId="73" applyNumberFormat="0" applyProtection="0">
      <alignment horizontal="right" vertical="center"/>
    </xf>
    <xf numFmtId="4" fontId="36" fillId="28" borderId="73" applyNumberFormat="0" applyProtection="0">
      <alignment horizontal="right" vertical="center"/>
    </xf>
    <xf numFmtId="4" fontId="36" fillId="28" borderId="73" applyNumberFormat="0" applyProtection="0">
      <alignment horizontal="right" vertical="center"/>
    </xf>
    <xf numFmtId="4" fontId="36" fillId="28" borderId="73" applyNumberFormat="0" applyProtection="0">
      <alignment horizontal="right" vertical="center"/>
    </xf>
    <xf numFmtId="4" fontId="36" fillId="28" borderId="73" applyNumberFormat="0" applyProtection="0">
      <alignment horizontal="right" vertical="center"/>
    </xf>
    <xf numFmtId="4" fontId="36" fillId="28" borderId="73" applyNumberFormat="0" applyProtection="0">
      <alignment horizontal="right" vertical="center"/>
    </xf>
    <xf numFmtId="4" fontId="36" fillId="28" borderId="73" applyNumberFormat="0" applyProtection="0">
      <alignment horizontal="right" vertical="center"/>
    </xf>
    <xf numFmtId="4" fontId="36" fillId="28" borderId="73" applyNumberFormat="0" applyProtection="0">
      <alignment horizontal="right" vertical="center"/>
    </xf>
    <xf numFmtId="4" fontId="36" fillId="28" borderId="73" applyNumberFormat="0" applyProtection="0">
      <alignment horizontal="right" vertical="center"/>
    </xf>
    <xf numFmtId="4" fontId="36" fillId="28" borderId="73" applyNumberFormat="0" applyProtection="0">
      <alignment horizontal="right" vertical="center"/>
    </xf>
    <xf numFmtId="4" fontId="36" fillId="28" borderId="73" applyNumberFormat="0" applyProtection="0">
      <alignment horizontal="right" vertical="center"/>
    </xf>
    <xf numFmtId="4" fontId="36" fillId="28" borderId="73" applyNumberFormat="0" applyProtection="0">
      <alignment horizontal="right" vertical="center"/>
    </xf>
    <xf numFmtId="4" fontId="36" fillId="28" borderId="73" applyNumberFormat="0" applyProtection="0">
      <alignment horizontal="right" vertical="center"/>
    </xf>
    <xf numFmtId="4" fontId="36" fillId="28" borderId="73" applyNumberFormat="0" applyProtection="0">
      <alignment horizontal="right" vertical="center"/>
    </xf>
    <xf numFmtId="4" fontId="36" fillId="28" borderId="73" applyNumberFormat="0" applyProtection="0">
      <alignment horizontal="right" vertical="center"/>
    </xf>
    <xf numFmtId="4" fontId="36" fillId="28" borderId="73" applyNumberFormat="0" applyProtection="0">
      <alignment horizontal="right" vertical="center"/>
    </xf>
    <xf numFmtId="4" fontId="36" fillId="28" borderId="73" applyNumberFormat="0" applyProtection="0">
      <alignment horizontal="right" vertical="center"/>
    </xf>
    <xf numFmtId="4" fontId="36" fillId="28" borderId="73" applyNumberFormat="0" applyProtection="0">
      <alignment horizontal="right" vertical="center"/>
    </xf>
    <xf numFmtId="4" fontId="36" fillId="28" borderId="73" applyNumberFormat="0" applyProtection="0">
      <alignment horizontal="right" vertical="center"/>
    </xf>
    <xf numFmtId="4" fontId="36" fillId="28" borderId="73" applyNumberFormat="0" applyProtection="0">
      <alignment horizontal="right" vertical="center"/>
    </xf>
    <xf numFmtId="4" fontId="36" fillId="28" borderId="73" applyNumberFormat="0" applyProtection="0">
      <alignment horizontal="right" vertical="center"/>
    </xf>
    <xf numFmtId="4" fontId="36" fillId="28" borderId="73" applyNumberFormat="0" applyProtection="0">
      <alignment horizontal="right" vertical="center"/>
    </xf>
    <xf numFmtId="4" fontId="36" fillId="28" borderId="73" applyNumberFormat="0" applyProtection="0">
      <alignment horizontal="right" vertical="center"/>
    </xf>
    <xf numFmtId="4" fontId="36" fillId="28" borderId="73" applyNumberFormat="0" applyProtection="0">
      <alignment horizontal="right" vertical="center"/>
    </xf>
    <xf numFmtId="4" fontId="36" fillId="28" borderId="73" applyNumberFormat="0" applyProtection="0">
      <alignment horizontal="right" vertical="center"/>
    </xf>
    <xf numFmtId="4" fontId="36" fillId="28" borderId="73" applyNumberFormat="0" applyProtection="0">
      <alignment horizontal="right" vertical="center"/>
    </xf>
    <xf numFmtId="4" fontId="36" fillId="28" borderId="73" applyNumberFormat="0" applyProtection="0">
      <alignment horizontal="right" vertical="center"/>
    </xf>
    <xf numFmtId="4" fontId="36" fillId="28" borderId="73" applyNumberFormat="0" applyProtection="0">
      <alignment horizontal="right" vertical="center"/>
    </xf>
    <xf numFmtId="4" fontId="36" fillId="28" borderId="73" applyNumberFormat="0" applyProtection="0">
      <alignment horizontal="right" vertical="center"/>
    </xf>
    <xf numFmtId="4" fontId="36" fillId="28" borderId="73" applyNumberFormat="0" applyProtection="0">
      <alignment horizontal="right" vertical="center"/>
    </xf>
    <xf numFmtId="4" fontId="36" fillId="28" borderId="73" applyNumberFormat="0" applyProtection="0">
      <alignment horizontal="right" vertical="center"/>
    </xf>
    <xf numFmtId="4" fontId="36" fillId="28" borderId="73" applyNumberFormat="0" applyProtection="0">
      <alignment horizontal="right" vertical="center"/>
    </xf>
    <xf numFmtId="4" fontId="36" fillId="28" borderId="73" applyNumberFormat="0" applyProtection="0">
      <alignment horizontal="right" vertical="center"/>
    </xf>
    <xf numFmtId="4" fontId="36" fillId="28" borderId="73" applyNumberFormat="0" applyProtection="0">
      <alignment horizontal="right" vertical="center"/>
    </xf>
    <xf numFmtId="4" fontId="36" fillId="28" borderId="73" applyNumberFormat="0" applyProtection="0">
      <alignment horizontal="right" vertical="center"/>
    </xf>
    <xf numFmtId="4" fontId="36" fillId="28" borderId="73" applyNumberFormat="0" applyProtection="0">
      <alignment horizontal="right" vertical="center"/>
    </xf>
    <xf numFmtId="4" fontId="36" fillId="28" borderId="73" applyNumberFormat="0" applyProtection="0">
      <alignment horizontal="right" vertical="center"/>
    </xf>
    <xf numFmtId="4" fontId="36" fillId="28" borderId="73" applyNumberFormat="0" applyProtection="0">
      <alignment horizontal="right" vertical="center"/>
    </xf>
    <xf numFmtId="4" fontId="36" fillId="28" borderId="73" applyNumberFormat="0" applyProtection="0">
      <alignment horizontal="right" vertical="center"/>
    </xf>
    <xf numFmtId="4" fontId="36" fillId="28" borderId="73" applyNumberFormat="0" applyProtection="0">
      <alignment horizontal="right" vertical="center"/>
    </xf>
    <xf numFmtId="4" fontId="36" fillId="28" borderId="73" applyNumberFormat="0" applyProtection="0">
      <alignment horizontal="right" vertical="center"/>
    </xf>
    <xf numFmtId="4" fontId="36" fillId="28" borderId="73" applyNumberFormat="0" applyProtection="0">
      <alignment horizontal="right" vertical="center"/>
    </xf>
    <xf numFmtId="4" fontId="36" fillId="28" borderId="73" applyNumberFormat="0" applyProtection="0">
      <alignment horizontal="right" vertical="center"/>
    </xf>
    <xf numFmtId="4" fontId="36" fillId="28" borderId="73" applyNumberFormat="0" applyProtection="0">
      <alignment horizontal="right" vertical="center"/>
    </xf>
    <xf numFmtId="4" fontId="36" fillId="28" borderId="73" applyNumberFormat="0" applyProtection="0">
      <alignment horizontal="right" vertical="center"/>
    </xf>
    <xf numFmtId="4" fontId="36" fillId="28" borderId="73" applyNumberFormat="0" applyProtection="0">
      <alignment horizontal="right" vertical="center"/>
    </xf>
    <xf numFmtId="4" fontId="36" fillId="28" borderId="73" applyNumberFormat="0" applyProtection="0">
      <alignment horizontal="right" vertical="center"/>
    </xf>
    <xf numFmtId="4" fontId="36" fillId="28" borderId="73" applyNumberFormat="0" applyProtection="0">
      <alignment horizontal="right" vertical="center"/>
    </xf>
    <xf numFmtId="4" fontId="36" fillId="28" borderId="73" applyNumberFormat="0" applyProtection="0">
      <alignment horizontal="right" vertical="center"/>
    </xf>
    <xf numFmtId="4" fontId="36" fillId="28" borderId="73" applyNumberFormat="0" applyProtection="0">
      <alignment horizontal="right" vertical="center"/>
    </xf>
    <xf numFmtId="4" fontId="36" fillId="28" borderId="73" applyNumberFormat="0" applyProtection="0">
      <alignment horizontal="right" vertical="center"/>
    </xf>
    <xf numFmtId="4" fontId="36" fillId="28" borderId="73" applyNumberFormat="0" applyProtection="0">
      <alignment horizontal="right" vertical="center"/>
    </xf>
    <xf numFmtId="4" fontId="36" fillId="28" borderId="73" applyNumberFormat="0" applyProtection="0">
      <alignment horizontal="right" vertical="center"/>
    </xf>
    <xf numFmtId="4" fontId="36" fillId="28" borderId="73" applyNumberFormat="0" applyProtection="0">
      <alignment horizontal="right" vertical="center"/>
    </xf>
    <xf numFmtId="4" fontId="36" fillId="28" borderId="73" applyNumberFormat="0" applyProtection="0">
      <alignment horizontal="right" vertical="center"/>
    </xf>
    <xf numFmtId="4" fontId="36" fillId="28" borderId="73" applyNumberFormat="0" applyProtection="0">
      <alignment horizontal="right" vertical="center"/>
    </xf>
    <xf numFmtId="4" fontId="36" fillId="28" borderId="73" applyNumberFormat="0" applyProtection="0">
      <alignment horizontal="right" vertical="center"/>
    </xf>
    <xf numFmtId="4" fontId="36" fillId="28" borderId="73" applyNumberFormat="0" applyProtection="0">
      <alignment horizontal="right" vertical="center"/>
    </xf>
    <xf numFmtId="4" fontId="36" fillId="28" borderId="73" applyNumberFormat="0" applyProtection="0">
      <alignment horizontal="right" vertical="center"/>
    </xf>
    <xf numFmtId="4" fontId="36" fillId="28" borderId="73" applyNumberFormat="0" applyProtection="0">
      <alignment horizontal="right" vertical="center"/>
    </xf>
    <xf numFmtId="4" fontId="36" fillId="28" borderId="73" applyNumberFormat="0" applyProtection="0">
      <alignment horizontal="right" vertical="center"/>
    </xf>
    <xf numFmtId="4" fontId="36" fillId="28" borderId="73" applyNumberFormat="0" applyProtection="0">
      <alignment horizontal="right" vertical="center"/>
    </xf>
    <xf numFmtId="4" fontId="36" fillId="28" borderId="73" applyNumberFormat="0" applyProtection="0">
      <alignment horizontal="right" vertical="center"/>
    </xf>
    <xf numFmtId="4" fontId="36" fillId="28" borderId="73" applyNumberFormat="0" applyProtection="0">
      <alignment horizontal="right" vertical="center"/>
    </xf>
    <xf numFmtId="4" fontId="36" fillId="28" borderId="73" applyNumberFormat="0" applyProtection="0">
      <alignment horizontal="right" vertical="center"/>
    </xf>
    <xf numFmtId="4" fontId="36" fillId="28" borderId="73" applyNumberFormat="0" applyProtection="0">
      <alignment horizontal="right" vertical="center"/>
    </xf>
    <xf numFmtId="4" fontId="36" fillId="28" borderId="73" applyNumberFormat="0" applyProtection="0">
      <alignment horizontal="right" vertical="center"/>
    </xf>
    <xf numFmtId="4" fontId="36" fillId="28" borderId="73" applyNumberFormat="0" applyProtection="0">
      <alignment horizontal="right" vertical="center"/>
    </xf>
    <xf numFmtId="4" fontId="36" fillId="28" borderId="73" applyNumberFormat="0" applyProtection="0">
      <alignment horizontal="right" vertical="center"/>
    </xf>
    <xf numFmtId="4" fontId="36" fillId="28" borderId="73" applyNumberFormat="0" applyProtection="0">
      <alignment horizontal="right" vertical="center"/>
    </xf>
    <xf numFmtId="4" fontId="36" fillId="28" borderId="73" applyNumberFormat="0" applyProtection="0">
      <alignment horizontal="right" vertical="center"/>
    </xf>
    <xf numFmtId="4" fontId="36" fillId="28" borderId="73" applyNumberFormat="0" applyProtection="0">
      <alignment horizontal="right" vertical="center"/>
    </xf>
    <xf numFmtId="4" fontId="36" fillId="28" borderId="73" applyNumberFormat="0" applyProtection="0">
      <alignment horizontal="right" vertical="center"/>
    </xf>
    <xf numFmtId="4" fontId="36" fillId="28" borderId="73" applyNumberFormat="0" applyProtection="0">
      <alignment horizontal="right" vertical="center"/>
    </xf>
    <xf numFmtId="4" fontId="36" fillId="28" borderId="73" applyNumberFormat="0" applyProtection="0">
      <alignment horizontal="right" vertical="center"/>
    </xf>
    <xf numFmtId="4" fontId="36" fillId="28" borderId="73" applyNumberFormat="0" applyProtection="0">
      <alignment horizontal="right" vertical="center"/>
    </xf>
    <xf numFmtId="4" fontId="36" fillId="28" borderId="73" applyNumberFormat="0" applyProtection="0">
      <alignment horizontal="right" vertical="center"/>
    </xf>
    <xf numFmtId="4" fontId="36" fillId="28" borderId="73" applyNumberFormat="0" applyProtection="0">
      <alignment horizontal="right" vertical="center"/>
    </xf>
    <xf numFmtId="4" fontId="36" fillId="28" borderId="73" applyNumberFormat="0" applyProtection="0">
      <alignment horizontal="right" vertical="center"/>
    </xf>
    <xf numFmtId="4" fontId="36" fillId="28" borderId="73" applyNumberFormat="0" applyProtection="0">
      <alignment horizontal="right" vertical="center"/>
    </xf>
    <xf numFmtId="4" fontId="36" fillId="28" borderId="73" applyNumberFormat="0" applyProtection="0">
      <alignment horizontal="right" vertical="center"/>
    </xf>
    <xf numFmtId="4" fontId="36" fillId="28" borderId="73" applyNumberFormat="0" applyProtection="0">
      <alignment horizontal="right" vertical="center"/>
    </xf>
    <xf numFmtId="4" fontId="36" fillId="28" borderId="73" applyNumberFormat="0" applyProtection="0">
      <alignment horizontal="right" vertical="center"/>
    </xf>
    <xf numFmtId="4" fontId="36" fillId="28" borderId="73" applyNumberFormat="0" applyProtection="0">
      <alignment horizontal="right" vertical="center"/>
    </xf>
    <xf numFmtId="4" fontId="36" fillId="28" borderId="73" applyNumberFormat="0" applyProtection="0">
      <alignment horizontal="right" vertical="center"/>
    </xf>
    <xf numFmtId="4" fontId="36" fillId="28" borderId="73" applyNumberFormat="0" applyProtection="0">
      <alignment horizontal="right" vertical="center"/>
    </xf>
    <xf numFmtId="4" fontId="36" fillId="28" borderId="73" applyNumberFormat="0" applyProtection="0">
      <alignment horizontal="right" vertical="center"/>
    </xf>
    <xf numFmtId="4" fontId="36" fillId="28" borderId="73" applyNumberFormat="0" applyProtection="0">
      <alignment horizontal="right" vertical="center"/>
    </xf>
    <xf numFmtId="4" fontId="36" fillId="28" borderId="73" applyNumberFormat="0" applyProtection="0">
      <alignment horizontal="right" vertical="center"/>
    </xf>
    <xf numFmtId="4" fontId="36" fillId="28" borderId="73" applyNumberFormat="0" applyProtection="0">
      <alignment horizontal="right" vertical="center"/>
    </xf>
    <xf numFmtId="4" fontId="36" fillId="28" borderId="73" applyNumberFormat="0" applyProtection="0">
      <alignment horizontal="right" vertical="center"/>
    </xf>
    <xf numFmtId="4" fontId="36" fillId="28" borderId="73" applyNumberFormat="0" applyProtection="0">
      <alignment horizontal="right" vertical="center"/>
    </xf>
    <xf numFmtId="4" fontId="36" fillId="28" borderId="73" applyNumberFormat="0" applyProtection="0">
      <alignment horizontal="right" vertical="center"/>
    </xf>
    <xf numFmtId="4" fontId="36" fillId="28" borderId="73" applyNumberFormat="0" applyProtection="0">
      <alignment horizontal="right" vertical="center"/>
    </xf>
    <xf numFmtId="4" fontId="36" fillId="28" borderId="73" applyNumberFormat="0" applyProtection="0">
      <alignment horizontal="right" vertical="center"/>
    </xf>
    <xf numFmtId="4" fontId="36" fillId="28" borderId="73" applyNumberFormat="0" applyProtection="0">
      <alignment horizontal="right" vertical="center"/>
    </xf>
    <xf numFmtId="4" fontId="36" fillId="28" borderId="73" applyNumberFormat="0" applyProtection="0">
      <alignment horizontal="right" vertical="center"/>
    </xf>
    <xf numFmtId="4" fontId="36" fillId="28" borderId="73" applyNumberFormat="0" applyProtection="0">
      <alignment horizontal="right" vertical="center"/>
    </xf>
    <xf numFmtId="4" fontId="36" fillId="28" borderId="73" applyNumberFormat="0" applyProtection="0">
      <alignment horizontal="right" vertical="center"/>
    </xf>
    <xf numFmtId="4" fontId="36" fillId="28" borderId="73" applyNumberFormat="0" applyProtection="0">
      <alignment horizontal="right" vertical="center"/>
    </xf>
    <xf numFmtId="4" fontId="36" fillId="28" borderId="73" applyNumberFormat="0" applyProtection="0">
      <alignment horizontal="right" vertical="center"/>
    </xf>
    <xf numFmtId="4" fontId="36" fillId="28" borderId="73" applyNumberFormat="0" applyProtection="0">
      <alignment horizontal="right" vertical="center"/>
    </xf>
    <xf numFmtId="4" fontId="36" fillId="28" borderId="73" applyNumberFormat="0" applyProtection="0">
      <alignment horizontal="right" vertical="center"/>
    </xf>
    <xf numFmtId="4" fontId="36" fillId="28" borderId="73" applyNumberFormat="0" applyProtection="0">
      <alignment horizontal="right" vertical="center"/>
    </xf>
    <xf numFmtId="4" fontId="36" fillId="28" borderId="73" applyNumberFormat="0" applyProtection="0">
      <alignment horizontal="right" vertical="center"/>
    </xf>
    <xf numFmtId="4" fontId="36" fillId="28" borderId="73" applyNumberFormat="0" applyProtection="0">
      <alignment horizontal="right" vertical="center"/>
    </xf>
    <xf numFmtId="4" fontId="36" fillId="28" borderId="73" applyNumberFormat="0" applyProtection="0">
      <alignment horizontal="right" vertical="center"/>
    </xf>
    <xf numFmtId="4" fontId="36" fillId="28" borderId="73" applyNumberFormat="0" applyProtection="0">
      <alignment horizontal="right" vertical="center"/>
    </xf>
    <xf numFmtId="4" fontId="36" fillId="28" borderId="73" applyNumberFormat="0" applyProtection="0">
      <alignment horizontal="right" vertical="center"/>
    </xf>
    <xf numFmtId="4" fontId="36" fillId="28" borderId="73" applyNumberFormat="0" applyProtection="0">
      <alignment horizontal="right" vertical="center"/>
    </xf>
    <xf numFmtId="4" fontId="36" fillId="28" borderId="73" applyNumberFormat="0" applyProtection="0">
      <alignment horizontal="right" vertical="center"/>
    </xf>
    <xf numFmtId="4" fontId="36" fillId="28" borderId="73" applyNumberFormat="0" applyProtection="0">
      <alignment horizontal="right" vertical="center"/>
    </xf>
    <xf numFmtId="4" fontId="36" fillId="28" borderId="73" applyNumberFormat="0" applyProtection="0">
      <alignment horizontal="right" vertical="center"/>
    </xf>
    <xf numFmtId="4" fontId="36" fillId="28" borderId="73" applyNumberFormat="0" applyProtection="0">
      <alignment horizontal="right" vertical="center"/>
    </xf>
    <xf numFmtId="4" fontId="36" fillId="28" borderId="73" applyNumberFormat="0" applyProtection="0">
      <alignment horizontal="right" vertical="center"/>
    </xf>
    <xf numFmtId="4" fontId="36" fillId="28" borderId="73" applyNumberFormat="0" applyProtection="0">
      <alignment horizontal="right" vertical="center"/>
    </xf>
    <xf numFmtId="4" fontId="36" fillId="28" borderId="73" applyNumberFormat="0" applyProtection="0">
      <alignment horizontal="right" vertical="center"/>
    </xf>
    <xf numFmtId="4" fontId="36" fillId="28" borderId="73" applyNumberFormat="0" applyProtection="0">
      <alignment horizontal="right" vertical="center"/>
    </xf>
    <xf numFmtId="4" fontId="36" fillId="28" borderId="73" applyNumberFormat="0" applyProtection="0">
      <alignment horizontal="right" vertical="center"/>
    </xf>
    <xf numFmtId="4" fontId="36" fillId="28" borderId="73" applyNumberFormat="0" applyProtection="0">
      <alignment horizontal="right" vertical="center"/>
    </xf>
    <xf numFmtId="4" fontId="36" fillId="28" borderId="73" applyNumberFormat="0" applyProtection="0">
      <alignment horizontal="right" vertical="center"/>
    </xf>
    <xf numFmtId="4" fontId="36" fillId="28" borderId="73" applyNumberFormat="0" applyProtection="0">
      <alignment horizontal="right" vertical="center"/>
    </xf>
    <xf numFmtId="4" fontId="36" fillId="28" borderId="73" applyNumberFormat="0" applyProtection="0">
      <alignment horizontal="right" vertical="center"/>
    </xf>
    <xf numFmtId="4" fontId="36" fillId="28" borderId="73" applyNumberFormat="0" applyProtection="0">
      <alignment horizontal="right" vertical="center"/>
    </xf>
    <xf numFmtId="4" fontId="36" fillId="28" borderId="73" applyNumberFormat="0" applyProtection="0">
      <alignment horizontal="right" vertical="center"/>
    </xf>
    <xf numFmtId="4" fontId="36" fillId="28" borderId="73" applyNumberFormat="0" applyProtection="0">
      <alignment horizontal="right" vertical="center"/>
    </xf>
    <xf numFmtId="4" fontId="36" fillId="28" borderId="73" applyNumberFormat="0" applyProtection="0">
      <alignment horizontal="right" vertical="center"/>
    </xf>
    <xf numFmtId="4" fontId="36" fillId="28" borderId="73" applyNumberFormat="0" applyProtection="0">
      <alignment horizontal="right" vertical="center"/>
    </xf>
    <xf numFmtId="4" fontId="36" fillId="28" borderId="73" applyNumberFormat="0" applyProtection="0">
      <alignment horizontal="right" vertical="center"/>
    </xf>
    <xf numFmtId="4" fontId="36" fillId="28" borderId="73" applyNumberFormat="0" applyProtection="0">
      <alignment horizontal="right" vertical="center"/>
    </xf>
    <xf numFmtId="4" fontId="36" fillId="28" borderId="73" applyNumberFormat="0" applyProtection="0">
      <alignment horizontal="right" vertical="center"/>
    </xf>
    <xf numFmtId="4" fontId="36" fillId="28" borderId="73" applyNumberFormat="0" applyProtection="0">
      <alignment horizontal="right" vertical="center"/>
    </xf>
    <xf numFmtId="4" fontId="36" fillId="28" borderId="73" applyNumberFormat="0" applyProtection="0">
      <alignment horizontal="right" vertical="center"/>
    </xf>
    <xf numFmtId="4" fontId="36" fillId="28" borderId="73" applyNumberFormat="0" applyProtection="0">
      <alignment horizontal="right" vertical="center"/>
    </xf>
    <xf numFmtId="4" fontId="36" fillId="28" borderId="73" applyNumberFormat="0" applyProtection="0">
      <alignment horizontal="right" vertical="center"/>
    </xf>
    <xf numFmtId="4" fontId="36" fillId="28" borderId="73" applyNumberFormat="0" applyProtection="0">
      <alignment horizontal="right" vertical="center"/>
    </xf>
    <xf numFmtId="4" fontId="36" fillId="28" borderId="73" applyNumberFormat="0" applyProtection="0">
      <alignment horizontal="right" vertical="center"/>
    </xf>
    <xf numFmtId="4" fontId="36" fillId="28" borderId="73" applyNumberFormat="0" applyProtection="0">
      <alignment horizontal="right" vertical="center"/>
    </xf>
    <xf numFmtId="4" fontId="36" fillId="28" borderId="73" applyNumberFormat="0" applyProtection="0">
      <alignment horizontal="right" vertical="center"/>
    </xf>
    <xf numFmtId="4" fontId="36" fillId="28" borderId="73" applyNumberFormat="0" applyProtection="0">
      <alignment horizontal="right" vertical="center"/>
    </xf>
    <xf numFmtId="4" fontId="36" fillId="28" borderId="73" applyNumberFormat="0" applyProtection="0">
      <alignment horizontal="right" vertical="center"/>
    </xf>
    <xf numFmtId="4" fontId="36" fillId="28" borderId="73" applyNumberFormat="0" applyProtection="0">
      <alignment horizontal="right" vertical="center"/>
    </xf>
    <xf numFmtId="4" fontId="36" fillId="28" borderId="73" applyNumberFormat="0" applyProtection="0">
      <alignment horizontal="right" vertical="center"/>
    </xf>
    <xf numFmtId="4" fontId="36" fillId="28" borderId="73" applyNumberFormat="0" applyProtection="0">
      <alignment horizontal="right" vertical="center"/>
    </xf>
    <xf numFmtId="4" fontId="36" fillId="28" borderId="73" applyNumberFormat="0" applyProtection="0">
      <alignment horizontal="right" vertical="center"/>
    </xf>
    <xf numFmtId="4" fontId="36" fillId="28" borderId="73" applyNumberFormat="0" applyProtection="0">
      <alignment horizontal="right" vertical="center"/>
    </xf>
    <xf numFmtId="4" fontId="36" fillId="28" borderId="73" applyNumberFormat="0" applyProtection="0">
      <alignment horizontal="right" vertical="center"/>
    </xf>
    <xf numFmtId="4" fontId="36" fillId="28" borderId="73" applyNumberFormat="0" applyProtection="0">
      <alignment horizontal="right" vertical="center"/>
    </xf>
    <xf numFmtId="4" fontId="36" fillId="28" borderId="73" applyNumberFormat="0" applyProtection="0">
      <alignment horizontal="right" vertical="center"/>
    </xf>
    <xf numFmtId="4" fontId="36" fillId="28" borderId="73" applyNumberFormat="0" applyProtection="0">
      <alignment horizontal="right" vertical="center"/>
    </xf>
    <xf numFmtId="4" fontId="36" fillId="28" borderId="73" applyNumberFormat="0" applyProtection="0">
      <alignment horizontal="right" vertical="center"/>
    </xf>
    <xf numFmtId="4" fontId="36" fillId="28" borderId="73" applyNumberFormat="0" applyProtection="0">
      <alignment horizontal="right" vertical="center"/>
    </xf>
    <xf numFmtId="4" fontId="36" fillId="28" borderId="73" applyNumberFormat="0" applyProtection="0">
      <alignment horizontal="right" vertical="center"/>
    </xf>
    <xf numFmtId="4" fontId="36" fillId="28" borderId="73" applyNumberFormat="0" applyProtection="0">
      <alignment horizontal="right" vertical="center"/>
    </xf>
    <xf numFmtId="4" fontId="36" fillId="28" borderId="73" applyNumberFormat="0" applyProtection="0">
      <alignment horizontal="right" vertical="center"/>
    </xf>
    <xf numFmtId="4" fontId="36" fillId="28" borderId="73" applyNumberFormat="0" applyProtection="0">
      <alignment horizontal="right" vertical="center"/>
    </xf>
    <xf numFmtId="4" fontId="36" fillId="28" borderId="73" applyNumberFormat="0" applyProtection="0">
      <alignment horizontal="right" vertical="center"/>
    </xf>
    <xf numFmtId="4" fontId="36" fillId="28" borderId="73" applyNumberFormat="0" applyProtection="0">
      <alignment horizontal="right" vertical="center"/>
    </xf>
    <xf numFmtId="4" fontId="36" fillId="28" borderId="73" applyNumberFormat="0" applyProtection="0">
      <alignment horizontal="right" vertical="center"/>
    </xf>
    <xf numFmtId="4" fontId="36" fillId="28" borderId="73" applyNumberFormat="0" applyProtection="0">
      <alignment horizontal="right" vertical="center"/>
    </xf>
    <xf numFmtId="4" fontId="36" fillId="28" borderId="73" applyNumberFormat="0" applyProtection="0">
      <alignment horizontal="right" vertical="center"/>
    </xf>
    <xf numFmtId="4" fontId="36" fillId="28" borderId="73" applyNumberFormat="0" applyProtection="0">
      <alignment horizontal="right" vertical="center"/>
    </xf>
    <xf numFmtId="4" fontId="36" fillId="28" borderId="73" applyNumberFormat="0" applyProtection="0">
      <alignment horizontal="right" vertical="center"/>
    </xf>
    <xf numFmtId="4" fontId="36" fillId="28" borderId="73" applyNumberFormat="0" applyProtection="0">
      <alignment horizontal="right" vertical="center"/>
    </xf>
    <xf numFmtId="4" fontId="36" fillId="28" borderId="73" applyNumberFormat="0" applyProtection="0">
      <alignment horizontal="right" vertical="center"/>
    </xf>
    <xf numFmtId="4" fontId="36" fillId="28" borderId="73" applyNumberFormat="0" applyProtection="0">
      <alignment horizontal="right" vertical="center"/>
    </xf>
    <xf numFmtId="4" fontId="36" fillId="28" borderId="73" applyNumberFormat="0" applyProtection="0">
      <alignment horizontal="right" vertical="center"/>
    </xf>
    <xf numFmtId="4" fontId="36" fillId="28" borderId="73" applyNumberFormat="0" applyProtection="0">
      <alignment horizontal="right" vertical="center"/>
    </xf>
    <xf numFmtId="4" fontId="36" fillId="28" borderId="73" applyNumberFormat="0" applyProtection="0">
      <alignment horizontal="right" vertical="center"/>
    </xf>
    <xf numFmtId="4" fontId="36" fillId="28" borderId="73" applyNumberFormat="0" applyProtection="0">
      <alignment horizontal="right" vertical="center"/>
    </xf>
    <xf numFmtId="4" fontId="36" fillId="28" borderId="73" applyNumberFormat="0" applyProtection="0">
      <alignment horizontal="right" vertical="center"/>
    </xf>
    <xf numFmtId="4" fontId="36" fillId="28" borderId="73" applyNumberFormat="0" applyProtection="0">
      <alignment horizontal="right" vertical="center"/>
    </xf>
    <xf numFmtId="4" fontId="36" fillId="28" borderId="73" applyNumberFormat="0" applyProtection="0">
      <alignment horizontal="right" vertical="center"/>
    </xf>
    <xf numFmtId="4" fontId="36" fillId="28" borderId="73" applyNumberFormat="0" applyProtection="0">
      <alignment horizontal="right" vertical="center"/>
    </xf>
    <xf numFmtId="4" fontId="36" fillId="28" borderId="73" applyNumberFormat="0" applyProtection="0">
      <alignment horizontal="right" vertical="center"/>
    </xf>
    <xf numFmtId="4" fontId="36" fillId="28" borderId="73" applyNumberFormat="0" applyProtection="0">
      <alignment horizontal="right" vertical="center"/>
    </xf>
    <xf numFmtId="4" fontId="36" fillId="28" borderId="73" applyNumberFormat="0" applyProtection="0">
      <alignment horizontal="right" vertical="center"/>
    </xf>
    <xf numFmtId="4" fontId="36" fillId="28" borderId="73" applyNumberFormat="0" applyProtection="0">
      <alignment horizontal="right" vertical="center"/>
    </xf>
    <xf numFmtId="4" fontId="36" fillId="28" borderId="73" applyNumberFormat="0" applyProtection="0">
      <alignment horizontal="right" vertical="center"/>
    </xf>
    <xf numFmtId="4" fontId="36" fillId="28" borderId="73" applyNumberFormat="0" applyProtection="0">
      <alignment horizontal="right" vertical="center"/>
    </xf>
    <xf numFmtId="4" fontId="36" fillId="28" borderId="73" applyNumberFormat="0" applyProtection="0">
      <alignment horizontal="right" vertical="center"/>
    </xf>
    <xf numFmtId="4" fontId="36" fillId="28" borderId="73" applyNumberFormat="0" applyProtection="0">
      <alignment horizontal="right" vertical="center"/>
    </xf>
    <xf numFmtId="4" fontId="36" fillId="28" borderId="73" applyNumberFormat="0" applyProtection="0">
      <alignment horizontal="right" vertical="center"/>
    </xf>
    <xf numFmtId="4" fontId="36" fillId="28" borderId="73" applyNumberFormat="0" applyProtection="0">
      <alignment horizontal="right" vertical="center"/>
    </xf>
    <xf numFmtId="4" fontId="36" fillId="28" borderId="73" applyNumberFormat="0" applyProtection="0">
      <alignment horizontal="right" vertical="center"/>
    </xf>
    <xf numFmtId="4" fontId="36" fillId="28" borderId="73" applyNumberFormat="0" applyProtection="0">
      <alignment horizontal="right" vertical="center"/>
    </xf>
    <xf numFmtId="4" fontId="36" fillId="28" borderId="73" applyNumberFormat="0" applyProtection="0">
      <alignment horizontal="right" vertical="center"/>
    </xf>
    <xf numFmtId="4" fontId="36" fillId="28" borderId="73" applyNumberFormat="0" applyProtection="0">
      <alignment horizontal="right" vertical="center"/>
    </xf>
    <xf numFmtId="4" fontId="36" fillId="28" borderId="73" applyNumberFormat="0" applyProtection="0">
      <alignment horizontal="right" vertical="center"/>
    </xf>
    <xf numFmtId="4" fontId="36" fillId="28" borderId="73" applyNumberFormat="0" applyProtection="0">
      <alignment horizontal="right" vertical="center"/>
    </xf>
    <xf numFmtId="4" fontId="36" fillId="28" borderId="73" applyNumberFormat="0" applyProtection="0">
      <alignment horizontal="right" vertical="center"/>
    </xf>
    <xf numFmtId="4" fontId="36" fillId="28" borderId="73" applyNumberFormat="0" applyProtection="0">
      <alignment horizontal="right" vertical="center"/>
    </xf>
    <xf numFmtId="4" fontId="36" fillId="28" borderId="73" applyNumberFormat="0" applyProtection="0">
      <alignment horizontal="right" vertical="center"/>
    </xf>
    <xf numFmtId="4" fontId="36" fillId="28" borderId="73" applyNumberFormat="0" applyProtection="0">
      <alignment horizontal="right" vertical="center"/>
    </xf>
    <xf numFmtId="4" fontId="36" fillId="28" borderId="73" applyNumberFormat="0" applyProtection="0">
      <alignment horizontal="right" vertical="center"/>
    </xf>
    <xf numFmtId="4" fontId="36" fillId="28" borderId="73" applyNumberFormat="0" applyProtection="0">
      <alignment horizontal="right" vertical="center"/>
    </xf>
    <xf numFmtId="4" fontId="36" fillId="28" borderId="73" applyNumberFormat="0" applyProtection="0">
      <alignment horizontal="right" vertical="center"/>
    </xf>
    <xf numFmtId="4" fontId="36" fillId="28" borderId="73" applyNumberFormat="0" applyProtection="0">
      <alignment horizontal="right" vertical="center"/>
    </xf>
    <xf numFmtId="4" fontId="36" fillId="28" borderId="73" applyNumberFormat="0" applyProtection="0">
      <alignment horizontal="right" vertical="center"/>
    </xf>
    <xf numFmtId="4" fontId="36" fillId="28" borderId="73" applyNumberFormat="0" applyProtection="0">
      <alignment horizontal="right" vertical="center"/>
    </xf>
    <xf numFmtId="4" fontId="36" fillId="28" borderId="73" applyNumberFormat="0" applyProtection="0">
      <alignment horizontal="right" vertical="center"/>
    </xf>
    <xf numFmtId="4" fontId="36" fillId="28" borderId="73" applyNumberFormat="0" applyProtection="0">
      <alignment horizontal="right" vertical="center"/>
    </xf>
    <xf numFmtId="4" fontId="36" fillId="28" borderId="73" applyNumberFormat="0" applyProtection="0">
      <alignment horizontal="right" vertical="center"/>
    </xf>
    <xf numFmtId="4" fontId="36" fillId="28" borderId="73" applyNumberFormat="0" applyProtection="0">
      <alignment horizontal="right" vertical="center"/>
    </xf>
    <xf numFmtId="4" fontId="36" fillId="28" borderId="73" applyNumberFormat="0" applyProtection="0">
      <alignment horizontal="right" vertical="center"/>
    </xf>
    <xf numFmtId="4" fontId="36" fillId="28" borderId="73" applyNumberFormat="0" applyProtection="0">
      <alignment horizontal="right" vertical="center"/>
    </xf>
    <xf numFmtId="4" fontId="36" fillId="28" borderId="73" applyNumberFormat="0" applyProtection="0">
      <alignment horizontal="right" vertical="center"/>
    </xf>
    <xf numFmtId="4" fontId="36" fillId="28" borderId="73" applyNumberFormat="0" applyProtection="0">
      <alignment horizontal="right" vertical="center"/>
    </xf>
    <xf numFmtId="4" fontId="36" fillId="28" borderId="73" applyNumberFormat="0" applyProtection="0">
      <alignment horizontal="right" vertical="center"/>
    </xf>
    <xf numFmtId="4" fontId="36" fillId="28" borderId="73" applyNumberFormat="0" applyProtection="0">
      <alignment horizontal="right" vertical="center"/>
    </xf>
    <xf numFmtId="4" fontId="36" fillId="28" borderId="73" applyNumberFormat="0" applyProtection="0">
      <alignment horizontal="right" vertical="center"/>
    </xf>
    <xf numFmtId="4" fontId="36" fillId="28" borderId="73" applyNumberFormat="0" applyProtection="0">
      <alignment horizontal="right" vertical="center"/>
    </xf>
    <xf numFmtId="4" fontId="36" fillId="28" borderId="73" applyNumberFormat="0" applyProtection="0">
      <alignment horizontal="right" vertical="center"/>
    </xf>
    <xf numFmtId="4" fontId="36" fillId="28" borderId="73" applyNumberFormat="0" applyProtection="0">
      <alignment horizontal="right" vertical="center"/>
    </xf>
    <xf numFmtId="4" fontId="36" fillId="28" borderId="73" applyNumberFormat="0" applyProtection="0">
      <alignment horizontal="right" vertical="center"/>
    </xf>
    <xf numFmtId="4" fontId="36" fillId="28" borderId="73" applyNumberFormat="0" applyProtection="0">
      <alignment horizontal="right" vertical="center"/>
    </xf>
    <xf numFmtId="4" fontId="36" fillId="28" borderId="73" applyNumberFormat="0" applyProtection="0">
      <alignment horizontal="right" vertical="center"/>
    </xf>
    <xf numFmtId="4" fontId="36" fillId="28" borderId="73" applyNumberFormat="0" applyProtection="0">
      <alignment horizontal="right" vertical="center"/>
    </xf>
    <xf numFmtId="4" fontId="36" fillId="28" borderId="73" applyNumberFormat="0" applyProtection="0">
      <alignment horizontal="right" vertical="center"/>
    </xf>
    <xf numFmtId="4" fontId="36" fillId="28" borderId="73" applyNumberFormat="0" applyProtection="0">
      <alignment horizontal="right" vertical="center"/>
    </xf>
    <xf numFmtId="4" fontId="36" fillId="28" borderId="73" applyNumberFormat="0" applyProtection="0">
      <alignment horizontal="right" vertical="center"/>
    </xf>
    <xf numFmtId="4" fontId="36" fillId="28" borderId="73" applyNumberFormat="0" applyProtection="0">
      <alignment horizontal="right" vertical="center"/>
    </xf>
    <xf numFmtId="4" fontId="36" fillId="28" borderId="73" applyNumberFormat="0" applyProtection="0">
      <alignment horizontal="right" vertical="center"/>
    </xf>
    <xf numFmtId="4" fontId="36" fillId="28" borderId="73" applyNumberFormat="0" applyProtection="0">
      <alignment horizontal="right" vertical="center"/>
    </xf>
    <xf numFmtId="4" fontId="36" fillId="28" borderId="73" applyNumberFormat="0" applyProtection="0">
      <alignment horizontal="right" vertical="center"/>
    </xf>
    <xf numFmtId="4" fontId="36" fillId="28" borderId="73" applyNumberFormat="0" applyProtection="0">
      <alignment horizontal="right" vertical="center"/>
    </xf>
    <xf numFmtId="4" fontId="36" fillId="28" borderId="73" applyNumberFormat="0" applyProtection="0">
      <alignment horizontal="right" vertical="center"/>
    </xf>
    <xf numFmtId="4" fontId="36" fillId="28" borderId="73" applyNumberFormat="0" applyProtection="0">
      <alignment horizontal="right" vertical="center"/>
    </xf>
    <xf numFmtId="4" fontId="36" fillId="28" borderId="73" applyNumberFormat="0" applyProtection="0">
      <alignment horizontal="right" vertical="center"/>
    </xf>
    <xf numFmtId="4" fontId="36" fillId="28" borderId="73" applyNumberFormat="0" applyProtection="0">
      <alignment horizontal="right" vertical="center"/>
    </xf>
    <xf numFmtId="4" fontId="36" fillId="28" borderId="73" applyNumberFormat="0" applyProtection="0">
      <alignment horizontal="right" vertical="center"/>
    </xf>
    <xf numFmtId="4" fontId="36" fillId="28" borderId="73" applyNumberFormat="0" applyProtection="0">
      <alignment horizontal="right" vertical="center"/>
    </xf>
    <xf numFmtId="4" fontId="36" fillId="28" borderId="73" applyNumberFormat="0" applyProtection="0">
      <alignment horizontal="right" vertical="center"/>
    </xf>
    <xf numFmtId="4" fontId="36" fillId="28" borderId="73" applyNumberFormat="0" applyProtection="0">
      <alignment horizontal="right" vertical="center"/>
    </xf>
    <xf numFmtId="4" fontId="36" fillId="28" borderId="73" applyNumberFormat="0" applyProtection="0">
      <alignment horizontal="right" vertical="center"/>
    </xf>
    <xf numFmtId="4" fontId="36" fillId="28" borderId="73" applyNumberFormat="0" applyProtection="0">
      <alignment horizontal="right" vertical="center"/>
    </xf>
    <xf numFmtId="4" fontId="36" fillId="28" borderId="73" applyNumberFormat="0" applyProtection="0">
      <alignment horizontal="right" vertical="center"/>
    </xf>
    <xf numFmtId="4" fontId="36" fillId="28" borderId="73" applyNumberFormat="0" applyProtection="0">
      <alignment horizontal="right" vertical="center"/>
    </xf>
    <xf numFmtId="4" fontId="36" fillId="28" borderId="73" applyNumberFormat="0" applyProtection="0">
      <alignment horizontal="right" vertical="center"/>
    </xf>
    <xf numFmtId="4" fontId="36" fillId="28" borderId="73" applyNumberFormat="0" applyProtection="0">
      <alignment horizontal="right" vertical="center"/>
    </xf>
    <xf numFmtId="4" fontId="36" fillId="28" borderId="73" applyNumberFormat="0" applyProtection="0">
      <alignment horizontal="right" vertical="center"/>
    </xf>
    <xf numFmtId="4" fontId="36" fillId="28" borderId="73" applyNumberFormat="0" applyProtection="0">
      <alignment horizontal="right" vertical="center"/>
    </xf>
    <xf numFmtId="4" fontId="36" fillId="28" borderId="73" applyNumberFormat="0" applyProtection="0">
      <alignment horizontal="right" vertical="center"/>
    </xf>
    <xf numFmtId="4" fontId="36" fillId="28" borderId="73" applyNumberFormat="0" applyProtection="0">
      <alignment horizontal="right" vertical="center"/>
    </xf>
    <xf numFmtId="4" fontId="36" fillId="28" borderId="73" applyNumberFormat="0" applyProtection="0">
      <alignment horizontal="right" vertical="center"/>
    </xf>
    <xf numFmtId="4" fontId="36" fillId="28" borderId="73" applyNumberFormat="0" applyProtection="0">
      <alignment horizontal="right" vertical="center"/>
    </xf>
    <xf numFmtId="4" fontId="36" fillId="28" borderId="73" applyNumberFormat="0" applyProtection="0">
      <alignment horizontal="right" vertical="center"/>
    </xf>
    <xf numFmtId="4" fontId="36" fillId="28" borderId="73" applyNumberFormat="0" applyProtection="0">
      <alignment horizontal="right" vertical="center"/>
    </xf>
    <xf numFmtId="4" fontId="36" fillId="28" borderId="73" applyNumberFormat="0" applyProtection="0">
      <alignment horizontal="right" vertical="center"/>
    </xf>
    <xf numFmtId="4" fontId="36" fillId="28" borderId="73" applyNumberFormat="0" applyProtection="0">
      <alignment horizontal="right" vertical="center"/>
    </xf>
    <xf numFmtId="4" fontId="36" fillId="28" borderId="73" applyNumberFormat="0" applyProtection="0">
      <alignment horizontal="right" vertical="center"/>
    </xf>
    <xf numFmtId="4" fontId="36" fillId="28" borderId="73" applyNumberFormat="0" applyProtection="0">
      <alignment horizontal="right" vertical="center"/>
    </xf>
    <xf numFmtId="4" fontId="36" fillId="28" borderId="73" applyNumberFormat="0" applyProtection="0">
      <alignment horizontal="right" vertical="center"/>
    </xf>
    <xf numFmtId="4" fontId="36" fillId="28" borderId="73" applyNumberFormat="0" applyProtection="0">
      <alignment horizontal="right" vertical="center"/>
    </xf>
    <xf numFmtId="4" fontId="36" fillId="28" borderId="73" applyNumberFormat="0" applyProtection="0">
      <alignment horizontal="right" vertical="center"/>
    </xf>
    <xf numFmtId="4" fontId="36" fillId="28" borderId="73" applyNumberFormat="0" applyProtection="0">
      <alignment horizontal="right" vertical="center"/>
    </xf>
    <xf numFmtId="4" fontId="36" fillId="28" borderId="73" applyNumberFormat="0" applyProtection="0">
      <alignment horizontal="right" vertical="center"/>
    </xf>
    <xf numFmtId="4" fontId="36" fillId="28" borderId="73" applyNumberFormat="0" applyProtection="0">
      <alignment horizontal="right" vertical="center"/>
    </xf>
    <xf numFmtId="4" fontId="36" fillId="28" borderId="73" applyNumberFormat="0" applyProtection="0">
      <alignment horizontal="right" vertical="center"/>
    </xf>
    <xf numFmtId="4" fontId="36" fillId="28" borderId="73" applyNumberFormat="0" applyProtection="0">
      <alignment horizontal="right" vertical="center"/>
    </xf>
    <xf numFmtId="4" fontId="36" fillId="28" borderId="73" applyNumberFormat="0" applyProtection="0">
      <alignment horizontal="right" vertical="center"/>
    </xf>
    <xf numFmtId="4" fontId="36" fillId="28" borderId="73" applyNumberFormat="0" applyProtection="0">
      <alignment horizontal="right" vertical="center"/>
    </xf>
    <xf numFmtId="4" fontId="36" fillId="28" borderId="73" applyNumberFormat="0" applyProtection="0">
      <alignment horizontal="right" vertical="center"/>
    </xf>
    <xf numFmtId="4" fontId="36" fillId="28" borderId="73" applyNumberFormat="0" applyProtection="0">
      <alignment horizontal="right" vertical="center"/>
    </xf>
    <xf numFmtId="4" fontId="36" fillId="28" borderId="73" applyNumberFormat="0" applyProtection="0">
      <alignment horizontal="right" vertical="center"/>
    </xf>
    <xf numFmtId="4" fontId="36" fillId="28" borderId="73" applyNumberFormat="0" applyProtection="0">
      <alignment horizontal="right" vertical="center"/>
    </xf>
    <xf numFmtId="4" fontId="36" fillId="28" borderId="73" applyNumberFormat="0" applyProtection="0">
      <alignment horizontal="right" vertical="center"/>
    </xf>
    <xf numFmtId="4" fontId="36" fillId="28" borderId="73" applyNumberFormat="0" applyProtection="0">
      <alignment horizontal="right" vertical="center"/>
    </xf>
    <xf numFmtId="4" fontId="36" fillId="28" borderId="73" applyNumberFormat="0" applyProtection="0">
      <alignment horizontal="right" vertical="center"/>
    </xf>
    <xf numFmtId="4" fontId="36" fillId="28" borderId="73" applyNumberFormat="0" applyProtection="0">
      <alignment horizontal="right" vertical="center"/>
    </xf>
    <xf numFmtId="4" fontId="36" fillId="28" borderId="73" applyNumberFormat="0" applyProtection="0">
      <alignment horizontal="right" vertical="center"/>
    </xf>
    <xf numFmtId="4" fontId="36" fillId="28" borderId="73" applyNumberFormat="0" applyProtection="0">
      <alignment horizontal="right" vertical="center"/>
    </xf>
    <xf numFmtId="4" fontId="36" fillId="28" borderId="73" applyNumberFormat="0" applyProtection="0">
      <alignment horizontal="right" vertical="center"/>
    </xf>
    <xf numFmtId="4" fontId="36" fillId="28" borderId="73" applyNumberFormat="0" applyProtection="0">
      <alignment horizontal="right" vertical="center"/>
    </xf>
    <xf numFmtId="4" fontId="36" fillId="28" borderId="73" applyNumberFormat="0" applyProtection="0">
      <alignment horizontal="right" vertical="center"/>
    </xf>
    <xf numFmtId="4" fontId="36" fillId="28" borderId="73" applyNumberFormat="0" applyProtection="0">
      <alignment horizontal="right" vertical="center"/>
    </xf>
    <xf numFmtId="4" fontId="36" fillId="28" borderId="73" applyNumberFormat="0" applyProtection="0">
      <alignment horizontal="right" vertical="center"/>
    </xf>
    <xf numFmtId="4" fontId="36" fillId="28" borderId="73" applyNumberFormat="0" applyProtection="0">
      <alignment horizontal="right" vertical="center"/>
    </xf>
    <xf numFmtId="4" fontId="36" fillId="28" borderId="73" applyNumberFormat="0" applyProtection="0">
      <alignment horizontal="right" vertical="center"/>
    </xf>
    <xf numFmtId="4" fontId="36" fillId="28" borderId="73" applyNumberFormat="0" applyProtection="0">
      <alignment horizontal="right" vertical="center"/>
    </xf>
    <xf numFmtId="4" fontId="36" fillId="28" borderId="73" applyNumberFormat="0" applyProtection="0">
      <alignment horizontal="right" vertical="center"/>
    </xf>
    <xf numFmtId="4" fontId="36" fillId="28" borderId="73" applyNumberFormat="0" applyProtection="0">
      <alignment horizontal="right" vertical="center"/>
    </xf>
    <xf numFmtId="4" fontId="36" fillId="28" borderId="73" applyNumberFormat="0" applyProtection="0">
      <alignment horizontal="right" vertical="center"/>
    </xf>
    <xf numFmtId="4" fontId="36" fillId="28" borderId="73" applyNumberFormat="0" applyProtection="0">
      <alignment horizontal="right" vertical="center"/>
    </xf>
    <xf numFmtId="4" fontId="36" fillId="28" borderId="73" applyNumberFormat="0" applyProtection="0">
      <alignment horizontal="right" vertical="center"/>
    </xf>
    <xf numFmtId="4" fontId="36" fillId="28" borderId="73" applyNumberFormat="0" applyProtection="0">
      <alignment horizontal="right" vertical="center"/>
    </xf>
    <xf numFmtId="4" fontId="36" fillId="28" borderId="73" applyNumberFormat="0" applyProtection="0">
      <alignment horizontal="right" vertical="center"/>
    </xf>
    <xf numFmtId="4" fontId="36" fillId="28" borderId="73" applyNumberFormat="0" applyProtection="0">
      <alignment horizontal="right" vertical="center"/>
    </xf>
    <xf numFmtId="4" fontId="36" fillId="28" borderId="73" applyNumberFormat="0" applyProtection="0">
      <alignment horizontal="right" vertical="center"/>
    </xf>
    <xf numFmtId="4" fontId="36" fillId="28" borderId="73" applyNumberFormat="0" applyProtection="0">
      <alignment horizontal="right" vertical="center"/>
    </xf>
    <xf numFmtId="4" fontId="36" fillId="28" borderId="73" applyNumberFormat="0" applyProtection="0">
      <alignment horizontal="right" vertical="center"/>
    </xf>
    <xf numFmtId="4" fontId="36" fillId="28" borderId="73" applyNumberFormat="0" applyProtection="0">
      <alignment horizontal="right" vertical="center"/>
    </xf>
    <xf numFmtId="4" fontId="36" fillId="28" borderId="73" applyNumberFormat="0" applyProtection="0">
      <alignment horizontal="right" vertical="center"/>
    </xf>
    <xf numFmtId="4" fontId="36" fillId="28" borderId="73" applyNumberFormat="0" applyProtection="0">
      <alignment horizontal="right" vertical="center"/>
    </xf>
    <xf numFmtId="4" fontId="36" fillId="28" borderId="73" applyNumberFormat="0" applyProtection="0">
      <alignment horizontal="right" vertical="center"/>
    </xf>
    <xf numFmtId="4" fontId="36" fillId="28" borderId="73" applyNumberFormat="0" applyProtection="0">
      <alignment horizontal="right" vertical="center"/>
    </xf>
    <xf numFmtId="4" fontId="36" fillId="28" borderId="73" applyNumberFormat="0" applyProtection="0">
      <alignment horizontal="right" vertical="center"/>
    </xf>
    <xf numFmtId="4" fontId="36" fillId="28" borderId="73" applyNumberFormat="0" applyProtection="0">
      <alignment horizontal="right" vertical="center"/>
    </xf>
    <xf numFmtId="4" fontId="36" fillId="28" borderId="73" applyNumberFormat="0" applyProtection="0">
      <alignment horizontal="right" vertical="center"/>
    </xf>
    <xf numFmtId="4" fontId="36" fillId="28" borderId="73" applyNumberFormat="0" applyProtection="0">
      <alignment horizontal="right" vertical="center"/>
    </xf>
    <xf numFmtId="4" fontId="36" fillId="28" borderId="73" applyNumberFormat="0" applyProtection="0">
      <alignment horizontal="right" vertical="center"/>
    </xf>
    <xf numFmtId="4" fontId="36" fillId="28" borderId="73" applyNumberFormat="0" applyProtection="0">
      <alignment horizontal="right" vertical="center"/>
    </xf>
    <xf numFmtId="4" fontId="36" fillId="28" borderId="73" applyNumberFormat="0" applyProtection="0">
      <alignment horizontal="right" vertical="center"/>
    </xf>
    <xf numFmtId="4" fontId="36" fillId="28" borderId="73" applyNumberFormat="0" applyProtection="0">
      <alignment horizontal="right" vertical="center"/>
    </xf>
    <xf numFmtId="4" fontId="36" fillId="28" borderId="73" applyNumberFormat="0" applyProtection="0">
      <alignment horizontal="right" vertical="center"/>
    </xf>
    <xf numFmtId="4" fontId="36" fillId="28" borderId="73" applyNumberFormat="0" applyProtection="0">
      <alignment horizontal="right" vertical="center"/>
    </xf>
    <xf numFmtId="4" fontId="36" fillId="28" borderId="73" applyNumberFormat="0" applyProtection="0">
      <alignment horizontal="right" vertical="center"/>
    </xf>
    <xf numFmtId="4" fontId="36" fillId="28" borderId="73" applyNumberFormat="0" applyProtection="0">
      <alignment horizontal="right" vertical="center"/>
    </xf>
    <xf numFmtId="4" fontId="36" fillId="28" borderId="73" applyNumberFormat="0" applyProtection="0">
      <alignment horizontal="right" vertical="center"/>
    </xf>
    <xf numFmtId="4" fontId="36" fillId="28" borderId="73" applyNumberFormat="0" applyProtection="0">
      <alignment horizontal="right" vertical="center"/>
    </xf>
    <xf numFmtId="4" fontId="36" fillId="28" borderId="73" applyNumberFormat="0" applyProtection="0">
      <alignment horizontal="right" vertical="center"/>
    </xf>
    <xf numFmtId="4" fontId="36" fillId="28" borderId="73" applyNumberFormat="0" applyProtection="0">
      <alignment horizontal="right" vertical="center"/>
    </xf>
    <xf numFmtId="4" fontId="36" fillId="28" borderId="73" applyNumberFormat="0" applyProtection="0">
      <alignment horizontal="right" vertical="center"/>
    </xf>
    <xf numFmtId="4" fontId="36" fillId="28" borderId="73" applyNumberFormat="0" applyProtection="0">
      <alignment horizontal="right" vertical="center"/>
    </xf>
    <xf numFmtId="4" fontId="36" fillId="28" borderId="73" applyNumberFormat="0" applyProtection="0">
      <alignment horizontal="right" vertical="center"/>
    </xf>
    <xf numFmtId="4" fontId="36" fillId="28" borderId="73" applyNumberFormat="0" applyProtection="0">
      <alignment horizontal="right" vertical="center"/>
    </xf>
    <xf numFmtId="4" fontId="36" fillId="28" borderId="73" applyNumberFormat="0" applyProtection="0">
      <alignment horizontal="right" vertical="center"/>
    </xf>
    <xf numFmtId="4" fontId="36" fillId="28" borderId="73" applyNumberFormat="0" applyProtection="0">
      <alignment horizontal="right" vertical="center"/>
    </xf>
    <xf numFmtId="4" fontId="36" fillId="28" borderId="73" applyNumberFormat="0" applyProtection="0">
      <alignment horizontal="right" vertical="center"/>
    </xf>
    <xf numFmtId="4" fontId="36" fillId="28" borderId="73" applyNumberFormat="0" applyProtection="0">
      <alignment horizontal="right" vertical="center"/>
    </xf>
    <xf numFmtId="4" fontId="36" fillId="28" borderId="73" applyNumberFormat="0" applyProtection="0">
      <alignment horizontal="right" vertical="center"/>
    </xf>
    <xf numFmtId="4" fontId="36" fillId="28" borderId="73" applyNumberFormat="0" applyProtection="0">
      <alignment horizontal="right" vertical="center"/>
    </xf>
    <xf numFmtId="4" fontId="36" fillId="28" borderId="73" applyNumberFormat="0" applyProtection="0">
      <alignment horizontal="right" vertical="center"/>
    </xf>
    <xf numFmtId="4" fontId="36" fillId="28" borderId="73" applyNumberFormat="0" applyProtection="0">
      <alignment horizontal="right" vertical="center"/>
    </xf>
    <xf numFmtId="4" fontId="36" fillId="28" borderId="73" applyNumberFormat="0" applyProtection="0">
      <alignment horizontal="right" vertical="center"/>
    </xf>
    <xf numFmtId="4" fontId="36" fillId="28" borderId="73" applyNumberFormat="0" applyProtection="0">
      <alignment horizontal="right" vertical="center"/>
    </xf>
    <xf numFmtId="4" fontId="36" fillId="28" borderId="73" applyNumberFormat="0" applyProtection="0">
      <alignment horizontal="right" vertical="center"/>
    </xf>
    <xf numFmtId="4" fontId="36" fillId="28" borderId="73" applyNumberFormat="0" applyProtection="0">
      <alignment horizontal="right" vertical="center"/>
    </xf>
    <xf numFmtId="4" fontId="36" fillId="28" borderId="73" applyNumberFormat="0" applyProtection="0">
      <alignment horizontal="right" vertical="center"/>
    </xf>
    <xf numFmtId="4" fontId="36" fillId="28" borderId="73" applyNumberFormat="0" applyProtection="0">
      <alignment horizontal="right" vertical="center"/>
    </xf>
    <xf numFmtId="4" fontId="36" fillId="28" borderId="73" applyNumberFormat="0" applyProtection="0">
      <alignment horizontal="right" vertical="center"/>
    </xf>
    <xf numFmtId="4" fontId="36" fillId="28" borderId="73" applyNumberFormat="0" applyProtection="0">
      <alignment horizontal="right" vertical="center"/>
    </xf>
    <xf numFmtId="4" fontId="36" fillId="28" borderId="73" applyNumberFormat="0" applyProtection="0">
      <alignment horizontal="right" vertical="center"/>
    </xf>
    <xf numFmtId="4" fontId="36" fillId="28" borderId="73" applyNumberFormat="0" applyProtection="0">
      <alignment horizontal="right" vertical="center"/>
    </xf>
    <xf numFmtId="4" fontId="36" fillId="28" borderId="73" applyNumberFormat="0" applyProtection="0">
      <alignment horizontal="right" vertical="center"/>
    </xf>
    <xf numFmtId="4" fontId="36" fillId="28" borderId="73" applyNumberFormat="0" applyProtection="0">
      <alignment horizontal="right" vertical="center"/>
    </xf>
    <xf numFmtId="4" fontId="36" fillId="28" borderId="73" applyNumberFormat="0" applyProtection="0">
      <alignment horizontal="right" vertical="center"/>
    </xf>
    <xf numFmtId="4" fontId="36" fillId="28" borderId="73" applyNumberFormat="0" applyProtection="0">
      <alignment horizontal="right" vertical="center"/>
    </xf>
    <xf numFmtId="4" fontId="36" fillId="28" borderId="73" applyNumberFormat="0" applyProtection="0">
      <alignment horizontal="right" vertical="center"/>
    </xf>
    <xf numFmtId="4" fontId="36" fillId="28" borderId="73" applyNumberFormat="0" applyProtection="0">
      <alignment horizontal="right" vertical="center"/>
    </xf>
    <xf numFmtId="4" fontId="36" fillId="28" borderId="73" applyNumberFormat="0" applyProtection="0">
      <alignment horizontal="right" vertical="center"/>
    </xf>
    <xf numFmtId="4" fontId="36" fillId="28" borderId="73" applyNumberFormat="0" applyProtection="0">
      <alignment horizontal="right" vertical="center"/>
    </xf>
    <xf numFmtId="4" fontId="36" fillId="28" borderId="73" applyNumberFormat="0" applyProtection="0">
      <alignment horizontal="right" vertical="center"/>
    </xf>
    <xf numFmtId="4" fontId="36" fillId="28" borderId="73" applyNumberFormat="0" applyProtection="0">
      <alignment horizontal="right" vertical="center"/>
    </xf>
    <xf numFmtId="4" fontId="36" fillId="28" borderId="73" applyNumberFormat="0" applyProtection="0">
      <alignment horizontal="right" vertical="center"/>
    </xf>
    <xf numFmtId="4" fontId="36" fillId="28" borderId="73" applyNumberFormat="0" applyProtection="0">
      <alignment horizontal="right" vertical="center"/>
    </xf>
    <xf numFmtId="4" fontId="36" fillId="28" borderId="73" applyNumberFormat="0" applyProtection="0">
      <alignment horizontal="right" vertical="center"/>
    </xf>
    <xf numFmtId="4" fontId="36" fillId="28" borderId="73" applyNumberFormat="0" applyProtection="0">
      <alignment horizontal="right" vertical="center"/>
    </xf>
    <xf numFmtId="4" fontId="36" fillId="28" borderId="73" applyNumberFormat="0" applyProtection="0">
      <alignment horizontal="right" vertical="center"/>
    </xf>
    <xf numFmtId="4" fontId="36" fillId="28" borderId="73" applyNumberFormat="0" applyProtection="0">
      <alignment horizontal="right" vertical="center"/>
    </xf>
    <xf numFmtId="4" fontId="36" fillId="28" borderId="73" applyNumberFormat="0" applyProtection="0">
      <alignment horizontal="right" vertical="center"/>
    </xf>
    <xf numFmtId="4" fontId="36" fillId="28" borderId="73" applyNumberFormat="0" applyProtection="0">
      <alignment horizontal="right" vertical="center"/>
    </xf>
    <xf numFmtId="4" fontId="36" fillId="28" borderId="73" applyNumberFormat="0" applyProtection="0">
      <alignment horizontal="right" vertical="center"/>
    </xf>
    <xf numFmtId="4" fontId="36" fillId="28" borderId="73" applyNumberFormat="0" applyProtection="0">
      <alignment horizontal="right" vertical="center"/>
    </xf>
    <xf numFmtId="4" fontId="36" fillId="28" borderId="73" applyNumberFormat="0" applyProtection="0">
      <alignment horizontal="right" vertical="center"/>
    </xf>
    <xf numFmtId="4" fontId="36" fillId="28" borderId="73" applyNumberFormat="0" applyProtection="0">
      <alignment horizontal="right" vertical="center"/>
    </xf>
    <xf numFmtId="4" fontId="36" fillId="28" borderId="73" applyNumberFormat="0" applyProtection="0">
      <alignment horizontal="right" vertical="center"/>
    </xf>
    <xf numFmtId="4" fontId="36" fillId="28" borderId="73" applyNumberFormat="0" applyProtection="0">
      <alignment horizontal="right" vertical="center"/>
    </xf>
    <xf numFmtId="4" fontId="36" fillId="28" borderId="73" applyNumberFormat="0" applyProtection="0">
      <alignment horizontal="right" vertical="center"/>
    </xf>
    <xf numFmtId="4" fontId="36" fillId="28" borderId="73" applyNumberFormat="0" applyProtection="0">
      <alignment horizontal="right" vertical="center"/>
    </xf>
    <xf numFmtId="4" fontId="36" fillId="28" borderId="73" applyNumberFormat="0" applyProtection="0">
      <alignment horizontal="right" vertical="center"/>
    </xf>
    <xf numFmtId="4" fontId="36" fillId="28" borderId="73" applyNumberFormat="0" applyProtection="0">
      <alignment horizontal="right" vertical="center"/>
    </xf>
    <xf numFmtId="4" fontId="36" fillId="28" borderId="73" applyNumberFormat="0" applyProtection="0">
      <alignment horizontal="right" vertical="center"/>
    </xf>
    <xf numFmtId="4" fontId="36" fillId="28" borderId="73" applyNumberFormat="0" applyProtection="0">
      <alignment horizontal="right" vertical="center"/>
    </xf>
    <xf numFmtId="4" fontId="36" fillId="28" borderId="73" applyNumberFormat="0" applyProtection="0">
      <alignment horizontal="right" vertical="center"/>
    </xf>
    <xf numFmtId="4" fontId="36" fillId="28" borderId="73" applyNumberFormat="0" applyProtection="0">
      <alignment horizontal="right" vertical="center"/>
    </xf>
    <xf numFmtId="4" fontId="36" fillId="28" borderId="73" applyNumberFormat="0" applyProtection="0">
      <alignment horizontal="right" vertical="center"/>
    </xf>
    <xf numFmtId="4" fontId="36" fillId="28" borderId="73" applyNumberFormat="0" applyProtection="0">
      <alignment horizontal="right" vertical="center"/>
    </xf>
    <xf numFmtId="4" fontId="36" fillId="28" borderId="73" applyNumberFormat="0" applyProtection="0">
      <alignment horizontal="right" vertical="center"/>
    </xf>
    <xf numFmtId="4" fontId="36" fillId="28" borderId="73" applyNumberFormat="0" applyProtection="0">
      <alignment horizontal="right" vertical="center"/>
    </xf>
    <xf numFmtId="4" fontId="36" fillId="28" borderId="73" applyNumberFormat="0" applyProtection="0">
      <alignment horizontal="right" vertical="center"/>
    </xf>
    <xf numFmtId="4" fontId="36" fillId="28" borderId="73" applyNumberFormat="0" applyProtection="0">
      <alignment horizontal="right" vertical="center"/>
    </xf>
    <xf numFmtId="4" fontId="36" fillId="28" borderId="73" applyNumberFormat="0" applyProtection="0">
      <alignment horizontal="right" vertical="center"/>
    </xf>
    <xf numFmtId="4" fontId="36" fillId="28" borderId="73" applyNumberFormat="0" applyProtection="0">
      <alignment horizontal="right" vertical="center"/>
    </xf>
    <xf numFmtId="4" fontId="36" fillId="28" borderId="73" applyNumberFormat="0" applyProtection="0">
      <alignment horizontal="right" vertical="center"/>
    </xf>
    <xf numFmtId="4" fontId="36" fillId="28" borderId="73" applyNumberFormat="0" applyProtection="0">
      <alignment horizontal="right" vertical="center"/>
    </xf>
    <xf numFmtId="4" fontId="36" fillId="28" borderId="73" applyNumberFormat="0" applyProtection="0">
      <alignment horizontal="right" vertical="center"/>
    </xf>
    <xf numFmtId="4" fontId="36" fillId="28" borderId="73" applyNumberFormat="0" applyProtection="0">
      <alignment horizontal="right" vertical="center"/>
    </xf>
    <xf numFmtId="4" fontId="36" fillId="28" borderId="73" applyNumberFormat="0" applyProtection="0">
      <alignment horizontal="right" vertical="center"/>
    </xf>
    <xf numFmtId="4" fontId="36" fillId="28" borderId="73" applyNumberFormat="0" applyProtection="0">
      <alignment horizontal="right" vertical="center"/>
    </xf>
    <xf numFmtId="4" fontId="36" fillId="28" borderId="73" applyNumberFormat="0" applyProtection="0">
      <alignment horizontal="right" vertical="center"/>
    </xf>
    <xf numFmtId="4" fontId="36" fillId="28" borderId="73" applyNumberFormat="0" applyProtection="0">
      <alignment horizontal="right" vertical="center"/>
    </xf>
    <xf numFmtId="4" fontId="36" fillId="28" borderId="73" applyNumberFormat="0" applyProtection="0">
      <alignment horizontal="right" vertical="center"/>
    </xf>
    <xf numFmtId="4" fontId="36" fillId="28" borderId="73" applyNumberFormat="0" applyProtection="0">
      <alignment horizontal="right" vertical="center"/>
    </xf>
    <xf numFmtId="4" fontId="36" fillId="28" borderId="73" applyNumberFormat="0" applyProtection="0">
      <alignment horizontal="right" vertical="center"/>
    </xf>
    <xf numFmtId="4" fontId="36" fillId="28" borderId="73" applyNumberFormat="0" applyProtection="0">
      <alignment horizontal="right" vertical="center"/>
    </xf>
    <xf numFmtId="4" fontId="36" fillId="28" borderId="73" applyNumberFormat="0" applyProtection="0">
      <alignment horizontal="right" vertical="center"/>
    </xf>
    <xf numFmtId="4" fontId="36" fillId="28" borderId="73" applyNumberFormat="0" applyProtection="0">
      <alignment horizontal="right" vertical="center"/>
    </xf>
    <xf numFmtId="4" fontId="36" fillId="28" borderId="73" applyNumberFormat="0" applyProtection="0">
      <alignment horizontal="right" vertical="center"/>
    </xf>
    <xf numFmtId="4" fontId="36" fillId="28" borderId="73" applyNumberFormat="0" applyProtection="0">
      <alignment horizontal="right" vertical="center"/>
    </xf>
    <xf numFmtId="4" fontId="36" fillId="28" borderId="73" applyNumberFormat="0" applyProtection="0">
      <alignment horizontal="right" vertical="center"/>
    </xf>
    <xf numFmtId="4" fontId="36" fillId="28" borderId="73" applyNumberFormat="0" applyProtection="0">
      <alignment horizontal="right" vertical="center"/>
    </xf>
    <xf numFmtId="4" fontId="36" fillId="28" borderId="73" applyNumberFormat="0" applyProtection="0">
      <alignment horizontal="right" vertical="center"/>
    </xf>
    <xf numFmtId="4" fontId="36" fillId="28" borderId="73" applyNumberFormat="0" applyProtection="0">
      <alignment horizontal="right" vertical="center"/>
    </xf>
    <xf numFmtId="4" fontId="36" fillId="28" borderId="73" applyNumberFormat="0" applyProtection="0">
      <alignment horizontal="right" vertical="center"/>
    </xf>
    <xf numFmtId="4" fontId="36" fillId="28" borderId="73" applyNumberFormat="0" applyProtection="0">
      <alignment horizontal="right" vertical="center"/>
    </xf>
    <xf numFmtId="4" fontId="36" fillId="28" borderId="73" applyNumberFormat="0" applyProtection="0">
      <alignment horizontal="right" vertical="center"/>
    </xf>
    <xf numFmtId="4" fontId="36" fillId="28" borderId="73" applyNumberFormat="0" applyProtection="0">
      <alignment horizontal="right" vertical="center"/>
    </xf>
    <xf numFmtId="4" fontId="36" fillId="28" borderId="73" applyNumberFormat="0" applyProtection="0">
      <alignment horizontal="right" vertical="center"/>
    </xf>
    <xf numFmtId="4" fontId="36" fillId="28" borderId="73" applyNumberFormat="0" applyProtection="0">
      <alignment horizontal="right" vertical="center"/>
    </xf>
    <xf numFmtId="4" fontId="36" fillId="28" borderId="73" applyNumberFormat="0" applyProtection="0">
      <alignment horizontal="right" vertical="center"/>
    </xf>
    <xf numFmtId="4" fontId="36" fillId="28" borderId="73" applyNumberFormat="0" applyProtection="0">
      <alignment horizontal="right" vertical="center"/>
    </xf>
    <xf numFmtId="4" fontId="36" fillId="28" borderId="73" applyNumberFormat="0" applyProtection="0">
      <alignment horizontal="right" vertical="center"/>
    </xf>
    <xf numFmtId="4" fontId="36" fillId="28" borderId="73" applyNumberFormat="0" applyProtection="0">
      <alignment horizontal="right" vertical="center"/>
    </xf>
    <xf numFmtId="4" fontId="36" fillId="28" borderId="73" applyNumberFormat="0" applyProtection="0">
      <alignment horizontal="right" vertical="center"/>
    </xf>
    <xf numFmtId="4" fontId="36" fillId="28" borderId="73" applyNumberFormat="0" applyProtection="0">
      <alignment horizontal="right" vertical="center"/>
    </xf>
    <xf numFmtId="4" fontId="36" fillId="28" borderId="73" applyNumberFormat="0" applyProtection="0">
      <alignment horizontal="right" vertical="center"/>
    </xf>
    <xf numFmtId="4" fontId="36" fillId="28" borderId="73" applyNumberFormat="0" applyProtection="0">
      <alignment horizontal="right" vertical="center"/>
    </xf>
    <xf numFmtId="4" fontId="36" fillId="28" borderId="73" applyNumberFormat="0" applyProtection="0">
      <alignment horizontal="right" vertical="center"/>
    </xf>
    <xf numFmtId="4" fontId="36" fillId="28" borderId="73" applyNumberFormat="0" applyProtection="0">
      <alignment horizontal="right" vertical="center"/>
    </xf>
    <xf numFmtId="4" fontId="36" fillId="28" borderId="73" applyNumberFormat="0" applyProtection="0">
      <alignment horizontal="right" vertical="center"/>
    </xf>
    <xf numFmtId="4" fontId="36" fillId="28" borderId="73" applyNumberFormat="0" applyProtection="0">
      <alignment horizontal="right" vertical="center"/>
    </xf>
    <xf numFmtId="4" fontId="36" fillId="28" borderId="73" applyNumberFormat="0" applyProtection="0">
      <alignment horizontal="right" vertical="center"/>
    </xf>
    <xf numFmtId="4" fontId="36" fillId="28" borderId="73" applyNumberFormat="0" applyProtection="0">
      <alignment horizontal="right" vertical="center"/>
    </xf>
    <xf numFmtId="4" fontId="36" fillId="28" borderId="73" applyNumberFormat="0" applyProtection="0">
      <alignment horizontal="right" vertical="center"/>
    </xf>
    <xf numFmtId="4" fontId="36" fillId="28" borderId="73" applyNumberFormat="0" applyProtection="0">
      <alignment horizontal="right" vertical="center"/>
    </xf>
    <xf numFmtId="4" fontId="36" fillId="28" borderId="73" applyNumberFormat="0" applyProtection="0">
      <alignment horizontal="right" vertical="center"/>
    </xf>
    <xf numFmtId="4" fontId="36" fillId="28" borderId="73" applyNumberFormat="0" applyProtection="0">
      <alignment horizontal="right" vertical="center"/>
    </xf>
    <xf numFmtId="4" fontId="36" fillId="28" borderId="73" applyNumberFormat="0" applyProtection="0">
      <alignment horizontal="right" vertical="center"/>
    </xf>
    <xf numFmtId="4" fontId="36" fillId="28" borderId="73" applyNumberFormat="0" applyProtection="0">
      <alignment horizontal="right" vertical="center"/>
    </xf>
    <xf numFmtId="4" fontId="36" fillId="28" borderId="73" applyNumberFormat="0" applyProtection="0">
      <alignment horizontal="right" vertical="center"/>
    </xf>
    <xf numFmtId="4" fontId="36" fillId="28" borderId="73" applyNumberFormat="0" applyProtection="0">
      <alignment horizontal="right" vertical="center"/>
    </xf>
    <xf numFmtId="4" fontId="36" fillId="28" borderId="73" applyNumberFormat="0" applyProtection="0">
      <alignment horizontal="right" vertical="center"/>
    </xf>
    <xf numFmtId="4" fontId="36" fillId="28" borderId="73" applyNumberFormat="0" applyProtection="0">
      <alignment horizontal="right" vertical="center"/>
    </xf>
    <xf numFmtId="4" fontId="36" fillId="28" borderId="73" applyNumberFormat="0" applyProtection="0">
      <alignment horizontal="right" vertical="center"/>
    </xf>
    <xf numFmtId="4" fontId="36" fillId="28" borderId="73" applyNumberFormat="0" applyProtection="0">
      <alignment horizontal="right" vertical="center"/>
    </xf>
    <xf numFmtId="4" fontId="36" fillId="28" borderId="73" applyNumberFormat="0" applyProtection="0">
      <alignment horizontal="right" vertical="center"/>
    </xf>
    <xf numFmtId="4" fontId="36" fillId="28" borderId="73" applyNumberFormat="0" applyProtection="0">
      <alignment horizontal="right" vertical="center"/>
    </xf>
    <xf numFmtId="4" fontId="36" fillId="28" borderId="73" applyNumberFormat="0" applyProtection="0">
      <alignment horizontal="right" vertical="center"/>
    </xf>
    <xf numFmtId="4" fontId="36" fillId="28" borderId="73" applyNumberFormat="0" applyProtection="0">
      <alignment horizontal="right" vertical="center"/>
    </xf>
    <xf numFmtId="4" fontId="36" fillId="28" borderId="73" applyNumberFormat="0" applyProtection="0">
      <alignment horizontal="right" vertical="center"/>
    </xf>
    <xf numFmtId="4" fontId="36" fillId="28" borderId="73" applyNumberFormat="0" applyProtection="0">
      <alignment horizontal="right" vertical="center"/>
    </xf>
    <xf numFmtId="4" fontId="36" fillId="28" borderId="73" applyNumberFormat="0" applyProtection="0">
      <alignment horizontal="right" vertical="center"/>
    </xf>
    <xf numFmtId="4" fontId="36" fillId="28" borderId="73" applyNumberFormat="0" applyProtection="0">
      <alignment horizontal="right" vertical="center"/>
    </xf>
    <xf numFmtId="4" fontId="36" fillId="28" borderId="73" applyNumberFormat="0" applyProtection="0">
      <alignment horizontal="right" vertical="center"/>
    </xf>
    <xf numFmtId="4" fontId="36" fillId="28" borderId="73" applyNumberFormat="0" applyProtection="0">
      <alignment horizontal="right" vertical="center"/>
    </xf>
    <xf numFmtId="4" fontId="36" fillId="28" borderId="73" applyNumberFormat="0" applyProtection="0">
      <alignment horizontal="right" vertical="center"/>
    </xf>
    <xf numFmtId="4" fontId="36" fillId="28" borderId="73" applyNumberFormat="0" applyProtection="0">
      <alignment horizontal="right" vertical="center"/>
    </xf>
    <xf numFmtId="4" fontId="36" fillId="28" borderId="73" applyNumberFormat="0" applyProtection="0">
      <alignment horizontal="right" vertical="center"/>
    </xf>
    <xf numFmtId="4" fontId="36" fillId="28" borderId="73" applyNumberFormat="0" applyProtection="0">
      <alignment horizontal="right" vertical="center"/>
    </xf>
    <xf numFmtId="4" fontId="36" fillId="28" borderId="73" applyNumberFormat="0" applyProtection="0">
      <alignment horizontal="right" vertical="center"/>
    </xf>
    <xf numFmtId="4" fontId="36" fillId="28" borderId="73" applyNumberFormat="0" applyProtection="0">
      <alignment horizontal="right" vertical="center"/>
    </xf>
    <xf numFmtId="4" fontId="36" fillId="28" borderId="73" applyNumberFormat="0" applyProtection="0">
      <alignment horizontal="right" vertical="center"/>
    </xf>
    <xf numFmtId="4" fontId="36" fillId="28" borderId="73" applyNumberFormat="0" applyProtection="0">
      <alignment horizontal="right" vertical="center"/>
    </xf>
    <xf numFmtId="4" fontId="36" fillId="28" borderId="73" applyNumberFormat="0" applyProtection="0">
      <alignment horizontal="right" vertical="center"/>
    </xf>
    <xf numFmtId="4" fontId="36" fillId="28" borderId="73" applyNumberFormat="0" applyProtection="0">
      <alignment horizontal="right" vertical="center"/>
    </xf>
    <xf numFmtId="4" fontId="36" fillId="28" borderId="73" applyNumberFormat="0" applyProtection="0">
      <alignment horizontal="right" vertical="center"/>
    </xf>
    <xf numFmtId="4" fontId="36" fillId="28" borderId="73" applyNumberFormat="0" applyProtection="0">
      <alignment horizontal="right" vertical="center"/>
    </xf>
    <xf numFmtId="4" fontId="36" fillId="28" borderId="73" applyNumberFormat="0" applyProtection="0">
      <alignment horizontal="right" vertical="center"/>
    </xf>
    <xf numFmtId="4" fontId="36" fillId="28" borderId="73" applyNumberFormat="0" applyProtection="0">
      <alignment horizontal="right" vertical="center"/>
    </xf>
    <xf numFmtId="4" fontId="36" fillId="28" borderId="73" applyNumberFormat="0" applyProtection="0">
      <alignment horizontal="right" vertical="center"/>
    </xf>
    <xf numFmtId="4" fontId="36" fillId="28" borderId="73" applyNumberFormat="0" applyProtection="0">
      <alignment horizontal="right" vertical="center"/>
    </xf>
    <xf numFmtId="4" fontId="36" fillId="28" borderId="73" applyNumberFormat="0" applyProtection="0">
      <alignment horizontal="right" vertical="center"/>
    </xf>
    <xf numFmtId="4" fontId="36" fillId="28" borderId="73" applyNumberFormat="0" applyProtection="0">
      <alignment horizontal="right" vertical="center"/>
    </xf>
    <xf numFmtId="4" fontId="36" fillId="28" borderId="73" applyNumberFormat="0" applyProtection="0">
      <alignment horizontal="right" vertical="center"/>
    </xf>
    <xf numFmtId="4" fontId="36" fillId="28" borderId="73" applyNumberFormat="0" applyProtection="0">
      <alignment horizontal="right" vertical="center"/>
    </xf>
    <xf numFmtId="4" fontId="36" fillId="28" borderId="73" applyNumberFormat="0" applyProtection="0">
      <alignment horizontal="right" vertical="center"/>
    </xf>
    <xf numFmtId="4" fontId="36" fillId="28" borderId="73" applyNumberFormat="0" applyProtection="0">
      <alignment horizontal="right" vertical="center"/>
    </xf>
    <xf numFmtId="4" fontId="36" fillId="28" borderId="73" applyNumberFormat="0" applyProtection="0">
      <alignment horizontal="right" vertical="center"/>
    </xf>
    <xf numFmtId="4" fontId="36" fillId="28" borderId="73" applyNumberFormat="0" applyProtection="0">
      <alignment horizontal="right" vertical="center"/>
    </xf>
    <xf numFmtId="4" fontId="36" fillId="28" borderId="73" applyNumberFormat="0" applyProtection="0">
      <alignment horizontal="right" vertical="center"/>
    </xf>
    <xf numFmtId="4" fontId="36" fillId="28" borderId="73" applyNumberFormat="0" applyProtection="0">
      <alignment horizontal="right" vertical="center"/>
    </xf>
    <xf numFmtId="4" fontId="36" fillId="28" borderId="73" applyNumberFormat="0" applyProtection="0">
      <alignment horizontal="right" vertical="center"/>
    </xf>
    <xf numFmtId="4" fontId="36" fillId="28" borderId="73" applyNumberFormat="0" applyProtection="0">
      <alignment horizontal="right" vertical="center"/>
    </xf>
    <xf numFmtId="4" fontId="36" fillId="28" borderId="73" applyNumberFormat="0" applyProtection="0">
      <alignment horizontal="right" vertical="center"/>
    </xf>
    <xf numFmtId="4" fontId="36" fillId="28" borderId="73" applyNumberFormat="0" applyProtection="0">
      <alignment horizontal="right" vertical="center"/>
    </xf>
    <xf numFmtId="4" fontId="36" fillId="28" borderId="73" applyNumberFormat="0" applyProtection="0">
      <alignment horizontal="right" vertical="center"/>
    </xf>
    <xf numFmtId="4" fontId="36" fillId="28" borderId="73" applyNumberFormat="0" applyProtection="0">
      <alignment horizontal="right" vertical="center"/>
    </xf>
    <xf numFmtId="4" fontId="36" fillId="28" borderId="73" applyNumberFormat="0" applyProtection="0">
      <alignment horizontal="right" vertical="center"/>
    </xf>
    <xf numFmtId="4" fontId="36" fillId="28" borderId="73" applyNumberFormat="0" applyProtection="0">
      <alignment horizontal="right" vertical="center"/>
    </xf>
    <xf numFmtId="4" fontId="36" fillId="28" borderId="73" applyNumberFormat="0" applyProtection="0">
      <alignment horizontal="right" vertical="center"/>
    </xf>
    <xf numFmtId="4" fontId="36" fillId="28" borderId="73" applyNumberFormat="0" applyProtection="0">
      <alignment horizontal="right" vertical="center"/>
    </xf>
    <xf numFmtId="4" fontId="36" fillId="28" borderId="73" applyNumberFormat="0" applyProtection="0">
      <alignment horizontal="right" vertical="center"/>
    </xf>
    <xf numFmtId="4" fontId="36" fillId="28" borderId="73" applyNumberFormat="0" applyProtection="0">
      <alignment horizontal="right" vertical="center"/>
    </xf>
    <xf numFmtId="4" fontId="36" fillId="28" borderId="73" applyNumberFormat="0" applyProtection="0">
      <alignment horizontal="right" vertical="center"/>
    </xf>
    <xf numFmtId="4" fontId="36" fillId="28" borderId="73" applyNumberFormat="0" applyProtection="0">
      <alignment horizontal="right" vertical="center"/>
    </xf>
    <xf numFmtId="4" fontId="36" fillId="28" borderId="73" applyNumberFormat="0" applyProtection="0">
      <alignment horizontal="right" vertical="center"/>
    </xf>
    <xf numFmtId="4" fontId="36" fillId="33" borderId="73" applyNumberFormat="0" applyProtection="0">
      <alignment horizontal="right" vertical="center"/>
    </xf>
    <xf numFmtId="4" fontId="36" fillId="33" borderId="73" applyNumberFormat="0" applyProtection="0">
      <alignment horizontal="right" vertical="center"/>
    </xf>
    <xf numFmtId="4" fontId="36" fillId="33" borderId="73" applyNumberFormat="0" applyProtection="0">
      <alignment horizontal="right" vertical="center"/>
    </xf>
    <xf numFmtId="4" fontId="36" fillId="33" borderId="73" applyNumberFormat="0" applyProtection="0">
      <alignment horizontal="right" vertical="center"/>
    </xf>
    <xf numFmtId="4" fontId="36" fillId="33" borderId="73" applyNumberFormat="0" applyProtection="0">
      <alignment horizontal="right" vertical="center"/>
    </xf>
    <xf numFmtId="4" fontId="36" fillId="33" borderId="73" applyNumberFormat="0" applyProtection="0">
      <alignment horizontal="right" vertical="center"/>
    </xf>
    <xf numFmtId="4" fontId="36" fillId="33" borderId="73" applyNumberFormat="0" applyProtection="0">
      <alignment horizontal="right" vertical="center"/>
    </xf>
    <xf numFmtId="4" fontId="36" fillId="33" borderId="73" applyNumberFormat="0" applyProtection="0">
      <alignment horizontal="right" vertical="center"/>
    </xf>
    <xf numFmtId="4" fontId="36" fillId="33" borderId="73" applyNumberFormat="0" applyProtection="0">
      <alignment horizontal="right" vertical="center"/>
    </xf>
    <xf numFmtId="4" fontId="36" fillId="33" borderId="73" applyNumberFormat="0" applyProtection="0">
      <alignment horizontal="right" vertical="center"/>
    </xf>
    <xf numFmtId="4" fontId="36" fillId="33" borderId="73" applyNumberFormat="0" applyProtection="0">
      <alignment horizontal="right" vertical="center"/>
    </xf>
    <xf numFmtId="4" fontId="36" fillId="33" borderId="73" applyNumberFormat="0" applyProtection="0">
      <alignment horizontal="right" vertical="center"/>
    </xf>
    <xf numFmtId="4" fontId="36" fillId="33" borderId="73" applyNumberFormat="0" applyProtection="0">
      <alignment horizontal="right" vertical="center"/>
    </xf>
    <xf numFmtId="4" fontId="36" fillId="33" borderId="73" applyNumberFormat="0" applyProtection="0">
      <alignment horizontal="right" vertical="center"/>
    </xf>
    <xf numFmtId="4" fontId="36" fillId="33" borderId="73" applyNumberFormat="0" applyProtection="0">
      <alignment horizontal="right" vertical="center"/>
    </xf>
    <xf numFmtId="4" fontId="36" fillId="33" borderId="73" applyNumberFormat="0" applyProtection="0">
      <alignment horizontal="right" vertical="center"/>
    </xf>
    <xf numFmtId="4" fontId="36" fillId="33" borderId="73" applyNumberFormat="0" applyProtection="0">
      <alignment horizontal="right" vertical="center"/>
    </xf>
    <xf numFmtId="4" fontId="36" fillId="33" borderId="73" applyNumberFormat="0" applyProtection="0">
      <alignment horizontal="right" vertical="center"/>
    </xf>
    <xf numFmtId="4" fontId="36" fillId="33" borderId="73" applyNumberFormat="0" applyProtection="0">
      <alignment horizontal="right" vertical="center"/>
    </xf>
    <xf numFmtId="4" fontId="36" fillId="33" borderId="73" applyNumberFormat="0" applyProtection="0">
      <alignment horizontal="right" vertical="center"/>
    </xf>
    <xf numFmtId="4" fontId="36" fillId="33" borderId="73" applyNumberFormat="0" applyProtection="0">
      <alignment horizontal="right" vertical="center"/>
    </xf>
    <xf numFmtId="4" fontId="36" fillId="33" borderId="73" applyNumberFormat="0" applyProtection="0">
      <alignment horizontal="right" vertical="center"/>
    </xf>
    <xf numFmtId="4" fontId="36" fillId="33" borderId="73" applyNumberFormat="0" applyProtection="0">
      <alignment horizontal="right" vertical="center"/>
    </xf>
    <xf numFmtId="4" fontId="36" fillId="33" borderId="73" applyNumberFormat="0" applyProtection="0">
      <alignment horizontal="right" vertical="center"/>
    </xf>
    <xf numFmtId="4" fontId="36" fillId="33" borderId="73" applyNumberFormat="0" applyProtection="0">
      <alignment horizontal="right" vertical="center"/>
    </xf>
    <xf numFmtId="4" fontId="36" fillId="33" borderId="73" applyNumberFormat="0" applyProtection="0">
      <alignment horizontal="right" vertical="center"/>
    </xf>
    <xf numFmtId="4" fontId="36" fillId="33" borderId="73" applyNumberFormat="0" applyProtection="0">
      <alignment horizontal="right" vertical="center"/>
    </xf>
    <xf numFmtId="4" fontId="36" fillId="33" borderId="73" applyNumberFormat="0" applyProtection="0">
      <alignment horizontal="right" vertical="center"/>
    </xf>
    <xf numFmtId="4" fontId="36" fillId="33" borderId="73" applyNumberFormat="0" applyProtection="0">
      <alignment horizontal="right" vertical="center"/>
    </xf>
    <xf numFmtId="4" fontId="36" fillId="33" borderId="73" applyNumberFormat="0" applyProtection="0">
      <alignment horizontal="right" vertical="center"/>
    </xf>
    <xf numFmtId="4" fontId="36" fillId="33" borderId="73" applyNumberFormat="0" applyProtection="0">
      <alignment horizontal="right" vertical="center"/>
    </xf>
    <xf numFmtId="4" fontId="36" fillId="33" borderId="73" applyNumberFormat="0" applyProtection="0">
      <alignment horizontal="right" vertical="center"/>
    </xf>
    <xf numFmtId="4" fontId="36" fillId="33" borderId="73" applyNumberFormat="0" applyProtection="0">
      <alignment horizontal="right" vertical="center"/>
    </xf>
    <xf numFmtId="4" fontId="36" fillId="33" borderId="73" applyNumberFormat="0" applyProtection="0">
      <alignment horizontal="right" vertical="center"/>
    </xf>
    <xf numFmtId="4" fontId="36" fillId="33" borderId="73" applyNumberFormat="0" applyProtection="0">
      <alignment horizontal="right" vertical="center"/>
    </xf>
    <xf numFmtId="4" fontId="36" fillId="33" borderId="73" applyNumberFormat="0" applyProtection="0">
      <alignment horizontal="right" vertical="center"/>
    </xf>
    <xf numFmtId="4" fontId="36" fillId="33" borderId="73" applyNumberFormat="0" applyProtection="0">
      <alignment horizontal="right" vertical="center"/>
    </xf>
    <xf numFmtId="4" fontId="36" fillId="33" borderId="73" applyNumberFormat="0" applyProtection="0">
      <alignment horizontal="right" vertical="center"/>
    </xf>
    <xf numFmtId="4" fontId="36" fillId="33" borderId="73" applyNumberFormat="0" applyProtection="0">
      <alignment horizontal="right" vertical="center"/>
    </xf>
    <xf numFmtId="4" fontId="36" fillId="33" borderId="73" applyNumberFormat="0" applyProtection="0">
      <alignment horizontal="right" vertical="center"/>
    </xf>
    <xf numFmtId="4" fontId="36" fillId="33" borderId="73" applyNumberFormat="0" applyProtection="0">
      <alignment horizontal="right" vertical="center"/>
    </xf>
    <xf numFmtId="4" fontId="36" fillId="33" borderId="73" applyNumberFormat="0" applyProtection="0">
      <alignment horizontal="right" vertical="center"/>
    </xf>
    <xf numFmtId="4" fontId="36" fillId="33" borderId="73" applyNumberFormat="0" applyProtection="0">
      <alignment horizontal="right" vertical="center"/>
    </xf>
    <xf numFmtId="4" fontId="36" fillId="33" borderId="73" applyNumberFormat="0" applyProtection="0">
      <alignment horizontal="right" vertical="center"/>
    </xf>
    <xf numFmtId="4" fontId="36" fillId="33" borderId="73" applyNumberFormat="0" applyProtection="0">
      <alignment horizontal="right" vertical="center"/>
    </xf>
    <xf numFmtId="4" fontId="36" fillId="33" borderId="73" applyNumberFormat="0" applyProtection="0">
      <alignment horizontal="right" vertical="center"/>
    </xf>
    <xf numFmtId="4" fontId="36" fillId="33" borderId="73" applyNumberFormat="0" applyProtection="0">
      <alignment horizontal="right" vertical="center"/>
    </xf>
    <xf numFmtId="4" fontId="36" fillId="33" borderId="73" applyNumberFormat="0" applyProtection="0">
      <alignment horizontal="right" vertical="center"/>
    </xf>
    <xf numFmtId="4" fontId="36" fillId="33" borderId="73" applyNumberFormat="0" applyProtection="0">
      <alignment horizontal="right" vertical="center"/>
    </xf>
    <xf numFmtId="4" fontId="36" fillId="33" borderId="73" applyNumberFormat="0" applyProtection="0">
      <alignment horizontal="right" vertical="center"/>
    </xf>
    <xf numFmtId="4" fontId="36" fillId="33" borderId="73" applyNumberFormat="0" applyProtection="0">
      <alignment horizontal="right" vertical="center"/>
    </xf>
    <xf numFmtId="4" fontId="36" fillId="33" borderId="73" applyNumberFormat="0" applyProtection="0">
      <alignment horizontal="right" vertical="center"/>
    </xf>
    <xf numFmtId="4" fontId="36" fillId="33" borderId="73" applyNumberFormat="0" applyProtection="0">
      <alignment horizontal="right" vertical="center"/>
    </xf>
    <xf numFmtId="4" fontId="36" fillId="33" borderId="73" applyNumberFormat="0" applyProtection="0">
      <alignment horizontal="right" vertical="center"/>
    </xf>
    <xf numFmtId="4" fontId="36" fillId="33" borderId="73" applyNumberFormat="0" applyProtection="0">
      <alignment horizontal="right" vertical="center"/>
    </xf>
    <xf numFmtId="4" fontId="36" fillId="33" borderId="73" applyNumberFormat="0" applyProtection="0">
      <alignment horizontal="right" vertical="center"/>
    </xf>
    <xf numFmtId="4" fontId="36" fillId="33" borderId="73" applyNumberFormat="0" applyProtection="0">
      <alignment horizontal="right" vertical="center"/>
    </xf>
    <xf numFmtId="4" fontId="36" fillId="33" borderId="73" applyNumberFormat="0" applyProtection="0">
      <alignment horizontal="right" vertical="center"/>
    </xf>
    <xf numFmtId="4" fontId="36" fillId="33" borderId="73" applyNumberFormat="0" applyProtection="0">
      <alignment horizontal="right" vertical="center"/>
    </xf>
    <xf numFmtId="4" fontId="36" fillId="33" borderId="73" applyNumberFormat="0" applyProtection="0">
      <alignment horizontal="right" vertical="center"/>
    </xf>
    <xf numFmtId="4" fontId="36" fillId="33" borderId="73" applyNumberFormat="0" applyProtection="0">
      <alignment horizontal="right" vertical="center"/>
    </xf>
    <xf numFmtId="4" fontId="36" fillId="33" borderId="73" applyNumberFormat="0" applyProtection="0">
      <alignment horizontal="right" vertical="center"/>
    </xf>
    <xf numFmtId="4" fontId="36" fillId="33" borderId="73" applyNumberFormat="0" applyProtection="0">
      <alignment horizontal="right" vertical="center"/>
    </xf>
    <xf numFmtId="4" fontId="36" fillId="33" borderId="73" applyNumberFormat="0" applyProtection="0">
      <alignment horizontal="right" vertical="center"/>
    </xf>
    <xf numFmtId="4" fontId="36" fillId="33" borderId="73" applyNumberFormat="0" applyProtection="0">
      <alignment horizontal="right" vertical="center"/>
    </xf>
    <xf numFmtId="4" fontId="36" fillId="33" borderId="73" applyNumberFormat="0" applyProtection="0">
      <alignment horizontal="right" vertical="center"/>
    </xf>
    <xf numFmtId="4" fontId="36" fillId="33" borderId="73" applyNumberFormat="0" applyProtection="0">
      <alignment horizontal="right" vertical="center"/>
    </xf>
    <xf numFmtId="4" fontId="36" fillId="33" borderId="73" applyNumberFormat="0" applyProtection="0">
      <alignment horizontal="right" vertical="center"/>
    </xf>
    <xf numFmtId="4" fontId="36" fillId="33" borderId="73" applyNumberFormat="0" applyProtection="0">
      <alignment horizontal="right" vertical="center"/>
    </xf>
    <xf numFmtId="4" fontId="36" fillId="33" borderId="73" applyNumberFormat="0" applyProtection="0">
      <alignment horizontal="right" vertical="center"/>
    </xf>
    <xf numFmtId="4" fontId="36" fillId="33" borderId="73" applyNumberFormat="0" applyProtection="0">
      <alignment horizontal="right" vertical="center"/>
    </xf>
    <xf numFmtId="4" fontId="36" fillId="33" borderId="73" applyNumberFormat="0" applyProtection="0">
      <alignment horizontal="right" vertical="center"/>
    </xf>
    <xf numFmtId="4" fontId="36" fillId="33" borderId="73" applyNumberFormat="0" applyProtection="0">
      <alignment horizontal="right" vertical="center"/>
    </xf>
    <xf numFmtId="4" fontId="36" fillId="33" borderId="73" applyNumberFormat="0" applyProtection="0">
      <alignment horizontal="right" vertical="center"/>
    </xf>
    <xf numFmtId="4" fontId="36" fillId="33" borderId="73" applyNumberFormat="0" applyProtection="0">
      <alignment horizontal="right" vertical="center"/>
    </xf>
    <xf numFmtId="4" fontId="36" fillId="33" borderId="73" applyNumberFormat="0" applyProtection="0">
      <alignment horizontal="right" vertical="center"/>
    </xf>
    <xf numFmtId="4" fontId="36" fillId="33" borderId="73" applyNumberFormat="0" applyProtection="0">
      <alignment horizontal="right" vertical="center"/>
    </xf>
    <xf numFmtId="4" fontId="36" fillId="33" borderId="73" applyNumberFormat="0" applyProtection="0">
      <alignment horizontal="right" vertical="center"/>
    </xf>
    <xf numFmtId="4" fontId="36" fillId="33" borderId="73" applyNumberFormat="0" applyProtection="0">
      <alignment horizontal="right" vertical="center"/>
    </xf>
    <xf numFmtId="4" fontId="36" fillId="33" borderId="73" applyNumberFormat="0" applyProtection="0">
      <alignment horizontal="right" vertical="center"/>
    </xf>
    <xf numFmtId="4" fontId="36" fillId="33" borderId="73" applyNumberFormat="0" applyProtection="0">
      <alignment horizontal="right" vertical="center"/>
    </xf>
    <xf numFmtId="4" fontId="36" fillId="33" borderId="73" applyNumberFormat="0" applyProtection="0">
      <alignment horizontal="right" vertical="center"/>
    </xf>
    <xf numFmtId="4" fontId="36" fillId="33" borderId="73" applyNumberFormat="0" applyProtection="0">
      <alignment horizontal="right" vertical="center"/>
    </xf>
    <xf numFmtId="4" fontId="36" fillId="33" borderId="73" applyNumberFormat="0" applyProtection="0">
      <alignment horizontal="right" vertical="center"/>
    </xf>
    <xf numFmtId="4" fontId="36" fillId="33" borderId="73" applyNumberFormat="0" applyProtection="0">
      <alignment horizontal="right" vertical="center"/>
    </xf>
    <xf numFmtId="4" fontId="36" fillId="33" borderId="73" applyNumberFormat="0" applyProtection="0">
      <alignment horizontal="right" vertical="center"/>
    </xf>
    <xf numFmtId="4" fontId="36" fillId="33" borderId="73" applyNumberFormat="0" applyProtection="0">
      <alignment horizontal="right" vertical="center"/>
    </xf>
    <xf numFmtId="4" fontId="36" fillId="33" borderId="73" applyNumberFormat="0" applyProtection="0">
      <alignment horizontal="right" vertical="center"/>
    </xf>
    <xf numFmtId="4" fontId="36" fillId="33" borderId="73" applyNumberFormat="0" applyProtection="0">
      <alignment horizontal="right" vertical="center"/>
    </xf>
    <xf numFmtId="4" fontId="36" fillId="33" borderId="73" applyNumberFormat="0" applyProtection="0">
      <alignment horizontal="right" vertical="center"/>
    </xf>
    <xf numFmtId="4" fontId="36" fillId="33" borderId="73" applyNumberFormat="0" applyProtection="0">
      <alignment horizontal="right" vertical="center"/>
    </xf>
    <xf numFmtId="4" fontId="36" fillId="33" borderId="73" applyNumberFormat="0" applyProtection="0">
      <alignment horizontal="right" vertical="center"/>
    </xf>
    <xf numFmtId="4" fontId="36" fillId="33" borderId="73" applyNumberFormat="0" applyProtection="0">
      <alignment horizontal="right" vertical="center"/>
    </xf>
    <xf numFmtId="4" fontId="36" fillId="33" borderId="73" applyNumberFormat="0" applyProtection="0">
      <alignment horizontal="right" vertical="center"/>
    </xf>
    <xf numFmtId="4" fontId="36" fillId="33" borderId="73" applyNumberFormat="0" applyProtection="0">
      <alignment horizontal="right" vertical="center"/>
    </xf>
    <xf numFmtId="4" fontId="36" fillId="33" borderId="73" applyNumberFormat="0" applyProtection="0">
      <alignment horizontal="right" vertical="center"/>
    </xf>
    <xf numFmtId="4" fontId="36" fillId="33" borderId="73" applyNumberFormat="0" applyProtection="0">
      <alignment horizontal="right" vertical="center"/>
    </xf>
    <xf numFmtId="4" fontId="36" fillId="33" borderId="73" applyNumberFormat="0" applyProtection="0">
      <alignment horizontal="right" vertical="center"/>
    </xf>
    <xf numFmtId="4" fontId="36" fillId="33" borderId="73" applyNumberFormat="0" applyProtection="0">
      <alignment horizontal="right" vertical="center"/>
    </xf>
    <xf numFmtId="4" fontId="36" fillId="33" borderId="73" applyNumberFormat="0" applyProtection="0">
      <alignment horizontal="right" vertical="center"/>
    </xf>
    <xf numFmtId="4" fontId="36" fillId="33" borderId="73" applyNumberFormat="0" applyProtection="0">
      <alignment horizontal="right" vertical="center"/>
    </xf>
    <xf numFmtId="4" fontId="36" fillId="33" borderId="73" applyNumberFormat="0" applyProtection="0">
      <alignment horizontal="right" vertical="center"/>
    </xf>
    <xf numFmtId="4" fontId="36" fillId="33" borderId="73" applyNumberFormat="0" applyProtection="0">
      <alignment horizontal="right" vertical="center"/>
    </xf>
    <xf numFmtId="4" fontId="36" fillId="33" borderId="73" applyNumberFormat="0" applyProtection="0">
      <alignment horizontal="right" vertical="center"/>
    </xf>
    <xf numFmtId="4" fontId="36" fillId="33" borderId="73" applyNumberFormat="0" applyProtection="0">
      <alignment horizontal="right" vertical="center"/>
    </xf>
    <xf numFmtId="4" fontId="36" fillId="33" borderId="73" applyNumberFormat="0" applyProtection="0">
      <alignment horizontal="right" vertical="center"/>
    </xf>
    <xf numFmtId="4" fontId="36" fillId="33" borderId="73" applyNumberFormat="0" applyProtection="0">
      <alignment horizontal="right" vertical="center"/>
    </xf>
    <xf numFmtId="4" fontId="36" fillId="33" borderId="73" applyNumberFormat="0" applyProtection="0">
      <alignment horizontal="right" vertical="center"/>
    </xf>
    <xf numFmtId="4" fontId="36" fillId="33" borderId="73" applyNumberFormat="0" applyProtection="0">
      <alignment horizontal="right" vertical="center"/>
    </xf>
    <xf numFmtId="4" fontId="36" fillId="33" borderId="73" applyNumberFormat="0" applyProtection="0">
      <alignment horizontal="right" vertical="center"/>
    </xf>
    <xf numFmtId="4" fontId="36" fillId="33" borderId="73" applyNumberFormat="0" applyProtection="0">
      <alignment horizontal="right" vertical="center"/>
    </xf>
    <xf numFmtId="4" fontId="36" fillId="33" borderId="73" applyNumberFormat="0" applyProtection="0">
      <alignment horizontal="right" vertical="center"/>
    </xf>
    <xf numFmtId="4" fontId="36" fillId="33" borderId="73" applyNumberFormat="0" applyProtection="0">
      <alignment horizontal="right" vertical="center"/>
    </xf>
    <xf numFmtId="4" fontId="36" fillId="33" borderId="73" applyNumberFormat="0" applyProtection="0">
      <alignment horizontal="right" vertical="center"/>
    </xf>
    <xf numFmtId="4" fontId="36" fillId="33" borderId="73" applyNumberFormat="0" applyProtection="0">
      <alignment horizontal="right" vertical="center"/>
    </xf>
    <xf numFmtId="4" fontId="36" fillId="33" borderId="73" applyNumberFormat="0" applyProtection="0">
      <alignment horizontal="right" vertical="center"/>
    </xf>
    <xf numFmtId="4" fontId="36" fillId="33" borderId="73" applyNumberFormat="0" applyProtection="0">
      <alignment horizontal="right" vertical="center"/>
    </xf>
    <xf numFmtId="4" fontId="36" fillId="33" borderId="73" applyNumberFormat="0" applyProtection="0">
      <alignment horizontal="right" vertical="center"/>
    </xf>
    <xf numFmtId="4" fontId="36" fillId="33" borderId="73" applyNumberFormat="0" applyProtection="0">
      <alignment horizontal="right" vertical="center"/>
    </xf>
    <xf numFmtId="4" fontId="36" fillId="33" borderId="73" applyNumberFormat="0" applyProtection="0">
      <alignment horizontal="right" vertical="center"/>
    </xf>
    <xf numFmtId="4" fontId="36" fillId="33" borderId="73" applyNumberFormat="0" applyProtection="0">
      <alignment horizontal="right" vertical="center"/>
    </xf>
    <xf numFmtId="4" fontId="36" fillId="33" borderId="73" applyNumberFormat="0" applyProtection="0">
      <alignment horizontal="right" vertical="center"/>
    </xf>
    <xf numFmtId="4" fontId="36" fillId="33" borderId="73" applyNumberFormat="0" applyProtection="0">
      <alignment horizontal="right" vertical="center"/>
    </xf>
    <xf numFmtId="4" fontId="36" fillId="33" borderId="73" applyNumberFormat="0" applyProtection="0">
      <alignment horizontal="right" vertical="center"/>
    </xf>
    <xf numFmtId="4" fontId="36" fillId="33" borderId="73" applyNumberFormat="0" applyProtection="0">
      <alignment horizontal="right" vertical="center"/>
    </xf>
    <xf numFmtId="4" fontId="36" fillId="33" borderId="73" applyNumberFormat="0" applyProtection="0">
      <alignment horizontal="right" vertical="center"/>
    </xf>
    <xf numFmtId="4" fontId="36" fillId="33" borderId="73" applyNumberFormat="0" applyProtection="0">
      <alignment horizontal="right" vertical="center"/>
    </xf>
    <xf numFmtId="4" fontId="36" fillId="33" borderId="73" applyNumberFormat="0" applyProtection="0">
      <alignment horizontal="right" vertical="center"/>
    </xf>
    <xf numFmtId="4" fontId="36" fillId="33" borderId="73" applyNumberFormat="0" applyProtection="0">
      <alignment horizontal="right" vertical="center"/>
    </xf>
    <xf numFmtId="4" fontId="36" fillId="33" borderId="73" applyNumberFormat="0" applyProtection="0">
      <alignment horizontal="right" vertical="center"/>
    </xf>
    <xf numFmtId="4" fontId="36" fillId="33" borderId="73" applyNumberFormat="0" applyProtection="0">
      <alignment horizontal="right" vertical="center"/>
    </xf>
    <xf numFmtId="4" fontId="36" fillId="33" borderId="73" applyNumberFormat="0" applyProtection="0">
      <alignment horizontal="right" vertical="center"/>
    </xf>
    <xf numFmtId="4" fontId="36" fillId="33" borderId="73" applyNumberFormat="0" applyProtection="0">
      <alignment horizontal="right" vertical="center"/>
    </xf>
    <xf numFmtId="4" fontId="36" fillId="33" borderId="73" applyNumberFormat="0" applyProtection="0">
      <alignment horizontal="right" vertical="center"/>
    </xf>
    <xf numFmtId="4" fontId="36" fillId="33" borderId="73" applyNumberFormat="0" applyProtection="0">
      <alignment horizontal="right" vertical="center"/>
    </xf>
    <xf numFmtId="4" fontId="36" fillId="33" borderId="73" applyNumberFormat="0" applyProtection="0">
      <alignment horizontal="right" vertical="center"/>
    </xf>
    <xf numFmtId="4" fontId="36" fillId="33" borderId="73" applyNumberFormat="0" applyProtection="0">
      <alignment horizontal="right" vertical="center"/>
    </xf>
    <xf numFmtId="4" fontId="36" fillId="33" borderId="73" applyNumberFormat="0" applyProtection="0">
      <alignment horizontal="right" vertical="center"/>
    </xf>
    <xf numFmtId="4" fontId="36" fillId="33" borderId="73" applyNumberFormat="0" applyProtection="0">
      <alignment horizontal="right" vertical="center"/>
    </xf>
    <xf numFmtId="4" fontId="36" fillId="33" borderId="73" applyNumberFormat="0" applyProtection="0">
      <alignment horizontal="right" vertical="center"/>
    </xf>
    <xf numFmtId="4" fontId="36" fillId="33" borderId="73" applyNumberFormat="0" applyProtection="0">
      <alignment horizontal="right" vertical="center"/>
    </xf>
    <xf numFmtId="4" fontId="36" fillId="33" borderId="73" applyNumberFormat="0" applyProtection="0">
      <alignment horizontal="right" vertical="center"/>
    </xf>
    <xf numFmtId="4" fontId="36" fillId="33" borderId="73" applyNumberFormat="0" applyProtection="0">
      <alignment horizontal="right" vertical="center"/>
    </xf>
    <xf numFmtId="4" fontId="36" fillId="33" borderId="73" applyNumberFormat="0" applyProtection="0">
      <alignment horizontal="right" vertical="center"/>
    </xf>
    <xf numFmtId="4" fontId="36" fillId="33" borderId="73" applyNumberFormat="0" applyProtection="0">
      <alignment horizontal="right" vertical="center"/>
    </xf>
    <xf numFmtId="4" fontId="36" fillId="33" borderId="73" applyNumberFormat="0" applyProtection="0">
      <alignment horizontal="right" vertical="center"/>
    </xf>
    <xf numFmtId="4" fontId="36" fillId="33" borderId="73" applyNumberFormat="0" applyProtection="0">
      <alignment horizontal="right" vertical="center"/>
    </xf>
    <xf numFmtId="4" fontId="36" fillId="33" borderId="73" applyNumberFormat="0" applyProtection="0">
      <alignment horizontal="right" vertical="center"/>
    </xf>
    <xf numFmtId="4" fontId="36" fillId="33" borderId="73" applyNumberFormat="0" applyProtection="0">
      <alignment horizontal="right" vertical="center"/>
    </xf>
    <xf numFmtId="4" fontId="36" fillId="33" borderId="73" applyNumberFormat="0" applyProtection="0">
      <alignment horizontal="right" vertical="center"/>
    </xf>
    <xf numFmtId="4" fontId="36" fillId="33" borderId="73" applyNumberFormat="0" applyProtection="0">
      <alignment horizontal="right" vertical="center"/>
    </xf>
    <xf numFmtId="4" fontId="36" fillId="33" borderId="73" applyNumberFormat="0" applyProtection="0">
      <alignment horizontal="right" vertical="center"/>
    </xf>
    <xf numFmtId="4" fontId="36" fillId="33" borderId="73" applyNumberFormat="0" applyProtection="0">
      <alignment horizontal="right" vertical="center"/>
    </xf>
    <xf numFmtId="4" fontId="36" fillId="33" borderId="73" applyNumberFormat="0" applyProtection="0">
      <alignment horizontal="right" vertical="center"/>
    </xf>
    <xf numFmtId="4" fontId="36" fillId="33" borderId="73" applyNumberFormat="0" applyProtection="0">
      <alignment horizontal="right" vertical="center"/>
    </xf>
    <xf numFmtId="4" fontId="36" fillId="33" borderId="73" applyNumberFormat="0" applyProtection="0">
      <alignment horizontal="right" vertical="center"/>
    </xf>
    <xf numFmtId="4" fontId="36" fillId="33" borderId="73" applyNumberFormat="0" applyProtection="0">
      <alignment horizontal="right" vertical="center"/>
    </xf>
    <xf numFmtId="4" fontId="36" fillId="33" borderId="73" applyNumberFormat="0" applyProtection="0">
      <alignment horizontal="right" vertical="center"/>
    </xf>
    <xf numFmtId="4" fontId="36" fillId="33" borderId="73" applyNumberFormat="0" applyProtection="0">
      <alignment horizontal="right" vertical="center"/>
    </xf>
    <xf numFmtId="4" fontId="36" fillId="33" borderId="73" applyNumberFormat="0" applyProtection="0">
      <alignment horizontal="right" vertical="center"/>
    </xf>
    <xf numFmtId="4" fontId="36" fillId="33" borderId="73" applyNumberFormat="0" applyProtection="0">
      <alignment horizontal="right" vertical="center"/>
    </xf>
    <xf numFmtId="4" fontId="36" fillId="33" borderId="73" applyNumberFormat="0" applyProtection="0">
      <alignment horizontal="right" vertical="center"/>
    </xf>
    <xf numFmtId="4" fontId="36" fillId="33" borderId="73" applyNumberFormat="0" applyProtection="0">
      <alignment horizontal="right" vertical="center"/>
    </xf>
    <xf numFmtId="4" fontId="36" fillId="33" borderId="73" applyNumberFormat="0" applyProtection="0">
      <alignment horizontal="right" vertical="center"/>
    </xf>
    <xf numFmtId="4" fontId="36" fillId="33" borderId="73" applyNumberFormat="0" applyProtection="0">
      <alignment horizontal="right" vertical="center"/>
    </xf>
    <xf numFmtId="4" fontId="36" fillId="33" borderId="73" applyNumberFormat="0" applyProtection="0">
      <alignment horizontal="right" vertical="center"/>
    </xf>
    <xf numFmtId="4" fontId="36" fillId="33" borderId="73" applyNumberFormat="0" applyProtection="0">
      <alignment horizontal="right" vertical="center"/>
    </xf>
    <xf numFmtId="4" fontId="36" fillId="33" borderId="73" applyNumberFormat="0" applyProtection="0">
      <alignment horizontal="right" vertical="center"/>
    </xf>
    <xf numFmtId="4" fontId="36" fillId="33" borderId="73" applyNumberFormat="0" applyProtection="0">
      <alignment horizontal="right" vertical="center"/>
    </xf>
    <xf numFmtId="4" fontId="36" fillId="33" borderId="73" applyNumberFormat="0" applyProtection="0">
      <alignment horizontal="right" vertical="center"/>
    </xf>
    <xf numFmtId="4" fontId="36" fillId="33" borderId="73" applyNumberFormat="0" applyProtection="0">
      <alignment horizontal="right" vertical="center"/>
    </xf>
    <xf numFmtId="4" fontId="36" fillId="33" borderId="73" applyNumberFormat="0" applyProtection="0">
      <alignment horizontal="right" vertical="center"/>
    </xf>
    <xf numFmtId="4" fontId="36" fillId="33" borderId="73" applyNumberFormat="0" applyProtection="0">
      <alignment horizontal="right" vertical="center"/>
    </xf>
    <xf numFmtId="4" fontId="36" fillId="33" borderId="73" applyNumberFormat="0" applyProtection="0">
      <alignment horizontal="right" vertical="center"/>
    </xf>
    <xf numFmtId="4" fontId="36" fillId="33" borderId="73" applyNumberFormat="0" applyProtection="0">
      <alignment horizontal="right" vertical="center"/>
    </xf>
    <xf numFmtId="4" fontId="36" fillId="33" borderId="73" applyNumberFormat="0" applyProtection="0">
      <alignment horizontal="right" vertical="center"/>
    </xf>
    <xf numFmtId="4" fontId="36" fillId="33" borderId="73" applyNumberFormat="0" applyProtection="0">
      <alignment horizontal="right" vertical="center"/>
    </xf>
    <xf numFmtId="4" fontId="36" fillId="33" borderId="73" applyNumberFormat="0" applyProtection="0">
      <alignment horizontal="right" vertical="center"/>
    </xf>
    <xf numFmtId="4" fontId="36" fillId="33" borderId="73" applyNumberFormat="0" applyProtection="0">
      <alignment horizontal="right" vertical="center"/>
    </xf>
    <xf numFmtId="4" fontId="36" fillId="33" borderId="73" applyNumberFormat="0" applyProtection="0">
      <alignment horizontal="right" vertical="center"/>
    </xf>
    <xf numFmtId="4" fontId="36" fillId="33" borderId="73" applyNumberFormat="0" applyProtection="0">
      <alignment horizontal="right" vertical="center"/>
    </xf>
    <xf numFmtId="4" fontId="36" fillId="33" borderId="73" applyNumberFormat="0" applyProtection="0">
      <alignment horizontal="right" vertical="center"/>
    </xf>
    <xf numFmtId="4" fontId="36" fillId="33" borderId="73" applyNumberFormat="0" applyProtection="0">
      <alignment horizontal="right" vertical="center"/>
    </xf>
    <xf numFmtId="4" fontId="36" fillId="33" borderId="73" applyNumberFormat="0" applyProtection="0">
      <alignment horizontal="right" vertical="center"/>
    </xf>
    <xf numFmtId="4" fontId="36" fillId="33" borderId="73" applyNumberFormat="0" applyProtection="0">
      <alignment horizontal="right" vertical="center"/>
    </xf>
    <xf numFmtId="4" fontId="36" fillId="33" borderId="73" applyNumberFormat="0" applyProtection="0">
      <alignment horizontal="right" vertical="center"/>
    </xf>
    <xf numFmtId="4" fontId="36" fillId="33" borderId="73" applyNumberFormat="0" applyProtection="0">
      <alignment horizontal="right" vertical="center"/>
    </xf>
    <xf numFmtId="4" fontId="36" fillId="33" borderId="73" applyNumberFormat="0" applyProtection="0">
      <alignment horizontal="right" vertical="center"/>
    </xf>
    <xf numFmtId="4" fontId="36" fillId="33" borderId="73" applyNumberFormat="0" applyProtection="0">
      <alignment horizontal="right" vertical="center"/>
    </xf>
    <xf numFmtId="4" fontId="36" fillId="33" borderId="73" applyNumberFormat="0" applyProtection="0">
      <alignment horizontal="right" vertical="center"/>
    </xf>
    <xf numFmtId="4" fontId="36" fillId="33" borderId="73" applyNumberFormat="0" applyProtection="0">
      <alignment horizontal="right" vertical="center"/>
    </xf>
    <xf numFmtId="4" fontId="36" fillId="33" borderId="73" applyNumberFormat="0" applyProtection="0">
      <alignment horizontal="right" vertical="center"/>
    </xf>
    <xf numFmtId="4" fontId="36" fillId="33" borderId="73" applyNumberFormat="0" applyProtection="0">
      <alignment horizontal="right" vertical="center"/>
    </xf>
    <xf numFmtId="4" fontId="36" fillId="33" borderId="73" applyNumberFormat="0" applyProtection="0">
      <alignment horizontal="right" vertical="center"/>
    </xf>
    <xf numFmtId="4" fontId="36" fillId="33" borderId="73" applyNumberFormat="0" applyProtection="0">
      <alignment horizontal="right" vertical="center"/>
    </xf>
    <xf numFmtId="4" fontId="36" fillId="33" borderId="73" applyNumberFormat="0" applyProtection="0">
      <alignment horizontal="right" vertical="center"/>
    </xf>
    <xf numFmtId="4" fontId="36" fillId="33" borderId="73" applyNumberFormat="0" applyProtection="0">
      <alignment horizontal="right" vertical="center"/>
    </xf>
    <xf numFmtId="4" fontId="36" fillId="33" borderId="73" applyNumberFormat="0" applyProtection="0">
      <alignment horizontal="right" vertical="center"/>
    </xf>
    <xf numFmtId="4" fontId="36" fillId="33" borderId="73" applyNumberFormat="0" applyProtection="0">
      <alignment horizontal="right" vertical="center"/>
    </xf>
    <xf numFmtId="4" fontId="36" fillId="33" borderId="73" applyNumberFormat="0" applyProtection="0">
      <alignment horizontal="right" vertical="center"/>
    </xf>
    <xf numFmtId="4" fontId="36" fillId="33" borderId="73" applyNumberFormat="0" applyProtection="0">
      <alignment horizontal="right" vertical="center"/>
    </xf>
    <xf numFmtId="4" fontId="36" fillId="33" borderId="73" applyNumberFormat="0" applyProtection="0">
      <alignment horizontal="right" vertical="center"/>
    </xf>
    <xf numFmtId="4" fontId="36" fillId="33" borderId="73" applyNumberFormat="0" applyProtection="0">
      <alignment horizontal="right" vertical="center"/>
    </xf>
    <xf numFmtId="4" fontId="36" fillId="33" borderId="73" applyNumberFormat="0" applyProtection="0">
      <alignment horizontal="right" vertical="center"/>
    </xf>
    <xf numFmtId="4" fontId="36" fillId="33" borderId="73" applyNumberFormat="0" applyProtection="0">
      <alignment horizontal="right" vertical="center"/>
    </xf>
    <xf numFmtId="4" fontId="36" fillId="33" borderId="73" applyNumberFormat="0" applyProtection="0">
      <alignment horizontal="right" vertical="center"/>
    </xf>
    <xf numFmtId="4" fontId="36" fillId="33" borderId="73" applyNumberFormat="0" applyProtection="0">
      <alignment horizontal="right" vertical="center"/>
    </xf>
    <xf numFmtId="4" fontId="36" fillId="33" borderId="73" applyNumberFormat="0" applyProtection="0">
      <alignment horizontal="right" vertical="center"/>
    </xf>
    <xf numFmtId="4" fontId="36" fillId="33" borderId="73" applyNumberFormat="0" applyProtection="0">
      <alignment horizontal="right" vertical="center"/>
    </xf>
    <xf numFmtId="4" fontId="36" fillId="33" borderId="73" applyNumberFormat="0" applyProtection="0">
      <alignment horizontal="right" vertical="center"/>
    </xf>
    <xf numFmtId="4" fontId="36" fillId="33" borderId="73" applyNumberFormat="0" applyProtection="0">
      <alignment horizontal="right" vertical="center"/>
    </xf>
    <xf numFmtId="4" fontId="36" fillId="33" borderId="73" applyNumberFormat="0" applyProtection="0">
      <alignment horizontal="right" vertical="center"/>
    </xf>
    <xf numFmtId="4" fontId="36" fillId="33" borderId="73" applyNumberFormat="0" applyProtection="0">
      <alignment horizontal="right" vertical="center"/>
    </xf>
    <xf numFmtId="4" fontId="36" fillId="33" borderId="73" applyNumberFormat="0" applyProtection="0">
      <alignment horizontal="right" vertical="center"/>
    </xf>
    <xf numFmtId="4" fontId="36" fillId="33" borderId="73" applyNumberFormat="0" applyProtection="0">
      <alignment horizontal="right" vertical="center"/>
    </xf>
    <xf numFmtId="4" fontId="36" fillId="33" borderId="73" applyNumberFormat="0" applyProtection="0">
      <alignment horizontal="right" vertical="center"/>
    </xf>
    <xf numFmtId="4" fontId="36" fillId="33" borderId="73" applyNumberFormat="0" applyProtection="0">
      <alignment horizontal="right" vertical="center"/>
    </xf>
    <xf numFmtId="4" fontId="36" fillId="33" borderId="73" applyNumberFormat="0" applyProtection="0">
      <alignment horizontal="right" vertical="center"/>
    </xf>
    <xf numFmtId="4" fontId="36" fillId="33" borderId="73" applyNumberFormat="0" applyProtection="0">
      <alignment horizontal="right" vertical="center"/>
    </xf>
    <xf numFmtId="4" fontId="36" fillId="33" borderId="73" applyNumberFormat="0" applyProtection="0">
      <alignment horizontal="right" vertical="center"/>
    </xf>
    <xf numFmtId="4" fontId="36" fillId="33" borderId="73" applyNumberFormat="0" applyProtection="0">
      <alignment horizontal="right" vertical="center"/>
    </xf>
    <xf numFmtId="4" fontId="36" fillId="33" borderId="73" applyNumberFormat="0" applyProtection="0">
      <alignment horizontal="right" vertical="center"/>
    </xf>
    <xf numFmtId="4" fontId="36" fillId="33" borderId="73" applyNumberFormat="0" applyProtection="0">
      <alignment horizontal="right" vertical="center"/>
    </xf>
    <xf numFmtId="4" fontId="36" fillId="33" borderId="73" applyNumberFormat="0" applyProtection="0">
      <alignment horizontal="right" vertical="center"/>
    </xf>
    <xf numFmtId="4" fontId="36" fillId="33" borderId="73" applyNumberFormat="0" applyProtection="0">
      <alignment horizontal="right" vertical="center"/>
    </xf>
    <xf numFmtId="4" fontId="36" fillId="33" borderId="73" applyNumberFormat="0" applyProtection="0">
      <alignment horizontal="right" vertical="center"/>
    </xf>
    <xf numFmtId="4" fontId="36" fillId="33" borderId="73" applyNumberFormat="0" applyProtection="0">
      <alignment horizontal="right" vertical="center"/>
    </xf>
    <xf numFmtId="4" fontId="36" fillId="33" borderId="73" applyNumberFormat="0" applyProtection="0">
      <alignment horizontal="right" vertical="center"/>
    </xf>
    <xf numFmtId="4" fontId="36" fillId="33" borderId="73" applyNumberFormat="0" applyProtection="0">
      <alignment horizontal="right" vertical="center"/>
    </xf>
    <xf numFmtId="4" fontId="36" fillId="33" borderId="73" applyNumberFormat="0" applyProtection="0">
      <alignment horizontal="right" vertical="center"/>
    </xf>
    <xf numFmtId="4" fontId="36" fillId="33" borderId="73" applyNumberFormat="0" applyProtection="0">
      <alignment horizontal="right" vertical="center"/>
    </xf>
    <xf numFmtId="4" fontId="36" fillId="33" borderId="73" applyNumberFormat="0" applyProtection="0">
      <alignment horizontal="right" vertical="center"/>
    </xf>
    <xf numFmtId="4" fontId="36" fillId="33" borderId="73" applyNumberFormat="0" applyProtection="0">
      <alignment horizontal="right" vertical="center"/>
    </xf>
    <xf numFmtId="4" fontId="36" fillId="33" borderId="73" applyNumberFormat="0" applyProtection="0">
      <alignment horizontal="right" vertical="center"/>
    </xf>
    <xf numFmtId="4" fontId="36" fillId="33" borderId="73" applyNumberFormat="0" applyProtection="0">
      <alignment horizontal="right" vertical="center"/>
    </xf>
    <xf numFmtId="4" fontId="36" fillId="33" borderId="73" applyNumberFormat="0" applyProtection="0">
      <alignment horizontal="right" vertical="center"/>
    </xf>
    <xf numFmtId="4" fontId="36" fillId="33" borderId="73" applyNumberFormat="0" applyProtection="0">
      <alignment horizontal="right" vertical="center"/>
    </xf>
    <xf numFmtId="4" fontId="36" fillId="33" borderId="73" applyNumberFormat="0" applyProtection="0">
      <alignment horizontal="right" vertical="center"/>
    </xf>
    <xf numFmtId="4" fontId="36" fillId="33" borderId="73" applyNumberFormat="0" applyProtection="0">
      <alignment horizontal="right" vertical="center"/>
    </xf>
    <xf numFmtId="4" fontId="36" fillId="33" borderId="73" applyNumberFormat="0" applyProtection="0">
      <alignment horizontal="right" vertical="center"/>
    </xf>
    <xf numFmtId="4" fontId="36" fillId="33" borderId="73" applyNumberFormat="0" applyProtection="0">
      <alignment horizontal="right" vertical="center"/>
    </xf>
    <xf numFmtId="4" fontId="36" fillId="33" borderId="73" applyNumberFormat="0" applyProtection="0">
      <alignment horizontal="right" vertical="center"/>
    </xf>
    <xf numFmtId="4" fontId="36" fillId="33" borderId="73" applyNumberFormat="0" applyProtection="0">
      <alignment horizontal="right" vertical="center"/>
    </xf>
    <xf numFmtId="4" fontId="36" fillId="33" borderId="73" applyNumberFormat="0" applyProtection="0">
      <alignment horizontal="right" vertical="center"/>
    </xf>
    <xf numFmtId="4" fontId="36" fillId="33" borderId="73" applyNumberFormat="0" applyProtection="0">
      <alignment horizontal="right" vertical="center"/>
    </xf>
    <xf numFmtId="4" fontId="36" fillId="33" borderId="73" applyNumberFormat="0" applyProtection="0">
      <alignment horizontal="right" vertical="center"/>
    </xf>
    <xf numFmtId="4" fontId="36" fillId="33" borderId="73" applyNumberFormat="0" applyProtection="0">
      <alignment horizontal="right" vertical="center"/>
    </xf>
    <xf numFmtId="4" fontId="36" fillId="33" borderId="73" applyNumberFormat="0" applyProtection="0">
      <alignment horizontal="right" vertical="center"/>
    </xf>
    <xf numFmtId="4" fontId="36" fillId="33" borderId="73" applyNumberFormat="0" applyProtection="0">
      <alignment horizontal="right" vertical="center"/>
    </xf>
    <xf numFmtId="4" fontId="36" fillId="33" borderId="73" applyNumberFormat="0" applyProtection="0">
      <alignment horizontal="right" vertical="center"/>
    </xf>
    <xf numFmtId="4" fontId="36" fillId="33" borderId="73" applyNumberFormat="0" applyProtection="0">
      <alignment horizontal="right" vertical="center"/>
    </xf>
    <xf numFmtId="4" fontId="36" fillId="33" borderId="73" applyNumberFormat="0" applyProtection="0">
      <alignment horizontal="right" vertical="center"/>
    </xf>
    <xf numFmtId="4" fontId="36" fillId="33" borderId="73" applyNumberFormat="0" applyProtection="0">
      <alignment horizontal="right" vertical="center"/>
    </xf>
    <xf numFmtId="4" fontId="36" fillId="33" borderId="73" applyNumberFormat="0" applyProtection="0">
      <alignment horizontal="right" vertical="center"/>
    </xf>
    <xf numFmtId="4" fontId="36" fillId="33" borderId="73" applyNumberFormat="0" applyProtection="0">
      <alignment horizontal="right" vertical="center"/>
    </xf>
    <xf numFmtId="4" fontId="36" fillId="33" borderId="73" applyNumberFormat="0" applyProtection="0">
      <alignment horizontal="right" vertical="center"/>
    </xf>
    <xf numFmtId="4" fontId="36" fillId="33" borderId="73" applyNumberFormat="0" applyProtection="0">
      <alignment horizontal="right" vertical="center"/>
    </xf>
    <xf numFmtId="4" fontId="36" fillId="33" borderId="73" applyNumberFormat="0" applyProtection="0">
      <alignment horizontal="right" vertical="center"/>
    </xf>
    <xf numFmtId="4" fontId="36" fillId="33" borderId="73" applyNumberFormat="0" applyProtection="0">
      <alignment horizontal="right" vertical="center"/>
    </xf>
    <xf numFmtId="4" fontId="36" fillId="33" borderId="73" applyNumberFormat="0" applyProtection="0">
      <alignment horizontal="right" vertical="center"/>
    </xf>
    <xf numFmtId="4" fontId="36" fillId="33" borderId="73" applyNumberFormat="0" applyProtection="0">
      <alignment horizontal="right" vertical="center"/>
    </xf>
    <xf numFmtId="4" fontId="36" fillId="33" borderId="73" applyNumberFormat="0" applyProtection="0">
      <alignment horizontal="right" vertical="center"/>
    </xf>
    <xf numFmtId="4" fontId="36" fillId="33" borderId="73" applyNumberFormat="0" applyProtection="0">
      <alignment horizontal="right" vertical="center"/>
    </xf>
    <xf numFmtId="4" fontId="36" fillId="33" borderId="73" applyNumberFormat="0" applyProtection="0">
      <alignment horizontal="right" vertical="center"/>
    </xf>
    <xf numFmtId="4" fontId="36" fillId="33" borderId="73" applyNumberFormat="0" applyProtection="0">
      <alignment horizontal="right" vertical="center"/>
    </xf>
    <xf numFmtId="4" fontId="36" fillId="33" borderId="73" applyNumberFormat="0" applyProtection="0">
      <alignment horizontal="right" vertical="center"/>
    </xf>
    <xf numFmtId="4" fontId="36" fillId="33" borderId="73" applyNumberFormat="0" applyProtection="0">
      <alignment horizontal="right" vertical="center"/>
    </xf>
    <xf numFmtId="4" fontId="36" fillId="33" borderId="73" applyNumberFormat="0" applyProtection="0">
      <alignment horizontal="right" vertical="center"/>
    </xf>
    <xf numFmtId="4" fontId="36" fillId="33" borderId="73" applyNumberFormat="0" applyProtection="0">
      <alignment horizontal="right" vertical="center"/>
    </xf>
    <xf numFmtId="4" fontId="36" fillId="33" borderId="73" applyNumberFormat="0" applyProtection="0">
      <alignment horizontal="right" vertical="center"/>
    </xf>
    <xf numFmtId="4" fontId="36" fillId="33" borderId="73" applyNumberFormat="0" applyProtection="0">
      <alignment horizontal="right" vertical="center"/>
    </xf>
    <xf numFmtId="4" fontId="36" fillId="33" borderId="73" applyNumberFormat="0" applyProtection="0">
      <alignment horizontal="right" vertical="center"/>
    </xf>
    <xf numFmtId="4" fontId="36" fillId="33" borderId="73" applyNumberFormat="0" applyProtection="0">
      <alignment horizontal="right" vertical="center"/>
    </xf>
    <xf numFmtId="4" fontId="36" fillId="33" borderId="73" applyNumberFormat="0" applyProtection="0">
      <alignment horizontal="right" vertical="center"/>
    </xf>
    <xf numFmtId="4" fontId="36" fillId="33" borderId="73" applyNumberFormat="0" applyProtection="0">
      <alignment horizontal="right" vertical="center"/>
    </xf>
    <xf numFmtId="4" fontId="36" fillId="33" borderId="73" applyNumberFormat="0" applyProtection="0">
      <alignment horizontal="right" vertical="center"/>
    </xf>
    <xf numFmtId="4" fontId="36" fillId="33" borderId="73" applyNumberFormat="0" applyProtection="0">
      <alignment horizontal="right" vertical="center"/>
    </xf>
    <xf numFmtId="4" fontId="36" fillId="33" borderId="73" applyNumberFormat="0" applyProtection="0">
      <alignment horizontal="right" vertical="center"/>
    </xf>
    <xf numFmtId="4" fontId="36" fillId="33" borderId="73" applyNumberFormat="0" applyProtection="0">
      <alignment horizontal="right" vertical="center"/>
    </xf>
    <xf numFmtId="4" fontId="36" fillId="33" borderId="73" applyNumberFormat="0" applyProtection="0">
      <alignment horizontal="right" vertical="center"/>
    </xf>
    <xf numFmtId="4" fontId="36" fillId="33" borderId="73" applyNumberFormat="0" applyProtection="0">
      <alignment horizontal="right" vertical="center"/>
    </xf>
    <xf numFmtId="4" fontId="36" fillId="33" borderId="73" applyNumberFormat="0" applyProtection="0">
      <alignment horizontal="right" vertical="center"/>
    </xf>
    <xf numFmtId="4" fontId="36" fillId="33" borderId="73" applyNumberFormat="0" applyProtection="0">
      <alignment horizontal="right" vertical="center"/>
    </xf>
    <xf numFmtId="4" fontId="36" fillId="33" borderId="73" applyNumberFormat="0" applyProtection="0">
      <alignment horizontal="right" vertical="center"/>
    </xf>
    <xf numFmtId="4" fontId="36" fillId="33" borderId="73" applyNumberFormat="0" applyProtection="0">
      <alignment horizontal="right" vertical="center"/>
    </xf>
    <xf numFmtId="4" fontId="36" fillId="33" borderId="73" applyNumberFormat="0" applyProtection="0">
      <alignment horizontal="right" vertical="center"/>
    </xf>
    <xf numFmtId="4" fontId="36" fillId="33" borderId="73" applyNumberFormat="0" applyProtection="0">
      <alignment horizontal="right" vertical="center"/>
    </xf>
    <xf numFmtId="4" fontId="36" fillId="33" borderId="73" applyNumberFormat="0" applyProtection="0">
      <alignment horizontal="right" vertical="center"/>
    </xf>
    <xf numFmtId="4" fontId="36" fillId="33" borderId="73" applyNumberFormat="0" applyProtection="0">
      <alignment horizontal="right" vertical="center"/>
    </xf>
    <xf numFmtId="4" fontId="36" fillId="33" borderId="73" applyNumberFormat="0" applyProtection="0">
      <alignment horizontal="right" vertical="center"/>
    </xf>
    <xf numFmtId="4" fontId="36" fillId="33" borderId="73" applyNumberFormat="0" applyProtection="0">
      <alignment horizontal="right" vertical="center"/>
    </xf>
    <xf numFmtId="4" fontId="36" fillId="33" borderId="73" applyNumberFormat="0" applyProtection="0">
      <alignment horizontal="right" vertical="center"/>
    </xf>
    <xf numFmtId="4" fontId="36" fillId="33" borderId="73" applyNumberFormat="0" applyProtection="0">
      <alignment horizontal="right" vertical="center"/>
    </xf>
    <xf numFmtId="4" fontId="36" fillId="33" borderId="73" applyNumberFormat="0" applyProtection="0">
      <alignment horizontal="right" vertical="center"/>
    </xf>
    <xf numFmtId="4" fontId="36" fillId="33" borderId="73" applyNumberFormat="0" applyProtection="0">
      <alignment horizontal="right" vertical="center"/>
    </xf>
    <xf numFmtId="4" fontId="36" fillId="33" borderId="73" applyNumberFormat="0" applyProtection="0">
      <alignment horizontal="right" vertical="center"/>
    </xf>
    <xf numFmtId="4" fontId="36" fillId="33" borderId="73" applyNumberFormat="0" applyProtection="0">
      <alignment horizontal="right" vertical="center"/>
    </xf>
    <xf numFmtId="4" fontId="36" fillId="33" borderId="73" applyNumberFormat="0" applyProtection="0">
      <alignment horizontal="right" vertical="center"/>
    </xf>
    <xf numFmtId="4" fontId="36" fillId="33" borderId="73" applyNumberFormat="0" applyProtection="0">
      <alignment horizontal="right" vertical="center"/>
    </xf>
    <xf numFmtId="4" fontId="36" fillId="33" borderId="73" applyNumberFormat="0" applyProtection="0">
      <alignment horizontal="right" vertical="center"/>
    </xf>
    <xf numFmtId="4" fontId="36" fillId="33" borderId="73" applyNumberFormat="0" applyProtection="0">
      <alignment horizontal="right" vertical="center"/>
    </xf>
    <xf numFmtId="4" fontId="36" fillId="33" borderId="73" applyNumberFormat="0" applyProtection="0">
      <alignment horizontal="right" vertical="center"/>
    </xf>
    <xf numFmtId="4" fontId="36" fillId="33" borderId="73" applyNumberFormat="0" applyProtection="0">
      <alignment horizontal="right" vertical="center"/>
    </xf>
    <xf numFmtId="4" fontId="36" fillId="33" borderId="73" applyNumberFormat="0" applyProtection="0">
      <alignment horizontal="right" vertical="center"/>
    </xf>
    <xf numFmtId="4" fontId="36" fillId="33" borderId="73" applyNumberFormat="0" applyProtection="0">
      <alignment horizontal="right" vertical="center"/>
    </xf>
    <xf numFmtId="4" fontId="36" fillId="33" borderId="73" applyNumberFormat="0" applyProtection="0">
      <alignment horizontal="right" vertical="center"/>
    </xf>
    <xf numFmtId="4" fontId="36" fillId="33" borderId="73" applyNumberFormat="0" applyProtection="0">
      <alignment horizontal="right" vertical="center"/>
    </xf>
    <xf numFmtId="4" fontId="36" fillId="33" borderId="73" applyNumberFormat="0" applyProtection="0">
      <alignment horizontal="right" vertical="center"/>
    </xf>
    <xf numFmtId="4" fontId="36" fillId="33" borderId="73" applyNumberFormat="0" applyProtection="0">
      <alignment horizontal="right" vertical="center"/>
    </xf>
    <xf numFmtId="4" fontId="36" fillId="33" borderId="73" applyNumberFormat="0" applyProtection="0">
      <alignment horizontal="right" vertical="center"/>
    </xf>
    <xf numFmtId="4" fontId="36" fillId="33" borderId="73" applyNumberFormat="0" applyProtection="0">
      <alignment horizontal="right" vertical="center"/>
    </xf>
    <xf numFmtId="4" fontId="36" fillId="33" borderId="73" applyNumberFormat="0" applyProtection="0">
      <alignment horizontal="right" vertical="center"/>
    </xf>
    <xf numFmtId="4" fontId="36" fillId="33" borderId="73" applyNumberFormat="0" applyProtection="0">
      <alignment horizontal="right" vertical="center"/>
    </xf>
    <xf numFmtId="4" fontId="36" fillId="33" borderId="73" applyNumberFormat="0" applyProtection="0">
      <alignment horizontal="right" vertical="center"/>
    </xf>
    <xf numFmtId="4" fontId="36" fillId="33" borderId="73" applyNumberFormat="0" applyProtection="0">
      <alignment horizontal="right" vertical="center"/>
    </xf>
    <xf numFmtId="4" fontId="36" fillId="33" borderId="73" applyNumberFormat="0" applyProtection="0">
      <alignment horizontal="right" vertical="center"/>
    </xf>
    <xf numFmtId="4" fontId="36" fillId="33" borderId="73" applyNumberFormat="0" applyProtection="0">
      <alignment horizontal="right" vertical="center"/>
    </xf>
    <xf numFmtId="4" fontId="36" fillId="33" borderId="73" applyNumberFormat="0" applyProtection="0">
      <alignment horizontal="right" vertical="center"/>
    </xf>
    <xf numFmtId="4" fontId="36" fillId="33" borderId="73" applyNumberFormat="0" applyProtection="0">
      <alignment horizontal="right" vertical="center"/>
    </xf>
    <xf numFmtId="4" fontId="36" fillId="33" borderId="73" applyNumberFormat="0" applyProtection="0">
      <alignment horizontal="right" vertical="center"/>
    </xf>
    <xf numFmtId="4" fontId="36" fillId="33" borderId="73" applyNumberFormat="0" applyProtection="0">
      <alignment horizontal="right" vertical="center"/>
    </xf>
    <xf numFmtId="4" fontId="36" fillId="33" borderId="73" applyNumberFormat="0" applyProtection="0">
      <alignment horizontal="right" vertical="center"/>
    </xf>
    <xf numFmtId="4" fontId="36" fillId="33" borderId="73" applyNumberFormat="0" applyProtection="0">
      <alignment horizontal="right" vertical="center"/>
    </xf>
    <xf numFmtId="4" fontId="36" fillId="33" borderId="73" applyNumberFormat="0" applyProtection="0">
      <alignment horizontal="right" vertical="center"/>
    </xf>
    <xf numFmtId="4" fontId="36" fillId="33" borderId="73" applyNumberFormat="0" applyProtection="0">
      <alignment horizontal="right" vertical="center"/>
    </xf>
    <xf numFmtId="4" fontId="36" fillId="33" borderId="73" applyNumberFormat="0" applyProtection="0">
      <alignment horizontal="right" vertical="center"/>
    </xf>
    <xf numFmtId="4" fontId="36" fillId="33" borderId="73" applyNumberFormat="0" applyProtection="0">
      <alignment horizontal="right" vertical="center"/>
    </xf>
    <xf numFmtId="4" fontId="36" fillId="33" borderId="73" applyNumberFormat="0" applyProtection="0">
      <alignment horizontal="right" vertical="center"/>
    </xf>
    <xf numFmtId="4" fontId="36" fillId="33" borderId="73" applyNumberFormat="0" applyProtection="0">
      <alignment horizontal="right" vertical="center"/>
    </xf>
    <xf numFmtId="4" fontId="36" fillId="33" borderId="73" applyNumberFormat="0" applyProtection="0">
      <alignment horizontal="right" vertical="center"/>
    </xf>
    <xf numFmtId="4" fontId="36" fillId="33" borderId="73" applyNumberFormat="0" applyProtection="0">
      <alignment horizontal="right" vertical="center"/>
    </xf>
    <xf numFmtId="4" fontId="36" fillId="33" borderId="73" applyNumberFormat="0" applyProtection="0">
      <alignment horizontal="right" vertical="center"/>
    </xf>
    <xf numFmtId="4" fontId="36" fillId="33" borderId="73" applyNumberFormat="0" applyProtection="0">
      <alignment horizontal="right" vertical="center"/>
    </xf>
    <xf numFmtId="4" fontId="36" fillId="33" borderId="73" applyNumberFormat="0" applyProtection="0">
      <alignment horizontal="right" vertical="center"/>
    </xf>
    <xf numFmtId="4" fontId="36" fillId="33" borderId="73" applyNumberFormat="0" applyProtection="0">
      <alignment horizontal="right" vertical="center"/>
    </xf>
    <xf numFmtId="4" fontId="36" fillId="33" borderId="73" applyNumberFormat="0" applyProtection="0">
      <alignment horizontal="right" vertical="center"/>
    </xf>
    <xf numFmtId="4" fontId="36" fillId="33" borderId="73" applyNumberFormat="0" applyProtection="0">
      <alignment horizontal="right" vertical="center"/>
    </xf>
    <xf numFmtId="4" fontId="36" fillId="33" borderId="73" applyNumberFormat="0" applyProtection="0">
      <alignment horizontal="right" vertical="center"/>
    </xf>
    <xf numFmtId="4" fontId="36" fillId="33" borderId="73" applyNumberFormat="0" applyProtection="0">
      <alignment horizontal="right" vertical="center"/>
    </xf>
    <xf numFmtId="4" fontId="36" fillId="33" borderId="73" applyNumberFormat="0" applyProtection="0">
      <alignment horizontal="right" vertical="center"/>
    </xf>
    <xf numFmtId="4" fontId="36" fillId="33" borderId="73" applyNumberFormat="0" applyProtection="0">
      <alignment horizontal="right" vertical="center"/>
    </xf>
    <xf numFmtId="4" fontId="36" fillId="33" borderId="73" applyNumberFormat="0" applyProtection="0">
      <alignment horizontal="right" vertical="center"/>
    </xf>
    <xf numFmtId="4" fontId="36" fillId="33" borderId="73" applyNumberFormat="0" applyProtection="0">
      <alignment horizontal="right" vertical="center"/>
    </xf>
    <xf numFmtId="4" fontId="36" fillId="33" borderId="73" applyNumberFormat="0" applyProtection="0">
      <alignment horizontal="right" vertical="center"/>
    </xf>
    <xf numFmtId="4" fontId="36" fillId="33" borderId="73" applyNumberFormat="0" applyProtection="0">
      <alignment horizontal="right" vertical="center"/>
    </xf>
    <xf numFmtId="4" fontId="36" fillId="33" borderId="73" applyNumberFormat="0" applyProtection="0">
      <alignment horizontal="right" vertical="center"/>
    </xf>
    <xf numFmtId="4" fontId="36" fillId="33" borderId="73" applyNumberFormat="0" applyProtection="0">
      <alignment horizontal="right" vertical="center"/>
    </xf>
    <xf numFmtId="4" fontId="36" fillId="33" borderId="73" applyNumberFormat="0" applyProtection="0">
      <alignment horizontal="right" vertical="center"/>
    </xf>
    <xf numFmtId="4" fontId="36" fillId="33" borderId="73" applyNumberFormat="0" applyProtection="0">
      <alignment horizontal="right" vertical="center"/>
    </xf>
    <xf numFmtId="4" fontId="36" fillId="33" borderId="73" applyNumberFormat="0" applyProtection="0">
      <alignment horizontal="right" vertical="center"/>
    </xf>
    <xf numFmtId="4" fontId="36" fillId="33" borderId="73" applyNumberFormat="0" applyProtection="0">
      <alignment horizontal="right" vertical="center"/>
    </xf>
    <xf numFmtId="4" fontId="36" fillId="33" borderId="73" applyNumberFormat="0" applyProtection="0">
      <alignment horizontal="right" vertical="center"/>
    </xf>
    <xf numFmtId="4" fontId="36" fillId="33" borderId="73" applyNumberFormat="0" applyProtection="0">
      <alignment horizontal="right" vertical="center"/>
    </xf>
    <xf numFmtId="4" fontId="36" fillId="33" borderId="73" applyNumberFormat="0" applyProtection="0">
      <alignment horizontal="right" vertical="center"/>
    </xf>
    <xf numFmtId="4" fontId="36" fillId="33" borderId="73" applyNumberFormat="0" applyProtection="0">
      <alignment horizontal="right" vertical="center"/>
    </xf>
    <xf numFmtId="4" fontId="36" fillId="33" borderId="73" applyNumberFormat="0" applyProtection="0">
      <alignment horizontal="right" vertical="center"/>
    </xf>
    <xf numFmtId="4" fontId="36" fillId="33" borderId="73" applyNumberFormat="0" applyProtection="0">
      <alignment horizontal="right" vertical="center"/>
    </xf>
    <xf numFmtId="4" fontId="36" fillId="33" borderId="73" applyNumberFormat="0" applyProtection="0">
      <alignment horizontal="right" vertical="center"/>
    </xf>
    <xf numFmtId="4" fontId="36" fillId="33" borderId="73" applyNumberFormat="0" applyProtection="0">
      <alignment horizontal="right" vertical="center"/>
    </xf>
    <xf numFmtId="4" fontId="36" fillId="33" borderId="73" applyNumberFormat="0" applyProtection="0">
      <alignment horizontal="right" vertical="center"/>
    </xf>
    <xf numFmtId="4" fontId="36" fillId="33" borderId="73" applyNumberFormat="0" applyProtection="0">
      <alignment horizontal="right" vertical="center"/>
    </xf>
    <xf numFmtId="4" fontId="36" fillId="33" borderId="73" applyNumberFormat="0" applyProtection="0">
      <alignment horizontal="right" vertical="center"/>
    </xf>
    <xf numFmtId="4" fontId="36" fillId="33" borderId="73" applyNumberFormat="0" applyProtection="0">
      <alignment horizontal="right" vertical="center"/>
    </xf>
    <xf numFmtId="4" fontId="36" fillId="33" borderId="73" applyNumberFormat="0" applyProtection="0">
      <alignment horizontal="right" vertical="center"/>
    </xf>
    <xf numFmtId="4" fontId="36" fillId="33" borderId="73" applyNumberFormat="0" applyProtection="0">
      <alignment horizontal="right" vertical="center"/>
    </xf>
    <xf numFmtId="4" fontId="36" fillId="33" borderId="73" applyNumberFormat="0" applyProtection="0">
      <alignment horizontal="right" vertical="center"/>
    </xf>
    <xf numFmtId="4" fontId="36" fillId="33" borderId="73" applyNumberFormat="0" applyProtection="0">
      <alignment horizontal="right" vertical="center"/>
    </xf>
    <xf numFmtId="4" fontId="36" fillId="33" borderId="73" applyNumberFormat="0" applyProtection="0">
      <alignment horizontal="right" vertical="center"/>
    </xf>
    <xf numFmtId="4" fontId="36" fillId="33" borderId="73" applyNumberFormat="0" applyProtection="0">
      <alignment horizontal="right" vertical="center"/>
    </xf>
    <xf numFmtId="4" fontId="36" fillId="33" borderId="73" applyNumberFormat="0" applyProtection="0">
      <alignment horizontal="right" vertical="center"/>
    </xf>
    <xf numFmtId="4" fontId="36" fillId="33" borderId="73" applyNumberFormat="0" applyProtection="0">
      <alignment horizontal="right" vertical="center"/>
    </xf>
    <xf numFmtId="4" fontId="36" fillId="33" borderId="73" applyNumberFormat="0" applyProtection="0">
      <alignment horizontal="right" vertical="center"/>
    </xf>
    <xf numFmtId="4" fontId="36" fillId="33" borderId="73" applyNumberFormat="0" applyProtection="0">
      <alignment horizontal="right" vertical="center"/>
    </xf>
    <xf numFmtId="4" fontId="36" fillId="33" borderId="73" applyNumberFormat="0" applyProtection="0">
      <alignment horizontal="right" vertical="center"/>
    </xf>
    <xf numFmtId="4" fontId="36" fillId="33" borderId="73" applyNumberFormat="0" applyProtection="0">
      <alignment horizontal="right" vertical="center"/>
    </xf>
    <xf numFmtId="4" fontId="36" fillId="33" borderId="73" applyNumberFormat="0" applyProtection="0">
      <alignment horizontal="right" vertical="center"/>
    </xf>
    <xf numFmtId="4" fontId="36" fillId="33" borderId="73" applyNumberFormat="0" applyProtection="0">
      <alignment horizontal="right" vertical="center"/>
    </xf>
    <xf numFmtId="4" fontId="36" fillId="33" borderId="73" applyNumberFormat="0" applyProtection="0">
      <alignment horizontal="right" vertical="center"/>
    </xf>
    <xf numFmtId="4" fontId="36" fillId="33" borderId="73" applyNumberFormat="0" applyProtection="0">
      <alignment horizontal="right" vertical="center"/>
    </xf>
    <xf numFmtId="4" fontId="36" fillId="33" borderId="73" applyNumberFormat="0" applyProtection="0">
      <alignment horizontal="right" vertical="center"/>
    </xf>
    <xf numFmtId="4" fontId="36" fillId="33" borderId="73" applyNumberFormat="0" applyProtection="0">
      <alignment horizontal="right" vertical="center"/>
    </xf>
    <xf numFmtId="4" fontId="36" fillId="33" borderId="73" applyNumberFormat="0" applyProtection="0">
      <alignment horizontal="right" vertical="center"/>
    </xf>
    <xf numFmtId="4" fontId="36" fillId="33" borderId="73" applyNumberFormat="0" applyProtection="0">
      <alignment horizontal="right" vertical="center"/>
    </xf>
    <xf numFmtId="4" fontId="36" fillId="33" borderId="73" applyNumberFormat="0" applyProtection="0">
      <alignment horizontal="right" vertical="center"/>
    </xf>
    <xf numFmtId="4" fontId="36" fillId="33" borderId="73" applyNumberFormat="0" applyProtection="0">
      <alignment horizontal="right" vertical="center"/>
    </xf>
    <xf numFmtId="4" fontId="36" fillId="33" borderId="73" applyNumberFormat="0" applyProtection="0">
      <alignment horizontal="right" vertical="center"/>
    </xf>
    <xf numFmtId="4" fontId="36" fillId="33" borderId="73" applyNumberFormat="0" applyProtection="0">
      <alignment horizontal="right" vertical="center"/>
    </xf>
    <xf numFmtId="4" fontId="36" fillId="33" borderId="73" applyNumberFormat="0" applyProtection="0">
      <alignment horizontal="right" vertical="center"/>
    </xf>
    <xf numFmtId="4" fontId="36" fillId="33" borderId="73" applyNumberFormat="0" applyProtection="0">
      <alignment horizontal="right" vertical="center"/>
    </xf>
    <xf numFmtId="4" fontId="36" fillId="33" borderId="73" applyNumberFormat="0" applyProtection="0">
      <alignment horizontal="right" vertical="center"/>
    </xf>
    <xf numFmtId="4" fontId="36" fillId="33" borderId="73" applyNumberFormat="0" applyProtection="0">
      <alignment horizontal="right" vertical="center"/>
    </xf>
    <xf numFmtId="4" fontId="36" fillId="33" borderId="73" applyNumberFormat="0" applyProtection="0">
      <alignment horizontal="right" vertical="center"/>
    </xf>
    <xf numFmtId="4" fontId="36" fillId="33" borderId="73" applyNumberFormat="0" applyProtection="0">
      <alignment horizontal="right" vertical="center"/>
    </xf>
    <xf numFmtId="4" fontId="36" fillId="33" borderId="73" applyNumberFormat="0" applyProtection="0">
      <alignment horizontal="right" vertical="center"/>
    </xf>
    <xf numFmtId="4" fontId="36" fillId="33" borderId="73" applyNumberFormat="0" applyProtection="0">
      <alignment horizontal="right" vertical="center"/>
    </xf>
    <xf numFmtId="4" fontId="36" fillId="33" borderId="73" applyNumberFormat="0" applyProtection="0">
      <alignment horizontal="right" vertical="center"/>
    </xf>
    <xf numFmtId="4" fontId="36" fillId="33" borderId="73" applyNumberFormat="0" applyProtection="0">
      <alignment horizontal="right" vertical="center"/>
    </xf>
    <xf numFmtId="4" fontId="36" fillId="33" borderId="73" applyNumberFormat="0" applyProtection="0">
      <alignment horizontal="right" vertical="center"/>
    </xf>
    <xf numFmtId="4" fontId="36" fillId="33" borderId="73" applyNumberFormat="0" applyProtection="0">
      <alignment horizontal="right" vertical="center"/>
    </xf>
    <xf numFmtId="4" fontId="36" fillId="33" borderId="73" applyNumberFormat="0" applyProtection="0">
      <alignment horizontal="right" vertical="center"/>
    </xf>
    <xf numFmtId="4" fontId="36" fillId="33" borderId="73" applyNumberFormat="0" applyProtection="0">
      <alignment horizontal="right" vertical="center"/>
    </xf>
    <xf numFmtId="4" fontId="36" fillId="33" borderId="73" applyNumberFormat="0" applyProtection="0">
      <alignment horizontal="right" vertical="center"/>
    </xf>
    <xf numFmtId="4" fontId="36" fillId="33" borderId="73" applyNumberFormat="0" applyProtection="0">
      <alignment horizontal="right" vertical="center"/>
    </xf>
    <xf numFmtId="4" fontId="36" fillId="33" borderId="73" applyNumberFormat="0" applyProtection="0">
      <alignment horizontal="right" vertical="center"/>
    </xf>
    <xf numFmtId="4" fontId="36" fillId="33" borderId="73" applyNumberFormat="0" applyProtection="0">
      <alignment horizontal="right" vertical="center"/>
    </xf>
    <xf numFmtId="4" fontId="36" fillId="33" borderId="73" applyNumberFormat="0" applyProtection="0">
      <alignment horizontal="right" vertical="center"/>
    </xf>
    <xf numFmtId="4" fontId="36" fillId="33" borderId="73" applyNumberFormat="0" applyProtection="0">
      <alignment horizontal="right" vertical="center"/>
    </xf>
    <xf numFmtId="4" fontId="36" fillId="33" borderId="73" applyNumberFormat="0" applyProtection="0">
      <alignment horizontal="right" vertical="center"/>
    </xf>
    <xf numFmtId="4" fontId="36" fillId="33" borderId="73" applyNumberFormat="0" applyProtection="0">
      <alignment horizontal="right" vertical="center"/>
    </xf>
    <xf numFmtId="4" fontId="36" fillId="33" borderId="73" applyNumberFormat="0" applyProtection="0">
      <alignment horizontal="right" vertical="center"/>
    </xf>
    <xf numFmtId="4" fontId="36" fillId="33" borderId="73" applyNumberFormat="0" applyProtection="0">
      <alignment horizontal="right" vertical="center"/>
    </xf>
    <xf numFmtId="4" fontId="36" fillId="33" borderId="73" applyNumberFormat="0" applyProtection="0">
      <alignment horizontal="right" vertical="center"/>
    </xf>
    <xf numFmtId="4" fontId="36" fillId="33" borderId="73" applyNumberFormat="0" applyProtection="0">
      <alignment horizontal="right" vertical="center"/>
    </xf>
    <xf numFmtId="4" fontId="36" fillId="33" borderId="73" applyNumberFormat="0" applyProtection="0">
      <alignment horizontal="right" vertical="center"/>
    </xf>
    <xf numFmtId="4" fontId="36" fillId="33" borderId="73" applyNumberFormat="0" applyProtection="0">
      <alignment horizontal="right" vertical="center"/>
    </xf>
    <xf numFmtId="4" fontId="36" fillId="33" borderId="73" applyNumberFormat="0" applyProtection="0">
      <alignment horizontal="right" vertical="center"/>
    </xf>
    <xf numFmtId="4" fontId="36" fillId="33" borderId="73" applyNumberFormat="0" applyProtection="0">
      <alignment horizontal="right" vertical="center"/>
    </xf>
    <xf numFmtId="4" fontId="36" fillId="33" borderId="73" applyNumberFormat="0" applyProtection="0">
      <alignment horizontal="right" vertical="center"/>
    </xf>
    <xf numFmtId="4" fontId="36" fillId="33" borderId="73" applyNumberFormat="0" applyProtection="0">
      <alignment horizontal="right" vertical="center"/>
    </xf>
    <xf numFmtId="4" fontId="36" fillId="33" borderId="73" applyNumberFormat="0" applyProtection="0">
      <alignment horizontal="right" vertical="center"/>
    </xf>
    <xf numFmtId="4" fontId="36" fillId="33" borderId="73" applyNumberFormat="0" applyProtection="0">
      <alignment horizontal="right" vertical="center"/>
    </xf>
    <xf numFmtId="4" fontId="36" fillId="33" borderId="73" applyNumberFormat="0" applyProtection="0">
      <alignment horizontal="right" vertical="center"/>
    </xf>
    <xf numFmtId="4" fontId="36" fillId="33" borderId="73" applyNumberFormat="0" applyProtection="0">
      <alignment horizontal="right" vertical="center"/>
    </xf>
    <xf numFmtId="4" fontId="36" fillId="33" borderId="73" applyNumberFormat="0" applyProtection="0">
      <alignment horizontal="right" vertical="center"/>
    </xf>
    <xf numFmtId="4" fontId="36" fillId="33" borderId="73" applyNumberFormat="0" applyProtection="0">
      <alignment horizontal="right" vertical="center"/>
    </xf>
    <xf numFmtId="4" fontId="36" fillId="33" borderId="73" applyNumberFormat="0" applyProtection="0">
      <alignment horizontal="right" vertical="center"/>
    </xf>
    <xf numFmtId="4" fontId="36" fillId="33" borderId="73" applyNumberFormat="0" applyProtection="0">
      <alignment horizontal="right" vertical="center"/>
    </xf>
    <xf numFmtId="4" fontId="36" fillId="33" borderId="73" applyNumberFormat="0" applyProtection="0">
      <alignment horizontal="right" vertical="center"/>
    </xf>
    <xf numFmtId="4" fontId="36" fillId="33" borderId="73" applyNumberFormat="0" applyProtection="0">
      <alignment horizontal="right" vertical="center"/>
    </xf>
    <xf numFmtId="4" fontId="36" fillId="33" borderId="73" applyNumberFormat="0" applyProtection="0">
      <alignment horizontal="right" vertical="center"/>
    </xf>
    <xf numFmtId="4" fontId="36" fillId="33" borderId="73" applyNumberFormat="0" applyProtection="0">
      <alignment horizontal="right" vertical="center"/>
    </xf>
    <xf numFmtId="4" fontId="36" fillId="33" borderId="73" applyNumberFormat="0" applyProtection="0">
      <alignment horizontal="right" vertical="center"/>
    </xf>
    <xf numFmtId="4" fontId="36" fillId="33" borderId="73" applyNumberFormat="0" applyProtection="0">
      <alignment horizontal="right" vertical="center"/>
    </xf>
    <xf numFmtId="4" fontId="36" fillId="33" borderId="73" applyNumberFormat="0" applyProtection="0">
      <alignment horizontal="right" vertical="center"/>
    </xf>
    <xf numFmtId="4" fontId="36" fillId="33" borderId="73" applyNumberFormat="0" applyProtection="0">
      <alignment horizontal="right" vertical="center"/>
    </xf>
    <xf numFmtId="4" fontId="36" fillId="33" borderId="73" applyNumberFormat="0" applyProtection="0">
      <alignment horizontal="right" vertical="center"/>
    </xf>
    <xf numFmtId="4" fontId="36" fillId="33" borderId="73" applyNumberFormat="0" applyProtection="0">
      <alignment horizontal="right" vertical="center"/>
    </xf>
    <xf numFmtId="4" fontId="36" fillId="33" borderId="73" applyNumberFormat="0" applyProtection="0">
      <alignment horizontal="right" vertical="center"/>
    </xf>
    <xf numFmtId="4" fontId="36" fillId="33" borderId="73" applyNumberFormat="0" applyProtection="0">
      <alignment horizontal="right" vertical="center"/>
    </xf>
    <xf numFmtId="4" fontId="36" fillId="33" borderId="73" applyNumberFormat="0" applyProtection="0">
      <alignment horizontal="right" vertical="center"/>
    </xf>
    <xf numFmtId="4" fontId="36" fillId="33" borderId="73" applyNumberFormat="0" applyProtection="0">
      <alignment horizontal="right" vertical="center"/>
    </xf>
    <xf numFmtId="4" fontId="36" fillId="33" borderId="73" applyNumberFormat="0" applyProtection="0">
      <alignment horizontal="right" vertical="center"/>
    </xf>
    <xf numFmtId="4" fontId="36" fillId="33" borderId="73" applyNumberFormat="0" applyProtection="0">
      <alignment horizontal="right" vertical="center"/>
    </xf>
    <xf numFmtId="4" fontId="36" fillId="33" borderId="73" applyNumberFormat="0" applyProtection="0">
      <alignment horizontal="right" vertical="center"/>
    </xf>
    <xf numFmtId="4" fontId="36" fillId="33" borderId="73" applyNumberFormat="0" applyProtection="0">
      <alignment horizontal="right" vertical="center"/>
    </xf>
    <xf numFmtId="4" fontId="36" fillId="33" borderId="73" applyNumberFormat="0" applyProtection="0">
      <alignment horizontal="right" vertical="center"/>
    </xf>
    <xf numFmtId="4" fontId="36" fillId="33" borderId="73" applyNumberFormat="0" applyProtection="0">
      <alignment horizontal="right" vertical="center"/>
    </xf>
    <xf numFmtId="4" fontId="36" fillId="33" borderId="73" applyNumberFormat="0" applyProtection="0">
      <alignment horizontal="right" vertical="center"/>
    </xf>
    <xf numFmtId="4" fontId="36" fillId="33" borderId="73" applyNumberFormat="0" applyProtection="0">
      <alignment horizontal="right" vertical="center"/>
    </xf>
    <xf numFmtId="4" fontId="36" fillId="33" borderId="73" applyNumberFormat="0" applyProtection="0">
      <alignment horizontal="right" vertical="center"/>
    </xf>
    <xf numFmtId="4" fontId="36" fillId="33" borderId="73" applyNumberFormat="0" applyProtection="0">
      <alignment horizontal="right" vertical="center"/>
    </xf>
    <xf numFmtId="4" fontId="36" fillId="33" borderId="73" applyNumberFormat="0" applyProtection="0">
      <alignment horizontal="right" vertical="center"/>
    </xf>
    <xf numFmtId="4" fontId="36" fillId="33" borderId="73" applyNumberFormat="0" applyProtection="0">
      <alignment horizontal="right" vertical="center"/>
    </xf>
    <xf numFmtId="4" fontId="36" fillId="33" borderId="73" applyNumberFormat="0" applyProtection="0">
      <alignment horizontal="right" vertical="center"/>
    </xf>
    <xf numFmtId="4" fontId="36" fillId="33" borderId="73" applyNumberFormat="0" applyProtection="0">
      <alignment horizontal="right" vertical="center"/>
    </xf>
    <xf numFmtId="4" fontId="36" fillId="33" borderId="73" applyNumberFormat="0" applyProtection="0">
      <alignment horizontal="right" vertical="center"/>
    </xf>
    <xf numFmtId="4" fontId="36" fillId="33" borderId="73" applyNumberFormat="0" applyProtection="0">
      <alignment horizontal="right" vertical="center"/>
    </xf>
    <xf numFmtId="4" fontId="36" fillId="33" borderId="73" applyNumberFormat="0" applyProtection="0">
      <alignment horizontal="right" vertical="center"/>
    </xf>
    <xf numFmtId="4" fontId="36" fillId="33" borderId="73" applyNumberFormat="0" applyProtection="0">
      <alignment horizontal="right" vertical="center"/>
    </xf>
    <xf numFmtId="4" fontId="36" fillId="33" borderId="73" applyNumberFormat="0" applyProtection="0">
      <alignment horizontal="right" vertical="center"/>
    </xf>
    <xf numFmtId="4" fontId="36" fillId="33" borderId="73" applyNumberFormat="0" applyProtection="0">
      <alignment horizontal="right" vertical="center"/>
    </xf>
    <xf numFmtId="4" fontId="36" fillId="33" borderId="73" applyNumberFormat="0" applyProtection="0">
      <alignment horizontal="right" vertical="center"/>
    </xf>
    <xf numFmtId="4" fontId="36" fillId="33" borderId="73" applyNumberFormat="0" applyProtection="0">
      <alignment horizontal="right" vertical="center"/>
    </xf>
    <xf numFmtId="4" fontId="36" fillId="33" borderId="73" applyNumberFormat="0" applyProtection="0">
      <alignment horizontal="right" vertical="center"/>
    </xf>
    <xf numFmtId="4" fontId="36" fillId="33" borderId="73" applyNumberFormat="0" applyProtection="0">
      <alignment horizontal="right" vertical="center"/>
    </xf>
    <xf numFmtId="4" fontId="36" fillId="33" borderId="73" applyNumberFormat="0" applyProtection="0">
      <alignment horizontal="right" vertical="center"/>
    </xf>
    <xf numFmtId="4" fontId="36" fillId="33" borderId="73" applyNumberFormat="0" applyProtection="0">
      <alignment horizontal="right" vertical="center"/>
    </xf>
    <xf numFmtId="4" fontId="36" fillId="33" borderId="73" applyNumberFormat="0" applyProtection="0">
      <alignment horizontal="right" vertical="center"/>
    </xf>
    <xf numFmtId="4" fontId="36" fillId="33" borderId="73" applyNumberFormat="0" applyProtection="0">
      <alignment horizontal="right" vertical="center"/>
    </xf>
    <xf numFmtId="4" fontId="36" fillId="33" borderId="73" applyNumberFormat="0" applyProtection="0">
      <alignment horizontal="right" vertical="center"/>
    </xf>
    <xf numFmtId="4" fontId="36" fillId="33" borderId="73" applyNumberFormat="0" applyProtection="0">
      <alignment horizontal="right" vertical="center"/>
    </xf>
    <xf numFmtId="4" fontId="36" fillId="33" borderId="73" applyNumberFormat="0" applyProtection="0">
      <alignment horizontal="right" vertical="center"/>
    </xf>
    <xf numFmtId="4" fontId="36" fillId="33" borderId="73" applyNumberFormat="0" applyProtection="0">
      <alignment horizontal="right" vertical="center"/>
    </xf>
    <xf numFmtId="4" fontId="36" fillId="33" borderId="73" applyNumberFormat="0" applyProtection="0">
      <alignment horizontal="right" vertical="center"/>
    </xf>
    <xf numFmtId="4" fontId="36" fillId="33" borderId="73" applyNumberFormat="0" applyProtection="0">
      <alignment horizontal="right" vertical="center"/>
    </xf>
    <xf numFmtId="4" fontId="36" fillId="33" borderId="73" applyNumberFormat="0" applyProtection="0">
      <alignment horizontal="right" vertical="center"/>
    </xf>
    <xf numFmtId="4" fontId="36" fillId="33" borderId="73" applyNumberFormat="0" applyProtection="0">
      <alignment horizontal="right" vertical="center"/>
    </xf>
    <xf numFmtId="4" fontId="36" fillId="33" borderId="73" applyNumberFormat="0" applyProtection="0">
      <alignment horizontal="right" vertical="center"/>
    </xf>
    <xf numFmtId="4" fontId="36" fillId="33" borderId="73" applyNumberFormat="0" applyProtection="0">
      <alignment horizontal="right" vertical="center"/>
    </xf>
    <xf numFmtId="4" fontId="36" fillId="33" borderId="73" applyNumberFormat="0" applyProtection="0">
      <alignment horizontal="right" vertical="center"/>
    </xf>
    <xf numFmtId="4" fontId="36" fillId="33" borderId="73" applyNumberFormat="0" applyProtection="0">
      <alignment horizontal="right" vertical="center"/>
    </xf>
    <xf numFmtId="4" fontId="36" fillId="33" borderId="73" applyNumberFormat="0" applyProtection="0">
      <alignment horizontal="right" vertical="center"/>
    </xf>
    <xf numFmtId="4" fontId="36" fillId="33" borderId="73" applyNumberFormat="0" applyProtection="0">
      <alignment horizontal="right" vertical="center"/>
    </xf>
    <xf numFmtId="4" fontId="36" fillId="33" borderId="73" applyNumberFormat="0" applyProtection="0">
      <alignment horizontal="right" vertical="center"/>
    </xf>
    <xf numFmtId="4" fontId="36" fillId="33" borderId="73" applyNumberFormat="0" applyProtection="0">
      <alignment horizontal="right" vertical="center"/>
    </xf>
    <xf numFmtId="4" fontId="36" fillId="33" borderId="73" applyNumberFormat="0" applyProtection="0">
      <alignment horizontal="right" vertical="center"/>
    </xf>
    <xf numFmtId="4" fontId="36" fillId="33" borderId="73" applyNumberFormat="0" applyProtection="0">
      <alignment horizontal="right" vertical="center"/>
    </xf>
    <xf numFmtId="4" fontId="36" fillId="33" borderId="73" applyNumberFormat="0" applyProtection="0">
      <alignment horizontal="right" vertical="center"/>
    </xf>
    <xf numFmtId="4" fontId="36" fillId="33" borderId="73" applyNumberFormat="0" applyProtection="0">
      <alignment horizontal="right" vertical="center"/>
    </xf>
    <xf numFmtId="4" fontId="36" fillId="33" borderId="73" applyNumberFormat="0" applyProtection="0">
      <alignment horizontal="right" vertical="center"/>
    </xf>
    <xf numFmtId="4" fontId="36" fillId="33" borderId="73" applyNumberFormat="0" applyProtection="0">
      <alignment horizontal="right" vertical="center"/>
    </xf>
    <xf numFmtId="4" fontId="36" fillId="33" borderId="73" applyNumberFormat="0" applyProtection="0">
      <alignment horizontal="right" vertical="center"/>
    </xf>
    <xf numFmtId="4" fontId="36" fillId="33" borderId="73" applyNumberFormat="0" applyProtection="0">
      <alignment horizontal="right" vertical="center"/>
    </xf>
    <xf numFmtId="4" fontId="36" fillId="33" borderId="73" applyNumberFormat="0" applyProtection="0">
      <alignment horizontal="right" vertical="center"/>
    </xf>
    <xf numFmtId="4" fontId="36" fillId="33" borderId="73" applyNumberFormat="0" applyProtection="0">
      <alignment horizontal="right" vertical="center"/>
    </xf>
    <xf numFmtId="4" fontId="36" fillId="33" borderId="73" applyNumberFormat="0" applyProtection="0">
      <alignment horizontal="right" vertical="center"/>
    </xf>
    <xf numFmtId="4" fontId="36" fillId="33" borderId="73" applyNumberFormat="0" applyProtection="0">
      <alignment horizontal="right" vertical="center"/>
    </xf>
    <xf numFmtId="4" fontId="36" fillId="33" borderId="73" applyNumberFormat="0" applyProtection="0">
      <alignment horizontal="right" vertical="center"/>
    </xf>
    <xf numFmtId="4" fontId="36" fillId="33" borderId="73" applyNumberFormat="0" applyProtection="0">
      <alignment horizontal="right" vertical="center"/>
    </xf>
    <xf numFmtId="4" fontId="36" fillId="33" borderId="73" applyNumberFormat="0" applyProtection="0">
      <alignment horizontal="right" vertical="center"/>
    </xf>
    <xf numFmtId="4" fontId="36" fillId="33" borderId="73" applyNumberFormat="0" applyProtection="0">
      <alignment horizontal="right" vertical="center"/>
    </xf>
    <xf numFmtId="4" fontId="36" fillId="33" borderId="73" applyNumberFormat="0" applyProtection="0">
      <alignment horizontal="right" vertical="center"/>
    </xf>
    <xf numFmtId="4" fontId="36" fillId="33" borderId="73" applyNumberFormat="0" applyProtection="0">
      <alignment horizontal="right" vertical="center"/>
    </xf>
    <xf numFmtId="4" fontId="36" fillId="33" borderId="73" applyNumberFormat="0" applyProtection="0">
      <alignment horizontal="right" vertical="center"/>
    </xf>
    <xf numFmtId="4" fontId="36" fillId="33" borderId="73" applyNumberFormat="0" applyProtection="0">
      <alignment horizontal="right" vertical="center"/>
    </xf>
    <xf numFmtId="4" fontId="36" fillId="33" borderId="73" applyNumberFormat="0" applyProtection="0">
      <alignment horizontal="right" vertical="center"/>
    </xf>
    <xf numFmtId="4" fontId="36" fillId="33" borderId="73" applyNumberFormat="0" applyProtection="0">
      <alignment horizontal="right" vertical="center"/>
    </xf>
    <xf numFmtId="4" fontId="36" fillId="33" borderId="73" applyNumberFormat="0" applyProtection="0">
      <alignment horizontal="right" vertical="center"/>
    </xf>
    <xf numFmtId="4" fontId="36" fillId="33" borderId="73" applyNumberFormat="0" applyProtection="0">
      <alignment horizontal="right" vertical="center"/>
    </xf>
    <xf numFmtId="4" fontId="36" fillId="33" borderId="73" applyNumberFormat="0" applyProtection="0">
      <alignment horizontal="right" vertical="center"/>
    </xf>
    <xf numFmtId="4" fontId="36" fillId="33" borderId="73" applyNumberFormat="0" applyProtection="0">
      <alignment horizontal="right" vertical="center"/>
    </xf>
    <xf numFmtId="4" fontId="36" fillId="33" borderId="73" applyNumberFormat="0" applyProtection="0">
      <alignment horizontal="right" vertical="center"/>
    </xf>
    <xf numFmtId="4" fontId="36" fillId="33" borderId="73" applyNumberFormat="0" applyProtection="0">
      <alignment horizontal="right" vertical="center"/>
    </xf>
    <xf numFmtId="4" fontId="36" fillId="33" borderId="73" applyNumberFormat="0" applyProtection="0">
      <alignment horizontal="right" vertical="center"/>
    </xf>
    <xf numFmtId="4" fontId="36" fillId="33" borderId="73" applyNumberFormat="0" applyProtection="0">
      <alignment horizontal="right" vertical="center"/>
    </xf>
    <xf numFmtId="4" fontId="36" fillId="33" borderId="73" applyNumberFormat="0" applyProtection="0">
      <alignment horizontal="right" vertical="center"/>
    </xf>
    <xf numFmtId="4" fontId="36" fillId="33" borderId="73" applyNumberFormat="0" applyProtection="0">
      <alignment horizontal="right" vertical="center"/>
    </xf>
    <xf numFmtId="4" fontId="36" fillId="33" borderId="73" applyNumberFormat="0" applyProtection="0">
      <alignment horizontal="right" vertical="center"/>
    </xf>
    <xf numFmtId="4" fontId="36" fillId="33" borderId="73" applyNumberFormat="0" applyProtection="0">
      <alignment horizontal="right" vertical="center"/>
    </xf>
    <xf numFmtId="4" fontId="36" fillId="33" borderId="73" applyNumberFormat="0" applyProtection="0">
      <alignment horizontal="right" vertical="center"/>
    </xf>
    <xf numFmtId="4" fontId="36" fillId="33" borderId="73" applyNumberFormat="0" applyProtection="0">
      <alignment horizontal="right" vertical="center"/>
    </xf>
    <xf numFmtId="4" fontId="36" fillId="33" borderId="73" applyNumberFormat="0" applyProtection="0">
      <alignment horizontal="right" vertical="center"/>
    </xf>
    <xf numFmtId="4" fontId="36" fillId="33" borderId="73" applyNumberFormat="0" applyProtection="0">
      <alignment horizontal="right" vertical="center"/>
    </xf>
    <xf numFmtId="4" fontId="36" fillId="33" borderId="73" applyNumberFormat="0" applyProtection="0">
      <alignment horizontal="right" vertical="center"/>
    </xf>
    <xf numFmtId="4" fontId="36" fillId="33" borderId="73" applyNumberFormat="0" applyProtection="0">
      <alignment horizontal="right" vertical="center"/>
    </xf>
    <xf numFmtId="4" fontId="36" fillId="33" borderId="73" applyNumberFormat="0" applyProtection="0">
      <alignment horizontal="right" vertical="center"/>
    </xf>
    <xf numFmtId="4" fontId="36" fillId="33" borderId="73" applyNumberFormat="0" applyProtection="0">
      <alignment horizontal="right" vertical="center"/>
    </xf>
    <xf numFmtId="4" fontId="36" fillId="33" borderId="73" applyNumberFormat="0" applyProtection="0">
      <alignment horizontal="right" vertical="center"/>
    </xf>
    <xf numFmtId="4" fontId="36" fillId="33" borderId="73" applyNumberFormat="0" applyProtection="0">
      <alignment horizontal="right" vertical="center"/>
    </xf>
    <xf numFmtId="4" fontId="36" fillId="33" borderId="73" applyNumberFormat="0" applyProtection="0">
      <alignment horizontal="right" vertical="center"/>
    </xf>
    <xf numFmtId="4" fontId="36" fillId="33" borderId="73" applyNumberFormat="0" applyProtection="0">
      <alignment horizontal="right" vertical="center"/>
    </xf>
    <xf numFmtId="4" fontId="36" fillId="33" borderId="73" applyNumberFormat="0" applyProtection="0">
      <alignment horizontal="right" vertical="center"/>
    </xf>
    <xf numFmtId="4" fontId="36" fillId="33" borderId="73" applyNumberFormat="0" applyProtection="0">
      <alignment horizontal="right" vertical="center"/>
    </xf>
    <xf numFmtId="4" fontId="36" fillId="33" borderId="73" applyNumberFormat="0" applyProtection="0">
      <alignment horizontal="right" vertical="center"/>
    </xf>
    <xf numFmtId="4" fontId="36" fillId="33" borderId="73" applyNumberFormat="0" applyProtection="0">
      <alignment horizontal="right" vertical="center"/>
    </xf>
    <xf numFmtId="4" fontId="36" fillId="33" borderId="73" applyNumberFormat="0" applyProtection="0">
      <alignment horizontal="right" vertical="center"/>
    </xf>
    <xf numFmtId="4" fontId="36" fillId="33" borderId="73" applyNumberFormat="0" applyProtection="0">
      <alignment horizontal="right" vertical="center"/>
    </xf>
    <xf numFmtId="4" fontId="36" fillId="33" borderId="73" applyNumberFormat="0" applyProtection="0">
      <alignment horizontal="right" vertical="center"/>
    </xf>
    <xf numFmtId="4" fontId="36" fillId="33" borderId="73" applyNumberFormat="0" applyProtection="0">
      <alignment horizontal="right" vertical="center"/>
    </xf>
    <xf numFmtId="4" fontId="36" fillId="33" borderId="73" applyNumberFormat="0" applyProtection="0">
      <alignment horizontal="right" vertical="center"/>
    </xf>
    <xf numFmtId="4" fontId="36" fillId="33" borderId="73" applyNumberFormat="0" applyProtection="0">
      <alignment horizontal="right" vertical="center"/>
    </xf>
    <xf numFmtId="4" fontId="36" fillId="33" borderId="73" applyNumberFormat="0" applyProtection="0">
      <alignment horizontal="right" vertical="center"/>
    </xf>
    <xf numFmtId="4" fontId="36" fillId="33" borderId="73" applyNumberFormat="0" applyProtection="0">
      <alignment horizontal="right" vertical="center"/>
    </xf>
    <xf numFmtId="4" fontId="36" fillId="33" borderId="73" applyNumberFormat="0" applyProtection="0">
      <alignment horizontal="right" vertical="center"/>
    </xf>
    <xf numFmtId="4" fontId="36" fillId="33" borderId="73" applyNumberFormat="0" applyProtection="0">
      <alignment horizontal="right" vertical="center"/>
    </xf>
    <xf numFmtId="4" fontId="36" fillId="33" borderId="73" applyNumberFormat="0" applyProtection="0">
      <alignment horizontal="right" vertical="center"/>
    </xf>
    <xf numFmtId="4" fontId="36" fillId="33" borderId="73" applyNumberFormat="0" applyProtection="0">
      <alignment horizontal="right" vertical="center"/>
    </xf>
    <xf numFmtId="4" fontId="36" fillId="33" borderId="73" applyNumberFormat="0" applyProtection="0">
      <alignment horizontal="right" vertical="center"/>
    </xf>
    <xf numFmtId="4" fontId="36" fillId="33" borderId="73" applyNumberFormat="0" applyProtection="0">
      <alignment horizontal="right" vertical="center"/>
    </xf>
    <xf numFmtId="4" fontId="36" fillId="33" borderId="73" applyNumberFormat="0" applyProtection="0">
      <alignment horizontal="right" vertical="center"/>
    </xf>
    <xf numFmtId="4" fontId="36" fillId="33" borderId="73" applyNumberFormat="0" applyProtection="0">
      <alignment horizontal="right" vertical="center"/>
    </xf>
    <xf numFmtId="4" fontId="36" fillId="33" borderId="73" applyNumberFormat="0" applyProtection="0">
      <alignment horizontal="right" vertical="center"/>
    </xf>
    <xf numFmtId="4" fontId="36" fillId="33" borderId="73" applyNumberFormat="0" applyProtection="0">
      <alignment horizontal="right" vertical="center"/>
    </xf>
    <xf numFmtId="4" fontId="36" fillId="33" borderId="73" applyNumberFormat="0" applyProtection="0">
      <alignment horizontal="right" vertical="center"/>
    </xf>
    <xf numFmtId="4" fontId="36" fillId="33" borderId="73" applyNumberFormat="0" applyProtection="0">
      <alignment horizontal="right" vertical="center"/>
    </xf>
    <xf numFmtId="4" fontId="36" fillId="33" borderId="73" applyNumberFormat="0" applyProtection="0">
      <alignment horizontal="right" vertical="center"/>
    </xf>
    <xf numFmtId="4" fontId="36" fillId="33" borderId="73" applyNumberFormat="0" applyProtection="0">
      <alignment horizontal="right" vertical="center"/>
    </xf>
    <xf numFmtId="4" fontId="36" fillId="33" borderId="73" applyNumberFormat="0" applyProtection="0">
      <alignment horizontal="right" vertical="center"/>
    </xf>
    <xf numFmtId="4" fontId="36" fillId="33" borderId="73" applyNumberFormat="0" applyProtection="0">
      <alignment horizontal="right" vertical="center"/>
    </xf>
    <xf numFmtId="4" fontId="36" fillId="33" borderId="73" applyNumberFormat="0" applyProtection="0">
      <alignment horizontal="right" vertical="center"/>
    </xf>
    <xf numFmtId="4" fontId="36" fillId="33" borderId="73" applyNumberFormat="0" applyProtection="0">
      <alignment horizontal="right" vertical="center"/>
    </xf>
    <xf numFmtId="4" fontId="36" fillId="33" borderId="73" applyNumberFormat="0" applyProtection="0">
      <alignment horizontal="right" vertical="center"/>
    </xf>
    <xf numFmtId="4" fontId="36" fillId="33" borderId="73" applyNumberFormat="0" applyProtection="0">
      <alignment horizontal="right" vertical="center"/>
    </xf>
    <xf numFmtId="4" fontId="36" fillId="33" borderId="73" applyNumberFormat="0" applyProtection="0">
      <alignment horizontal="right" vertical="center"/>
    </xf>
    <xf numFmtId="4" fontId="36" fillId="33" borderId="73" applyNumberFormat="0" applyProtection="0">
      <alignment horizontal="right" vertical="center"/>
    </xf>
    <xf numFmtId="4" fontId="36" fillId="33" borderId="73" applyNumberFormat="0" applyProtection="0">
      <alignment horizontal="right" vertical="center"/>
    </xf>
    <xf numFmtId="4" fontId="36" fillId="33" borderId="73" applyNumberFormat="0" applyProtection="0">
      <alignment horizontal="right" vertical="center"/>
    </xf>
    <xf numFmtId="4" fontId="36" fillId="33" borderId="73" applyNumberFormat="0" applyProtection="0">
      <alignment horizontal="right" vertical="center"/>
    </xf>
    <xf numFmtId="4" fontId="36" fillId="33" borderId="73" applyNumberFormat="0" applyProtection="0">
      <alignment horizontal="right" vertical="center"/>
    </xf>
    <xf numFmtId="4" fontId="36" fillId="33" borderId="73" applyNumberFormat="0" applyProtection="0">
      <alignment horizontal="right" vertical="center"/>
    </xf>
    <xf numFmtId="4" fontId="36" fillId="33" borderId="73" applyNumberFormat="0" applyProtection="0">
      <alignment horizontal="right" vertical="center"/>
    </xf>
    <xf numFmtId="4" fontId="36" fillId="33" borderId="73" applyNumberFormat="0" applyProtection="0">
      <alignment horizontal="right" vertical="center"/>
    </xf>
    <xf numFmtId="4" fontId="36" fillId="33" borderId="73" applyNumberFormat="0" applyProtection="0">
      <alignment horizontal="right" vertical="center"/>
    </xf>
    <xf numFmtId="4" fontId="36" fillId="33" borderId="73" applyNumberFormat="0" applyProtection="0">
      <alignment horizontal="right" vertical="center"/>
    </xf>
    <xf numFmtId="4" fontId="36" fillId="33" borderId="73" applyNumberFormat="0" applyProtection="0">
      <alignment horizontal="right" vertical="center"/>
    </xf>
    <xf numFmtId="4" fontId="36" fillId="33" borderId="73" applyNumberFormat="0" applyProtection="0">
      <alignment horizontal="right" vertical="center"/>
    </xf>
    <xf numFmtId="4" fontId="36" fillId="33" borderId="73" applyNumberFormat="0" applyProtection="0">
      <alignment horizontal="right" vertical="center"/>
    </xf>
    <xf numFmtId="4" fontId="36" fillId="33" borderId="73" applyNumberFormat="0" applyProtection="0">
      <alignment horizontal="right" vertical="center"/>
    </xf>
    <xf numFmtId="4" fontId="36" fillId="33" borderId="73" applyNumberFormat="0" applyProtection="0">
      <alignment horizontal="right" vertical="center"/>
    </xf>
    <xf numFmtId="4" fontId="36" fillId="33" borderId="73" applyNumberFormat="0" applyProtection="0">
      <alignment horizontal="right" vertical="center"/>
    </xf>
    <xf numFmtId="4" fontId="36" fillId="33" borderId="73" applyNumberFormat="0" applyProtection="0">
      <alignment horizontal="right" vertical="center"/>
    </xf>
    <xf numFmtId="4" fontId="36" fillId="33" borderId="73" applyNumberFormat="0" applyProtection="0">
      <alignment horizontal="right" vertical="center"/>
    </xf>
    <xf numFmtId="4" fontId="36" fillId="33" borderId="73" applyNumberFormat="0" applyProtection="0">
      <alignment horizontal="right" vertical="center"/>
    </xf>
    <xf numFmtId="4" fontId="36" fillId="33" borderId="73" applyNumberFormat="0" applyProtection="0">
      <alignment horizontal="right" vertical="center"/>
    </xf>
    <xf numFmtId="4" fontId="36" fillId="33" borderId="73" applyNumberFormat="0" applyProtection="0">
      <alignment horizontal="right" vertical="center"/>
    </xf>
    <xf numFmtId="4" fontId="36" fillId="33" borderId="73" applyNumberFormat="0" applyProtection="0">
      <alignment horizontal="right" vertical="center"/>
    </xf>
    <xf numFmtId="4" fontId="36" fillId="33" borderId="73" applyNumberFormat="0" applyProtection="0">
      <alignment horizontal="right" vertical="center"/>
    </xf>
    <xf numFmtId="4" fontId="36" fillId="33" borderId="73" applyNumberFormat="0" applyProtection="0">
      <alignment horizontal="right" vertical="center"/>
    </xf>
    <xf numFmtId="4" fontId="36" fillId="33" borderId="73" applyNumberFormat="0" applyProtection="0">
      <alignment horizontal="right" vertical="center"/>
    </xf>
    <xf numFmtId="4" fontId="36" fillId="33" borderId="73" applyNumberFormat="0" applyProtection="0">
      <alignment horizontal="right" vertical="center"/>
    </xf>
    <xf numFmtId="4" fontId="36" fillId="33" borderId="73" applyNumberFormat="0" applyProtection="0">
      <alignment horizontal="right" vertical="center"/>
    </xf>
    <xf numFmtId="4" fontId="36" fillId="33" borderId="73" applyNumberFormat="0" applyProtection="0">
      <alignment horizontal="right" vertical="center"/>
    </xf>
    <xf numFmtId="4" fontId="36" fillId="33" borderId="73" applyNumberFormat="0" applyProtection="0">
      <alignment horizontal="right" vertical="center"/>
    </xf>
    <xf numFmtId="4" fontId="36" fillId="33" borderId="73" applyNumberFormat="0" applyProtection="0">
      <alignment horizontal="right" vertical="center"/>
    </xf>
    <xf numFmtId="4" fontId="36" fillId="33" borderId="73" applyNumberFormat="0" applyProtection="0">
      <alignment horizontal="right" vertical="center"/>
    </xf>
    <xf numFmtId="4" fontId="36" fillId="33" borderId="73" applyNumberFormat="0" applyProtection="0">
      <alignment horizontal="right" vertical="center"/>
    </xf>
    <xf numFmtId="4" fontId="36" fillId="33" borderId="73" applyNumberFormat="0" applyProtection="0">
      <alignment horizontal="right" vertical="center"/>
    </xf>
    <xf numFmtId="4" fontId="36" fillId="33" borderId="73" applyNumberFormat="0" applyProtection="0">
      <alignment horizontal="right" vertical="center"/>
    </xf>
    <xf numFmtId="4" fontId="36" fillId="33" borderId="73" applyNumberFormat="0" applyProtection="0">
      <alignment horizontal="right" vertical="center"/>
    </xf>
    <xf numFmtId="4" fontId="36" fillId="33" borderId="73" applyNumberFormat="0" applyProtection="0">
      <alignment horizontal="right" vertical="center"/>
    </xf>
    <xf numFmtId="4" fontId="36" fillId="33" borderId="73" applyNumberFormat="0" applyProtection="0">
      <alignment horizontal="right" vertical="center"/>
    </xf>
    <xf numFmtId="4" fontId="36" fillId="33" borderId="73" applyNumberFormat="0" applyProtection="0">
      <alignment horizontal="right" vertical="center"/>
    </xf>
    <xf numFmtId="4" fontId="36" fillId="33" borderId="73" applyNumberFormat="0" applyProtection="0">
      <alignment horizontal="right" vertical="center"/>
    </xf>
    <xf numFmtId="4" fontId="36" fillId="33" borderId="73" applyNumberFormat="0" applyProtection="0">
      <alignment horizontal="right" vertical="center"/>
    </xf>
    <xf numFmtId="4" fontId="36" fillId="33" borderId="73" applyNumberFormat="0" applyProtection="0">
      <alignment horizontal="right" vertical="center"/>
    </xf>
    <xf numFmtId="4" fontId="36" fillId="33" borderId="73" applyNumberFormat="0" applyProtection="0">
      <alignment horizontal="right" vertical="center"/>
    </xf>
    <xf numFmtId="4" fontId="36" fillId="33" borderId="73" applyNumberFormat="0" applyProtection="0">
      <alignment horizontal="right" vertical="center"/>
    </xf>
    <xf numFmtId="4" fontId="36" fillId="33" borderId="73" applyNumberFormat="0" applyProtection="0">
      <alignment horizontal="right" vertical="center"/>
    </xf>
    <xf numFmtId="4" fontId="36" fillId="33" borderId="73" applyNumberFormat="0" applyProtection="0">
      <alignment horizontal="right" vertical="center"/>
    </xf>
    <xf numFmtId="4" fontId="36" fillId="33" borderId="73" applyNumberFormat="0" applyProtection="0">
      <alignment horizontal="right" vertical="center"/>
    </xf>
    <xf numFmtId="4" fontId="36" fillId="33" borderId="73" applyNumberFormat="0" applyProtection="0">
      <alignment horizontal="right" vertical="center"/>
    </xf>
    <xf numFmtId="4" fontId="36" fillId="33" borderId="73" applyNumberFormat="0" applyProtection="0">
      <alignment horizontal="right" vertical="center"/>
    </xf>
    <xf numFmtId="4" fontId="36" fillId="33" borderId="73" applyNumberFormat="0" applyProtection="0">
      <alignment horizontal="right" vertical="center"/>
    </xf>
    <xf numFmtId="4" fontId="36" fillId="33" borderId="73" applyNumberFormat="0" applyProtection="0">
      <alignment horizontal="right" vertical="center"/>
    </xf>
    <xf numFmtId="4" fontId="36" fillId="33" borderId="73" applyNumberFormat="0" applyProtection="0">
      <alignment horizontal="right" vertical="center"/>
    </xf>
    <xf numFmtId="4" fontId="36" fillId="33" borderId="73" applyNumberFormat="0" applyProtection="0">
      <alignment horizontal="right" vertical="center"/>
    </xf>
    <xf numFmtId="4" fontId="36" fillId="33" borderId="73" applyNumberFormat="0" applyProtection="0">
      <alignment horizontal="right" vertical="center"/>
    </xf>
    <xf numFmtId="4" fontId="36" fillId="33" borderId="73" applyNumberFormat="0" applyProtection="0">
      <alignment horizontal="right" vertical="center"/>
    </xf>
    <xf numFmtId="4" fontId="36" fillId="33" borderId="73" applyNumberFormat="0" applyProtection="0">
      <alignment horizontal="right" vertical="center"/>
    </xf>
    <xf numFmtId="4" fontId="36" fillId="33" borderId="73" applyNumberFormat="0" applyProtection="0">
      <alignment horizontal="right" vertical="center"/>
    </xf>
    <xf numFmtId="4" fontId="36" fillId="33" borderId="73" applyNumberFormat="0" applyProtection="0">
      <alignment horizontal="right" vertical="center"/>
    </xf>
    <xf numFmtId="4" fontId="36" fillId="33" borderId="73" applyNumberFormat="0" applyProtection="0">
      <alignment horizontal="right" vertical="center"/>
    </xf>
    <xf numFmtId="4" fontId="36" fillId="33" borderId="73" applyNumberFormat="0" applyProtection="0">
      <alignment horizontal="right" vertical="center"/>
    </xf>
    <xf numFmtId="4" fontId="36" fillId="33" borderId="73" applyNumberFormat="0" applyProtection="0">
      <alignment horizontal="right" vertical="center"/>
    </xf>
    <xf numFmtId="4" fontId="36" fillId="33" borderId="73" applyNumberFormat="0" applyProtection="0">
      <alignment horizontal="right" vertical="center"/>
    </xf>
    <xf numFmtId="4" fontId="36" fillId="33" borderId="73" applyNumberFormat="0" applyProtection="0">
      <alignment horizontal="right" vertical="center"/>
    </xf>
    <xf numFmtId="4" fontId="36" fillId="33" borderId="73" applyNumberFormat="0" applyProtection="0">
      <alignment horizontal="right" vertical="center"/>
    </xf>
    <xf numFmtId="4" fontId="36" fillId="33" borderId="73" applyNumberFormat="0" applyProtection="0">
      <alignment horizontal="right" vertical="center"/>
    </xf>
    <xf numFmtId="4" fontId="36" fillId="33" borderId="73" applyNumberFormat="0" applyProtection="0">
      <alignment horizontal="right" vertical="center"/>
    </xf>
    <xf numFmtId="4" fontId="36" fillId="33" borderId="73" applyNumberFormat="0" applyProtection="0">
      <alignment horizontal="right" vertical="center"/>
    </xf>
    <xf numFmtId="4" fontId="36" fillId="33" borderId="73" applyNumberFormat="0" applyProtection="0">
      <alignment horizontal="right" vertical="center"/>
    </xf>
    <xf numFmtId="4" fontId="36" fillId="33" borderId="73" applyNumberFormat="0" applyProtection="0">
      <alignment horizontal="right" vertical="center"/>
    </xf>
    <xf numFmtId="4" fontId="36" fillId="33" borderId="73" applyNumberFormat="0" applyProtection="0">
      <alignment horizontal="right" vertical="center"/>
    </xf>
    <xf numFmtId="4" fontId="36" fillId="33" borderId="73" applyNumberFormat="0" applyProtection="0">
      <alignment horizontal="right" vertical="center"/>
    </xf>
    <xf numFmtId="4" fontId="36" fillId="33" borderId="73" applyNumberFormat="0" applyProtection="0">
      <alignment horizontal="right" vertical="center"/>
    </xf>
    <xf numFmtId="4" fontId="36" fillId="33" borderId="73" applyNumberFormat="0" applyProtection="0">
      <alignment horizontal="right" vertical="center"/>
    </xf>
    <xf numFmtId="4" fontId="36" fillId="33" borderId="73" applyNumberFormat="0" applyProtection="0">
      <alignment horizontal="right" vertical="center"/>
    </xf>
    <xf numFmtId="4" fontId="36" fillId="33" borderId="73" applyNumberFormat="0" applyProtection="0">
      <alignment horizontal="right" vertical="center"/>
    </xf>
    <xf numFmtId="4" fontId="36" fillId="33" borderId="73" applyNumberFormat="0" applyProtection="0">
      <alignment horizontal="right" vertical="center"/>
    </xf>
    <xf numFmtId="4" fontId="36" fillId="33" borderId="73" applyNumberFormat="0" applyProtection="0">
      <alignment horizontal="right" vertical="center"/>
    </xf>
    <xf numFmtId="4" fontId="36" fillId="33" borderId="73" applyNumberFormat="0" applyProtection="0">
      <alignment horizontal="right" vertical="center"/>
    </xf>
    <xf numFmtId="4" fontId="36" fillId="33" borderId="73" applyNumberFormat="0" applyProtection="0">
      <alignment horizontal="right" vertical="center"/>
    </xf>
    <xf numFmtId="4" fontId="36" fillId="33" borderId="73" applyNumberFormat="0" applyProtection="0">
      <alignment horizontal="right" vertical="center"/>
    </xf>
    <xf numFmtId="4" fontId="36" fillId="33" borderId="73" applyNumberFormat="0" applyProtection="0">
      <alignment horizontal="right" vertical="center"/>
    </xf>
    <xf numFmtId="4" fontId="36" fillId="33" borderId="73" applyNumberFormat="0" applyProtection="0">
      <alignment horizontal="right" vertical="center"/>
    </xf>
    <xf numFmtId="4" fontId="36" fillId="33" borderId="73" applyNumberFormat="0" applyProtection="0">
      <alignment horizontal="right" vertical="center"/>
    </xf>
    <xf numFmtId="4" fontId="36" fillId="33" borderId="73" applyNumberFormat="0" applyProtection="0">
      <alignment horizontal="right" vertical="center"/>
    </xf>
    <xf numFmtId="4" fontId="36" fillId="33" borderId="73" applyNumberFormat="0" applyProtection="0">
      <alignment horizontal="right" vertical="center"/>
    </xf>
    <xf numFmtId="4" fontId="36" fillId="33" borderId="73" applyNumberFormat="0" applyProtection="0">
      <alignment horizontal="right" vertical="center"/>
    </xf>
    <xf numFmtId="4" fontId="36" fillId="33" borderId="73" applyNumberFormat="0" applyProtection="0">
      <alignment horizontal="right" vertical="center"/>
    </xf>
    <xf numFmtId="4" fontId="36" fillId="33" borderId="73" applyNumberFormat="0" applyProtection="0">
      <alignment horizontal="right" vertical="center"/>
    </xf>
    <xf numFmtId="4" fontId="36" fillId="33" borderId="73" applyNumberFormat="0" applyProtection="0">
      <alignment horizontal="right" vertical="center"/>
    </xf>
    <xf numFmtId="4" fontId="36" fillId="33" borderId="73" applyNumberFormat="0" applyProtection="0">
      <alignment horizontal="right" vertical="center"/>
    </xf>
    <xf numFmtId="4" fontId="36" fillId="33" borderId="73" applyNumberFormat="0" applyProtection="0">
      <alignment horizontal="right" vertical="center"/>
    </xf>
    <xf numFmtId="4" fontId="36" fillId="33" borderId="73" applyNumberFormat="0" applyProtection="0">
      <alignment horizontal="right" vertical="center"/>
    </xf>
    <xf numFmtId="4" fontId="36" fillId="33" borderId="73" applyNumberFormat="0" applyProtection="0">
      <alignment horizontal="right" vertical="center"/>
    </xf>
    <xf numFmtId="4" fontId="36" fillId="33" borderId="73" applyNumberFormat="0" applyProtection="0">
      <alignment horizontal="right" vertical="center"/>
    </xf>
    <xf numFmtId="4" fontId="36" fillId="33" borderId="73" applyNumberFormat="0" applyProtection="0">
      <alignment horizontal="right" vertical="center"/>
    </xf>
    <xf numFmtId="4" fontId="36" fillId="33" borderId="73" applyNumberFormat="0" applyProtection="0">
      <alignment horizontal="right" vertical="center"/>
    </xf>
    <xf numFmtId="4" fontId="36" fillId="33" borderId="73" applyNumberFormat="0" applyProtection="0">
      <alignment horizontal="right" vertical="center"/>
    </xf>
    <xf numFmtId="4" fontId="36" fillId="33" borderId="73" applyNumberFormat="0" applyProtection="0">
      <alignment horizontal="right" vertical="center"/>
    </xf>
    <xf numFmtId="4" fontId="36" fillId="33" borderId="73" applyNumberFormat="0" applyProtection="0">
      <alignment horizontal="right" vertical="center"/>
    </xf>
    <xf numFmtId="4" fontId="36" fillId="33" borderId="73" applyNumberFormat="0" applyProtection="0">
      <alignment horizontal="right" vertical="center"/>
    </xf>
    <xf numFmtId="4" fontId="36" fillId="33" borderId="73" applyNumberFormat="0" applyProtection="0">
      <alignment horizontal="right" vertical="center"/>
    </xf>
    <xf numFmtId="4" fontId="36" fillId="33" borderId="73" applyNumberFormat="0" applyProtection="0">
      <alignment horizontal="right" vertical="center"/>
    </xf>
    <xf numFmtId="4" fontId="36" fillId="33" borderId="73" applyNumberFormat="0" applyProtection="0">
      <alignment horizontal="right" vertical="center"/>
    </xf>
    <xf numFmtId="4" fontId="36" fillId="33" borderId="73" applyNumberFormat="0" applyProtection="0">
      <alignment horizontal="right" vertical="center"/>
    </xf>
    <xf numFmtId="4" fontId="36" fillId="33" borderId="73" applyNumberFormat="0" applyProtection="0">
      <alignment horizontal="right" vertical="center"/>
    </xf>
    <xf numFmtId="4" fontId="36" fillId="33" borderId="73" applyNumberFormat="0" applyProtection="0">
      <alignment horizontal="right" vertical="center"/>
    </xf>
    <xf numFmtId="4" fontId="36" fillId="33" borderId="73" applyNumberFormat="0" applyProtection="0">
      <alignment horizontal="right" vertical="center"/>
    </xf>
    <xf numFmtId="4" fontId="36" fillId="33" borderId="73" applyNumberFormat="0" applyProtection="0">
      <alignment horizontal="right" vertical="center"/>
    </xf>
    <xf numFmtId="4" fontId="36" fillId="33" borderId="73" applyNumberFormat="0" applyProtection="0">
      <alignment horizontal="right" vertical="center"/>
    </xf>
    <xf numFmtId="4" fontId="36" fillId="33" borderId="73" applyNumberFormat="0" applyProtection="0">
      <alignment horizontal="right" vertical="center"/>
    </xf>
    <xf numFmtId="4" fontId="36" fillId="33" borderId="73" applyNumberFormat="0" applyProtection="0">
      <alignment horizontal="right" vertical="center"/>
    </xf>
    <xf numFmtId="4" fontId="36" fillId="33" borderId="73" applyNumberFormat="0" applyProtection="0">
      <alignment horizontal="right" vertical="center"/>
    </xf>
    <xf numFmtId="4" fontId="36" fillId="33" borderId="73" applyNumberFormat="0" applyProtection="0">
      <alignment horizontal="right" vertical="center"/>
    </xf>
    <xf numFmtId="4" fontId="36" fillId="33" borderId="73" applyNumberFormat="0" applyProtection="0">
      <alignment horizontal="right" vertical="center"/>
    </xf>
    <xf numFmtId="4" fontId="36" fillId="33" borderId="73" applyNumberFormat="0" applyProtection="0">
      <alignment horizontal="right" vertical="center"/>
    </xf>
    <xf numFmtId="4" fontId="36" fillId="33" borderId="73" applyNumberFormat="0" applyProtection="0">
      <alignment horizontal="right" vertical="center"/>
    </xf>
    <xf numFmtId="4" fontId="36" fillId="33" borderId="73" applyNumberFormat="0" applyProtection="0">
      <alignment horizontal="right" vertical="center"/>
    </xf>
    <xf numFmtId="4" fontId="36" fillId="33" borderId="73" applyNumberFormat="0" applyProtection="0">
      <alignment horizontal="right" vertical="center"/>
    </xf>
    <xf numFmtId="4" fontId="36" fillId="33" borderId="73" applyNumberFormat="0" applyProtection="0">
      <alignment horizontal="right" vertical="center"/>
    </xf>
    <xf numFmtId="4" fontId="36" fillId="33" borderId="73" applyNumberFormat="0" applyProtection="0">
      <alignment horizontal="right" vertical="center"/>
    </xf>
    <xf numFmtId="4" fontId="36" fillId="33" borderId="73" applyNumberFormat="0" applyProtection="0">
      <alignment horizontal="right" vertical="center"/>
    </xf>
    <xf numFmtId="4" fontId="36" fillId="33" borderId="73" applyNumberFormat="0" applyProtection="0">
      <alignment horizontal="right" vertical="center"/>
    </xf>
    <xf numFmtId="4" fontId="36" fillId="33" borderId="73" applyNumberFormat="0" applyProtection="0">
      <alignment horizontal="right" vertical="center"/>
    </xf>
    <xf numFmtId="4" fontId="36" fillId="33" borderId="73" applyNumberFormat="0" applyProtection="0">
      <alignment horizontal="right" vertical="center"/>
    </xf>
    <xf numFmtId="4" fontId="36" fillId="33" borderId="73" applyNumberFormat="0" applyProtection="0">
      <alignment horizontal="right" vertical="center"/>
    </xf>
    <xf numFmtId="4" fontId="36" fillId="33" borderId="73" applyNumberFormat="0" applyProtection="0">
      <alignment horizontal="right" vertical="center"/>
    </xf>
    <xf numFmtId="4" fontId="36" fillId="33" borderId="73" applyNumberFormat="0" applyProtection="0">
      <alignment horizontal="right" vertical="center"/>
    </xf>
    <xf numFmtId="4" fontId="36" fillId="33" borderId="73" applyNumberFormat="0" applyProtection="0">
      <alignment horizontal="right" vertical="center"/>
    </xf>
    <xf numFmtId="4" fontId="36" fillId="33" borderId="73" applyNumberFormat="0" applyProtection="0">
      <alignment horizontal="right" vertical="center"/>
    </xf>
    <xf numFmtId="4" fontId="36" fillId="33" borderId="73" applyNumberFormat="0" applyProtection="0">
      <alignment horizontal="right" vertical="center"/>
    </xf>
    <xf numFmtId="4" fontId="36" fillId="33" borderId="73" applyNumberFormat="0" applyProtection="0">
      <alignment horizontal="right" vertical="center"/>
    </xf>
    <xf numFmtId="4" fontId="36" fillId="33" borderId="73" applyNumberFormat="0" applyProtection="0">
      <alignment horizontal="right" vertical="center"/>
    </xf>
    <xf numFmtId="4" fontId="36" fillId="33" borderId="73" applyNumberFormat="0" applyProtection="0">
      <alignment horizontal="right" vertical="center"/>
    </xf>
    <xf numFmtId="4" fontId="36" fillId="33" borderId="73" applyNumberFormat="0" applyProtection="0">
      <alignment horizontal="right" vertical="center"/>
    </xf>
    <xf numFmtId="4" fontId="36" fillId="33" borderId="73" applyNumberFormat="0" applyProtection="0">
      <alignment horizontal="right" vertical="center"/>
    </xf>
    <xf numFmtId="4" fontId="36" fillId="33" borderId="73" applyNumberFormat="0" applyProtection="0">
      <alignment horizontal="right" vertical="center"/>
    </xf>
    <xf numFmtId="4" fontId="36" fillId="33" borderId="73" applyNumberFormat="0" applyProtection="0">
      <alignment horizontal="right" vertical="center"/>
    </xf>
    <xf numFmtId="4" fontId="36" fillId="33" borderId="73" applyNumberFormat="0" applyProtection="0">
      <alignment horizontal="right" vertical="center"/>
    </xf>
    <xf numFmtId="4" fontId="36" fillId="33" borderId="73" applyNumberFormat="0" applyProtection="0">
      <alignment horizontal="right" vertical="center"/>
    </xf>
    <xf numFmtId="4" fontId="36" fillId="33" borderId="73" applyNumberFormat="0" applyProtection="0">
      <alignment horizontal="right" vertical="center"/>
    </xf>
    <xf numFmtId="4" fontId="36" fillId="33" borderId="73" applyNumberFormat="0" applyProtection="0">
      <alignment horizontal="right" vertical="center"/>
    </xf>
    <xf numFmtId="4" fontId="36" fillId="33" borderId="73" applyNumberFormat="0" applyProtection="0">
      <alignment horizontal="right" vertical="center"/>
    </xf>
    <xf numFmtId="4" fontId="36" fillId="33" borderId="73" applyNumberFormat="0" applyProtection="0">
      <alignment horizontal="right" vertical="center"/>
    </xf>
    <xf numFmtId="4" fontId="36" fillId="33" borderId="73" applyNumberFormat="0" applyProtection="0">
      <alignment horizontal="right" vertical="center"/>
    </xf>
    <xf numFmtId="4" fontId="36" fillId="33" borderId="73" applyNumberFormat="0" applyProtection="0">
      <alignment horizontal="right" vertical="center"/>
    </xf>
    <xf numFmtId="4" fontId="36" fillId="33" borderId="73" applyNumberFormat="0" applyProtection="0">
      <alignment horizontal="right" vertical="center"/>
    </xf>
    <xf numFmtId="4" fontId="36" fillId="33" borderId="73" applyNumberFormat="0" applyProtection="0">
      <alignment horizontal="right" vertical="center"/>
    </xf>
    <xf numFmtId="4" fontId="36" fillId="33" borderId="73" applyNumberFormat="0" applyProtection="0">
      <alignment horizontal="right" vertical="center"/>
    </xf>
    <xf numFmtId="4" fontId="36" fillId="33" borderId="73" applyNumberFormat="0" applyProtection="0">
      <alignment horizontal="right" vertical="center"/>
    </xf>
    <xf numFmtId="4" fontId="36" fillId="33" borderId="73" applyNumberFormat="0" applyProtection="0">
      <alignment horizontal="right" vertical="center"/>
    </xf>
    <xf numFmtId="4" fontId="36" fillId="33" borderId="73" applyNumberFormat="0" applyProtection="0">
      <alignment horizontal="right" vertical="center"/>
    </xf>
    <xf numFmtId="4" fontId="36" fillId="33" borderId="73" applyNumberFormat="0" applyProtection="0">
      <alignment horizontal="right" vertical="center"/>
    </xf>
    <xf numFmtId="4" fontId="36" fillId="33" borderId="73" applyNumberFormat="0" applyProtection="0">
      <alignment horizontal="right" vertical="center"/>
    </xf>
    <xf numFmtId="4" fontId="36" fillId="33" borderId="73" applyNumberFormat="0" applyProtection="0">
      <alignment horizontal="right" vertical="center"/>
    </xf>
    <xf numFmtId="4" fontId="36" fillId="33" borderId="73" applyNumberFormat="0" applyProtection="0">
      <alignment horizontal="right" vertical="center"/>
    </xf>
    <xf numFmtId="4" fontId="36" fillId="33" borderId="73" applyNumberFormat="0" applyProtection="0">
      <alignment horizontal="right" vertical="center"/>
    </xf>
    <xf numFmtId="4" fontId="36" fillId="33" borderId="73" applyNumberFormat="0" applyProtection="0">
      <alignment horizontal="right" vertical="center"/>
    </xf>
    <xf numFmtId="4" fontId="36" fillId="33" borderId="73" applyNumberFormat="0" applyProtection="0">
      <alignment horizontal="right" vertical="center"/>
    </xf>
    <xf numFmtId="4" fontId="36" fillId="33" borderId="73" applyNumberFormat="0" applyProtection="0">
      <alignment horizontal="right" vertical="center"/>
    </xf>
    <xf numFmtId="4" fontId="36" fillId="33" borderId="73" applyNumberFormat="0" applyProtection="0">
      <alignment horizontal="right" vertical="center"/>
    </xf>
    <xf numFmtId="4" fontId="36" fillId="33" borderId="73" applyNumberFormat="0" applyProtection="0">
      <alignment horizontal="right" vertical="center"/>
    </xf>
    <xf numFmtId="4" fontId="36" fillId="33" borderId="73" applyNumberFormat="0" applyProtection="0">
      <alignment horizontal="right" vertical="center"/>
    </xf>
    <xf numFmtId="4" fontId="36" fillId="33" borderId="73" applyNumberFormat="0" applyProtection="0">
      <alignment horizontal="right" vertical="center"/>
    </xf>
    <xf numFmtId="4" fontId="36" fillId="33" borderId="73" applyNumberFormat="0" applyProtection="0">
      <alignment horizontal="right" vertical="center"/>
    </xf>
    <xf numFmtId="4" fontId="36" fillId="33" borderId="73" applyNumberFormat="0" applyProtection="0">
      <alignment horizontal="right" vertical="center"/>
    </xf>
    <xf numFmtId="4" fontId="36" fillId="33" borderId="73" applyNumberFormat="0" applyProtection="0">
      <alignment horizontal="right" vertical="center"/>
    </xf>
    <xf numFmtId="4" fontId="36" fillId="33" borderId="73" applyNumberFormat="0" applyProtection="0">
      <alignment horizontal="right" vertical="center"/>
    </xf>
    <xf numFmtId="4" fontId="36" fillId="33" borderId="73" applyNumberFormat="0" applyProtection="0">
      <alignment horizontal="right" vertical="center"/>
    </xf>
    <xf numFmtId="4" fontId="36" fillId="33" borderId="73" applyNumberFormat="0" applyProtection="0">
      <alignment horizontal="right" vertical="center"/>
    </xf>
    <xf numFmtId="4" fontId="36" fillId="33" borderId="73" applyNumberFormat="0" applyProtection="0">
      <alignment horizontal="right" vertical="center"/>
    </xf>
    <xf numFmtId="4" fontId="36" fillId="33" borderId="73" applyNumberFormat="0" applyProtection="0">
      <alignment horizontal="right" vertical="center"/>
    </xf>
    <xf numFmtId="4" fontId="36" fillId="33" borderId="73" applyNumberFormat="0" applyProtection="0">
      <alignment horizontal="right" vertical="center"/>
    </xf>
    <xf numFmtId="4" fontId="36" fillId="33" borderId="73" applyNumberFormat="0" applyProtection="0">
      <alignment horizontal="right" vertical="center"/>
    </xf>
    <xf numFmtId="4" fontId="36" fillId="33" borderId="73" applyNumberFormat="0" applyProtection="0">
      <alignment horizontal="right" vertical="center"/>
    </xf>
    <xf numFmtId="4" fontId="36" fillId="33" borderId="73" applyNumberFormat="0" applyProtection="0">
      <alignment horizontal="right" vertical="center"/>
    </xf>
    <xf numFmtId="4" fontId="36" fillId="33" borderId="73" applyNumberFormat="0" applyProtection="0">
      <alignment horizontal="right" vertical="center"/>
    </xf>
    <xf numFmtId="4" fontId="36" fillId="33" borderId="73" applyNumberFormat="0" applyProtection="0">
      <alignment horizontal="right" vertical="center"/>
    </xf>
    <xf numFmtId="4" fontId="36" fillId="33" borderId="73" applyNumberFormat="0" applyProtection="0">
      <alignment horizontal="right" vertical="center"/>
    </xf>
    <xf numFmtId="4" fontId="36" fillId="33" borderId="73" applyNumberFormat="0" applyProtection="0">
      <alignment horizontal="right" vertical="center"/>
    </xf>
    <xf numFmtId="4" fontId="36" fillId="33" borderId="73" applyNumberFormat="0" applyProtection="0">
      <alignment horizontal="right" vertical="center"/>
    </xf>
    <xf numFmtId="4" fontId="36" fillId="33" borderId="73" applyNumberFormat="0" applyProtection="0">
      <alignment horizontal="right" vertical="center"/>
    </xf>
    <xf numFmtId="4" fontId="36" fillId="33" borderId="73" applyNumberFormat="0" applyProtection="0">
      <alignment horizontal="right" vertical="center"/>
    </xf>
    <xf numFmtId="4" fontId="36" fillId="33" borderId="73" applyNumberFormat="0" applyProtection="0">
      <alignment horizontal="right" vertical="center"/>
    </xf>
    <xf numFmtId="4" fontId="36" fillId="33" borderId="73" applyNumberFormat="0" applyProtection="0">
      <alignment horizontal="right" vertical="center"/>
    </xf>
    <xf numFmtId="4" fontId="36" fillId="33" borderId="73" applyNumberFormat="0" applyProtection="0">
      <alignment horizontal="right" vertical="center"/>
    </xf>
    <xf numFmtId="4" fontId="36" fillId="33" borderId="73" applyNumberFormat="0" applyProtection="0">
      <alignment horizontal="right" vertical="center"/>
    </xf>
    <xf numFmtId="4" fontId="36" fillId="33" borderId="73" applyNumberFormat="0" applyProtection="0">
      <alignment horizontal="right" vertical="center"/>
    </xf>
    <xf numFmtId="4" fontId="36" fillId="33" borderId="73" applyNumberFormat="0" applyProtection="0">
      <alignment horizontal="right" vertical="center"/>
    </xf>
    <xf numFmtId="4" fontId="36" fillId="33" borderId="73" applyNumberFormat="0" applyProtection="0">
      <alignment horizontal="right" vertical="center"/>
    </xf>
    <xf numFmtId="4" fontId="36" fillId="33" borderId="73" applyNumberFormat="0" applyProtection="0">
      <alignment horizontal="right" vertical="center"/>
    </xf>
    <xf numFmtId="4" fontId="36" fillId="33" borderId="73" applyNumberFormat="0" applyProtection="0">
      <alignment horizontal="right" vertical="center"/>
    </xf>
    <xf numFmtId="4" fontId="36" fillId="33" borderId="73" applyNumberFormat="0" applyProtection="0">
      <alignment horizontal="right" vertical="center"/>
    </xf>
    <xf numFmtId="4" fontId="36" fillId="33" borderId="73" applyNumberFormat="0" applyProtection="0">
      <alignment horizontal="right" vertical="center"/>
    </xf>
    <xf numFmtId="4" fontId="36" fillId="33" borderId="73" applyNumberFormat="0" applyProtection="0">
      <alignment horizontal="right" vertical="center"/>
    </xf>
    <xf numFmtId="4" fontId="36" fillId="33" borderId="73" applyNumberFormat="0" applyProtection="0">
      <alignment horizontal="right" vertical="center"/>
    </xf>
    <xf numFmtId="4" fontId="36" fillId="33" borderId="73" applyNumberFormat="0" applyProtection="0">
      <alignment horizontal="right" vertical="center"/>
    </xf>
    <xf numFmtId="4" fontId="36" fillId="33" borderId="73" applyNumberFormat="0" applyProtection="0">
      <alignment horizontal="right" vertical="center"/>
    </xf>
    <xf numFmtId="4" fontId="36" fillId="33" borderId="73" applyNumberFormat="0" applyProtection="0">
      <alignment horizontal="right" vertical="center"/>
    </xf>
    <xf numFmtId="4" fontId="36" fillId="33" borderId="73" applyNumberFormat="0" applyProtection="0">
      <alignment horizontal="right" vertical="center"/>
    </xf>
    <xf numFmtId="4" fontId="36" fillId="33" borderId="73" applyNumberFormat="0" applyProtection="0">
      <alignment horizontal="right" vertical="center"/>
    </xf>
    <xf numFmtId="4" fontId="36" fillId="33" borderId="73" applyNumberFormat="0" applyProtection="0">
      <alignment horizontal="right" vertical="center"/>
    </xf>
    <xf numFmtId="4" fontId="36" fillId="33" borderId="73" applyNumberFormat="0" applyProtection="0">
      <alignment horizontal="right" vertical="center"/>
    </xf>
    <xf numFmtId="4" fontId="36" fillId="33" borderId="73" applyNumberFormat="0" applyProtection="0">
      <alignment horizontal="right" vertical="center"/>
    </xf>
    <xf numFmtId="4" fontId="36" fillId="33" borderId="73" applyNumberFormat="0" applyProtection="0">
      <alignment horizontal="right" vertical="center"/>
    </xf>
    <xf numFmtId="4" fontId="36" fillId="33" borderId="73" applyNumberFormat="0" applyProtection="0">
      <alignment horizontal="right" vertical="center"/>
    </xf>
    <xf numFmtId="4" fontId="36" fillId="33" borderId="73" applyNumberFormat="0" applyProtection="0">
      <alignment horizontal="right" vertical="center"/>
    </xf>
    <xf numFmtId="4" fontId="36" fillId="33" borderId="73" applyNumberFormat="0" applyProtection="0">
      <alignment horizontal="right" vertical="center"/>
    </xf>
    <xf numFmtId="4" fontId="36" fillId="33" borderId="73" applyNumberFormat="0" applyProtection="0">
      <alignment horizontal="right" vertical="center"/>
    </xf>
    <xf numFmtId="4" fontId="36" fillId="33" borderId="73" applyNumberFormat="0" applyProtection="0">
      <alignment horizontal="right" vertical="center"/>
    </xf>
    <xf numFmtId="4" fontId="36" fillId="33" borderId="73" applyNumberFormat="0" applyProtection="0">
      <alignment horizontal="right" vertical="center"/>
    </xf>
    <xf numFmtId="4" fontId="36" fillId="33" borderId="73" applyNumberFormat="0" applyProtection="0">
      <alignment horizontal="right" vertical="center"/>
    </xf>
    <xf numFmtId="4" fontId="36" fillId="33" borderId="73" applyNumberFormat="0" applyProtection="0">
      <alignment horizontal="right" vertical="center"/>
    </xf>
    <xf numFmtId="4" fontId="36" fillId="33" borderId="73" applyNumberFormat="0" applyProtection="0">
      <alignment horizontal="right" vertical="center"/>
    </xf>
    <xf numFmtId="4" fontId="36" fillId="33" borderId="73" applyNumberFormat="0" applyProtection="0">
      <alignment horizontal="right" vertical="center"/>
    </xf>
    <xf numFmtId="4" fontId="36" fillId="33" borderId="73" applyNumberFormat="0" applyProtection="0">
      <alignment horizontal="right" vertical="center"/>
    </xf>
    <xf numFmtId="4" fontId="36" fillId="33" borderId="73" applyNumberFormat="0" applyProtection="0">
      <alignment horizontal="right" vertical="center"/>
    </xf>
    <xf numFmtId="4" fontId="36" fillId="33" borderId="73" applyNumberFormat="0" applyProtection="0">
      <alignment horizontal="right" vertical="center"/>
    </xf>
    <xf numFmtId="4" fontId="36" fillId="33" borderId="73" applyNumberFormat="0" applyProtection="0">
      <alignment horizontal="right" vertical="center"/>
    </xf>
    <xf numFmtId="4" fontId="36" fillId="33" borderId="73" applyNumberFormat="0" applyProtection="0">
      <alignment horizontal="right" vertical="center"/>
    </xf>
    <xf numFmtId="4" fontId="36" fillId="33" borderId="73" applyNumberFormat="0" applyProtection="0">
      <alignment horizontal="right" vertical="center"/>
    </xf>
    <xf numFmtId="4" fontId="36" fillId="33" borderId="73" applyNumberFormat="0" applyProtection="0">
      <alignment horizontal="right" vertical="center"/>
    </xf>
    <xf numFmtId="4" fontId="36" fillId="33" borderId="73" applyNumberFormat="0" applyProtection="0">
      <alignment horizontal="right" vertical="center"/>
    </xf>
    <xf numFmtId="4" fontId="36" fillId="33" borderId="73" applyNumberFormat="0" applyProtection="0">
      <alignment horizontal="right" vertical="center"/>
    </xf>
    <xf numFmtId="4" fontId="36" fillId="33" borderId="73" applyNumberFormat="0" applyProtection="0">
      <alignment horizontal="right" vertical="center"/>
    </xf>
    <xf numFmtId="4" fontId="36" fillId="33" borderId="73" applyNumberFormat="0" applyProtection="0">
      <alignment horizontal="right" vertical="center"/>
    </xf>
    <xf numFmtId="4" fontId="36" fillId="33" borderId="73" applyNumberFormat="0" applyProtection="0">
      <alignment horizontal="right" vertical="center"/>
    </xf>
    <xf numFmtId="4" fontId="36" fillId="33" borderId="73" applyNumberFormat="0" applyProtection="0">
      <alignment horizontal="right" vertical="center"/>
    </xf>
    <xf numFmtId="4" fontId="36" fillId="33" borderId="73" applyNumberFormat="0" applyProtection="0">
      <alignment horizontal="right" vertical="center"/>
    </xf>
    <xf numFmtId="4" fontId="36" fillId="33" borderId="73" applyNumberFormat="0" applyProtection="0">
      <alignment horizontal="right" vertical="center"/>
    </xf>
    <xf numFmtId="4" fontId="36" fillId="33" borderId="73" applyNumberFormat="0" applyProtection="0">
      <alignment horizontal="right" vertical="center"/>
    </xf>
    <xf numFmtId="4" fontId="36" fillId="33" borderId="73" applyNumberFormat="0" applyProtection="0">
      <alignment horizontal="right" vertical="center"/>
    </xf>
    <xf numFmtId="4" fontId="36" fillId="33" borderId="73" applyNumberFormat="0" applyProtection="0">
      <alignment horizontal="right" vertical="center"/>
    </xf>
    <xf numFmtId="4" fontId="36" fillId="33" borderId="73" applyNumberFormat="0" applyProtection="0">
      <alignment horizontal="right" vertical="center"/>
    </xf>
    <xf numFmtId="4" fontId="36" fillId="33" borderId="73" applyNumberFormat="0" applyProtection="0">
      <alignment horizontal="right" vertical="center"/>
    </xf>
    <xf numFmtId="4" fontId="36" fillId="33" borderId="73" applyNumberFormat="0" applyProtection="0">
      <alignment horizontal="right" vertical="center"/>
    </xf>
    <xf numFmtId="4" fontId="36" fillId="33" borderId="73" applyNumberFormat="0" applyProtection="0">
      <alignment horizontal="right" vertical="center"/>
    </xf>
    <xf numFmtId="4" fontId="36" fillId="33" borderId="73" applyNumberFormat="0" applyProtection="0">
      <alignment horizontal="right" vertical="center"/>
    </xf>
    <xf numFmtId="4" fontId="36" fillId="33" borderId="73" applyNumberFormat="0" applyProtection="0">
      <alignment horizontal="right" vertical="center"/>
    </xf>
    <xf numFmtId="4" fontId="36" fillId="33" borderId="73" applyNumberFormat="0" applyProtection="0">
      <alignment horizontal="right" vertical="center"/>
    </xf>
    <xf numFmtId="4" fontId="36" fillId="33" borderId="73" applyNumberFormat="0" applyProtection="0">
      <alignment horizontal="right" vertical="center"/>
    </xf>
    <xf numFmtId="4" fontId="36" fillId="33" borderId="73" applyNumberFormat="0" applyProtection="0">
      <alignment horizontal="right" vertical="center"/>
    </xf>
    <xf numFmtId="4" fontId="36" fillId="33" borderId="73" applyNumberFormat="0" applyProtection="0">
      <alignment horizontal="right" vertical="center"/>
    </xf>
    <xf numFmtId="4" fontId="36" fillId="33" borderId="73" applyNumberFormat="0" applyProtection="0">
      <alignment horizontal="right" vertical="center"/>
    </xf>
    <xf numFmtId="4" fontId="36" fillId="33" borderId="73" applyNumberFormat="0" applyProtection="0">
      <alignment horizontal="right" vertical="center"/>
    </xf>
    <xf numFmtId="4" fontId="36" fillId="33" borderId="73" applyNumberFormat="0" applyProtection="0">
      <alignment horizontal="right" vertical="center"/>
    </xf>
    <xf numFmtId="4" fontId="36" fillId="33" borderId="73" applyNumberFormat="0" applyProtection="0">
      <alignment horizontal="right" vertical="center"/>
    </xf>
    <xf numFmtId="4" fontId="36" fillId="33" borderId="73" applyNumberFormat="0" applyProtection="0">
      <alignment horizontal="right" vertical="center"/>
    </xf>
    <xf numFmtId="4" fontId="36" fillId="33" borderId="73" applyNumberFormat="0" applyProtection="0">
      <alignment horizontal="right" vertical="center"/>
    </xf>
    <xf numFmtId="4" fontId="36" fillId="33" borderId="73" applyNumberFormat="0" applyProtection="0">
      <alignment horizontal="right" vertical="center"/>
    </xf>
    <xf numFmtId="4" fontId="36" fillId="33" borderId="73" applyNumberFormat="0" applyProtection="0">
      <alignment horizontal="right" vertical="center"/>
    </xf>
    <xf numFmtId="4" fontId="36" fillId="33" borderId="73" applyNumberFormat="0" applyProtection="0">
      <alignment horizontal="right" vertical="center"/>
    </xf>
    <xf numFmtId="4" fontId="36" fillId="33" borderId="73" applyNumberFormat="0" applyProtection="0">
      <alignment horizontal="right" vertical="center"/>
    </xf>
    <xf numFmtId="4" fontId="36" fillId="33" borderId="73" applyNumberFormat="0" applyProtection="0">
      <alignment horizontal="right" vertical="center"/>
    </xf>
    <xf numFmtId="4" fontId="36" fillId="33" borderId="73" applyNumberFormat="0" applyProtection="0">
      <alignment horizontal="right" vertical="center"/>
    </xf>
    <xf numFmtId="4" fontId="36" fillId="33" borderId="73" applyNumberFormat="0" applyProtection="0">
      <alignment horizontal="right" vertical="center"/>
    </xf>
    <xf numFmtId="4" fontId="36" fillId="33" borderId="73" applyNumberFormat="0" applyProtection="0">
      <alignment horizontal="right" vertical="center"/>
    </xf>
    <xf numFmtId="4" fontId="36" fillId="33" borderId="73" applyNumberFormat="0" applyProtection="0">
      <alignment horizontal="right" vertical="center"/>
    </xf>
    <xf numFmtId="4" fontId="36" fillId="33" borderId="73" applyNumberFormat="0" applyProtection="0">
      <alignment horizontal="right" vertical="center"/>
    </xf>
    <xf numFmtId="4" fontId="36" fillId="33" borderId="73" applyNumberFormat="0" applyProtection="0">
      <alignment horizontal="right" vertical="center"/>
    </xf>
    <xf numFmtId="4" fontId="36" fillId="33" borderId="73" applyNumberFormat="0" applyProtection="0">
      <alignment horizontal="right" vertical="center"/>
    </xf>
    <xf numFmtId="4" fontId="36" fillId="33" borderId="73" applyNumberFormat="0" applyProtection="0">
      <alignment horizontal="right" vertical="center"/>
    </xf>
    <xf numFmtId="4" fontId="36" fillId="33" borderId="73" applyNumberFormat="0" applyProtection="0">
      <alignment horizontal="right" vertical="center"/>
    </xf>
    <xf numFmtId="4" fontId="36" fillId="33" borderId="73" applyNumberFormat="0" applyProtection="0">
      <alignment horizontal="right" vertical="center"/>
    </xf>
    <xf numFmtId="4" fontId="36" fillId="33" borderId="73" applyNumberFormat="0" applyProtection="0">
      <alignment horizontal="right" vertical="center"/>
    </xf>
    <xf numFmtId="4" fontId="36" fillId="33" borderId="73" applyNumberFormat="0" applyProtection="0">
      <alignment horizontal="right" vertical="center"/>
    </xf>
    <xf numFmtId="4" fontId="36" fillId="33" borderId="73" applyNumberFormat="0" applyProtection="0">
      <alignment horizontal="right" vertical="center"/>
    </xf>
    <xf numFmtId="4" fontId="36" fillId="33" borderId="73" applyNumberFormat="0" applyProtection="0">
      <alignment horizontal="right" vertical="center"/>
    </xf>
    <xf numFmtId="4" fontId="36" fillId="33" borderId="73" applyNumberFormat="0" applyProtection="0">
      <alignment horizontal="right" vertical="center"/>
    </xf>
    <xf numFmtId="4" fontId="36" fillId="33" borderId="73" applyNumberFormat="0" applyProtection="0">
      <alignment horizontal="right" vertical="center"/>
    </xf>
    <xf numFmtId="4" fontId="36" fillId="33" borderId="73" applyNumberFormat="0" applyProtection="0">
      <alignment horizontal="right" vertical="center"/>
    </xf>
    <xf numFmtId="4" fontId="36" fillId="33" borderId="73" applyNumberFormat="0" applyProtection="0">
      <alignment horizontal="right" vertical="center"/>
    </xf>
    <xf numFmtId="4" fontId="36" fillId="33" borderId="73" applyNumberFormat="0" applyProtection="0">
      <alignment horizontal="right" vertical="center"/>
    </xf>
    <xf numFmtId="4" fontId="36" fillId="33" borderId="73" applyNumberFormat="0" applyProtection="0">
      <alignment horizontal="right" vertical="center"/>
    </xf>
    <xf numFmtId="4" fontId="36" fillId="33" borderId="73" applyNumberFormat="0" applyProtection="0">
      <alignment horizontal="right" vertical="center"/>
    </xf>
    <xf numFmtId="4" fontId="36" fillId="33" borderId="73" applyNumberFormat="0" applyProtection="0">
      <alignment horizontal="right" vertical="center"/>
    </xf>
    <xf numFmtId="4" fontId="36" fillId="33" borderId="73" applyNumberFormat="0" applyProtection="0">
      <alignment horizontal="right" vertical="center"/>
    </xf>
    <xf numFmtId="4" fontId="36" fillId="33" borderId="73" applyNumberFormat="0" applyProtection="0">
      <alignment horizontal="right" vertical="center"/>
    </xf>
    <xf numFmtId="4" fontId="36" fillId="33" borderId="73" applyNumberFormat="0" applyProtection="0">
      <alignment horizontal="right" vertical="center"/>
    </xf>
    <xf numFmtId="4" fontId="36" fillId="33" borderId="73" applyNumberFormat="0" applyProtection="0">
      <alignment horizontal="right" vertical="center"/>
    </xf>
    <xf numFmtId="4" fontId="36" fillId="33" borderId="73" applyNumberFormat="0" applyProtection="0">
      <alignment horizontal="right" vertical="center"/>
    </xf>
    <xf numFmtId="4" fontId="36" fillId="33" borderId="73" applyNumberFormat="0" applyProtection="0">
      <alignment horizontal="right" vertical="center"/>
    </xf>
    <xf numFmtId="4" fontId="36" fillId="33" borderId="73" applyNumberFormat="0" applyProtection="0">
      <alignment horizontal="right" vertical="center"/>
    </xf>
    <xf numFmtId="4" fontId="36" fillId="33" borderId="73" applyNumberFormat="0" applyProtection="0">
      <alignment horizontal="right" vertical="center"/>
    </xf>
    <xf numFmtId="4" fontId="36" fillId="33" borderId="73" applyNumberFormat="0" applyProtection="0">
      <alignment horizontal="right" vertical="center"/>
    </xf>
    <xf numFmtId="4" fontId="36" fillId="33" borderId="73" applyNumberFormat="0" applyProtection="0">
      <alignment horizontal="right" vertical="center"/>
    </xf>
    <xf numFmtId="4" fontId="36" fillId="33" borderId="73" applyNumberFormat="0" applyProtection="0">
      <alignment horizontal="right" vertical="center"/>
    </xf>
    <xf numFmtId="4" fontId="36" fillId="33" borderId="73" applyNumberFormat="0" applyProtection="0">
      <alignment horizontal="right" vertical="center"/>
    </xf>
    <xf numFmtId="4" fontId="36" fillId="33" borderId="73" applyNumberFormat="0" applyProtection="0">
      <alignment horizontal="right" vertical="center"/>
    </xf>
    <xf numFmtId="4" fontId="36" fillId="33" borderId="73" applyNumberFormat="0" applyProtection="0">
      <alignment horizontal="right" vertical="center"/>
    </xf>
    <xf numFmtId="4" fontId="36" fillId="33" borderId="73" applyNumberFormat="0" applyProtection="0">
      <alignment horizontal="right" vertical="center"/>
    </xf>
    <xf numFmtId="4" fontId="36" fillId="33" borderId="73" applyNumberFormat="0" applyProtection="0">
      <alignment horizontal="right" vertical="center"/>
    </xf>
    <xf numFmtId="4" fontId="36" fillId="33" borderId="73" applyNumberFormat="0" applyProtection="0">
      <alignment horizontal="right" vertical="center"/>
    </xf>
    <xf numFmtId="4" fontId="36" fillId="33" borderId="73" applyNumberFormat="0" applyProtection="0">
      <alignment horizontal="right" vertical="center"/>
    </xf>
    <xf numFmtId="4" fontId="36" fillId="33" borderId="73" applyNumberFormat="0" applyProtection="0">
      <alignment horizontal="right" vertical="center"/>
    </xf>
    <xf numFmtId="4" fontId="36" fillId="33" borderId="73" applyNumberFormat="0" applyProtection="0">
      <alignment horizontal="right" vertical="center"/>
    </xf>
    <xf numFmtId="4" fontId="36" fillId="33" borderId="73" applyNumberFormat="0" applyProtection="0">
      <alignment horizontal="right" vertical="center"/>
    </xf>
    <xf numFmtId="4" fontId="36" fillId="33" borderId="73" applyNumberFormat="0" applyProtection="0">
      <alignment horizontal="right" vertical="center"/>
    </xf>
    <xf numFmtId="4" fontId="36" fillId="33" borderId="73" applyNumberFormat="0" applyProtection="0">
      <alignment horizontal="right" vertical="center"/>
    </xf>
    <xf numFmtId="4" fontId="36" fillId="33" borderId="73" applyNumberFormat="0" applyProtection="0">
      <alignment horizontal="right" vertical="center"/>
    </xf>
    <xf numFmtId="4" fontId="36" fillId="33" borderId="73" applyNumberFormat="0" applyProtection="0">
      <alignment horizontal="right" vertical="center"/>
    </xf>
    <xf numFmtId="4" fontId="36" fillId="33" borderId="73" applyNumberFormat="0" applyProtection="0">
      <alignment horizontal="right" vertical="center"/>
    </xf>
    <xf numFmtId="4" fontId="36" fillId="33" borderId="73" applyNumberFormat="0" applyProtection="0">
      <alignment horizontal="right" vertical="center"/>
    </xf>
    <xf numFmtId="4" fontId="36" fillId="33" borderId="73" applyNumberFormat="0" applyProtection="0">
      <alignment horizontal="right" vertical="center"/>
    </xf>
    <xf numFmtId="4" fontId="36" fillId="33" borderId="73" applyNumberFormat="0" applyProtection="0">
      <alignment horizontal="right" vertical="center"/>
    </xf>
    <xf numFmtId="4" fontId="36" fillId="33" borderId="73" applyNumberFormat="0" applyProtection="0">
      <alignment horizontal="right" vertical="center"/>
    </xf>
    <xf numFmtId="4" fontId="36" fillId="33" borderId="73" applyNumberFormat="0" applyProtection="0">
      <alignment horizontal="right" vertical="center"/>
    </xf>
    <xf numFmtId="4" fontId="36" fillId="33" borderId="73" applyNumberFormat="0" applyProtection="0">
      <alignment horizontal="right" vertical="center"/>
    </xf>
    <xf numFmtId="4" fontId="36" fillId="33" borderId="73" applyNumberFormat="0" applyProtection="0">
      <alignment horizontal="right" vertical="center"/>
    </xf>
    <xf numFmtId="4" fontId="36" fillId="33" borderId="73" applyNumberFormat="0" applyProtection="0">
      <alignment horizontal="right" vertical="center"/>
    </xf>
    <xf numFmtId="4" fontId="36" fillId="33" borderId="73" applyNumberFormat="0" applyProtection="0">
      <alignment horizontal="right" vertical="center"/>
    </xf>
    <xf numFmtId="4" fontId="36" fillId="33" borderId="73" applyNumberFormat="0" applyProtection="0">
      <alignment horizontal="right" vertical="center"/>
    </xf>
    <xf numFmtId="4" fontId="36" fillId="33" borderId="73" applyNumberFormat="0" applyProtection="0">
      <alignment horizontal="right" vertical="center"/>
    </xf>
    <xf numFmtId="4" fontId="36" fillId="33" borderId="73" applyNumberFormat="0" applyProtection="0">
      <alignment horizontal="right" vertical="center"/>
    </xf>
    <xf numFmtId="4" fontId="36" fillId="33" borderId="73" applyNumberFormat="0" applyProtection="0">
      <alignment horizontal="right" vertical="center"/>
    </xf>
    <xf numFmtId="4" fontId="36" fillId="33" borderId="73" applyNumberFormat="0" applyProtection="0">
      <alignment horizontal="right" vertical="center"/>
    </xf>
    <xf numFmtId="4" fontId="36" fillId="33" borderId="73" applyNumberFormat="0" applyProtection="0">
      <alignment horizontal="right" vertical="center"/>
    </xf>
    <xf numFmtId="4" fontId="36" fillId="33" borderId="73" applyNumberFormat="0" applyProtection="0">
      <alignment horizontal="right" vertical="center"/>
    </xf>
    <xf numFmtId="4" fontId="36" fillId="33" borderId="73" applyNumberFormat="0" applyProtection="0">
      <alignment horizontal="right" vertical="center"/>
    </xf>
    <xf numFmtId="4" fontId="36" fillId="33" borderId="73" applyNumberFormat="0" applyProtection="0">
      <alignment horizontal="right" vertical="center"/>
    </xf>
    <xf numFmtId="4" fontId="36" fillId="33" borderId="73" applyNumberFormat="0" applyProtection="0">
      <alignment horizontal="right" vertical="center"/>
    </xf>
    <xf numFmtId="4" fontId="36" fillId="33" borderId="73" applyNumberFormat="0" applyProtection="0">
      <alignment horizontal="right" vertical="center"/>
    </xf>
    <xf numFmtId="4" fontId="36" fillId="33" borderId="73" applyNumberFormat="0" applyProtection="0">
      <alignment horizontal="right" vertical="center"/>
    </xf>
    <xf numFmtId="4" fontId="36" fillId="33" borderId="73" applyNumberFormat="0" applyProtection="0">
      <alignment horizontal="right" vertical="center"/>
    </xf>
    <xf numFmtId="4" fontId="36" fillId="33" borderId="73" applyNumberFormat="0" applyProtection="0">
      <alignment horizontal="right" vertical="center"/>
    </xf>
    <xf numFmtId="4" fontId="36" fillId="33" borderId="73" applyNumberFormat="0" applyProtection="0">
      <alignment horizontal="right" vertical="center"/>
    </xf>
    <xf numFmtId="4" fontId="36" fillId="33" borderId="73" applyNumberFormat="0" applyProtection="0">
      <alignment horizontal="right" vertical="center"/>
    </xf>
    <xf numFmtId="4" fontId="36" fillId="33" borderId="73" applyNumberFormat="0" applyProtection="0">
      <alignment horizontal="right" vertical="center"/>
    </xf>
    <xf numFmtId="4" fontId="36" fillId="33" borderId="73" applyNumberFormat="0" applyProtection="0">
      <alignment horizontal="right" vertical="center"/>
    </xf>
    <xf numFmtId="4" fontId="36" fillId="33" borderId="73" applyNumberFormat="0" applyProtection="0">
      <alignment horizontal="right" vertical="center"/>
    </xf>
    <xf numFmtId="4" fontId="36" fillId="33" borderId="73" applyNumberFormat="0" applyProtection="0">
      <alignment horizontal="right" vertical="center"/>
    </xf>
    <xf numFmtId="4" fontId="36" fillId="33" borderId="73" applyNumberFormat="0" applyProtection="0">
      <alignment horizontal="right" vertical="center"/>
    </xf>
    <xf numFmtId="4" fontId="36" fillId="33" borderId="73" applyNumberFormat="0" applyProtection="0">
      <alignment horizontal="right" vertical="center"/>
    </xf>
    <xf numFmtId="4" fontId="36" fillId="33" borderId="73" applyNumberFormat="0" applyProtection="0">
      <alignment horizontal="right" vertical="center"/>
    </xf>
    <xf numFmtId="4" fontId="36" fillId="33" borderId="73" applyNumberFormat="0" applyProtection="0">
      <alignment horizontal="right" vertical="center"/>
    </xf>
    <xf numFmtId="4" fontId="36" fillId="33" borderId="73" applyNumberFormat="0" applyProtection="0">
      <alignment horizontal="right" vertical="center"/>
    </xf>
    <xf numFmtId="4" fontId="36" fillId="33" borderId="73" applyNumberFormat="0" applyProtection="0">
      <alignment horizontal="right" vertical="center"/>
    </xf>
    <xf numFmtId="4" fontId="36" fillId="33" borderId="73" applyNumberFormat="0" applyProtection="0">
      <alignment horizontal="right" vertical="center"/>
    </xf>
    <xf numFmtId="4" fontId="36" fillId="33" borderId="73" applyNumberFormat="0" applyProtection="0">
      <alignment horizontal="right" vertical="center"/>
    </xf>
    <xf numFmtId="4" fontId="36" fillId="33" borderId="73" applyNumberFormat="0" applyProtection="0">
      <alignment horizontal="right" vertical="center"/>
    </xf>
    <xf numFmtId="4" fontId="36" fillId="33" borderId="73" applyNumberFormat="0" applyProtection="0">
      <alignment horizontal="right" vertical="center"/>
    </xf>
    <xf numFmtId="4" fontId="36" fillId="33" borderId="73" applyNumberFormat="0" applyProtection="0">
      <alignment horizontal="right" vertical="center"/>
    </xf>
    <xf numFmtId="4" fontId="36" fillId="33" borderId="73" applyNumberFormat="0" applyProtection="0">
      <alignment horizontal="right" vertical="center"/>
    </xf>
    <xf numFmtId="4" fontId="36" fillId="33" borderId="73" applyNumberFormat="0" applyProtection="0">
      <alignment horizontal="right" vertical="center"/>
    </xf>
    <xf numFmtId="4" fontId="36" fillId="33" borderId="73" applyNumberFormat="0" applyProtection="0">
      <alignment horizontal="right" vertical="center"/>
    </xf>
    <xf numFmtId="4" fontId="36" fillId="33" borderId="73" applyNumberFormat="0" applyProtection="0">
      <alignment horizontal="right" vertical="center"/>
    </xf>
    <xf numFmtId="4" fontId="36" fillId="33" borderId="73" applyNumberFormat="0" applyProtection="0">
      <alignment horizontal="right" vertical="center"/>
    </xf>
    <xf numFmtId="4" fontId="36" fillId="33" borderId="73" applyNumberFormat="0" applyProtection="0">
      <alignment horizontal="right" vertical="center"/>
    </xf>
    <xf numFmtId="4" fontId="36" fillId="33" borderId="73" applyNumberFormat="0" applyProtection="0">
      <alignment horizontal="right" vertical="center"/>
    </xf>
    <xf numFmtId="4" fontId="36" fillId="33" borderId="73" applyNumberFormat="0" applyProtection="0">
      <alignment horizontal="right" vertical="center"/>
    </xf>
    <xf numFmtId="4" fontId="36" fillId="33" borderId="73" applyNumberFormat="0" applyProtection="0">
      <alignment horizontal="right" vertical="center"/>
    </xf>
    <xf numFmtId="4" fontId="36" fillId="33" borderId="73" applyNumberFormat="0" applyProtection="0">
      <alignment horizontal="right" vertical="center"/>
    </xf>
    <xf numFmtId="4" fontId="36" fillId="33" borderId="73" applyNumberFormat="0" applyProtection="0">
      <alignment horizontal="right" vertical="center"/>
    </xf>
    <xf numFmtId="4" fontId="36" fillId="33" borderId="73" applyNumberFormat="0" applyProtection="0">
      <alignment horizontal="right" vertical="center"/>
    </xf>
    <xf numFmtId="4" fontId="36" fillId="33" borderId="73" applyNumberFormat="0" applyProtection="0">
      <alignment horizontal="right" vertical="center"/>
    </xf>
    <xf numFmtId="4" fontId="36" fillId="33" borderId="73" applyNumberFormat="0" applyProtection="0">
      <alignment horizontal="right" vertical="center"/>
    </xf>
    <xf numFmtId="4" fontId="36" fillId="33" borderId="73" applyNumberFormat="0" applyProtection="0">
      <alignment horizontal="right" vertical="center"/>
    </xf>
    <xf numFmtId="4" fontId="36" fillId="33" borderId="73" applyNumberFormat="0" applyProtection="0">
      <alignment horizontal="right" vertical="center"/>
    </xf>
    <xf numFmtId="4" fontId="36" fillId="33" borderId="73" applyNumberFormat="0" applyProtection="0">
      <alignment horizontal="right" vertical="center"/>
    </xf>
    <xf numFmtId="4" fontId="36" fillId="33" borderId="73" applyNumberFormat="0" applyProtection="0">
      <alignment horizontal="right" vertical="center"/>
    </xf>
    <xf numFmtId="4" fontId="36" fillId="33" borderId="73" applyNumberFormat="0" applyProtection="0">
      <alignment horizontal="right" vertical="center"/>
    </xf>
    <xf numFmtId="4" fontId="36" fillId="33" borderId="73" applyNumberFormat="0" applyProtection="0">
      <alignment horizontal="right" vertical="center"/>
    </xf>
    <xf numFmtId="4" fontId="36" fillId="33" borderId="73" applyNumberFormat="0" applyProtection="0">
      <alignment horizontal="right" vertical="center"/>
    </xf>
    <xf numFmtId="4" fontId="36" fillId="33" borderId="73" applyNumberFormat="0" applyProtection="0">
      <alignment horizontal="right" vertical="center"/>
    </xf>
    <xf numFmtId="4" fontId="36" fillId="33" borderId="73" applyNumberFormat="0" applyProtection="0">
      <alignment horizontal="right" vertical="center"/>
    </xf>
    <xf numFmtId="4" fontId="36" fillId="33" borderId="73" applyNumberFormat="0" applyProtection="0">
      <alignment horizontal="right" vertical="center"/>
    </xf>
    <xf numFmtId="4" fontId="36" fillId="33" borderId="73" applyNumberFormat="0" applyProtection="0">
      <alignment horizontal="right" vertical="center"/>
    </xf>
    <xf numFmtId="4" fontId="36" fillId="33" borderId="73" applyNumberFormat="0" applyProtection="0">
      <alignment horizontal="right" vertical="center"/>
    </xf>
    <xf numFmtId="4" fontId="36" fillId="33" borderId="73" applyNumberFormat="0" applyProtection="0">
      <alignment horizontal="right" vertical="center"/>
    </xf>
    <xf numFmtId="4" fontId="36" fillId="33" borderId="73" applyNumberFormat="0" applyProtection="0">
      <alignment horizontal="right" vertical="center"/>
    </xf>
    <xf numFmtId="4" fontId="36" fillId="33" borderId="73" applyNumberFormat="0" applyProtection="0">
      <alignment horizontal="right" vertical="center"/>
    </xf>
    <xf numFmtId="4" fontId="36" fillId="33" borderId="73" applyNumberFormat="0" applyProtection="0">
      <alignment horizontal="right" vertical="center"/>
    </xf>
    <xf numFmtId="4" fontId="36" fillId="33" borderId="73" applyNumberFormat="0" applyProtection="0">
      <alignment horizontal="right" vertical="center"/>
    </xf>
    <xf numFmtId="4" fontId="36" fillId="33" borderId="73" applyNumberFormat="0" applyProtection="0">
      <alignment horizontal="right" vertical="center"/>
    </xf>
    <xf numFmtId="4" fontId="36" fillId="33" borderId="73" applyNumberFormat="0" applyProtection="0">
      <alignment horizontal="right" vertical="center"/>
    </xf>
    <xf numFmtId="4" fontId="36" fillId="33" borderId="73" applyNumberFormat="0" applyProtection="0">
      <alignment horizontal="right" vertical="center"/>
    </xf>
    <xf numFmtId="4" fontId="36" fillId="33" borderId="73" applyNumberFormat="0" applyProtection="0">
      <alignment horizontal="right" vertical="center"/>
    </xf>
    <xf numFmtId="4" fontId="36" fillId="33" borderId="73" applyNumberFormat="0" applyProtection="0">
      <alignment horizontal="right" vertical="center"/>
    </xf>
    <xf numFmtId="4" fontId="36" fillId="33" borderId="73" applyNumberFormat="0" applyProtection="0">
      <alignment horizontal="right" vertical="center"/>
    </xf>
    <xf numFmtId="4" fontId="36" fillId="33" borderId="73" applyNumberFormat="0" applyProtection="0">
      <alignment horizontal="right" vertical="center"/>
    </xf>
    <xf numFmtId="4" fontId="36" fillId="33" borderId="73" applyNumberFormat="0" applyProtection="0">
      <alignment horizontal="right" vertical="center"/>
    </xf>
    <xf numFmtId="4" fontId="36" fillId="33" borderId="73" applyNumberFormat="0" applyProtection="0">
      <alignment horizontal="right" vertical="center"/>
    </xf>
    <xf numFmtId="4" fontId="36" fillId="33" borderId="73" applyNumberFormat="0" applyProtection="0">
      <alignment horizontal="right" vertical="center"/>
    </xf>
    <xf numFmtId="4" fontId="36" fillId="33" borderId="73" applyNumberFormat="0" applyProtection="0">
      <alignment horizontal="right" vertical="center"/>
    </xf>
    <xf numFmtId="4" fontId="36" fillId="33" borderId="73" applyNumberFormat="0" applyProtection="0">
      <alignment horizontal="right" vertical="center"/>
    </xf>
    <xf numFmtId="4" fontId="36" fillId="33" borderId="73" applyNumberFormat="0" applyProtection="0">
      <alignment horizontal="right" vertical="center"/>
    </xf>
    <xf numFmtId="4" fontId="36" fillId="33" borderId="73" applyNumberFormat="0" applyProtection="0">
      <alignment horizontal="right" vertical="center"/>
    </xf>
    <xf numFmtId="4" fontId="36" fillId="33" borderId="73" applyNumberFormat="0" applyProtection="0">
      <alignment horizontal="right" vertical="center"/>
    </xf>
    <xf numFmtId="4" fontId="36" fillId="33" borderId="73" applyNumberFormat="0" applyProtection="0">
      <alignment horizontal="right" vertical="center"/>
    </xf>
    <xf numFmtId="4" fontId="36" fillId="33" borderId="73" applyNumberFormat="0" applyProtection="0">
      <alignment horizontal="right" vertical="center"/>
    </xf>
    <xf numFmtId="4" fontId="36" fillId="33" borderId="73" applyNumberFormat="0" applyProtection="0">
      <alignment horizontal="right" vertical="center"/>
    </xf>
    <xf numFmtId="4" fontId="36" fillId="33" borderId="73" applyNumberFormat="0" applyProtection="0">
      <alignment horizontal="right" vertical="center"/>
    </xf>
    <xf numFmtId="4" fontId="36" fillId="33" borderId="73" applyNumberFormat="0" applyProtection="0">
      <alignment horizontal="right" vertical="center"/>
    </xf>
    <xf numFmtId="4" fontId="36" fillId="33" borderId="73" applyNumberFormat="0" applyProtection="0">
      <alignment horizontal="right" vertical="center"/>
    </xf>
    <xf numFmtId="4" fontId="36" fillId="33" borderId="73" applyNumberFormat="0" applyProtection="0">
      <alignment horizontal="right" vertical="center"/>
    </xf>
    <xf numFmtId="4" fontId="36" fillId="33" borderId="73" applyNumberFormat="0" applyProtection="0">
      <alignment horizontal="right" vertical="center"/>
    </xf>
    <xf numFmtId="4" fontId="36" fillId="33" borderId="73" applyNumberFormat="0" applyProtection="0">
      <alignment horizontal="right" vertical="center"/>
    </xf>
    <xf numFmtId="4" fontId="36" fillId="33" borderId="73" applyNumberFormat="0" applyProtection="0">
      <alignment horizontal="right" vertical="center"/>
    </xf>
    <xf numFmtId="4" fontId="36" fillId="33" borderId="73" applyNumberFormat="0" applyProtection="0">
      <alignment horizontal="right" vertical="center"/>
    </xf>
    <xf numFmtId="4" fontId="36" fillId="33" borderId="73" applyNumberFormat="0" applyProtection="0">
      <alignment horizontal="right" vertical="center"/>
    </xf>
    <xf numFmtId="4" fontId="36" fillId="33" borderId="73" applyNumberFormat="0" applyProtection="0">
      <alignment horizontal="right" vertical="center"/>
    </xf>
    <xf numFmtId="4" fontId="36" fillId="33" borderId="73" applyNumberFormat="0" applyProtection="0">
      <alignment horizontal="right" vertical="center"/>
    </xf>
    <xf numFmtId="4" fontId="36" fillId="33" borderId="73" applyNumberFormat="0" applyProtection="0">
      <alignment horizontal="right" vertical="center"/>
    </xf>
    <xf numFmtId="4" fontId="36" fillId="33" borderId="73" applyNumberFormat="0" applyProtection="0">
      <alignment horizontal="right" vertical="center"/>
    </xf>
    <xf numFmtId="4" fontId="36" fillId="33" borderId="73" applyNumberFormat="0" applyProtection="0">
      <alignment horizontal="right" vertical="center"/>
    </xf>
    <xf numFmtId="4" fontId="36" fillId="33" borderId="73" applyNumberFormat="0" applyProtection="0">
      <alignment horizontal="right" vertical="center"/>
    </xf>
    <xf numFmtId="4" fontId="36" fillId="33" borderId="73" applyNumberFormat="0" applyProtection="0">
      <alignment horizontal="right" vertical="center"/>
    </xf>
    <xf numFmtId="4" fontId="36" fillId="33" borderId="73" applyNumberFormat="0" applyProtection="0">
      <alignment horizontal="right" vertical="center"/>
    </xf>
    <xf numFmtId="4" fontId="36" fillId="33" borderId="73" applyNumberFormat="0" applyProtection="0">
      <alignment horizontal="right" vertical="center"/>
    </xf>
    <xf numFmtId="4" fontId="36" fillId="33" borderId="73" applyNumberFormat="0" applyProtection="0">
      <alignment horizontal="right" vertical="center"/>
    </xf>
    <xf numFmtId="4" fontId="36" fillId="33" borderId="73" applyNumberFormat="0" applyProtection="0">
      <alignment horizontal="right" vertical="center"/>
    </xf>
    <xf numFmtId="4" fontId="36" fillId="33" borderId="73" applyNumberFormat="0" applyProtection="0">
      <alignment horizontal="right" vertical="center"/>
    </xf>
    <xf numFmtId="4" fontId="36" fillId="33" borderId="73" applyNumberFormat="0" applyProtection="0">
      <alignment horizontal="right" vertical="center"/>
    </xf>
    <xf numFmtId="4" fontId="36" fillId="33" borderId="73" applyNumberFormat="0" applyProtection="0">
      <alignment horizontal="right" vertical="center"/>
    </xf>
    <xf numFmtId="4" fontId="36" fillId="33" borderId="73" applyNumberFormat="0" applyProtection="0">
      <alignment horizontal="right" vertical="center"/>
    </xf>
    <xf numFmtId="4" fontId="36" fillId="33" borderId="73" applyNumberFormat="0" applyProtection="0">
      <alignment horizontal="right" vertical="center"/>
    </xf>
    <xf numFmtId="4" fontId="36" fillId="33" borderId="73" applyNumberFormat="0" applyProtection="0">
      <alignment horizontal="right" vertical="center"/>
    </xf>
    <xf numFmtId="4" fontId="36" fillId="33" borderId="73" applyNumberFormat="0" applyProtection="0">
      <alignment horizontal="right" vertical="center"/>
    </xf>
    <xf numFmtId="4" fontId="36" fillId="33" borderId="73" applyNumberFormat="0" applyProtection="0">
      <alignment horizontal="right" vertical="center"/>
    </xf>
    <xf numFmtId="4" fontId="36" fillId="33" borderId="73" applyNumberFormat="0" applyProtection="0">
      <alignment horizontal="right" vertical="center"/>
    </xf>
    <xf numFmtId="4" fontId="36" fillId="33" borderId="73" applyNumberFormat="0" applyProtection="0">
      <alignment horizontal="right" vertical="center"/>
    </xf>
    <xf numFmtId="4" fontId="36" fillId="33" borderId="73" applyNumberFormat="0" applyProtection="0">
      <alignment horizontal="right" vertical="center"/>
    </xf>
    <xf numFmtId="4" fontId="36" fillId="33" borderId="73" applyNumberFormat="0" applyProtection="0">
      <alignment horizontal="right" vertical="center"/>
    </xf>
    <xf numFmtId="4" fontId="36" fillId="33" borderId="73" applyNumberFormat="0" applyProtection="0">
      <alignment horizontal="right" vertical="center"/>
    </xf>
    <xf numFmtId="4" fontId="36" fillId="33" borderId="73" applyNumberFormat="0" applyProtection="0">
      <alignment horizontal="right" vertical="center"/>
    </xf>
    <xf numFmtId="4" fontId="36" fillId="33" borderId="73" applyNumberFormat="0" applyProtection="0">
      <alignment horizontal="right" vertical="center"/>
    </xf>
    <xf numFmtId="4" fontId="36" fillId="33" borderId="73" applyNumberFormat="0" applyProtection="0">
      <alignment horizontal="right" vertical="center"/>
    </xf>
    <xf numFmtId="4" fontId="36" fillId="33" borderId="73" applyNumberFormat="0" applyProtection="0">
      <alignment horizontal="right" vertical="center"/>
    </xf>
    <xf numFmtId="4" fontId="36" fillId="33" borderId="73" applyNumberFormat="0" applyProtection="0">
      <alignment horizontal="right" vertical="center"/>
    </xf>
    <xf numFmtId="4" fontId="36" fillId="33" borderId="73" applyNumberFormat="0" applyProtection="0">
      <alignment horizontal="right" vertical="center"/>
    </xf>
    <xf numFmtId="4" fontId="36" fillId="33" borderId="73" applyNumberFormat="0" applyProtection="0">
      <alignment horizontal="right" vertical="center"/>
    </xf>
    <xf numFmtId="4" fontId="36" fillId="33" borderId="73" applyNumberFormat="0" applyProtection="0">
      <alignment horizontal="right" vertical="center"/>
    </xf>
    <xf numFmtId="4" fontId="36" fillId="33" borderId="73" applyNumberFormat="0" applyProtection="0">
      <alignment horizontal="right" vertical="center"/>
    </xf>
    <xf numFmtId="4" fontId="36" fillId="33" borderId="73" applyNumberFormat="0" applyProtection="0">
      <alignment horizontal="right" vertical="center"/>
    </xf>
    <xf numFmtId="4" fontId="36" fillId="33" borderId="73" applyNumberFormat="0" applyProtection="0">
      <alignment horizontal="right" vertical="center"/>
    </xf>
    <xf numFmtId="4" fontId="36" fillId="33" borderId="73" applyNumberFormat="0" applyProtection="0">
      <alignment horizontal="right" vertical="center"/>
    </xf>
    <xf numFmtId="4" fontId="36" fillId="33" borderId="73" applyNumberFormat="0" applyProtection="0">
      <alignment horizontal="right" vertical="center"/>
    </xf>
    <xf numFmtId="4" fontId="36" fillId="33" borderId="73" applyNumberFormat="0" applyProtection="0">
      <alignment horizontal="right" vertical="center"/>
    </xf>
    <xf numFmtId="4" fontId="36" fillId="33" borderId="73" applyNumberFormat="0" applyProtection="0">
      <alignment horizontal="right" vertical="center"/>
    </xf>
    <xf numFmtId="4" fontId="36" fillId="33" borderId="73" applyNumberFormat="0" applyProtection="0">
      <alignment horizontal="right" vertical="center"/>
    </xf>
    <xf numFmtId="4" fontId="36" fillId="33" borderId="73" applyNumberFormat="0" applyProtection="0">
      <alignment horizontal="right" vertical="center"/>
    </xf>
    <xf numFmtId="4" fontId="36" fillId="33" borderId="73" applyNumberFormat="0" applyProtection="0">
      <alignment horizontal="right" vertical="center"/>
    </xf>
    <xf numFmtId="4" fontId="36" fillId="33" borderId="73" applyNumberFormat="0" applyProtection="0">
      <alignment horizontal="right" vertical="center"/>
    </xf>
    <xf numFmtId="4" fontId="36" fillId="33" borderId="73" applyNumberFormat="0" applyProtection="0">
      <alignment horizontal="right" vertical="center"/>
    </xf>
    <xf numFmtId="4" fontId="36" fillId="33" borderId="73" applyNumberFormat="0" applyProtection="0">
      <alignment horizontal="right" vertical="center"/>
    </xf>
    <xf numFmtId="4" fontId="36" fillId="33" borderId="73" applyNumberFormat="0" applyProtection="0">
      <alignment horizontal="right" vertical="center"/>
    </xf>
    <xf numFmtId="4" fontId="36" fillId="33" borderId="73" applyNumberFormat="0" applyProtection="0">
      <alignment horizontal="right" vertical="center"/>
    </xf>
    <xf numFmtId="4" fontId="36" fillId="33" borderId="73" applyNumberFormat="0" applyProtection="0">
      <alignment horizontal="right" vertical="center"/>
    </xf>
    <xf numFmtId="4" fontId="36" fillId="33" borderId="73" applyNumberFormat="0" applyProtection="0">
      <alignment horizontal="right" vertical="center"/>
    </xf>
    <xf numFmtId="4" fontId="36" fillId="33" borderId="73" applyNumberFormat="0" applyProtection="0">
      <alignment horizontal="right" vertical="center"/>
    </xf>
    <xf numFmtId="4" fontId="36" fillId="33" borderId="73" applyNumberFormat="0" applyProtection="0">
      <alignment horizontal="right" vertical="center"/>
    </xf>
    <xf numFmtId="4" fontId="36" fillId="33" borderId="73" applyNumberFormat="0" applyProtection="0">
      <alignment horizontal="right" vertical="center"/>
    </xf>
    <xf numFmtId="4" fontId="36" fillId="33" borderId="73" applyNumberFormat="0" applyProtection="0">
      <alignment horizontal="right" vertical="center"/>
    </xf>
    <xf numFmtId="4" fontId="36" fillId="33" borderId="73" applyNumberFormat="0" applyProtection="0">
      <alignment horizontal="right" vertical="center"/>
    </xf>
    <xf numFmtId="4" fontId="36" fillId="33" borderId="73" applyNumberFormat="0" applyProtection="0">
      <alignment horizontal="right" vertical="center"/>
    </xf>
    <xf numFmtId="4" fontId="36" fillId="33" borderId="73" applyNumberFormat="0" applyProtection="0">
      <alignment horizontal="right" vertical="center"/>
    </xf>
    <xf numFmtId="4" fontId="36" fillId="33" borderId="73" applyNumberFormat="0" applyProtection="0">
      <alignment horizontal="right" vertical="center"/>
    </xf>
    <xf numFmtId="4" fontId="36" fillId="33" borderId="73" applyNumberFormat="0" applyProtection="0">
      <alignment horizontal="right" vertical="center"/>
    </xf>
    <xf numFmtId="4" fontId="36" fillId="33" borderId="73" applyNumberFormat="0" applyProtection="0">
      <alignment horizontal="right" vertical="center"/>
    </xf>
    <xf numFmtId="4" fontId="36" fillId="33" borderId="73" applyNumberFormat="0" applyProtection="0">
      <alignment horizontal="right" vertical="center"/>
    </xf>
    <xf numFmtId="4" fontId="36" fillId="33" borderId="73" applyNumberFormat="0" applyProtection="0">
      <alignment horizontal="right" vertical="center"/>
    </xf>
    <xf numFmtId="4" fontId="36" fillId="33" borderId="73" applyNumberFormat="0" applyProtection="0">
      <alignment horizontal="right" vertical="center"/>
    </xf>
    <xf numFmtId="4" fontId="36" fillId="33" borderId="73" applyNumberFormat="0" applyProtection="0">
      <alignment horizontal="right" vertical="center"/>
    </xf>
    <xf numFmtId="4" fontId="36" fillId="33" borderId="73" applyNumberFormat="0" applyProtection="0">
      <alignment horizontal="right" vertical="center"/>
    </xf>
    <xf numFmtId="4" fontId="36" fillId="33" borderId="73" applyNumberFormat="0" applyProtection="0">
      <alignment horizontal="right" vertical="center"/>
    </xf>
    <xf numFmtId="4" fontId="36" fillId="33" borderId="73" applyNumberFormat="0" applyProtection="0">
      <alignment horizontal="right" vertical="center"/>
    </xf>
    <xf numFmtId="4" fontId="36" fillId="33" borderId="73" applyNumberFormat="0" applyProtection="0">
      <alignment horizontal="right" vertical="center"/>
    </xf>
    <xf numFmtId="4" fontId="36" fillId="33" borderId="73" applyNumberFormat="0" applyProtection="0">
      <alignment horizontal="right" vertical="center"/>
    </xf>
    <xf numFmtId="4" fontId="36" fillId="33" borderId="73" applyNumberFormat="0" applyProtection="0">
      <alignment horizontal="right" vertical="center"/>
    </xf>
    <xf numFmtId="4" fontId="36" fillId="33" borderId="73" applyNumberFormat="0" applyProtection="0">
      <alignment horizontal="right" vertical="center"/>
    </xf>
    <xf numFmtId="4" fontId="36" fillId="33" borderId="73" applyNumberFormat="0" applyProtection="0">
      <alignment horizontal="right" vertical="center"/>
    </xf>
    <xf numFmtId="4" fontId="36" fillId="33" borderId="73" applyNumberFormat="0" applyProtection="0">
      <alignment horizontal="right" vertical="center"/>
    </xf>
    <xf numFmtId="4" fontId="36" fillId="33" borderId="73" applyNumberFormat="0" applyProtection="0">
      <alignment horizontal="right" vertical="center"/>
    </xf>
    <xf numFmtId="4" fontId="36" fillId="33" borderId="73" applyNumberFormat="0" applyProtection="0">
      <alignment horizontal="right" vertical="center"/>
    </xf>
    <xf numFmtId="4" fontId="36" fillId="33" borderId="73" applyNumberFormat="0" applyProtection="0">
      <alignment horizontal="right" vertical="center"/>
    </xf>
    <xf numFmtId="4" fontId="36" fillId="33" borderId="73" applyNumberFormat="0" applyProtection="0">
      <alignment horizontal="right" vertical="center"/>
    </xf>
    <xf numFmtId="4" fontId="36" fillId="33" borderId="73" applyNumberFormat="0" applyProtection="0">
      <alignment horizontal="right" vertical="center"/>
    </xf>
    <xf numFmtId="4" fontId="36" fillId="33" borderId="73" applyNumberFormat="0" applyProtection="0">
      <alignment horizontal="right" vertical="center"/>
    </xf>
    <xf numFmtId="4" fontId="36" fillId="33" borderId="73" applyNumberFormat="0" applyProtection="0">
      <alignment horizontal="right" vertical="center"/>
    </xf>
    <xf numFmtId="4" fontId="36" fillId="33" borderId="73" applyNumberFormat="0" applyProtection="0">
      <alignment horizontal="right" vertical="center"/>
    </xf>
    <xf numFmtId="4" fontId="36" fillId="33" borderId="73" applyNumberFormat="0" applyProtection="0">
      <alignment horizontal="right" vertical="center"/>
    </xf>
    <xf numFmtId="4" fontId="36" fillId="33" borderId="73" applyNumberFormat="0" applyProtection="0">
      <alignment horizontal="right" vertical="center"/>
    </xf>
    <xf numFmtId="4" fontId="36" fillId="33" borderId="73" applyNumberFormat="0" applyProtection="0">
      <alignment horizontal="right" vertical="center"/>
    </xf>
    <xf numFmtId="4" fontId="36" fillId="33" borderId="73" applyNumberFormat="0" applyProtection="0">
      <alignment horizontal="right" vertical="center"/>
    </xf>
    <xf numFmtId="4" fontId="36" fillId="33" borderId="73" applyNumberFormat="0" applyProtection="0">
      <alignment horizontal="right" vertical="center"/>
    </xf>
    <xf numFmtId="4" fontId="36" fillId="33" borderId="73" applyNumberFormat="0" applyProtection="0">
      <alignment horizontal="right" vertical="center"/>
    </xf>
    <xf numFmtId="4" fontId="36" fillId="33" borderId="73" applyNumberFormat="0" applyProtection="0">
      <alignment horizontal="right" vertical="center"/>
    </xf>
    <xf numFmtId="4" fontId="36" fillId="33" borderId="73" applyNumberFormat="0" applyProtection="0">
      <alignment horizontal="right" vertical="center"/>
    </xf>
    <xf numFmtId="4" fontId="36" fillId="33" borderId="73" applyNumberFormat="0" applyProtection="0">
      <alignment horizontal="right" vertical="center"/>
    </xf>
    <xf numFmtId="4" fontId="36" fillId="33" borderId="73" applyNumberFormat="0" applyProtection="0">
      <alignment horizontal="right" vertical="center"/>
    </xf>
    <xf numFmtId="4" fontId="36" fillId="33" borderId="73" applyNumberFormat="0" applyProtection="0">
      <alignment horizontal="right" vertical="center"/>
    </xf>
    <xf numFmtId="4" fontId="36" fillId="33" borderId="73" applyNumberFormat="0" applyProtection="0">
      <alignment horizontal="right" vertical="center"/>
    </xf>
    <xf numFmtId="4" fontId="36" fillId="33" borderId="73" applyNumberFormat="0" applyProtection="0">
      <alignment horizontal="right" vertical="center"/>
    </xf>
    <xf numFmtId="4" fontId="36" fillId="33" borderId="73" applyNumberFormat="0" applyProtection="0">
      <alignment horizontal="right" vertical="center"/>
    </xf>
    <xf numFmtId="4" fontId="36" fillId="38" borderId="73" applyNumberFormat="0" applyProtection="0">
      <alignment horizontal="right" vertical="center"/>
    </xf>
    <xf numFmtId="4" fontId="36" fillId="38" borderId="73" applyNumberFormat="0" applyProtection="0">
      <alignment horizontal="right" vertical="center"/>
    </xf>
    <xf numFmtId="4" fontId="36" fillId="38" borderId="73" applyNumberFormat="0" applyProtection="0">
      <alignment horizontal="right" vertical="center"/>
    </xf>
    <xf numFmtId="4" fontId="36" fillId="38" borderId="73" applyNumberFormat="0" applyProtection="0">
      <alignment horizontal="right" vertical="center"/>
    </xf>
    <xf numFmtId="4" fontId="36" fillId="38" borderId="73" applyNumberFormat="0" applyProtection="0">
      <alignment horizontal="right" vertical="center"/>
    </xf>
    <xf numFmtId="4" fontId="36" fillId="38" borderId="73" applyNumberFormat="0" applyProtection="0">
      <alignment horizontal="right" vertical="center"/>
    </xf>
    <xf numFmtId="4" fontId="36" fillId="38" borderId="73" applyNumberFormat="0" applyProtection="0">
      <alignment horizontal="right" vertical="center"/>
    </xf>
    <xf numFmtId="4" fontId="36" fillId="38" borderId="73" applyNumberFormat="0" applyProtection="0">
      <alignment horizontal="right" vertical="center"/>
    </xf>
    <xf numFmtId="4" fontId="36" fillId="38" borderId="73" applyNumberFormat="0" applyProtection="0">
      <alignment horizontal="right" vertical="center"/>
    </xf>
    <xf numFmtId="4" fontId="36" fillId="38" borderId="73" applyNumberFormat="0" applyProtection="0">
      <alignment horizontal="right" vertical="center"/>
    </xf>
    <xf numFmtId="4" fontId="36" fillId="38" borderId="73" applyNumberFormat="0" applyProtection="0">
      <alignment horizontal="right" vertical="center"/>
    </xf>
    <xf numFmtId="4" fontId="36" fillId="38" borderId="73" applyNumberFormat="0" applyProtection="0">
      <alignment horizontal="right" vertical="center"/>
    </xf>
    <xf numFmtId="4" fontId="36" fillId="38" borderId="73" applyNumberFormat="0" applyProtection="0">
      <alignment horizontal="right" vertical="center"/>
    </xf>
    <xf numFmtId="4" fontId="36" fillId="38" borderId="73" applyNumberFormat="0" applyProtection="0">
      <alignment horizontal="right" vertical="center"/>
    </xf>
    <xf numFmtId="4" fontId="36" fillId="38" borderId="73" applyNumberFormat="0" applyProtection="0">
      <alignment horizontal="right" vertical="center"/>
    </xf>
    <xf numFmtId="4" fontId="36" fillId="38" borderId="73" applyNumberFormat="0" applyProtection="0">
      <alignment horizontal="right" vertical="center"/>
    </xf>
    <xf numFmtId="4" fontId="36" fillId="38" borderId="73" applyNumberFormat="0" applyProtection="0">
      <alignment horizontal="right" vertical="center"/>
    </xf>
    <xf numFmtId="4" fontId="36" fillId="38" borderId="73" applyNumberFormat="0" applyProtection="0">
      <alignment horizontal="right" vertical="center"/>
    </xf>
    <xf numFmtId="4" fontId="36" fillId="38" borderId="73" applyNumberFormat="0" applyProtection="0">
      <alignment horizontal="right" vertical="center"/>
    </xf>
    <xf numFmtId="4" fontId="36" fillId="38" borderId="73" applyNumberFormat="0" applyProtection="0">
      <alignment horizontal="right" vertical="center"/>
    </xf>
    <xf numFmtId="4" fontId="36" fillId="38" borderId="73" applyNumberFormat="0" applyProtection="0">
      <alignment horizontal="right" vertical="center"/>
    </xf>
    <xf numFmtId="4" fontId="36" fillId="38" borderId="73" applyNumberFormat="0" applyProtection="0">
      <alignment horizontal="right" vertical="center"/>
    </xf>
    <xf numFmtId="4" fontId="36" fillId="38" borderId="73" applyNumberFormat="0" applyProtection="0">
      <alignment horizontal="right" vertical="center"/>
    </xf>
    <xf numFmtId="4" fontId="36" fillId="38" borderId="73" applyNumberFormat="0" applyProtection="0">
      <alignment horizontal="right" vertical="center"/>
    </xf>
    <xf numFmtId="4" fontId="36" fillId="38" borderId="73" applyNumberFormat="0" applyProtection="0">
      <alignment horizontal="right" vertical="center"/>
    </xf>
    <xf numFmtId="4" fontId="36" fillId="38" borderId="73" applyNumberFormat="0" applyProtection="0">
      <alignment horizontal="right" vertical="center"/>
    </xf>
    <xf numFmtId="4" fontId="36" fillId="38" borderId="73" applyNumberFormat="0" applyProtection="0">
      <alignment horizontal="right" vertical="center"/>
    </xf>
    <xf numFmtId="4" fontId="36" fillId="38" borderId="73" applyNumberFormat="0" applyProtection="0">
      <alignment horizontal="right" vertical="center"/>
    </xf>
    <xf numFmtId="4" fontId="36" fillId="38" borderId="73" applyNumberFormat="0" applyProtection="0">
      <alignment horizontal="right" vertical="center"/>
    </xf>
    <xf numFmtId="4" fontId="36" fillId="38" borderId="73" applyNumberFormat="0" applyProtection="0">
      <alignment horizontal="right" vertical="center"/>
    </xf>
    <xf numFmtId="4" fontId="36" fillId="38" borderId="73" applyNumberFormat="0" applyProtection="0">
      <alignment horizontal="right" vertical="center"/>
    </xf>
    <xf numFmtId="4" fontId="36" fillId="38" borderId="73" applyNumberFormat="0" applyProtection="0">
      <alignment horizontal="right" vertical="center"/>
    </xf>
    <xf numFmtId="4" fontId="36" fillId="38" borderId="73" applyNumberFormat="0" applyProtection="0">
      <alignment horizontal="right" vertical="center"/>
    </xf>
    <xf numFmtId="4" fontId="36" fillId="38" borderId="73" applyNumberFormat="0" applyProtection="0">
      <alignment horizontal="right" vertical="center"/>
    </xf>
    <xf numFmtId="4" fontId="36" fillId="38" borderId="73" applyNumberFormat="0" applyProtection="0">
      <alignment horizontal="right" vertical="center"/>
    </xf>
    <xf numFmtId="4" fontId="36" fillId="38" borderId="73" applyNumberFormat="0" applyProtection="0">
      <alignment horizontal="right" vertical="center"/>
    </xf>
    <xf numFmtId="4" fontId="36" fillId="38" borderId="73" applyNumberFormat="0" applyProtection="0">
      <alignment horizontal="right" vertical="center"/>
    </xf>
    <xf numFmtId="4" fontId="36" fillId="38" borderId="73" applyNumberFormat="0" applyProtection="0">
      <alignment horizontal="right" vertical="center"/>
    </xf>
    <xf numFmtId="4" fontId="36" fillId="38" borderId="73" applyNumberFormat="0" applyProtection="0">
      <alignment horizontal="right" vertical="center"/>
    </xf>
    <xf numFmtId="4" fontId="36" fillId="38" borderId="73" applyNumberFormat="0" applyProtection="0">
      <alignment horizontal="right" vertical="center"/>
    </xf>
    <xf numFmtId="4" fontId="36" fillId="38" borderId="73" applyNumberFormat="0" applyProtection="0">
      <alignment horizontal="right" vertical="center"/>
    </xf>
    <xf numFmtId="4" fontId="36" fillId="38" borderId="73" applyNumberFormat="0" applyProtection="0">
      <alignment horizontal="right" vertical="center"/>
    </xf>
    <xf numFmtId="4" fontId="36" fillId="38" borderId="73" applyNumberFormat="0" applyProtection="0">
      <alignment horizontal="right" vertical="center"/>
    </xf>
    <xf numFmtId="4" fontId="36" fillId="38" borderId="73" applyNumberFormat="0" applyProtection="0">
      <alignment horizontal="right" vertical="center"/>
    </xf>
    <xf numFmtId="4" fontId="36" fillId="38" borderId="73" applyNumberFormat="0" applyProtection="0">
      <alignment horizontal="right" vertical="center"/>
    </xf>
    <xf numFmtId="4" fontId="36" fillId="38" borderId="73" applyNumberFormat="0" applyProtection="0">
      <alignment horizontal="right" vertical="center"/>
    </xf>
    <xf numFmtId="4" fontId="36" fillId="38" borderId="73" applyNumberFormat="0" applyProtection="0">
      <alignment horizontal="right" vertical="center"/>
    </xf>
    <xf numFmtId="4" fontId="36" fillId="38" borderId="73" applyNumberFormat="0" applyProtection="0">
      <alignment horizontal="right" vertical="center"/>
    </xf>
    <xf numFmtId="4" fontId="36" fillId="38" borderId="73" applyNumberFormat="0" applyProtection="0">
      <alignment horizontal="right" vertical="center"/>
    </xf>
    <xf numFmtId="4" fontId="36" fillId="38" borderId="73" applyNumberFormat="0" applyProtection="0">
      <alignment horizontal="right" vertical="center"/>
    </xf>
    <xf numFmtId="4" fontId="36" fillId="38" borderId="73" applyNumberFormat="0" applyProtection="0">
      <alignment horizontal="right" vertical="center"/>
    </xf>
    <xf numFmtId="4" fontId="36" fillId="38" borderId="73" applyNumberFormat="0" applyProtection="0">
      <alignment horizontal="right" vertical="center"/>
    </xf>
    <xf numFmtId="4" fontId="36" fillId="38" borderId="73" applyNumberFormat="0" applyProtection="0">
      <alignment horizontal="right" vertical="center"/>
    </xf>
    <xf numFmtId="4" fontId="36" fillId="38" borderId="73" applyNumberFormat="0" applyProtection="0">
      <alignment horizontal="right" vertical="center"/>
    </xf>
    <xf numFmtId="4" fontId="36" fillId="38" borderId="73" applyNumberFormat="0" applyProtection="0">
      <alignment horizontal="right" vertical="center"/>
    </xf>
    <xf numFmtId="4" fontId="36" fillId="38" borderId="73" applyNumberFormat="0" applyProtection="0">
      <alignment horizontal="right" vertical="center"/>
    </xf>
    <xf numFmtId="4" fontId="36" fillId="38" borderId="73" applyNumberFormat="0" applyProtection="0">
      <alignment horizontal="right" vertical="center"/>
    </xf>
    <xf numFmtId="4" fontId="36" fillId="38" borderId="73" applyNumberFormat="0" applyProtection="0">
      <alignment horizontal="right" vertical="center"/>
    </xf>
    <xf numFmtId="4" fontId="36" fillId="38" borderId="73" applyNumberFormat="0" applyProtection="0">
      <alignment horizontal="right" vertical="center"/>
    </xf>
    <xf numFmtId="4" fontId="36" fillId="38" borderId="73" applyNumberFormat="0" applyProtection="0">
      <alignment horizontal="right" vertical="center"/>
    </xf>
    <xf numFmtId="4" fontId="36" fillId="38" borderId="73" applyNumberFormat="0" applyProtection="0">
      <alignment horizontal="right" vertical="center"/>
    </xf>
    <xf numFmtId="4" fontId="36" fillId="38" borderId="73" applyNumberFormat="0" applyProtection="0">
      <alignment horizontal="right" vertical="center"/>
    </xf>
    <xf numFmtId="4" fontId="36" fillId="38" borderId="73" applyNumberFormat="0" applyProtection="0">
      <alignment horizontal="right" vertical="center"/>
    </xf>
    <xf numFmtId="4" fontId="36" fillId="38" borderId="73" applyNumberFormat="0" applyProtection="0">
      <alignment horizontal="right" vertical="center"/>
    </xf>
    <xf numFmtId="4" fontId="36" fillId="38" borderId="73" applyNumberFormat="0" applyProtection="0">
      <alignment horizontal="right" vertical="center"/>
    </xf>
    <xf numFmtId="4" fontId="36" fillId="38" borderId="73" applyNumberFormat="0" applyProtection="0">
      <alignment horizontal="right" vertical="center"/>
    </xf>
    <xf numFmtId="4" fontId="36" fillId="38" borderId="73" applyNumberFormat="0" applyProtection="0">
      <alignment horizontal="right" vertical="center"/>
    </xf>
    <xf numFmtId="4" fontId="36" fillId="38" borderId="73" applyNumberFormat="0" applyProtection="0">
      <alignment horizontal="right" vertical="center"/>
    </xf>
    <xf numFmtId="4" fontId="36" fillId="38" borderId="73" applyNumberFormat="0" applyProtection="0">
      <alignment horizontal="right" vertical="center"/>
    </xf>
    <xf numFmtId="4" fontId="36" fillId="38" borderId="73" applyNumberFormat="0" applyProtection="0">
      <alignment horizontal="right" vertical="center"/>
    </xf>
    <xf numFmtId="4" fontId="36" fillId="38" borderId="73" applyNumberFormat="0" applyProtection="0">
      <alignment horizontal="right" vertical="center"/>
    </xf>
    <xf numFmtId="4" fontId="36" fillId="38" borderId="73" applyNumberFormat="0" applyProtection="0">
      <alignment horizontal="right" vertical="center"/>
    </xf>
    <xf numFmtId="4" fontId="36" fillId="38" borderId="73" applyNumberFormat="0" applyProtection="0">
      <alignment horizontal="right" vertical="center"/>
    </xf>
    <xf numFmtId="4" fontId="36" fillId="38" borderId="73" applyNumberFormat="0" applyProtection="0">
      <alignment horizontal="right" vertical="center"/>
    </xf>
    <xf numFmtId="4" fontId="36" fillId="38" borderId="73" applyNumberFormat="0" applyProtection="0">
      <alignment horizontal="right" vertical="center"/>
    </xf>
    <xf numFmtId="4" fontId="36" fillId="38" borderId="73" applyNumberFormat="0" applyProtection="0">
      <alignment horizontal="right" vertical="center"/>
    </xf>
    <xf numFmtId="4" fontId="36" fillId="38" borderId="73" applyNumberFormat="0" applyProtection="0">
      <alignment horizontal="right" vertical="center"/>
    </xf>
    <xf numFmtId="4" fontId="36" fillId="38" borderId="73" applyNumberFormat="0" applyProtection="0">
      <alignment horizontal="right" vertical="center"/>
    </xf>
    <xf numFmtId="4" fontId="36" fillId="38" borderId="73" applyNumberFormat="0" applyProtection="0">
      <alignment horizontal="right" vertical="center"/>
    </xf>
    <xf numFmtId="4" fontId="36" fillId="38" borderId="73" applyNumberFormat="0" applyProtection="0">
      <alignment horizontal="right" vertical="center"/>
    </xf>
    <xf numFmtId="4" fontId="36" fillId="38" borderId="73" applyNumberFormat="0" applyProtection="0">
      <alignment horizontal="right" vertical="center"/>
    </xf>
    <xf numFmtId="4" fontId="36" fillId="38" borderId="73" applyNumberFormat="0" applyProtection="0">
      <alignment horizontal="right" vertical="center"/>
    </xf>
    <xf numFmtId="4" fontId="36" fillId="38" borderId="73" applyNumberFormat="0" applyProtection="0">
      <alignment horizontal="right" vertical="center"/>
    </xf>
    <xf numFmtId="4" fontId="36" fillId="38" borderId="73" applyNumberFormat="0" applyProtection="0">
      <alignment horizontal="right" vertical="center"/>
    </xf>
    <xf numFmtId="4" fontId="36" fillId="38" borderId="73" applyNumberFormat="0" applyProtection="0">
      <alignment horizontal="right" vertical="center"/>
    </xf>
    <xf numFmtId="4" fontId="36" fillId="38" borderId="73" applyNumberFormat="0" applyProtection="0">
      <alignment horizontal="right" vertical="center"/>
    </xf>
    <xf numFmtId="4" fontId="36" fillId="38" borderId="73" applyNumberFormat="0" applyProtection="0">
      <alignment horizontal="right" vertical="center"/>
    </xf>
    <xf numFmtId="4" fontId="36" fillId="38" borderId="73" applyNumberFormat="0" applyProtection="0">
      <alignment horizontal="right" vertical="center"/>
    </xf>
    <xf numFmtId="4" fontId="36" fillId="38" borderId="73" applyNumberFormat="0" applyProtection="0">
      <alignment horizontal="right" vertical="center"/>
    </xf>
    <xf numFmtId="4" fontId="36" fillId="38" borderId="73" applyNumberFormat="0" applyProtection="0">
      <alignment horizontal="right" vertical="center"/>
    </xf>
    <xf numFmtId="4" fontId="36" fillId="38" borderId="73" applyNumberFormat="0" applyProtection="0">
      <alignment horizontal="right" vertical="center"/>
    </xf>
    <xf numFmtId="4" fontId="36" fillId="38" borderId="73" applyNumberFormat="0" applyProtection="0">
      <alignment horizontal="right" vertical="center"/>
    </xf>
    <xf numFmtId="4" fontId="36" fillId="38" borderId="73" applyNumberFormat="0" applyProtection="0">
      <alignment horizontal="right" vertical="center"/>
    </xf>
    <xf numFmtId="4" fontId="36" fillId="38" borderId="73" applyNumberFormat="0" applyProtection="0">
      <alignment horizontal="right" vertical="center"/>
    </xf>
    <xf numFmtId="4" fontId="36" fillId="38" borderId="73" applyNumberFormat="0" applyProtection="0">
      <alignment horizontal="right" vertical="center"/>
    </xf>
    <xf numFmtId="4" fontId="36" fillId="38" borderId="73" applyNumberFormat="0" applyProtection="0">
      <alignment horizontal="right" vertical="center"/>
    </xf>
    <xf numFmtId="4" fontId="36" fillId="38" borderId="73" applyNumberFormat="0" applyProtection="0">
      <alignment horizontal="right" vertical="center"/>
    </xf>
    <xf numFmtId="4" fontId="36" fillId="38" borderId="73" applyNumberFormat="0" applyProtection="0">
      <alignment horizontal="right" vertical="center"/>
    </xf>
    <xf numFmtId="4" fontId="36" fillId="38" borderId="73" applyNumberFormat="0" applyProtection="0">
      <alignment horizontal="right" vertical="center"/>
    </xf>
    <xf numFmtId="4" fontId="36" fillId="38" borderId="73" applyNumberFormat="0" applyProtection="0">
      <alignment horizontal="right" vertical="center"/>
    </xf>
    <xf numFmtId="4" fontId="36" fillId="38" borderId="73" applyNumberFormat="0" applyProtection="0">
      <alignment horizontal="right" vertical="center"/>
    </xf>
    <xf numFmtId="4" fontId="36" fillId="38" borderId="73" applyNumberFormat="0" applyProtection="0">
      <alignment horizontal="right" vertical="center"/>
    </xf>
    <xf numFmtId="4" fontId="36" fillId="38" borderId="73" applyNumberFormat="0" applyProtection="0">
      <alignment horizontal="right" vertical="center"/>
    </xf>
    <xf numFmtId="4" fontId="36" fillId="38" borderId="73" applyNumberFormat="0" applyProtection="0">
      <alignment horizontal="right" vertical="center"/>
    </xf>
    <xf numFmtId="4" fontId="36" fillId="38" borderId="73" applyNumberFormat="0" applyProtection="0">
      <alignment horizontal="right" vertical="center"/>
    </xf>
    <xf numFmtId="4" fontId="36" fillId="38" borderId="73" applyNumberFormat="0" applyProtection="0">
      <alignment horizontal="right" vertical="center"/>
    </xf>
    <xf numFmtId="4" fontId="36" fillId="38" borderId="73" applyNumberFormat="0" applyProtection="0">
      <alignment horizontal="right" vertical="center"/>
    </xf>
    <xf numFmtId="4" fontId="36" fillId="38" borderId="73" applyNumberFormat="0" applyProtection="0">
      <alignment horizontal="right" vertical="center"/>
    </xf>
    <xf numFmtId="4" fontId="36" fillId="38" borderId="73" applyNumberFormat="0" applyProtection="0">
      <alignment horizontal="right" vertical="center"/>
    </xf>
    <xf numFmtId="4" fontId="36" fillId="38" borderId="73" applyNumberFormat="0" applyProtection="0">
      <alignment horizontal="right" vertical="center"/>
    </xf>
    <xf numFmtId="4" fontId="36" fillId="38" borderId="73" applyNumberFormat="0" applyProtection="0">
      <alignment horizontal="right" vertical="center"/>
    </xf>
    <xf numFmtId="4" fontId="36" fillId="38" borderId="73" applyNumberFormat="0" applyProtection="0">
      <alignment horizontal="right" vertical="center"/>
    </xf>
    <xf numFmtId="4" fontId="36" fillId="38" borderId="73" applyNumberFormat="0" applyProtection="0">
      <alignment horizontal="right" vertical="center"/>
    </xf>
    <xf numFmtId="4" fontId="36" fillId="38" borderId="73" applyNumberFormat="0" applyProtection="0">
      <alignment horizontal="right" vertical="center"/>
    </xf>
    <xf numFmtId="4" fontId="36" fillId="38" borderId="73" applyNumberFormat="0" applyProtection="0">
      <alignment horizontal="right" vertical="center"/>
    </xf>
    <xf numFmtId="4" fontId="36" fillId="38" borderId="73" applyNumberFormat="0" applyProtection="0">
      <alignment horizontal="right" vertical="center"/>
    </xf>
    <xf numFmtId="4" fontId="36" fillId="38" borderId="73" applyNumberFormat="0" applyProtection="0">
      <alignment horizontal="right" vertical="center"/>
    </xf>
    <xf numFmtId="4" fontId="36" fillId="38" borderId="73" applyNumberFormat="0" applyProtection="0">
      <alignment horizontal="right" vertical="center"/>
    </xf>
    <xf numFmtId="4" fontId="36" fillId="38" borderId="73" applyNumberFormat="0" applyProtection="0">
      <alignment horizontal="right" vertical="center"/>
    </xf>
    <xf numFmtId="4" fontId="36" fillId="38" borderId="73" applyNumberFormat="0" applyProtection="0">
      <alignment horizontal="right" vertical="center"/>
    </xf>
    <xf numFmtId="4" fontId="36" fillId="38" borderId="73" applyNumberFormat="0" applyProtection="0">
      <alignment horizontal="right" vertical="center"/>
    </xf>
    <xf numFmtId="4" fontId="36" fillId="38" borderId="73" applyNumberFormat="0" applyProtection="0">
      <alignment horizontal="right" vertical="center"/>
    </xf>
    <xf numFmtId="4" fontId="36" fillId="38" borderId="73" applyNumberFormat="0" applyProtection="0">
      <alignment horizontal="right" vertical="center"/>
    </xf>
    <xf numFmtId="4" fontId="36" fillId="38" borderId="73" applyNumberFormat="0" applyProtection="0">
      <alignment horizontal="right" vertical="center"/>
    </xf>
    <xf numFmtId="4" fontId="36" fillId="38" borderId="73" applyNumberFormat="0" applyProtection="0">
      <alignment horizontal="right" vertical="center"/>
    </xf>
    <xf numFmtId="4" fontId="36" fillId="38" borderId="73" applyNumberFormat="0" applyProtection="0">
      <alignment horizontal="right" vertical="center"/>
    </xf>
    <xf numFmtId="4" fontId="36" fillId="38" borderId="73" applyNumberFormat="0" applyProtection="0">
      <alignment horizontal="right" vertical="center"/>
    </xf>
    <xf numFmtId="4" fontId="36" fillId="38" borderId="73" applyNumberFormat="0" applyProtection="0">
      <alignment horizontal="right" vertical="center"/>
    </xf>
    <xf numFmtId="4" fontId="36" fillId="38" borderId="73" applyNumberFormat="0" applyProtection="0">
      <alignment horizontal="right" vertical="center"/>
    </xf>
    <xf numFmtId="4" fontId="36" fillId="38" borderId="73" applyNumberFormat="0" applyProtection="0">
      <alignment horizontal="right" vertical="center"/>
    </xf>
    <xf numFmtId="4" fontId="36" fillId="38" borderId="73" applyNumberFormat="0" applyProtection="0">
      <alignment horizontal="right" vertical="center"/>
    </xf>
    <xf numFmtId="4" fontId="36" fillId="38" borderId="73" applyNumberFormat="0" applyProtection="0">
      <alignment horizontal="right" vertical="center"/>
    </xf>
    <xf numFmtId="4" fontId="36" fillId="38" borderId="73" applyNumberFormat="0" applyProtection="0">
      <alignment horizontal="right" vertical="center"/>
    </xf>
    <xf numFmtId="4" fontId="36" fillId="38" borderId="73" applyNumberFormat="0" applyProtection="0">
      <alignment horizontal="right" vertical="center"/>
    </xf>
    <xf numFmtId="4" fontId="36" fillId="38" borderId="73" applyNumberFormat="0" applyProtection="0">
      <alignment horizontal="right" vertical="center"/>
    </xf>
    <xf numFmtId="4" fontId="36" fillId="38" borderId="73" applyNumberFormat="0" applyProtection="0">
      <alignment horizontal="right" vertical="center"/>
    </xf>
    <xf numFmtId="4" fontId="36" fillId="38" borderId="73" applyNumberFormat="0" applyProtection="0">
      <alignment horizontal="right" vertical="center"/>
    </xf>
    <xf numFmtId="4" fontId="36" fillId="38" borderId="73" applyNumberFormat="0" applyProtection="0">
      <alignment horizontal="right" vertical="center"/>
    </xf>
    <xf numFmtId="4" fontId="36" fillId="38" borderId="73" applyNumberFormat="0" applyProtection="0">
      <alignment horizontal="right" vertical="center"/>
    </xf>
    <xf numFmtId="4" fontId="36" fillId="38" borderId="73" applyNumberFormat="0" applyProtection="0">
      <alignment horizontal="right" vertical="center"/>
    </xf>
    <xf numFmtId="4" fontId="36" fillId="38" borderId="73" applyNumberFormat="0" applyProtection="0">
      <alignment horizontal="right" vertical="center"/>
    </xf>
    <xf numFmtId="4" fontId="36" fillId="38" borderId="73" applyNumberFormat="0" applyProtection="0">
      <alignment horizontal="right" vertical="center"/>
    </xf>
    <xf numFmtId="4" fontId="36" fillId="38" borderId="73" applyNumberFormat="0" applyProtection="0">
      <alignment horizontal="right" vertical="center"/>
    </xf>
    <xf numFmtId="4" fontId="36" fillId="38" borderId="73" applyNumberFormat="0" applyProtection="0">
      <alignment horizontal="right" vertical="center"/>
    </xf>
    <xf numFmtId="4" fontId="36" fillId="38" borderId="73" applyNumberFormat="0" applyProtection="0">
      <alignment horizontal="right" vertical="center"/>
    </xf>
    <xf numFmtId="4" fontId="36" fillId="38" borderId="73" applyNumberFormat="0" applyProtection="0">
      <alignment horizontal="right" vertical="center"/>
    </xf>
    <xf numFmtId="4" fontId="36" fillId="38" borderId="73" applyNumberFormat="0" applyProtection="0">
      <alignment horizontal="right" vertical="center"/>
    </xf>
    <xf numFmtId="4" fontId="36" fillId="38" borderId="73" applyNumberFormat="0" applyProtection="0">
      <alignment horizontal="right" vertical="center"/>
    </xf>
    <xf numFmtId="4" fontId="36" fillId="38" borderId="73" applyNumberFormat="0" applyProtection="0">
      <alignment horizontal="right" vertical="center"/>
    </xf>
    <xf numFmtId="4" fontId="36" fillId="38" borderId="73" applyNumberFormat="0" applyProtection="0">
      <alignment horizontal="right" vertical="center"/>
    </xf>
    <xf numFmtId="4" fontId="36" fillId="38" borderId="73" applyNumberFormat="0" applyProtection="0">
      <alignment horizontal="right" vertical="center"/>
    </xf>
    <xf numFmtId="4" fontId="36" fillId="38" borderId="73" applyNumberFormat="0" applyProtection="0">
      <alignment horizontal="right" vertical="center"/>
    </xf>
    <xf numFmtId="4" fontId="36" fillId="38" borderId="73" applyNumberFormat="0" applyProtection="0">
      <alignment horizontal="right" vertical="center"/>
    </xf>
    <xf numFmtId="4" fontId="36" fillId="38" borderId="73" applyNumberFormat="0" applyProtection="0">
      <alignment horizontal="right" vertical="center"/>
    </xf>
    <xf numFmtId="4" fontId="36" fillId="38" borderId="73" applyNumberFormat="0" applyProtection="0">
      <alignment horizontal="right" vertical="center"/>
    </xf>
    <xf numFmtId="4" fontId="36" fillId="38" borderId="73" applyNumberFormat="0" applyProtection="0">
      <alignment horizontal="right" vertical="center"/>
    </xf>
    <xf numFmtId="4" fontId="36" fillId="38" borderId="73" applyNumberFormat="0" applyProtection="0">
      <alignment horizontal="right" vertical="center"/>
    </xf>
    <xf numFmtId="4" fontId="36" fillId="38" borderId="73" applyNumberFormat="0" applyProtection="0">
      <alignment horizontal="right" vertical="center"/>
    </xf>
    <xf numFmtId="4" fontId="36" fillId="38" borderId="73" applyNumberFormat="0" applyProtection="0">
      <alignment horizontal="right" vertical="center"/>
    </xf>
    <xf numFmtId="4" fontId="36" fillId="38" borderId="73" applyNumberFormat="0" applyProtection="0">
      <alignment horizontal="right" vertical="center"/>
    </xf>
    <xf numFmtId="4" fontId="36" fillId="38" borderId="73" applyNumberFormat="0" applyProtection="0">
      <alignment horizontal="right" vertical="center"/>
    </xf>
    <xf numFmtId="4" fontId="36" fillId="38" borderId="73" applyNumberFormat="0" applyProtection="0">
      <alignment horizontal="right" vertical="center"/>
    </xf>
    <xf numFmtId="4" fontId="36" fillId="38" borderId="73" applyNumberFormat="0" applyProtection="0">
      <alignment horizontal="right" vertical="center"/>
    </xf>
    <xf numFmtId="4" fontId="36" fillId="38" borderId="73" applyNumberFormat="0" applyProtection="0">
      <alignment horizontal="right" vertical="center"/>
    </xf>
    <xf numFmtId="4" fontId="36" fillId="38" borderId="73" applyNumberFormat="0" applyProtection="0">
      <alignment horizontal="right" vertical="center"/>
    </xf>
    <xf numFmtId="4" fontId="36" fillId="38" borderId="73" applyNumberFormat="0" applyProtection="0">
      <alignment horizontal="right" vertical="center"/>
    </xf>
    <xf numFmtId="4" fontId="36" fillId="38" borderId="73" applyNumberFormat="0" applyProtection="0">
      <alignment horizontal="right" vertical="center"/>
    </xf>
    <xf numFmtId="4" fontId="36" fillId="38" borderId="73" applyNumberFormat="0" applyProtection="0">
      <alignment horizontal="right" vertical="center"/>
    </xf>
    <xf numFmtId="4" fontId="36" fillId="38" borderId="73" applyNumberFormat="0" applyProtection="0">
      <alignment horizontal="right" vertical="center"/>
    </xf>
    <xf numFmtId="4" fontId="36" fillId="38" borderId="73" applyNumberFormat="0" applyProtection="0">
      <alignment horizontal="right" vertical="center"/>
    </xf>
    <xf numFmtId="4" fontId="36" fillId="38" borderId="73" applyNumberFormat="0" applyProtection="0">
      <alignment horizontal="right" vertical="center"/>
    </xf>
    <xf numFmtId="4" fontId="36" fillId="38" borderId="73" applyNumberFormat="0" applyProtection="0">
      <alignment horizontal="right" vertical="center"/>
    </xf>
    <xf numFmtId="4" fontId="36" fillId="38" borderId="73" applyNumberFormat="0" applyProtection="0">
      <alignment horizontal="right" vertical="center"/>
    </xf>
    <xf numFmtId="4" fontId="36" fillId="38" borderId="73" applyNumberFormat="0" applyProtection="0">
      <alignment horizontal="right" vertical="center"/>
    </xf>
    <xf numFmtId="4" fontId="36" fillId="38" borderId="73" applyNumberFormat="0" applyProtection="0">
      <alignment horizontal="right" vertical="center"/>
    </xf>
    <xf numFmtId="4" fontId="36" fillId="38" borderId="73" applyNumberFormat="0" applyProtection="0">
      <alignment horizontal="right" vertical="center"/>
    </xf>
    <xf numFmtId="4" fontId="36" fillId="38" borderId="73" applyNumberFormat="0" applyProtection="0">
      <alignment horizontal="right" vertical="center"/>
    </xf>
    <xf numFmtId="4" fontId="36" fillId="38" borderId="73" applyNumberFormat="0" applyProtection="0">
      <alignment horizontal="right" vertical="center"/>
    </xf>
    <xf numFmtId="4" fontId="36" fillId="38" borderId="73" applyNumberFormat="0" applyProtection="0">
      <alignment horizontal="right" vertical="center"/>
    </xf>
    <xf numFmtId="4" fontId="36" fillId="38" borderId="73" applyNumberFormat="0" applyProtection="0">
      <alignment horizontal="right" vertical="center"/>
    </xf>
    <xf numFmtId="4" fontId="36" fillId="38" borderId="73" applyNumberFormat="0" applyProtection="0">
      <alignment horizontal="right" vertical="center"/>
    </xf>
    <xf numFmtId="4" fontId="36" fillId="38" borderId="73" applyNumberFormat="0" applyProtection="0">
      <alignment horizontal="right" vertical="center"/>
    </xf>
    <xf numFmtId="4" fontId="36" fillId="38" borderId="73" applyNumberFormat="0" applyProtection="0">
      <alignment horizontal="right" vertical="center"/>
    </xf>
    <xf numFmtId="4" fontId="36" fillId="38" borderId="73" applyNumberFormat="0" applyProtection="0">
      <alignment horizontal="right" vertical="center"/>
    </xf>
    <xf numFmtId="4" fontId="36" fillId="38" borderId="73" applyNumberFormat="0" applyProtection="0">
      <alignment horizontal="right" vertical="center"/>
    </xf>
    <xf numFmtId="4" fontId="36" fillId="38" borderId="73" applyNumberFormat="0" applyProtection="0">
      <alignment horizontal="right" vertical="center"/>
    </xf>
    <xf numFmtId="4" fontId="36" fillId="38" borderId="73" applyNumberFormat="0" applyProtection="0">
      <alignment horizontal="right" vertical="center"/>
    </xf>
    <xf numFmtId="4" fontId="36" fillId="38" borderId="73" applyNumberFormat="0" applyProtection="0">
      <alignment horizontal="right" vertical="center"/>
    </xf>
    <xf numFmtId="4" fontId="36" fillId="38" borderId="73" applyNumberFormat="0" applyProtection="0">
      <alignment horizontal="right" vertical="center"/>
    </xf>
    <xf numFmtId="4" fontId="36" fillId="38" borderId="73" applyNumberFormat="0" applyProtection="0">
      <alignment horizontal="right" vertical="center"/>
    </xf>
    <xf numFmtId="4" fontId="36" fillId="38" borderId="73" applyNumberFormat="0" applyProtection="0">
      <alignment horizontal="right" vertical="center"/>
    </xf>
    <xf numFmtId="4" fontId="36" fillId="38" borderId="73" applyNumberFormat="0" applyProtection="0">
      <alignment horizontal="right" vertical="center"/>
    </xf>
    <xf numFmtId="4" fontId="36" fillId="38" borderId="73" applyNumberFormat="0" applyProtection="0">
      <alignment horizontal="right" vertical="center"/>
    </xf>
    <xf numFmtId="4" fontId="36" fillId="38" borderId="73" applyNumberFormat="0" applyProtection="0">
      <alignment horizontal="right" vertical="center"/>
    </xf>
    <xf numFmtId="4" fontId="36" fillId="38" borderId="73" applyNumberFormat="0" applyProtection="0">
      <alignment horizontal="right" vertical="center"/>
    </xf>
    <xf numFmtId="4" fontId="36" fillId="38" borderId="73" applyNumberFormat="0" applyProtection="0">
      <alignment horizontal="right" vertical="center"/>
    </xf>
    <xf numFmtId="4" fontId="36" fillId="38" borderId="73" applyNumberFormat="0" applyProtection="0">
      <alignment horizontal="right" vertical="center"/>
    </xf>
    <xf numFmtId="4" fontId="36" fillId="38" borderId="73" applyNumberFormat="0" applyProtection="0">
      <alignment horizontal="right" vertical="center"/>
    </xf>
    <xf numFmtId="4" fontId="36" fillId="38" borderId="73" applyNumberFormat="0" applyProtection="0">
      <alignment horizontal="right" vertical="center"/>
    </xf>
    <xf numFmtId="4" fontId="36" fillId="38" borderId="73" applyNumberFormat="0" applyProtection="0">
      <alignment horizontal="right" vertical="center"/>
    </xf>
    <xf numFmtId="4" fontId="36" fillId="38" borderId="73" applyNumberFormat="0" applyProtection="0">
      <alignment horizontal="right" vertical="center"/>
    </xf>
    <xf numFmtId="4" fontId="36" fillId="38" borderId="73" applyNumberFormat="0" applyProtection="0">
      <alignment horizontal="right" vertical="center"/>
    </xf>
    <xf numFmtId="4" fontId="36" fillId="38" borderId="73" applyNumberFormat="0" applyProtection="0">
      <alignment horizontal="right" vertical="center"/>
    </xf>
    <xf numFmtId="4" fontId="36" fillId="38" borderId="73" applyNumberFormat="0" applyProtection="0">
      <alignment horizontal="right" vertical="center"/>
    </xf>
    <xf numFmtId="4" fontId="36" fillId="38" borderId="73" applyNumberFormat="0" applyProtection="0">
      <alignment horizontal="right" vertical="center"/>
    </xf>
    <xf numFmtId="4" fontId="36" fillId="38" borderId="73" applyNumberFormat="0" applyProtection="0">
      <alignment horizontal="right" vertical="center"/>
    </xf>
    <xf numFmtId="4" fontId="36" fillId="38" borderId="73" applyNumberFormat="0" applyProtection="0">
      <alignment horizontal="right" vertical="center"/>
    </xf>
    <xf numFmtId="4" fontId="36" fillId="38" borderId="73" applyNumberFormat="0" applyProtection="0">
      <alignment horizontal="right" vertical="center"/>
    </xf>
    <xf numFmtId="4" fontId="36" fillId="38" borderId="73" applyNumberFormat="0" applyProtection="0">
      <alignment horizontal="right" vertical="center"/>
    </xf>
    <xf numFmtId="4" fontId="36" fillId="38" borderId="73" applyNumberFormat="0" applyProtection="0">
      <alignment horizontal="right" vertical="center"/>
    </xf>
    <xf numFmtId="4" fontId="36" fillId="38" borderId="73" applyNumberFormat="0" applyProtection="0">
      <alignment horizontal="right" vertical="center"/>
    </xf>
    <xf numFmtId="4" fontId="36" fillId="38" borderId="73" applyNumberFormat="0" applyProtection="0">
      <alignment horizontal="right" vertical="center"/>
    </xf>
    <xf numFmtId="4" fontId="36" fillId="38" borderId="73" applyNumberFormat="0" applyProtection="0">
      <alignment horizontal="right" vertical="center"/>
    </xf>
    <xf numFmtId="4" fontId="36" fillId="38" borderId="73" applyNumberFormat="0" applyProtection="0">
      <alignment horizontal="right" vertical="center"/>
    </xf>
    <xf numFmtId="4" fontId="36" fillId="38" borderId="73" applyNumberFormat="0" applyProtection="0">
      <alignment horizontal="right" vertical="center"/>
    </xf>
    <xf numFmtId="4" fontId="36" fillId="38" borderId="73" applyNumberFormat="0" applyProtection="0">
      <alignment horizontal="right" vertical="center"/>
    </xf>
    <xf numFmtId="4" fontId="36" fillId="38" borderId="73" applyNumberFormat="0" applyProtection="0">
      <alignment horizontal="right" vertical="center"/>
    </xf>
    <xf numFmtId="4" fontId="36" fillId="38" borderId="73" applyNumberFormat="0" applyProtection="0">
      <alignment horizontal="right" vertical="center"/>
    </xf>
    <xf numFmtId="4" fontId="36" fillId="38" borderId="73" applyNumberFormat="0" applyProtection="0">
      <alignment horizontal="right" vertical="center"/>
    </xf>
    <xf numFmtId="4" fontId="36" fillId="38" borderId="73" applyNumberFormat="0" applyProtection="0">
      <alignment horizontal="right" vertical="center"/>
    </xf>
    <xf numFmtId="4" fontId="36" fillId="38" borderId="73" applyNumberFormat="0" applyProtection="0">
      <alignment horizontal="right" vertical="center"/>
    </xf>
    <xf numFmtId="4" fontId="36" fillId="38" borderId="73" applyNumberFormat="0" applyProtection="0">
      <alignment horizontal="right" vertical="center"/>
    </xf>
    <xf numFmtId="4" fontId="36" fillId="38" borderId="73" applyNumberFormat="0" applyProtection="0">
      <alignment horizontal="right" vertical="center"/>
    </xf>
    <xf numFmtId="4" fontId="36" fillId="38" borderId="73" applyNumberFormat="0" applyProtection="0">
      <alignment horizontal="right" vertical="center"/>
    </xf>
    <xf numFmtId="4" fontId="36" fillId="38" borderId="73" applyNumberFormat="0" applyProtection="0">
      <alignment horizontal="right" vertical="center"/>
    </xf>
    <xf numFmtId="4" fontId="36" fillId="38" borderId="73" applyNumberFormat="0" applyProtection="0">
      <alignment horizontal="right" vertical="center"/>
    </xf>
    <xf numFmtId="4" fontId="36" fillId="38" borderId="73" applyNumberFormat="0" applyProtection="0">
      <alignment horizontal="right" vertical="center"/>
    </xf>
    <xf numFmtId="4" fontId="36" fillId="38" borderId="73" applyNumberFormat="0" applyProtection="0">
      <alignment horizontal="right" vertical="center"/>
    </xf>
    <xf numFmtId="4" fontId="36" fillId="38" borderId="73" applyNumberFormat="0" applyProtection="0">
      <alignment horizontal="right" vertical="center"/>
    </xf>
    <xf numFmtId="4" fontId="36" fillId="38" borderId="73" applyNumberFormat="0" applyProtection="0">
      <alignment horizontal="right" vertical="center"/>
    </xf>
    <xf numFmtId="4" fontId="36" fillId="38" borderId="73" applyNumberFormat="0" applyProtection="0">
      <alignment horizontal="right" vertical="center"/>
    </xf>
    <xf numFmtId="4" fontId="36" fillId="38" borderId="73" applyNumberFormat="0" applyProtection="0">
      <alignment horizontal="right" vertical="center"/>
    </xf>
    <xf numFmtId="4" fontId="36" fillId="38" borderId="73" applyNumberFormat="0" applyProtection="0">
      <alignment horizontal="right" vertical="center"/>
    </xf>
    <xf numFmtId="4" fontId="36" fillId="38" borderId="73" applyNumberFormat="0" applyProtection="0">
      <alignment horizontal="right" vertical="center"/>
    </xf>
    <xf numFmtId="4" fontId="36" fillId="38" borderId="73" applyNumberFormat="0" applyProtection="0">
      <alignment horizontal="right" vertical="center"/>
    </xf>
    <xf numFmtId="4" fontId="36" fillId="38" borderId="73" applyNumberFormat="0" applyProtection="0">
      <alignment horizontal="right" vertical="center"/>
    </xf>
    <xf numFmtId="4" fontId="36" fillId="38" borderId="73" applyNumberFormat="0" applyProtection="0">
      <alignment horizontal="right" vertical="center"/>
    </xf>
    <xf numFmtId="4" fontId="36" fillId="38" borderId="73" applyNumberFormat="0" applyProtection="0">
      <alignment horizontal="right" vertical="center"/>
    </xf>
    <xf numFmtId="4" fontId="36" fillId="38" borderId="73" applyNumberFormat="0" applyProtection="0">
      <alignment horizontal="right" vertical="center"/>
    </xf>
    <xf numFmtId="4" fontId="36" fillId="38" borderId="73" applyNumberFormat="0" applyProtection="0">
      <alignment horizontal="right" vertical="center"/>
    </xf>
    <xf numFmtId="4" fontId="36" fillId="38" borderId="73" applyNumberFormat="0" applyProtection="0">
      <alignment horizontal="right" vertical="center"/>
    </xf>
    <xf numFmtId="4" fontId="36" fillId="38" borderId="73" applyNumberFormat="0" applyProtection="0">
      <alignment horizontal="right" vertical="center"/>
    </xf>
    <xf numFmtId="4" fontId="36" fillId="38" borderId="73" applyNumberFormat="0" applyProtection="0">
      <alignment horizontal="right" vertical="center"/>
    </xf>
    <xf numFmtId="4" fontId="36" fillId="38" borderId="73" applyNumberFormat="0" applyProtection="0">
      <alignment horizontal="right" vertical="center"/>
    </xf>
    <xf numFmtId="4" fontId="36" fillId="38" borderId="73" applyNumberFormat="0" applyProtection="0">
      <alignment horizontal="right" vertical="center"/>
    </xf>
    <xf numFmtId="4" fontId="36" fillId="38" borderId="73" applyNumberFormat="0" applyProtection="0">
      <alignment horizontal="right" vertical="center"/>
    </xf>
    <xf numFmtId="4" fontId="36" fillId="38" borderId="73" applyNumberFormat="0" applyProtection="0">
      <alignment horizontal="right" vertical="center"/>
    </xf>
    <xf numFmtId="4" fontId="36" fillId="38" borderId="73" applyNumberFormat="0" applyProtection="0">
      <alignment horizontal="right" vertical="center"/>
    </xf>
    <xf numFmtId="4" fontId="36" fillId="38" borderId="73" applyNumberFormat="0" applyProtection="0">
      <alignment horizontal="right" vertical="center"/>
    </xf>
    <xf numFmtId="4" fontId="36" fillId="38" borderId="73" applyNumberFormat="0" applyProtection="0">
      <alignment horizontal="right" vertical="center"/>
    </xf>
    <xf numFmtId="4" fontId="36" fillId="38" borderId="73" applyNumberFormat="0" applyProtection="0">
      <alignment horizontal="right" vertical="center"/>
    </xf>
    <xf numFmtId="4" fontId="36" fillId="38" borderId="73" applyNumberFormat="0" applyProtection="0">
      <alignment horizontal="right" vertical="center"/>
    </xf>
    <xf numFmtId="4" fontId="36" fillId="38" borderId="73" applyNumberFormat="0" applyProtection="0">
      <alignment horizontal="right" vertical="center"/>
    </xf>
    <xf numFmtId="4" fontId="36" fillId="38" borderId="73" applyNumberFormat="0" applyProtection="0">
      <alignment horizontal="right" vertical="center"/>
    </xf>
    <xf numFmtId="4" fontId="36" fillId="38" borderId="73" applyNumberFormat="0" applyProtection="0">
      <alignment horizontal="right" vertical="center"/>
    </xf>
    <xf numFmtId="4" fontId="36" fillId="38" borderId="73" applyNumberFormat="0" applyProtection="0">
      <alignment horizontal="right" vertical="center"/>
    </xf>
    <xf numFmtId="4" fontId="36" fillId="38" borderId="73" applyNumberFormat="0" applyProtection="0">
      <alignment horizontal="right" vertical="center"/>
    </xf>
    <xf numFmtId="4" fontId="36" fillId="38" borderId="73" applyNumberFormat="0" applyProtection="0">
      <alignment horizontal="right" vertical="center"/>
    </xf>
    <xf numFmtId="4" fontId="36" fillId="38" borderId="73" applyNumberFormat="0" applyProtection="0">
      <alignment horizontal="right" vertical="center"/>
    </xf>
    <xf numFmtId="4" fontId="36" fillId="38" borderId="73" applyNumberFormat="0" applyProtection="0">
      <alignment horizontal="right" vertical="center"/>
    </xf>
    <xf numFmtId="4" fontId="36" fillId="38" borderId="73" applyNumberFormat="0" applyProtection="0">
      <alignment horizontal="right" vertical="center"/>
    </xf>
    <xf numFmtId="4" fontId="36" fillId="38" borderId="73" applyNumberFormat="0" applyProtection="0">
      <alignment horizontal="right" vertical="center"/>
    </xf>
    <xf numFmtId="4" fontId="36" fillId="38" borderId="73" applyNumberFormat="0" applyProtection="0">
      <alignment horizontal="right" vertical="center"/>
    </xf>
    <xf numFmtId="4" fontId="36" fillId="38" borderId="73" applyNumberFormat="0" applyProtection="0">
      <alignment horizontal="right" vertical="center"/>
    </xf>
    <xf numFmtId="4" fontId="36" fillId="38" borderId="73" applyNumberFormat="0" applyProtection="0">
      <alignment horizontal="right" vertical="center"/>
    </xf>
    <xf numFmtId="4" fontId="36" fillId="38" borderId="73" applyNumberFormat="0" applyProtection="0">
      <alignment horizontal="right" vertical="center"/>
    </xf>
    <xf numFmtId="4" fontId="36" fillId="38" borderId="73" applyNumberFormat="0" applyProtection="0">
      <alignment horizontal="right" vertical="center"/>
    </xf>
    <xf numFmtId="4" fontId="36" fillId="38" borderId="73" applyNumberFormat="0" applyProtection="0">
      <alignment horizontal="right" vertical="center"/>
    </xf>
    <xf numFmtId="4" fontId="36" fillId="38" borderId="73" applyNumberFormat="0" applyProtection="0">
      <alignment horizontal="right" vertical="center"/>
    </xf>
    <xf numFmtId="4" fontId="36" fillId="38" borderId="73" applyNumberFormat="0" applyProtection="0">
      <alignment horizontal="right" vertical="center"/>
    </xf>
    <xf numFmtId="4" fontId="36" fillId="38" borderId="73" applyNumberFormat="0" applyProtection="0">
      <alignment horizontal="right" vertical="center"/>
    </xf>
    <xf numFmtId="4" fontId="36" fillId="38" borderId="73" applyNumberFormat="0" applyProtection="0">
      <alignment horizontal="right" vertical="center"/>
    </xf>
    <xf numFmtId="4" fontId="36" fillId="38" borderId="73" applyNumberFormat="0" applyProtection="0">
      <alignment horizontal="right" vertical="center"/>
    </xf>
    <xf numFmtId="4" fontId="36" fillId="38" borderId="73" applyNumberFormat="0" applyProtection="0">
      <alignment horizontal="right" vertical="center"/>
    </xf>
    <xf numFmtId="4" fontId="36" fillId="38" borderId="73" applyNumberFormat="0" applyProtection="0">
      <alignment horizontal="right" vertical="center"/>
    </xf>
    <xf numFmtId="4" fontId="36" fillId="38" borderId="73" applyNumberFormat="0" applyProtection="0">
      <alignment horizontal="right" vertical="center"/>
    </xf>
    <xf numFmtId="4" fontId="36" fillId="38" borderId="73" applyNumberFormat="0" applyProtection="0">
      <alignment horizontal="right" vertical="center"/>
    </xf>
    <xf numFmtId="4" fontId="36" fillId="38" borderId="73" applyNumberFormat="0" applyProtection="0">
      <alignment horizontal="right" vertical="center"/>
    </xf>
    <xf numFmtId="4" fontId="36" fillId="38" borderId="73" applyNumberFormat="0" applyProtection="0">
      <alignment horizontal="right" vertical="center"/>
    </xf>
    <xf numFmtId="4" fontId="36" fillId="38" borderId="73" applyNumberFormat="0" applyProtection="0">
      <alignment horizontal="right" vertical="center"/>
    </xf>
    <xf numFmtId="4" fontId="36" fillId="38" borderId="73" applyNumberFormat="0" applyProtection="0">
      <alignment horizontal="right" vertical="center"/>
    </xf>
    <xf numFmtId="4" fontId="36" fillId="38" borderId="73" applyNumberFormat="0" applyProtection="0">
      <alignment horizontal="right" vertical="center"/>
    </xf>
    <xf numFmtId="4" fontId="36" fillId="38" borderId="73" applyNumberFormat="0" applyProtection="0">
      <alignment horizontal="right" vertical="center"/>
    </xf>
    <xf numFmtId="4" fontId="36" fillId="38" borderId="73" applyNumberFormat="0" applyProtection="0">
      <alignment horizontal="right" vertical="center"/>
    </xf>
    <xf numFmtId="4" fontId="36" fillId="38" borderId="73" applyNumberFormat="0" applyProtection="0">
      <alignment horizontal="right" vertical="center"/>
    </xf>
    <xf numFmtId="4" fontId="36" fillId="38" borderId="73" applyNumberFormat="0" applyProtection="0">
      <alignment horizontal="right" vertical="center"/>
    </xf>
    <xf numFmtId="4" fontId="36" fillId="38" borderId="73" applyNumberFormat="0" applyProtection="0">
      <alignment horizontal="right" vertical="center"/>
    </xf>
    <xf numFmtId="4" fontId="36" fillId="38" borderId="73" applyNumberFormat="0" applyProtection="0">
      <alignment horizontal="right" vertical="center"/>
    </xf>
    <xf numFmtId="4" fontId="36" fillId="38" borderId="73" applyNumberFormat="0" applyProtection="0">
      <alignment horizontal="right" vertical="center"/>
    </xf>
    <xf numFmtId="4" fontId="36" fillId="38" borderId="73" applyNumberFormat="0" applyProtection="0">
      <alignment horizontal="right" vertical="center"/>
    </xf>
    <xf numFmtId="4" fontId="36" fillId="38" borderId="73" applyNumberFormat="0" applyProtection="0">
      <alignment horizontal="right" vertical="center"/>
    </xf>
    <xf numFmtId="4" fontId="36" fillId="38" borderId="73" applyNumberFormat="0" applyProtection="0">
      <alignment horizontal="right" vertical="center"/>
    </xf>
    <xf numFmtId="4" fontId="36" fillId="38" borderId="73" applyNumberFormat="0" applyProtection="0">
      <alignment horizontal="right" vertical="center"/>
    </xf>
    <xf numFmtId="4" fontId="36" fillId="38" borderId="73" applyNumberFormat="0" applyProtection="0">
      <alignment horizontal="right" vertical="center"/>
    </xf>
    <xf numFmtId="4" fontId="36" fillId="38" borderId="73" applyNumberFormat="0" applyProtection="0">
      <alignment horizontal="right" vertical="center"/>
    </xf>
    <xf numFmtId="4" fontId="36" fillId="38" borderId="73" applyNumberFormat="0" applyProtection="0">
      <alignment horizontal="right" vertical="center"/>
    </xf>
    <xf numFmtId="4" fontId="36" fillId="38" borderId="73" applyNumberFormat="0" applyProtection="0">
      <alignment horizontal="right" vertical="center"/>
    </xf>
    <xf numFmtId="4" fontId="36" fillId="38" borderId="73" applyNumberFormat="0" applyProtection="0">
      <alignment horizontal="right" vertical="center"/>
    </xf>
    <xf numFmtId="4" fontId="36" fillId="38" borderId="73" applyNumberFormat="0" applyProtection="0">
      <alignment horizontal="right" vertical="center"/>
    </xf>
    <xf numFmtId="4" fontId="36" fillId="38" borderId="73" applyNumberFormat="0" applyProtection="0">
      <alignment horizontal="right" vertical="center"/>
    </xf>
    <xf numFmtId="4" fontId="36" fillId="38" borderId="73" applyNumberFormat="0" applyProtection="0">
      <alignment horizontal="right" vertical="center"/>
    </xf>
    <xf numFmtId="4" fontId="36" fillId="38" borderId="73" applyNumberFormat="0" applyProtection="0">
      <alignment horizontal="right" vertical="center"/>
    </xf>
    <xf numFmtId="4" fontId="36" fillId="38" borderId="73" applyNumberFormat="0" applyProtection="0">
      <alignment horizontal="right" vertical="center"/>
    </xf>
    <xf numFmtId="4" fontId="36" fillId="38" borderId="73" applyNumberFormat="0" applyProtection="0">
      <alignment horizontal="right" vertical="center"/>
    </xf>
    <xf numFmtId="4" fontId="36" fillId="38" borderId="73" applyNumberFormat="0" applyProtection="0">
      <alignment horizontal="right" vertical="center"/>
    </xf>
    <xf numFmtId="4" fontId="36" fillId="38" borderId="73" applyNumberFormat="0" applyProtection="0">
      <alignment horizontal="right" vertical="center"/>
    </xf>
    <xf numFmtId="4" fontId="36" fillId="38" borderId="73" applyNumberFormat="0" applyProtection="0">
      <alignment horizontal="right" vertical="center"/>
    </xf>
    <xf numFmtId="4" fontId="36" fillId="38" borderId="73" applyNumberFormat="0" applyProtection="0">
      <alignment horizontal="right" vertical="center"/>
    </xf>
    <xf numFmtId="4" fontId="36" fillId="38" borderId="73" applyNumberFormat="0" applyProtection="0">
      <alignment horizontal="right" vertical="center"/>
    </xf>
    <xf numFmtId="4" fontId="36" fillId="38" borderId="73" applyNumberFormat="0" applyProtection="0">
      <alignment horizontal="right" vertical="center"/>
    </xf>
    <xf numFmtId="4" fontId="36" fillId="38" borderId="73" applyNumberFormat="0" applyProtection="0">
      <alignment horizontal="right" vertical="center"/>
    </xf>
    <xf numFmtId="4" fontId="36" fillId="38" borderId="73" applyNumberFormat="0" applyProtection="0">
      <alignment horizontal="right" vertical="center"/>
    </xf>
    <xf numFmtId="4" fontId="36" fillId="38" borderId="73" applyNumberFormat="0" applyProtection="0">
      <alignment horizontal="right" vertical="center"/>
    </xf>
    <xf numFmtId="4" fontId="36" fillId="38" borderId="73" applyNumberFormat="0" applyProtection="0">
      <alignment horizontal="right" vertical="center"/>
    </xf>
    <xf numFmtId="4" fontId="36" fillId="38" borderId="73" applyNumberFormat="0" applyProtection="0">
      <alignment horizontal="right" vertical="center"/>
    </xf>
    <xf numFmtId="4" fontId="36" fillId="38" borderId="73" applyNumberFormat="0" applyProtection="0">
      <alignment horizontal="right" vertical="center"/>
    </xf>
    <xf numFmtId="4" fontId="36" fillId="38" borderId="73" applyNumberFormat="0" applyProtection="0">
      <alignment horizontal="right" vertical="center"/>
    </xf>
    <xf numFmtId="4" fontId="36" fillId="38" borderId="73" applyNumberFormat="0" applyProtection="0">
      <alignment horizontal="right" vertical="center"/>
    </xf>
    <xf numFmtId="4" fontId="36" fillId="38" borderId="73" applyNumberFormat="0" applyProtection="0">
      <alignment horizontal="right" vertical="center"/>
    </xf>
    <xf numFmtId="4" fontId="36" fillId="38" borderId="73" applyNumberFormat="0" applyProtection="0">
      <alignment horizontal="right" vertical="center"/>
    </xf>
    <xf numFmtId="4" fontId="36" fillId="38" borderId="73" applyNumberFormat="0" applyProtection="0">
      <alignment horizontal="right" vertical="center"/>
    </xf>
    <xf numFmtId="4" fontId="36" fillId="38" borderId="73" applyNumberFormat="0" applyProtection="0">
      <alignment horizontal="right" vertical="center"/>
    </xf>
    <xf numFmtId="4" fontId="36" fillId="38" borderId="73" applyNumberFormat="0" applyProtection="0">
      <alignment horizontal="right" vertical="center"/>
    </xf>
    <xf numFmtId="4" fontId="36" fillId="38" borderId="73" applyNumberFormat="0" applyProtection="0">
      <alignment horizontal="right" vertical="center"/>
    </xf>
    <xf numFmtId="4" fontId="36" fillId="38" borderId="73" applyNumberFormat="0" applyProtection="0">
      <alignment horizontal="right" vertical="center"/>
    </xf>
    <xf numFmtId="4" fontId="36" fillId="38" borderId="73" applyNumberFormat="0" applyProtection="0">
      <alignment horizontal="right" vertical="center"/>
    </xf>
    <xf numFmtId="4" fontId="36" fillId="38" borderId="73" applyNumberFormat="0" applyProtection="0">
      <alignment horizontal="right" vertical="center"/>
    </xf>
    <xf numFmtId="4" fontId="36" fillId="38" borderId="73" applyNumberFormat="0" applyProtection="0">
      <alignment horizontal="right" vertical="center"/>
    </xf>
    <xf numFmtId="4" fontId="36" fillId="38" borderId="73" applyNumberFormat="0" applyProtection="0">
      <alignment horizontal="right" vertical="center"/>
    </xf>
    <xf numFmtId="4" fontId="36" fillId="38" borderId="73" applyNumberFormat="0" applyProtection="0">
      <alignment horizontal="right" vertical="center"/>
    </xf>
    <xf numFmtId="4" fontId="36" fillId="38" borderId="73" applyNumberFormat="0" applyProtection="0">
      <alignment horizontal="right" vertical="center"/>
    </xf>
    <xf numFmtId="4" fontId="36" fillId="38" borderId="73" applyNumberFormat="0" applyProtection="0">
      <alignment horizontal="right" vertical="center"/>
    </xf>
    <xf numFmtId="4" fontId="36" fillId="38" borderId="73" applyNumberFormat="0" applyProtection="0">
      <alignment horizontal="right" vertical="center"/>
    </xf>
    <xf numFmtId="4" fontId="36" fillId="38" borderId="73" applyNumberFormat="0" applyProtection="0">
      <alignment horizontal="right" vertical="center"/>
    </xf>
    <xf numFmtId="4" fontId="36" fillId="38" borderId="73" applyNumberFormat="0" applyProtection="0">
      <alignment horizontal="right" vertical="center"/>
    </xf>
    <xf numFmtId="4" fontId="36" fillId="38" borderId="73" applyNumberFormat="0" applyProtection="0">
      <alignment horizontal="right" vertical="center"/>
    </xf>
    <xf numFmtId="4" fontId="36" fillId="38" borderId="73" applyNumberFormat="0" applyProtection="0">
      <alignment horizontal="right" vertical="center"/>
    </xf>
    <xf numFmtId="4" fontId="36" fillId="38" borderId="73" applyNumberFormat="0" applyProtection="0">
      <alignment horizontal="right" vertical="center"/>
    </xf>
    <xf numFmtId="4" fontId="36" fillId="38" borderId="73" applyNumberFormat="0" applyProtection="0">
      <alignment horizontal="right" vertical="center"/>
    </xf>
    <xf numFmtId="4" fontId="36" fillId="38" borderId="73" applyNumberFormat="0" applyProtection="0">
      <alignment horizontal="right" vertical="center"/>
    </xf>
    <xf numFmtId="4" fontId="36" fillId="38" borderId="73" applyNumberFormat="0" applyProtection="0">
      <alignment horizontal="right" vertical="center"/>
    </xf>
    <xf numFmtId="4" fontId="36" fillId="38" borderId="73" applyNumberFormat="0" applyProtection="0">
      <alignment horizontal="right" vertical="center"/>
    </xf>
    <xf numFmtId="4" fontId="36" fillId="38" borderId="73" applyNumberFormat="0" applyProtection="0">
      <alignment horizontal="right" vertical="center"/>
    </xf>
    <xf numFmtId="4" fontId="36" fillId="38" borderId="73" applyNumberFormat="0" applyProtection="0">
      <alignment horizontal="right" vertical="center"/>
    </xf>
    <xf numFmtId="4" fontId="36" fillId="38" borderId="73" applyNumberFormat="0" applyProtection="0">
      <alignment horizontal="right" vertical="center"/>
    </xf>
    <xf numFmtId="4" fontId="36" fillId="38" borderId="73" applyNumberFormat="0" applyProtection="0">
      <alignment horizontal="right" vertical="center"/>
    </xf>
    <xf numFmtId="4" fontId="36" fillId="38" borderId="73" applyNumberFormat="0" applyProtection="0">
      <alignment horizontal="right" vertical="center"/>
    </xf>
    <xf numFmtId="4" fontId="36" fillId="38" borderId="73" applyNumberFormat="0" applyProtection="0">
      <alignment horizontal="right" vertical="center"/>
    </xf>
    <xf numFmtId="4" fontId="36" fillId="38" borderId="73" applyNumberFormat="0" applyProtection="0">
      <alignment horizontal="right" vertical="center"/>
    </xf>
    <xf numFmtId="4" fontId="36" fillId="38" borderId="73" applyNumberFormat="0" applyProtection="0">
      <alignment horizontal="right" vertical="center"/>
    </xf>
    <xf numFmtId="4" fontId="36" fillId="38" borderId="73" applyNumberFormat="0" applyProtection="0">
      <alignment horizontal="right" vertical="center"/>
    </xf>
    <xf numFmtId="4" fontId="36" fillId="38" borderId="73" applyNumberFormat="0" applyProtection="0">
      <alignment horizontal="right" vertical="center"/>
    </xf>
    <xf numFmtId="4" fontId="36" fillId="38" borderId="73" applyNumberFormat="0" applyProtection="0">
      <alignment horizontal="right" vertical="center"/>
    </xf>
    <xf numFmtId="4" fontId="36" fillId="38" borderId="73" applyNumberFormat="0" applyProtection="0">
      <alignment horizontal="right" vertical="center"/>
    </xf>
    <xf numFmtId="4" fontId="36" fillId="38" borderId="73" applyNumberFormat="0" applyProtection="0">
      <alignment horizontal="right" vertical="center"/>
    </xf>
    <xf numFmtId="4" fontId="36" fillId="38" borderId="73" applyNumberFormat="0" applyProtection="0">
      <alignment horizontal="right" vertical="center"/>
    </xf>
    <xf numFmtId="4" fontId="36" fillId="38" borderId="73" applyNumberFormat="0" applyProtection="0">
      <alignment horizontal="right" vertical="center"/>
    </xf>
    <xf numFmtId="4" fontId="36" fillId="38" borderId="73" applyNumberFormat="0" applyProtection="0">
      <alignment horizontal="right" vertical="center"/>
    </xf>
    <xf numFmtId="4" fontId="36" fillId="38" borderId="73" applyNumberFormat="0" applyProtection="0">
      <alignment horizontal="right" vertical="center"/>
    </xf>
    <xf numFmtId="4" fontId="36" fillId="38" borderId="73" applyNumberFormat="0" applyProtection="0">
      <alignment horizontal="right" vertical="center"/>
    </xf>
    <xf numFmtId="4" fontId="36" fillId="38" borderId="73" applyNumberFormat="0" applyProtection="0">
      <alignment horizontal="right" vertical="center"/>
    </xf>
    <xf numFmtId="4" fontId="36" fillId="38" borderId="73" applyNumberFormat="0" applyProtection="0">
      <alignment horizontal="right" vertical="center"/>
    </xf>
    <xf numFmtId="4" fontId="36" fillId="38" borderId="73" applyNumberFormat="0" applyProtection="0">
      <alignment horizontal="right" vertical="center"/>
    </xf>
    <xf numFmtId="4" fontId="36" fillId="38" borderId="73" applyNumberFormat="0" applyProtection="0">
      <alignment horizontal="right" vertical="center"/>
    </xf>
    <xf numFmtId="4" fontId="36" fillId="38" borderId="73" applyNumberFormat="0" applyProtection="0">
      <alignment horizontal="right" vertical="center"/>
    </xf>
    <xf numFmtId="4" fontId="36" fillId="38" borderId="73" applyNumberFormat="0" applyProtection="0">
      <alignment horizontal="right" vertical="center"/>
    </xf>
    <xf numFmtId="4" fontId="36" fillId="38" borderId="73" applyNumberFormat="0" applyProtection="0">
      <alignment horizontal="right" vertical="center"/>
    </xf>
    <xf numFmtId="4" fontId="36" fillId="38" borderId="73" applyNumberFormat="0" applyProtection="0">
      <alignment horizontal="right" vertical="center"/>
    </xf>
    <xf numFmtId="4" fontId="36" fillId="38" borderId="73" applyNumberFormat="0" applyProtection="0">
      <alignment horizontal="right" vertical="center"/>
    </xf>
    <xf numFmtId="4" fontId="36" fillId="38" borderId="73" applyNumberFormat="0" applyProtection="0">
      <alignment horizontal="right" vertical="center"/>
    </xf>
    <xf numFmtId="4" fontId="36" fillId="38" borderId="73" applyNumberFormat="0" applyProtection="0">
      <alignment horizontal="right" vertical="center"/>
    </xf>
    <xf numFmtId="4" fontId="36" fillId="38" borderId="73" applyNumberFormat="0" applyProtection="0">
      <alignment horizontal="right" vertical="center"/>
    </xf>
    <xf numFmtId="4" fontId="36" fillId="38" borderId="73" applyNumberFormat="0" applyProtection="0">
      <alignment horizontal="right" vertical="center"/>
    </xf>
    <xf numFmtId="4" fontId="36" fillId="38" borderId="73" applyNumberFormat="0" applyProtection="0">
      <alignment horizontal="right" vertical="center"/>
    </xf>
    <xf numFmtId="4" fontId="36" fillId="38" borderId="73" applyNumberFormat="0" applyProtection="0">
      <alignment horizontal="right" vertical="center"/>
    </xf>
    <xf numFmtId="4" fontId="36" fillId="38" borderId="73" applyNumberFormat="0" applyProtection="0">
      <alignment horizontal="right" vertical="center"/>
    </xf>
    <xf numFmtId="4" fontId="36" fillId="38" borderId="73" applyNumberFormat="0" applyProtection="0">
      <alignment horizontal="right" vertical="center"/>
    </xf>
    <xf numFmtId="4" fontId="36" fillId="38" borderId="73" applyNumberFormat="0" applyProtection="0">
      <alignment horizontal="right" vertical="center"/>
    </xf>
    <xf numFmtId="4" fontId="36" fillId="38" borderId="73" applyNumberFormat="0" applyProtection="0">
      <alignment horizontal="right" vertical="center"/>
    </xf>
    <xf numFmtId="4" fontId="36" fillId="38" borderId="73" applyNumberFormat="0" applyProtection="0">
      <alignment horizontal="right" vertical="center"/>
    </xf>
    <xf numFmtId="4" fontId="36" fillId="38" borderId="73" applyNumberFormat="0" applyProtection="0">
      <alignment horizontal="right" vertical="center"/>
    </xf>
    <xf numFmtId="4" fontId="36" fillId="38" borderId="73" applyNumberFormat="0" applyProtection="0">
      <alignment horizontal="right" vertical="center"/>
    </xf>
    <xf numFmtId="4" fontId="36" fillId="38" borderId="73" applyNumberFormat="0" applyProtection="0">
      <alignment horizontal="right" vertical="center"/>
    </xf>
    <xf numFmtId="4" fontId="36" fillId="38" borderId="73" applyNumberFormat="0" applyProtection="0">
      <alignment horizontal="right" vertical="center"/>
    </xf>
    <xf numFmtId="4" fontId="36" fillId="38" borderId="73" applyNumberFormat="0" applyProtection="0">
      <alignment horizontal="right" vertical="center"/>
    </xf>
    <xf numFmtId="4" fontId="36" fillId="38" borderId="73" applyNumberFormat="0" applyProtection="0">
      <alignment horizontal="right" vertical="center"/>
    </xf>
    <xf numFmtId="4" fontId="36" fillId="38" borderId="73" applyNumberFormat="0" applyProtection="0">
      <alignment horizontal="right" vertical="center"/>
    </xf>
    <xf numFmtId="4" fontId="36" fillId="38" borderId="73" applyNumberFormat="0" applyProtection="0">
      <alignment horizontal="right" vertical="center"/>
    </xf>
    <xf numFmtId="4" fontId="36" fillId="38" borderId="73" applyNumberFormat="0" applyProtection="0">
      <alignment horizontal="right" vertical="center"/>
    </xf>
    <xf numFmtId="4" fontId="36" fillId="38" borderId="73" applyNumberFormat="0" applyProtection="0">
      <alignment horizontal="right" vertical="center"/>
    </xf>
    <xf numFmtId="4" fontId="36" fillId="38" borderId="73" applyNumberFormat="0" applyProtection="0">
      <alignment horizontal="right" vertical="center"/>
    </xf>
    <xf numFmtId="4" fontId="36" fillId="38" borderId="73" applyNumberFormat="0" applyProtection="0">
      <alignment horizontal="right" vertical="center"/>
    </xf>
    <xf numFmtId="4" fontId="36" fillId="38" borderId="73" applyNumberFormat="0" applyProtection="0">
      <alignment horizontal="right" vertical="center"/>
    </xf>
    <xf numFmtId="4" fontId="36" fillId="38" borderId="73" applyNumberFormat="0" applyProtection="0">
      <alignment horizontal="right" vertical="center"/>
    </xf>
    <xf numFmtId="4" fontId="36" fillId="38" borderId="73" applyNumberFormat="0" applyProtection="0">
      <alignment horizontal="right" vertical="center"/>
    </xf>
    <xf numFmtId="4" fontId="36" fillId="38" borderId="73" applyNumberFormat="0" applyProtection="0">
      <alignment horizontal="right" vertical="center"/>
    </xf>
    <xf numFmtId="4" fontId="36" fillId="38" borderId="73" applyNumberFormat="0" applyProtection="0">
      <alignment horizontal="right" vertical="center"/>
    </xf>
    <xf numFmtId="4" fontId="36" fillId="38" borderId="73" applyNumberFormat="0" applyProtection="0">
      <alignment horizontal="right" vertical="center"/>
    </xf>
    <xf numFmtId="4" fontId="36" fillId="38" borderId="73" applyNumberFormat="0" applyProtection="0">
      <alignment horizontal="right" vertical="center"/>
    </xf>
    <xf numFmtId="4" fontId="36" fillId="38" borderId="73" applyNumberFormat="0" applyProtection="0">
      <alignment horizontal="right" vertical="center"/>
    </xf>
    <xf numFmtId="4" fontId="36" fillId="38" borderId="73" applyNumberFormat="0" applyProtection="0">
      <alignment horizontal="right" vertical="center"/>
    </xf>
    <xf numFmtId="4" fontId="36" fillId="38" borderId="73" applyNumberFormat="0" applyProtection="0">
      <alignment horizontal="right" vertical="center"/>
    </xf>
    <xf numFmtId="4" fontId="36" fillId="38" borderId="73" applyNumberFormat="0" applyProtection="0">
      <alignment horizontal="right" vertical="center"/>
    </xf>
    <xf numFmtId="4" fontId="36" fillId="38" borderId="73" applyNumberFormat="0" applyProtection="0">
      <alignment horizontal="right" vertical="center"/>
    </xf>
    <xf numFmtId="4" fontId="36" fillId="38" borderId="73" applyNumberFormat="0" applyProtection="0">
      <alignment horizontal="right" vertical="center"/>
    </xf>
    <xf numFmtId="4" fontId="36" fillId="38" borderId="73" applyNumberFormat="0" applyProtection="0">
      <alignment horizontal="right" vertical="center"/>
    </xf>
    <xf numFmtId="4" fontId="36" fillId="38" borderId="73" applyNumberFormat="0" applyProtection="0">
      <alignment horizontal="right" vertical="center"/>
    </xf>
    <xf numFmtId="4" fontId="36" fillId="38" borderId="73" applyNumberFormat="0" applyProtection="0">
      <alignment horizontal="right" vertical="center"/>
    </xf>
    <xf numFmtId="4" fontId="36" fillId="38" borderId="73" applyNumberFormat="0" applyProtection="0">
      <alignment horizontal="right" vertical="center"/>
    </xf>
    <xf numFmtId="4" fontId="36" fillId="38" borderId="73" applyNumberFormat="0" applyProtection="0">
      <alignment horizontal="right" vertical="center"/>
    </xf>
    <xf numFmtId="4" fontId="36" fillId="38" borderId="73" applyNumberFormat="0" applyProtection="0">
      <alignment horizontal="right" vertical="center"/>
    </xf>
    <xf numFmtId="4" fontId="36" fillId="38" borderId="73" applyNumberFormat="0" applyProtection="0">
      <alignment horizontal="right" vertical="center"/>
    </xf>
    <xf numFmtId="4" fontId="36" fillId="38" borderId="73" applyNumberFormat="0" applyProtection="0">
      <alignment horizontal="right" vertical="center"/>
    </xf>
    <xf numFmtId="4" fontId="36" fillId="38" borderId="73" applyNumberFormat="0" applyProtection="0">
      <alignment horizontal="right" vertical="center"/>
    </xf>
    <xf numFmtId="4" fontId="36" fillId="38" borderId="73" applyNumberFormat="0" applyProtection="0">
      <alignment horizontal="right" vertical="center"/>
    </xf>
    <xf numFmtId="4" fontId="36" fillId="38" borderId="73" applyNumberFormat="0" applyProtection="0">
      <alignment horizontal="right" vertical="center"/>
    </xf>
    <xf numFmtId="4" fontId="36" fillId="38" borderId="73" applyNumberFormat="0" applyProtection="0">
      <alignment horizontal="right" vertical="center"/>
    </xf>
    <xf numFmtId="4" fontId="36" fillId="38" borderId="73" applyNumberFormat="0" applyProtection="0">
      <alignment horizontal="right" vertical="center"/>
    </xf>
    <xf numFmtId="4" fontId="36" fillId="38" borderId="73" applyNumberFormat="0" applyProtection="0">
      <alignment horizontal="right" vertical="center"/>
    </xf>
    <xf numFmtId="4" fontId="36" fillId="38" borderId="73" applyNumberFormat="0" applyProtection="0">
      <alignment horizontal="right" vertical="center"/>
    </xf>
    <xf numFmtId="4" fontId="36" fillId="38" borderId="73" applyNumberFormat="0" applyProtection="0">
      <alignment horizontal="right" vertical="center"/>
    </xf>
    <xf numFmtId="4" fontId="36" fillId="38" borderId="73" applyNumberFormat="0" applyProtection="0">
      <alignment horizontal="right" vertical="center"/>
    </xf>
    <xf numFmtId="4" fontId="36" fillId="38" borderId="73" applyNumberFormat="0" applyProtection="0">
      <alignment horizontal="right" vertical="center"/>
    </xf>
    <xf numFmtId="4" fontId="36" fillId="38" borderId="73" applyNumberFormat="0" applyProtection="0">
      <alignment horizontal="right" vertical="center"/>
    </xf>
    <xf numFmtId="4" fontId="36" fillId="38" borderId="73" applyNumberFormat="0" applyProtection="0">
      <alignment horizontal="right" vertical="center"/>
    </xf>
    <xf numFmtId="4" fontId="36" fillId="38" borderId="73" applyNumberFormat="0" applyProtection="0">
      <alignment horizontal="right" vertical="center"/>
    </xf>
    <xf numFmtId="4" fontId="36" fillId="38" borderId="73" applyNumberFormat="0" applyProtection="0">
      <alignment horizontal="right" vertical="center"/>
    </xf>
    <xf numFmtId="4" fontId="36" fillId="38" borderId="73" applyNumberFormat="0" applyProtection="0">
      <alignment horizontal="right" vertical="center"/>
    </xf>
    <xf numFmtId="4" fontId="36" fillId="38" borderId="73" applyNumberFormat="0" applyProtection="0">
      <alignment horizontal="right" vertical="center"/>
    </xf>
    <xf numFmtId="4" fontId="36" fillId="38" borderId="73" applyNumberFormat="0" applyProtection="0">
      <alignment horizontal="right" vertical="center"/>
    </xf>
    <xf numFmtId="4" fontId="36" fillId="38" borderId="73" applyNumberFormat="0" applyProtection="0">
      <alignment horizontal="right" vertical="center"/>
    </xf>
    <xf numFmtId="4" fontId="36" fillId="38" borderId="73" applyNumberFormat="0" applyProtection="0">
      <alignment horizontal="right" vertical="center"/>
    </xf>
    <xf numFmtId="4" fontId="36" fillId="38" borderId="73" applyNumberFormat="0" applyProtection="0">
      <alignment horizontal="right" vertical="center"/>
    </xf>
    <xf numFmtId="4" fontId="36" fillId="38" borderId="73" applyNumberFormat="0" applyProtection="0">
      <alignment horizontal="right" vertical="center"/>
    </xf>
    <xf numFmtId="4" fontId="36" fillId="38" borderId="73" applyNumberFormat="0" applyProtection="0">
      <alignment horizontal="right" vertical="center"/>
    </xf>
    <xf numFmtId="4" fontId="36" fillId="38" borderId="73" applyNumberFormat="0" applyProtection="0">
      <alignment horizontal="right" vertical="center"/>
    </xf>
    <xf numFmtId="4" fontId="36" fillId="38" borderId="73" applyNumberFormat="0" applyProtection="0">
      <alignment horizontal="right" vertical="center"/>
    </xf>
    <xf numFmtId="4" fontId="36" fillId="38" borderId="73" applyNumberFormat="0" applyProtection="0">
      <alignment horizontal="right" vertical="center"/>
    </xf>
    <xf numFmtId="4" fontId="36" fillId="38" borderId="73" applyNumberFormat="0" applyProtection="0">
      <alignment horizontal="right" vertical="center"/>
    </xf>
    <xf numFmtId="4" fontId="36" fillId="38" borderId="73" applyNumberFormat="0" applyProtection="0">
      <alignment horizontal="right" vertical="center"/>
    </xf>
    <xf numFmtId="4" fontId="36" fillId="38" borderId="73" applyNumberFormat="0" applyProtection="0">
      <alignment horizontal="right" vertical="center"/>
    </xf>
    <xf numFmtId="4" fontId="36" fillId="38" borderId="73" applyNumberFormat="0" applyProtection="0">
      <alignment horizontal="right" vertical="center"/>
    </xf>
    <xf numFmtId="4" fontId="36" fillId="38" borderId="73" applyNumberFormat="0" applyProtection="0">
      <alignment horizontal="right" vertical="center"/>
    </xf>
    <xf numFmtId="4" fontId="36" fillId="38" borderId="73" applyNumberFormat="0" applyProtection="0">
      <alignment horizontal="right" vertical="center"/>
    </xf>
    <xf numFmtId="4" fontId="36" fillId="38" borderId="73" applyNumberFormat="0" applyProtection="0">
      <alignment horizontal="right" vertical="center"/>
    </xf>
    <xf numFmtId="4" fontId="36" fillId="38" borderId="73" applyNumberFormat="0" applyProtection="0">
      <alignment horizontal="right" vertical="center"/>
    </xf>
    <xf numFmtId="4" fontId="36" fillId="38" borderId="73" applyNumberFormat="0" applyProtection="0">
      <alignment horizontal="right" vertical="center"/>
    </xf>
    <xf numFmtId="4" fontId="36" fillId="38" borderId="73" applyNumberFormat="0" applyProtection="0">
      <alignment horizontal="right" vertical="center"/>
    </xf>
    <xf numFmtId="4" fontId="36" fillId="38" borderId="73" applyNumberFormat="0" applyProtection="0">
      <alignment horizontal="right" vertical="center"/>
    </xf>
    <xf numFmtId="4" fontId="36" fillId="38" borderId="73" applyNumberFormat="0" applyProtection="0">
      <alignment horizontal="right" vertical="center"/>
    </xf>
    <xf numFmtId="4" fontId="36" fillId="38" borderId="73" applyNumberFormat="0" applyProtection="0">
      <alignment horizontal="right" vertical="center"/>
    </xf>
    <xf numFmtId="4" fontId="36" fillId="38" borderId="73" applyNumberFormat="0" applyProtection="0">
      <alignment horizontal="right" vertical="center"/>
    </xf>
    <xf numFmtId="4" fontId="36" fillId="38" borderId="73" applyNumberFormat="0" applyProtection="0">
      <alignment horizontal="right" vertical="center"/>
    </xf>
    <xf numFmtId="4" fontId="36" fillId="38" borderId="73" applyNumberFormat="0" applyProtection="0">
      <alignment horizontal="right" vertical="center"/>
    </xf>
    <xf numFmtId="4" fontId="36" fillId="38" borderId="73" applyNumberFormat="0" applyProtection="0">
      <alignment horizontal="right" vertical="center"/>
    </xf>
    <xf numFmtId="4" fontId="36" fillId="38" borderId="73" applyNumberFormat="0" applyProtection="0">
      <alignment horizontal="right" vertical="center"/>
    </xf>
    <xf numFmtId="4" fontId="36" fillId="38" borderId="73" applyNumberFormat="0" applyProtection="0">
      <alignment horizontal="right" vertical="center"/>
    </xf>
    <xf numFmtId="4" fontId="36" fillId="38" borderId="73" applyNumberFormat="0" applyProtection="0">
      <alignment horizontal="right" vertical="center"/>
    </xf>
    <xf numFmtId="4" fontId="36" fillId="38" borderId="73" applyNumberFormat="0" applyProtection="0">
      <alignment horizontal="right" vertical="center"/>
    </xf>
    <xf numFmtId="4" fontId="36" fillId="38" borderId="73" applyNumberFormat="0" applyProtection="0">
      <alignment horizontal="right" vertical="center"/>
    </xf>
    <xf numFmtId="4" fontId="36" fillId="38" borderId="73" applyNumberFormat="0" applyProtection="0">
      <alignment horizontal="right" vertical="center"/>
    </xf>
    <xf numFmtId="4" fontId="36" fillId="38" borderId="73" applyNumberFormat="0" applyProtection="0">
      <alignment horizontal="right" vertical="center"/>
    </xf>
    <xf numFmtId="4" fontId="36" fillId="38" borderId="73" applyNumberFormat="0" applyProtection="0">
      <alignment horizontal="right" vertical="center"/>
    </xf>
    <xf numFmtId="4" fontId="36" fillId="38" borderId="73" applyNumberFormat="0" applyProtection="0">
      <alignment horizontal="right" vertical="center"/>
    </xf>
    <xf numFmtId="4" fontId="36" fillId="38" borderId="73" applyNumberFormat="0" applyProtection="0">
      <alignment horizontal="right" vertical="center"/>
    </xf>
    <xf numFmtId="4" fontId="36" fillId="38" borderId="73" applyNumberFormat="0" applyProtection="0">
      <alignment horizontal="right" vertical="center"/>
    </xf>
    <xf numFmtId="4" fontId="36" fillId="38" borderId="73" applyNumberFormat="0" applyProtection="0">
      <alignment horizontal="right" vertical="center"/>
    </xf>
    <xf numFmtId="4" fontId="36" fillId="38" borderId="73" applyNumberFormat="0" applyProtection="0">
      <alignment horizontal="right" vertical="center"/>
    </xf>
    <xf numFmtId="4" fontId="36" fillId="38" borderId="73" applyNumberFormat="0" applyProtection="0">
      <alignment horizontal="right" vertical="center"/>
    </xf>
    <xf numFmtId="4" fontId="36" fillId="38" borderId="73" applyNumberFormat="0" applyProtection="0">
      <alignment horizontal="right" vertical="center"/>
    </xf>
    <xf numFmtId="4" fontId="36" fillId="38" borderId="73" applyNumberFormat="0" applyProtection="0">
      <alignment horizontal="right" vertical="center"/>
    </xf>
    <xf numFmtId="4" fontId="36" fillId="38" borderId="73" applyNumberFormat="0" applyProtection="0">
      <alignment horizontal="right" vertical="center"/>
    </xf>
    <xf numFmtId="4" fontId="36" fillId="38" borderId="73" applyNumberFormat="0" applyProtection="0">
      <alignment horizontal="right" vertical="center"/>
    </xf>
    <xf numFmtId="4" fontId="36" fillId="38" borderId="73" applyNumberFormat="0" applyProtection="0">
      <alignment horizontal="right" vertical="center"/>
    </xf>
    <xf numFmtId="4" fontId="36" fillId="38" borderId="73" applyNumberFormat="0" applyProtection="0">
      <alignment horizontal="right" vertical="center"/>
    </xf>
    <xf numFmtId="4" fontId="36" fillId="38" borderId="73" applyNumberFormat="0" applyProtection="0">
      <alignment horizontal="right" vertical="center"/>
    </xf>
    <xf numFmtId="4" fontId="36" fillId="38" borderId="73" applyNumberFormat="0" applyProtection="0">
      <alignment horizontal="right" vertical="center"/>
    </xf>
    <xf numFmtId="4" fontId="36" fillId="38" borderId="73" applyNumberFormat="0" applyProtection="0">
      <alignment horizontal="right" vertical="center"/>
    </xf>
    <xf numFmtId="4" fontId="36" fillId="38" borderId="73" applyNumberFormat="0" applyProtection="0">
      <alignment horizontal="right" vertical="center"/>
    </xf>
    <xf numFmtId="4" fontId="36" fillId="38" borderId="73" applyNumberFormat="0" applyProtection="0">
      <alignment horizontal="right" vertical="center"/>
    </xf>
    <xf numFmtId="4" fontId="36" fillId="38" borderId="73" applyNumberFormat="0" applyProtection="0">
      <alignment horizontal="right" vertical="center"/>
    </xf>
    <xf numFmtId="4" fontId="36" fillId="38" borderId="73" applyNumberFormat="0" applyProtection="0">
      <alignment horizontal="right" vertical="center"/>
    </xf>
    <xf numFmtId="4" fontId="36" fillId="38" borderId="73" applyNumberFormat="0" applyProtection="0">
      <alignment horizontal="right" vertical="center"/>
    </xf>
    <xf numFmtId="4" fontId="36" fillId="38" borderId="73" applyNumberFormat="0" applyProtection="0">
      <alignment horizontal="right" vertical="center"/>
    </xf>
    <xf numFmtId="4" fontId="36" fillId="38" borderId="73" applyNumberFormat="0" applyProtection="0">
      <alignment horizontal="right" vertical="center"/>
    </xf>
    <xf numFmtId="4" fontId="36" fillId="38" borderId="73" applyNumberFormat="0" applyProtection="0">
      <alignment horizontal="right" vertical="center"/>
    </xf>
    <xf numFmtId="4" fontId="36" fillId="38" borderId="73" applyNumberFormat="0" applyProtection="0">
      <alignment horizontal="right" vertical="center"/>
    </xf>
    <xf numFmtId="4" fontId="36" fillId="38" borderId="73" applyNumberFormat="0" applyProtection="0">
      <alignment horizontal="right" vertical="center"/>
    </xf>
    <xf numFmtId="4" fontId="36" fillId="38" borderId="73" applyNumberFormat="0" applyProtection="0">
      <alignment horizontal="right" vertical="center"/>
    </xf>
    <xf numFmtId="4" fontId="36" fillId="38" borderId="73" applyNumberFormat="0" applyProtection="0">
      <alignment horizontal="right" vertical="center"/>
    </xf>
    <xf numFmtId="4" fontId="36" fillId="38" borderId="73" applyNumberFormat="0" applyProtection="0">
      <alignment horizontal="right" vertical="center"/>
    </xf>
    <xf numFmtId="4" fontId="36" fillId="38" borderId="73" applyNumberFormat="0" applyProtection="0">
      <alignment horizontal="right" vertical="center"/>
    </xf>
    <xf numFmtId="4" fontId="36" fillId="38" borderId="73" applyNumberFormat="0" applyProtection="0">
      <alignment horizontal="right" vertical="center"/>
    </xf>
    <xf numFmtId="4" fontId="36" fillId="38" borderId="73" applyNumberFormat="0" applyProtection="0">
      <alignment horizontal="right" vertical="center"/>
    </xf>
    <xf numFmtId="4" fontId="36" fillId="38" borderId="73" applyNumberFormat="0" applyProtection="0">
      <alignment horizontal="right" vertical="center"/>
    </xf>
    <xf numFmtId="4" fontId="36" fillId="38" borderId="73" applyNumberFormat="0" applyProtection="0">
      <alignment horizontal="right" vertical="center"/>
    </xf>
    <xf numFmtId="4" fontId="36" fillId="38" borderId="73" applyNumberFormat="0" applyProtection="0">
      <alignment horizontal="right" vertical="center"/>
    </xf>
    <xf numFmtId="4" fontId="36" fillId="38" borderId="73" applyNumberFormat="0" applyProtection="0">
      <alignment horizontal="right" vertical="center"/>
    </xf>
    <xf numFmtId="4" fontId="36" fillId="38" borderId="73" applyNumberFormat="0" applyProtection="0">
      <alignment horizontal="right" vertical="center"/>
    </xf>
    <xf numFmtId="4" fontId="36" fillId="38" borderId="73" applyNumberFormat="0" applyProtection="0">
      <alignment horizontal="right" vertical="center"/>
    </xf>
    <xf numFmtId="4" fontId="36" fillId="38" borderId="73" applyNumberFormat="0" applyProtection="0">
      <alignment horizontal="right" vertical="center"/>
    </xf>
    <xf numFmtId="4" fontId="36" fillId="38" borderId="73" applyNumberFormat="0" applyProtection="0">
      <alignment horizontal="right" vertical="center"/>
    </xf>
    <xf numFmtId="4" fontId="36" fillId="38" borderId="73" applyNumberFormat="0" applyProtection="0">
      <alignment horizontal="right" vertical="center"/>
    </xf>
    <xf numFmtId="4" fontId="36" fillId="38" borderId="73" applyNumberFormat="0" applyProtection="0">
      <alignment horizontal="right" vertical="center"/>
    </xf>
    <xf numFmtId="4" fontId="36" fillId="38" borderId="73" applyNumberFormat="0" applyProtection="0">
      <alignment horizontal="right" vertical="center"/>
    </xf>
    <xf numFmtId="4" fontId="36" fillId="38" borderId="73" applyNumberFormat="0" applyProtection="0">
      <alignment horizontal="right" vertical="center"/>
    </xf>
    <xf numFmtId="4" fontId="36" fillId="38" borderId="73" applyNumberFormat="0" applyProtection="0">
      <alignment horizontal="right" vertical="center"/>
    </xf>
    <xf numFmtId="4" fontId="36" fillId="38" borderId="73" applyNumberFormat="0" applyProtection="0">
      <alignment horizontal="right" vertical="center"/>
    </xf>
    <xf numFmtId="4" fontId="36" fillId="38" borderId="73" applyNumberFormat="0" applyProtection="0">
      <alignment horizontal="right" vertical="center"/>
    </xf>
    <xf numFmtId="4" fontId="36" fillId="38" borderId="73" applyNumberFormat="0" applyProtection="0">
      <alignment horizontal="right" vertical="center"/>
    </xf>
    <xf numFmtId="4" fontId="36" fillId="38" borderId="73" applyNumberFormat="0" applyProtection="0">
      <alignment horizontal="right" vertical="center"/>
    </xf>
    <xf numFmtId="4" fontId="36" fillId="38" borderId="73" applyNumberFormat="0" applyProtection="0">
      <alignment horizontal="right" vertical="center"/>
    </xf>
    <xf numFmtId="4" fontId="36" fillId="38" borderId="73" applyNumberFormat="0" applyProtection="0">
      <alignment horizontal="right" vertical="center"/>
    </xf>
    <xf numFmtId="4" fontId="36" fillId="38" borderId="73" applyNumberFormat="0" applyProtection="0">
      <alignment horizontal="right" vertical="center"/>
    </xf>
    <xf numFmtId="4" fontId="36" fillId="38" borderId="73" applyNumberFormat="0" applyProtection="0">
      <alignment horizontal="right" vertical="center"/>
    </xf>
    <xf numFmtId="4" fontId="36" fillId="38" borderId="73" applyNumberFormat="0" applyProtection="0">
      <alignment horizontal="right" vertical="center"/>
    </xf>
    <xf numFmtId="4" fontId="36" fillId="38" borderId="73" applyNumberFormat="0" applyProtection="0">
      <alignment horizontal="right" vertical="center"/>
    </xf>
    <xf numFmtId="4" fontId="36" fillId="38" borderId="73" applyNumberFormat="0" applyProtection="0">
      <alignment horizontal="right" vertical="center"/>
    </xf>
    <xf numFmtId="4" fontId="36" fillId="38" borderId="73" applyNumberFormat="0" applyProtection="0">
      <alignment horizontal="right" vertical="center"/>
    </xf>
    <xf numFmtId="4" fontId="36" fillId="38" borderId="73" applyNumberFormat="0" applyProtection="0">
      <alignment horizontal="right" vertical="center"/>
    </xf>
    <xf numFmtId="4" fontId="36" fillId="38" borderId="73" applyNumberFormat="0" applyProtection="0">
      <alignment horizontal="right" vertical="center"/>
    </xf>
    <xf numFmtId="4" fontId="36" fillId="38" borderId="73" applyNumberFormat="0" applyProtection="0">
      <alignment horizontal="right" vertical="center"/>
    </xf>
    <xf numFmtId="4" fontId="36" fillId="38" borderId="73" applyNumberFormat="0" applyProtection="0">
      <alignment horizontal="right" vertical="center"/>
    </xf>
    <xf numFmtId="4" fontId="36" fillId="38" borderId="73" applyNumberFormat="0" applyProtection="0">
      <alignment horizontal="right" vertical="center"/>
    </xf>
    <xf numFmtId="4" fontId="36" fillId="38" borderId="73" applyNumberFormat="0" applyProtection="0">
      <alignment horizontal="right" vertical="center"/>
    </xf>
    <xf numFmtId="4" fontId="36" fillId="38" borderId="73" applyNumberFormat="0" applyProtection="0">
      <alignment horizontal="right" vertical="center"/>
    </xf>
    <xf numFmtId="4" fontId="36" fillId="38" borderId="73" applyNumberFormat="0" applyProtection="0">
      <alignment horizontal="right" vertical="center"/>
    </xf>
    <xf numFmtId="4" fontId="36" fillId="38" borderId="73" applyNumberFormat="0" applyProtection="0">
      <alignment horizontal="right" vertical="center"/>
    </xf>
    <xf numFmtId="4" fontId="36" fillId="38" borderId="73" applyNumberFormat="0" applyProtection="0">
      <alignment horizontal="right" vertical="center"/>
    </xf>
    <xf numFmtId="4" fontId="36" fillId="38" borderId="73" applyNumberFormat="0" applyProtection="0">
      <alignment horizontal="right" vertical="center"/>
    </xf>
    <xf numFmtId="4" fontId="36" fillId="38" borderId="73" applyNumberFormat="0" applyProtection="0">
      <alignment horizontal="right" vertical="center"/>
    </xf>
    <xf numFmtId="4" fontId="36" fillId="38" borderId="73" applyNumberFormat="0" applyProtection="0">
      <alignment horizontal="right" vertical="center"/>
    </xf>
    <xf numFmtId="4" fontId="36" fillId="38" borderId="73" applyNumberFormat="0" applyProtection="0">
      <alignment horizontal="right" vertical="center"/>
    </xf>
    <xf numFmtId="4" fontId="36" fillId="38" borderId="73" applyNumberFormat="0" applyProtection="0">
      <alignment horizontal="right" vertical="center"/>
    </xf>
    <xf numFmtId="4" fontId="36" fillId="38" borderId="73" applyNumberFormat="0" applyProtection="0">
      <alignment horizontal="right" vertical="center"/>
    </xf>
    <xf numFmtId="4" fontId="36" fillId="38" borderId="73" applyNumberFormat="0" applyProtection="0">
      <alignment horizontal="right" vertical="center"/>
    </xf>
    <xf numFmtId="4" fontId="36" fillId="38" borderId="73" applyNumberFormat="0" applyProtection="0">
      <alignment horizontal="right" vertical="center"/>
    </xf>
    <xf numFmtId="4" fontId="36" fillId="38" borderId="73" applyNumberFormat="0" applyProtection="0">
      <alignment horizontal="right" vertical="center"/>
    </xf>
    <xf numFmtId="4" fontId="36" fillId="38" borderId="73" applyNumberFormat="0" applyProtection="0">
      <alignment horizontal="right" vertical="center"/>
    </xf>
    <xf numFmtId="4" fontId="36" fillId="38" borderId="73" applyNumberFormat="0" applyProtection="0">
      <alignment horizontal="right" vertical="center"/>
    </xf>
    <xf numFmtId="4" fontId="36" fillId="38" borderId="73" applyNumberFormat="0" applyProtection="0">
      <alignment horizontal="right" vertical="center"/>
    </xf>
    <xf numFmtId="4" fontId="36" fillId="38" borderId="73" applyNumberFormat="0" applyProtection="0">
      <alignment horizontal="right" vertical="center"/>
    </xf>
    <xf numFmtId="4" fontId="36" fillId="38" borderId="73" applyNumberFormat="0" applyProtection="0">
      <alignment horizontal="right" vertical="center"/>
    </xf>
    <xf numFmtId="4" fontId="36" fillId="38" borderId="73" applyNumberFormat="0" applyProtection="0">
      <alignment horizontal="right" vertical="center"/>
    </xf>
    <xf numFmtId="4" fontId="36" fillId="38" borderId="73" applyNumberFormat="0" applyProtection="0">
      <alignment horizontal="right" vertical="center"/>
    </xf>
    <xf numFmtId="4" fontId="36" fillId="38" borderId="73" applyNumberFormat="0" applyProtection="0">
      <alignment horizontal="right" vertical="center"/>
    </xf>
    <xf numFmtId="4" fontId="36" fillId="38" borderId="73" applyNumberFormat="0" applyProtection="0">
      <alignment horizontal="right" vertical="center"/>
    </xf>
    <xf numFmtId="4" fontId="36" fillId="38" borderId="73" applyNumberFormat="0" applyProtection="0">
      <alignment horizontal="right" vertical="center"/>
    </xf>
    <xf numFmtId="4" fontId="36" fillId="38" borderId="73" applyNumberFormat="0" applyProtection="0">
      <alignment horizontal="right" vertical="center"/>
    </xf>
    <xf numFmtId="4" fontId="36" fillId="38" borderId="73" applyNumberFormat="0" applyProtection="0">
      <alignment horizontal="right" vertical="center"/>
    </xf>
    <xf numFmtId="4" fontId="36" fillId="38" borderId="73" applyNumberFormat="0" applyProtection="0">
      <alignment horizontal="right" vertical="center"/>
    </xf>
    <xf numFmtId="4" fontId="36" fillId="38" borderId="73" applyNumberFormat="0" applyProtection="0">
      <alignment horizontal="right" vertical="center"/>
    </xf>
    <xf numFmtId="4" fontId="36" fillId="38" borderId="73" applyNumberFormat="0" applyProtection="0">
      <alignment horizontal="right" vertical="center"/>
    </xf>
    <xf numFmtId="4" fontId="36" fillId="38" borderId="73" applyNumberFormat="0" applyProtection="0">
      <alignment horizontal="right" vertical="center"/>
    </xf>
    <xf numFmtId="4" fontId="36" fillId="38" borderId="73" applyNumberFormat="0" applyProtection="0">
      <alignment horizontal="right" vertical="center"/>
    </xf>
    <xf numFmtId="4" fontId="36" fillId="38" borderId="73" applyNumberFormat="0" applyProtection="0">
      <alignment horizontal="right" vertical="center"/>
    </xf>
    <xf numFmtId="4" fontId="36" fillId="38" borderId="73" applyNumberFormat="0" applyProtection="0">
      <alignment horizontal="right" vertical="center"/>
    </xf>
    <xf numFmtId="4" fontId="36" fillId="38" borderId="73" applyNumberFormat="0" applyProtection="0">
      <alignment horizontal="right" vertical="center"/>
    </xf>
    <xf numFmtId="4" fontId="36" fillId="38" borderId="73" applyNumberFormat="0" applyProtection="0">
      <alignment horizontal="right" vertical="center"/>
    </xf>
    <xf numFmtId="4" fontId="36" fillId="38" borderId="73" applyNumberFormat="0" applyProtection="0">
      <alignment horizontal="right" vertical="center"/>
    </xf>
    <xf numFmtId="4" fontId="36" fillId="38" borderId="73" applyNumberFormat="0" applyProtection="0">
      <alignment horizontal="right" vertical="center"/>
    </xf>
    <xf numFmtId="4" fontId="36" fillId="38" borderId="73" applyNumberFormat="0" applyProtection="0">
      <alignment horizontal="right" vertical="center"/>
    </xf>
    <xf numFmtId="4" fontId="36" fillId="38" borderId="73" applyNumberFormat="0" applyProtection="0">
      <alignment horizontal="right" vertical="center"/>
    </xf>
    <xf numFmtId="4" fontId="36" fillId="38" borderId="73" applyNumberFormat="0" applyProtection="0">
      <alignment horizontal="right" vertical="center"/>
    </xf>
    <xf numFmtId="4" fontId="36" fillId="38" borderId="73" applyNumberFormat="0" applyProtection="0">
      <alignment horizontal="right" vertical="center"/>
    </xf>
    <xf numFmtId="4" fontId="36" fillId="38" borderId="73" applyNumberFormat="0" applyProtection="0">
      <alignment horizontal="right" vertical="center"/>
    </xf>
    <xf numFmtId="4" fontId="36" fillId="38" borderId="73" applyNumberFormat="0" applyProtection="0">
      <alignment horizontal="right" vertical="center"/>
    </xf>
    <xf numFmtId="4" fontId="36" fillId="38" borderId="73" applyNumberFormat="0" applyProtection="0">
      <alignment horizontal="right" vertical="center"/>
    </xf>
    <xf numFmtId="4" fontId="36" fillId="38" borderId="73" applyNumberFormat="0" applyProtection="0">
      <alignment horizontal="right" vertical="center"/>
    </xf>
    <xf numFmtId="4" fontId="36" fillId="38" borderId="73" applyNumberFormat="0" applyProtection="0">
      <alignment horizontal="right" vertical="center"/>
    </xf>
    <xf numFmtId="4" fontId="36" fillId="38" borderId="73" applyNumberFormat="0" applyProtection="0">
      <alignment horizontal="right" vertical="center"/>
    </xf>
    <xf numFmtId="4" fontId="36" fillId="38" borderId="73" applyNumberFormat="0" applyProtection="0">
      <alignment horizontal="right" vertical="center"/>
    </xf>
    <xf numFmtId="4" fontId="36" fillId="38" borderId="73" applyNumberFormat="0" applyProtection="0">
      <alignment horizontal="right" vertical="center"/>
    </xf>
    <xf numFmtId="4" fontId="36" fillId="38" borderId="73" applyNumberFormat="0" applyProtection="0">
      <alignment horizontal="right" vertical="center"/>
    </xf>
    <xf numFmtId="4" fontId="36" fillId="38" borderId="73" applyNumberFormat="0" applyProtection="0">
      <alignment horizontal="right" vertical="center"/>
    </xf>
    <xf numFmtId="4" fontId="36" fillId="38" borderId="73" applyNumberFormat="0" applyProtection="0">
      <alignment horizontal="right" vertical="center"/>
    </xf>
    <xf numFmtId="4" fontId="36" fillId="38" borderId="73" applyNumberFormat="0" applyProtection="0">
      <alignment horizontal="right" vertical="center"/>
    </xf>
    <xf numFmtId="4" fontId="36" fillId="38" borderId="73" applyNumberFormat="0" applyProtection="0">
      <alignment horizontal="right" vertical="center"/>
    </xf>
    <xf numFmtId="4" fontId="36" fillId="38" borderId="73" applyNumberFormat="0" applyProtection="0">
      <alignment horizontal="right" vertical="center"/>
    </xf>
    <xf numFmtId="4" fontId="36" fillId="38" borderId="73" applyNumberFormat="0" applyProtection="0">
      <alignment horizontal="right" vertical="center"/>
    </xf>
    <xf numFmtId="4" fontId="36" fillId="38" borderId="73" applyNumberFormat="0" applyProtection="0">
      <alignment horizontal="right" vertical="center"/>
    </xf>
    <xf numFmtId="4" fontId="36" fillId="38" borderId="73" applyNumberFormat="0" applyProtection="0">
      <alignment horizontal="right" vertical="center"/>
    </xf>
    <xf numFmtId="4" fontId="36" fillId="38" borderId="73" applyNumberFormat="0" applyProtection="0">
      <alignment horizontal="right" vertical="center"/>
    </xf>
    <xf numFmtId="4" fontId="36" fillId="38" borderId="73" applyNumberFormat="0" applyProtection="0">
      <alignment horizontal="right" vertical="center"/>
    </xf>
    <xf numFmtId="4" fontId="36" fillId="38" borderId="73" applyNumberFormat="0" applyProtection="0">
      <alignment horizontal="right" vertical="center"/>
    </xf>
    <xf numFmtId="4" fontId="36" fillId="38" borderId="73" applyNumberFormat="0" applyProtection="0">
      <alignment horizontal="right" vertical="center"/>
    </xf>
    <xf numFmtId="4" fontId="36" fillId="38" borderId="73" applyNumberFormat="0" applyProtection="0">
      <alignment horizontal="right" vertical="center"/>
    </xf>
    <xf numFmtId="4" fontId="36" fillId="38" borderId="73" applyNumberFormat="0" applyProtection="0">
      <alignment horizontal="right" vertical="center"/>
    </xf>
    <xf numFmtId="4" fontId="36" fillId="38" borderId="73" applyNumberFormat="0" applyProtection="0">
      <alignment horizontal="right" vertical="center"/>
    </xf>
    <xf numFmtId="4" fontId="36" fillId="38" borderId="73" applyNumberFormat="0" applyProtection="0">
      <alignment horizontal="right" vertical="center"/>
    </xf>
    <xf numFmtId="4" fontId="36" fillId="38" borderId="73" applyNumberFormat="0" applyProtection="0">
      <alignment horizontal="right" vertical="center"/>
    </xf>
    <xf numFmtId="4" fontId="36" fillId="38" borderId="73" applyNumberFormat="0" applyProtection="0">
      <alignment horizontal="right" vertical="center"/>
    </xf>
    <xf numFmtId="4" fontId="36" fillId="38" borderId="73" applyNumberFormat="0" applyProtection="0">
      <alignment horizontal="right" vertical="center"/>
    </xf>
    <xf numFmtId="4" fontId="36" fillId="38" borderId="73" applyNumberFormat="0" applyProtection="0">
      <alignment horizontal="right" vertical="center"/>
    </xf>
    <xf numFmtId="4" fontId="36" fillId="38" borderId="73" applyNumberFormat="0" applyProtection="0">
      <alignment horizontal="right" vertical="center"/>
    </xf>
    <xf numFmtId="4" fontId="36" fillId="38" borderId="73" applyNumberFormat="0" applyProtection="0">
      <alignment horizontal="right" vertical="center"/>
    </xf>
    <xf numFmtId="4" fontId="36" fillId="38" borderId="73" applyNumberFormat="0" applyProtection="0">
      <alignment horizontal="right" vertical="center"/>
    </xf>
    <xf numFmtId="4" fontId="36" fillId="38" borderId="73" applyNumberFormat="0" applyProtection="0">
      <alignment horizontal="right" vertical="center"/>
    </xf>
    <xf numFmtId="4" fontId="36" fillId="38" borderId="73" applyNumberFormat="0" applyProtection="0">
      <alignment horizontal="right" vertical="center"/>
    </xf>
    <xf numFmtId="4" fontId="36" fillId="38" borderId="73" applyNumberFormat="0" applyProtection="0">
      <alignment horizontal="right" vertical="center"/>
    </xf>
    <xf numFmtId="4" fontId="36" fillId="38" borderId="73" applyNumberFormat="0" applyProtection="0">
      <alignment horizontal="right" vertical="center"/>
    </xf>
    <xf numFmtId="4" fontId="36" fillId="38" borderId="73" applyNumberFormat="0" applyProtection="0">
      <alignment horizontal="right" vertical="center"/>
    </xf>
    <xf numFmtId="4" fontId="36" fillId="38" borderId="73" applyNumberFormat="0" applyProtection="0">
      <alignment horizontal="right" vertical="center"/>
    </xf>
    <xf numFmtId="4" fontId="36" fillId="38" borderId="73" applyNumberFormat="0" applyProtection="0">
      <alignment horizontal="right" vertical="center"/>
    </xf>
    <xf numFmtId="4" fontId="36" fillId="38" borderId="73" applyNumberFormat="0" applyProtection="0">
      <alignment horizontal="right" vertical="center"/>
    </xf>
    <xf numFmtId="4" fontId="36" fillId="38" borderId="73" applyNumberFormat="0" applyProtection="0">
      <alignment horizontal="right" vertical="center"/>
    </xf>
    <xf numFmtId="4" fontId="36" fillId="38" borderId="73" applyNumberFormat="0" applyProtection="0">
      <alignment horizontal="right" vertical="center"/>
    </xf>
    <xf numFmtId="4" fontId="36" fillId="38" borderId="73" applyNumberFormat="0" applyProtection="0">
      <alignment horizontal="right" vertical="center"/>
    </xf>
    <xf numFmtId="4" fontId="36" fillId="38" borderId="73" applyNumberFormat="0" applyProtection="0">
      <alignment horizontal="right" vertical="center"/>
    </xf>
    <xf numFmtId="4" fontId="36" fillId="38" borderId="73" applyNumberFormat="0" applyProtection="0">
      <alignment horizontal="right" vertical="center"/>
    </xf>
    <xf numFmtId="4" fontId="36" fillId="38" borderId="73" applyNumberFormat="0" applyProtection="0">
      <alignment horizontal="right" vertical="center"/>
    </xf>
    <xf numFmtId="4" fontId="36" fillId="38" borderId="73" applyNumberFormat="0" applyProtection="0">
      <alignment horizontal="right" vertical="center"/>
    </xf>
    <xf numFmtId="4" fontId="36" fillId="38" borderId="73" applyNumberFormat="0" applyProtection="0">
      <alignment horizontal="right" vertical="center"/>
    </xf>
    <xf numFmtId="4" fontId="36" fillId="38" borderId="73" applyNumberFormat="0" applyProtection="0">
      <alignment horizontal="right" vertical="center"/>
    </xf>
    <xf numFmtId="4" fontId="36" fillId="38" borderId="73" applyNumberFormat="0" applyProtection="0">
      <alignment horizontal="right" vertical="center"/>
    </xf>
    <xf numFmtId="4" fontId="36" fillId="38" borderId="73" applyNumberFormat="0" applyProtection="0">
      <alignment horizontal="right" vertical="center"/>
    </xf>
    <xf numFmtId="4" fontId="36" fillId="38" borderId="73" applyNumberFormat="0" applyProtection="0">
      <alignment horizontal="right" vertical="center"/>
    </xf>
    <xf numFmtId="4" fontId="36" fillId="38" borderId="73" applyNumberFormat="0" applyProtection="0">
      <alignment horizontal="right" vertical="center"/>
    </xf>
    <xf numFmtId="4" fontId="36" fillId="38" borderId="73" applyNumberFormat="0" applyProtection="0">
      <alignment horizontal="right" vertical="center"/>
    </xf>
    <xf numFmtId="4" fontId="36" fillId="38" borderId="73" applyNumberFormat="0" applyProtection="0">
      <alignment horizontal="right" vertical="center"/>
    </xf>
    <xf numFmtId="4" fontId="36" fillId="38" borderId="73" applyNumberFormat="0" applyProtection="0">
      <alignment horizontal="right" vertical="center"/>
    </xf>
    <xf numFmtId="4" fontId="36" fillId="38" borderId="73" applyNumberFormat="0" applyProtection="0">
      <alignment horizontal="right" vertical="center"/>
    </xf>
    <xf numFmtId="4" fontId="36" fillId="38" borderId="73" applyNumberFormat="0" applyProtection="0">
      <alignment horizontal="right" vertical="center"/>
    </xf>
    <xf numFmtId="4" fontId="36" fillId="38" borderId="73" applyNumberFormat="0" applyProtection="0">
      <alignment horizontal="right" vertical="center"/>
    </xf>
    <xf numFmtId="4" fontId="36" fillId="38" borderId="73" applyNumberFormat="0" applyProtection="0">
      <alignment horizontal="right" vertical="center"/>
    </xf>
    <xf numFmtId="4" fontId="36" fillId="38" borderId="73" applyNumberFormat="0" applyProtection="0">
      <alignment horizontal="right" vertical="center"/>
    </xf>
    <xf numFmtId="4" fontId="36" fillId="38" borderId="73" applyNumberFormat="0" applyProtection="0">
      <alignment horizontal="right" vertical="center"/>
    </xf>
    <xf numFmtId="4" fontId="36" fillId="38" borderId="73" applyNumberFormat="0" applyProtection="0">
      <alignment horizontal="right" vertical="center"/>
    </xf>
    <xf numFmtId="4" fontId="36" fillId="38" borderId="73" applyNumberFormat="0" applyProtection="0">
      <alignment horizontal="right" vertical="center"/>
    </xf>
    <xf numFmtId="4" fontId="36" fillId="38" borderId="73" applyNumberFormat="0" applyProtection="0">
      <alignment horizontal="right" vertical="center"/>
    </xf>
    <xf numFmtId="4" fontId="36" fillId="38" borderId="73" applyNumberFormat="0" applyProtection="0">
      <alignment horizontal="right" vertical="center"/>
    </xf>
    <xf numFmtId="4" fontId="36" fillId="38" borderId="73" applyNumberFormat="0" applyProtection="0">
      <alignment horizontal="right" vertical="center"/>
    </xf>
    <xf numFmtId="4" fontId="36" fillId="38" borderId="73" applyNumberFormat="0" applyProtection="0">
      <alignment horizontal="right" vertical="center"/>
    </xf>
    <xf numFmtId="4" fontId="36" fillId="38" borderId="73" applyNumberFormat="0" applyProtection="0">
      <alignment horizontal="right" vertical="center"/>
    </xf>
    <xf numFmtId="4" fontId="36" fillId="38" borderId="73" applyNumberFormat="0" applyProtection="0">
      <alignment horizontal="right" vertical="center"/>
    </xf>
    <xf numFmtId="4" fontId="36" fillId="38" borderId="73" applyNumberFormat="0" applyProtection="0">
      <alignment horizontal="right" vertical="center"/>
    </xf>
    <xf numFmtId="4" fontId="36" fillId="38" borderId="73" applyNumberFormat="0" applyProtection="0">
      <alignment horizontal="right" vertical="center"/>
    </xf>
    <xf numFmtId="4" fontId="36" fillId="38" borderId="73" applyNumberFormat="0" applyProtection="0">
      <alignment horizontal="right" vertical="center"/>
    </xf>
    <xf numFmtId="4" fontId="36" fillId="38" borderId="73" applyNumberFormat="0" applyProtection="0">
      <alignment horizontal="right" vertical="center"/>
    </xf>
    <xf numFmtId="4" fontId="36" fillId="38" borderId="73" applyNumberFormat="0" applyProtection="0">
      <alignment horizontal="right" vertical="center"/>
    </xf>
    <xf numFmtId="4" fontId="36" fillId="38" borderId="73" applyNumberFormat="0" applyProtection="0">
      <alignment horizontal="right" vertical="center"/>
    </xf>
    <xf numFmtId="4" fontId="36" fillId="38" borderId="73" applyNumberFormat="0" applyProtection="0">
      <alignment horizontal="right" vertical="center"/>
    </xf>
    <xf numFmtId="4" fontId="36" fillId="38" borderId="73" applyNumberFormat="0" applyProtection="0">
      <alignment horizontal="right" vertical="center"/>
    </xf>
    <xf numFmtId="4" fontId="36" fillId="38" borderId="73" applyNumberFormat="0" applyProtection="0">
      <alignment horizontal="right" vertical="center"/>
    </xf>
    <xf numFmtId="4" fontId="36" fillId="38" borderId="73" applyNumberFormat="0" applyProtection="0">
      <alignment horizontal="right" vertical="center"/>
    </xf>
    <xf numFmtId="4" fontId="36" fillId="38" borderId="73" applyNumberFormat="0" applyProtection="0">
      <alignment horizontal="right" vertical="center"/>
    </xf>
    <xf numFmtId="4" fontId="36" fillId="38" borderId="73" applyNumberFormat="0" applyProtection="0">
      <alignment horizontal="right" vertical="center"/>
    </xf>
    <xf numFmtId="4" fontId="36" fillId="38" borderId="73" applyNumberFormat="0" applyProtection="0">
      <alignment horizontal="right" vertical="center"/>
    </xf>
    <xf numFmtId="4" fontId="36" fillId="38" borderId="73" applyNumberFormat="0" applyProtection="0">
      <alignment horizontal="right" vertical="center"/>
    </xf>
    <xf numFmtId="4" fontId="36" fillId="38" borderId="73" applyNumberFormat="0" applyProtection="0">
      <alignment horizontal="right" vertical="center"/>
    </xf>
    <xf numFmtId="4" fontId="36" fillId="38" borderId="73" applyNumberFormat="0" applyProtection="0">
      <alignment horizontal="right" vertical="center"/>
    </xf>
    <xf numFmtId="4" fontId="36" fillId="38" borderId="73" applyNumberFormat="0" applyProtection="0">
      <alignment horizontal="right" vertical="center"/>
    </xf>
    <xf numFmtId="4" fontId="36" fillId="38" borderId="73" applyNumberFormat="0" applyProtection="0">
      <alignment horizontal="right" vertical="center"/>
    </xf>
    <xf numFmtId="4" fontId="36" fillId="38" borderId="73" applyNumberFormat="0" applyProtection="0">
      <alignment horizontal="right" vertical="center"/>
    </xf>
    <xf numFmtId="4" fontId="36" fillId="38" borderId="73" applyNumberFormat="0" applyProtection="0">
      <alignment horizontal="right" vertical="center"/>
    </xf>
    <xf numFmtId="4" fontId="36" fillId="38" borderId="73" applyNumberFormat="0" applyProtection="0">
      <alignment horizontal="right" vertical="center"/>
    </xf>
    <xf numFmtId="4" fontId="36" fillId="38" borderId="73" applyNumberFormat="0" applyProtection="0">
      <alignment horizontal="right" vertical="center"/>
    </xf>
    <xf numFmtId="4" fontId="36" fillId="38" borderId="73" applyNumberFormat="0" applyProtection="0">
      <alignment horizontal="right" vertical="center"/>
    </xf>
    <xf numFmtId="4" fontId="36" fillId="38" borderId="73" applyNumberFormat="0" applyProtection="0">
      <alignment horizontal="right" vertical="center"/>
    </xf>
    <xf numFmtId="4" fontId="36" fillId="38" borderId="73" applyNumberFormat="0" applyProtection="0">
      <alignment horizontal="right" vertical="center"/>
    </xf>
    <xf numFmtId="4" fontId="36" fillId="38" borderId="73" applyNumberFormat="0" applyProtection="0">
      <alignment horizontal="right" vertical="center"/>
    </xf>
    <xf numFmtId="4" fontId="36" fillId="38" borderId="73" applyNumberFormat="0" applyProtection="0">
      <alignment horizontal="right" vertical="center"/>
    </xf>
    <xf numFmtId="4" fontId="36" fillId="38" borderId="73" applyNumberFormat="0" applyProtection="0">
      <alignment horizontal="right" vertical="center"/>
    </xf>
    <xf numFmtId="4" fontId="36" fillId="38" borderId="73" applyNumberFormat="0" applyProtection="0">
      <alignment horizontal="right" vertical="center"/>
    </xf>
    <xf numFmtId="4" fontId="36" fillId="38" borderId="73" applyNumberFormat="0" applyProtection="0">
      <alignment horizontal="right" vertical="center"/>
    </xf>
    <xf numFmtId="4" fontId="36" fillId="38" borderId="73" applyNumberFormat="0" applyProtection="0">
      <alignment horizontal="right" vertical="center"/>
    </xf>
    <xf numFmtId="4" fontId="36" fillId="38" borderId="73" applyNumberFormat="0" applyProtection="0">
      <alignment horizontal="right" vertical="center"/>
    </xf>
    <xf numFmtId="4" fontId="36" fillId="38" borderId="73" applyNumberFormat="0" applyProtection="0">
      <alignment horizontal="right" vertical="center"/>
    </xf>
    <xf numFmtId="4" fontId="36" fillId="38" borderId="73" applyNumberFormat="0" applyProtection="0">
      <alignment horizontal="right" vertical="center"/>
    </xf>
    <xf numFmtId="4" fontId="36" fillId="38" borderId="73" applyNumberFormat="0" applyProtection="0">
      <alignment horizontal="right" vertical="center"/>
    </xf>
    <xf numFmtId="4" fontId="36" fillId="38" borderId="73" applyNumberFormat="0" applyProtection="0">
      <alignment horizontal="right" vertical="center"/>
    </xf>
    <xf numFmtId="4" fontId="36" fillId="38" borderId="73" applyNumberFormat="0" applyProtection="0">
      <alignment horizontal="right" vertical="center"/>
    </xf>
    <xf numFmtId="4" fontId="36" fillId="38" borderId="73" applyNumberFormat="0" applyProtection="0">
      <alignment horizontal="right" vertical="center"/>
    </xf>
    <xf numFmtId="4" fontId="36" fillId="38" borderId="73" applyNumberFormat="0" applyProtection="0">
      <alignment horizontal="right" vertical="center"/>
    </xf>
    <xf numFmtId="4" fontId="36" fillId="38" borderId="73" applyNumberFormat="0" applyProtection="0">
      <alignment horizontal="right" vertical="center"/>
    </xf>
    <xf numFmtId="4" fontId="36" fillId="38" borderId="73" applyNumberFormat="0" applyProtection="0">
      <alignment horizontal="right" vertical="center"/>
    </xf>
    <xf numFmtId="4" fontId="36" fillId="38" borderId="73" applyNumberFormat="0" applyProtection="0">
      <alignment horizontal="right" vertical="center"/>
    </xf>
    <xf numFmtId="4" fontId="36" fillId="38" borderId="73" applyNumberFormat="0" applyProtection="0">
      <alignment horizontal="right" vertical="center"/>
    </xf>
    <xf numFmtId="4" fontId="36" fillId="38" borderId="73" applyNumberFormat="0" applyProtection="0">
      <alignment horizontal="right" vertical="center"/>
    </xf>
    <xf numFmtId="4" fontId="36" fillId="38" borderId="73" applyNumberFormat="0" applyProtection="0">
      <alignment horizontal="right" vertical="center"/>
    </xf>
    <xf numFmtId="4" fontId="36" fillId="38" borderId="73" applyNumberFormat="0" applyProtection="0">
      <alignment horizontal="right" vertical="center"/>
    </xf>
    <xf numFmtId="4" fontId="36" fillId="38" borderId="73" applyNumberFormat="0" applyProtection="0">
      <alignment horizontal="right" vertical="center"/>
    </xf>
    <xf numFmtId="4" fontId="36" fillId="38" borderId="73" applyNumberFormat="0" applyProtection="0">
      <alignment horizontal="right" vertical="center"/>
    </xf>
    <xf numFmtId="4" fontId="36" fillId="38" borderId="73" applyNumberFormat="0" applyProtection="0">
      <alignment horizontal="right" vertical="center"/>
    </xf>
    <xf numFmtId="4" fontId="36" fillId="38" borderId="73" applyNumberFormat="0" applyProtection="0">
      <alignment horizontal="right" vertical="center"/>
    </xf>
    <xf numFmtId="4" fontId="36" fillId="38" borderId="73" applyNumberFormat="0" applyProtection="0">
      <alignment horizontal="right" vertical="center"/>
    </xf>
    <xf numFmtId="4" fontId="36" fillId="38" borderId="73" applyNumberFormat="0" applyProtection="0">
      <alignment horizontal="right" vertical="center"/>
    </xf>
    <xf numFmtId="4" fontId="36" fillId="38" borderId="73" applyNumberFormat="0" applyProtection="0">
      <alignment horizontal="right" vertical="center"/>
    </xf>
    <xf numFmtId="4" fontId="36" fillId="38" borderId="73" applyNumberFormat="0" applyProtection="0">
      <alignment horizontal="right" vertical="center"/>
    </xf>
    <xf numFmtId="4" fontId="36" fillId="38" borderId="73" applyNumberFormat="0" applyProtection="0">
      <alignment horizontal="right" vertical="center"/>
    </xf>
    <xf numFmtId="4" fontId="36" fillId="38" borderId="73" applyNumberFormat="0" applyProtection="0">
      <alignment horizontal="right" vertical="center"/>
    </xf>
    <xf numFmtId="4" fontId="36" fillId="38" borderId="73" applyNumberFormat="0" applyProtection="0">
      <alignment horizontal="right" vertical="center"/>
    </xf>
    <xf numFmtId="4" fontId="36" fillId="38" borderId="73" applyNumberFormat="0" applyProtection="0">
      <alignment horizontal="right" vertical="center"/>
    </xf>
    <xf numFmtId="4" fontId="36" fillId="38" borderId="73" applyNumberFormat="0" applyProtection="0">
      <alignment horizontal="right" vertical="center"/>
    </xf>
    <xf numFmtId="4" fontId="36" fillId="38" borderId="73" applyNumberFormat="0" applyProtection="0">
      <alignment horizontal="right" vertical="center"/>
    </xf>
    <xf numFmtId="4" fontId="36" fillId="38" borderId="73" applyNumberFormat="0" applyProtection="0">
      <alignment horizontal="right" vertical="center"/>
    </xf>
    <xf numFmtId="4" fontId="36" fillId="38" borderId="73" applyNumberFormat="0" applyProtection="0">
      <alignment horizontal="right" vertical="center"/>
    </xf>
    <xf numFmtId="4" fontId="36" fillId="38" borderId="73" applyNumberFormat="0" applyProtection="0">
      <alignment horizontal="right" vertical="center"/>
    </xf>
    <xf numFmtId="4" fontId="36" fillId="38" borderId="73" applyNumberFormat="0" applyProtection="0">
      <alignment horizontal="right" vertical="center"/>
    </xf>
    <xf numFmtId="4" fontId="36" fillId="38" borderId="73" applyNumberFormat="0" applyProtection="0">
      <alignment horizontal="right" vertical="center"/>
    </xf>
    <xf numFmtId="4" fontId="36" fillId="38" borderId="73" applyNumberFormat="0" applyProtection="0">
      <alignment horizontal="right" vertical="center"/>
    </xf>
    <xf numFmtId="4" fontId="36" fillId="38" borderId="73" applyNumberFormat="0" applyProtection="0">
      <alignment horizontal="right" vertical="center"/>
    </xf>
    <xf numFmtId="4" fontId="36" fillId="38" borderId="73" applyNumberFormat="0" applyProtection="0">
      <alignment horizontal="right" vertical="center"/>
    </xf>
    <xf numFmtId="4" fontId="36" fillId="38" borderId="73" applyNumberFormat="0" applyProtection="0">
      <alignment horizontal="right" vertical="center"/>
    </xf>
    <xf numFmtId="4" fontId="36" fillId="38" borderId="73" applyNumberFormat="0" applyProtection="0">
      <alignment horizontal="right" vertical="center"/>
    </xf>
    <xf numFmtId="4" fontId="36" fillId="38" borderId="73" applyNumberFormat="0" applyProtection="0">
      <alignment horizontal="right" vertical="center"/>
    </xf>
    <xf numFmtId="4" fontId="36" fillId="38" borderId="73" applyNumberFormat="0" applyProtection="0">
      <alignment horizontal="right" vertical="center"/>
    </xf>
    <xf numFmtId="4" fontId="36" fillId="38" borderId="73" applyNumberFormat="0" applyProtection="0">
      <alignment horizontal="right" vertical="center"/>
    </xf>
    <xf numFmtId="4" fontId="36" fillId="38" borderId="73" applyNumberFormat="0" applyProtection="0">
      <alignment horizontal="right" vertical="center"/>
    </xf>
    <xf numFmtId="4" fontId="36" fillId="38" borderId="73" applyNumberFormat="0" applyProtection="0">
      <alignment horizontal="right" vertical="center"/>
    </xf>
    <xf numFmtId="4" fontId="36" fillId="38" borderId="73" applyNumberFormat="0" applyProtection="0">
      <alignment horizontal="right" vertical="center"/>
    </xf>
    <xf numFmtId="4" fontId="36" fillId="38" borderId="73" applyNumberFormat="0" applyProtection="0">
      <alignment horizontal="right" vertical="center"/>
    </xf>
    <xf numFmtId="4" fontId="36" fillId="38" borderId="73" applyNumberFormat="0" applyProtection="0">
      <alignment horizontal="right" vertical="center"/>
    </xf>
    <xf numFmtId="4" fontId="36" fillId="38" borderId="73" applyNumberFormat="0" applyProtection="0">
      <alignment horizontal="right" vertical="center"/>
    </xf>
    <xf numFmtId="4" fontId="36" fillId="38" borderId="73" applyNumberFormat="0" applyProtection="0">
      <alignment horizontal="right" vertical="center"/>
    </xf>
    <xf numFmtId="4" fontId="36" fillId="38" borderId="73" applyNumberFormat="0" applyProtection="0">
      <alignment horizontal="right" vertical="center"/>
    </xf>
    <xf numFmtId="4" fontId="36" fillId="38" borderId="73" applyNumberFormat="0" applyProtection="0">
      <alignment horizontal="right" vertical="center"/>
    </xf>
    <xf numFmtId="4" fontId="36" fillId="38" borderId="73" applyNumberFormat="0" applyProtection="0">
      <alignment horizontal="right" vertical="center"/>
    </xf>
    <xf numFmtId="4" fontId="36" fillId="38" borderId="73" applyNumberFormat="0" applyProtection="0">
      <alignment horizontal="right" vertical="center"/>
    </xf>
    <xf numFmtId="4" fontId="36" fillId="38" borderId="73" applyNumberFormat="0" applyProtection="0">
      <alignment horizontal="right" vertical="center"/>
    </xf>
    <xf numFmtId="4" fontId="36" fillId="38" borderId="73" applyNumberFormat="0" applyProtection="0">
      <alignment horizontal="right" vertical="center"/>
    </xf>
    <xf numFmtId="4" fontId="36" fillId="38" borderId="73" applyNumberFormat="0" applyProtection="0">
      <alignment horizontal="right" vertical="center"/>
    </xf>
    <xf numFmtId="4" fontId="36" fillId="38" borderId="73" applyNumberFormat="0" applyProtection="0">
      <alignment horizontal="right" vertical="center"/>
    </xf>
    <xf numFmtId="4" fontId="36" fillId="38" borderId="73" applyNumberFormat="0" applyProtection="0">
      <alignment horizontal="right" vertical="center"/>
    </xf>
    <xf numFmtId="4" fontId="36" fillId="38" borderId="73" applyNumberFormat="0" applyProtection="0">
      <alignment horizontal="right" vertical="center"/>
    </xf>
    <xf numFmtId="4" fontId="36" fillId="38" borderId="73" applyNumberFormat="0" applyProtection="0">
      <alignment horizontal="right" vertical="center"/>
    </xf>
    <xf numFmtId="4" fontId="36" fillId="38" borderId="73" applyNumberFormat="0" applyProtection="0">
      <alignment horizontal="right" vertical="center"/>
    </xf>
    <xf numFmtId="4" fontId="36" fillId="38" borderId="73" applyNumberFormat="0" applyProtection="0">
      <alignment horizontal="right" vertical="center"/>
    </xf>
    <xf numFmtId="4" fontId="36" fillId="38" borderId="73" applyNumberFormat="0" applyProtection="0">
      <alignment horizontal="right" vertical="center"/>
    </xf>
    <xf numFmtId="4" fontId="36" fillId="38" borderId="73" applyNumberFormat="0" applyProtection="0">
      <alignment horizontal="right" vertical="center"/>
    </xf>
    <xf numFmtId="4" fontId="36" fillId="38" borderId="73" applyNumberFormat="0" applyProtection="0">
      <alignment horizontal="right" vertical="center"/>
    </xf>
    <xf numFmtId="4" fontId="36" fillId="38" borderId="73" applyNumberFormat="0" applyProtection="0">
      <alignment horizontal="right" vertical="center"/>
    </xf>
    <xf numFmtId="4" fontId="36" fillId="38" borderId="73" applyNumberFormat="0" applyProtection="0">
      <alignment horizontal="right" vertical="center"/>
    </xf>
    <xf numFmtId="4" fontId="36" fillId="38" borderId="73" applyNumberFormat="0" applyProtection="0">
      <alignment horizontal="right" vertical="center"/>
    </xf>
    <xf numFmtId="4" fontId="36" fillId="38" borderId="73" applyNumberFormat="0" applyProtection="0">
      <alignment horizontal="right" vertical="center"/>
    </xf>
    <xf numFmtId="4" fontId="36" fillId="38" borderId="73" applyNumberFormat="0" applyProtection="0">
      <alignment horizontal="right" vertical="center"/>
    </xf>
    <xf numFmtId="4" fontId="36" fillId="38" borderId="73" applyNumberFormat="0" applyProtection="0">
      <alignment horizontal="right" vertical="center"/>
    </xf>
    <xf numFmtId="4" fontId="36" fillId="38" borderId="73" applyNumberFormat="0" applyProtection="0">
      <alignment horizontal="right" vertical="center"/>
    </xf>
    <xf numFmtId="4" fontId="36" fillId="38" borderId="73" applyNumberFormat="0" applyProtection="0">
      <alignment horizontal="right" vertical="center"/>
    </xf>
    <xf numFmtId="4" fontId="36" fillId="38" borderId="73" applyNumberFormat="0" applyProtection="0">
      <alignment horizontal="right" vertical="center"/>
    </xf>
    <xf numFmtId="4" fontId="36" fillId="38" borderId="73" applyNumberFormat="0" applyProtection="0">
      <alignment horizontal="right" vertical="center"/>
    </xf>
    <xf numFmtId="4" fontId="36" fillId="38" borderId="73" applyNumberFormat="0" applyProtection="0">
      <alignment horizontal="right" vertical="center"/>
    </xf>
    <xf numFmtId="4" fontId="36" fillId="38" borderId="73" applyNumberFormat="0" applyProtection="0">
      <alignment horizontal="right" vertical="center"/>
    </xf>
    <xf numFmtId="4" fontId="36" fillId="38" borderId="73" applyNumberFormat="0" applyProtection="0">
      <alignment horizontal="right" vertical="center"/>
    </xf>
    <xf numFmtId="4" fontId="36" fillId="38" borderId="73" applyNumberFormat="0" applyProtection="0">
      <alignment horizontal="right" vertical="center"/>
    </xf>
    <xf numFmtId="4" fontId="36" fillId="38" borderId="73" applyNumberFormat="0" applyProtection="0">
      <alignment horizontal="right" vertical="center"/>
    </xf>
    <xf numFmtId="4" fontId="36" fillId="38" borderId="73" applyNumberFormat="0" applyProtection="0">
      <alignment horizontal="right" vertical="center"/>
    </xf>
    <xf numFmtId="4" fontId="36" fillId="38" borderId="73" applyNumberFormat="0" applyProtection="0">
      <alignment horizontal="right" vertical="center"/>
    </xf>
    <xf numFmtId="4" fontId="36" fillId="38" borderId="73" applyNumberFormat="0" applyProtection="0">
      <alignment horizontal="right" vertical="center"/>
    </xf>
    <xf numFmtId="4" fontId="36" fillId="38" borderId="73" applyNumberFormat="0" applyProtection="0">
      <alignment horizontal="right" vertical="center"/>
    </xf>
    <xf numFmtId="4" fontId="36" fillId="38" borderId="73" applyNumberFormat="0" applyProtection="0">
      <alignment horizontal="right" vertical="center"/>
    </xf>
    <xf numFmtId="4" fontId="36" fillId="38" borderId="73" applyNumberFormat="0" applyProtection="0">
      <alignment horizontal="right" vertical="center"/>
    </xf>
    <xf numFmtId="4" fontId="36" fillId="38" borderId="73" applyNumberFormat="0" applyProtection="0">
      <alignment horizontal="right" vertical="center"/>
    </xf>
    <xf numFmtId="4" fontId="36" fillId="38" borderId="73" applyNumberFormat="0" applyProtection="0">
      <alignment horizontal="right" vertical="center"/>
    </xf>
    <xf numFmtId="4" fontId="36" fillId="38" borderId="73" applyNumberFormat="0" applyProtection="0">
      <alignment horizontal="right" vertical="center"/>
    </xf>
    <xf numFmtId="4" fontId="36" fillId="38" borderId="73" applyNumberFormat="0" applyProtection="0">
      <alignment horizontal="right" vertical="center"/>
    </xf>
    <xf numFmtId="4" fontId="36" fillId="38" borderId="73" applyNumberFormat="0" applyProtection="0">
      <alignment horizontal="right" vertical="center"/>
    </xf>
    <xf numFmtId="4" fontId="36" fillId="38" borderId="73" applyNumberFormat="0" applyProtection="0">
      <alignment horizontal="right" vertical="center"/>
    </xf>
    <xf numFmtId="4" fontId="36" fillId="38" borderId="73" applyNumberFormat="0" applyProtection="0">
      <alignment horizontal="right" vertical="center"/>
    </xf>
    <xf numFmtId="4" fontId="36" fillId="38" borderId="73" applyNumberFormat="0" applyProtection="0">
      <alignment horizontal="right" vertical="center"/>
    </xf>
    <xf numFmtId="4" fontId="36" fillId="38" borderId="73" applyNumberFormat="0" applyProtection="0">
      <alignment horizontal="right" vertical="center"/>
    </xf>
    <xf numFmtId="4" fontId="36" fillId="38" borderId="73" applyNumberFormat="0" applyProtection="0">
      <alignment horizontal="right" vertical="center"/>
    </xf>
    <xf numFmtId="4" fontId="36" fillId="38" borderId="73" applyNumberFormat="0" applyProtection="0">
      <alignment horizontal="right" vertical="center"/>
    </xf>
    <xf numFmtId="4" fontId="36" fillId="38" borderId="73" applyNumberFormat="0" applyProtection="0">
      <alignment horizontal="right" vertical="center"/>
    </xf>
    <xf numFmtId="4" fontId="36" fillId="38" borderId="73" applyNumberFormat="0" applyProtection="0">
      <alignment horizontal="right" vertical="center"/>
    </xf>
    <xf numFmtId="4" fontId="36" fillId="38" borderId="73" applyNumberFormat="0" applyProtection="0">
      <alignment horizontal="right" vertical="center"/>
    </xf>
    <xf numFmtId="4" fontId="36" fillId="38" borderId="73" applyNumberFormat="0" applyProtection="0">
      <alignment horizontal="right" vertical="center"/>
    </xf>
    <xf numFmtId="4" fontId="36" fillId="38" borderId="73" applyNumberFormat="0" applyProtection="0">
      <alignment horizontal="right" vertical="center"/>
    </xf>
    <xf numFmtId="4" fontId="36" fillId="38" borderId="73" applyNumberFormat="0" applyProtection="0">
      <alignment horizontal="right" vertical="center"/>
    </xf>
    <xf numFmtId="4" fontId="36" fillId="38" borderId="73" applyNumberFormat="0" applyProtection="0">
      <alignment horizontal="right" vertical="center"/>
    </xf>
    <xf numFmtId="4" fontId="36" fillId="38" borderId="73" applyNumberFormat="0" applyProtection="0">
      <alignment horizontal="right" vertical="center"/>
    </xf>
    <xf numFmtId="4" fontId="36" fillId="38" borderId="73" applyNumberFormat="0" applyProtection="0">
      <alignment horizontal="right" vertical="center"/>
    </xf>
    <xf numFmtId="4" fontId="36" fillId="38" borderId="73" applyNumberFormat="0" applyProtection="0">
      <alignment horizontal="right" vertical="center"/>
    </xf>
    <xf numFmtId="4" fontId="36" fillId="38" borderId="73" applyNumberFormat="0" applyProtection="0">
      <alignment horizontal="right" vertical="center"/>
    </xf>
    <xf numFmtId="4" fontId="36" fillId="38" borderId="73" applyNumberFormat="0" applyProtection="0">
      <alignment horizontal="right" vertical="center"/>
    </xf>
    <xf numFmtId="4" fontId="36" fillId="38" borderId="73" applyNumberFormat="0" applyProtection="0">
      <alignment horizontal="right" vertical="center"/>
    </xf>
    <xf numFmtId="4" fontId="36" fillId="38" borderId="73" applyNumberFormat="0" applyProtection="0">
      <alignment horizontal="right" vertical="center"/>
    </xf>
    <xf numFmtId="4" fontId="36" fillId="38" borderId="73" applyNumberFormat="0" applyProtection="0">
      <alignment horizontal="right" vertical="center"/>
    </xf>
    <xf numFmtId="4" fontId="36" fillId="38" borderId="73" applyNumberFormat="0" applyProtection="0">
      <alignment horizontal="right" vertical="center"/>
    </xf>
    <xf numFmtId="4" fontId="36" fillId="38" borderId="73" applyNumberFormat="0" applyProtection="0">
      <alignment horizontal="right" vertical="center"/>
    </xf>
    <xf numFmtId="4" fontId="36" fillId="38" borderId="73" applyNumberFormat="0" applyProtection="0">
      <alignment horizontal="right" vertical="center"/>
    </xf>
    <xf numFmtId="4" fontId="36" fillId="38" borderId="73" applyNumberFormat="0" applyProtection="0">
      <alignment horizontal="right" vertical="center"/>
    </xf>
    <xf numFmtId="4" fontId="36" fillId="38" borderId="73" applyNumberFormat="0" applyProtection="0">
      <alignment horizontal="right" vertical="center"/>
    </xf>
    <xf numFmtId="4" fontId="36" fillId="38" borderId="73" applyNumberFormat="0" applyProtection="0">
      <alignment horizontal="right" vertical="center"/>
    </xf>
    <xf numFmtId="4" fontId="36" fillId="38" borderId="73" applyNumberFormat="0" applyProtection="0">
      <alignment horizontal="right" vertical="center"/>
    </xf>
    <xf numFmtId="4" fontId="36" fillId="38" borderId="73" applyNumberFormat="0" applyProtection="0">
      <alignment horizontal="right" vertical="center"/>
    </xf>
    <xf numFmtId="4" fontId="36" fillId="38" borderId="73" applyNumberFormat="0" applyProtection="0">
      <alignment horizontal="right" vertical="center"/>
    </xf>
    <xf numFmtId="4" fontId="36" fillId="38" borderId="73" applyNumberFormat="0" applyProtection="0">
      <alignment horizontal="right" vertical="center"/>
    </xf>
    <xf numFmtId="4" fontId="36" fillId="38" borderId="73" applyNumberFormat="0" applyProtection="0">
      <alignment horizontal="right" vertical="center"/>
    </xf>
    <xf numFmtId="4" fontId="36" fillId="38" borderId="73" applyNumberFormat="0" applyProtection="0">
      <alignment horizontal="right" vertical="center"/>
    </xf>
    <xf numFmtId="4" fontId="36" fillId="38" borderId="73" applyNumberFormat="0" applyProtection="0">
      <alignment horizontal="right" vertical="center"/>
    </xf>
    <xf numFmtId="4" fontId="36" fillId="38" borderId="73" applyNumberFormat="0" applyProtection="0">
      <alignment horizontal="right" vertical="center"/>
    </xf>
    <xf numFmtId="4" fontId="36" fillId="38" borderId="73" applyNumberFormat="0" applyProtection="0">
      <alignment horizontal="right" vertical="center"/>
    </xf>
    <xf numFmtId="4" fontId="36" fillId="38" borderId="73" applyNumberFormat="0" applyProtection="0">
      <alignment horizontal="right" vertical="center"/>
    </xf>
    <xf numFmtId="4" fontId="36" fillId="38" borderId="73" applyNumberFormat="0" applyProtection="0">
      <alignment horizontal="right" vertical="center"/>
    </xf>
    <xf numFmtId="4" fontId="36" fillId="38" borderId="73" applyNumberFormat="0" applyProtection="0">
      <alignment horizontal="right" vertical="center"/>
    </xf>
    <xf numFmtId="4" fontId="36" fillId="38" borderId="73" applyNumberFormat="0" applyProtection="0">
      <alignment horizontal="right" vertical="center"/>
    </xf>
    <xf numFmtId="4" fontId="36" fillId="38" borderId="73" applyNumberFormat="0" applyProtection="0">
      <alignment horizontal="right" vertical="center"/>
    </xf>
    <xf numFmtId="4" fontId="36" fillId="38" borderId="73" applyNumberFormat="0" applyProtection="0">
      <alignment horizontal="right" vertical="center"/>
    </xf>
    <xf numFmtId="4" fontId="36" fillId="38" borderId="73" applyNumberFormat="0" applyProtection="0">
      <alignment horizontal="right" vertical="center"/>
    </xf>
    <xf numFmtId="4" fontId="36" fillId="38" borderId="73" applyNumberFormat="0" applyProtection="0">
      <alignment horizontal="right" vertical="center"/>
    </xf>
    <xf numFmtId="4" fontId="36" fillId="38" borderId="73" applyNumberFormat="0" applyProtection="0">
      <alignment horizontal="right" vertical="center"/>
    </xf>
    <xf numFmtId="4" fontId="36" fillId="38" borderId="73" applyNumberFormat="0" applyProtection="0">
      <alignment horizontal="right" vertical="center"/>
    </xf>
    <xf numFmtId="4" fontId="36" fillId="38" borderId="73" applyNumberFormat="0" applyProtection="0">
      <alignment horizontal="right" vertical="center"/>
    </xf>
    <xf numFmtId="4" fontId="36" fillId="38" borderId="73" applyNumberFormat="0" applyProtection="0">
      <alignment horizontal="right" vertical="center"/>
    </xf>
    <xf numFmtId="4" fontId="36" fillId="38" borderId="73" applyNumberFormat="0" applyProtection="0">
      <alignment horizontal="right" vertical="center"/>
    </xf>
    <xf numFmtId="4" fontId="36" fillId="38" borderId="73" applyNumberFormat="0" applyProtection="0">
      <alignment horizontal="right" vertical="center"/>
    </xf>
    <xf numFmtId="4" fontId="36" fillId="38" borderId="73" applyNumberFormat="0" applyProtection="0">
      <alignment horizontal="right" vertical="center"/>
    </xf>
    <xf numFmtId="4" fontId="36" fillId="38" borderId="73" applyNumberFormat="0" applyProtection="0">
      <alignment horizontal="right" vertical="center"/>
    </xf>
    <xf numFmtId="4" fontId="36" fillId="38" borderId="73" applyNumberFormat="0" applyProtection="0">
      <alignment horizontal="right" vertical="center"/>
    </xf>
    <xf numFmtId="4" fontId="36" fillId="38" borderId="73" applyNumberFormat="0" applyProtection="0">
      <alignment horizontal="right" vertical="center"/>
    </xf>
    <xf numFmtId="4" fontId="36" fillId="38" borderId="73" applyNumberFormat="0" applyProtection="0">
      <alignment horizontal="right" vertical="center"/>
    </xf>
    <xf numFmtId="4" fontId="36" fillId="38" borderId="73" applyNumberFormat="0" applyProtection="0">
      <alignment horizontal="right" vertical="center"/>
    </xf>
    <xf numFmtId="4" fontId="36" fillId="38" borderId="73" applyNumberFormat="0" applyProtection="0">
      <alignment horizontal="right" vertical="center"/>
    </xf>
    <xf numFmtId="4" fontId="36" fillId="38" borderId="73" applyNumberFormat="0" applyProtection="0">
      <alignment horizontal="right" vertical="center"/>
    </xf>
    <xf numFmtId="4" fontId="36" fillId="38" borderId="73" applyNumberFormat="0" applyProtection="0">
      <alignment horizontal="right" vertical="center"/>
    </xf>
    <xf numFmtId="4" fontId="36" fillId="38" borderId="73" applyNumberFormat="0" applyProtection="0">
      <alignment horizontal="right" vertical="center"/>
    </xf>
    <xf numFmtId="4" fontId="36" fillId="38" borderId="73" applyNumberFormat="0" applyProtection="0">
      <alignment horizontal="right" vertical="center"/>
    </xf>
    <xf numFmtId="4" fontId="36" fillId="38" borderId="73" applyNumberFormat="0" applyProtection="0">
      <alignment horizontal="right" vertical="center"/>
    </xf>
    <xf numFmtId="4" fontId="36" fillId="38" borderId="73" applyNumberFormat="0" applyProtection="0">
      <alignment horizontal="right" vertical="center"/>
    </xf>
    <xf numFmtId="4" fontId="36" fillId="38" borderId="73" applyNumberFormat="0" applyProtection="0">
      <alignment horizontal="right" vertical="center"/>
    </xf>
    <xf numFmtId="4" fontId="36" fillId="38" borderId="73" applyNumberFormat="0" applyProtection="0">
      <alignment horizontal="right" vertical="center"/>
    </xf>
    <xf numFmtId="4" fontId="36" fillId="38" borderId="73" applyNumberFormat="0" applyProtection="0">
      <alignment horizontal="right" vertical="center"/>
    </xf>
    <xf numFmtId="4" fontId="36" fillId="38" borderId="73" applyNumberFormat="0" applyProtection="0">
      <alignment horizontal="right" vertical="center"/>
    </xf>
    <xf numFmtId="4" fontId="36" fillId="38" borderId="73" applyNumberFormat="0" applyProtection="0">
      <alignment horizontal="right" vertical="center"/>
    </xf>
    <xf numFmtId="4" fontId="36" fillId="38" borderId="73" applyNumberFormat="0" applyProtection="0">
      <alignment horizontal="right" vertical="center"/>
    </xf>
    <xf numFmtId="4" fontId="36" fillId="38" borderId="73" applyNumberFormat="0" applyProtection="0">
      <alignment horizontal="right" vertical="center"/>
    </xf>
    <xf numFmtId="4" fontId="36" fillId="38" borderId="73" applyNumberFormat="0" applyProtection="0">
      <alignment horizontal="right" vertical="center"/>
    </xf>
    <xf numFmtId="4" fontId="36" fillId="38" borderId="73" applyNumberFormat="0" applyProtection="0">
      <alignment horizontal="right" vertical="center"/>
    </xf>
    <xf numFmtId="4" fontId="36" fillId="38" borderId="73" applyNumberFormat="0" applyProtection="0">
      <alignment horizontal="right" vertical="center"/>
    </xf>
    <xf numFmtId="4" fontId="36" fillId="38" borderId="73" applyNumberFormat="0" applyProtection="0">
      <alignment horizontal="right" vertical="center"/>
    </xf>
    <xf numFmtId="4" fontId="36" fillId="38" borderId="73" applyNumberFormat="0" applyProtection="0">
      <alignment horizontal="right" vertical="center"/>
    </xf>
    <xf numFmtId="4" fontId="36" fillId="38" borderId="73" applyNumberFormat="0" applyProtection="0">
      <alignment horizontal="right" vertical="center"/>
    </xf>
    <xf numFmtId="4" fontId="36" fillId="38" borderId="73" applyNumberFormat="0" applyProtection="0">
      <alignment horizontal="right" vertical="center"/>
    </xf>
    <xf numFmtId="4" fontId="36" fillId="38" borderId="73" applyNumberFormat="0" applyProtection="0">
      <alignment horizontal="right" vertical="center"/>
    </xf>
    <xf numFmtId="4" fontId="36" fillId="38" borderId="73" applyNumberFormat="0" applyProtection="0">
      <alignment horizontal="right" vertical="center"/>
    </xf>
    <xf numFmtId="4" fontId="36" fillId="38" borderId="73" applyNumberFormat="0" applyProtection="0">
      <alignment horizontal="right" vertical="center"/>
    </xf>
    <xf numFmtId="4" fontId="36" fillId="38" borderId="73" applyNumberFormat="0" applyProtection="0">
      <alignment horizontal="right" vertical="center"/>
    </xf>
    <xf numFmtId="4" fontId="36" fillId="38" borderId="73" applyNumberFormat="0" applyProtection="0">
      <alignment horizontal="right" vertical="center"/>
    </xf>
    <xf numFmtId="4" fontId="36" fillId="38" borderId="73" applyNumberFormat="0" applyProtection="0">
      <alignment horizontal="right" vertical="center"/>
    </xf>
    <xf numFmtId="4" fontId="36" fillId="38" borderId="73" applyNumberFormat="0" applyProtection="0">
      <alignment horizontal="right" vertical="center"/>
    </xf>
    <xf numFmtId="4" fontId="36" fillId="38" borderId="73" applyNumberFormat="0" applyProtection="0">
      <alignment horizontal="right" vertical="center"/>
    </xf>
    <xf numFmtId="4" fontId="36" fillId="38" borderId="73" applyNumberFormat="0" applyProtection="0">
      <alignment horizontal="right" vertical="center"/>
    </xf>
    <xf numFmtId="4" fontId="36" fillId="38" borderId="73" applyNumberFormat="0" applyProtection="0">
      <alignment horizontal="right" vertical="center"/>
    </xf>
    <xf numFmtId="4" fontId="36" fillId="38" borderId="73" applyNumberFormat="0" applyProtection="0">
      <alignment horizontal="right" vertical="center"/>
    </xf>
    <xf numFmtId="4" fontId="36" fillId="38" borderId="73" applyNumberFormat="0" applyProtection="0">
      <alignment horizontal="right" vertical="center"/>
    </xf>
    <xf numFmtId="4" fontId="36" fillId="38" borderId="73" applyNumberFormat="0" applyProtection="0">
      <alignment horizontal="right" vertical="center"/>
    </xf>
    <xf numFmtId="4" fontId="36" fillId="38" borderId="73" applyNumberFormat="0" applyProtection="0">
      <alignment horizontal="right" vertical="center"/>
    </xf>
    <xf numFmtId="4" fontId="36" fillId="38" borderId="73" applyNumberFormat="0" applyProtection="0">
      <alignment horizontal="right" vertical="center"/>
    </xf>
    <xf numFmtId="4" fontId="36" fillId="38" borderId="73" applyNumberFormat="0" applyProtection="0">
      <alignment horizontal="right" vertical="center"/>
    </xf>
    <xf numFmtId="4" fontId="36" fillId="38" borderId="73" applyNumberFormat="0" applyProtection="0">
      <alignment horizontal="right" vertical="center"/>
    </xf>
    <xf numFmtId="4" fontId="36" fillId="38" borderId="73" applyNumberFormat="0" applyProtection="0">
      <alignment horizontal="right" vertical="center"/>
    </xf>
    <xf numFmtId="4" fontId="36" fillId="38" borderId="73" applyNumberFormat="0" applyProtection="0">
      <alignment horizontal="right" vertical="center"/>
    </xf>
    <xf numFmtId="4" fontId="36" fillId="38" borderId="73" applyNumberFormat="0" applyProtection="0">
      <alignment horizontal="right" vertical="center"/>
    </xf>
    <xf numFmtId="4" fontId="36" fillId="38" borderId="73" applyNumberFormat="0" applyProtection="0">
      <alignment horizontal="right" vertical="center"/>
    </xf>
    <xf numFmtId="4" fontId="36" fillId="38" borderId="73" applyNumberFormat="0" applyProtection="0">
      <alignment horizontal="right" vertical="center"/>
    </xf>
    <xf numFmtId="4" fontId="36" fillId="38" borderId="73" applyNumberFormat="0" applyProtection="0">
      <alignment horizontal="right" vertical="center"/>
    </xf>
    <xf numFmtId="4" fontId="36" fillId="38" borderId="73" applyNumberFormat="0" applyProtection="0">
      <alignment horizontal="right" vertical="center"/>
    </xf>
    <xf numFmtId="4" fontId="36" fillId="38" borderId="73" applyNumberFormat="0" applyProtection="0">
      <alignment horizontal="right" vertical="center"/>
    </xf>
    <xf numFmtId="4" fontId="36" fillId="38" borderId="73" applyNumberFormat="0" applyProtection="0">
      <alignment horizontal="right" vertical="center"/>
    </xf>
    <xf numFmtId="4" fontId="36" fillId="38" borderId="73" applyNumberFormat="0" applyProtection="0">
      <alignment horizontal="right" vertical="center"/>
    </xf>
    <xf numFmtId="4" fontId="36" fillId="38" borderId="73" applyNumberFormat="0" applyProtection="0">
      <alignment horizontal="right" vertical="center"/>
    </xf>
    <xf numFmtId="4" fontId="36" fillId="38" borderId="73" applyNumberFormat="0" applyProtection="0">
      <alignment horizontal="right" vertical="center"/>
    </xf>
    <xf numFmtId="4" fontId="36" fillId="38" borderId="73" applyNumberFormat="0" applyProtection="0">
      <alignment horizontal="right" vertical="center"/>
    </xf>
    <xf numFmtId="4" fontId="36" fillId="38" borderId="73" applyNumberFormat="0" applyProtection="0">
      <alignment horizontal="right" vertical="center"/>
    </xf>
    <xf numFmtId="4" fontId="36" fillId="38" borderId="73" applyNumberFormat="0" applyProtection="0">
      <alignment horizontal="right" vertical="center"/>
    </xf>
    <xf numFmtId="4" fontId="36" fillId="38" borderId="73" applyNumberFormat="0" applyProtection="0">
      <alignment horizontal="right" vertical="center"/>
    </xf>
    <xf numFmtId="4" fontId="36" fillId="38" borderId="73" applyNumberFormat="0" applyProtection="0">
      <alignment horizontal="right" vertical="center"/>
    </xf>
    <xf numFmtId="4" fontId="36" fillId="38" borderId="73" applyNumberFormat="0" applyProtection="0">
      <alignment horizontal="right" vertical="center"/>
    </xf>
    <xf numFmtId="4" fontId="36" fillId="38" borderId="73" applyNumberFormat="0" applyProtection="0">
      <alignment horizontal="right" vertical="center"/>
    </xf>
    <xf numFmtId="4" fontId="36" fillId="38" borderId="73" applyNumberFormat="0" applyProtection="0">
      <alignment horizontal="right" vertical="center"/>
    </xf>
    <xf numFmtId="4" fontId="36" fillId="38" borderId="73" applyNumberFormat="0" applyProtection="0">
      <alignment horizontal="right" vertical="center"/>
    </xf>
    <xf numFmtId="4" fontId="36" fillId="38" borderId="73" applyNumberFormat="0" applyProtection="0">
      <alignment horizontal="right" vertical="center"/>
    </xf>
    <xf numFmtId="4" fontId="36" fillId="38" borderId="73" applyNumberFormat="0" applyProtection="0">
      <alignment horizontal="right" vertical="center"/>
    </xf>
    <xf numFmtId="4" fontId="36" fillId="38" borderId="73" applyNumberFormat="0" applyProtection="0">
      <alignment horizontal="right" vertical="center"/>
    </xf>
    <xf numFmtId="4" fontId="36" fillId="38" borderId="73" applyNumberFormat="0" applyProtection="0">
      <alignment horizontal="right" vertical="center"/>
    </xf>
    <xf numFmtId="4" fontId="36" fillId="38" borderId="73" applyNumberFormat="0" applyProtection="0">
      <alignment horizontal="right" vertical="center"/>
    </xf>
    <xf numFmtId="4" fontId="36" fillId="38" borderId="73" applyNumberFormat="0" applyProtection="0">
      <alignment horizontal="right" vertical="center"/>
    </xf>
    <xf numFmtId="4" fontId="36" fillId="38" borderId="73" applyNumberFormat="0" applyProtection="0">
      <alignment horizontal="right" vertical="center"/>
    </xf>
    <xf numFmtId="4" fontId="36" fillId="38" borderId="73" applyNumberFormat="0" applyProtection="0">
      <alignment horizontal="right" vertical="center"/>
    </xf>
    <xf numFmtId="4" fontId="36" fillId="38" borderId="73" applyNumberFormat="0" applyProtection="0">
      <alignment horizontal="right" vertical="center"/>
    </xf>
    <xf numFmtId="4" fontId="36" fillId="38" borderId="73" applyNumberFormat="0" applyProtection="0">
      <alignment horizontal="right" vertical="center"/>
    </xf>
    <xf numFmtId="4" fontId="36" fillId="38" borderId="73" applyNumberFormat="0" applyProtection="0">
      <alignment horizontal="right" vertical="center"/>
    </xf>
    <xf numFmtId="4" fontId="36" fillId="38" borderId="73" applyNumberFormat="0" applyProtection="0">
      <alignment horizontal="right" vertical="center"/>
    </xf>
    <xf numFmtId="4" fontId="36" fillId="38" borderId="73" applyNumberFormat="0" applyProtection="0">
      <alignment horizontal="right" vertical="center"/>
    </xf>
    <xf numFmtId="4" fontId="36" fillId="38" borderId="73" applyNumberFormat="0" applyProtection="0">
      <alignment horizontal="right" vertical="center"/>
    </xf>
    <xf numFmtId="4" fontId="36" fillId="38" borderId="73" applyNumberFormat="0" applyProtection="0">
      <alignment horizontal="right" vertical="center"/>
    </xf>
    <xf numFmtId="4" fontId="36" fillId="38" borderId="73" applyNumberFormat="0" applyProtection="0">
      <alignment horizontal="right" vertical="center"/>
    </xf>
    <xf numFmtId="4" fontId="36" fillId="38" borderId="73" applyNumberFormat="0" applyProtection="0">
      <alignment horizontal="right" vertical="center"/>
    </xf>
    <xf numFmtId="4" fontId="36" fillId="38" borderId="73" applyNumberFormat="0" applyProtection="0">
      <alignment horizontal="right" vertical="center"/>
    </xf>
    <xf numFmtId="4" fontId="36" fillId="38" borderId="73" applyNumberFormat="0" applyProtection="0">
      <alignment horizontal="right" vertical="center"/>
    </xf>
    <xf numFmtId="4" fontId="36" fillId="38" borderId="73" applyNumberFormat="0" applyProtection="0">
      <alignment horizontal="right" vertical="center"/>
    </xf>
    <xf numFmtId="4" fontId="36" fillId="38" borderId="73" applyNumberFormat="0" applyProtection="0">
      <alignment horizontal="right" vertical="center"/>
    </xf>
    <xf numFmtId="4" fontId="36" fillId="38" borderId="73" applyNumberFormat="0" applyProtection="0">
      <alignment horizontal="right" vertical="center"/>
    </xf>
    <xf numFmtId="4" fontId="36" fillId="38" borderId="73" applyNumberFormat="0" applyProtection="0">
      <alignment horizontal="right" vertical="center"/>
    </xf>
    <xf numFmtId="4" fontId="36" fillId="38" borderId="73" applyNumberFormat="0" applyProtection="0">
      <alignment horizontal="right" vertical="center"/>
    </xf>
    <xf numFmtId="4" fontId="36" fillId="38" borderId="73" applyNumberFormat="0" applyProtection="0">
      <alignment horizontal="right" vertical="center"/>
    </xf>
    <xf numFmtId="4" fontId="36" fillId="38" borderId="73" applyNumberFormat="0" applyProtection="0">
      <alignment horizontal="right" vertical="center"/>
    </xf>
    <xf numFmtId="4" fontId="36" fillId="38" borderId="73" applyNumberFormat="0" applyProtection="0">
      <alignment horizontal="right" vertical="center"/>
    </xf>
    <xf numFmtId="4" fontId="36" fillId="38" borderId="73" applyNumberFormat="0" applyProtection="0">
      <alignment horizontal="right" vertical="center"/>
    </xf>
    <xf numFmtId="4" fontId="36" fillId="38" borderId="73" applyNumberFormat="0" applyProtection="0">
      <alignment horizontal="right" vertical="center"/>
    </xf>
    <xf numFmtId="4" fontId="36" fillId="38" borderId="73" applyNumberFormat="0" applyProtection="0">
      <alignment horizontal="right" vertical="center"/>
    </xf>
    <xf numFmtId="4" fontId="36" fillId="38" borderId="73" applyNumberFormat="0" applyProtection="0">
      <alignment horizontal="right" vertical="center"/>
    </xf>
    <xf numFmtId="4" fontId="36" fillId="38" borderId="73" applyNumberFormat="0" applyProtection="0">
      <alignment horizontal="right" vertical="center"/>
    </xf>
    <xf numFmtId="4" fontId="36" fillId="38" borderId="73" applyNumberFormat="0" applyProtection="0">
      <alignment horizontal="right" vertical="center"/>
    </xf>
    <xf numFmtId="4" fontId="36" fillId="38" borderId="73" applyNumberFormat="0" applyProtection="0">
      <alignment horizontal="right" vertical="center"/>
    </xf>
    <xf numFmtId="4" fontId="36" fillId="38" borderId="73" applyNumberFormat="0" applyProtection="0">
      <alignment horizontal="right" vertical="center"/>
    </xf>
    <xf numFmtId="4" fontId="36" fillId="38" borderId="73" applyNumberFormat="0" applyProtection="0">
      <alignment horizontal="right" vertical="center"/>
    </xf>
    <xf numFmtId="4" fontId="36" fillId="38" borderId="73" applyNumberFormat="0" applyProtection="0">
      <alignment horizontal="right" vertical="center"/>
    </xf>
    <xf numFmtId="4" fontId="36" fillId="38" borderId="73" applyNumberFormat="0" applyProtection="0">
      <alignment horizontal="right" vertical="center"/>
    </xf>
    <xf numFmtId="4" fontId="36" fillId="38" borderId="73" applyNumberFormat="0" applyProtection="0">
      <alignment horizontal="right" vertical="center"/>
    </xf>
    <xf numFmtId="4" fontId="36" fillId="38" borderId="73" applyNumberFormat="0" applyProtection="0">
      <alignment horizontal="right" vertical="center"/>
    </xf>
    <xf numFmtId="4" fontId="36" fillId="38" borderId="73" applyNumberFormat="0" applyProtection="0">
      <alignment horizontal="right" vertical="center"/>
    </xf>
    <xf numFmtId="4" fontId="36" fillId="38" borderId="73" applyNumberFormat="0" applyProtection="0">
      <alignment horizontal="right" vertical="center"/>
    </xf>
    <xf numFmtId="4" fontId="36" fillId="38" borderId="73" applyNumberFormat="0" applyProtection="0">
      <alignment horizontal="right" vertical="center"/>
    </xf>
    <xf numFmtId="4" fontId="36" fillId="38" borderId="73" applyNumberFormat="0" applyProtection="0">
      <alignment horizontal="right" vertical="center"/>
    </xf>
    <xf numFmtId="4" fontId="36" fillId="38" borderId="73" applyNumberFormat="0" applyProtection="0">
      <alignment horizontal="right" vertical="center"/>
    </xf>
    <xf numFmtId="4" fontId="36" fillId="38" borderId="73" applyNumberFormat="0" applyProtection="0">
      <alignment horizontal="right" vertical="center"/>
    </xf>
    <xf numFmtId="4" fontId="36" fillId="38" borderId="73" applyNumberFormat="0" applyProtection="0">
      <alignment horizontal="right" vertical="center"/>
    </xf>
    <xf numFmtId="4" fontId="36" fillId="38" borderId="73" applyNumberFormat="0" applyProtection="0">
      <alignment horizontal="right" vertical="center"/>
    </xf>
    <xf numFmtId="4" fontId="36" fillId="38" borderId="73" applyNumberFormat="0" applyProtection="0">
      <alignment horizontal="right" vertical="center"/>
    </xf>
    <xf numFmtId="4" fontId="36" fillId="38" borderId="73" applyNumberFormat="0" applyProtection="0">
      <alignment horizontal="right" vertical="center"/>
    </xf>
    <xf numFmtId="4" fontId="36" fillId="38" borderId="73" applyNumberFormat="0" applyProtection="0">
      <alignment horizontal="right" vertical="center"/>
    </xf>
    <xf numFmtId="4" fontId="36" fillId="38" borderId="73" applyNumberFormat="0" applyProtection="0">
      <alignment horizontal="right" vertical="center"/>
    </xf>
    <xf numFmtId="4" fontId="36" fillId="38" borderId="73" applyNumberFormat="0" applyProtection="0">
      <alignment horizontal="right" vertical="center"/>
    </xf>
    <xf numFmtId="4" fontId="36" fillId="38" borderId="73" applyNumberFormat="0" applyProtection="0">
      <alignment horizontal="right" vertical="center"/>
    </xf>
    <xf numFmtId="4" fontId="36" fillId="38" borderId="73" applyNumberFormat="0" applyProtection="0">
      <alignment horizontal="right" vertical="center"/>
    </xf>
    <xf numFmtId="4" fontId="36" fillId="38" borderId="73" applyNumberFormat="0" applyProtection="0">
      <alignment horizontal="right" vertical="center"/>
    </xf>
    <xf numFmtId="4" fontId="36" fillId="38" borderId="73" applyNumberFormat="0" applyProtection="0">
      <alignment horizontal="right" vertical="center"/>
    </xf>
    <xf numFmtId="4" fontId="36" fillId="38" borderId="73" applyNumberFormat="0" applyProtection="0">
      <alignment horizontal="right" vertical="center"/>
    </xf>
    <xf numFmtId="4" fontId="36" fillId="38" borderId="73" applyNumberFormat="0" applyProtection="0">
      <alignment horizontal="right" vertical="center"/>
    </xf>
    <xf numFmtId="4" fontId="36" fillId="38" borderId="73" applyNumberFormat="0" applyProtection="0">
      <alignment horizontal="right" vertical="center"/>
    </xf>
    <xf numFmtId="4" fontId="36" fillId="38" borderId="73" applyNumberFormat="0" applyProtection="0">
      <alignment horizontal="right" vertical="center"/>
    </xf>
    <xf numFmtId="4" fontId="36" fillId="38" borderId="73" applyNumberFormat="0" applyProtection="0">
      <alignment horizontal="right" vertical="center"/>
    </xf>
    <xf numFmtId="4" fontId="36" fillId="38" borderId="73" applyNumberFormat="0" applyProtection="0">
      <alignment horizontal="right" vertical="center"/>
    </xf>
    <xf numFmtId="4" fontId="36" fillId="38" borderId="73" applyNumberFormat="0" applyProtection="0">
      <alignment horizontal="right" vertical="center"/>
    </xf>
    <xf numFmtId="4" fontId="36" fillId="38" borderId="73" applyNumberFormat="0" applyProtection="0">
      <alignment horizontal="right" vertical="center"/>
    </xf>
    <xf numFmtId="4" fontId="36" fillId="38" borderId="73" applyNumberFormat="0" applyProtection="0">
      <alignment horizontal="right" vertical="center"/>
    </xf>
    <xf numFmtId="4" fontId="36" fillId="38" borderId="73" applyNumberFormat="0" applyProtection="0">
      <alignment horizontal="right" vertical="center"/>
    </xf>
    <xf numFmtId="4" fontId="36" fillId="38" borderId="73" applyNumberFormat="0" applyProtection="0">
      <alignment horizontal="right" vertical="center"/>
    </xf>
    <xf numFmtId="4" fontId="36" fillId="38" borderId="73" applyNumberFormat="0" applyProtection="0">
      <alignment horizontal="right" vertical="center"/>
    </xf>
    <xf numFmtId="4" fontId="36" fillId="38" borderId="73" applyNumberFormat="0" applyProtection="0">
      <alignment horizontal="right" vertical="center"/>
    </xf>
    <xf numFmtId="4" fontId="36" fillId="38" borderId="73" applyNumberFormat="0" applyProtection="0">
      <alignment horizontal="right" vertical="center"/>
    </xf>
    <xf numFmtId="4" fontId="36" fillId="38" borderId="73" applyNumberFormat="0" applyProtection="0">
      <alignment horizontal="right" vertical="center"/>
    </xf>
    <xf numFmtId="4" fontId="36" fillId="38" borderId="73" applyNumberFormat="0" applyProtection="0">
      <alignment horizontal="right" vertical="center"/>
    </xf>
    <xf numFmtId="4" fontId="36" fillId="38" borderId="73" applyNumberFormat="0" applyProtection="0">
      <alignment horizontal="right" vertical="center"/>
    </xf>
    <xf numFmtId="4" fontId="36" fillId="38" borderId="73" applyNumberFormat="0" applyProtection="0">
      <alignment horizontal="right" vertical="center"/>
    </xf>
    <xf numFmtId="4" fontId="36" fillId="38" borderId="73" applyNumberFormat="0" applyProtection="0">
      <alignment horizontal="right" vertical="center"/>
    </xf>
    <xf numFmtId="4" fontId="36" fillId="38" borderId="73" applyNumberFormat="0" applyProtection="0">
      <alignment horizontal="right" vertical="center"/>
    </xf>
    <xf numFmtId="4" fontId="36" fillId="38" borderId="73" applyNumberFormat="0" applyProtection="0">
      <alignment horizontal="right" vertical="center"/>
    </xf>
    <xf numFmtId="4" fontId="36" fillId="38" borderId="73" applyNumberFormat="0" applyProtection="0">
      <alignment horizontal="right" vertical="center"/>
    </xf>
    <xf numFmtId="4" fontId="36" fillId="38" borderId="73" applyNumberFormat="0" applyProtection="0">
      <alignment horizontal="right" vertical="center"/>
    </xf>
    <xf numFmtId="4" fontId="36" fillId="38" borderId="73" applyNumberFormat="0" applyProtection="0">
      <alignment horizontal="right" vertical="center"/>
    </xf>
    <xf numFmtId="4" fontId="36" fillId="38" borderId="73" applyNumberFormat="0" applyProtection="0">
      <alignment horizontal="right" vertical="center"/>
    </xf>
    <xf numFmtId="4" fontId="36" fillId="38" borderId="73" applyNumberFormat="0" applyProtection="0">
      <alignment horizontal="right" vertical="center"/>
    </xf>
    <xf numFmtId="4" fontId="36" fillId="38" borderId="73" applyNumberFormat="0" applyProtection="0">
      <alignment horizontal="right" vertical="center"/>
    </xf>
    <xf numFmtId="4" fontId="36" fillId="38" borderId="73" applyNumberFormat="0" applyProtection="0">
      <alignment horizontal="right" vertical="center"/>
    </xf>
    <xf numFmtId="4" fontId="36" fillId="38" borderId="73" applyNumberFormat="0" applyProtection="0">
      <alignment horizontal="right" vertical="center"/>
    </xf>
    <xf numFmtId="4" fontId="36" fillId="38" borderId="73" applyNumberFormat="0" applyProtection="0">
      <alignment horizontal="right" vertical="center"/>
    </xf>
    <xf numFmtId="4" fontId="36" fillId="38" borderId="73" applyNumberFormat="0" applyProtection="0">
      <alignment horizontal="right" vertical="center"/>
    </xf>
    <xf numFmtId="4" fontId="36" fillId="38" borderId="73" applyNumberFormat="0" applyProtection="0">
      <alignment horizontal="right" vertical="center"/>
    </xf>
    <xf numFmtId="4" fontId="36" fillId="38" borderId="73" applyNumberFormat="0" applyProtection="0">
      <alignment horizontal="right" vertical="center"/>
    </xf>
    <xf numFmtId="4" fontId="36" fillId="38" borderId="73" applyNumberFormat="0" applyProtection="0">
      <alignment horizontal="right" vertical="center"/>
    </xf>
    <xf numFmtId="4" fontId="36" fillId="38" borderId="73" applyNumberFormat="0" applyProtection="0">
      <alignment horizontal="right" vertical="center"/>
    </xf>
    <xf numFmtId="4" fontId="36" fillId="38" borderId="73" applyNumberFormat="0" applyProtection="0">
      <alignment horizontal="right" vertical="center"/>
    </xf>
    <xf numFmtId="4" fontId="36" fillId="38" borderId="73" applyNumberFormat="0" applyProtection="0">
      <alignment horizontal="right" vertical="center"/>
    </xf>
    <xf numFmtId="4" fontId="36" fillId="38" borderId="73" applyNumberFormat="0" applyProtection="0">
      <alignment horizontal="right" vertical="center"/>
    </xf>
    <xf numFmtId="4" fontId="36" fillId="38" borderId="73" applyNumberFormat="0" applyProtection="0">
      <alignment horizontal="right" vertical="center"/>
    </xf>
    <xf numFmtId="4" fontId="36" fillId="38" borderId="73" applyNumberFormat="0" applyProtection="0">
      <alignment horizontal="right" vertical="center"/>
    </xf>
    <xf numFmtId="4" fontId="36" fillId="38" borderId="73" applyNumberFormat="0" applyProtection="0">
      <alignment horizontal="right" vertical="center"/>
    </xf>
    <xf numFmtId="4" fontId="36" fillId="38" borderId="73" applyNumberFormat="0" applyProtection="0">
      <alignment horizontal="right" vertical="center"/>
    </xf>
    <xf numFmtId="4" fontId="36" fillId="38" borderId="73" applyNumberFormat="0" applyProtection="0">
      <alignment horizontal="right" vertical="center"/>
    </xf>
    <xf numFmtId="4" fontId="36" fillId="38" borderId="73" applyNumberFormat="0" applyProtection="0">
      <alignment horizontal="right" vertical="center"/>
    </xf>
    <xf numFmtId="4" fontId="36" fillId="38" borderId="73" applyNumberFormat="0" applyProtection="0">
      <alignment horizontal="right" vertical="center"/>
    </xf>
    <xf numFmtId="4" fontId="36" fillId="38" borderId="73" applyNumberFormat="0" applyProtection="0">
      <alignment horizontal="right" vertical="center"/>
    </xf>
    <xf numFmtId="4" fontId="36" fillId="38" borderId="73" applyNumberFormat="0" applyProtection="0">
      <alignment horizontal="right" vertical="center"/>
    </xf>
    <xf numFmtId="4" fontId="36" fillId="38" borderId="73" applyNumberFormat="0" applyProtection="0">
      <alignment horizontal="right" vertical="center"/>
    </xf>
    <xf numFmtId="4" fontId="36" fillId="38" borderId="73" applyNumberFormat="0" applyProtection="0">
      <alignment horizontal="right" vertical="center"/>
    </xf>
    <xf numFmtId="4" fontId="36" fillId="38" borderId="73" applyNumberFormat="0" applyProtection="0">
      <alignment horizontal="right" vertical="center"/>
    </xf>
    <xf numFmtId="4" fontId="36" fillId="38" borderId="73" applyNumberFormat="0" applyProtection="0">
      <alignment horizontal="right" vertical="center"/>
    </xf>
    <xf numFmtId="4" fontId="36" fillId="38" borderId="73" applyNumberFormat="0" applyProtection="0">
      <alignment horizontal="right" vertical="center"/>
    </xf>
    <xf numFmtId="4" fontId="36" fillId="38" borderId="73" applyNumberFormat="0" applyProtection="0">
      <alignment horizontal="right" vertical="center"/>
    </xf>
    <xf numFmtId="4" fontId="36" fillId="38" borderId="73" applyNumberFormat="0" applyProtection="0">
      <alignment horizontal="right" vertical="center"/>
    </xf>
    <xf numFmtId="4" fontId="36" fillId="38" borderId="73" applyNumberFormat="0" applyProtection="0">
      <alignment horizontal="right" vertical="center"/>
    </xf>
    <xf numFmtId="4" fontId="36" fillId="38" borderId="73" applyNumberFormat="0" applyProtection="0">
      <alignment horizontal="right" vertical="center"/>
    </xf>
    <xf numFmtId="4" fontId="36" fillId="38" borderId="73" applyNumberFormat="0" applyProtection="0">
      <alignment horizontal="right" vertical="center"/>
    </xf>
    <xf numFmtId="4" fontId="36" fillId="38" borderId="73" applyNumberFormat="0" applyProtection="0">
      <alignment horizontal="right" vertical="center"/>
    </xf>
    <xf numFmtId="4" fontId="36" fillId="38" borderId="73" applyNumberFormat="0" applyProtection="0">
      <alignment horizontal="right" vertical="center"/>
    </xf>
    <xf numFmtId="4" fontId="36" fillId="38" borderId="73" applyNumberFormat="0" applyProtection="0">
      <alignment horizontal="right" vertical="center"/>
    </xf>
    <xf numFmtId="4" fontId="36" fillId="38" borderId="73" applyNumberFormat="0" applyProtection="0">
      <alignment horizontal="right" vertical="center"/>
    </xf>
    <xf numFmtId="4" fontId="36" fillId="38" borderId="73" applyNumberFormat="0" applyProtection="0">
      <alignment horizontal="right" vertical="center"/>
    </xf>
    <xf numFmtId="4" fontId="36" fillId="38" borderId="73" applyNumberFormat="0" applyProtection="0">
      <alignment horizontal="right" vertical="center"/>
    </xf>
    <xf numFmtId="4" fontId="36" fillId="38" borderId="73" applyNumberFormat="0" applyProtection="0">
      <alignment horizontal="right" vertical="center"/>
    </xf>
    <xf numFmtId="4" fontId="36" fillId="38" borderId="73" applyNumberFormat="0" applyProtection="0">
      <alignment horizontal="right" vertical="center"/>
    </xf>
    <xf numFmtId="4" fontId="36" fillId="38" borderId="73" applyNumberFormat="0" applyProtection="0">
      <alignment horizontal="right" vertical="center"/>
    </xf>
    <xf numFmtId="4" fontId="36" fillId="38" borderId="73" applyNumberFormat="0" applyProtection="0">
      <alignment horizontal="right" vertical="center"/>
    </xf>
    <xf numFmtId="4" fontId="36" fillId="38" borderId="73" applyNumberFormat="0" applyProtection="0">
      <alignment horizontal="right" vertical="center"/>
    </xf>
    <xf numFmtId="4" fontId="36" fillId="38" borderId="73" applyNumberFormat="0" applyProtection="0">
      <alignment horizontal="right" vertical="center"/>
    </xf>
    <xf numFmtId="4" fontId="36" fillId="38" borderId="73" applyNumberFormat="0" applyProtection="0">
      <alignment horizontal="right" vertical="center"/>
    </xf>
    <xf numFmtId="4" fontId="36" fillId="38" borderId="73" applyNumberFormat="0" applyProtection="0">
      <alignment horizontal="right" vertical="center"/>
    </xf>
    <xf numFmtId="4" fontId="36" fillId="38" borderId="73" applyNumberFormat="0" applyProtection="0">
      <alignment horizontal="right" vertical="center"/>
    </xf>
    <xf numFmtId="4" fontId="36" fillId="38" borderId="73" applyNumberFormat="0" applyProtection="0">
      <alignment horizontal="right" vertical="center"/>
    </xf>
    <xf numFmtId="4" fontId="36" fillId="38" borderId="73" applyNumberFormat="0" applyProtection="0">
      <alignment horizontal="right" vertical="center"/>
    </xf>
    <xf numFmtId="4" fontId="36" fillId="38" borderId="73" applyNumberFormat="0" applyProtection="0">
      <alignment horizontal="right" vertical="center"/>
    </xf>
    <xf numFmtId="4" fontId="36" fillId="38" borderId="73" applyNumberFormat="0" applyProtection="0">
      <alignment horizontal="right" vertical="center"/>
    </xf>
    <xf numFmtId="4" fontId="36" fillId="38" borderId="73" applyNumberFormat="0" applyProtection="0">
      <alignment horizontal="right" vertical="center"/>
    </xf>
    <xf numFmtId="4" fontId="36" fillId="38" borderId="73" applyNumberFormat="0" applyProtection="0">
      <alignment horizontal="right" vertical="center"/>
    </xf>
    <xf numFmtId="4" fontId="36" fillId="38" borderId="73" applyNumberFormat="0" applyProtection="0">
      <alignment horizontal="right" vertical="center"/>
    </xf>
    <xf numFmtId="4" fontId="36" fillId="38" borderId="73" applyNumberFormat="0" applyProtection="0">
      <alignment horizontal="right" vertical="center"/>
    </xf>
    <xf numFmtId="4" fontId="36" fillId="38" borderId="73" applyNumberFormat="0" applyProtection="0">
      <alignment horizontal="right" vertical="center"/>
    </xf>
    <xf numFmtId="4" fontId="36" fillId="38" borderId="73" applyNumberFormat="0" applyProtection="0">
      <alignment horizontal="right" vertical="center"/>
    </xf>
    <xf numFmtId="4" fontId="36" fillId="38" borderId="73" applyNumberFormat="0" applyProtection="0">
      <alignment horizontal="right" vertical="center"/>
    </xf>
    <xf numFmtId="4" fontId="36" fillId="38" borderId="73" applyNumberFormat="0" applyProtection="0">
      <alignment horizontal="right" vertical="center"/>
    </xf>
    <xf numFmtId="4" fontId="36" fillId="38" borderId="73" applyNumberFormat="0" applyProtection="0">
      <alignment horizontal="right" vertical="center"/>
    </xf>
    <xf numFmtId="4" fontId="36" fillId="38" borderId="73" applyNumberFormat="0" applyProtection="0">
      <alignment horizontal="right" vertical="center"/>
    </xf>
    <xf numFmtId="4" fontId="36" fillId="38" borderId="73" applyNumberFormat="0" applyProtection="0">
      <alignment horizontal="right" vertical="center"/>
    </xf>
    <xf numFmtId="4" fontId="36" fillId="38" borderId="73" applyNumberFormat="0" applyProtection="0">
      <alignment horizontal="right" vertical="center"/>
    </xf>
    <xf numFmtId="4" fontId="36" fillId="38" borderId="73" applyNumberFormat="0" applyProtection="0">
      <alignment horizontal="right" vertical="center"/>
    </xf>
    <xf numFmtId="4" fontId="36" fillId="38" borderId="73" applyNumberFormat="0" applyProtection="0">
      <alignment horizontal="right" vertical="center"/>
    </xf>
    <xf numFmtId="4" fontId="36" fillId="38" borderId="73" applyNumberFormat="0" applyProtection="0">
      <alignment horizontal="right" vertical="center"/>
    </xf>
    <xf numFmtId="4" fontId="36" fillId="38" borderId="73" applyNumberFormat="0" applyProtection="0">
      <alignment horizontal="right" vertical="center"/>
    </xf>
    <xf numFmtId="4" fontId="36" fillId="38" borderId="73" applyNumberFormat="0" applyProtection="0">
      <alignment horizontal="right" vertical="center"/>
    </xf>
    <xf numFmtId="4" fontId="36" fillId="38" borderId="73" applyNumberFormat="0" applyProtection="0">
      <alignment horizontal="right" vertical="center"/>
    </xf>
    <xf numFmtId="4" fontId="36" fillId="38" borderId="73" applyNumberFormat="0" applyProtection="0">
      <alignment horizontal="right" vertical="center"/>
    </xf>
    <xf numFmtId="4" fontId="36" fillId="38" borderId="73" applyNumberFormat="0" applyProtection="0">
      <alignment horizontal="right" vertical="center"/>
    </xf>
    <xf numFmtId="4" fontId="36" fillId="38" borderId="73" applyNumberFormat="0" applyProtection="0">
      <alignment horizontal="right" vertical="center"/>
    </xf>
    <xf numFmtId="4" fontId="36" fillId="38" borderId="73" applyNumberFormat="0" applyProtection="0">
      <alignment horizontal="right" vertical="center"/>
    </xf>
    <xf numFmtId="4" fontId="36" fillId="38" borderId="73" applyNumberFormat="0" applyProtection="0">
      <alignment horizontal="right" vertical="center"/>
    </xf>
    <xf numFmtId="4" fontId="36" fillId="38" borderId="73" applyNumberFormat="0" applyProtection="0">
      <alignment horizontal="right" vertical="center"/>
    </xf>
    <xf numFmtId="4" fontId="36" fillId="38" borderId="73" applyNumberFormat="0" applyProtection="0">
      <alignment horizontal="right" vertical="center"/>
    </xf>
    <xf numFmtId="4" fontId="36" fillId="38" borderId="73" applyNumberFormat="0" applyProtection="0">
      <alignment horizontal="right" vertical="center"/>
    </xf>
    <xf numFmtId="4" fontId="36" fillId="38" borderId="73" applyNumberFormat="0" applyProtection="0">
      <alignment horizontal="right" vertical="center"/>
    </xf>
    <xf numFmtId="4" fontId="36" fillId="38" borderId="73" applyNumberFormat="0" applyProtection="0">
      <alignment horizontal="right" vertical="center"/>
    </xf>
    <xf numFmtId="4" fontId="36" fillId="38" borderId="73" applyNumberFormat="0" applyProtection="0">
      <alignment horizontal="right" vertical="center"/>
    </xf>
    <xf numFmtId="4" fontId="36" fillId="38" borderId="73" applyNumberFormat="0" applyProtection="0">
      <alignment horizontal="right" vertical="center"/>
    </xf>
    <xf numFmtId="4" fontId="36" fillId="38" borderId="73" applyNumberFormat="0" applyProtection="0">
      <alignment horizontal="right" vertical="center"/>
    </xf>
    <xf numFmtId="4" fontId="36" fillId="38" borderId="73" applyNumberFormat="0" applyProtection="0">
      <alignment horizontal="right" vertical="center"/>
    </xf>
    <xf numFmtId="4" fontId="36" fillId="38" borderId="73" applyNumberFormat="0" applyProtection="0">
      <alignment horizontal="right" vertical="center"/>
    </xf>
    <xf numFmtId="4" fontId="36" fillId="38" borderId="73" applyNumberFormat="0" applyProtection="0">
      <alignment horizontal="right" vertical="center"/>
    </xf>
    <xf numFmtId="4" fontId="36" fillId="38" borderId="73" applyNumberFormat="0" applyProtection="0">
      <alignment horizontal="right" vertical="center"/>
    </xf>
    <xf numFmtId="4" fontId="36" fillId="38" borderId="73" applyNumberFormat="0" applyProtection="0">
      <alignment horizontal="right" vertical="center"/>
    </xf>
    <xf numFmtId="4" fontId="36" fillId="38" borderId="73" applyNumberFormat="0" applyProtection="0">
      <alignment horizontal="right" vertical="center"/>
    </xf>
    <xf numFmtId="4" fontId="36" fillId="38" borderId="73" applyNumberFormat="0" applyProtection="0">
      <alignment horizontal="right" vertical="center"/>
    </xf>
    <xf numFmtId="4" fontId="36" fillId="38" borderId="73" applyNumberFormat="0" applyProtection="0">
      <alignment horizontal="right" vertical="center"/>
    </xf>
    <xf numFmtId="4" fontId="36" fillId="38" borderId="73" applyNumberFormat="0" applyProtection="0">
      <alignment horizontal="right" vertical="center"/>
    </xf>
    <xf numFmtId="4" fontId="36" fillId="38" borderId="73" applyNumberFormat="0" applyProtection="0">
      <alignment horizontal="right" vertical="center"/>
    </xf>
    <xf numFmtId="4" fontId="36" fillId="38" borderId="73" applyNumberFormat="0" applyProtection="0">
      <alignment horizontal="right" vertical="center"/>
    </xf>
    <xf numFmtId="4" fontId="36" fillId="38" borderId="73" applyNumberFormat="0" applyProtection="0">
      <alignment horizontal="right" vertical="center"/>
    </xf>
    <xf numFmtId="4" fontId="36" fillId="38" borderId="73" applyNumberFormat="0" applyProtection="0">
      <alignment horizontal="right" vertical="center"/>
    </xf>
    <xf numFmtId="4" fontId="36" fillId="38" borderId="73" applyNumberFormat="0" applyProtection="0">
      <alignment horizontal="right" vertical="center"/>
    </xf>
    <xf numFmtId="4" fontId="36" fillId="38" borderId="73" applyNumberFormat="0" applyProtection="0">
      <alignment horizontal="right" vertical="center"/>
    </xf>
    <xf numFmtId="4" fontId="36" fillId="38" borderId="73" applyNumberFormat="0" applyProtection="0">
      <alignment horizontal="right" vertical="center"/>
    </xf>
    <xf numFmtId="4" fontId="36" fillId="38" borderId="73" applyNumberFormat="0" applyProtection="0">
      <alignment horizontal="right" vertical="center"/>
    </xf>
    <xf numFmtId="4" fontId="36" fillId="38" borderId="73" applyNumberFormat="0" applyProtection="0">
      <alignment horizontal="right" vertical="center"/>
    </xf>
    <xf numFmtId="4" fontId="36" fillId="38" borderId="73" applyNumberFormat="0" applyProtection="0">
      <alignment horizontal="right" vertical="center"/>
    </xf>
    <xf numFmtId="4" fontId="36" fillId="38" borderId="73" applyNumberFormat="0" applyProtection="0">
      <alignment horizontal="right" vertical="center"/>
    </xf>
    <xf numFmtId="4" fontId="36" fillId="37" borderId="73" applyNumberFormat="0" applyProtection="0">
      <alignment horizontal="right" vertical="center"/>
    </xf>
    <xf numFmtId="4" fontId="36" fillId="37" borderId="73" applyNumberFormat="0" applyProtection="0">
      <alignment horizontal="right" vertical="center"/>
    </xf>
    <xf numFmtId="4" fontId="36" fillId="37" borderId="73" applyNumberFormat="0" applyProtection="0">
      <alignment horizontal="right" vertical="center"/>
    </xf>
    <xf numFmtId="4" fontId="36" fillId="37" borderId="73" applyNumberFormat="0" applyProtection="0">
      <alignment horizontal="right" vertical="center"/>
    </xf>
    <xf numFmtId="4" fontId="36" fillId="37" borderId="73" applyNumberFormat="0" applyProtection="0">
      <alignment horizontal="right" vertical="center"/>
    </xf>
    <xf numFmtId="4" fontId="36" fillId="37" borderId="73" applyNumberFormat="0" applyProtection="0">
      <alignment horizontal="right" vertical="center"/>
    </xf>
    <xf numFmtId="4" fontId="36" fillId="37" borderId="73" applyNumberFormat="0" applyProtection="0">
      <alignment horizontal="right" vertical="center"/>
    </xf>
    <xf numFmtId="4" fontId="36" fillId="37" borderId="73" applyNumberFormat="0" applyProtection="0">
      <alignment horizontal="right" vertical="center"/>
    </xf>
    <xf numFmtId="4" fontId="36" fillId="37" borderId="73" applyNumberFormat="0" applyProtection="0">
      <alignment horizontal="right" vertical="center"/>
    </xf>
    <xf numFmtId="4" fontId="36" fillId="37" borderId="73" applyNumberFormat="0" applyProtection="0">
      <alignment horizontal="right" vertical="center"/>
    </xf>
    <xf numFmtId="4" fontId="36" fillId="37" borderId="73" applyNumberFormat="0" applyProtection="0">
      <alignment horizontal="right" vertical="center"/>
    </xf>
    <xf numFmtId="4" fontId="36" fillId="37" borderId="73" applyNumberFormat="0" applyProtection="0">
      <alignment horizontal="right" vertical="center"/>
    </xf>
    <xf numFmtId="4" fontId="36" fillId="37" borderId="73" applyNumberFormat="0" applyProtection="0">
      <alignment horizontal="right" vertical="center"/>
    </xf>
    <xf numFmtId="4" fontId="36" fillId="37" borderId="73" applyNumberFormat="0" applyProtection="0">
      <alignment horizontal="right" vertical="center"/>
    </xf>
    <xf numFmtId="4" fontId="36" fillId="37" borderId="73" applyNumberFormat="0" applyProtection="0">
      <alignment horizontal="right" vertical="center"/>
    </xf>
    <xf numFmtId="4" fontId="36" fillId="37" borderId="73" applyNumberFormat="0" applyProtection="0">
      <alignment horizontal="right" vertical="center"/>
    </xf>
    <xf numFmtId="4" fontId="36" fillId="37" borderId="73" applyNumberFormat="0" applyProtection="0">
      <alignment horizontal="right" vertical="center"/>
    </xf>
    <xf numFmtId="4" fontId="36" fillId="37" borderId="73" applyNumberFormat="0" applyProtection="0">
      <alignment horizontal="right" vertical="center"/>
    </xf>
    <xf numFmtId="4" fontId="36" fillId="37" borderId="73" applyNumberFormat="0" applyProtection="0">
      <alignment horizontal="right" vertical="center"/>
    </xf>
    <xf numFmtId="4" fontId="36" fillId="37" borderId="73" applyNumberFormat="0" applyProtection="0">
      <alignment horizontal="right" vertical="center"/>
    </xf>
    <xf numFmtId="4" fontId="36" fillId="37" borderId="73" applyNumberFormat="0" applyProtection="0">
      <alignment horizontal="right" vertical="center"/>
    </xf>
    <xf numFmtId="4" fontId="36" fillId="37" borderId="73" applyNumberFormat="0" applyProtection="0">
      <alignment horizontal="right" vertical="center"/>
    </xf>
    <xf numFmtId="4" fontId="36" fillId="37" borderId="73" applyNumberFormat="0" applyProtection="0">
      <alignment horizontal="right" vertical="center"/>
    </xf>
    <xf numFmtId="4" fontId="36" fillId="37" borderId="73" applyNumberFormat="0" applyProtection="0">
      <alignment horizontal="right" vertical="center"/>
    </xf>
    <xf numFmtId="4" fontId="36" fillId="37" borderId="73" applyNumberFormat="0" applyProtection="0">
      <alignment horizontal="right" vertical="center"/>
    </xf>
    <xf numFmtId="4" fontId="36" fillId="37" borderId="73" applyNumberFormat="0" applyProtection="0">
      <alignment horizontal="right" vertical="center"/>
    </xf>
    <xf numFmtId="4" fontId="36" fillId="37" borderId="73" applyNumberFormat="0" applyProtection="0">
      <alignment horizontal="right" vertical="center"/>
    </xf>
    <xf numFmtId="4" fontId="36" fillId="37" borderId="73" applyNumberFormat="0" applyProtection="0">
      <alignment horizontal="right" vertical="center"/>
    </xf>
    <xf numFmtId="4" fontId="36" fillId="37" borderId="73" applyNumberFormat="0" applyProtection="0">
      <alignment horizontal="right" vertical="center"/>
    </xf>
    <xf numFmtId="4" fontId="36" fillId="37" borderId="73" applyNumberFormat="0" applyProtection="0">
      <alignment horizontal="right" vertical="center"/>
    </xf>
    <xf numFmtId="4" fontId="36" fillId="37" borderId="73" applyNumberFormat="0" applyProtection="0">
      <alignment horizontal="right" vertical="center"/>
    </xf>
    <xf numFmtId="4" fontId="36" fillId="37" borderId="73" applyNumberFormat="0" applyProtection="0">
      <alignment horizontal="right" vertical="center"/>
    </xf>
    <xf numFmtId="4" fontId="36" fillId="37" borderId="73" applyNumberFormat="0" applyProtection="0">
      <alignment horizontal="right" vertical="center"/>
    </xf>
    <xf numFmtId="4" fontId="36" fillId="37" borderId="73" applyNumberFormat="0" applyProtection="0">
      <alignment horizontal="right" vertical="center"/>
    </xf>
    <xf numFmtId="4" fontId="36" fillId="37" borderId="73" applyNumberFormat="0" applyProtection="0">
      <alignment horizontal="right" vertical="center"/>
    </xf>
    <xf numFmtId="4" fontId="36" fillId="37" borderId="73" applyNumberFormat="0" applyProtection="0">
      <alignment horizontal="right" vertical="center"/>
    </xf>
    <xf numFmtId="4" fontId="36" fillId="37" borderId="73" applyNumberFormat="0" applyProtection="0">
      <alignment horizontal="right" vertical="center"/>
    </xf>
    <xf numFmtId="4" fontId="36" fillId="37" borderId="73" applyNumberFormat="0" applyProtection="0">
      <alignment horizontal="right" vertical="center"/>
    </xf>
    <xf numFmtId="4" fontId="36" fillId="37" borderId="73" applyNumberFormat="0" applyProtection="0">
      <alignment horizontal="right" vertical="center"/>
    </xf>
    <xf numFmtId="4" fontId="36" fillId="37" borderId="73" applyNumberFormat="0" applyProtection="0">
      <alignment horizontal="right" vertical="center"/>
    </xf>
    <xf numFmtId="4" fontId="36" fillId="37" borderId="73" applyNumberFormat="0" applyProtection="0">
      <alignment horizontal="right" vertical="center"/>
    </xf>
    <xf numFmtId="4" fontId="36" fillId="37" borderId="73" applyNumberFormat="0" applyProtection="0">
      <alignment horizontal="right" vertical="center"/>
    </xf>
    <xf numFmtId="4" fontId="36" fillId="37" borderId="73" applyNumberFormat="0" applyProtection="0">
      <alignment horizontal="right" vertical="center"/>
    </xf>
    <xf numFmtId="4" fontId="36" fillId="37" borderId="73" applyNumberFormat="0" applyProtection="0">
      <alignment horizontal="right" vertical="center"/>
    </xf>
    <xf numFmtId="4" fontId="36" fillId="37" borderId="73" applyNumberFormat="0" applyProtection="0">
      <alignment horizontal="right" vertical="center"/>
    </xf>
    <xf numFmtId="4" fontId="36" fillId="37" borderId="73" applyNumberFormat="0" applyProtection="0">
      <alignment horizontal="right" vertical="center"/>
    </xf>
    <xf numFmtId="4" fontId="36" fillId="37" borderId="73" applyNumberFormat="0" applyProtection="0">
      <alignment horizontal="right" vertical="center"/>
    </xf>
    <xf numFmtId="4" fontId="36" fillId="37" borderId="73" applyNumberFormat="0" applyProtection="0">
      <alignment horizontal="right" vertical="center"/>
    </xf>
    <xf numFmtId="4" fontId="36" fillId="37" borderId="73" applyNumberFormat="0" applyProtection="0">
      <alignment horizontal="right" vertical="center"/>
    </xf>
    <xf numFmtId="4" fontId="36" fillId="37" borderId="73" applyNumberFormat="0" applyProtection="0">
      <alignment horizontal="right" vertical="center"/>
    </xf>
    <xf numFmtId="4" fontId="36" fillId="37" borderId="73" applyNumberFormat="0" applyProtection="0">
      <alignment horizontal="right" vertical="center"/>
    </xf>
    <xf numFmtId="4" fontId="36" fillId="37" borderId="73" applyNumberFormat="0" applyProtection="0">
      <alignment horizontal="right" vertical="center"/>
    </xf>
    <xf numFmtId="4" fontId="36" fillId="37" borderId="73" applyNumberFormat="0" applyProtection="0">
      <alignment horizontal="right" vertical="center"/>
    </xf>
    <xf numFmtId="4" fontId="36" fillId="37" borderId="73" applyNumberFormat="0" applyProtection="0">
      <alignment horizontal="right" vertical="center"/>
    </xf>
    <xf numFmtId="4" fontId="36" fillId="37" borderId="73" applyNumberFormat="0" applyProtection="0">
      <alignment horizontal="right" vertical="center"/>
    </xf>
    <xf numFmtId="4" fontId="36" fillId="37" borderId="73" applyNumberFormat="0" applyProtection="0">
      <alignment horizontal="right" vertical="center"/>
    </xf>
    <xf numFmtId="4" fontId="36" fillId="37" borderId="73" applyNumberFormat="0" applyProtection="0">
      <alignment horizontal="right" vertical="center"/>
    </xf>
    <xf numFmtId="4" fontId="36" fillId="37" borderId="73" applyNumberFormat="0" applyProtection="0">
      <alignment horizontal="right" vertical="center"/>
    </xf>
    <xf numFmtId="4" fontId="36" fillId="37" borderId="73" applyNumberFormat="0" applyProtection="0">
      <alignment horizontal="right" vertical="center"/>
    </xf>
    <xf numFmtId="4" fontId="36" fillId="37" borderId="73" applyNumberFormat="0" applyProtection="0">
      <alignment horizontal="right" vertical="center"/>
    </xf>
    <xf numFmtId="4" fontId="36" fillId="37" borderId="73" applyNumberFormat="0" applyProtection="0">
      <alignment horizontal="right" vertical="center"/>
    </xf>
    <xf numFmtId="4" fontId="36" fillId="37" borderId="73" applyNumberFormat="0" applyProtection="0">
      <alignment horizontal="right" vertical="center"/>
    </xf>
    <xf numFmtId="4" fontId="36" fillId="37" borderId="73" applyNumberFormat="0" applyProtection="0">
      <alignment horizontal="right" vertical="center"/>
    </xf>
    <xf numFmtId="4" fontId="36" fillId="37" borderId="73" applyNumberFormat="0" applyProtection="0">
      <alignment horizontal="right" vertical="center"/>
    </xf>
    <xf numFmtId="4" fontId="36" fillId="37" borderId="73" applyNumberFormat="0" applyProtection="0">
      <alignment horizontal="right" vertical="center"/>
    </xf>
    <xf numFmtId="4" fontId="36" fillId="37" borderId="73" applyNumberFormat="0" applyProtection="0">
      <alignment horizontal="right" vertical="center"/>
    </xf>
    <xf numFmtId="4" fontId="36" fillId="37" borderId="73" applyNumberFormat="0" applyProtection="0">
      <alignment horizontal="right" vertical="center"/>
    </xf>
    <xf numFmtId="4" fontId="36" fillId="37" borderId="73" applyNumberFormat="0" applyProtection="0">
      <alignment horizontal="right" vertical="center"/>
    </xf>
    <xf numFmtId="4" fontId="36" fillId="37" borderId="73" applyNumberFormat="0" applyProtection="0">
      <alignment horizontal="right" vertical="center"/>
    </xf>
    <xf numFmtId="4" fontId="36" fillId="37" borderId="73" applyNumberFormat="0" applyProtection="0">
      <alignment horizontal="right" vertical="center"/>
    </xf>
    <xf numFmtId="4" fontId="36" fillId="37" borderId="73" applyNumberFormat="0" applyProtection="0">
      <alignment horizontal="right" vertical="center"/>
    </xf>
    <xf numFmtId="4" fontId="36" fillId="37" borderId="73" applyNumberFormat="0" applyProtection="0">
      <alignment horizontal="right" vertical="center"/>
    </xf>
    <xf numFmtId="4" fontId="36" fillId="37" borderId="73" applyNumberFormat="0" applyProtection="0">
      <alignment horizontal="right" vertical="center"/>
    </xf>
    <xf numFmtId="4" fontId="36" fillId="37" borderId="73" applyNumberFormat="0" applyProtection="0">
      <alignment horizontal="right" vertical="center"/>
    </xf>
    <xf numFmtId="4" fontId="36" fillId="37" borderId="73" applyNumberFormat="0" applyProtection="0">
      <alignment horizontal="right" vertical="center"/>
    </xf>
    <xf numFmtId="4" fontId="36" fillId="37" borderId="73" applyNumberFormat="0" applyProtection="0">
      <alignment horizontal="right" vertical="center"/>
    </xf>
    <xf numFmtId="4" fontId="36" fillId="37" borderId="73" applyNumberFormat="0" applyProtection="0">
      <alignment horizontal="right" vertical="center"/>
    </xf>
    <xf numFmtId="4" fontId="36" fillId="37" borderId="73" applyNumberFormat="0" applyProtection="0">
      <alignment horizontal="right" vertical="center"/>
    </xf>
    <xf numFmtId="4" fontId="36" fillId="37" borderId="73" applyNumberFormat="0" applyProtection="0">
      <alignment horizontal="right" vertical="center"/>
    </xf>
    <xf numFmtId="4" fontId="36" fillId="37" borderId="73" applyNumberFormat="0" applyProtection="0">
      <alignment horizontal="right" vertical="center"/>
    </xf>
    <xf numFmtId="4" fontId="36" fillId="37" borderId="73" applyNumberFormat="0" applyProtection="0">
      <alignment horizontal="right" vertical="center"/>
    </xf>
    <xf numFmtId="4" fontId="36" fillId="37" borderId="73" applyNumberFormat="0" applyProtection="0">
      <alignment horizontal="right" vertical="center"/>
    </xf>
    <xf numFmtId="4" fontId="36" fillId="37" borderId="73" applyNumberFormat="0" applyProtection="0">
      <alignment horizontal="right" vertical="center"/>
    </xf>
    <xf numFmtId="4" fontId="36" fillId="37" borderId="73" applyNumberFormat="0" applyProtection="0">
      <alignment horizontal="right" vertical="center"/>
    </xf>
    <xf numFmtId="4" fontId="36" fillId="37" borderId="73" applyNumberFormat="0" applyProtection="0">
      <alignment horizontal="right" vertical="center"/>
    </xf>
    <xf numFmtId="4" fontId="36" fillId="37" borderId="73" applyNumberFormat="0" applyProtection="0">
      <alignment horizontal="right" vertical="center"/>
    </xf>
    <xf numFmtId="4" fontId="36" fillId="37" borderId="73" applyNumberFormat="0" applyProtection="0">
      <alignment horizontal="right" vertical="center"/>
    </xf>
    <xf numFmtId="4" fontId="36" fillId="37" borderId="73" applyNumberFormat="0" applyProtection="0">
      <alignment horizontal="right" vertical="center"/>
    </xf>
    <xf numFmtId="4" fontId="36" fillId="37" borderId="73" applyNumberFormat="0" applyProtection="0">
      <alignment horizontal="right" vertical="center"/>
    </xf>
    <xf numFmtId="4" fontId="36" fillId="37" borderId="73" applyNumberFormat="0" applyProtection="0">
      <alignment horizontal="right" vertical="center"/>
    </xf>
    <xf numFmtId="4" fontId="36" fillId="37" borderId="73" applyNumberFormat="0" applyProtection="0">
      <alignment horizontal="right" vertical="center"/>
    </xf>
    <xf numFmtId="4" fontId="36" fillId="37" borderId="73" applyNumberFormat="0" applyProtection="0">
      <alignment horizontal="right" vertical="center"/>
    </xf>
    <xf numFmtId="4" fontId="36" fillId="37" borderId="73" applyNumberFormat="0" applyProtection="0">
      <alignment horizontal="right" vertical="center"/>
    </xf>
    <xf numFmtId="4" fontId="36" fillId="37" borderId="73" applyNumberFormat="0" applyProtection="0">
      <alignment horizontal="right" vertical="center"/>
    </xf>
    <xf numFmtId="4" fontId="36" fillId="37" borderId="73" applyNumberFormat="0" applyProtection="0">
      <alignment horizontal="right" vertical="center"/>
    </xf>
    <xf numFmtId="4" fontId="36" fillId="37" borderId="73" applyNumberFormat="0" applyProtection="0">
      <alignment horizontal="right" vertical="center"/>
    </xf>
    <xf numFmtId="4" fontId="36" fillId="37" borderId="73" applyNumberFormat="0" applyProtection="0">
      <alignment horizontal="right" vertical="center"/>
    </xf>
    <xf numFmtId="4" fontId="36" fillId="37" borderId="73" applyNumberFormat="0" applyProtection="0">
      <alignment horizontal="right" vertical="center"/>
    </xf>
    <xf numFmtId="4" fontId="36" fillId="37" borderId="73" applyNumberFormat="0" applyProtection="0">
      <alignment horizontal="right" vertical="center"/>
    </xf>
    <xf numFmtId="4" fontId="36" fillId="37" borderId="73" applyNumberFormat="0" applyProtection="0">
      <alignment horizontal="right" vertical="center"/>
    </xf>
    <xf numFmtId="4" fontId="36" fillId="37" borderId="73" applyNumberFormat="0" applyProtection="0">
      <alignment horizontal="right" vertical="center"/>
    </xf>
    <xf numFmtId="4" fontId="36" fillId="37" borderId="73" applyNumberFormat="0" applyProtection="0">
      <alignment horizontal="right" vertical="center"/>
    </xf>
    <xf numFmtId="4" fontId="36" fillId="37" borderId="73" applyNumberFormat="0" applyProtection="0">
      <alignment horizontal="right" vertical="center"/>
    </xf>
    <xf numFmtId="4" fontId="36" fillId="37" borderId="73" applyNumberFormat="0" applyProtection="0">
      <alignment horizontal="right" vertical="center"/>
    </xf>
    <xf numFmtId="4" fontId="36" fillId="37" borderId="73" applyNumberFormat="0" applyProtection="0">
      <alignment horizontal="right" vertical="center"/>
    </xf>
    <xf numFmtId="4" fontId="36" fillId="37" borderId="73" applyNumberFormat="0" applyProtection="0">
      <alignment horizontal="right" vertical="center"/>
    </xf>
    <xf numFmtId="4" fontId="36" fillId="37" borderId="73" applyNumberFormat="0" applyProtection="0">
      <alignment horizontal="right" vertical="center"/>
    </xf>
    <xf numFmtId="4" fontId="36" fillId="37" borderId="73" applyNumberFormat="0" applyProtection="0">
      <alignment horizontal="right" vertical="center"/>
    </xf>
    <xf numFmtId="4" fontId="36" fillId="37" borderId="73" applyNumberFormat="0" applyProtection="0">
      <alignment horizontal="right" vertical="center"/>
    </xf>
    <xf numFmtId="4" fontId="36" fillId="37" borderId="73" applyNumberFormat="0" applyProtection="0">
      <alignment horizontal="right" vertical="center"/>
    </xf>
    <xf numFmtId="4" fontId="36" fillId="37" borderId="73" applyNumberFormat="0" applyProtection="0">
      <alignment horizontal="right" vertical="center"/>
    </xf>
    <xf numFmtId="4" fontId="36" fillId="37" borderId="73" applyNumberFormat="0" applyProtection="0">
      <alignment horizontal="right" vertical="center"/>
    </xf>
    <xf numFmtId="4" fontId="36" fillId="37" borderId="73" applyNumberFormat="0" applyProtection="0">
      <alignment horizontal="right" vertical="center"/>
    </xf>
    <xf numFmtId="4" fontId="36" fillId="37" borderId="73" applyNumberFormat="0" applyProtection="0">
      <alignment horizontal="right" vertical="center"/>
    </xf>
    <xf numFmtId="4" fontId="36" fillId="37" borderId="73" applyNumberFormat="0" applyProtection="0">
      <alignment horizontal="right" vertical="center"/>
    </xf>
    <xf numFmtId="4" fontId="36" fillId="37" borderId="73" applyNumberFormat="0" applyProtection="0">
      <alignment horizontal="right" vertical="center"/>
    </xf>
    <xf numFmtId="4" fontId="36" fillId="37" borderId="73" applyNumberFormat="0" applyProtection="0">
      <alignment horizontal="right" vertical="center"/>
    </xf>
    <xf numFmtId="4" fontId="36" fillId="37" borderId="73" applyNumberFormat="0" applyProtection="0">
      <alignment horizontal="right" vertical="center"/>
    </xf>
    <xf numFmtId="4" fontId="36" fillId="37" borderId="73" applyNumberFormat="0" applyProtection="0">
      <alignment horizontal="right" vertical="center"/>
    </xf>
    <xf numFmtId="4" fontId="36" fillId="37" borderId="73" applyNumberFormat="0" applyProtection="0">
      <alignment horizontal="right" vertical="center"/>
    </xf>
    <xf numFmtId="4" fontId="36" fillId="37" borderId="73" applyNumberFormat="0" applyProtection="0">
      <alignment horizontal="right" vertical="center"/>
    </xf>
    <xf numFmtId="4" fontId="36" fillId="37" borderId="73" applyNumberFormat="0" applyProtection="0">
      <alignment horizontal="right" vertical="center"/>
    </xf>
    <xf numFmtId="4" fontId="36" fillId="37" borderId="73" applyNumberFormat="0" applyProtection="0">
      <alignment horizontal="right" vertical="center"/>
    </xf>
    <xf numFmtId="4" fontId="36" fillId="37" borderId="73" applyNumberFormat="0" applyProtection="0">
      <alignment horizontal="right" vertical="center"/>
    </xf>
    <xf numFmtId="4" fontId="36" fillId="37" borderId="73" applyNumberFormat="0" applyProtection="0">
      <alignment horizontal="right" vertical="center"/>
    </xf>
    <xf numFmtId="4" fontId="36" fillId="37" borderId="73" applyNumberFormat="0" applyProtection="0">
      <alignment horizontal="right" vertical="center"/>
    </xf>
    <xf numFmtId="4" fontId="36" fillId="37" borderId="73" applyNumberFormat="0" applyProtection="0">
      <alignment horizontal="right" vertical="center"/>
    </xf>
    <xf numFmtId="4" fontId="36" fillId="37" borderId="73" applyNumberFormat="0" applyProtection="0">
      <alignment horizontal="right" vertical="center"/>
    </xf>
    <xf numFmtId="4" fontId="36" fillId="37" borderId="73" applyNumberFormat="0" applyProtection="0">
      <alignment horizontal="right" vertical="center"/>
    </xf>
    <xf numFmtId="4" fontId="36" fillId="37" borderId="73" applyNumberFormat="0" applyProtection="0">
      <alignment horizontal="right" vertical="center"/>
    </xf>
    <xf numFmtId="4" fontId="36" fillId="37" borderId="73" applyNumberFormat="0" applyProtection="0">
      <alignment horizontal="right" vertical="center"/>
    </xf>
    <xf numFmtId="4" fontId="36" fillId="37" borderId="73" applyNumberFormat="0" applyProtection="0">
      <alignment horizontal="right" vertical="center"/>
    </xf>
    <xf numFmtId="4" fontId="36" fillId="37" borderId="73" applyNumberFormat="0" applyProtection="0">
      <alignment horizontal="right" vertical="center"/>
    </xf>
    <xf numFmtId="4" fontId="36" fillId="37" borderId="73" applyNumberFormat="0" applyProtection="0">
      <alignment horizontal="right" vertical="center"/>
    </xf>
    <xf numFmtId="4" fontId="36" fillId="37" borderId="73" applyNumberFormat="0" applyProtection="0">
      <alignment horizontal="right" vertical="center"/>
    </xf>
    <xf numFmtId="4" fontId="36" fillId="37" borderId="73" applyNumberFormat="0" applyProtection="0">
      <alignment horizontal="right" vertical="center"/>
    </xf>
    <xf numFmtId="4" fontId="36" fillId="37" borderId="73" applyNumberFormat="0" applyProtection="0">
      <alignment horizontal="right" vertical="center"/>
    </xf>
    <xf numFmtId="4" fontId="36" fillId="37" borderId="73" applyNumberFormat="0" applyProtection="0">
      <alignment horizontal="right" vertical="center"/>
    </xf>
    <xf numFmtId="4" fontId="36" fillId="37" borderId="73" applyNumberFormat="0" applyProtection="0">
      <alignment horizontal="right" vertical="center"/>
    </xf>
    <xf numFmtId="4" fontId="36" fillId="37" borderId="73" applyNumberFormat="0" applyProtection="0">
      <alignment horizontal="right" vertical="center"/>
    </xf>
    <xf numFmtId="4" fontId="36" fillId="37" borderId="73" applyNumberFormat="0" applyProtection="0">
      <alignment horizontal="right" vertical="center"/>
    </xf>
    <xf numFmtId="4" fontId="36" fillId="37" borderId="73" applyNumberFormat="0" applyProtection="0">
      <alignment horizontal="right" vertical="center"/>
    </xf>
    <xf numFmtId="4" fontId="36" fillId="37" borderId="73" applyNumberFormat="0" applyProtection="0">
      <alignment horizontal="right" vertical="center"/>
    </xf>
    <xf numFmtId="4" fontId="36" fillId="37" borderId="73" applyNumberFormat="0" applyProtection="0">
      <alignment horizontal="right" vertical="center"/>
    </xf>
    <xf numFmtId="4" fontId="36" fillId="37" borderId="73" applyNumberFormat="0" applyProtection="0">
      <alignment horizontal="right" vertical="center"/>
    </xf>
    <xf numFmtId="4" fontId="36" fillId="37" borderId="73" applyNumberFormat="0" applyProtection="0">
      <alignment horizontal="right" vertical="center"/>
    </xf>
    <xf numFmtId="4" fontId="36" fillId="37" borderId="73" applyNumberFormat="0" applyProtection="0">
      <alignment horizontal="right" vertical="center"/>
    </xf>
    <xf numFmtId="4" fontId="36" fillId="37" borderId="73" applyNumberFormat="0" applyProtection="0">
      <alignment horizontal="right" vertical="center"/>
    </xf>
    <xf numFmtId="4" fontId="36" fillId="37" borderId="73" applyNumberFormat="0" applyProtection="0">
      <alignment horizontal="right" vertical="center"/>
    </xf>
    <xf numFmtId="4" fontId="36" fillId="37" borderId="73" applyNumberFormat="0" applyProtection="0">
      <alignment horizontal="right" vertical="center"/>
    </xf>
    <xf numFmtId="4" fontId="36" fillId="37" borderId="73" applyNumberFormat="0" applyProtection="0">
      <alignment horizontal="right" vertical="center"/>
    </xf>
    <xf numFmtId="4" fontId="36" fillId="37" borderId="73" applyNumberFormat="0" applyProtection="0">
      <alignment horizontal="right" vertical="center"/>
    </xf>
    <xf numFmtId="4" fontId="36" fillId="37" borderId="73" applyNumberFormat="0" applyProtection="0">
      <alignment horizontal="right" vertical="center"/>
    </xf>
    <xf numFmtId="4" fontId="36" fillId="37" borderId="73" applyNumberFormat="0" applyProtection="0">
      <alignment horizontal="right" vertical="center"/>
    </xf>
    <xf numFmtId="4" fontId="36" fillId="37" borderId="73" applyNumberFormat="0" applyProtection="0">
      <alignment horizontal="right" vertical="center"/>
    </xf>
    <xf numFmtId="4" fontId="36" fillId="37" borderId="73" applyNumberFormat="0" applyProtection="0">
      <alignment horizontal="right" vertical="center"/>
    </xf>
    <xf numFmtId="4" fontId="36" fillId="37" borderId="73" applyNumberFormat="0" applyProtection="0">
      <alignment horizontal="right" vertical="center"/>
    </xf>
    <xf numFmtId="4" fontId="36" fillId="37" borderId="73" applyNumberFormat="0" applyProtection="0">
      <alignment horizontal="right" vertical="center"/>
    </xf>
    <xf numFmtId="4" fontId="36" fillId="37" borderId="73" applyNumberFormat="0" applyProtection="0">
      <alignment horizontal="right" vertical="center"/>
    </xf>
    <xf numFmtId="4" fontId="36" fillId="37" borderId="73" applyNumberFormat="0" applyProtection="0">
      <alignment horizontal="right" vertical="center"/>
    </xf>
    <xf numFmtId="4" fontId="36" fillId="37" borderId="73" applyNumberFormat="0" applyProtection="0">
      <alignment horizontal="right" vertical="center"/>
    </xf>
    <xf numFmtId="4" fontId="36" fillId="37" borderId="73" applyNumberFormat="0" applyProtection="0">
      <alignment horizontal="right" vertical="center"/>
    </xf>
    <xf numFmtId="4" fontId="36" fillId="37" borderId="73" applyNumberFormat="0" applyProtection="0">
      <alignment horizontal="right" vertical="center"/>
    </xf>
    <xf numFmtId="4" fontId="36" fillId="37" borderId="73" applyNumberFormat="0" applyProtection="0">
      <alignment horizontal="right" vertical="center"/>
    </xf>
    <xf numFmtId="4" fontId="36" fillId="37" borderId="73" applyNumberFormat="0" applyProtection="0">
      <alignment horizontal="right" vertical="center"/>
    </xf>
    <xf numFmtId="4" fontId="36" fillId="37" borderId="73" applyNumberFormat="0" applyProtection="0">
      <alignment horizontal="right" vertical="center"/>
    </xf>
    <xf numFmtId="4" fontId="36" fillId="37" borderId="73" applyNumberFormat="0" applyProtection="0">
      <alignment horizontal="right" vertical="center"/>
    </xf>
    <xf numFmtId="4" fontId="36" fillId="37" borderId="73" applyNumberFormat="0" applyProtection="0">
      <alignment horizontal="right" vertical="center"/>
    </xf>
    <xf numFmtId="4" fontId="36" fillId="37" borderId="73" applyNumberFormat="0" applyProtection="0">
      <alignment horizontal="right" vertical="center"/>
    </xf>
    <xf numFmtId="4" fontId="36" fillId="37" borderId="73" applyNumberFormat="0" applyProtection="0">
      <alignment horizontal="right" vertical="center"/>
    </xf>
    <xf numFmtId="4" fontId="36" fillId="37" borderId="73" applyNumberFormat="0" applyProtection="0">
      <alignment horizontal="right" vertical="center"/>
    </xf>
    <xf numFmtId="4" fontId="36" fillId="37" borderId="73" applyNumberFormat="0" applyProtection="0">
      <alignment horizontal="right" vertical="center"/>
    </xf>
    <xf numFmtId="4" fontId="36" fillId="37" borderId="73" applyNumberFormat="0" applyProtection="0">
      <alignment horizontal="right" vertical="center"/>
    </xf>
    <xf numFmtId="4" fontId="36" fillId="37" borderId="73" applyNumberFormat="0" applyProtection="0">
      <alignment horizontal="right" vertical="center"/>
    </xf>
    <xf numFmtId="4" fontId="36" fillId="37" borderId="73" applyNumberFormat="0" applyProtection="0">
      <alignment horizontal="right" vertical="center"/>
    </xf>
    <xf numFmtId="4" fontId="36" fillId="37" borderId="73" applyNumberFormat="0" applyProtection="0">
      <alignment horizontal="right" vertical="center"/>
    </xf>
    <xf numFmtId="4" fontId="36" fillId="37" borderId="73" applyNumberFormat="0" applyProtection="0">
      <alignment horizontal="right" vertical="center"/>
    </xf>
    <xf numFmtId="4" fontId="36" fillId="37" borderId="73" applyNumberFormat="0" applyProtection="0">
      <alignment horizontal="right" vertical="center"/>
    </xf>
    <xf numFmtId="4" fontId="36" fillId="37" borderId="73" applyNumberFormat="0" applyProtection="0">
      <alignment horizontal="right" vertical="center"/>
    </xf>
    <xf numFmtId="4" fontId="36" fillId="37" borderId="73" applyNumberFormat="0" applyProtection="0">
      <alignment horizontal="right" vertical="center"/>
    </xf>
    <xf numFmtId="4" fontId="36" fillId="37" borderId="73" applyNumberFormat="0" applyProtection="0">
      <alignment horizontal="right" vertical="center"/>
    </xf>
    <xf numFmtId="4" fontId="36" fillId="37" borderId="73" applyNumberFormat="0" applyProtection="0">
      <alignment horizontal="right" vertical="center"/>
    </xf>
    <xf numFmtId="4" fontId="36" fillId="37" borderId="73" applyNumberFormat="0" applyProtection="0">
      <alignment horizontal="right" vertical="center"/>
    </xf>
    <xf numFmtId="4" fontId="36" fillId="37" borderId="73" applyNumberFormat="0" applyProtection="0">
      <alignment horizontal="right" vertical="center"/>
    </xf>
    <xf numFmtId="4" fontId="36" fillId="37" borderId="73" applyNumberFormat="0" applyProtection="0">
      <alignment horizontal="right" vertical="center"/>
    </xf>
    <xf numFmtId="4" fontId="36" fillId="37" borderId="73" applyNumberFormat="0" applyProtection="0">
      <alignment horizontal="right" vertical="center"/>
    </xf>
    <xf numFmtId="4" fontId="36" fillId="37" borderId="73" applyNumberFormat="0" applyProtection="0">
      <alignment horizontal="right" vertical="center"/>
    </xf>
    <xf numFmtId="4" fontId="36" fillId="37" borderId="73" applyNumberFormat="0" applyProtection="0">
      <alignment horizontal="right" vertical="center"/>
    </xf>
    <xf numFmtId="4" fontId="36" fillId="37" borderId="73" applyNumberFormat="0" applyProtection="0">
      <alignment horizontal="right" vertical="center"/>
    </xf>
    <xf numFmtId="4" fontId="36" fillId="37" borderId="73" applyNumberFormat="0" applyProtection="0">
      <alignment horizontal="right" vertical="center"/>
    </xf>
    <xf numFmtId="4" fontId="36" fillId="37" borderId="73" applyNumberFormat="0" applyProtection="0">
      <alignment horizontal="right" vertical="center"/>
    </xf>
    <xf numFmtId="4" fontId="36" fillId="37" borderId="73" applyNumberFormat="0" applyProtection="0">
      <alignment horizontal="right" vertical="center"/>
    </xf>
    <xf numFmtId="4" fontId="36" fillId="37" borderId="73" applyNumberFormat="0" applyProtection="0">
      <alignment horizontal="right" vertical="center"/>
    </xf>
    <xf numFmtId="4" fontId="36" fillId="37" borderId="73" applyNumberFormat="0" applyProtection="0">
      <alignment horizontal="right" vertical="center"/>
    </xf>
    <xf numFmtId="4" fontId="36" fillId="37" borderId="73" applyNumberFormat="0" applyProtection="0">
      <alignment horizontal="right" vertical="center"/>
    </xf>
    <xf numFmtId="4" fontId="36" fillId="37" borderId="73" applyNumberFormat="0" applyProtection="0">
      <alignment horizontal="right" vertical="center"/>
    </xf>
    <xf numFmtId="4" fontId="36" fillId="37" borderId="73" applyNumberFormat="0" applyProtection="0">
      <alignment horizontal="right" vertical="center"/>
    </xf>
    <xf numFmtId="4" fontId="36" fillId="37" borderId="73" applyNumberFormat="0" applyProtection="0">
      <alignment horizontal="right" vertical="center"/>
    </xf>
    <xf numFmtId="4" fontId="36" fillId="37" borderId="73" applyNumberFormat="0" applyProtection="0">
      <alignment horizontal="right" vertical="center"/>
    </xf>
    <xf numFmtId="4" fontId="36" fillId="37" borderId="73" applyNumberFormat="0" applyProtection="0">
      <alignment horizontal="right" vertical="center"/>
    </xf>
    <xf numFmtId="4" fontId="36" fillId="37" borderId="73" applyNumberFormat="0" applyProtection="0">
      <alignment horizontal="right" vertical="center"/>
    </xf>
    <xf numFmtId="4" fontId="36" fillId="37" borderId="73" applyNumberFormat="0" applyProtection="0">
      <alignment horizontal="right" vertical="center"/>
    </xf>
    <xf numFmtId="4" fontId="36" fillId="37" borderId="73" applyNumberFormat="0" applyProtection="0">
      <alignment horizontal="right" vertical="center"/>
    </xf>
    <xf numFmtId="4" fontId="36" fillId="37" borderId="73" applyNumberFormat="0" applyProtection="0">
      <alignment horizontal="right" vertical="center"/>
    </xf>
    <xf numFmtId="4" fontId="36" fillId="37" borderId="73" applyNumberFormat="0" applyProtection="0">
      <alignment horizontal="right" vertical="center"/>
    </xf>
    <xf numFmtId="4" fontId="36" fillId="37" borderId="73" applyNumberFormat="0" applyProtection="0">
      <alignment horizontal="right" vertical="center"/>
    </xf>
    <xf numFmtId="4" fontId="36" fillId="37" borderId="73" applyNumberFormat="0" applyProtection="0">
      <alignment horizontal="right" vertical="center"/>
    </xf>
    <xf numFmtId="4" fontId="36" fillId="37" borderId="73" applyNumberFormat="0" applyProtection="0">
      <alignment horizontal="right" vertical="center"/>
    </xf>
    <xf numFmtId="4" fontId="36" fillId="37" borderId="73" applyNumberFormat="0" applyProtection="0">
      <alignment horizontal="right" vertical="center"/>
    </xf>
    <xf numFmtId="4" fontId="36" fillId="37" borderId="73" applyNumberFormat="0" applyProtection="0">
      <alignment horizontal="right" vertical="center"/>
    </xf>
    <xf numFmtId="4" fontId="36" fillId="37" borderId="73" applyNumberFormat="0" applyProtection="0">
      <alignment horizontal="right" vertical="center"/>
    </xf>
    <xf numFmtId="4" fontId="36" fillId="37" borderId="73" applyNumberFormat="0" applyProtection="0">
      <alignment horizontal="right" vertical="center"/>
    </xf>
    <xf numFmtId="4" fontId="36" fillId="37" borderId="73" applyNumberFormat="0" applyProtection="0">
      <alignment horizontal="right" vertical="center"/>
    </xf>
    <xf numFmtId="4" fontId="36" fillId="37" borderId="73" applyNumberFormat="0" applyProtection="0">
      <alignment horizontal="right" vertical="center"/>
    </xf>
    <xf numFmtId="4" fontId="36" fillId="37" borderId="73" applyNumberFormat="0" applyProtection="0">
      <alignment horizontal="right" vertical="center"/>
    </xf>
    <xf numFmtId="4" fontId="36" fillId="37" borderId="73" applyNumberFormat="0" applyProtection="0">
      <alignment horizontal="right" vertical="center"/>
    </xf>
    <xf numFmtId="4" fontId="36" fillId="37" borderId="73" applyNumberFormat="0" applyProtection="0">
      <alignment horizontal="right" vertical="center"/>
    </xf>
    <xf numFmtId="4" fontId="36" fillId="37" borderId="73" applyNumberFormat="0" applyProtection="0">
      <alignment horizontal="right" vertical="center"/>
    </xf>
    <xf numFmtId="4" fontId="36" fillId="37" borderId="73" applyNumberFormat="0" applyProtection="0">
      <alignment horizontal="right" vertical="center"/>
    </xf>
    <xf numFmtId="4" fontId="36" fillId="37" borderId="73" applyNumberFormat="0" applyProtection="0">
      <alignment horizontal="right" vertical="center"/>
    </xf>
    <xf numFmtId="4" fontId="36" fillId="37" borderId="73" applyNumberFormat="0" applyProtection="0">
      <alignment horizontal="right" vertical="center"/>
    </xf>
    <xf numFmtId="4" fontId="36" fillId="37" borderId="73" applyNumberFormat="0" applyProtection="0">
      <alignment horizontal="right" vertical="center"/>
    </xf>
    <xf numFmtId="4" fontId="36" fillId="37" borderId="73" applyNumberFormat="0" applyProtection="0">
      <alignment horizontal="right" vertical="center"/>
    </xf>
    <xf numFmtId="4" fontId="36" fillId="37" borderId="73" applyNumberFormat="0" applyProtection="0">
      <alignment horizontal="right" vertical="center"/>
    </xf>
    <xf numFmtId="4" fontId="36" fillId="37" borderId="73" applyNumberFormat="0" applyProtection="0">
      <alignment horizontal="right" vertical="center"/>
    </xf>
    <xf numFmtId="4" fontId="36" fillId="37" borderId="73" applyNumberFormat="0" applyProtection="0">
      <alignment horizontal="right" vertical="center"/>
    </xf>
    <xf numFmtId="4" fontId="36" fillId="37" borderId="73" applyNumberFormat="0" applyProtection="0">
      <alignment horizontal="right" vertical="center"/>
    </xf>
    <xf numFmtId="4" fontId="36" fillId="37" borderId="73" applyNumberFormat="0" applyProtection="0">
      <alignment horizontal="right" vertical="center"/>
    </xf>
    <xf numFmtId="4" fontId="36" fillId="37" borderId="73" applyNumberFormat="0" applyProtection="0">
      <alignment horizontal="right" vertical="center"/>
    </xf>
    <xf numFmtId="4" fontId="36" fillId="37" borderId="73" applyNumberFormat="0" applyProtection="0">
      <alignment horizontal="right" vertical="center"/>
    </xf>
    <xf numFmtId="4" fontId="36" fillId="37" borderId="73" applyNumberFormat="0" applyProtection="0">
      <alignment horizontal="right" vertical="center"/>
    </xf>
    <xf numFmtId="4" fontId="36" fillId="37" borderId="73" applyNumberFormat="0" applyProtection="0">
      <alignment horizontal="right" vertical="center"/>
    </xf>
    <xf numFmtId="4" fontId="36" fillId="37" borderId="73" applyNumberFormat="0" applyProtection="0">
      <alignment horizontal="right" vertical="center"/>
    </xf>
    <xf numFmtId="4" fontId="36" fillId="37" borderId="73" applyNumberFormat="0" applyProtection="0">
      <alignment horizontal="right" vertical="center"/>
    </xf>
    <xf numFmtId="4" fontId="36" fillId="37" borderId="73" applyNumberFormat="0" applyProtection="0">
      <alignment horizontal="right" vertical="center"/>
    </xf>
    <xf numFmtId="4" fontId="36" fillId="37" borderId="73" applyNumberFormat="0" applyProtection="0">
      <alignment horizontal="right" vertical="center"/>
    </xf>
    <xf numFmtId="4" fontId="36" fillId="37" borderId="73" applyNumberFormat="0" applyProtection="0">
      <alignment horizontal="right" vertical="center"/>
    </xf>
    <xf numFmtId="4" fontId="36" fillId="37" borderId="73" applyNumberFormat="0" applyProtection="0">
      <alignment horizontal="right" vertical="center"/>
    </xf>
    <xf numFmtId="4" fontId="36" fillId="37" borderId="73" applyNumberFormat="0" applyProtection="0">
      <alignment horizontal="right" vertical="center"/>
    </xf>
    <xf numFmtId="4" fontId="36" fillId="37" borderId="73" applyNumberFormat="0" applyProtection="0">
      <alignment horizontal="right" vertical="center"/>
    </xf>
    <xf numFmtId="4" fontId="36" fillId="37" borderId="73" applyNumberFormat="0" applyProtection="0">
      <alignment horizontal="right" vertical="center"/>
    </xf>
    <xf numFmtId="4" fontId="36" fillId="37" borderId="73" applyNumberFormat="0" applyProtection="0">
      <alignment horizontal="right" vertical="center"/>
    </xf>
    <xf numFmtId="4" fontId="36" fillId="37" borderId="73" applyNumberFormat="0" applyProtection="0">
      <alignment horizontal="right" vertical="center"/>
    </xf>
    <xf numFmtId="4" fontId="36" fillId="37" borderId="73" applyNumberFormat="0" applyProtection="0">
      <alignment horizontal="right" vertical="center"/>
    </xf>
    <xf numFmtId="4" fontId="36" fillId="37" borderId="73" applyNumberFormat="0" applyProtection="0">
      <alignment horizontal="right" vertical="center"/>
    </xf>
    <xf numFmtId="4" fontId="36" fillId="37" borderId="73" applyNumberFormat="0" applyProtection="0">
      <alignment horizontal="right" vertical="center"/>
    </xf>
    <xf numFmtId="4" fontId="36" fillId="37" borderId="73" applyNumberFormat="0" applyProtection="0">
      <alignment horizontal="right" vertical="center"/>
    </xf>
    <xf numFmtId="4" fontId="36" fillId="37" borderId="73" applyNumberFormat="0" applyProtection="0">
      <alignment horizontal="right" vertical="center"/>
    </xf>
    <xf numFmtId="4" fontId="36" fillId="37" borderId="73" applyNumberFormat="0" applyProtection="0">
      <alignment horizontal="right" vertical="center"/>
    </xf>
    <xf numFmtId="4" fontId="36" fillId="37" borderId="73" applyNumberFormat="0" applyProtection="0">
      <alignment horizontal="right" vertical="center"/>
    </xf>
    <xf numFmtId="4" fontId="36" fillId="37" borderId="73" applyNumberFormat="0" applyProtection="0">
      <alignment horizontal="right" vertical="center"/>
    </xf>
    <xf numFmtId="4" fontId="36" fillId="37" borderId="73" applyNumberFormat="0" applyProtection="0">
      <alignment horizontal="right" vertical="center"/>
    </xf>
    <xf numFmtId="4" fontId="36" fillId="37" borderId="73" applyNumberFormat="0" applyProtection="0">
      <alignment horizontal="right" vertical="center"/>
    </xf>
    <xf numFmtId="4" fontId="36" fillId="37" borderId="73" applyNumberFormat="0" applyProtection="0">
      <alignment horizontal="right" vertical="center"/>
    </xf>
    <xf numFmtId="4" fontId="36" fillId="37" borderId="73" applyNumberFormat="0" applyProtection="0">
      <alignment horizontal="right" vertical="center"/>
    </xf>
    <xf numFmtId="4" fontId="36" fillId="37" borderId="73" applyNumberFormat="0" applyProtection="0">
      <alignment horizontal="right" vertical="center"/>
    </xf>
    <xf numFmtId="4" fontId="36" fillId="37" borderId="73" applyNumberFormat="0" applyProtection="0">
      <alignment horizontal="right" vertical="center"/>
    </xf>
    <xf numFmtId="4" fontId="36" fillId="37" borderId="73" applyNumberFormat="0" applyProtection="0">
      <alignment horizontal="right" vertical="center"/>
    </xf>
    <xf numFmtId="4" fontId="36" fillId="37" borderId="73" applyNumberFormat="0" applyProtection="0">
      <alignment horizontal="right" vertical="center"/>
    </xf>
    <xf numFmtId="4" fontId="36" fillId="37" borderId="73" applyNumberFormat="0" applyProtection="0">
      <alignment horizontal="right" vertical="center"/>
    </xf>
    <xf numFmtId="4" fontId="36" fillId="37" borderId="73" applyNumberFormat="0" applyProtection="0">
      <alignment horizontal="right" vertical="center"/>
    </xf>
    <xf numFmtId="4" fontId="36" fillId="37" borderId="73" applyNumberFormat="0" applyProtection="0">
      <alignment horizontal="right" vertical="center"/>
    </xf>
    <xf numFmtId="4" fontId="36" fillId="37" borderId="73" applyNumberFormat="0" applyProtection="0">
      <alignment horizontal="right" vertical="center"/>
    </xf>
    <xf numFmtId="4" fontId="36" fillId="37" borderId="73" applyNumberFormat="0" applyProtection="0">
      <alignment horizontal="right" vertical="center"/>
    </xf>
    <xf numFmtId="4" fontId="36" fillId="37" borderId="73" applyNumberFormat="0" applyProtection="0">
      <alignment horizontal="right" vertical="center"/>
    </xf>
    <xf numFmtId="4" fontId="36" fillId="37" borderId="73" applyNumberFormat="0" applyProtection="0">
      <alignment horizontal="right" vertical="center"/>
    </xf>
    <xf numFmtId="4" fontId="36" fillId="37" borderId="73" applyNumberFormat="0" applyProtection="0">
      <alignment horizontal="right" vertical="center"/>
    </xf>
    <xf numFmtId="4" fontId="36" fillId="37" borderId="73" applyNumberFormat="0" applyProtection="0">
      <alignment horizontal="right" vertical="center"/>
    </xf>
    <xf numFmtId="4" fontId="36" fillId="37" borderId="73" applyNumberFormat="0" applyProtection="0">
      <alignment horizontal="right" vertical="center"/>
    </xf>
    <xf numFmtId="4" fontId="36" fillId="37" borderId="73" applyNumberFormat="0" applyProtection="0">
      <alignment horizontal="right" vertical="center"/>
    </xf>
    <xf numFmtId="4" fontId="36" fillId="37" borderId="73" applyNumberFormat="0" applyProtection="0">
      <alignment horizontal="right" vertical="center"/>
    </xf>
    <xf numFmtId="4" fontId="36" fillId="37" borderId="73" applyNumberFormat="0" applyProtection="0">
      <alignment horizontal="right" vertical="center"/>
    </xf>
    <xf numFmtId="4" fontId="36" fillId="37" borderId="73" applyNumberFormat="0" applyProtection="0">
      <alignment horizontal="right" vertical="center"/>
    </xf>
    <xf numFmtId="4" fontId="36" fillId="37" borderId="73" applyNumberFormat="0" applyProtection="0">
      <alignment horizontal="right" vertical="center"/>
    </xf>
    <xf numFmtId="4" fontId="36" fillId="37" borderId="73" applyNumberFormat="0" applyProtection="0">
      <alignment horizontal="right" vertical="center"/>
    </xf>
    <xf numFmtId="4" fontId="36" fillId="37" borderId="73" applyNumberFormat="0" applyProtection="0">
      <alignment horizontal="right" vertical="center"/>
    </xf>
    <xf numFmtId="4" fontId="36" fillId="37" borderId="73" applyNumberFormat="0" applyProtection="0">
      <alignment horizontal="right" vertical="center"/>
    </xf>
    <xf numFmtId="4" fontId="36" fillId="37" borderId="73" applyNumberFormat="0" applyProtection="0">
      <alignment horizontal="right" vertical="center"/>
    </xf>
    <xf numFmtId="4" fontId="36" fillId="37" borderId="73" applyNumberFormat="0" applyProtection="0">
      <alignment horizontal="right" vertical="center"/>
    </xf>
    <xf numFmtId="4" fontId="36" fillId="37" borderId="73" applyNumberFormat="0" applyProtection="0">
      <alignment horizontal="right" vertical="center"/>
    </xf>
    <xf numFmtId="4" fontId="36" fillId="37" borderId="73" applyNumberFormat="0" applyProtection="0">
      <alignment horizontal="right" vertical="center"/>
    </xf>
    <xf numFmtId="4" fontId="36" fillId="37" borderId="73" applyNumberFormat="0" applyProtection="0">
      <alignment horizontal="right" vertical="center"/>
    </xf>
    <xf numFmtId="4" fontId="36" fillId="37" borderId="73" applyNumberFormat="0" applyProtection="0">
      <alignment horizontal="right" vertical="center"/>
    </xf>
    <xf numFmtId="4" fontId="36" fillId="37" borderId="73" applyNumberFormat="0" applyProtection="0">
      <alignment horizontal="right" vertical="center"/>
    </xf>
    <xf numFmtId="4" fontId="36" fillId="37" borderId="73" applyNumberFormat="0" applyProtection="0">
      <alignment horizontal="right" vertical="center"/>
    </xf>
    <xf numFmtId="4" fontId="36" fillId="37" borderId="73" applyNumberFormat="0" applyProtection="0">
      <alignment horizontal="right" vertical="center"/>
    </xf>
    <xf numFmtId="4" fontId="36" fillId="37" borderId="73" applyNumberFormat="0" applyProtection="0">
      <alignment horizontal="right" vertical="center"/>
    </xf>
    <xf numFmtId="4" fontId="36" fillId="37" borderId="73" applyNumberFormat="0" applyProtection="0">
      <alignment horizontal="right" vertical="center"/>
    </xf>
    <xf numFmtId="4" fontId="36" fillId="37" borderId="73" applyNumberFormat="0" applyProtection="0">
      <alignment horizontal="right" vertical="center"/>
    </xf>
    <xf numFmtId="4" fontId="36" fillId="37" borderId="73" applyNumberFormat="0" applyProtection="0">
      <alignment horizontal="right" vertical="center"/>
    </xf>
    <xf numFmtId="4" fontId="36" fillId="37" borderId="73" applyNumberFormat="0" applyProtection="0">
      <alignment horizontal="right" vertical="center"/>
    </xf>
    <xf numFmtId="4" fontId="36" fillId="37" borderId="73" applyNumberFormat="0" applyProtection="0">
      <alignment horizontal="right" vertical="center"/>
    </xf>
    <xf numFmtId="4" fontId="36" fillId="37" borderId="73" applyNumberFormat="0" applyProtection="0">
      <alignment horizontal="right" vertical="center"/>
    </xf>
    <xf numFmtId="4" fontId="36" fillId="37" borderId="73" applyNumberFormat="0" applyProtection="0">
      <alignment horizontal="right" vertical="center"/>
    </xf>
    <xf numFmtId="4" fontId="36" fillId="37" borderId="73" applyNumberFormat="0" applyProtection="0">
      <alignment horizontal="right" vertical="center"/>
    </xf>
    <xf numFmtId="4" fontId="36" fillId="37" borderId="73" applyNumberFormat="0" applyProtection="0">
      <alignment horizontal="right" vertical="center"/>
    </xf>
    <xf numFmtId="4" fontId="36" fillId="37" borderId="73" applyNumberFormat="0" applyProtection="0">
      <alignment horizontal="right" vertical="center"/>
    </xf>
    <xf numFmtId="4" fontId="36" fillId="37" borderId="73" applyNumberFormat="0" applyProtection="0">
      <alignment horizontal="right" vertical="center"/>
    </xf>
    <xf numFmtId="4" fontId="36" fillId="37" borderId="73" applyNumberFormat="0" applyProtection="0">
      <alignment horizontal="right" vertical="center"/>
    </xf>
    <xf numFmtId="4" fontId="36" fillId="37" borderId="73" applyNumberFormat="0" applyProtection="0">
      <alignment horizontal="right" vertical="center"/>
    </xf>
    <xf numFmtId="4" fontId="36" fillId="37" borderId="73" applyNumberFormat="0" applyProtection="0">
      <alignment horizontal="right" vertical="center"/>
    </xf>
    <xf numFmtId="4" fontId="36" fillId="37" borderId="73" applyNumberFormat="0" applyProtection="0">
      <alignment horizontal="right" vertical="center"/>
    </xf>
    <xf numFmtId="4" fontId="36" fillId="37" borderId="73" applyNumberFormat="0" applyProtection="0">
      <alignment horizontal="right" vertical="center"/>
    </xf>
    <xf numFmtId="4" fontId="36" fillId="37" borderId="73" applyNumberFormat="0" applyProtection="0">
      <alignment horizontal="right" vertical="center"/>
    </xf>
    <xf numFmtId="4" fontId="36" fillId="37" borderId="73" applyNumberFormat="0" applyProtection="0">
      <alignment horizontal="right" vertical="center"/>
    </xf>
    <xf numFmtId="4" fontId="36" fillId="37" borderId="73" applyNumberFormat="0" applyProtection="0">
      <alignment horizontal="right" vertical="center"/>
    </xf>
    <xf numFmtId="4" fontId="36" fillId="37" borderId="73" applyNumberFormat="0" applyProtection="0">
      <alignment horizontal="right" vertical="center"/>
    </xf>
    <xf numFmtId="4" fontId="36" fillId="37" borderId="73" applyNumberFormat="0" applyProtection="0">
      <alignment horizontal="right" vertical="center"/>
    </xf>
    <xf numFmtId="4" fontId="36" fillId="37" borderId="73" applyNumberFormat="0" applyProtection="0">
      <alignment horizontal="right" vertical="center"/>
    </xf>
    <xf numFmtId="4" fontId="36" fillId="37" borderId="73" applyNumberFormat="0" applyProtection="0">
      <alignment horizontal="right" vertical="center"/>
    </xf>
    <xf numFmtId="4" fontId="36" fillId="37" borderId="73" applyNumberFormat="0" applyProtection="0">
      <alignment horizontal="right" vertical="center"/>
    </xf>
    <xf numFmtId="4" fontId="36" fillId="37" borderId="73" applyNumberFormat="0" applyProtection="0">
      <alignment horizontal="right" vertical="center"/>
    </xf>
    <xf numFmtId="4" fontId="36" fillId="37" borderId="73" applyNumberFormat="0" applyProtection="0">
      <alignment horizontal="right" vertical="center"/>
    </xf>
    <xf numFmtId="4" fontId="36" fillId="37" borderId="73" applyNumberFormat="0" applyProtection="0">
      <alignment horizontal="right" vertical="center"/>
    </xf>
    <xf numFmtId="4" fontId="36" fillId="37" borderId="73" applyNumberFormat="0" applyProtection="0">
      <alignment horizontal="right" vertical="center"/>
    </xf>
    <xf numFmtId="4" fontId="36" fillId="37" borderId="73" applyNumberFormat="0" applyProtection="0">
      <alignment horizontal="right" vertical="center"/>
    </xf>
    <xf numFmtId="4" fontId="36" fillId="37" borderId="73" applyNumberFormat="0" applyProtection="0">
      <alignment horizontal="right" vertical="center"/>
    </xf>
    <xf numFmtId="4" fontId="36" fillId="37" borderId="73" applyNumberFormat="0" applyProtection="0">
      <alignment horizontal="right" vertical="center"/>
    </xf>
    <xf numFmtId="4" fontId="36" fillId="37" borderId="73" applyNumberFormat="0" applyProtection="0">
      <alignment horizontal="right" vertical="center"/>
    </xf>
    <xf numFmtId="4" fontId="36" fillId="37" borderId="73" applyNumberFormat="0" applyProtection="0">
      <alignment horizontal="right" vertical="center"/>
    </xf>
    <xf numFmtId="4" fontId="36" fillId="37" borderId="73" applyNumberFormat="0" applyProtection="0">
      <alignment horizontal="right" vertical="center"/>
    </xf>
    <xf numFmtId="4" fontId="36" fillId="37" borderId="73" applyNumberFormat="0" applyProtection="0">
      <alignment horizontal="right" vertical="center"/>
    </xf>
    <xf numFmtId="4" fontId="36" fillId="37" borderId="73" applyNumberFormat="0" applyProtection="0">
      <alignment horizontal="right" vertical="center"/>
    </xf>
    <xf numFmtId="4" fontId="36" fillId="37" borderId="73" applyNumberFormat="0" applyProtection="0">
      <alignment horizontal="right" vertical="center"/>
    </xf>
    <xf numFmtId="4" fontId="36" fillId="37" borderId="73" applyNumberFormat="0" applyProtection="0">
      <alignment horizontal="right" vertical="center"/>
    </xf>
    <xf numFmtId="4" fontId="36" fillId="37" borderId="73" applyNumberFormat="0" applyProtection="0">
      <alignment horizontal="right" vertical="center"/>
    </xf>
    <xf numFmtId="4" fontId="36" fillId="37" borderId="73" applyNumberFormat="0" applyProtection="0">
      <alignment horizontal="right" vertical="center"/>
    </xf>
    <xf numFmtId="4" fontId="36" fillId="37" borderId="73" applyNumberFormat="0" applyProtection="0">
      <alignment horizontal="right" vertical="center"/>
    </xf>
    <xf numFmtId="4" fontId="36" fillId="37" borderId="73" applyNumberFormat="0" applyProtection="0">
      <alignment horizontal="right" vertical="center"/>
    </xf>
    <xf numFmtId="4" fontId="36" fillId="37" borderId="73" applyNumberFormat="0" applyProtection="0">
      <alignment horizontal="right" vertical="center"/>
    </xf>
    <xf numFmtId="4" fontId="36" fillId="37" borderId="73" applyNumberFormat="0" applyProtection="0">
      <alignment horizontal="right" vertical="center"/>
    </xf>
    <xf numFmtId="4" fontId="36" fillId="37" borderId="73" applyNumberFormat="0" applyProtection="0">
      <alignment horizontal="right" vertical="center"/>
    </xf>
    <xf numFmtId="4" fontId="36" fillId="37" borderId="73" applyNumberFormat="0" applyProtection="0">
      <alignment horizontal="right" vertical="center"/>
    </xf>
    <xf numFmtId="4" fontId="36" fillId="37" borderId="73" applyNumberFormat="0" applyProtection="0">
      <alignment horizontal="right" vertical="center"/>
    </xf>
    <xf numFmtId="4" fontId="36" fillId="37" borderId="73" applyNumberFormat="0" applyProtection="0">
      <alignment horizontal="right" vertical="center"/>
    </xf>
    <xf numFmtId="4" fontId="36" fillId="37" borderId="73" applyNumberFormat="0" applyProtection="0">
      <alignment horizontal="right" vertical="center"/>
    </xf>
    <xf numFmtId="4" fontId="36" fillId="37" borderId="73" applyNumberFormat="0" applyProtection="0">
      <alignment horizontal="right" vertical="center"/>
    </xf>
    <xf numFmtId="4" fontId="36" fillId="37" borderId="73" applyNumberFormat="0" applyProtection="0">
      <alignment horizontal="right" vertical="center"/>
    </xf>
    <xf numFmtId="4" fontId="36" fillId="37" borderId="73" applyNumberFormat="0" applyProtection="0">
      <alignment horizontal="right" vertical="center"/>
    </xf>
    <xf numFmtId="4" fontId="36" fillId="37" borderId="73" applyNumberFormat="0" applyProtection="0">
      <alignment horizontal="right" vertical="center"/>
    </xf>
    <xf numFmtId="4" fontId="36" fillId="37" borderId="73" applyNumberFormat="0" applyProtection="0">
      <alignment horizontal="right" vertical="center"/>
    </xf>
    <xf numFmtId="4" fontId="36" fillId="37" borderId="73" applyNumberFormat="0" applyProtection="0">
      <alignment horizontal="right" vertical="center"/>
    </xf>
    <xf numFmtId="4" fontId="36" fillId="37" borderId="73" applyNumberFormat="0" applyProtection="0">
      <alignment horizontal="right" vertical="center"/>
    </xf>
    <xf numFmtId="4" fontId="36" fillId="37" borderId="73" applyNumberFormat="0" applyProtection="0">
      <alignment horizontal="right" vertical="center"/>
    </xf>
    <xf numFmtId="4" fontId="36" fillId="37" borderId="73" applyNumberFormat="0" applyProtection="0">
      <alignment horizontal="right" vertical="center"/>
    </xf>
    <xf numFmtId="4" fontId="36" fillId="37" borderId="73" applyNumberFormat="0" applyProtection="0">
      <alignment horizontal="right" vertical="center"/>
    </xf>
    <xf numFmtId="4" fontId="36" fillId="37" borderId="73" applyNumberFormat="0" applyProtection="0">
      <alignment horizontal="right" vertical="center"/>
    </xf>
    <xf numFmtId="4" fontId="36" fillId="37" borderId="73" applyNumberFormat="0" applyProtection="0">
      <alignment horizontal="right" vertical="center"/>
    </xf>
    <xf numFmtId="4" fontId="36" fillId="37" borderId="73" applyNumberFormat="0" applyProtection="0">
      <alignment horizontal="right" vertical="center"/>
    </xf>
    <xf numFmtId="4" fontId="36" fillId="37" borderId="73" applyNumberFormat="0" applyProtection="0">
      <alignment horizontal="right" vertical="center"/>
    </xf>
    <xf numFmtId="4" fontId="36" fillId="37" borderId="73" applyNumberFormat="0" applyProtection="0">
      <alignment horizontal="right" vertical="center"/>
    </xf>
    <xf numFmtId="4" fontId="36" fillId="37" borderId="73" applyNumberFormat="0" applyProtection="0">
      <alignment horizontal="right" vertical="center"/>
    </xf>
    <xf numFmtId="4" fontId="36" fillId="37" borderId="73" applyNumberFormat="0" applyProtection="0">
      <alignment horizontal="right" vertical="center"/>
    </xf>
    <xf numFmtId="4" fontId="36" fillId="37" borderId="73" applyNumberFormat="0" applyProtection="0">
      <alignment horizontal="right" vertical="center"/>
    </xf>
    <xf numFmtId="4" fontId="36" fillId="37" borderId="73" applyNumberFormat="0" applyProtection="0">
      <alignment horizontal="right" vertical="center"/>
    </xf>
    <xf numFmtId="4" fontId="36" fillId="37" borderId="73" applyNumberFormat="0" applyProtection="0">
      <alignment horizontal="right" vertical="center"/>
    </xf>
    <xf numFmtId="4" fontId="36" fillId="37" borderId="73" applyNumberFormat="0" applyProtection="0">
      <alignment horizontal="right" vertical="center"/>
    </xf>
    <xf numFmtId="4" fontId="36" fillId="37" borderId="73" applyNumberFormat="0" applyProtection="0">
      <alignment horizontal="right" vertical="center"/>
    </xf>
    <xf numFmtId="4" fontId="36" fillId="37" borderId="73" applyNumberFormat="0" applyProtection="0">
      <alignment horizontal="right" vertical="center"/>
    </xf>
    <xf numFmtId="4" fontId="36" fillId="37" borderId="73" applyNumberFormat="0" applyProtection="0">
      <alignment horizontal="right" vertical="center"/>
    </xf>
    <xf numFmtId="4" fontId="36" fillId="37" borderId="73" applyNumberFormat="0" applyProtection="0">
      <alignment horizontal="right" vertical="center"/>
    </xf>
    <xf numFmtId="4" fontId="36" fillId="37" borderId="73" applyNumberFormat="0" applyProtection="0">
      <alignment horizontal="right" vertical="center"/>
    </xf>
    <xf numFmtId="4" fontId="36" fillId="37" borderId="73" applyNumberFormat="0" applyProtection="0">
      <alignment horizontal="right" vertical="center"/>
    </xf>
    <xf numFmtId="4" fontId="36" fillId="37" borderId="73" applyNumberFormat="0" applyProtection="0">
      <alignment horizontal="right" vertical="center"/>
    </xf>
    <xf numFmtId="4" fontId="36" fillId="37" borderId="73" applyNumberFormat="0" applyProtection="0">
      <alignment horizontal="right" vertical="center"/>
    </xf>
    <xf numFmtId="4" fontId="36" fillId="37" borderId="73" applyNumberFormat="0" applyProtection="0">
      <alignment horizontal="right" vertical="center"/>
    </xf>
    <xf numFmtId="4" fontId="36" fillId="37" borderId="73" applyNumberFormat="0" applyProtection="0">
      <alignment horizontal="right" vertical="center"/>
    </xf>
    <xf numFmtId="4" fontId="36" fillId="37" borderId="73" applyNumberFormat="0" applyProtection="0">
      <alignment horizontal="right" vertical="center"/>
    </xf>
    <xf numFmtId="4" fontId="36" fillId="37" borderId="73" applyNumberFormat="0" applyProtection="0">
      <alignment horizontal="right" vertical="center"/>
    </xf>
    <xf numFmtId="4" fontId="36" fillId="37" borderId="73" applyNumberFormat="0" applyProtection="0">
      <alignment horizontal="right" vertical="center"/>
    </xf>
    <xf numFmtId="4" fontId="36" fillId="37" borderId="73" applyNumberFormat="0" applyProtection="0">
      <alignment horizontal="right" vertical="center"/>
    </xf>
    <xf numFmtId="4" fontId="36" fillId="37" borderId="73" applyNumberFormat="0" applyProtection="0">
      <alignment horizontal="right" vertical="center"/>
    </xf>
    <xf numFmtId="4" fontId="36" fillId="37" borderId="73" applyNumberFormat="0" applyProtection="0">
      <alignment horizontal="right" vertical="center"/>
    </xf>
    <xf numFmtId="4" fontId="36" fillId="37" borderId="73" applyNumberFormat="0" applyProtection="0">
      <alignment horizontal="right" vertical="center"/>
    </xf>
    <xf numFmtId="4" fontId="36" fillId="37" borderId="73" applyNumberFormat="0" applyProtection="0">
      <alignment horizontal="right" vertical="center"/>
    </xf>
    <xf numFmtId="4" fontId="36" fillId="37" borderId="73" applyNumberFormat="0" applyProtection="0">
      <alignment horizontal="right" vertical="center"/>
    </xf>
    <xf numFmtId="4" fontId="36" fillId="37" borderId="73" applyNumberFormat="0" applyProtection="0">
      <alignment horizontal="right" vertical="center"/>
    </xf>
    <xf numFmtId="4" fontId="36" fillId="37" borderId="73" applyNumberFormat="0" applyProtection="0">
      <alignment horizontal="right" vertical="center"/>
    </xf>
    <xf numFmtId="4" fontId="36" fillId="37" borderId="73" applyNumberFormat="0" applyProtection="0">
      <alignment horizontal="right" vertical="center"/>
    </xf>
    <xf numFmtId="4" fontId="36" fillId="37" borderId="73" applyNumberFormat="0" applyProtection="0">
      <alignment horizontal="right" vertical="center"/>
    </xf>
    <xf numFmtId="4" fontId="36" fillId="37" borderId="73" applyNumberFormat="0" applyProtection="0">
      <alignment horizontal="right" vertical="center"/>
    </xf>
    <xf numFmtId="4" fontId="36" fillId="37" borderId="73" applyNumberFormat="0" applyProtection="0">
      <alignment horizontal="right" vertical="center"/>
    </xf>
    <xf numFmtId="4" fontId="36" fillId="37" borderId="73" applyNumberFormat="0" applyProtection="0">
      <alignment horizontal="right" vertical="center"/>
    </xf>
    <xf numFmtId="4" fontId="36" fillId="37" borderId="73" applyNumberFormat="0" applyProtection="0">
      <alignment horizontal="right" vertical="center"/>
    </xf>
    <xf numFmtId="4" fontId="36" fillId="37" borderId="73" applyNumberFormat="0" applyProtection="0">
      <alignment horizontal="right" vertical="center"/>
    </xf>
    <xf numFmtId="4" fontId="36" fillId="37" borderId="73" applyNumberFormat="0" applyProtection="0">
      <alignment horizontal="right" vertical="center"/>
    </xf>
    <xf numFmtId="4" fontId="36" fillId="37" borderId="73" applyNumberFormat="0" applyProtection="0">
      <alignment horizontal="right" vertical="center"/>
    </xf>
    <xf numFmtId="4" fontId="36" fillId="37" borderId="73" applyNumberFormat="0" applyProtection="0">
      <alignment horizontal="right" vertical="center"/>
    </xf>
    <xf numFmtId="4" fontId="36" fillId="37" borderId="73" applyNumberFormat="0" applyProtection="0">
      <alignment horizontal="right" vertical="center"/>
    </xf>
    <xf numFmtId="4" fontId="36" fillId="37" borderId="73" applyNumberFormat="0" applyProtection="0">
      <alignment horizontal="right" vertical="center"/>
    </xf>
    <xf numFmtId="4" fontId="36" fillId="37" borderId="73" applyNumberFormat="0" applyProtection="0">
      <alignment horizontal="right" vertical="center"/>
    </xf>
    <xf numFmtId="4" fontId="36" fillId="37" borderId="73" applyNumberFormat="0" applyProtection="0">
      <alignment horizontal="right" vertical="center"/>
    </xf>
    <xf numFmtId="4" fontId="36" fillId="37" borderId="73" applyNumberFormat="0" applyProtection="0">
      <alignment horizontal="right" vertical="center"/>
    </xf>
    <xf numFmtId="4" fontId="36" fillId="37" borderId="73" applyNumberFormat="0" applyProtection="0">
      <alignment horizontal="right" vertical="center"/>
    </xf>
    <xf numFmtId="4" fontId="36" fillId="37" borderId="73" applyNumberFormat="0" applyProtection="0">
      <alignment horizontal="right" vertical="center"/>
    </xf>
    <xf numFmtId="4" fontId="36" fillId="37" borderId="73" applyNumberFormat="0" applyProtection="0">
      <alignment horizontal="right" vertical="center"/>
    </xf>
    <xf numFmtId="4" fontId="36" fillId="37" borderId="73" applyNumberFormat="0" applyProtection="0">
      <alignment horizontal="right" vertical="center"/>
    </xf>
    <xf numFmtId="4" fontId="36" fillId="37" borderId="73" applyNumberFormat="0" applyProtection="0">
      <alignment horizontal="right" vertical="center"/>
    </xf>
    <xf numFmtId="4" fontId="36" fillId="37" borderId="73" applyNumberFormat="0" applyProtection="0">
      <alignment horizontal="right" vertical="center"/>
    </xf>
    <xf numFmtId="4" fontId="36" fillId="37" borderId="73" applyNumberFormat="0" applyProtection="0">
      <alignment horizontal="right" vertical="center"/>
    </xf>
    <xf numFmtId="4" fontId="36" fillId="37" borderId="73" applyNumberFormat="0" applyProtection="0">
      <alignment horizontal="right" vertical="center"/>
    </xf>
    <xf numFmtId="4" fontId="36" fillId="37" borderId="73" applyNumberFormat="0" applyProtection="0">
      <alignment horizontal="right" vertical="center"/>
    </xf>
    <xf numFmtId="4" fontId="36" fillId="37" borderId="73" applyNumberFormat="0" applyProtection="0">
      <alignment horizontal="right" vertical="center"/>
    </xf>
    <xf numFmtId="4" fontId="36" fillId="37" borderId="73" applyNumberFormat="0" applyProtection="0">
      <alignment horizontal="right" vertical="center"/>
    </xf>
    <xf numFmtId="4" fontId="36" fillId="37" borderId="73" applyNumberFormat="0" applyProtection="0">
      <alignment horizontal="right" vertical="center"/>
    </xf>
    <xf numFmtId="4" fontId="36" fillId="37" borderId="73" applyNumberFormat="0" applyProtection="0">
      <alignment horizontal="right" vertical="center"/>
    </xf>
    <xf numFmtId="4" fontId="36" fillId="37" borderId="73" applyNumberFormat="0" applyProtection="0">
      <alignment horizontal="right" vertical="center"/>
    </xf>
    <xf numFmtId="4" fontId="36" fillId="37" borderId="73" applyNumberFormat="0" applyProtection="0">
      <alignment horizontal="right" vertical="center"/>
    </xf>
    <xf numFmtId="4" fontId="36" fillId="37" borderId="73" applyNumberFormat="0" applyProtection="0">
      <alignment horizontal="right" vertical="center"/>
    </xf>
    <xf numFmtId="4" fontId="36" fillId="37" borderId="73" applyNumberFormat="0" applyProtection="0">
      <alignment horizontal="right" vertical="center"/>
    </xf>
    <xf numFmtId="4" fontId="36" fillId="37" borderId="73" applyNumberFormat="0" applyProtection="0">
      <alignment horizontal="right" vertical="center"/>
    </xf>
    <xf numFmtId="4" fontId="36" fillId="37" borderId="73" applyNumberFormat="0" applyProtection="0">
      <alignment horizontal="right" vertical="center"/>
    </xf>
    <xf numFmtId="4" fontId="36" fillId="37" borderId="73" applyNumberFormat="0" applyProtection="0">
      <alignment horizontal="right" vertical="center"/>
    </xf>
    <xf numFmtId="4" fontId="36" fillId="37" borderId="73" applyNumberFormat="0" applyProtection="0">
      <alignment horizontal="right" vertical="center"/>
    </xf>
    <xf numFmtId="4" fontId="36" fillId="37" borderId="73" applyNumberFormat="0" applyProtection="0">
      <alignment horizontal="right" vertical="center"/>
    </xf>
    <xf numFmtId="4" fontId="36" fillId="37" borderId="73" applyNumberFormat="0" applyProtection="0">
      <alignment horizontal="right" vertical="center"/>
    </xf>
    <xf numFmtId="4" fontId="36" fillId="37" borderId="73" applyNumberFormat="0" applyProtection="0">
      <alignment horizontal="right" vertical="center"/>
    </xf>
    <xf numFmtId="4" fontId="36" fillId="37" borderId="73" applyNumberFormat="0" applyProtection="0">
      <alignment horizontal="right" vertical="center"/>
    </xf>
    <xf numFmtId="4" fontId="36" fillId="37" borderId="73" applyNumberFormat="0" applyProtection="0">
      <alignment horizontal="right" vertical="center"/>
    </xf>
    <xf numFmtId="4" fontId="36" fillId="37" borderId="73" applyNumberFormat="0" applyProtection="0">
      <alignment horizontal="right" vertical="center"/>
    </xf>
    <xf numFmtId="4" fontId="36" fillId="37" borderId="73" applyNumberFormat="0" applyProtection="0">
      <alignment horizontal="right" vertical="center"/>
    </xf>
    <xf numFmtId="4" fontId="36" fillId="37" borderId="73" applyNumberFormat="0" applyProtection="0">
      <alignment horizontal="right" vertical="center"/>
    </xf>
    <xf numFmtId="4" fontId="36" fillId="37" borderId="73" applyNumberFormat="0" applyProtection="0">
      <alignment horizontal="right" vertical="center"/>
    </xf>
    <xf numFmtId="4" fontId="36" fillId="37" borderId="73" applyNumberFormat="0" applyProtection="0">
      <alignment horizontal="right" vertical="center"/>
    </xf>
    <xf numFmtId="4" fontId="36" fillId="37" borderId="73" applyNumberFormat="0" applyProtection="0">
      <alignment horizontal="right" vertical="center"/>
    </xf>
    <xf numFmtId="4" fontId="36" fillId="37" borderId="73" applyNumberFormat="0" applyProtection="0">
      <alignment horizontal="right" vertical="center"/>
    </xf>
    <xf numFmtId="4" fontId="36" fillId="37" borderId="73" applyNumberFormat="0" applyProtection="0">
      <alignment horizontal="right" vertical="center"/>
    </xf>
    <xf numFmtId="4" fontId="36" fillId="37" borderId="73" applyNumberFormat="0" applyProtection="0">
      <alignment horizontal="right" vertical="center"/>
    </xf>
    <xf numFmtId="4" fontId="36" fillId="37" borderId="73" applyNumberFormat="0" applyProtection="0">
      <alignment horizontal="right" vertical="center"/>
    </xf>
    <xf numFmtId="4" fontId="36" fillId="37" borderId="73" applyNumberFormat="0" applyProtection="0">
      <alignment horizontal="right" vertical="center"/>
    </xf>
    <xf numFmtId="4" fontId="36" fillId="37" borderId="73" applyNumberFormat="0" applyProtection="0">
      <alignment horizontal="right" vertical="center"/>
    </xf>
    <xf numFmtId="4" fontId="36" fillId="37" borderId="73" applyNumberFormat="0" applyProtection="0">
      <alignment horizontal="right" vertical="center"/>
    </xf>
    <xf numFmtId="4" fontId="36" fillId="37" borderId="73" applyNumberFormat="0" applyProtection="0">
      <alignment horizontal="right" vertical="center"/>
    </xf>
    <xf numFmtId="4" fontId="36" fillId="37" borderId="73" applyNumberFormat="0" applyProtection="0">
      <alignment horizontal="right" vertical="center"/>
    </xf>
    <xf numFmtId="4" fontId="36" fillId="37" borderId="73" applyNumberFormat="0" applyProtection="0">
      <alignment horizontal="right" vertical="center"/>
    </xf>
    <xf numFmtId="4" fontId="36" fillId="37" borderId="73" applyNumberFormat="0" applyProtection="0">
      <alignment horizontal="right" vertical="center"/>
    </xf>
    <xf numFmtId="4" fontId="36" fillId="37" borderId="73" applyNumberFormat="0" applyProtection="0">
      <alignment horizontal="right" vertical="center"/>
    </xf>
    <xf numFmtId="4" fontId="36" fillId="37" borderId="73" applyNumberFormat="0" applyProtection="0">
      <alignment horizontal="right" vertical="center"/>
    </xf>
    <xf numFmtId="4" fontId="36" fillId="37" borderId="73" applyNumberFormat="0" applyProtection="0">
      <alignment horizontal="right" vertical="center"/>
    </xf>
    <xf numFmtId="4" fontId="36" fillId="37" borderId="73" applyNumberFormat="0" applyProtection="0">
      <alignment horizontal="right" vertical="center"/>
    </xf>
    <xf numFmtId="4" fontId="36" fillId="37" borderId="73" applyNumberFormat="0" applyProtection="0">
      <alignment horizontal="right" vertical="center"/>
    </xf>
    <xf numFmtId="4" fontId="36" fillId="37" borderId="73" applyNumberFormat="0" applyProtection="0">
      <alignment horizontal="right" vertical="center"/>
    </xf>
    <xf numFmtId="4" fontId="36" fillId="37" borderId="73" applyNumberFormat="0" applyProtection="0">
      <alignment horizontal="right" vertical="center"/>
    </xf>
    <xf numFmtId="4" fontId="36" fillId="37" borderId="73" applyNumberFormat="0" applyProtection="0">
      <alignment horizontal="right" vertical="center"/>
    </xf>
    <xf numFmtId="4" fontId="36" fillId="37" borderId="73" applyNumberFormat="0" applyProtection="0">
      <alignment horizontal="right" vertical="center"/>
    </xf>
    <xf numFmtId="4" fontId="36" fillId="37" borderId="73" applyNumberFormat="0" applyProtection="0">
      <alignment horizontal="right" vertical="center"/>
    </xf>
    <xf numFmtId="4" fontId="36" fillId="37" borderId="73" applyNumberFormat="0" applyProtection="0">
      <alignment horizontal="right" vertical="center"/>
    </xf>
    <xf numFmtId="4" fontId="36" fillId="37" borderId="73" applyNumberFormat="0" applyProtection="0">
      <alignment horizontal="right" vertical="center"/>
    </xf>
    <xf numFmtId="4" fontId="36" fillId="37" borderId="73" applyNumberFormat="0" applyProtection="0">
      <alignment horizontal="right" vertical="center"/>
    </xf>
    <xf numFmtId="4" fontId="36" fillId="37" borderId="73" applyNumberFormat="0" applyProtection="0">
      <alignment horizontal="right" vertical="center"/>
    </xf>
    <xf numFmtId="4" fontId="36" fillId="37" borderId="73" applyNumberFormat="0" applyProtection="0">
      <alignment horizontal="right" vertical="center"/>
    </xf>
    <xf numFmtId="4" fontId="36" fillId="37" borderId="73" applyNumberFormat="0" applyProtection="0">
      <alignment horizontal="right" vertical="center"/>
    </xf>
    <xf numFmtId="4" fontId="36" fillId="37" borderId="73" applyNumberFormat="0" applyProtection="0">
      <alignment horizontal="right" vertical="center"/>
    </xf>
    <xf numFmtId="4" fontId="36" fillId="37" borderId="73" applyNumberFormat="0" applyProtection="0">
      <alignment horizontal="right" vertical="center"/>
    </xf>
    <xf numFmtId="4" fontId="36" fillId="37" borderId="73" applyNumberFormat="0" applyProtection="0">
      <alignment horizontal="right" vertical="center"/>
    </xf>
    <xf numFmtId="4" fontId="36" fillId="37" borderId="73" applyNumberFormat="0" applyProtection="0">
      <alignment horizontal="right" vertical="center"/>
    </xf>
    <xf numFmtId="4" fontId="36" fillId="37" borderId="73" applyNumberFormat="0" applyProtection="0">
      <alignment horizontal="right" vertical="center"/>
    </xf>
    <xf numFmtId="4" fontId="36" fillId="37" borderId="73" applyNumberFormat="0" applyProtection="0">
      <alignment horizontal="right" vertical="center"/>
    </xf>
    <xf numFmtId="4" fontId="36" fillId="37" borderId="73" applyNumberFormat="0" applyProtection="0">
      <alignment horizontal="right" vertical="center"/>
    </xf>
    <xf numFmtId="4" fontId="36" fillId="37" borderId="73" applyNumberFormat="0" applyProtection="0">
      <alignment horizontal="right" vertical="center"/>
    </xf>
    <xf numFmtId="4" fontId="36" fillId="37" borderId="73" applyNumberFormat="0" applyProtection="0">
      <alignment horizontal="right" vertical="center"/>
    </xf>
    <xf numFmtId="4" fontId="36" fillId="37" borderId="73" applyNumberFormat="0" applyProtection="0">
      <alignment horizontal="right" vertical="center"/>
    </xf>
    <xf numFmtId="4" fontId="36" fillId="37" borderId="73" applyNumberFormat="0" applyProtection="0">
      <alignment horizontal="right" vertical="center"/>
    </xf>
    <xf numFmtId="4" fontId="36" fillId="37" borderId="73" applyNumberFormat="0" applyProtection="0">
      <alignment horizontal="right" vertical="center"/>
    </xf>
    <xf numFmtId="4" fontId="36" fillId="37" borderId="73" applyNumberFormat="0" applyProtection="0">
      <alignment horizontal="right" vertical="center"/>
    </xf>
    <xf numFmtId="4" fontId="36" fillId="37" borderId="73" applyNumberFormat="0" applyProtection="0">
      <alignment horizontal="right" vertical="center"/>
    </xf>
    <xf numFmtId="4" fontId="36" fillId="37" borderId="73" applyNumberFormat="0" applyProtection="0">
      <alignment horizontal="right" vertical="center"/>
    </xf>
    <xf numFmtId="4" fontId="36" fillId="37" borderId="73" applyNumberFormat="0" applyProtection="0">
      <alignment horizontal="right" vertical="center"/>
    </xf>
    <xf numFmtId="4" fontId="36" fillId="37" borderId="73" applyNumberFormat="0" applyProtection="0">
      <alignment horizontal="right" vertical="center"/>
    </xf>
    <xf numFmtId="4" fontId="36" fillId="37" borderId="73" applyNumberFormat="0" applyProtection="0">
      <alignment horizontal="right" vertical="center"/>
    </xf>
    <xf numFmtId="4" fontId="36" fillId="37" borderId="73" applyNumberFormat="0" applyProtection="0">
      <alignment horizontal="right" vertical="center"/>
    </xf>
    <xf numFmtId="4" fontId="36" fillId="37" borderId="73" applyNumberFormat="0" applyProtection="0">
      <alignment horizontal="right" vertical="center"/>
    </xf>
    <xf numFmtId="4" fontId="36" fillId="37" borderId="73" applyNumberFormat="0" applyProtection="0">
      <alignment horizontal="right" vertical="center"/>
    </xf>
    <xf numFmtId="4" fontId="36" fillId="37" borderId="73" applyNumberFormat="0" applyProtection="0">
      <alignment horizontal="right" vertical="center"/>
    </xf>
    <xf numFmtId="4" fontId="36" fillId="37" borderId="73" applyNumberFormat="0" applyProtection="0">
      <alignment horizontal="right" vertical="center"/>
    </xf>
    <xf numFmtId="4" fontId="36" fillId="37" borderId="73" applyNumberFormat="0" applyProtection="0">
      <alignment horizontal="right" vertical="center"/>
    </xf>
    <xf numFmtId="4" fontId="36" fillId="37" borderId="73" applyNumberFormat="0" applyProtection="0">
      <alignment horizontal="right" vertical="center"/>
    </xf>
    <xf numFmtId="4" fontId="36" fillId="37" borderId="73" applyNumberFormat="0" applyProtection="0">
      <alignment horizontal="right" vertical="center"/>
    </xf>
    <xf numFmtId="4" fontId="36" fillId="37" borderId="73" applyNumberFormat="0" applyProtection="0">
      <alignment horizontal="right" vertical="center"/>
    </xf>
    <xf numFmtId="4" fontId="36" fillId="37" borderId="73" applyNumberFormat="0" applyProtection="0">
      <alignment horizontal="right" vertical="center"/>
    </xf>
    <xf numFmtId="4" fontId="36" fillId="37" borderId="73" applyNumberFormat="0" applyProtection="0">
      <alignment horizontal="right" vertical="center"/>
    </xf>
    <xf numFmtId="4" fontId="36" fillId="37" borderId="73" applyNumberFormat="0" applyProtection="0">
      <alignment horizontal="right" vertical="center"/>
    </xf>
    <xf numFmtId="4" fontId="36" fillId="37" borderId="73" applyNumberFormat="0" applyProtection="0">
      <alignment horizontal="right" vertical="center"/>
    </xf>
    <xf numFmtId="4" fontId="36" fillId="37" borderId="73" applyNumberFormat="0" applyProtection="0">
      <alignment horizontal="right" vertical="center"/>
    </xf>
    <xf numFmtId="4" fontId="36" fillId="37" borderId="73" applyNumberFormat="0" applyProtection="0">
      <alignment horizontal="right" vertical="center"/>
    </xf>
    <xf numFmtId="4" fontId="36" fillId="37" borderId="73" applyNumberFormat="0" applyProtection="0">
      <alignment horizontal="right" vertical="center"/>
    </xf>
    <xf numFmtId="4" fontId="36" fillId="37" borderId="73" applyNumberFormat="0" applyProtection="0">
      <alignment horizontal="right" vertical="center"/>
    </xf>
    <xf numFmtId="4" fontId="36" fillId="37" borderId="73" applyNumberFormat="0" applyProtection="0">
      <alignment horizontal="right" vertical="center"/>
    </xf>
    <xf numFmtId="4" fontId="36" fillId="37" borderId="73" applyNumberFormat="0" applyProtection="0">
      <alignment horizontal="right" vertical="center"/>
    </xf>
    <xf numFmtId="4" fontId="36" fillId="37" borderId="73" applyNumberFormat="0" applyProtection="0">
      <alignment horizontal="right" vertical="center"/>
    </xf>
    <xf numFmtId="4" fontId="36" fillId="37" borderId="73" applyNumberFormat="0" applyProtection="0">
      <alignment horizontal="right" vertical="center"/>
    </xf>
    <xf numFmtId="4" fontId="36" fillId="37" borderId="73" applyNumberFormat="0" applyProtection="0">
      <alignment horizontal="right" vertical="center"/>
    </xf>
    <xf numFmtId="4" fontId="36" fillId="37" borderId="73" applyNumberFormat="0" applyProtection="0">
      <alignment horizontal="right" vertical="center"/>
    </xf>
    <xf numFmtId="4" fontId="36" fillId="37" borderId="73" applyNumberFormat="0" applyProtection="0">
      <alignment horizontal="right" vertical="center"/>
    </xf>
    <xf numFmtId="4" fontId="36" fillId="37" borderId="73" applyNumberFormat="0" applyProtection="0">
      <alignment horizontal="right" vertical="center"/>
    </xf>
    <xf numFmtId="4" fontId="36" fillId="37" borderId="73" applyNumberFormat="0" applyProtection="0">
      <alignment horizontal="right" vertical="center"/>
    </xf>
    <xf numFmtId="4" fontId="36" fillId="37" borderId="73" applyNumberFormat="0" applyProtection="0">
      <alignment horizontal="right" vertical="center"/>
    </xf>
    <xf numFmtId="4" fontId="36" fillId="37" borderId="73" applyNumberFormat="0" applyProtection="0">
      <alignment horizontal="right" vertical="center"/>
    </xf>
    <xf numFmtId="4" fontId="36" fillId="37" borderId="73" applyNumberFormat="0" applyProtection="0">
      <alignment horizontal="right" vertical="center"/>
    </xf>
    <xf numFmtId="4" fontId="36" fillId="37" borderId="73" applyNumberFormat="0" applyProtection="0">
      <alignment horizontal="right" vertical="center"/>
    </xf>
    <xf numFmtId="4" fontId="36" fillId="37" borderId="73" applyNumberFormat="0" applyProtection="0">
      <alignment horizontal="right" vertical="center"/>
    </xf>
    <xf numFmtId="4" fontId="36" fillId="37" borderId="73" applyNumberFormat="0" applyProtection="0">
      <alignment horizontal="right" vertical="center"/>
    </xf>
    <xf numFmtId="4" fontId="36" fillId="37" borderId="73" applyNumberFormat="0" applyProtection="0">
      <alignment horizontal="right" vertical="center"/>
    </xf>
    <xf numFmtId="4" fontId="36" fillId="37" borderId="73" applyNumberFormat="0" applyProtection="0">
      <alignment horizontal="right" vertical="center"/>
    </xf>
    <xf numFmtId="4" fontId="36" fillId="37" borderId="73" applyNumberFormat="0" applyProtection="0">
      <alignment horizontal="right" vertical="center"/>
    </xf>
    <xf numFmtId="4" fontId="36" fillId="37" borderId="73" applyNumberFormat="0" applyProtection="0">
      <alignment horizontal="right" vertical="center"/>
    </xf>
    <xf numFmtId="4" fontId="36" fillId="37" borderId="73" applyNumberFormat="0" applyProtection="0">
      <alignment horizontal="right" vertical="center"/>
    </xf>
    <xf numFmtId="4" fontId="36" fillId="37" borderId="73" applyNumberFormat="0" applyProtection="0">
      <alignment horizontal="right" vertical="center"/>
    </xf>
    <xf numFmtId="4" fontId="36" fillId="37" borderId="73" applyNumberFormat="0" applyProtection="0">
      <alignment horizontal="right" vertical="center"/>
    </xf>
    <xf numFmtId="4" fontId="36" fillId="37" borderId="73" applyNumberFormat="0" applyProtection="0">
      <alignment horizontal="right" vertical="center"/>
    </xf>
    <xf numFmtId="4" fontId="36" fillId="37" borderId="73" applyNumberFormat="0" applyProtection="0">
      <alignment horizontal="right" vertical="center"/>
    </xf>
    <xf numFmtId="4" fontId="36" fillId="37" borderId="73" applyNumberFormat="0" applyProtection="0">
      <alignment horizontal="right" vertical="center"/>
    </xf>
    <xf numFmtId="4" fontId="36" fillId="37" borderId="73" applyNumberFormat="0" applyProtection="0">
      <alignment horizontal="right" vertical="center"/>
    </xf>
    <xf numFmtId="4" fontId="36" fillId="37" borderId="73" applyNumberFormat="0" applyProtection="0">
      <alignment horizontal="right" vertical="center"/>
    </xf>
    <xf numFmtId="4" fontId="36" fillId="37" borderId="73" applyNumberFormat="0" applyProtection="0">
      <alignment horizontal="right" vertical="center"/>
    </xf>
    <xf numFmtId="4" fontId="36" fillId="37" borderId="73" applyNumberFormat="0" applyProtection="0">
      <alignment horizontal="right" vertical="center"/>
    </xf>
    <xf numFmtId="4" fontId="36" fillId="37" borderId="73" applyNumberFormat="0" applyProtection="0">
      <alignment horizontal="right" vertical="center"/>
    </xf>
    <xf numFmtId="4" fontId="36" fillId="37" borderId="73" applyNumberFormat="0" applyProtection="0">
      <alignment horizontal="right" vertical="center"/>
    </xf>
    <xf numFmtId="4" fontId="36" fillId="37" borderId="73" applyNumberFormat="0" applyProtection="0">
      <alignment horizontal="right" vertical="center"/>
    </xf>
    <xf numFmtId="4" fontId="36" fillId="37" borderId="73" applyNumberFormat="0" applyProtection="0">
      <alignment horizontal="right" vertical="center"/>
    </xf>
    <xf numFmtId="4" fontId="36" fillId="37" borderId="73" applyNumberFormat="0" applyProtection="0">
      <alignment horizontal="right" vertical="center"/>
    </xf>
    <xf numFmtId="4" fontId="36" fillId="37" borderId="73" applyNumberFormat="0" applyProtection="0">
      <alignment horizontal="right" vertical="center"/>
    </xf>
    <xf numFmtId="4" fontId="36" fillId="37" borderId="73" applyNumberFormat="0" applyProtection="0">
      <alignment horizontal="right" vertical="center"/>
    </xf>
    <xf numFmtId="4" fontId="36" fillId="37" borderId="73" applyNumberFormat="0" applyProtection="0">
      <alignment horizontal="right" vertical="center"/>
    </xf>
    <xf numFmtId="4" fontId="36" fillId="37" borderId="73" applyNumberFormat="0" applyProtection="0">
      <alignment horizontal="right" vertical="center"/>
    </xf>
    <xf numFmtId="4" fontId="36" fillId="37" borderId="73" applyNumberFormat="0" applyProtection="0">
      <alignment horizontal="right" vertical="center"/>
    </xf>
    <xf numFmtId="4" fontId="36" fillId="37" borderId="73" applyNumberFormat="0" applyProtection="0">
      <alignment horizontal="right" vertical="center"/>
    </xf>
    <xf numFmtId="4" fontId="36" fillId="37" borderId="73" applyNumberFormat="0" applyProtection="0">
      <alignment horizontal="right" vertical="center"/>
    </xf>
    <xf numFmtId="4" fontId="36" fillId="37" borderId="73" applyNumberFormat="0" applyProtection="0">
      <alignment horizontal="right" vertical="center"/>
    </xf>
    <xf numFmtId="4" fontId="36" fillId="37" borderId="73" applyNumberFormat="0" applyProtection="0">
      <alignment horizontal="right" vertical="center"/>
    </xf>
    <xf numFmtId="4" fontId="36" fillId="37" borderId="73" applyNumberFormat="0" applyProtection="0">
      <alignment horizontal="right" vertical="center"/>
    </xf>
    <xf numFmtId="4" fontId="36" fillId="37" borderId="73" applyNumberFormat="0" applyProtection="0">
      <alignment horizontal="right" vertical="center"/>
    </xf>
    <xf numFmtId="4" fontId="36" fillId="37" borderId="73" applyNumberFormat="0" applyProtection="0">
      <alignment horizontal="right" vertical="center"/>
    </xf>
    <xf numFmtId="4" fontId="36" fillId="37" borderId="73" applyNumberFormat="0" applyProtection="0">
      <alignment horizontal="right" vertical="center"/>
    </xf>
    <xf numFmtId="4" fontId="36" fillId="37" borderId="73" applyNumberFormat="0" applyProtection="0">
      <alignment horizontal="right" vertical="center"/>
    </xf>
    <xf numFmtId="4" fontId="36" fillId="37" borderId="73" applyNumberFormat="0" applyProtection="0">
      <alignment horizontal="right" vertical="center"/>
    </xf>
    <xf numFmtId="4" fontId="36" fillId="37" borderId="73" applyNumberFormat="0" applyProtection="0">
      <alignment horizontal="right" vertical="center"/>
    </xf>
    <xf numFmtId="4" fontId="36" fillId="37" borderId="73" applyNumberFormat="0" applyProtection="0">
      <alignment horizontal="right" vertical="center"/>
    </xf>
    <xf numFmtId="4" fontId="36" fillId="37" borderId="73" applyNumberFormat="0" applyProtection="0">
      <alignment horizontal="right" vertical="center"/>
    </xf>
    <xf numFmtId="4" fontId="36" fillId="37" borderId="73" applyNumberFormat="0" applyProtection="0">
      <alignment horizontal="right" vertical="center"/>
    </xf>
    <xf numFmtId="4" fontId="36" fillId="37" borderId="73" applyNumberFormat="0" applyProtection="0">
      <alignment horizontal="right" vertical="center"/>
    </xf>
    <xf numFmtId="4" fontId="36" fillId="37" borderId="73" applyNumberFormat="0" applyProtection="0">
      <alignment horizontal="right" vertical="center"/>
    </xf>
    <xf numFmtId="4" fontId="36" fillId="37" borderId="73" applyNumberFormat="0" applyProtection="0">
      <alignment horizontal="right" vertical="center"/>
    </xf>
    <xf numFmtId="4" fontId="36" fillId="37" borderId="73" applyNumberFormat="0" applyProtection="0">
      <alignment horizontal="right" vertical="center"/>
    </xf>
    <xf numFmtId="4" fontId="36" fillId="37" borderId="73" applyNumberFormat="0" applyProtection="0">
      <alignment horizontal="right" vertical="center"/>
    </xf>
    <xf numFmtId="4" fontId="36" fillId="37" borderId="73" applyNumberFormat="0" applyProtection="0">
      <alignment horizontal="right" vertical="center"/>
    </xf>
    <xf numFmtId="4" fontId="36" fillId="37" borderId="73" applyNumberFormat="0" applyProtection="0">
      <alignment horizontal="right" vertical="center"/>
    </xf>
    <xf numFmtId="4" fontId="36" fillId="37" borderId="73" applyNumberFormat="0" applyProtection="0">
      <alignment horizontal="right" vertical="center"/>
    </xf>
    <xf numFmtId="4" fontId="36" fillId="37" borderId="73" applyNumberFormat="0" applyProtection="0">
      <alignment horizontal="right" vertical="center"/>
    </xf>
    <xf numFmtId="4" fontId="36" fillId="37" borderId="73" applyNumberFormat="0" applyProtection="0">
      <alignment horizontal="right" vertical="center"/>
    </xf>
    <xf numFmtId="4" fontId="36" fillId="37" borderId="73" applyNumberFormat="0" applyProtection="0">
      <alignment horizontal="right" vertical="center"/>
    </xf>
    <xf numFmtId="4" fontId="36" fillId="37" borderId="73" applyNumberFormat="0" applyProtection="0">
      <alignment horizontal="right" vertical="center"/>
    </xf>
    <xf numFmtId="4" fontId="36" fillId="37" borderId="73" applyNumberFormat="0" applyProtection="0">
      <alignment horizontal="right" vertical="center"/>
    </xf>
    <xf numFmtId="4" fontId="36" fillId="37" borderId="73" applyNumberFormat="0" applyProtection="0">
      <alignment horizontal="right" vertical="center"/>
    </xf>
    <xf numFmtId="4" fontId="36" fillId="37" borderId="73" applyNumberFormat="0" applyProtection="0">
      <alignment horizontal="right" vertical="center"/>
    </xf>
    <xf numFmtId="4" fontId="36" fillId="37" borderId="73" applyNumberFormat="0" applyProtection="0">
      <alignment horizontal="right" vertical="center"/>
    </xf>
    <xf numFmtId="4" fontId="36" fillId="37" borderId="73" applyNumberFormat="0" applyProtection="0">
      <alignment horizontal="right" vertical="center"/>
    </xf>
    <xf numFmtId="4" fontId="36" fillId="37" borderId="73" applyNumberFormat="0" applyProtection="0">
      <alignment horizontal="right" vertical="center"/>
    </xf>
    <xf numFmtId="4" fontId="36" fillId="37" borderId="73" applyNumberFormat="0" applyProtection="0">
      <alignment horizontal="right" vertical="center"/>
    </xf>
    <xf numFmtId="4" fontId="36" fillId="37" borderId="73" applyNumberFormat="0" applyProtection="0">
      <alignment horizontal="right" vertical="center"/>
    </xf>
    <xf numFmtId="4" fontId="36" fillId="37" borderId="73" applyNumberFormat="0" applyProtection="0">
      <alignment horizontal="right" vertical="center"/>
    </xf>
    <xf numFmtId="4" fontId="36" fillId="37" borderId="73" applyNumberFormat="0" applyProtection="0">
      <alignment horizontal="right" vertical="center"/>
    </xf>
    <xf numFmtId="4" fontId="36" fillId="37" borderId="73" applyNumberFormat="0" applyProtection="0">
      <alignment horizontal="right" vertical="center"/>
    </xf>
    <xf numFmtId="4" fontId="36" fillId="37" borderId="73" applyNumberFormat="0" applyProtection="0">
      <alignment horizontal="right" vertical="center"/>
    </xf>
    <xf numFmtId="4" fontId="36" fillId="37" borderId="73" applyNumberFormat="0" applyProtection="0">
      <alignment horizontal="right" vertical="center"/>
    </xf>
    <xf numFmtId="4" fontId="36" fillId="37" borderId="73" applyNumberFormat="0" applyProtection="0">
      <alignment horizontal="right" vertical="center"/>
    </xf>
    <xf numFmtId="4" fontId="36" fillId="37" borderId="73" applyNumberFormat="0" applyProtection="0">
      <alignment horizontal="right" vertical="center"/>
    </xf>
    <xf numFmtId="4" fontId="36" fillId="37" borderId="73" applyNumberFormat="0" applyProtection="0">
      <alignment horizontal="right" vertical="center"/>
    </xf>
    <xf numFmtId="4" fontId="36" fillId="37" borderId="73" applyNumberFormat="0" applyProtection="0">
      <alignment horizontal="right" vertical="center"/>
    </xf>
    <xf numFmtId="4" fontId="36" fillId="37" borderId="73" applyNumberFormat="0" applyProtection="0">
      <alignment horizontal="right" vertical="center"/>
    </xf>
    <xf numFmtId="4" fontId="36" fillId="37" borderId="73" applyNumberFormat="0" applyProtection="0">
      <alignment horizontal="right" vertical="center"/>
    </xf>
    <xf numFmtId="4" fontId="36" fillId="37" borderId="73" applyNumberFormat="0" applyProtection="0">
      <alignment horizontal="right" vertical="center"/>
    </xf>
    <xf numFmtId="4" fontId="36" fillId="37" borderId="73" applyNumberFormat="0" applyProtection="0">
      <alignment horizontal="right" vertical="center"/>
    </xf>
    <xf numFmtId="4" fontId="36" fillId="37" borderId="73" applyNumberFormat="0" applyProtection="0">
      <alignment horizontal="right" vertical="center"/>
    </xf>
    <xf numFmtId="4" fontId="36" fillId="37" borderId="73" applyNumberFormat="0" applyProtection="0">
      <alignment horizontal="right" vertical="center"/>
    </xf>
    <xf numFmtId="4" fontId="36" fillId="37" borderId="73" applyNumberFormat="0" applyProtection="0">
      <alignment horizontal="right" vertical="center"/>
    </xf>
    <xf numFmtId="4" fontId="36" fillId="37" borderId="73" applyNumberFormat="0" applyProtection="0">
      <alignment horizontal="right" vertical="center"/>
    </xf>
    <xf numFmtId="4" fontId="36" fillId="37" borderId="73" applyNumberFormat="0" applyProtection="0">
      <alignment horizontal="right" vertical="center"/>
    </xf>
    <xf numFmtId="4" fontId="36" fillId="37" borderId="73" applyNumberFormat="0" applyProtection="0">
      <alignment horizontal="right" vertical="center"/>
    </xf>
    <xf numFmtId="4" fontId="36" fillId="37" borderId="73" applyNumberFormat="0" applyProtection="0">
      <alignment horizontal="right" vertical="center"/>
    </xf>
    <xf numFmtId="4" fontId="36" fillId="37" borderId="73" applyNumberFormat="0" applyProtection="0">
      <alignment horizontal="right" vertical="center"/>
    </xf>
    <xf numFmtId="4" fontId="36" fillId="37" borderId="73" applyNumberFormat="0" applyProtection="0">
      <alignment horizontal="right" vertical="center"/>
    </xf>
    <xf numFmtId="4" fontId="36" fillId="37" borderId="73" applyNumberFormat="0" applyProtection="0">
      <alignment horizontal="right" vertical="center"/>
    </xf>
    <xf numFmtId="4" fontId="36" fillId="37" borderId="73" applyNumberFormat="0" applyProtection="0">
      <alignment horizontal="right" vertical="center"/>
    </xf>
    <xf numFmtId="4" fontId="36" fillId="37" borderId="73" applyNumberFormat="0" applyProtection="0">
      <alignment horizontal="right" vertical="center"/>
    </xf>
    <xf numFmtId="4" fontId="36" fillId="37" borderId="73" applyNumberFormat="0" applyProtection="0">
      <alignment horizontal="right" vertical="center"/>
    </xf>
    <xf numFmtId="4" fontId="36" fillId="37" borderId="73" applyNumberFormat="0" applyProtection="0">
      <alignment horizontal="right" vertical="center"/>
    </xf>
    <xf numFmtId="4" fontId="36" fillId="37" borderId="73" applyNumberFormat="0" applyProtection="0">
      <alignment horizontal="right" vertical="center"/>
    </xf>
    <xf numFmtId="4" fontId="36" fillId="37" borderId="73" applyNumberFormat="0" applyProtection="0">
      <alignment horizontal="right" vertical="center"/>
    </xf>
    <xf numFmtId="4" fontId="36" fillId="37" borderId="73" applyNumberFormat="0" applyProtection="0">
      <alignment horizontal="right" vertical="center"/>
    </xf>
    <xf numFmtId="4" fontId="36" fillId="37" borderId="73" applyNumberFormat="0" applyProtection="0">
      <alignment horizontal="right" vertical="center"/>
    </xf>
    <xf numFmtId="4" fontId="36" fillId="37" borderId="73" applyNumberFormat="0" applyProtection="0">
      <alignment horizontal="right" vertical="center"/>
    </xf>
    <xf numFmtId="4" fontId="36" fillId="37" borderId="73" applyNumberFormat="0" applyProtection="0">
      <alignment horizontal="right" vertical="center"/>
    </xf>
    <xf numFmtId="4" fontId="36" fillId="37" borderId="73" applyNumberFormat="0" applyProtection="0">
      <alignment horizontal="right" vertical="center"/>
    </xf>
    <xf numFmtId="4" fontId="36" fillId="37" borderId="73" applyNumberFormat="0" applyProtection="0">
      <alignment horizontal="right" vertical="center"/>
    </xf>
    <xf numFmtId="4" fontId="36" fillId="37" borderId="73" applyNumberFormat="0" applyProtection="0">
      <alignment horizontal="right" vertical="center"/>
    </xf>
    <xf numFmtId="4" fontId="36" fillId="37" borderId="73" applyNumberFormat="0" applyProtection="0">
      <alignment horizontal="right" vertical="center"/>
    </xf>
    <xf numFmtId="4" fontId="36" fillId="37" borderId="73" applyNumberFormat="0" applyProtection="0">
      <alignment horizontal="right" vertical="center"/>
    </xf>
    <xf numFmtId="4" fontId="36" fillId="37" borderId="73" applyNumberFormat="0" applyProtection="0">
      <alignment horizontal="right" vertical="center"/>
    </xf>
    <xf numFmtId="4" fontId="36" fillId="37" borderId="73" applyNumberFormat="0" applyProtection="0">
      <alignment horizontal="right" vertical="center"/>
    </xf>
    <xf numFmtId="4" fontId="36" fillId="37" borderId="73" applyNumberFormat="0" applyProtection="0">
      <alignment horizontal="right" vertical="center"/>
    </xf>
    <xf numFmtId="4" fontId="36" fillId="37" borderId="73" applyNumberFormat="0" applyProtection="0">
      <alignment horizontal="right" vertical="center"/>
    </xf>
    <xf numFmtId="4" fontId="36" fillId="37" borderId="73" applyNumberFormat="0" applyProtection="0">
      <alignment horizontal="right" vertical="center"/>
    </xf>
    <xf numFmtId="4" fontId="36" fillId="37" borderId="73" applyNumberFormat="0" applyProtection="0">
      <alignment horizontal="right" vertical="center"/>
    </xf>
    <xf numFmtId="4" fontId="36" fillId="37" borderId="73" applyNumberFormat="0" applyProtection="0">
      <alignment horizontal="right" vertical="center"/>
    </xf>
    <xf numFmtId="4" fontId="36" fillId="37" borderId="73" applyNumberFormat="0" applyProtection="0">
      <alignment horizontal="right" vertical="center"/>
    </xf>
    <xf numFmtId="4" fontId="36" fillId="37" borderId="73" applyNumberFormat="0" applyProtection="0">
      <alignment horizontal="right" vertical="center"/>
    </xf>
    <xf numFmtId="4" fontId="36" fillId="37" borderId="73" applyNumberFormat="0" applyProtection="0">
      <alignment horizontal="right" vertical="center"/>
    </xf>
    <xf numFmtId="4" fontId="36" fillId="37" borderId="73" applyNumberFormat="0" applyProtection="0">
      <alignment horizontal="right" vertical="center"/>
    </xf>
    <xf numFmtId="4" fontId="36" fillId="37" borderId="73" applyNumberFormat="0" applyProtection="0">
      <alignment horizontal="right" vertical="center"/>
    </xf>
    <xf numFmtId="4" fontId="36" fillId="37" borderId="73" applyNumberFormat="0" applyProtection="0">
      <alignment horizontal="right" vertical="center"/>
    </xf>
    <xf numFmtId="4" fontId="36" fillId="37" borderId="73" applyNumberFormat="0" applyProtection="0">
      <alignment horizontal="right" vertical="center"/>
    </xf>
    <xf numFmtId="4" fontId="36" fillId="37" borderId="73" applyNumberFormat="0" applyProtection="0">
      <alignment horizontal="right" vertical="center"/>
    </xf>
    <xf numFmtId="4" fontId="36" fillId="37" borderId="73" applyNumberFormat="0" applyProtection="0">
      <alignment horizontal="right" vertical="center"/>
    </xf>
    <xf numFmtId="4" fontId="36" fillId="37" borderId="73" applyNumberFormat="0" applyProtection="0">
      <alignment horizontal="right" vertical="center"/>
    </xf>
    <xf numFmtId="4" fontId="36" fillId="37" borderId="73" applyNumberFormat="0" applyProtection="0">
      <alignment horizontal="right" vertical="center"/>
    </xf>
    <xf numFmtId="4" fontId="36" fillId="37" borderId="73" applyNumberFormat="0" applyProtection="0">
      <alignment horizontal="right" vertical="center"/>
    </xf>
    <xf numFmtId="4" fontId="36" fillId="37" borderId="73" applyNumberFormat="0" applyProtection="0">
      <alignment horizontal="right" vertical="center"/>
    </xf>
    <xf numFmtId="4" fontId="36" fillId="37" borderId="73" applyNumberFormat="0" applyProtection="0">
      <alignment horizontal="right" vertical="center"/>
    </xf>
    <xf numFmtId="4" fontId="36" fillId="37" borderId="73" applyNumberFormat="0" applyProtection="0">
      <alignment horizontal="right" vertical="center"/>
    </xf>
    <xf numFmtId="4" fontId="36" fillId="37" borderId="73" applyNumberFormat="0" applyProtection="0">
      <alignment horizontal="right" vertical="center"/>
    </xf>
    <xf numFmtId="4" fontId="36" fillId="37" borderId="73" applyNumberFormat="0" applyProtection="0">
      <alignment horizontal="right" vertical="center"/>
    </xf>
    <xf numFmtId="4" fontId="36" fillId="37" borderId="73" applyNumberFormat="0" applyProtection="0">
      <alignment horizontal="right" vertical="center"/>
    </xf>
    <xf numFmtId="4" fontId="36" fillId="37" borderId="73" applyNumberFormat="0" applyProtection="0">
      <alignment horizontal="right" vertical="center"/>
    </xf>
    <xf numFmtId="4" fontId="36" fillId="37" borderId="73" applyNumberFormat="0" applyProtection="0">
      <alignment horizontal="right" vertical="center"/>
    </xf>
    <xf numFmtId="4" fontId="36" fillId="37" borderId="73" applyNumberFormat="0" applyProtection="0">
      <alignment horizontal="right" vertical="center"/>
    </xf>
    <xf numFmtId="4" fontId="36" fillId="37" borderId="73" applyNumberFormat="0" applyProtection="0">
      <alignment horizontal="right" vertical="center"/>
    </xf>
    <xf numFmtId="4" fontId="36" fillId="37" borderId="73" applyNumberFormat="0" applyProtection="0">
      <alignment horizontal="right" vertical="center"/>
    </xf>
    <xf numFmtId="4" fontId="36" fillId="37" borderId="73" applyNumberFormat="0" applyProtection="0">
      <alignment horizontal="right" vertical="center"/>
    </xf>
    <xf numFmtId="4" fontId="36" fillId="37" borderId="73" applyNumberFormat="0" applyProtection="0">
      <alignment horizontal="right" vertical="center"/>
    </xf>
    <xf numFmtId="4" fontId="36" fillId="37" borderId="73" applyNumberFormat="0" applyProtection="0">
      <alignment horizontal="right" vertical="center"/>
    </xf>
    <xf numFmtId="4" fontId="36" fillId="37" borderId="73" applyNumberFormat="0" applyProtection="0">
      <alignment horizontal="right" vertical="center"/>
    </xf>
    <xf numFmtId="4" fontId="36" fillId="37" borderId="73" applyNumberFormat="0" applyProtection="0">
      <alignment horizontal="right" vertical="center"/>
    </xf>
    <xf numFmtId="4" fontId="36" fillId="37" borderId="73" applyNumberFormat="0" applyProtection="0">
      <alignment horizontal="right" vertical="center"/>
    </xf>
    <xf numFmtId="4" fontId="36" fillId="37" borderId="73" applyNumberFormat="0" applyProtection="0">
      <alignment horizontal="right" vertical="center"/>
    </xf>
    <xf numFmtId="4" fontId="36" fillId="37" borderId="73" applyNumberFormat="0" applyProtection="0">
      <alignment horizontal="right" vertical="center"/>
    </xf>
    <xf numFmtId="4" fontId="36" fillId="37" borderId="73" applyNumberFormat="0" applyProtection="0">
      <alignment horizontal="right" vertical="center"/>
    </xf>
    <xf numFmtId="4" fontId="36" fillId="37" borderId="73" applyNumberFormat="0" applyProtection="0">
      <alignment horizontal="right" vertical="center"/>
    </xf>
    <xf numFmtId="4" fontId="36" fillId="37" borderId="73" applyNumberFormat="0" applyProtection="0">
      <alignment horizontal="right" vertical="center"/>
    </xf>
    <xf numFmtId="4" fontId="36" fillId="37" borderId="73" applyNumberFormat="0" applyProtection="0">
      <alignment horizontal="right" vertical="center"/>
    </xf>
    <xf numFmtId="4" fontId="36" fillId="37" borderId="73" applyNumberFormat="0" applyProtection="0">
      <alignment horizontal="right" vertical="center"/>
    </xf>
    <xf numFmtId="4" fontId="36" fillId="37" borderId="73" applyNumberFormat="0" applyProtection="0">
      <alignment horizontal="right" vertical="center"/>
    </xf>
    <xf numFmtId="4" fontId="36" fillId="37" borderId="73" applyNumberFormat="0" applyProtection="0">
      <alignment horizontal="right" vertical="center"/>
    </xf>
    <xf numFmtId="4" fontId="36" fillId="37" borderId="73" applyNumberFormat="0" applyProtection="0">
      <alignment horizontal="right" vertical="center"/>
    </xf>
    <xf numFmtId="4" fontId="36" fillId="37" borderId="73" applyNumberFormat="0" applyProtection="0">
      <alignment horizontal="right" vertical="center"/>
    </xf>
    <xf numFmtId="4" fontId="36" fillId="37" borderId="73" applyNumberFormat="0" applyProtection="0">
      <alignment horizontal="right" vertical="center"/>
    </xf>
    <xf numFmtId="4" fontId="36" fillId="37" borderId="73" applyNumberFormat="0" applyProtection="0">
      <alignment horizontal="right" vertical="center"/>
    </xf>
    <xf numFmtId="4" fontId="36" fillId="37" borderId="73" applyNumberFormat="0" applyProtection="0">
      <alignment horizontal="right" vertical="center"/>
    </xf>
    <xf numFmtId="4" fontId="36" fillId="37" borderId="73" applyNumberFormat="0" applyProtection="0">
      <alignment horizontal="right" vertical="center"/>
    </xf>
    <xf numFmtId="4" fontId="36" fillId="37" borderId="73" applyNumberFormat="0" applyProtection="0">
      <alignment horizontal="right" vertical="center"/>
    </xf>
    <xf numFmtId="4" fontId="36" fillId="37" borderId="73" applyNumberFormat="0" applyProtection="0">
      <alignment horizontal="right" vertical="center"/>
    </xf>
    <xf numFmtId="4" fontId="36" fillId="37" borderId="73" applyNumberFormat="0" applyProtection="0">
      <alignment horizontal="right" vertical="center"/>
    </xf>
    <xf numFmtId="4" fontId="36" fillId="37" borderId="73" applyNumberFormat="0" applyProtection="0">
      <alignment horizontal="right" vertical="center"/>
    </xf>
    <xf numFmtId="4" fontId="36" fillId="37" borderId="73" applyNumberFormat="0" applyProtection="0">
      <alignment horizontal="right" vertical="center"/>
    </xf>
    <xf numFmtId="4" fontId="36" fillId="37" borderId="73" applyNumberFormat="0" applyProtection="0">
      <alignment horizontal="right" vertical="center"/>
    </xf>
    <xf numFmtId="4" fontId="36" fillId="37" borderId="73" applyNumberFormat="0" applyProtection="0">
      <alignment horizontal="right" vertical="center"/>
    </xf>
    <xf numFmtId="4" fontId="36" fillId="37" borderId="73" applyNumberFormat="0" applyProtection="0">
      <alignment horizontal="right" vertical="center"/>
    </xf>
    <xf numFmtId="4" fontId="36" fillId="37" borderId="73" applyNumberFormat="0" applyProtection="0">
      <alignment horizontal="right" vertical="center"/>
    </xf>
    <xf numFmtId="4" fontId="36" fillId="37" borderId="73" applyNumberFormat="0" applyProtection="0">
      <alignment horizontal="right" vertical="center"/>
    </xf>
    <xf numFmtId="4" fontId="36" fillId="37" borderId="73" applyNumberFormat="0" applyProtection="0">
      <alignment horizontal="right" vertical="center"/>
    </xf>
    <xf numFmtId="4" fontId="36" fillId="37" borderId="73" applyNumberFormat="0" applyProtection="0">
      <alignment horizontal="right" vertical="center"/>
    </xf>
    <xf numFmtId="4" fontId="36" fillId="37" borderId="73" applyNumberFormat="0" applyProtection="0">
      <alignment horizontal="right" vertical="center"/>
    </xf>
    <xf numFmtId="4" fontId="36" fillId="37" borderId="73" applyNumberFormat="0" applyProtection="0">
      <alignment horizontal="right" vertical="center"/>
    </xf>
    <xf numFmtId="4" fontId="36" fillId="37" borderId="73" applyNumberFormat="0" applyProtection="0">
      <alignment horizontal="right" vertical="center"/>
    </xf>
    <xf numFmtId="4" fontId="36" fillId="37" borderId="73" applyNumberFormat="0" applyProtection="0">
      <alignment horizontal="right" vertical="center"/>
    </xf>
    <xf numFmtId="4" fontId="36" fillId="37" borderId="73" applyNumberFormat="0" applyProtection="0">
      <alignment horizontal="right" vertical="center"/>
    </xf>
    <xf numFmtId="4" fontId="36" fillId="37" borderId="73" applyNumberFormat="0" applyProtection="0">
      <alignment horizontal="right" vertical="center"/>
    </xf>
    <xf numFmtId="4" fontId="36" fillId="37" borderId="73" applyNumberFormat="0" applyProtection="0">
      <alignment horizontal="right" vertical="center"/>
    </xf>
    <xf numFmtId="4" fontId="36" fillId="37" borderId="73" applyNumberFormat="0" applyProtection="0">
      <alignment horizontal="right" vertical="center"/>
    </xf>
    <xf numFmtId="4" fontId="36" fillId="37" borderId="73" applyNumberFormat="0" applyProtection="0">
      <alignment horizontal="right" vertical="center"/>
    </xf>
    <xf numFmtId="4" fontId="36" fillId="37" borderId="73" applyNumberFormat="0" applyProtection="0">
      <alignment horizontal="right" vertical="center"/>
    </xf>
    <xf numFmtId="4" fontId="36" fillId="37" borderId="73" applyNumberFormat="0" applyProtection="0">
      <alignment horizontal="right" vertical="center"/>
    </xf>
    <xf numFmtId="4" fontId="36" fillId="37" borderId="73" applyNumberFormat="0" applyProtection="0">
      <alignment horizontal="right" vertical="center"/>
    </xf>
    <xf numFmtId="4" fontId="36" fillId="37" borderId="73" applyNumberFormat="0" applyProtection="0">
      <alignment horizontal="right" vertical="center"/>
    </xf>
    <xf numFmtId="4" fontId="36" fillId="37" borderId="73" applyNumberFormat="0" applyProtection="0">
      <alignment horizontal="right" vertical="center"/>
    </xf>
    <xf numFmtId="4" fontId="36" fillId="37" borderId="73" applyNumberFormat="0" applyProtection="0">
      <alignment horizontal="right" vertical="center"/>
    </xf>
    <xf numFmtId="4" fontId="36" fillId="37" borderId="73" applyNumberFormat="0" applyProtection="0">
      <alignment horizontal="right" vertical="center"/>
    </xf>
    <xf numFmtId="4" fontId="36" fillId="37" borderId="73" applyNumberFormat="0" applyProtection="0">
      <alignment horizontal="right" vertical="center"/>
    </xf>
    <xf numFmtId="4" fontId="36" fillId="37" borderId="73" applyNumberFormat="0" applyProtection="0">
      <alignment horizontal="right" vertical="center"/>
    </xf>
    <xf numFmtId="4" fontId="36" fillId="37" borderId="73" applyNumberFormat="0" applyProtection="0">
      <alignment horizontal="right" vertical="center"/>
    </xf>
    <xf numFmtId="4" fontId="36" fillId="37" borderId="73" applyNumberFormat="0" applyProtection="0">
      <alignment horizontal="right" vertical="center"/>
    </xf>
    <xf numFmtId="4" fontId="36" fillId="37" borderId="73" applyNumberFormat="0" applyProtection="0">
      <alignment horizontal="right" vertical="center"/>
    </xf>
    <xf numFmtId="4" fontId="36" fillId="37" borderId="73" applyNumberFormat="0" applyProtection="0">
      <alignment horizontal="right" vertical="center"/>
    </xf>
    <xf numFmtId="4" fontId="36" fillId="37" borderId="73" applyNumberFormat="0" applyProtection="0">
      <alignment horizontal="right" vertical="center"/>
    </xf>
    <xf numFmtId="4" fontId="36" fillId="37" borderId="73" applyNumberFormat="0" applyProtection="0">
      <alignment horizontal="right" vertical="center"/>
    </xf>
    <xf numFmtId="4" fontId="36" fillId="37" borderId="73" applyNumberFormat="0" applyProtection="0">
      <alignment horizontal="right" vertical="center"/>
    </xf>
    <xf numFmtId="4" fontId="36" fillId="37" borderId="73" applyNumberFormat="0" applyProtection="0">
      <alignment horizontal="right" vertical="center"/>
    </xf>
    <xf numFmtId="4" fontId="36" fillId="37" borderId="73" applyNumberFormat="0" applyProtection="0">
      <alignment horizontal="right" vertical="center"/>
    </xf>
    <xf numFmtId="4" fontId="36" fillId="37" borderId="73" applyNumberFormat="0" applyProtection="0">
      <alignment horizontal="right" vertical="center"/>
    </xf>
    <xf numFmtId="4" fontId="36" fillId="37" borderId="73" applyNumberFormat="0" applyProtection="0">
      <alignment horizontal="right" vertical="center"/>
    </xf>
    <xf numFmtId="4" fontId="36" fillId="37" borderId="73" applyNumberFormat="0" applyProtection="0">
      <alignment horizontal="right" vertical="center"/>
    </xf>
    <xf numFmtId="4" fontId="36" fillId="37" borderId="73" applyNumberFormat="0" applyProtection="0">
      <alignment horizontal="right" vertical="center"/>
    </xf>
    <xf numFmtId="4" fontId="36" fillId="37" borderId="73" applyNumberFormat="0" applyProtection="0">
      <alignment horizontal="right" vertical="center"/>
    </xf>
    <xf numFmtId="4" fontId="36" fillId="37" borderId="73" applyNumberFormat="0" applyProtection="0">
      <alignment horizontal="right" vertical="center"/>
    </xf>
    <xf numFmtId="4" fontId="36" fillId="37" borderId="73" applyNumberFormat="0" applyProtection="0">
      <alignment horizontal="right" vertical="center"/>
    </xf>
    <xf numFmtId="4" fontId="36" fillId="37" borderId="73" applyNumberFormat="0" applyProtection="0">
      <alignment horizontal="right" vertical="center"/>
    </xf>
    <xf numFmtId="4" fontId="36" fillId="37" borderId="73" applyNumberFormat="0" applyProtection="0">
      <alignment horizontal="right" vertical="center"/>
    </xf>
    <xf numFmtId="4" fontId="36" fillId="37" borderId="73" applyNumberFormat="0" applyProtection="0">
      <alignment horizontal="right" vertical="center"/>
    </xf>
    <xf numFmtId="4" fontId="36" fillId="37" borderId="73" applyNumberFormat="0" applyProtection="0">
      <alignment horizontal="right" vertical="center"/>
    </xf>
    <xf numFmtId="4" fontId="36" fillId="37" borderId="73" applyNumberFormat="0" applyProtection="0">
      <alignment horizontal="right" vertical="center"/>
    </xf>
    <xf numFmtId="4" fontId="36" fillId="37" borderId="73" applyNumberFormat="0" applyProtection="0">
      <alignment horizontal="right" vertical="center"/>
    </xf>
    <xf numFmtId="4" fontId="36" fillId="37" borderId="73" applyNumberFormat="0" applyProtection="0">
      <alignment horizontal="right" vertical="center"/>
    </xf>
    <xf numFmtId="4" fontId="36" fillId="37" borderId="73" applyNumberFormat="0" applyProtection="0">
      <alignment horizontal="right" vertical="center"/>
    </xf>
    <xf numFmtId="4" fontId="36" fillId="37" borderId="73" applyNumberFormat="0" applyProtection="0">
      <alignment horizontal="right" vertical="center"/>
    </xf>
    <xf numFmtId="4" fontId="36" fillId="37" borderId="73" applyNumberFormat="0" applyProtection="0">
      <alignment horizontal="right" vertical="center"/>
    </xf>
    <xf numFmtId="4" fontId="36" fillId="37" borderId="73" applyNumberFormat="0" applyProtection="0">
      <alignment horizontal="right" vertical="center"/>
    </xf>
    <xf numFmtId="4" fontId="36" fillId="37" borderId="73" applyNumberFormat="0" applyProtection="0">
      <alignment horizontal="right" vertical="center"/>
    </xf>
    <xf numFmtId="4" fontId="36" fillId="37" borderId="73" applyNumberFormat="0" applyProtection="0">
      <alignment horizontal="right" vertical="center"/>
    </xf>
    <xf numFmtId="4" fontId="36" fillId="37" borderId="73" applyNumberFormat="0" applyProtection="0">
      <alignment horizontal="right" vertical="center"/>
    </xf>
    <xf numFmtId="4" fontId="36" fillId="37" borderId="73" applyNumberFormat="0" applyProtection="0">
      <alignment horizontal="right" vertical="center"/>
    </xf>
    <xf numFmtId="4" fontId="36" fillId="37" borderId="73" applyNumberFormat="0" applyProtection="0">
      <alignment horizontal="right" vertical="center"/>
    </xf>
    <xf numFmtId="4" fontId="36" fillId="37" borderId="73" applyNumberFormat="0" applyProtection="0">
      <alignment horizontal="right" vertical="center"/>
    </xf>
    <xf numFmtId="4" fontId="36" fillId="37" borderId="73" applyNumberFormat="0" applyProtection="0">
      <alignment horizontal="right" vertical="center"/>
    </xf>
    <xf numFmtId="4" fontId="36" fillId="37" borderId="73" applyNumberFormat="0" applyProtection="0">
      <alignment horizontal="right" vertical="center"/>
    </xf>
    <xf numFmtId="4" fontId="36" fillId="37" borderId="73" applyNumberFormat="0" applyProtection="0">
      <alignment horizontal="right" vertical="center"/>
    </xf>
    <xf numFmtId="4" fontId="36" fillId="37" borderId="73" applyNumberFormat="0" applyProtection="0">
      <alignment horizontal="right" vertical="center"/>
    </xf>
    <xf numFmtId="4" fontId="36" fillId="37" borderId="73" applyNumberFormat="0" applyProtection="0">
      <alignment horizontal="right" vertical="center"/>
    </xf>
    <xf numFmtId="4" fontId="36" fillId="37" borderId="73" applyNumberFormat="0" applyProtection="0">
      <alignment horizontal="right" vertical="center"/>
    </xf>
    <xf numFmtId="4" fontId="36" fillId="37" borderId="73" applyNumberFormat="0" applyProtection="0">
      <alignment horizontal="right" vertical="center"/>
    </xf>
    <xf numFmtId="4" fontId="36" fillId="37" borderId="73" applyNumberFormat="0" applyProtection="0">
      <alignment horizontal="right" vertical="center"/>
    </xf>
    <xf numFmtId="4" fontId="36" fillId="37" borderId="73" applyNumberFormat="0" applyProtection="0">
      <alignment horizontal="right" vertical="center"/>
    </xf>
    <xf numFmtId="4" fontId="36" fillId="37" borderId="73" applyNumberFormat="0" applyProtection="0">
      <alignment horizontal="right" vertical="center"/>
    </xf>
    <xf numFmtId="4" fontId="36" fillId="37" borderId="73" applyNumberFormat="0" applyProtection="0">
      <alignment horizontal="right" vertical="center"/>
    </xf>
    <xf numFmtId="4" fontId="36" fillId="37" borderId="73" applyNumberFormat="0" applyProtection="0">
      <alignment horizontal="right" vertical="center"/>
    </xf>
    <xf numFmtId="4" fontId="36" fillId="37" borderId="73" applyNumberFormat="0" applyProtection="0">
      <alignment horizontal="right" vertical="center"/>
    </xf>
    <xf numFmtId="4" fontId="36" fillId="37" borderId="73" applyNumberFormat="0" applyProtection="0">
      <alignment horizontal="right" vertical="center"/>
    </xf>
    <xf numFmtId="4" fontId="36" fillId="37" borderId="73" applyNumberFormat="0" applyProtection="0">
      <alignment horizontal="right" vertical="center"/>
    </xf>
    <xf numFmtId="4" fontId="36" fillId="37" borderId="73" applyNumberFormat="0" applyProtection="0">
      <alignment horizontal="right" vertical="center"/>
    </xf>
    <xf numFmtId="4" fontId="36" fillId="37" borderId="73" applyNumberFormat="0" applyProtection="0">
      <alignment horizontal="right" vertical="center"/>
    </xf>
    <xf numFmtId="4" fontId="36" fillId="37" borderId="73" applyNumberFormat="0" applyProtection="0">
      <alignment horizontal="right" vertical="center"/>
    </xf>
    <xf numFmtId="4" fontId="36" fillId="37" borderId="73" applyNumberFormat="0" applyProtection="0">
      <alignment horizontal="right" vertical="center"/>
    </xf>
    <xf numFmtId="4" fontId="36" fillId="37" borderId="73" applyNumberFormat="0" applyProtection="0">
      <alignment horizontal="right" vertical="center"/>
    </xf>
    <xf numFmtId="4" fontId="36" fillId="37" borderId="73" applyNumberFormat="0" applyProtection="0">
      <alignment horizontal="right" vertical="center"/>
    </xf>
    <xf numFmtId="4" fontId="36" fillId="37" borderId="73" applyNumberFormat="0" applyProtection="0">
      <alignment horizontal="right" vertical="center"/>
    </xf>
    <xf numFmtId="4" fontId="36" fillId="37" borderId="73" applyNumberFormat="0" applyProtection="0">
      <alignment horizontal="right" vertical="center"/>
    </xf>
    <xf numFmtId="4" fontId="36" fillId="37" borderId="73" applyNumberFormat="0" applyProtection="0">
      <alignment horizontal="right" vertical="center"/>
    </xf>
    <xf numFmtId="4" fontId="36" fillId="37" borderId="73" applyNumberFormat="0" applyProtection="0">
      <alignment horizontal="right" vertical="center"/>
    </xf>
    <xf numFmtId="4" fontId="36" fillId="37" borderId="73" applyNumberFormat="0" applyProtection="0">
      <alignment horizontal="right" vertical="center"/>
    </xf>
    <xf numFmtId="4" fontId="36" fillId="37" borderId="73" applyNumberFormat="0" applyProtection="0">
      <alignment horizontal="right" vertical="center"/>
    </xf>
    <xf numFmtId="4" fontId="36" fillId="37" borderId="73" applyNumberFormat="0" applyProtection="0">
      <alignment horizontal="right" vertical="center"/>
    </xf>
    <xf numFmtId="4" fontId="36" fillId="37" borderId="73" applyNumberFormat="0" applyProtection="0">
      <alignment horizontal="right" vertical="center"/>
    </xf>
    <xf numFmtId="4" fontId="36" fillId="37" borderId="73" applyNumberFormat="0" applyProtection="0">
      <alignment horizontal="right" vertical="center"/>
    </xf>
    <xf numFmtId="4" fontId="36" fillId="37" borderId="73" applyNumberFormat="0" applyProtection="0">
      <alignment horizontal="right" vertical="center"/>
    </xf>
    <xf numFmtId="4" fontId="36" fillId="37" borderId="73" applyNumberFormat="0" applyProtection="0">
      <alignment horizontal="right" vertical="center"/>
    </xf>
    <xf numFmtId="4" fontId="36" fillId="37" borderId="73" applyNumberFormat="0" applyProtection="0">
      <alignment horizontal="right" vertical="center"/>
    </xf>
    <xf numFmtId="4" fontId="36" fillId="37" borderId="73" applyNumberFormat="0" applyProtection="0">
      <alignment horizontal="right" vertical="center"/>
    </xf>
    <xf numFmtId="4" fontId="36" fillId="37" borderId="73" applyNumberFormat="0" applyProtection="0">
      <alignment horizontal="right" vertical="center"/>
    </xf>
    <xf numFmtId="4" fontId="36" fillId="37" borderId="73" applyNumberFormat="0" applyProtection="0">
      <alignment horizontal="right" vertical="center"/>
    </xf>
    <xf numFmtId="4" fontId="36" fillId="37" borderId="73" applyNumberFormat="0" applyProtection="0">
      <alignment horizontal="right" vertical="center"/>
    </xf>
    <xf numFmtId="4" fontId="36" fillId="37" borderId="73" applyNumberFormat="0" applyProtection="0">
      <alignment horizontal="right" vertical="center"/>
    </xf>
    <xf numFmtId="4" fontId="36" fillId="37" borderId="73" applyNumberFormat="0" applyProtection="0">
      <alignment horizontal="right" vertical="center"/>
    </xf>
    <xf numFmtId="4" fontId="36" fillId="37" borderId="73" applyNumberFormat="0" applyProtection="0">
      <alignment horizontal="right" vertical="center"/>
    </xf>
    <xf numFmtId="4" fontId="36" fillId="37" borderId="73" applyNumberFormat="0" applyProtection="0">
      <alignment horizontal="right" vertical="center"/>
    </xf>
    <xf numFmtId="4" fontId="36" fillId="37" borderId="73" applyNumberFormat="0" applyProtection="0">
      <alignment horizontal="right" vertical="center"/>
    </xf>
    <xf numFmtId="4" fontId="36" fillId="37" borderId="73" applyNumberFormat="0" applyProtection="0">
      <alignment horizontal="right" vertical="center"/>
    </xf>
    <xf numFmtId="4" fontId="36" fillId="37" borderId="73" applyNumberFormat="0" applyProtection="0">
      <alignment horizontal="right" vertical="center"/>
    </xf>
    <xf numFmtId="4" fontId="36" fillId="37" borderId="73" applyNumberFormat="0" applyProtection="0">
      <alignment horizontal="right" vertical="center"/>
    </xf>
    <xf numFmtId="4" fontId="36" fillId="37" borderId="73" applyNumberFormat="0" applyProtection="0">
      <alignment horizontal="right" vertical="center"/>
    </xf>
    <xf numFmtId="4" fontId="36" fillId="37" borderId="73" applyNumberFormat="0" applyProtection="0">
      <alignment horizontal="right" vertical="center"/>
    </xf>
    <xf numFmtId="4" fontId="36" fillId="37" borderId="73" applyNumberFormat="0" applyProtection="0">
      <alignment horizontal="right" vertical="center"/>
    </xf>
    <xf numFmtId="4" fontId="36" fillId="37" borderId="73" applyNumberFormat="0" applyProtection="0">
      <alignment horizontal="right" vertical="center"/>
    </xf>
    <xf numFmtId="4" fontId="36" fillId="37" borderId="73" applyNumberFormat="0" applyProtection="0">
      <alignment horizontal="right" vertical="center"/>
    </xf>
    <xf numFmtId="4" fontId="36" fillId="37" borderId="73" applyNumberFormat="0" applyProtection="0">
      <alignment horizontal="right" vertical="center"/>
    </xf>
    <xf numFmtId="4" fontId="36" fillId="37" borderId="73" applyNumberFormat="0" applyProtection="0">
      <alignment horizontal="right" vertical="center"/>
    </xf>
    <xf numFmtId="4" fontId="36" fillId="37" borderId="73" applyNumberFormat="0" applyProtection="0">
      <alignment horizontal="right" vertical="center"/>
    </xf>
    <xf numFmtId="4" fontId="36" fillId="37" borderId="73" applyNumberFormat="0" applyProtection="0">
      <alignment horizontal="right" vertical="center"/>
    </xf>
    <xf numFmtId="4" fontId="36" fillId="37" borderId="73" applyNumberFormat="0" applyProtection="0">
      <alignment horizontal="right" vertical="center"/>
    </xf>
    <xf numFmtId="4" fontId="36" fillId="37" borderId="73" applyNumberFormat="0" applyProtection="0">
      <alignment horizontal="right" vertical="center"/>
    </xf>
    <xf numFmtId="4" fontId="36" fillId="37" borderId="73" applyNumberFormat="0" applyProtection="0">
      <alignment horizontal="right" vertical="center"/>
    </xf>
    <xf numFmtId="4" fontId="36" fillId="37" borderId="73" applyNumberFormat="0" applyProtection="0">
      <alignment horizontal="right" vertical="center"/>
    </xf>
    <xf numFmtId="4" fontId="36" fillId="37" borderId="73" applyNumberFormat="0" applyProtection="0">
      <alignment horizontal="right" vertical="center"/>
    </xf>
    <xf numFmtId="4" fontId="36" fillId="37" borderId="73" applyNumberFormat="0" applyProtection="0">
      <alignment horizontal="right" vertical="center"/>
    </xf>
    <xf numFmtId="4" fontId="36" fillId="37" borderId="73" applyNumberFormat="0" applyProtection="0">
      <alignment horizontal="right" vertical="center"/>
    </xf>
    <xf numFmtId="4" fontId="36" fillId="37" borderId="73" applyNumberFormat="0" applyProtection="0">
      <alignment horizontal="right" vertical="center"/>
    </xf>
    <xf numFmtId="4" fontId="36" fillId="37" borderId="73" applyNumberFormat="0" applyProtection="0">
      <alignment horizontal="right" vertical="center"/>
    </xf>
    <xf numFmtId="4" fontId="36" fillId="37" borderId="73" applyNumberFormat="0" applyProtection="0">
      <alignment horizontal="right" vertical="center"/>
    </xf>
    <xf numFmtId="4" fontId="36" fillId="37" borderId="73" applyNumberFormat="0" applyProtection="0">
      <alignment horizontal="right" vertical="center"/>
    </xf>
    <xf numFmtId="4" fontId="36" fillId="37" borderId="73" applyNumberFormat="0" applyProtection="0">
      <alignment horizontal="right" vertical="center"/>
    </xf>
    <xf numFmtId="4" fontId="36" fillId="37" borderId="73" applyNumberFormat="0" applyProtection="0">
      <alignment horizontal="right" vertical="center"/>
    </xf>
    <xf numFmtId="4" fontId="36" fillId="37" borderId="73" applyNumberFormat="0" applyProtection="0">
      <alignment horizontal="right" vertical="center"/>
    </xf>
    <xf numFmtId="4" fontId="36" fillId="37" borderId="73" applyNumberFormat="0" applyProtection="0">
      <alignment horizontal="right" vertical="center"/>
    </xf>
    <xf numFmtId="4" fontId="36" fillId="37" borderId="73" applyNumberFormat="0" applyProtection="0">
      <alignment horizontal="right" vertical="center"/>
    </xf>
    <xf numFmtId="4" fontId="36" fillId="37" borderId="73" applyNumberFormat="0" applyProtection="0">
      <alignment horizontal="right" vertical="center"/>
    </xf>
    <xf numFmtId="4" fontId="36" fillId="37" borderId="73" applyNumberFormat="0" applyProtection="0">
      <alignment horizontal="right" vertical="center"/>
    </xf>
    <xf numFmtId="4" fontId="36" fillId="37" borderId="73" applyNumberFormat="0" applyProtection="0">
      <alignment horizontal="right" vertical="center"/>
    </xf>
    <xf numFmtId="4" fontId="36" fillId="37" borderId="73" applyNumberFormat="0" applyProtection="0">
      <alignment horizontal="right" vertical="center"/>
    </xf>
    <xf numFmtId="4" fontId="36" fillId="37" borderId="73" applyNumberFormat="0" applyProtection="0">
      <alignment horizontal="right" vertical="center"/>
    </xf>
    <xf numFmtId="4" fontId="36" fillId="37" borderId="73" applyNumberFormat="0" applyProtection="0">
      <alignment horizontal="right" vertical="center"/>
    </xf>
    <xf numFmtId="4" fontId="36" fillId="37" borderId="73" applyNumberFormat="0" applyProtection="0">
      <alignment horizontal="right" vertical="center"/>
    </xf>
    <xf numFmtId="4" fontId="36" fillId="37" borderId="73" applyNumberFormat="0" applyProtection="0">
      <alignment horizontal="right" vertical="center"/>
    </xf>
    <xf numFmtId="4" fontId="36" fillId="37" borderId="73" applyNumberFormat="0" applyProtection="0">
      <alignment horizontal="right" vertical="center"/>
    </xf>
    <xf numFmtId="4" fontId="36" fillId="37" borderId="73" applyNumberFormat="0" applyProtection="0">
      <alignment horizontal="right" vertical="center"/>
    </xf>
    <xf numFmtId="4" fontId="36" fillId="37" borderId="73" applyNumberFormat="0" applyProtection="0">
      <alignment horizontal="right" vertical="center"/>
    </xf>
    <xf numFmtId="4" fontId="36" fillId="37" borderId="73" applyNumberFormat="0" applyProtection="0">
      <alignment horizontal="right" vertical="center"/>
    </xf>
    <xf numFmtId="4" fontId="36" fillId="37" borderId="73" applyNumberFormat="0" applyProtection="0">
      <alignment horizontal="right" vertical="center"/>
    </xf>
    <xf numFmtId="4" fontId="36" fillId="37" borderId="73" applyNumberFormat="0" applyProtection="0">
      <alignment horizontal="right" vertical="center"/>
    </xf>
    <xf numFmtId="4" fontId="36" fillId="37" borderId="73" applyNumberFormat="0" applyProtection="0">
      <alignment horizontal="right" vertical="center"/>
    </xf>
    <xf numFmtId="4" fontId="36" fillId="37" borderId="73" applyNumberFormat="0" applyProtection="0">
      <alignment horizontal="right" vertical="center"/>
    </xf>
    <xf numFmtId="4" fontId="36" fillId="37" borderId="73" applyNumberFormat="0" applyProtection="0">
      <alignment horizontal="right" vertical="center"/>
    </xf>
    <xf numFmtId="4" fontId="36" fillId="37" borderId="73" applyNumberFormat="0" applyProtection="0">
      <alignment horizontal="right" vertical="center"/>
    </xf>
    <xf numFmtId="4" fontId="36" fillId="37" borderId="73" applyNumberFormat="0" applyProtection="0">
      <alignment horizontal="right" vertical="center"/>
    </xf>
    <xf numFmtId="4" fontId="36" fillId="37" borderId="73" applyNumberFormat="0" applyProtection="0">
      <alignment horizontal="right" vertical="center"/>
    </xf>
    <xf numFmtId="4" fontId="36" fillId="37" borderId="73" applyNumberFormat="0" applyProtection="0">
      <alignment horizontal="right" vertical="center"/>
    </xf>
    <xf numFmtId="4" fontId="36" fillId="37" borderId="73" applyNumberFormat="0" applyProtection="0">
      <alignment horizontal="right" vertical="center"/>
    </xf>
    <xf numFmtId="4" fontId="36" fillId="37" borderId="73" applyNumberFormat="0" applyProtection="0">
      <alignment horizontal="right" vertical="center"/>
    </xf>
    <xf numFmtId="4" fontId="36" fillId="37" borderId="73" applyNumberFormat="0" applyProtection="0">
      <alignment horizontal="right" vertical="center"/>
    </xf>
    <xf numFmtId="4" fontId="36" fillId="37" borderId="73" applyNumberFormat="0" applyProtection="0">
      <alignment horizontal="right" vertical="center"/>
    </xf>
    <xf numFmtId="4" fontId="36" fillId="37" borderId="73" applyNumberFormat="0" applyProtection="0">
      <alignment horizontal="right" vertical="center"/>
    </xf>
    <xf numFmtId="4" fontId="36" fillId="37" borderId="73" applyNumberFormat="0" applyProtection="0">
      <alignment horizontal="right" vertical="center"/>
    </xf>
    <xf numFmtId="4" fontId="36" fillId="37" borderId="73" applyNumberFormat="0" applyProtection="0">
      <alignment horizontal="right" vertical="center"/>
    </xf>
    <xf numFmtId="4" fontId="36" fillId="37" borderId="73" applyNumberFormat="0" applyProtection="0">
      <alignment horizontal="right" vertical="center"/>
    </xf>
    <xf numFmtId="4" fontId="36" fillId="37" borderId="73" applyNumberFormat="0" applyProtection="0">
      <alignment horizontal="right" vertical="center"/>
    </xf>
    <xf numFmtId="4" fontId="36" fillId="37" borderId="73" applyNumberFormat="0" applyProtection="0">
      <alignment horizontal="right" vertical="center"/>
    </xf>
    <xf numFmtId="4" fontId="36" fillId="37" borderId="73" applyNumberFormat="0" applyProtection="0">
      <alignment horizontal="right" vertical="center"/>
    </xf>
    <xf numFmtId="4" fontId="36" fillId="37" borderId="73" applyNumberFormat="0" applyProtection="0">
      <alignment horizontal="right" vertical="center"/>
    </xf>
    <xf numFmtId="4" fontId="36" fillId="37" borderId="73" applyNumberFormat="0" applyProtection="0">
      <alignment horizontal="right" vertical="center"/>
    </xf>
    <xf numFmtId="4" fontId="36" fillId="37" borderId="73" applyNumberFormat="0" applyProtection="0">
      <alignment horizontal="right" vertical="center"/>
    </xf>
    <xf numFmtId="4" fontId="36" fillId="37" borderId="73" applyNumberFormat="0" applyProtection="0">
      <alignment horizontal="right" vertical="center"/>
    </xf>
    <xf numFmtId="4" fontId="36" fillId="37" borderId="73" applyNumberFormat="0" applyProtection="0">
      <alignment horizontal="right" vertical="center"/>
    </xf>
    <xf numFmtId="4" fontId="36" fillId="37" borderId="73" applyNumberFormat="0" applyProtection="0">
      <alignment horizontal="right" vertical="center"/>
    </xf>
    <xf numFmtId="4" fontId="36" fillId="37" borderId="73" applyNumberFormat="0" applyProtection="0">
      <alignment horizontal="right" vertical="center"/>
    </xf>
    <xf numFmtId="4" fontId="36" fillId="37" borderId="73" applyNumberFormat="0" applyProtection="0">
      <alignment horizontal="right" vertical="center"/>
    </xf>
    <xf numFmtId="4" fontId="36" fillId="37" borderId="73" applyNumberFormat="0" applyProtection="0">
      <alignment horizontal="right" vertical="center"/>
    </xf>
    <xf numFmtId="4" fontId="36" fillId="37" borderId="73" applyNumberFormat="0" applyProtection="0">
      <alignment horizontal="right" vertical="center"/>
    </xf>
    <xf numFmtId="4" fontId="36" fillId="37" borderId="73" applyNumberFormat="0" applyProtection="0">
      <alignment horizontal="right" vertical="center"/>
    </xf>
    <xf numFmtId="4" fontId="36" fillId="37" borderId="73" applyNumberFormat="0" applyProtection="0">
      <alignment horizontal="right" vertical="center"/>
    </xf>
    <xf numFmtId="4" fontId="36" fillId="37" borderId="73" applyNumberFormat="0" applyProtection="0">
      <alignment horizontal="right" vertical="center"/>
    </xf>
    <xf numFmtId="4" fontId="36" fillId="37" borderId="73" applyNumberFormat="0" applyProtection="0">
      <alignment horizontal="right" vertical="center"/>
    </xf>
    <xf numFmtId="4" fontId="36" fillId="37" borderId="73" applyNumberFormat="0" applyProtection="0">
      <alignment horizontal="right" vertical="center"/>
    </xf>
    <xf numFmtId="4" fontId="36" fillId="37" borderId="73" applyNumberFormat="0" applyProtection="0">
      <alignment horizontal="right" vertical="center"/>
    </xf>
    <xf numFmtId="4" fontId="36" fillId="37" borderId="73" applyNumberFormat="0" applyProtection="0">
      <alignment horizontal="right" vertical="center"/>
    </xf>
    <xf numFmtId="4" fontId="36" fillId="37" borderId="73" applyNumberFormat="0" applyProtection="0">
      <alignment horizontal="right" vertical="center"/>
    </xf>
    <xf numFmtId="4" fontId="36" fillId="37" borderId="73" applyNumberFormat="0" applyProtection="0">
      <alignment horizontal="right" vertical="center"/>
    </xf>
    <xf numFmtId="4" fontId="36" fillId="37" borderId="73" applyNumberFormat="0" applyProtection="0">
      <alignment horizontal="right" vertical="center"/>
    </xf>
    <xf numFmtId="4" fontId="36" fillId="37" borderId="73" applyNumberFormat="0" applyProtection="0">
      <alignment horizontal="right" vertical="center"/>
    </xf>
    <xf numFmtId="4" fontId="36" fillId="37" borderId="73" applyNumberFormat="0" applyProtection="0">
      <alignment horizontal="right" vertical="center"/>
    </xf>
    <xf numFmtId="4" fontId="36" fillId="37" borderId="73" applyNumberFormat="0" applyProtection="0">
      <alignment horizontal="right" vertical="center"/>
    </xf>
    <xf numFmtId="4" fontId="36" fillId="37" borderId="73" applyNumberFormat="0" applyProtection="0">
      <alignment horizontal="right" vertical="center"/>
    </xf>
    <xf numFmtId="4" fontId="36" fillId="37" borderId="73" applyNumberFormat="0" applyProtection="0">
      <alignment horizontal="right" vertical="center"/>
    </xf>
    <xf numFmtId="4" fontId="36" fillId="37" borderId="73" applyNumberFormat="0" applyProtection="0">
      <alignment horizontal="right" vertical="center"/>
    </xf>
    <xf numFmtId="4" fontId="36" fillId="37" borderId="73" applyNumberFormat="0" applyProtection="0">
      <alignment horizontal="right" vertical="center"/>
    </xf>
    <xf numFmtId="4" fontId="36" fillId="37" borderId="73" applyNumberFormat="0" applyProtection="0">
      <alignment horizontal="right" vertical="center"/>
    </xf>
    <xf numFmtId="4" fontId="36" fillId="37" borderId="73" applyNumberFormat="0" applyProtection="0">
      <alignment horizontal="right" vertical="center"/>
    </xf>
    <xf numFmtId="4" fontId="36" fillId="37" borderId="73" applyNumberFormat="0" applyProtection="0">
      <alignment horizontal="right" vertical="center"/>
    </xf>
    <xf numFmtId="4" fontId="36" fillId="37" borderId="73" applyNumberFormat="0" applyProtection="0">
      <alignment horizontal="right" vertical="center"/>
    </xf>
    <xf numFmtId="4" fontId="36" fillId="37" borderId="73" applyNumberFormat="0" applyProtection="0">
      <alignment horizontal="right" vertical="center"/>
    </xf>
    <xf numFmtId="4" fontId="36" fillId="37" borderId="73" applyNumberFormat="0" applyProtection="0">
      <alignment horizontal="right" vertical="center"/>
    </xf>
    <xf numFmtId="4" fontId="36" fillId="37" borderId="73" applyNumberFormat="0" applyProtection="0">
      <alignment horizontal="right" vertical="center"/>
    </xf>
    <xf numFmtId="4" fontId="36" fillId="37" borderId="73" applyNumberFormat="0" applyProtection="0">
      <alignment horizontal="right" vertical="center"/>
    </xf>
    <xf numFmtId="4" fontId="36" fillId="37" borderId="73" applyNumberFormat="0" applyProtection="0">
      <alignment horizontal="right" vertical="center"/>
    </xf>
    <xf numFmtId="4" fontId="36" fillId="37" borderId="73" applyNumberFormat="0" applyProtection="0">
      <alignment horizontal="right" vertical="center"/>
    </xf>
    <xf numFmtId="4" fontId="36" fillId="37" borderId="73" applyNumberFormat="0" applyProtection="0">
      <alignment horizontal="right" vertical="center"/>
    </xf>
    <xf numFmtId="4" fontId="36" fillId="37" borderId="73" applyNumberFormat="0" applyProtection="0">
      <alignment horizontal="right" vertical="center"/>
    </xf>
    <xf numFmtId="4" fontId="36" fillId="37" borderId="73" applyNumberFormat="0" applyProtection="0">
      <alignment horizontal="right" vertical="center"/>
    </xf>
    <xf numFmtId="4" fontId="36" fillId="37" borderId="73" applyNumberFormat="0" applyProtection="0">
      <alignment horizontal="right" vertical="center"/>
    </xf>
    <xf numFmtId="4" fontId="36" fillId="37" borderId="73" applyNumberFormat="0" applyProtection="0">
      <alignment horizontal="right" vertical="center"/>
    </xf>
    <xf numFmtId="4" fontId="36" fillId="37" borderId="73" applyNumberFormat="0" applyProtection="0">
      <alignment horizontal="right" vertical="center"/>
    </xf>
    <xf numFmtId="4" fontId="36" fillId="37" borderId="73" applyNumberFormat="0" applyProtection="0">
      <alignment horizontal="right" vertical="center"/>
    </xf>
    <xf numFmtId="4" fontId="36" fillId="37" borderId="73" applyNumberFormat="0" applyProtection="0">
      <alignment horizontal="right" vertical="center"/>
    </xf>
    <xf numFmtId="4" fontId="36" fillId="37" borderId="73" applyNumberFormat="0" applyProtection="0">
      <alignment horizontal="right" vertical="center"/>
    </xf>
    <xf numFmtId="4" fontId="36" fillId="37" borderId="73" applyNumberFormat="0" applyProtection="0">
      <alignment horizontal="right" vertical="center"/>
    </xf>
    <xf numFmtId="4" fontId="36" fillId="37" borderId="73" applyNumberFormat="0" applyProtection="0">
      <alignment horizontal="right" vertical="center"/>
    </xf>
    <xf numFmtId="4" fontId="36" fillId="37" borderId="73" applyNumberFormat="0" applyProtection="0">
      <alignment horizontal="right" vertical="center"/>
    </xf>
    <xf numFmtId="4" fontId="36" fillId="37" borderId="73" applyNumberFormat="0" applyProtection="0">
      <alignment horizontal="right" vertical="center"/>
    </xf>
    <xf numFmtId="4" fontId="36" fillId="37" borderId="73" applyNumberFormat="0" applyProtection="0">
      <alignment horizontal="right" vertical="center"/>
    </xf>
    <xf numFmtId="4" fontId="36" fillId="37" borderId="73" applyNumberFormat="0" applyProtection="0">
      <alignment horizontal="right" vertical="center"/>
    </xf>
    <xf numFmtId="4" fontId="36" fillId="37" borderId="73" applyNumberFormat="0" applyProtection="0">
      <alignment horizontal="right" vertical="center"/>
    </xf>
    <xf numFmtId="4" fontId="36" fillId="37" borderId="73" applyNumberFormat="0" applyProtection="0">
      <alignment horizontal="right" vertical="center"/>
    </xf>
    <xf numFmtId="4" fontId="36" fillId="37" borderId="73" applyNumberFormat="0" applyProtection="0">
      <alignment horizontal="right" vertical="center"/>
    </xf>
    <xf numFmtId="4" fontId="36" fillId="37" borderId="73" applyNumberFormat="0" applyProtection="0">
      <alignment horizontal="right" vertical="center"/>
    </xf>
    <xf numFmtId="4" fontId="36" fillId="37" borderId="73" applyNumberFormat="0" applyProtection="0">
      <alignment horizontal="right" vertical="center"/>
    </xf>
    <xf numFmtId="4" fontId="36" fillId="37" borderId="73" applyNumberFormat="0" applyProtection="0">
      <alignment horizontal="right" vertical="center"/>
    </xf>
    <xf numFmtId="4" fontId="36" fillId="37" borderId="73" applyNumberFormat="0" applyProtection="0">
      <alignment horizontal="right" vertical="center"/>
    </xf>
    <xf numFmtId="4" fontId="36" fillId="37" borderId="73" applyNumberFormat="0" applyProtection="0">
      <alignment horizontal="right" vertical="center"/>
    </xf>
    <xf numFmtId="4" fontId="36" fillId="37" borderId="73" applyNumberFormat="0" applyProtection="0">
      <alignment horizontal="right" vertical="center"/>
    </xf>
    <xf numFmtId="4" fontId="36" fillId="37" borderId="73" applyNumberFormat="0" applyProtection="0">
      <alignment horizontal="right" vertical="center"/>
    </xf>
    <xf numFmtId="4" fontId="36" fillId="37" borderId="73" applyNumberFormat="0" applyProtection="0">
      <alignment horizontal="right" vertical="center"/>
    </xf>
    <xf numFmtId="4" fontId="36" fillId="37" borderId="73" applyNumberFormat="0" applyProtection="0">
      <alignment horizontal="right" vertical="center"/>
    </xf>
    <xf numFmtId="4" fontId="36" fillId="37" borderId="73" applyNumberFormat="0" applyProtection="0">
      <alignment horizontal="right" vertical="center"/>
    </xf>
    <xf numFmtId="4" fontId="36" fillId="37" borderId="73" applyNumberFormat="0" applyProtection="0">
      <alignment horizontal="right" vertical="center"/>
    </xf>
    <xf numFmtId="4" fontId="36" fillId="37" borderId="73" applyNumberFormat="0" applyProtection="0">
      <alignment horizontal="right" vertical="center"/>
    </xf>
    <xf numFmtId="4" fontId="36" fillId="37" borderId="73" applyNumberFormat="0" applyProtection="0">
      <alignment horizontal="right" vertical="center"/>
    </xf>
    <xf numFmtId="4" fontId="36" fillId="37" borderId="73" applyNumberFormat="0" applyProtection="0">
      <alignment horizontal="right" vertical="center"/>
    </xf>
    <xf numFmtId="4" fontId="36" fillId="37" borderId="73" applyNumberFormat="0" applyProtection="0">
      <alignment horizontal="right" vertical="center"/>
    </xf>
    <xf numFmtId="4" fontId="36" fillId="37" borderId="73" applyNumberFormat="0" applyProtection="0">
      <alignment horizontal="right" vertical="center"/>
    </xf>
    <xf numFmtId="4" fontId="36" fillId="37" borderId="73" applyNumberFormat="0" applyProtection="0">
      <alignment horizontal="right" vertical="center"/>
    </xf>
    <xf numFmtId="4" fontId="36" fillId="37" borderId="73" applyNumberFormat="0" applyProtection="0">
      <alignment horizontal="right" vertical="center"/>
    </xf>
    <xf numFmtId="4" fontId="36" fillId="37" borderId="73" applyNumberFormat="0" applyProtection="0">
      <alignment horizontal="right" vertical="center"/>
    </xf>
    <xf numFmtId="4" fontId="36" fillId="37" borderId="73" applyNumberFormat="0" applyProtection="0">
      <alignment horizontal="right" vertical="center"/>
    </xf>
    <xf numFmtId="4" fontId="36" fillId="37" borderId="73" applyNumberFormat="0" applyProtection="0">
      <alignment horizontal="right" vertical="center"/>
    </xf>
    <xf numFmtId="4" fontId="36" fillId="37" borderId="73" applyNumberFormat="0" applyProtection="0">
      <alignment horizontal="right" vertical="center"/>
    </xf>
    <xf numFmtId="4" fontId="36" fillId="37" borderId="73" applyNumberFormat="0" applyProtection="0">
      <alignment horizontal="right" vertical="center"/>
    </xf>
    <xf numFmtId="4" fontId="36" fillId="37" borderId="73" applyNumberFormat="0" applyProtection="0">
      <alignment horizontal="right" vertical="center"/>
    </xf>
    <xf numFmtId="4" fontId="36" fillId="37" borderId="73" applyNumberFormat="0" applyProtection="0">
      <alignment horizontal="right" vertical="center"/>
    </xf>
    <xf numFmtId="4" fontId="36" fillId="37" borderId="73" applyNumberFormat="0" applyProtection="0">
      <alignment horizontal="right" vertical="center"/>
    </xf>
    <xf numFmtId="4" fontId="36" fillId="37" borderId="73" applyNumberFormat="0" applyProtection="0">
      <alignment horizontal="right" vertical="center"/>
    </xf>
    <xf numFmtId="4" fontId="36" fillId="37" borderId="73" applyNumberFormat="0" applyProtection="0">
      <alignment horizontal="right" vertical="center"/>
    </xf>
    <xf numFmtId="4" fontId="36" fillId="37" borderId="73" applyNumberFormat="0" applyProtection="0">
      <alignment horizontal="right" vertical="center"/>
    </xf>
    <xf numFmtId="4" fontId="36" fillId="37" borderId="73" applyNumberFormat="0" applyProtection="0">
      <alignment horizontal="right" vertical="center"/>
    </xf>
    <xf numFmtId="4" fontId="36" fillId="37" borderId="73" applyNumberFormat="0" applyProtection="0">
      <alignment horizontal="right" vertical="center"/>
    </xf>
    <xf numFmtId="4" fontId="36" fillId="37" borderId="73" applyNumberFormat="0" applyProtection="0">
      <alignment horizontal="right" vertical="center"/>
    </xf>
    <xf numFmtId="4" fontId="36" fillId="37" borderId="73" applyNumberFormat="0" applyProtection="0">
      <alignment horizontal="right" vertical="center"/>
    </xf>
    <xf numFmtId="4" fontId="36" fillId="37" borderId="73" applyNumberFormat="0" applyProtection="0">
      <alignment horizontal="right" vertical="center"/>
    </xf>
    <xf numFmtId="4" fontId="36" fillId="37" borderId="73" applyNumberFormat="0" applyProtection="0">
      <alignment horizontal="right" vertical="center"/>
    </xf>
    <xf numFmtId="4" fontId="36" fillId="37" borderId="73" applyNumberFormat="0" applyProtection="0">
      <alignment horizontal="right" vertical="center"/>
    </xf>
    <xf numFmtId="4" fontId="36" fillId="37" borderId="73" applyNumberFormat="0" applyProtection="0">
      <alignment horizontal="right" vertical="center"/>
    </xf>
    <xf numFmtId="4" fontId="36" fillId="37" borderId="73" applyNumberFormat="0" applyProtection="0">
      <alignment horizontal="right" vertical="center"/>
    </xf>
    <xf numFmtId="4" fontId="36" fillId="37" borderId="73" applyNumberFormat="0" applyProtection="0">
      <alignment horizontal="right" vertical="center"/>
    </xf>
    <xf numFmtId="4" fontId="36" fillId="37" borderId="73" applyNumberFormat="0" applyProtection="0">
      <alignment horizontal="right" vertical="center"/>
    </xf>
    <xf numFmtId="4" fontId="36" fillId="37" borderId="73" applyNumberFormat="0" applyProtection="0">
      <alignment horizontal="right" vertical="center"/>
    </xf>
    <xf numFmtId="4" fontId="36" fillId="37" borderId="73" applyNumberFormat="0" applyProtection="0">
      <alignment horizontal="right" vertical="center"/>
    </xf>
    <xf numFmtId="4" fontId="36" fillId="37" borderId="73" applyNumberFormat="0" applyProtection="0">
      <alignment horizontal="right" vertical="center"/>
    </xf>
    <xf numFmtId="4" fontId="36" fillId="37" borderId="73" applyNumberFormat="0" applyProtection="0">
      <alignment horizontal="right" vertical="center"/>
    </xf>
    <xf numFmtId="4" fontId="36" fillId="37" borderId="73" applyNumberFormat="0" applyProtection="0">
      <alignment horizontal="right" vertical="center"/>
    </xf>
    <xf numFmtId="4" fontId="36" fillId="37" borderId="73" applyNumberFormat="0" applyProtection="0">
      <alignment horizontal="right" vertical="center"/>
    </xf>
    <xf numFmtId="4" fontId="36" fillId="37" borderId="73" applyNumberFormat="0" applyProtection="0">
      <alignment horizontal="right" vertical="center"/>
    </xf>
    <xf numFmtId="4" fontId="36" fillId="37" borderId="73" applyNumberFormat="0" applyProtection="0">
      <alignment horizontal="right" vertical="center"/>
    </xf>
    <xf numFmtId="4" fontId="36" fillId="37" borderId="73" applyNumberFormat="0" applyProtection="0">
      <alignment horizontal="right" vertical="center"/>
    </xf>
    <xf numFmtId="4" fontId="36" fillId="37" borderId="73" applyNumberFormat="0" applyProtection="0">
      <alignment horizontal="right" vertical="center"/>
    </xf>
    <xf numFmtId="4" fontId="36" fillId="37" borderId="73" applyNumberFormat="0" applyProtection="0">
      <alignment horizontal="right" vertical="center"/>
    </xf>
    <xf numFmtId="4" fontId="36" fillId="37" borderId="73" applyNumberFormat="0" applyProtection="0">
      <alignment horizontal="right" vertical="center"/>
    </xf>
    <xf numFmtId="4" fontId="36" fillId="37" borderId="73" applyNumberFormat="0" applyProtection="0">
      <alignment horizontal="right" vertical="center"/>
    </xf>
    <xf numFmtId="4" fontId="36" fillId="37" borderId="73" applyNumberFormat="0" applyProtection="0">
      <alignment horizontal="right" vertical="center"/>
    </xf>
    <xf numFmtId="4" fontId="36" fillId="37" borderId="73" applyNumberFormat="0" applyProtection="0">
      <alignment horizontal="right" vertical="center"/>
    </xf>
    <xf numFmtId="4" fontId="36" fillId="37" borderId="73" applyNumberFormat="0" applyProtection="0">
      <alignment horizontal="right" vertical="center"/>
    </xf>
    <xf numFmtId="4" fontId="36" fillId="37" borderId="73" applyNumberFormat="0" applyProtection="0">
      <alignment horizontal="right" vertical="center"/>
    </xf>
    <xf numFmtId="4" fontId="36" fillId="37" borderId="73" applyNumberFormat="0" applyProtection="0">
      <alignment horizontal="right" vertical="center"/>
    </xf>
    <xf numFmtId="4" fontId="36" fillId="37" borderId="73" applyNumberFormat="0" applyProtection="0">
      <alignment horizontal="right" vertical="center"/>
    </xf>
    <xf numFmtId="4" fontId="36" fillId="37" borderId="73" applyNumberFormat="0" applyProtection="0">
      <alignment horizontal="right" vertical="center"/>
    </xf>
    <xf numFmtId="4" fontId="36" fillId="37" borderId="73" applyNumberFormat="0" applyProtection="0">
      <alignment horizontal="right" vertical="center"/>
    </xf>
    <xf numFmtId="4" fontId="36" fillId="37" borderId="73" applyNumberFormat="0" applyProtection="0">
      <alignment horizontal="right" vertical="center"/>
    </xf>
    <xf numFmtId="4" fontId="36" fillId="37" borderId="73" applyNumberFormat="0" applyProtection="0">
      <alignment horizontal="right" vertical="center"/>
    </xf>
    <xf numFmtId="4" fontId="36" fillId="37" borderId="73" applyNumberFormat="0" applyProtection="0">
      <alignment horizontal="right" vertical="center"/>
    </xf>
    <xf numFmtId="4" fontId="36" fillId="37" borderId="73" applyNumberFormat="0" applyProtection="0">
      <alignment horizontal="right" vertical="center"/>
    </xf>
    <xf numFmtId="4" fontId="36" fillId="37" borderId="73" applyNumberFormat="0" applyProtection="0">
      <alignment horizontal="right" vertical="center"/>
    </xf>
    <xf numFmtId="4" fontId="36" fillId="37" borderId="73" applyNumberFormat="0" applyProtection="0">
      <alignment horizontal="right" vertical="center"/>
    </xf>
    <xf numFmtId="4" fontId="36" fillId="37" borderId="73" applyNumberFormat="0" applyProtection="0">
      <alignment horizontal="right" vertical="center"/>
    </xf>
    <xf numFmtId="4" fontId="36" fillId="37" borderId="73" applyNumberFormat="0" applyProtection="0">
      <alignment horizontal="right" vertical="center"/>
    </xf>
    <xf numFmtId="4" fontId="36" fillId="37" borderId="73" applyNumberFormat="0" applyProtection="0">
      <alignment horizontal="right" vertical="center"/>
    </xf>
    <xf numFmtId="4" fontId="36" fillId="37" borderId="73" applyNumberFormat="0" applyProtection="0">
      <alignment horizontal="right" vertical="center"/>
    </xf>
    <xf numFmtId="4" fontId="36" fillId="37" borderId="73" applyNumberFormat="0" applyProtection="0">
      <alignment horizontal="right" vertical="center"/>
    </xf>
    <xf numFmtId="4" fontId="36" fillId="37" borderId="73" applyNumberFormat="0" applyProtection="0">
      <alignment horizontal="right" vertical="center"/>
    </xf>
    <xf numFmtId="4" fontId="36" fillId="37" borderId="73" applyNumberFormat="0" applyProtection="0">
      <alignment horizontal="right" vertical="center"/>
    </xf>
    <xf numFmtId="4" fontId="36" fillId="37" borderId="73" applyNumberFormat="0" applyProtection="0">
      <alignment horizontal="right" vertical="center"/>
    </xf>
    <xf numFmtId="4" fontId="36" fillId="37" borderId="73" applyNumberFormat="0" applyProtection="0">
      <alignment horizontal="right" vertical="center"/>
    </xf>
    <xf numFmtId="4" fontId="36" fillId="37" borderId="73" applyNumberFormat="0" applyProtection="0">
      <alignment horizontal="right" vertical="center"/>
    </xf>
    <xf numFmtId="4" fontId="36" fillId="37" borderId="73" applyNumberFormat="0" applyProtection="0">
      <alignment horizontal="right" vertical="center"/>
    </xf>
    <xf numFmtId="4" fontId="36" fillId="37" borderId="73" applyNumberFormat="0" applyProtection="0">
      <alignment horizontal="right" vertical="center"/>
    </xf>
    <xf numFmtId="4" fontId="36" fillId="37" borderId="73" applyNumberFormat="0" applyProtection="0">
      <alignment horizontal="right" vertical="center"/>
    </xf>
    <xf numFmtId="4" fontId="36" fillId="37" borderId="73" applyNumberFormat="0" applyProtection="0">
      <alignment horizontal="right" vertical="center"/>
    </xf>
    <xf numFmtId="4" fontId="36" fillId="37" borderId="73" applyNumberFormat="0" applyProtection="0">
      <alignment horizontal="right" vertical="center"/>
    </xf>
    <xf numFmtId="4" fontId="36" fillId="37" borderId="73" applyNumberFormat="0" applyProtection="0">
      <alignment horizontal="right" vertical="center"/>
    </xf>
    <xf numFmtId="4" fontId="36" fillId="37" borderId="73" applyNumberFormat="0" applyProtection="0">
      <alignment horizontal="right" vertical="center"/>
    </xf>
    <xf numFmtId="4" fontId="36" fillId="37" borderId="73" applyNumberFormat="0" applyProtection="0">
      <alignment horizontal="right" vertical="center"/>
    </xf>
    <xf numFmtId="4" fontId="36" fillId="37" borderId="73" applyNumberFormat="0" applyProtection="0">
      <alignment horizontal="right" vertical="center"/>
    </xf>
    <xf numFmtId="4" fontId="36" fillId="37" borderId="73" applyNumberFormat="0" applyProtection="0">
      <alignment horizontal="right" vertical="center"/>
    </xf>
    <xf numFmtId="4" fontId="36" fillId="37" borderId="73" applyNumberFormat="0" applyProtection="0">
      <alignment horizontal="right" vertical="center"/>
    </xf>
    <xf numFmtId="4" fontId="36" fillId="37" borderId="73" applyNumberFormat="0" applyProtection="0">
      <alignment horizontal="right" vertical="center"/>
    </xf>
    <xf numFmtId="4" fontId="36" fillId="37" borderId="73" applyNumberFormat="0" applyProtection="0">
      <alignment horizontal="right" vertical="center"/>
    </xf>
    <xf numFmtId="4" fontId="36" fillId="37" borderId="73" applyNumberFormat="0" applyProtection="0">
      <alignment horizontal="right" vertical="center"/>
    </xf>
    <xf numFmtId="4" fontId="36" fillId="37" borderId="73" applyNumberFormat="0" applyProtection="0">
      <alignment horizontal="right" vertical="center"/>
    </xf>
    <xf numFmtId="4" fontId="36" fillId="37" borderId="73" applyNumberFormat="0" applyProtection="0">
      <alignment horizontal="right" vertical="center"/>
    </xf>
    <xf numFmtId="4" fontId="36" fillId="37" borderId="73" applyNumberFormat="0" applyProtection="0">
      <alignment horizontal="right" vertical="center"/>
    </xf>
    <xf numFmtId="4" fontId="36" fillId="37" borderId="73" applyNumberFormat="0" applyProtection="0">
      <alignment horizontal="right" vertical="center"/>
    </xf>
    <xf numFmtId="4" fontId="36" fillId="37" borderId="73" applyNumberFormat="0" applyProtection="0">
      <alignment horizontal="right" vertical="center"/>
    </xf>
    <xf numFmtId="4" fontId="36" fillId="37" borderId="73" applyNumberFormat="0" applyProtection="0">
      <alignment horizontal="right" vertical="center"/>
    </xf>
    <xf numFmtId="4" fontId="36" fillId="37" borderId="73" applyNumberFormat="0" applyProtection="0">
      <alignment horizontal="right" vertical="center"/>
    </xf>
    <xf numFmtId="4" fontId="36" fillId="37" borderId="73" applyNumberFormat="0" applyProtection="0">
      <alignment horizontal="right" vertical="center"/>
    </xf>
    <xf numFmtId="4" fontId="36" fillId="37" borderId="73" applyNumberFormat="0" applyProtection="0">
      <alignment horizontal="right" vertical="center"/>
    </xf>
    <xf numFmtId="4" fontId="36" fillId="37" borderId="73" applyNumberFormat="0" applyProtection="0">
      <alignment horizontal="right" vertical="center"/>
    </xf>
    <xf numFmtId="4" fontId="36" fillId="37" borderId="73" applyNumberFormat="0" applyProtection="0">
      <alignment horizontal="right" vertical="center"/>
    </xf>
    <xf numFmtId="4" fontId="36" fillId="37" borderId="73" applyNumberFormat="0" applyProtection="0">
      <alignment horizontal="right" vertical="center"/>
    </xf>
    <xf numFmtId="4" fontId="36" fillId="37" borderId="73" applyNumberFormat="0" applyProtection="0">
      <alignment horizontal="right" vertical="center"/>
    </xf>
    <xf numFmtId="4" fontId="36" fillId="37" borderId="73" applyNumberFormat="0" applyProtection="0">
      <alignment horizontal="right" vertical="center"/>
    </xf>
    <xf numFmtId="4" fontId="36" fillId="37" borderId="73" applyNumberFormat="0" applyProtection="0">
      <alignment horizontal="right" vertical="center"/>
    </xf>
    <xf numFmtId="4" fontId="36" fillId="37" borderId="73" applyNumberFormat="0" applyProtection="0">
      <alignment horizontal="right" vertical="center"/>
    </xf>
    <xf numFmtId="4" fontId="36" fillId="37" borderId="73" applyNumberFormat="0" applyProtection="0">
      <alignment horizontal="right" vertical="center"/>
    </xf>
    <xf numFmtId="4" fontId="36" fillId="37" borderId="73" applyNumberFormat="0" applyProtection="0">
      <alignment horizontal="right" vertical="center"/>
    </xf>
    <xf numFmtId="4" fontId="36" fillId="37" borderId="73" applyNumberFormat="0" applyProtection="0">
      <alignment horizontal="right" vertical="center"/>
    </xf>
    <xf numFmtId="4" fontId="36" fillId="37" borderId="73" applyNumberFormat="0" applyProtection="0">
      <alignment horizontal="right" vertical="center"/>
    </xf>
    <xf numFmtId="4" fontId="36" fillId="37" borderId="73" applyNumberFormat="0" applyProtection="0">
      <alignment horizontal="right" vertical="center"/>
    </xf>
    <xf numFmtId="4" fontId="36" fillId="37" borderId="73" applyNumberFormat="0" applyProtection="0">
      <alignment horizontal="right" vertical="center"/>
    </xf>
    <xf numFmtId="4" fontId="36" fillId="37" borderId="73" applyNumberFormat="0" applyProtection="0">
      <alignment horizontal="right" vertical="center"/>
    </xf>
    <xf numFmtId="4" fontId="36" fillId="37" borderId="73" applyNumberFormat="0" applyProtection="0">
      <alignment horizontal="right" vertical="center"/>
    </xf>
    <xf numFmtId="4" fontId="36" fillId="37" borderId="73" applyNumberFormat="0" applyProtection="0">
      <alignment horizontal="right" vertical="center"/>
    </xf>
    <xf numFmtId="4" fontId="36" fillId="37" borderId="73" applyNumberFormat="0" applyProtection="0">
      <alignment horizontal="right" vertical="center"/>
    </xf>
    <xf numFmtId="4" fontId="36" fillId="37" borderId="73" applyNumberFormat="0" applyProtection="0">
      <alignment horizontal="right" vertical="center"/>
    </xf>
    <xf numFmtId="4" fontId="36" fillId="37" borderId="73" applyNumberFormat="0" applyProtection="0">
      <alignment horizontal="right" vertical="center"/>
    </xf>
    <xf numFmtId="4" fontId="36" fillId="37" borderId="73" applyNumberFormat="0" applyProtection="0">
      <alignment horizontal="right" vertical="center"/>
    </xf>
    <xf numFmtId="4" fontId="36" fillId="37" borderId="73" applyNumberFormat="0" applyProtection="0">
      <alignment horizontal="right" vertical="center"/>
    </xf>
    <xf numFmtId="4" fontId="36" fillId="37" borderId="73" applyNumberFormat="0" applyProtection="0">
      <alignment horizontal="right" vertical="center"/>
    </xf>
    <xf numFmtId="4" fontId="36" fillId="37" borderId="73" applyNumberFormat="0" applyProtection="0">
      <alignment horizontal="right" vertical="center"/>
    </xf>
    <xf numFmtId="4" fontId="36" fillId="37" borderId="73" applyNumberFormat="0" applyProtection="0">
      <alignment horizontal="right" vertical="center"/>
    </xf>
    <xf numFmtId="4" fontId="36" fillId="37" borderId="73" applyNumberFormat="0" applyProtection="0">
      <alignment horizontal="right" vertical="center"/>
    </xf>
    <xf numFmtId="4" fontId="36" fillId="37" borderId="73" applyNumberFormat="0" applyProtection="0">
      <alignment horizontal="right" vertical="center"/>
    </xf>
    <xf numFmtId="4" fontId="36" fillId="37" borderId="73" applyNumberFormat="0" applyProtection="0">
      <alignment horizontal="right" vertical="center"/>
    </xf>
    <xf numFmtId="4" fontId="36" fillId="37" borderId="73" applyNumberFormat="0" applyProtection="0">
      <alignment horizontal="right" vertical="center"/>
    </xf>
    <xf numFmtId="4" fontId="36" fillId="37" borderId="73" applyNumberFormat="0" applyProtection="0">
      <alignment horizontal="right" vertical="center"/>
    </xf>
    <xf numFmtId="4" fontId="36" fillId="37" borderId="73" applyNumberFormat="0" applyProtection="0">
      <alignment horizontal="right" vertical="center"/>
    </xf>
    <xf numFmtId="4" fontId="36" fillId="37" borderId="73" applyNumberFormat="0" applyProtection="0">
      <alignment horizontal="right" vertical="center"/>
    </xf>
    <xf numFmtId="4" fontId="36" fillId="37" borderId="73" applyNumberFormat="0" applyProtection="0">
      <alignment horizontal="right" vertical="center"/>
    </xf>
    <xf numFmtId="4" fontId="36" fillId="37" borderId="73" applyNumberFormat="0" applyProtection="0">
      <alignment horizontal="right" vertical="center"/>
    </xf>
    <xf numFmtId="4" fontId="36" fillId="37" borderId="73" applyNumberFormat="0" applyProtection="0">
      <alignment horizontal="right" vertical="center"/>
    </xf>
    <xf numFmtId="4" fontId="36" fillId="37" borderId="73" applyNumberFormat="0" applyProtection="0">
      <alignment horizontal="right" vertical="center"/>
    </xf>
    <xf numFmtId="4" fontId="36" fillId="37" borderId="73" applyNumberFormat="0" applyProtection="0">
      <alignment horizontal="right" vertical="center"/>
    </xf>
    <xf numFmtId="4" fontId="36" fillId="37" borderId="73" applyNumberFormat="0" applyProtection="0">
      <alignment horizontal="right" vertical="center"/>
    </xf>
    <xf numFmtId="4" fontId="36" fillId="37" borderId="73" applyNumberFormat="0" applyProtection="0">
      <alignment horizontal="right" vertical="center"/>
    </xf>
    <xf numFmtId="4" fontId="36" fillId="37" borderId="73" applyNumberFormat="0" applyProtection="0">
      <alignment horizontal="right" vertical="center"/>
    </xf>
    <xf numFmtId="4" fontId="36" fillId="37" borderId="73" applyNumberFormat="0" applyProtection="0">
      <alignment horizontal="right" vertical="center"/>
    </xf>
    <xf numFmtId="4" fontId="36" fillId="37" borderId="73" applyNumberFormat="0" applyProtection="0">
      <alignment horizontal="right" vertical="center"/>
    </xf>
    <xf numFmtId="4" fontId="36" fillId="37" borderId="73" applyNumberFormat="0" applyProtection="0">
      <alignment horizontal="right" vertical="center"/>
    </xf>
    <xf numFmtId="4" fontId="36" fillId="37" borderId="73" applyNumberFormat="0" applyProtection="0">
      <alignment horizontal="right" vertical="center"/>
    </xf>
    <xf numFmtId="4" fontId="36" fillId="37" borderId="73" applyNumberFormat="0" applyProtection="0">
      <alignment horizontal="right" vertical="center"/>
    </xf>
    <xf numFmtId="4" fontId="36" fillId="37" borderId="73" applyNumberFormat="0" applyProtection="0">
      <alignment horizontal="right" vertical="center"/>
    </xf>
    <xf numFmtId="4" fontId="36" fillId="37" borderId="73" applyNumberFormat="0" applyProtection="0">
      <alignment horizontal="right" vertical="center"/>
    </xf>
    <xf numFmtId="4" fontId="36" fillId="37" borderId="73" applyNumberFormat="0" applyProtection="0">
      <alignment horizontal="right" vertical="center"/>
    </xf>
    <xf numFmtId="4" fontId="36" fillId="37" borderId="73" applyNumberFormat="0" applyProtection="0">
      <alignment horizontal="right" vertical="center"/>
    </xf>
    <xf numFmtId="4" fontId="36" fillId="37" borderId="73" applyNumberFormat="0" applyProtection="0">
      <alignment horizontal="right" vertical="center"/>
    </xf>
    <xf numFmtId="4" fontId="36" fillId="37" borderId="73" applyNumberFormat="0" applyProtection="0">
      <alignment horizontal="right" vertical="center"/>
    </xf>
    <xf numFmtId="4" fontId="36" fillId="37" borderId="73" applyNumberFormat="0" applyProtection="0">
      <alignment horizontal="right" vertical="center"/>
    </xf>
    <xf numFmtId="4" fontId="36" fillId="37" borderId="73" applyNumberFormat="0" applyProtection="0">
      <alignment horizontal="right" vertical="center"/>
    </xf>
    <xf numFmtId="4" fontId="36" fillId="37" borderId="73" applyNumberFormat="0" applyProtection="0">
      <alignment horizontal="right" vertical="center"/>
    </xf>
    <xf numFmtId="4" fontId="36" fillId="37" borderId="73" applyNumberFormat="0" applyProtection="0">
      <alignment horizontal="right" vertical="center"/>
    </xf>
    <xf numFmtId="4" fontId="36" fillId="37" borderId="73" applyNumberFormat="0" applyProtection="0">
      <alignment horizontal="right" vertical="center"/>
    </xf>
    <xf numFmtId="4" fontId="36" fillId="37" borderId="73" applyNumberFormat="0" applyProtection="0">
      <alignment horizontal="right" vertical="center"/>
    </xf>
    <xf numFmtId="4" fontId="36" fillId="37" borderId="73" applyNumberFormat="0" applyProtection="0">
      <alignment horizontal="right" vertical="center"/>
    </xf>
    <xf numFmtId="4" fontId="36" fillId="37" borderId="73" applyNumberFormat="0" applyProtection="0">
      <alignment horizontal="right" vertical="center"/>
    </xf>
    <xf numFmtId="4" fontId="36" fillId="37" borderId="73" applyNumberFormat="0" applyProtection="0">
      <alignment horizontal="right" vertical="center"/>
    </xf>
    <xf numFmtId="4" fontId="36" fillId="37" borderId="73" applyNumberFormat="0" applyProtection="0">
      <alignment horizontal="right" vertical="center"/>
    </xf>
    <xf numFmtId="4" fontId="36" fillId="37" borderId="73" applyNumberFormat="0" applyProtection="0">
      <alignment horizontal="right" vertical="center"/>
    </xf>
    <xf numFmtId="4" fontId="36" fillId="37" borderId="73" applyNumberFormat="0" applyProtection="0">
      <alignment horizontal="right" vertical="center"/>
    </xf>
    <xf numFmtId="4" fontId="36" fillId="37" borderId="73" applyNumberFormat="0" applyProtection="0">
      <alignment horizontal="right" vertical="center"/>
    </xf>
    <xf numFmtId="4" fontId="36" fillId="37" borderId="73" applyNumberFormat="0" applyProtection="0">
      <alignment horizontal="right" vertical="center"/>
    </xf>
    <xf numFmtId="4" fontId="36" fillId="37" borderId="73" applyNumberFormat="0" applyProtection="0">
      <alignment horizontal="right" vertical="center"/>
    </xf>
    <xf numFmtId="4" fontId="36" fillId="37" borderId="73" applyNumberFormat="0" applyProtection="0">
      <alignment horizontal="right" vertical="center"/>
    </xf>
    <xf numFmtId="4" fontId="36" fillId="37" borderId="73" applyNumberFormat="0" applyProtection="0">
      <alignment horizontal="right" vertical="center"/>
    </xf>
    <xf numFmtId="4" fontId="36" fillId="37" borderId="73" applyNumberFormat="0" applyProtection="0">
      <alignment horizontal="right" vertical="center"/>
    </xf>
    <xf numFmtId="4" fontId="36" fillId="37" borderId="73" applyNumberFormat="0" applyProtection="0">
      <alignment horizontal="right" vertical="center"/>
    </xf>
    <xf numFmtId="4" fontId="36" fillId="37" borderId="73" applyNumberFormat="0" applyProtection="0">
      <alignment horizontal="right" vertical="center"/>
    </xf>
    <xf numFmtId="4" fontId="36" fillId="37" borderId="73" applyNumberFormat="0" applyProtection="0">
      <alignment horizontal="right" vertical="center"/>
    </xf>
    <xf numFmtId="4" fontId="36" fillId="37" borderId="73" applyNumberFormat="0" applyProtection="0">
      <alignment horizontal="right" vertical="center"/>
    </xf>
    <xf numFmtId="4" fontId="36" fillId="37" borderId="73" applyNumberFormat="0" applyProtection="0">
      <alignment horizontal="right" vertical="center"/>
    </xf>
    <xf numFmtId="4" fontId="36" fillId="37" borderId="73" applyNumberFormat="0" applyProtection="0">
      <alignment horizontal="right" vertical="center"/>
    </xf>
    <xf numFmtId="4" fontId="36" fillId="37" borderId="73" applyNumberFormat="0" applyProtection="0">
      <alignment horizontal="right" vertical="center"/>
    </xf>
    <xf numFmtId="4" fontId="36" fillId="37" borderId="73" applyNumberFormat="0" applyProtection="0">
      <alignment horizontal="right" vertical="center"/>
    </xf>
    <xf numFmtId="4" fontId="36" fillId="37" borderId="73" applyNumberFormat="0" applyProtection="0">
      <alignment horizontal="right" vertical="center"/>
    </xf>
    <xf numFmtId="4" fontId="36" fillId="37" borderId="73" applyNumberFormat="0" applyProtection="0">
      <alignment horizontal="right" vertical="center"/>
    </xf>
    <xf numFmtId="4" fontId="36" fillId="37" borderId="73" applyNumberFormat="0" applyProtection="0">
      <alignment horizontal="right" vertical="center"/>
    </xf>
    <xf numFmtId="4" fontId="36" fillId="37" borderId="73" applyNumberFormat="0" applyProtection="0">
      <alignment horizontal="right" vertical="center"/>
    </xf>
    <xf numFmtId="4" fontId="36" fillId="37" borderId="73" applyNumberFormat="0" applyProtection="0">
      <alignment horizontal="right" vertical="center"/>
    </xf>
    <xf numFmtId="4" fontId="36" fillId="37" borderId="73" applyNumberFormat="0" applyProtection="0">
      <alignment horizontal="right" vertical="center"/>
    </xf>
    <xf numFmtId="4" fontId="36" fillId="37" borderId="73" applyNumberFormat="0" applyProtection="0">
      <alignment horizontal="right" vertical="center"/>
    </xf>
    <xf numFmtId="4" fontId="36" fillId="37" borderId="73" applyNumberFormat="0" applyProtection="0">
      <alignment horizontal="right" vertical="center"/>
    </xf>
    <xf numFmtId="4" fontId="36" fillId="37" borderId="73" applyNumberFormat="0" applyProtection="0">
      <alignment horizontal="right" vertical="center"/>
    </xf>
    <xf numFmtId="4" fontId="36" fillId="37" borderId="73" applyNumberFormat="0" applyProtection="0">
      <alignment horizontal="right" vertical="center"/>
    </xf>
    <xf numFmtId="4" fontId="36" fillId="37" borderId="73" applyNumberFormat="0" applyProtection="0">
      <alignment horizontal="right" vertical="center"/>
    </xf>
    <xf numFmtId="4" fontId="36" fillId="90" borderId="73" applyNumberFormat="0" applyProtection="0">
      <alignment horizontal="right" vertical="center"/>
    </xf>
    <xf numFmtId="4" fontId="36" fillId="90" borderId="73" applyNumberFormat="0" applyProtection="0">
      <alignment horizontal="right" vertical="center"/>
    </xf>
    <xf numFmtId="4" fontId="36" fillId="90" borderId="73" applyNumberFormat="0" applyProtection="0">
      <alignment horizontal="right" vertical="center"/>
    </xf>
    <xf numFmtId="4" fontId="36" fillId="90" borderId="73" applyNumberFormat="0" applyProtection="0">
      <alignment horizontal="right" vertical="center"/>
    </xf>
    <xf numFmtId="4" fontId="36" fillId="90" borderId="73" applyNumberFormat="0" applyProtection="0">
      <alignment horizontal="right" vertical="center"/>
    </xf>
    <xf numFmtId="4" fontId="36" fillId="90" borderId="73" applyNumberFormat="0" applyProtection="0">
      <alignment horizontal="right" vertical="center"/>
    </xf>
    <xf numFmtId="4" fontId="36" fillId="90" borderId="73" applyNumberFormat="0" applyProtection="0">
      <alignment horizontal="right" vertical="center"/>
    </xf>
    <xf numFmtId="4" fontId="36" fillId="90" borderId="73" applyNumberFormat="0" applyProtection="0">
      <alignment horizontal="right" vertical="center"/>
    </xf>
    <xf numFmtId="4" fontId="36" fillId="90" borderId="73" applyNumberFormat="0" applyProtection="0">
      <alignment horizontal="right" vertical="center"/>
    </xf>
    <xf numFmtId="4" fontId="36" fillId="90" borderId="73" applyNumberFormat="0" applyProtection="0">
      <alignment horizontal="right" vertical="center"/>
    </xf>
    <xf numFmtId="4" fontId="36" fillId="90" borderId="73" applyNumberFormat="0" applyProtection="0">
      <alignment horizontal="right" vertical="center"/>
    </xf>
    <xf numFmtId="4" fontId="36" fillId="90" borderId="73" applyNumberFormat="0" applyProtection="0">
      <alignment horizontal="right" vertical="center"/>
    </xf>
    <xf numFmtId="4" fontId="36" fillId="90" borderId="73" applyNumberFormat="0" applyProtection="0">
      <alignment horizontal="right" vertical="center"/>
    </xf>
    <xf numFmtId="4" fontId="36" fillId="90" borderId="73" applyNumberFormat="0" applyProtection="0">
      <alignment horizontal="right" vertical="center"/>
    </xf>
    <xf numFmtId="4" fontId="36" fillId="90" borderId="73" applyNumberFormat="0" applyProtection="0">
      <alignment horizontal="right" vertical="center"/>
    </xf>
    <xf numFmtId="4" fontId="36" fillId="90" borderId="73" applyNumberFormat="0" applyProtection="0">
      <alignment horizontal="right" vertical="center"/>
    </xf>
    <xf numFmtId="4" fontId="36" fillId="90" borderId="73" applyNumberFormat="0" applyProtection="0">
      <alignment horizontal="right" vertical="center"/>
    </xf>
    <xf numFmtId="4" fontId="36" fillId="90" borderId="73" applyNumberFormat="0" applyProtection="0">
      <alignment horizontal="right" vertical="center"/>
    </xf>
    <xf numFmtId="4" fontId="36" fillId="90" borderId="73" applyNumberFormat="0" applyProtection="0">
      <alignment horizontal="right" vertical="center"/>
    </xf>
    <xf numFmtId="4" fontId="36" fillId="90" borderId="73" applyNumberFormat="0" applyProtection="0">
      <alignment horizontal="right" vertical="center"/>
    </xf>
    <xf numFmtId="4" fontId="36" fillId="90" borderId="73" applyNumberFormat="0" applyProtection="0">
      <alignment horizontal="right" vertical="center"/>
    </xf>
    <xf numFmtId="4" fontId="36" fillId="90" borderId="73" applyNumberFormat="0" applyProtection="0">
      <alignment horizontal="right" vertical="center"/>
    </xf>
    <xf numFmtId="4" fontId="36" fillId="90" borderId="73" applyNumberFormat="0" applyProtection="0">
      <alignment horizontal="right" vertical="center"/>
    </xf>
    <xf numFmtId="4" fontId="36" fillId="90" borderId="73" applyNumberFormat="0" applyProtection="0">
      <alignment horizontal="right" vertical="center"/>
    </xf>
    <xf numFmtId="4" fontId="36" fillId="90" borderId="73" applyNumberFormat="0" applyProtection="0">
      <alignment horizontal="right" vertical="center"/>
    </xf>
    <xf numFmtId="4" fontId="36" fillId="90" borderId="73" applyNumberFormat="0" applyProtection="0">
      <alignment horizontal="right" vertical="center"/>
    </xf>
    <xf numFmtId="4" fontId="36" fillId="90" borderId="73" applyNumberFormat="0" applyProtection="0">
      <alignment horizontal="right" vertical="center"/>
    </xf>
    <xf numFmtId="4" fontId="36" fillId="90" borderId="73" applyNumberFormat="0" applyProtection="0">
      <alignment horizontal="right" vertical="center"/>
    </xf>
    <xf numFmtId="4" fontId="36" fillId="90" borderId="73" applyNumberFormat="0" applyProtection="0">
      <alignment horizontal="right" vertical="center"/>
    </xf>
    <xf numFmtId="4" fontId="36" fillId="90" borderId="73" applyNumberFormat="0" applyProtection="0">
      <alignment horizontal="right" vertical="center"/>
    </xf>
    <xf numFmtId="4" fontId="36" fillId="90" borderId="73" applyNumberFormat="0" applyProtection="0">
      <alignment horizontal="right" vertical="center"/>
    </xf>
    <xf numFmtId="4" fontId="36" fillId="90" borderId="73" applyNumberFormat="0" applyProtection="0">
      <alignment horizontal="right" vertical="center"/>
    </xf>
    <xf numFmtId="4" fontId="36" fillId="90" borderId="73" applyNumberFormat="0" applyProtection="0">
      <alignment horizontal="right" vertical="center"/>
    </xf>
    <xf numFmtId="4" fontId="36" fillId="90" borderId="73" applyNumberFormat="0" applyProtection="0">
      <alignment horizontal="right" vertical="center"/>
    </xf>
    <xf numFmtId="4" fontId="36" fillId="90" borderId="73" applyNumberFormat="0" applyProtection="0">
      <alignment horizontal="right" vertical="center"/>
    </xf>
    <xf numFmtId="4" fontId="36" fillId="90" borderId="73" applyNumberFormat="0" applyProtection="0">
      <alignment horizontal="right" vertical="center"/>
    </xf>
    <xf numFmtId="4" fontId="36" fillId="90" borderId="73" applyNumberFormat="0" applyProtection="0">
      <alignment horizontal="right" vertical="center"/>
    </xf>
    <xf numFmtId="4" fontId="36" fillId="90" borderId="73" applyNumberFormat="0" applyProtection="0">
      <alignment horizontal="right" vertical="center"/>
    </xf>
    <xf numFmtId="4" fontId="36" fillId="90" borderId="73" applyNumberFormat="0" applyProtection="0">
      <alignment horizontal="right" vertical="center"/>
    </xf>
    <xf numFmtId="4" fontId="36" fillId="90" borderId="73" applyNumberFormat="0" applyProtection="0">
      <alignment horizontal="right" vertical="center"/>
    </xf>
    <xf numFmtId="4" fontId="36" fillId="90" borderId="73" applyNumberFormat="0" applyProtection="0">
      <alignment horizontal="right" vertical="center"/>
    </xf>
    <xf numFmtId="4" fontId="36" fillId="90" borderId="73" applyNumberFormat="0" applyProtection="0">
      <alignment horizontal="right" vertical="center"/>
    </xf>
    <xf numFmtId="4" fontId="36" fillId="90" borderId="73" applyNumberFormat="0" applyProtection="0">
      <alignment horizontal="right" vertical="center"/>
    </xf>
    <xf numFmtId="4" fontId="36" fillId="90" borderId="73" applyNumberFormat="0" applyProtection="0">
      <alignment horizontal="right" vertical="center"/>
    </xf>
    <xf numFmtId="4" fontId="36" fillId="90" borderId="73" applyNumberFormat="0" applyProtection="0">
      <alignment horizontal="right" vertical="center"/>
    </xf>
    <xf numFmtId="4" fontId="36" fillId="90" borderId="73" applyNumberFormat="0" applyProtection="0">
      <alignment horizontal="right" vertical="center"/>
    </xf>
    <xf numFmtId="4" fontId="36" fillId="90" borderId="73" applyNumberFormat="0" applyProtection="0">
      <alignment horizontal="right" vertical="center"/>
    </xf>
    <xf numFmtId="4" fontId="36" fillId="90" borderId="73" applyNumberFormat="0" applyProtection="0">
      <alignment horizontal="right" vertical="center"/>
    </xf>
    <xf numFmtId="4" fontId="36" fillId="90" borderId="73" applyNumberFormat="0" applyProtection="0">
      <alignment horizontal="right" vertical="center"/>
    </xf>
    <xf numFmtId="4" fontId="36" fillId="90" borderId="73" applyNumberFormat="0" applyProtection="0">
      <alignment horizontal="right" vertical="center"/>
    </xf>
    <xf numFmtId="4" fontId="36" fillId="90" borderId="73" applyNumberFormat="0" applyProtection="0">
      <alignment horizontal="right" vertical="center"/>
    </xf>
    <xf numFmtId="4" fontId="36" fillId="90" borderId="73" applyNumberFormat="0" applyProtection="0">
      <alignment horizontal="right" vertical="center"/>
    </xf>
    <xf numFmtId="4" fontId="36" fillId="90" borderId="73" applyNumberFormat="0" applyProtection="0">
      <alignment horizontal="right" vertical="center"/>
    </xf>
    <xf numFmtId="4" fontId="36" fillId="90" borderId="73" applyNumberFormat="0" applyProtection="0">
      <alignment horizontal="right" vertical="center"/>
    </xf>
    <xf numFmtId="4" fontId="36" fillId="90" borderId="73" applyNumberFormat="0" applyProtection="0">
      <alignment horizontal="right" vertical="center"/>
    </xf>
    <xf numFmtId="4" fontId="36" fillId="90" borderId="73" applyNumberFormat="0" applyProtection="0">
      <alignment horizontal="right" vertical="center"/>
    </xf>
    <xf numFmtId="4" fontId="36" fillId="90" borderId="73" applyNumberFormat="0" applyProtection="0">
      <alignment horizontal="right" vertical="center"/>
    </xf>
    <xf numFmtId="4" fontId="36" fillId="90" borderId="73" applyNumberFormat="0" applyProtection="0">
      <alignment horizontal="right" vertical="center"/>
    </xf>
    <xf numFmtId="4" fontId="36" fillId="90" borderId="73" applyNumberFormat="0" applyProtection="0">
      <alignment horizontal="right" vertical="center"/>
    </xf>
    <xf numFmtId="4" fontId="36" fillId="90" borderId="73" applyNumberFormat="0" applyProtection="0">
      <alignment horizontal="right" vertical="center"/>
    </xf>
    <xf numFmtId="4" fontId="36" fillId="90" borderId="73" applyNumberFormat="0" applyProtection="0">
      <alignment horizontal="right" vertical="center"/>
    </xf>
    <xf numFmtId="4" fontId="36" fillId="90" borderId="73" applyNumberFormat="0" applyProtection="0">
      <alignment horizontal="right" vertical="center"/>
    </xf>
    <xf numFmtId="4" fontId="36" fillId="90" borderId="73" applyNumberFormat="0" applyProtection="0">
      <alignment horizontal="right" vertical="center"/>
    </xf>
    <xf numFmtId="4" fontId="36" fillId="90" borderId="73" applyNumberFormat="0" applyProtection="0">
      <alignment horizontal="right" vertical="center"/>
    </xf>
    <xf numFmtId="4" fontId="36" fillId="90" borderId="73" applyNumberFormat="0" applyProtection="0">
      <alignment horizontal="right" vertical="center"/>
    </xf>
    <xf numFmtId="4" fontId="36" fillId="90" borderId="73" applyNumberFormat="0" applyProtection="0">
      <alignment horizontal="right" vertical="center"/>
    </xf>
    <xf numFmtId="4" fontId="36" fillId="90" borderId="73" applyNumberFormat="0" applyProtection="0">
      <alignment horizontal="right" vertical="center"/>
    </xf>
    <xf numFmtId="4" fontId="36" fillId="90" borderId="73" applyNumberFormat="0" applyProtection="0">
      <alignment horizontal="right" vertical="center"/>
    </xf>
    <xf numFmtId="4" fontId="36" fillId="90" borderId="73" applyNumberFormat="0" applyProtection="0">
      <alignment horizontal="right" vertical="center"/>
    </xf>
    <xf numFmtId="4" fontId="36" fillId="90" borderId="73" applyNumberFormat="0" applyProtection="0">
      <alignment horizontal="right" vertical="center"/>
    </xf>
    <xf numFmtId="4" fontId="36" fillId="90" borderId="73" applyNumberFormat="0" applyProtection="0">
      <alignment horizontal="right" vertical="center"/>
    </xf>
    <xf numFmtId="4" fontId="36" fillId="90" borderId="73" applyNumberFormat="0" applyProtection="0">
      <alignment horizontal="right" vertical="center"/>
    </xf>
    <xf numFmtId="4" fontId="36" fillId="90" borderId="73" applyNumberFormat="0" applyProtection="0">
      <alignment horizontal="right" vertical="center"/>
    </xf>
    <xf numFmtId="4" fontId="36" fillId="90" borderId="73" applyNumberFormat="0" applyProtection="0">
      <alignment horizontal="right" vertical="center"/>
    </xf>
    <xf numFmtId="4" fontId="36" fillId="90" borderId="73" applyNumberFormat="0" applyProtection="0">
      <alignment horizontal="right" vertical="center"/>
    </xf>
    <xf numFmtId="4" fontId="36" fillId="90" borderId="73" applyNumberFormat="0" applyProtection="0">
      <alignment horizontal="right" vertical="center"/>
    </xf>
    <xf numFmtId="4" fontId="36" fillId="90" borderId="73" applyNumberFormat="0" applyProtection="0">
      <alignment horizontal="right" vertical="center"/>
    </xf>
    <xf numFmtId="4" fontId="36" fillId="90" borderId="73" applyNumberFormat="0" applyProtection="0">
      <alignment horizontal="right" vertical="center"/>
    </xf>
    <xf numFmtId="4" fontId="36" fillId="90" borderId="73" applyNumberFormat="0" applyProtection="0">
      <alignment horizontal="right" vertical="center"/>
    </xf>
    <xf numFmtId="4" fontId="36" fillId="90" borderId="73" applyNumberFormat="0" applyProtection="0">
      <alignment horizontal="right" vertical="center"/>
    </xf>
    <xf numFmtId="4" fontId="36" fillId="90" borderId="73" applyNumberFormat="0" applyProtection="0">
      <alignment horizontal="right" vertical="center"/>
    </xf>
    <xf numFmtId="4" fontId="36" fillId="90" borderId="73" applyNumberFormat="0" applyProtection="0">
      <alignment horizontal="right" vertical="center"/>
    </xf>
    <xf numFmtId="4" fontId="36" fillId="90" borderId="73" applyNumberFormat="0" applyProtection="0">
      <alignment horizontal="right" vertical="center"/>
    </xf>
    <xf numFmtId="4" fontId="36" fillId="90" borderId="73" applyNumberFormat="0" applyProtection="0">
      <alignment horizontal="right" vertical="center"/>
    </xf>
    <xf numFmtId="4" fontId="36" fillId="90" borderId="73" applyNumberFormat="0" applyProtection="0">
      <alignment horizontal="right" vertical="center"/>
    </xf>
    <xf numFmtId="4" fontId="36" fillId="90" borderId="73" applyNumberFormat="0" applyProtection="0">
      <alignment horizontal="right" vertical="center"/>
    </xf>
    <xf numFmtId="4" fontId="36" fillId="90" borderId="73" applyNumberFormat="0" applyProtection="0">
      <alignment horizontal="right" vertical="center"/>
    </xf>
    <xf numFmtId="4" fontId="36" fillId="90" borderId="73" applyNumberFormat="0" applyProtection="0">
      <alignment horizontal="right" vertical="center"/>
    </xf>
    <xf numFmtId="4" fontId="36" fillId="90" borderId="73" applyNumberFormat="0" applyProtection="0">
      <alignment horizontal="right" vertical="center"/>
    </xf>
    <xf numFmtId="4" fontId="36" fillId="90" borderId="73" applyNumberFormat="0" applyProtection="0">
      <alignment horizontal="right" vertical="center"/>
    </xf>
    <xf numFmtId="4" fontId="36" fillId="90" borderId="73" applyNumberFormat="0" applyProtection="0">
      <alignment horizontal="right" vertical="center"/>
    </xf>
    <xf numFmtId="4" fontId="36" fillId="90" borderId="73" applyNumberFormat="0" applyProtection="0">
      <alignment horizontal="right" vertical="center"/>
    </xf>
    <xf numFmtId="4" fontId="36" fillId="90" borderId="73" applyNumberFormat="0" applyProtection="0">
      <alignment horizontal="right" vertical="center"/>
    </xf>
    <xf numFmtId="4" fontId="36" fillId="90" borderId="73" applyNumberFormat="0" applyProtection="0">
      <alignment horizontal="right" vertical="center"/>
    </xf>
    <xf numFmtId="4" fontId="36" fillId="90" borderId="73" applyNumberFormat="0" applyProtection="0">
      <alignment horizontal="right" vertical="center"/>
    </xf>
    <xf numFmtId="4" fontId="36" fillId="90" borderId="73" applyNumberFormat="0" applyProtection="0">
      <alignment horizontal="right" vertical="center"/>
    </xf>
    <xf numFmtId="4" fontId="36" fillId="90" borderId="73" applyNumberFormat="0" applyProtection="0">
      <alignment horizontal="right" vertical="center"/>
    </xf>
    <xf numFmtId="4" fontId="36" fillId="90" borderId="73" applyNumberFormat="0" applyProtection="0">
      <alignment horizontal="right" vertical="center"/>
    </xf>
    <xf numFmtId="4" fontId="36" fillId="90" borderId="73" applyNumberFormat="0" applyProtection="0">
      <alignment horizontal="right" vertical="center"/>
    </xf>
    <xf numFmtId="4" fontId="36" fillId="90" borderId="73" applyNumberFormat="0" applyProtection="0">
      <alignment horizontal="right" vertical="center"/>
    </xf>
    <xf numFmtId="4" fontId="36" fillId="90" borderId="73" applyNumberFormat="0" applyProtection="0">
      <alignment horizontal="right" vertical="center"/>
    </xf>
    <xf numFmtId="4" fontId="36" fillId="90" borderId="73" applyNumberFormat="0" applyProtection="0">
      <alignment horizontal="right" vertical="center"/>
    </xf>
    <xf numFmtId="4" fontId="36" fillId="90" borderId="73" applyNumberFormat="0" applyProtection="0">
      <alignment horizontal="right" vertical="center"/>
    </xf>
    <xf numFmtId="4" fontId="36" fillId="90" borderId="73" applyNumberFormat="0" applyProtection="0">
      <alignment horizontal="right" vertical="center"/>
    </xf>
    <xf numFmtId="4" fontId="36" fillId="90" borderId="73" applyNumberFormat="0" applyProtection="0">
      <alignment horizontal="right" vertical="center"/>
    </xf>
    <xf numFmtId="4" fontId="36" fillId="90" borderId="73" applyNumberFormat="0" applyProtection="0">
      <alignment horizontal="right" vertical="center"/>
    </xf>
    <xf numFmtId="4" fontId="36" fillId="90" borderId="73" applyNumberFormat="0" applyProtection="0">
      <alignment horizontal="right" vertical="center"/>
    </xf>
    <xf numFmtId="4" fontId="36" fillId="90" borderId="73" applyNumberFormat="0" applyProtection="0">
      <alignment horizontal="right" vertical="center"/>
    </xf>
    <xf numFmtId="4" fontId="36" fillId="90" borderId="73" applyNumberFormat="0" applyProtection="0">
      <alignment horizontal="right" vertical="center"/>
    </xf>
    <xf numFmtId="4" fontId="36" fillId="90" borderId="73" applyNumberFormat="0" applyProtection="0">
      <alignment horizontal="right" vertical="center"/>
    </xf>
    <xf numFmtId="4" fontId="36" fillId="90" borderId="73" applyNumberFormat="0" applyProtection="0">
      <alignment horizontal="right" vertical="center"/>
    </xf>
    <xf numFmtId="4" fontId="36" fillId="90" borderId="73" applyNumberFormat="0" applyProtection="0">
      <alignment horizontal="right" vertical="center"/>
    </xf>
    <xf numFmtId="4" fontId="36" fillId="90" borderId="73" applyNumberFormat="0" applyProtection="0">
      <alignment horizontal="right" vertical="center"/>
    </xf>
    <xf numFmtId="4" fontId="36" fillId="90" borderId="73" applyNumberFormat="0" applyProtection="0">
      <alignment horizontal="right" vertical="center"/>
    </xf>
    <xf numFmtId="4" fontId="36" fillId="90" borderId="73" applyNumberFormat="0" applyProtection="0">
      <alignment horizontal="right" vertical="center"/>
    </xf>
    <xf numFmtId="4" fontId="36" fillId="90" borderId="73" applyNumberFormat="0" applyProtection="0">
      <alignment horizontal="right" vertical="center"/>
    </xf>
    <xf numFmtId="4" fontId="36" fillId="90" borderId="73" applyNumberFormat="0" applyProtection="0">
      <alignment horizontal="right" vertical="center"/>
    </xf>
    <xf numFmtId="4" fontId="36" fillId="90" borderId="73" applyNumberFormat="0" applyProtection="0">
      <alignment horizontal="right" vertical="center"/>
    </xf>
    <xf numFmtId="4" fontId="36" fillId="90" borderId="73" applyNumberFormat="0" applyProtection="0">
      <alignment horizontal="right" vertical="center"/>
    </xf>
    <xf numFmtId="4" fontId="36" fillId="90" borderId="73" applyNumberFormat="0" applyProtection="0">
      <alignment horizontal="right" vertical="center"/>
    </xf>
    <xf numFmtId="4" fontId="36" fillId="90" borderId="73" applyNumberFormat="0" applyProtection="0">
      <alignment horizontal="right" vertical="center"/>
    </xf>
    <xf numFmtId="4" fontId="36" fillId="90" borderId="73" applyNumberFormat="0" applyProtection="0">
      <alignment horizontal="right" vertical="center"/>
    </xf>
    <xf numFmtId="4" fontId="36" fillId="90" borderId="73" applyNumberFormat="0" applyProtection="0">
      <alignment horizontal="right" vertical="center"/>
    </xf>
    <xf numFmtId="4" fontId="36" fillId="90" borderId="73" applyNumberFormat="0" applyProtection="0">
      <alignment horizontal="right" vertical="center"/>
    </xf>
    <xf numFmtId="4" fontId="36" fillId="90" borderId="73" applyNumberFormat="0" applyProtection="0">
      <alignment horizontal="right" vertical="center"/>
    </xf>
    <xf numFmtId="4" fontId="36" fillId="90" borderId="73" applyNumberFormat="0" applyProtection="0">
      <alignment horizontal="right" vertical="center"/>
    </xf>
    <xf numFmtId="4" fontId="36" fillId="90" borderId="73" applyNumberFormat="0" applyProtection="0">
      <alignment horizontal="right" vertical="center"/>
    </xf>
    <xf numFmtId="4" fontId="36" fillId="90" borderId="73" applyNumberFormat="0" applyProtection="0">
      <alignment horizontal="right" vertical="center"/>
    </xf>
    <xf numFmtId="4" fontId="36" fillId="90" borderId="73" applyNumberFormat="0" applyProtection="0">
      <alignment horizontal="right" vertical="center"/>
    </xf>
    <xf numFmtId="4" fontId="36" fillId="90" borderId="73" applyNumberFormat="0" applyProtection="0">
      <alignment horizontal="right" vertical="center"/>
    </xf>
    <xf numFmtId="4" fontId="36" fillId="90" borderId="73" applyNumberFormat="0" applyProtection="0">
      <alignment horizontal="right" vertical="center"/>
    </xf>
    <xf numFmtId="4" fontId="36" fillId="90" borderId="73" applyNumberFormat="0" applyProtection="0">
      <alignment horizontal="right" vertical="center"/>
    </xf>
    <xf numFmtId="4" fontId="36" fillId="90" borderId="73" applyNumberFormat="0" applyProtection="0">
      <alignment horizontal="right" vertical="center"/>
    </xf>
    <xf numFmtId="4" fontId="36" fillId="90" borderId="73" applyNumberFormat="0" applyProtection="0">
      <alignment horizontal="right" vertical="center"/>
    </xf>
    <xf numFmtId="4" fontId="36" fillId="90" borderId="73" applyNumberFormat="0" applyProtection="0">
      <alignment horizontal="right" vertical="center"/>
    </xf>
    <xf numFmtId="4" fontId="36" fillId="90" borderId="73" applyNumberFormat="0" applyProtection="0">
      <alignment horizontal="right" vertical="center"/>
    </xf>
    <xf numFmtId="4" fontId="36" fillId="90" borderId="73" applyNumberFormat="0" applyProtection="0">
      <alignment horizontal="right" vertical="center"/>
    </xf>
    <xf numFmtId="4" fontId="36" fillId="90" borderId="73" applyNumberFormat="0" applyProtection="0">
      <alignment horizontal="right" vertical="center"/>
    </xf>
    <xf numFmtId="4" fontId="36" fillId="90" borderId="73" applyNumberFormat="0" applyProtection="0">
      <alignment horizontal="right" vertical="center"/>
    </xf>
    <xf numFmtId="4" fontId="36" fillId="90" borderId="73" applyNumberFormat="0" applyProtection="0">
      <alignment horizontal="right" vertical="center"/>
    </xf>
    <xf numFmtId="4" fontId="36" fillId="90" borderId="73" applyNumberFormat="0" applyProtection="0">
      <alignment horizontal="right" vertical="center"/>
    </xf>
    <xf numFmtId="4" fontId="36" fillId="90" borderId="73" applyNumberFormat="0" applyProtection="0">
      <alignment horizontal="right" vertical="center"/>
    </xf>
    <xf numFmtId="4" fontId="36" fillId="90" borderId="73" applyNumberFormat="0" applyProtection="0">
      <alignment horizontal="right" vertical="center"/>
    </xf>
    <xf numFmtId="4" fontId="36" fillId="90" borderId="73" applyNumberFormat="0" applyProtection="0">
      <alignment horizontal="right" vertical="center"/>
    </xf>
    <xf numFmtId="4" fontId="36" fillId="90" borderId="73" applyNumberFormat="0" applyProtection="0">
      <alignment horizontal="right" vertical="center"/>
    </xf>
    <xf numFmtId="4" fontId="36" fillId="90" borderId="73" applyNumberFormat="0" applyProtection="0">
      <alignment horizontal="right" vertical="center"/>
    </xf>
    <xf numFmtId="4" fontId="36" fillId="90" borderId="73" applyNumberFormat="0" applyProtection="0">
      <alignment horizontal="right" vertical="center"/>
    </xf>
    <xf numFmtId="4" fontId="36" fillId="90" borderId="73" applyNumberFormat="0" applyProtection="0">
      <alignment horizontal="right" vertical="center"/>
    </xf>
    <xf numFmtId="4" fontId="36" fillId="90" borderId="73" applyNumberFormat="0" applyProtection="0">
      <alignment horizontal="right" vertical="center"/>
    </xf>
    <xf numFmtId="4" fontId="36" fillId="90" borderId="73" applyNumberFormat="0" applyProtection="0">
      <alignment horizontal="right" vertical="center"/>
    </xf>
    <xf numFmtId="4" fontId="36" fillId="90" borderId="73" applyNumberFormat="0" applyProtection="0">
      <alignment horizontal="right" vertical="center"/>
    </xf>
    <xf numFmtId="4" fontId="36" fillId="90" borderId="73" applyNumberFormat="0" applyProtection="0">
      <alignment horizontal="right" vertical="center"/>
    </xf>
    <xf numFmtId="4" fontId="36" fillId="90" borderId="73" applyNumberFormat="0" applyProtection="0">
      <alignment horizontal="right" vertical="center"/>
    </xf>
    <xf numFmtId="4" fontId="36" fillId="90" borderId="73" applyNumberFormat="0" applyProtection="0">
      <alignment horizontal="right" vertical="center"/>
    </xf>
    <xf numFmtId="4" fontId="36" fillId="90" borderId="73" applyNumberFormat="0" applyProtection="0">
      <alignment horizontal="right" vertical="center"/>
    </xf>
    <xf numFmtId="4" fontId="36" fillId="90" borderId="73" applyNumberFormat="0" applyProtection="0">
      <alignment horizontal="right" vertical="center"/>
    </xf>
    <xf numFmtId="4" fontId="36" fillId="90" borderId="73" applyNumberFormat="0" applyProtection="0">
      <alignment horizontal="right" vertical="center"/>
    </xf>
    <xf numFmtId="4" fontId="36" fillId="90" borderId="73" applyNumberFormat="0" applyProtection="0">
      <alignment horizontal="right" vertical="center"/>
    </xf>
    <xf numFmtId="4" fontId="36" fillId="90" borderId="73" applyNumberFormat="0" applyProtection="0">
      <alignment horizontal="right" vertical="center"/>
    </xf>
    <xf numFmtId="4" fontId="36" fillId="90" borderId="73" applyNumberFormat="0" applyProtection="0">
      <alignment horizontal="right" vertical="center"/>
    </xf>
    <xf numFmtId="4" fontId="36" fillId="90" borderId="73" applyNumberFormat="0" applyProtection="0">
      <alignment horizontal="right" vertical="center"/>
    </xf>
    <xf numFmtId="4" fontId="36" fillId="90" borderId="73" applyNumberFormat="0" applyProtection="0">
      <alignment horizontal="right" vertical="center"/>
    </xf>
    <xf numFmtId="4" fontId="36" fillId="90" borderId="73" applyNumberFormat="0" applyProtection="0">
      <alignment horizontal="right" vertical="center"/>
    </xf>
    <xf numFmtId="4" fontId="36" fillId="90" borderId="73" applyNumberFormat="0" applyProtection="0">
      <alignment horizontal="right" vertical="center"/>
    </xf>
    <xf numFmtId="4" fontId="36" fillId="90" borderId="73" applyNumberFormat="0" applyProtection="0">
      <alignment horizontal="right" vertical="center"/>
    </xf>
    <xf numFmtId="4" fontId="36" fillId="90" borderId="73" applyNumberFormat="0" applyProtection="0">
      <alignment horizontal="right" vertical="center"/>
    </xf>
    <xf numFmtId="4" fontId="36" fillId="90" borderId="73" applyNumberFormat="0" applyProtection="0">
      <alignment horizontal="right" vertical="center"/>
    </xf>
    <xf numFmtId="4" fontId="36" fillId="90" borderId="73" applyNumberFormat="0" applyProtection="0">
      <alignment horizontal="right" vertical="center"/>
    </xf>
    <xf numFmtId="4" fontId="36" fillId="90" borderId="73" applyNumberFormat="0" applyProtection="0">
      <alignment horizontal="right" vertical="center"/>
    </xf>
    <xf numFmtId="4" fontId="36" fillId="90" borderId="73" applyNumberFormat="0" applyProtection="0">
      <alignment horizontal="right" vertical="center"/>
    </xf>
    <xf numFmtId="4" fontId="36" fillId="90" borderId="73" applyNumberFormat="0" applyProtection="0">
      <alignment horizontal="right" vertical="center"/>
    </xf>
    <xf numFmtId="4" fontId="36" fillId="90" borderId="73" applyNumberFormat="0" applyProtection="0">
      <alignment horizontal="right" vertical="center"/>
    </xf>
    <xf numFmtId="4" fontId="36" fillId="90" borderId="73" applyNumberFormat="0" applyProtection="0">
      <alignment horizontal="right" vertical="center"/>
    </xf>
    <xf numFmtId="4" fontId="36" fillId="90" borderId="73" applyNumberFormat="0" applyProtection="0">
      <alignment horizontal="right" vertical="center"/>
    </xf>
    <xf numFmtId="4" fontId="36" fillId="90" borderId="73" applyNumberFormat="0" applyProtection="0">
      <alignment horizontal="right" vertical="center"/>
    </xf>
    <xf numFmtId="4" fontId="36" fillId="90" borderId="73" applyNumberFormat="0" applyProtection="0">
      <alignment horizontal="right" vertical="center"/>
    </xf>
    <xf numFmtId="4" fontId="36" fillId="90" borderId="73" applyNumberFormat="0" applyProtection="0">
      <alignment horizontal="right" vertical="center"/>
    </xf>
    <xf numFmtId="4" fontId="36" fillId="90" borderId="73" applyNumberFormat="0" applyProtection="0">
      <alignment horizontal="right" vertical="center"/>
    </xf>
    <xf numFmtId="4" fontId="36" fillId="90" borderId="73" applyNumberFormat="0" applyProtection="0">
      <alignment horizontal="right" vertical="center"/>
    </xf>
    <xf numFmtId="4" fontId="36" fillId="90" borderId="73" applyNumberFormat="0" applyProtection="0">
      <alignment horizontal="right" vertical="center"/>
    </xf>
    <xf numFmtId="4" fontId="36" fillId="90" borderId="73" applyNumberFormat="0" applyProtection="0">
      <alignment horizontal="right" vertical="center"/>
    </xf>
    <xf numFmtId="4" fontId="36" fillId="90" borderId="73" applyNumberFormat="0" applyProtection="0">
      <alignment horizontal="right" vertical="center"/>
    </xf>
    <xf numFmtId="4" fontId="36" fillId="90" borderId="73" applyNumberFormat="0" applyProtection="0">
      <alignment horizontal="right" vertical="center"/>
    </xf>
    <xf numFmtId="4" fontId="36" fillId="90" borderId="73" applyNumberFormat="0" applyProtection="0">
      <alignment horizontal="right" vertical="center"/>
    </xf>
    <xf numFmtId="4" fontId="36" fillId="90" borderId="73" applyNumberFormat="0" applyProtection="0">
      <alignment horizontal="right" vertical="center"/>
    </xf>
    <xf numFmtId="4" fontId="36" fillId="90" borderId="73" applyNumberFormat="0" applyProtection="0">
      <alignment horizontal="right" vertical="center"/>
    </xf>
    <xf numFmtId="4" fontId="36" fillId="90" borderId="73" applyNumberFormat="0" applyProtection="0">
      <alignment horizontal="right" vertical="center"/>
    </xf>
    <xf numFmtId="4" fontId="36" fillId="90" borderId="73" applyNumberFormat="0" applyProtection="0">
      <alignment horizontal="right" vertical="center"/>
    </xf>
    <xf numFmtId="4" fontId="36" fillId="90" borderId="73" applyNumberFormat="0" applyProtection="0">
      <alignment horizontal="right" vertical="center"/>
    </xf>
    <xf numFmtId="4" fontId="36" fillId="90" borderId="73" applyNumberFormat="0" applyProtection="0">
      <alignment horizontal="right" vertical="center"/>
    </xf>
    <xf numFmtId="4" fontId="36" fillId="90" borderId="73" applyNumberFormat="0" applyProtection="0">
      <alignment horizontal="right" vertical="center"/>
    </xf>
    <xf numFmtId="4" fontId="36" fillId="90" borderId="73" applyNumberFormat="0" applyProtection="0">
      <alignment horizontal="right" vertical="center"/>
    </xf>
    <xf numFmtId="4" fontId="36" fillId="90" borderId="73" applyNumberFormat="0" applyProtection="0">
      <alignment horizontal="right" vertical="center"/>
    </xf>
    <xf numFmtId="4" fontId="36" fillId="90" borderId="73" applyNumberFormat="0" applyProtection="0">
      <alignment horizontal="right" vertical="center"/>
    </xf>
    <xf numFmtId="4" fontId="36" fillId="90" borderId="73" applyNumberFormat="0" applyProtection="0">
      <alignment horizontal="right" vertical="center"/>
    </xf>
    <xf numFmtId="4" fontId="36" fillId="90" borderId="73" applyNumberFormat="0" applyProtection="0">
      <alignment horizontal="right" vertical="center"/>
    </xf>
    <xf numFmtId="4" fontId="36" fillId="90" borderId="73" applyNumberFormat="0" applyProtection="0">
      <alignment horizontal="right" vertical="center"/>
    </xf>
    <xf numFmtId="4" fontId="36" fillId="90" borderId="73" applyNumberFormat="0" applyProtection="0">
      <alignment horizontal="right" vertical="center"/>
    </xf>
    <xf numFmtId="4" fontId="36" fillId="90" borderId="73" applyNumberFormat="0" applyProtection="0">
      <alignment horizontal="right" vertical="center"/>
    </xf>
    <xf numFmtId="4" fontId="36" fillId="90" borderId="73" applyNumberFormat="0" applyProtection="0">
      <alignment horizontal="right" vertical="center"/>
    </xf>
    <xf numFmtId="4" fontId="36" fillId="90" borderId="73" applyNumberFormat="0" applyProtection="0">
      <alignment horizontal="right" vertical="center"/>
    </xf>
    <xf numFmtId="4" fontId="36" fillId="90" borderId="73" applyNumberFormat="0" applyProtection="0">
      <alignment horizontal="right" vertical="center"/>
    </xf>
    <xf numFmtId="4" fontId="36" fillId="90" borderId="73" applyNumberFormat="0" applyProtection="0">
      <alignment horizontal="right" vertical="center"/>
    </xf>
    <xf numFmtId="4" fontId="36" fillId="90" borderId="73" applyNumberFormat="0" applyProtection="0">
      <alignment horizontal="right" vertical="center"/>
    </xf>
    <xf numFmtId="4" fontId="36" fillId="90" borderId="73" applyNumberFormat="0" applyProtection="0">
      <alignment horizontal="right" vertical="center"/>
    </xf>
    <xf numFmtId="4" fontId="36" fillId="90" borderId="73" applyNumberFormat="0" applyProtection="0">
      <alignment horizontal="right" vertical="center"/>
    </xf>
    <xf numFmtId="4" fontId="36" fillId="90" borderId="73" applyNumberFormat="0" applyProtection="0">
      <alignment horizontal="right" vertical="center"/>
    </xf>
    <xf numFmtId="4" fontId="36" fillId="90" borderId="73" applyNumberFormat="0" applyProtection="0">
      <alignment horizontal="right" vertical="center"/>
    </xf>
    <xf numFmtId="4" fontId="36" fillId="90" borderId="73" applyNumberFormat="0" applyProtection="0">
      <alignment horizontal="right" vertical="center"/>
    </xf>
    <xf numFmtId="4" fontId="36" fillId="90" borderId="73" applyNumberFormat="0" applyProtection="0">
      <alignment horizontal="right" vertical="center"/>
    </xf>
    <xf numFmtId="4" fontId="36" fillId="90" borderId="73" applyNumberFormat="0" applyProtection="0">
      <alignment horizontal="right" vertical="center"/>
    </xf>
    <xf numFmtId="4" fontId="36" fillId="90" borderId="73" applyNumberFormat="0" applyProtection="0">
      <alignment horizontal="right" vertical="center"/>
    </xf>
    <xf numFmtId="4" fontId="36" fillId="90" borderId="73" applyNumberFormat="0" applyProtection="0">
      <alignment horizontal="right" vertical="center"/>
    </xf>
    <xf numFmtId="4" fontId="36" fillId="90" borderId="73" applyNumberFormat="0" applyProtection="0">
      <alignment horizontal="right" vertical="center"/>
    </xf>
    <xf numFmtId="4" fontId="36" fillId="90" borderId="73" applyNumberFormat="0" applyProtection="0">
      <alignment horizontal="right" vertical="center"/>
    </xf>
    <xf numFmtId="4" fontId="36" fillId="90" borderId="73" applyNumberFormat="0" applyProtection="0">
      <alignment horizontal="right" vertical="center"/>
    </xf>
    <xf numFmtId="4" fontId="36" fillId="90" borderId="73" applyNumberFormat="0" applyProtection="0">
      <alignment horizontal="right" vertical="center"/>
    </xf>
    <xf numFmtId="4" fontId="36" fillId="90" borderId="73" applyNumberFormat="0" applyProtection="0">
      <alignment horizontal="right" vertical="center"/>
    </xf>
    <xf numFmtId="4" fontId="36" fillId="90" borderId="73" applyNumberFormat="0" applyProtection="0">
      <alignment horizontal="right" vertical="center"/>
    </xf>
    <xf numFmtId="4" fontId="36" fillId="90" borderId="73" applyNumberFormat="0" applyProtection="0">
      <alignment horizontal="right" vertical="center"/>
    </xf>
    <xf numFmtId="4" fontId="36" fillId="90" borderId="73" applyNumberFormat="0" applyProtection="0">
      <alignment horizontal="right" vertical="center"/>
    </xf>
    <xf numFmtId="4" fontId="36" fillId="90" borderId="73" applyNumberFormat="0" applyProtection="0">
      <alignment horizontal="right" vertical="center"/>
    </xf>
    <xf numFmtId="4" fontId="36" fillId="90" borderId="73" applyNumberFormat="0" applyProtection="0">
      <alignment horizontal="right" vertical="center"/>
    </xf>
    <xf numFmtId="4" fontId="36" fillId="90" borderId="73" applyNumberFormat="0" applyProtection="0">
      <alignment horizontal="right" vertical="center"/>
    </xf>
    <xf numFmtId="4" fontId="36" fillId="90" borderId="73" applyNumberFormat="0" applyProtection="0">
      <alignment horizontal="right" vertical="center"/>
    </xf>
    <xf numFmtId="4" fontId="36" fillId="90" borderId="73" applyNumberFormat="0" applyProtection="0">
      <alignment horizontal="right" vertical="center"/>
    </xf>
    <xf numFmtId="4" fontId="36" fillId="90" borderId="73" applyNumberFormat="0" applyProtection="0">
      <alignment horizontal="right" vertical="center"/>
    </xf>
    <xf numFmtId="4" fontId="36" fillId="90" borderId="73" applyNumberFormat="0" applyProtection="0">
      <alignment horizontal="right" vertical="center"/>
    </xf>
    <xf numFmtId="4" fontId="36" fillId="90" borderId="73" applyNumberFormat="0" applyProtection="0">
      <alignment horizontal="right" vertical="center"/>
    </xf>
    <xf numFmtId="4" fontId="36" fillId="90" borderId="73" applyNumberFormat="0" applyProtection="0">
      <alignment horizontal="right" vertical="center"/>
    </xf>
    <xf numFmtId="4" fontId="36" fillId="90" borderId="73" applyNumberFormat="0" applyProtection="0">
      <alignment horizontal="right" vertical="center"/>
    </xf>
    <xf numFmtId="4" fontId="36" fillId="90" borderId="73" applyNumberFormat="0" applyProtection="0">
      <alignment horizontal="right" vertical="center"/>
    </xf>
    <xf numFmtId="4" fontId="36" fillId="90" borderId="73" applyNumberFormat="0" applyProtection="0">
      <alignment horizontal="right" vertical="center"/>
    </xf>
    <xf numFmtId="4" fontId="36" fillId="90" borderId="73" applyNumberFormat="0" applyProtection="0">
      <alignment horizontal="right" vertical="center"/>
    </xf>
    <xf numFmtId="4" fontId="36" fillId="90" borderId="73" applyNumberFormat="0" applyProtection="0">
      <alignment horizontal="right" vertical="center"/>
    </xf>
    <xf numFmtId="4" fontId="36" fillId="90" borderId="73" applyNumberFormat="0" applyProtection="0">
      <alignment horizontal="right" vertical="center"/>
    </xf>
    <xf numFmtId="4" fontId="36" fillId="90" borderId="73" applyNumberFormat="0" applyProtection="0">
      <alignment horizontal="right" vertical="center"/>
    </xf>
    <xf numFmtId="4" fontId="36" fillId="90" borderId="73" applyNumberFormat="0" applyProtection="0">
      <alignment horizontal="right" vertical="center"/>
    </xf>
    <xf numFmtId="4" fontId="36" fillId="90" borderId="73" applyNumberFormat="0" applyProtection="0">
      <alignment horizontal="right" vertical="center"/>
    </xf>
    <xf numFmtId="4" fontId="36" fillId="90" borderId="73" applyNumberFormat="0" applyProtection="0">
      <alignment horizontal="right" vertical="center"/>
    </xf>
    <xf numFmtId="4" fontId="36" fillId="90" borderId="73" applyNumberFormat="0" applyProtection="0">
      <alignment horizontal="right" vertical="center"/>
    </xf>
    <xf numFmtId="4" fontId="36" fillId="90" borderId="73" applyNumberFormat="0" applyProtection="0">
      <alignment horizontal="right" vertical="center"/>
    </xf>
    <xf numFmtId="4" fontId="36" fillId="90" borderId="73" applyNumberFormat="0" applyProtection="0">
      <alignment horizontal="right" vertical="center"/>
    </xf>
    <xf numFmtId="4" fontId="36" fillId="90" borderId="73" applyNumberFormat="0" applyProtection="0">
      <alignment horizontal="right" vertical="center"/>
    </xf>
    <xf numFmtId="4" fontId="36" fillId="90" borderId="73" applyNumberFormat="0" applyProtection="0">
      <alignment horizontal="right" vertical="center"/>
    </xf>
    <xf numFmtId="4" fontId="36" fillId="90" borderId="73" applyNumberFormat="0" applyProtection="0">
      <alignment horizontal="right" vertical="center"/>
    </xf>
    <xf numFmtId="4" fontId="36" fillId="90" borderId="73" applyNumberFormat="0" applyProtection="0">
      <alignment horizontal="right" vertical="center"/>
    </xf>
    <xf numFmtId="4" fontId="36" fillId="90" borderId="73" applyNumberFormat="0" applyProtection="0">
      <alignment horizontal="right" vertical="center"/>
    </xf>
    <xf numFmtId="4" fontId="36" fillId="90" borderId="73" applyNumberFormat="0" applyProtection="0">
      <alignment horizontal="right" vertical="center"/>
    </xf>
    <xf numFmtId="4" fontId="36" fillId="90" borderId="73" applyNumberFormat="0" applyProtection="0">
      <alignment horizontal="right" vertical="center"/>
    </xf>
    <xf numFmtId="4" fontId="36" fillId="90" borderId="73" applyNumberFormat="0" applyProtection="0">
      <alignment horizontal="right" vertical="center"/>
    </xf>
    <xf numFmtId="4" fontId="36" fillId="90" borderId="73" applyNumberFormat="0" applyProtection="0">
      <alignment horizontal="right" vertical="center"/>
    </xf>
    <xf numFmtId="4" fontId="36" fillId="90" borderId="73" applyNumberFormat="0" applyProtection="0">
      <alignment horizontal="right" vertical="center"/>
    </xf>
    <xf numFmtId="4" fontId="36" fillId="90" borderId="73" applyNumberFormat="0" applyProtection="0">
      <alignment horizontal="right" vertical="center"/>
    </xf>
    <xf numFmtId="4" fontId="36" fillId="90" borderId="73" applyNumberFormat="0" applyProtection="0">
      <alignment horizontal="right" vertical="center"/>
    </xf>
    <xf numFmtId="4" fontId="36" fillId="90" borderId="73" applyNumberFormat="0" applyProtection="0">
      <alignment horizontal="right" vertical="center"/>
    </xf>
    <xf numFmtId="4" fontId="36" fillId="90" borderId="73" applyNumberFormat="0" applyProtection="0">
      <alignment horizontal="right" vertical="center"/>
    </xf>
    <xf numFmtId="4" fontId="36" fillId="90" borderId="73" applyNumberFormat="0" applyProtection="0">
      <alignment horizontal="right" vertical="center"/>
    </xf>
    <xf numFmtId="4" fontId="36" fillId="90" borderId="73" applyNumberFormat="0" applyProtection="0">
      <alignment horizontal="right" vertical="center"/>
    </xf>
    <xf numFmtId="4" fontId="36" fillId="90" borderId="73" applyNumberFormat="0" applyProtection="0">
      <alignment horizontal="right" vertical="center"/>
    </xf>
    <xf numFmtId="4" fontId="36" fillId="90" borderId="73" applyNumberFormat="0" applyProtection="0">
      <alignment horizontal="right" vertical="center"/>
    </xf>
    <xf numFmtId="4" fontId="36" fillId="90" borderId="73" applyNumberFormat="0" applyProtection="0">
      <alignment horizontal="right" vertical="center"/>
    </xf>
    <xf numFmtId="4" fontId="36" fillId="90" borderId="73" applyNumberFormat="0" applyProtection="0">
      <alignment horizontal="right" vertical="center"/>
    </xf>
    <xf numFmtId="4" fontId="36" fillId="90" borderId="73" applyNumberFormat="0" applyProtection="0">
      <alignment horizontal="right" vertical="center"/>
    </xf>
    <xf numFmtId="4" fontId="36" fillId="90" borderId="73" applyNumberFormat="0" applyProtection="0">
      <alignment horizontal="right" vertical="center"/>
    </xf>
    <xf numFmtId="4" fontId="36" fillId="90" borderId="73" applyNumberFormat="0" applyProtection="0">
      <alignment horizontal="right" vertical="center"/>
    </xf>
    <xf numFmtId="4" fontId="36" fillId="90" borderId="73" applyNumberFormat="0" applyProtection="0">
      <alignment horizontal="right" vertical="center"/>
    </xf>
    <xf numFmtId="4" fontId="36" fillId="90" borderId="73" applyNumberFormat="0" applyProtection="0">
      <alignment horizontal="right" vertical="center"/>
    </xf>
    <xf numFmtId="4" fontId="36" fillId="90" borderId="73" applyNumberFormat="0" applyProtection="0">
      <alignment horizontal="right" vertical="center"/>
    </xf>
    <xf numFmtId="4" fontId="36" fillId="90" borderId="73" applyNumberFormat="0" applyProtection="0">
      <alignment horizontal="right" vertical="center"/>
    </xf>
    <xf numFmtId="4" fontId="36" fillId="90" borderId="73" applyNumberFormat="0" applyProtection="0">
      <alignment horizontal="right" vertical="center"/>
    </xf>
    <xf numFmtId="4" fontId="36" fillId="90" borderId="73" applyNumberFormat="0" applyProtection="0">
      <alignment horizontal="right" vertical="center"/>
    </xf>
    <xf numFmtId="4" fontId="36" fillId="90" borderId="73" applyNumberFormat="0" applyProtection="0">
      <alignment horizontal="right" vertical="center"/>
    </xf>
    <xf numFmtId="4" fontId="36" fillId="90" borderId="73" applyNumberFormat="0" applyProtection="0">
      <alignment horizontal="right" vertical="center"/>
    </xf>
    <xf numFmtId="4" fontId="36" fillId="90" borderId="73" applyNumberFormat="0" applyProtection="0">
      <alignment horizontal="right" vertical="center"/>
    </xf>
    <xf numFmtId="4" fontId="36" fillId="90" borderId="73" applyNumberFormat="0" applyProtection="0">
      <alignment horizontal="right" vertical="center"/>
    </xf>
    <xf numFmtId="4" fontId="36" fillId="90" borderId="73" applyNumberFormat="0" applyProtection="0">
      <alignment horizontal="right" vertical="center"/>
    </xf>
    <xf numFmtId="4" fontId="36" fillId="90" borderId="73" applyNumberFormat="0" applyProtection="0">
      <alignment horizontal="right" vertical="center"/>
    </xf>
    <xf numFmtId="4" fontId="36" fillId="90" borderId="73" applyNumberFormat="0" applyProtection="0">
      <alignment horizontal="right" vertical="center"/>
    </xf>
    <xf numFmtId="4" fontId="36" fillId="90" borderId="73" applyNumberFormat="0" applyProtection="0">
      <alignment horizontal="right" vertical="center"/>
    </xf>
    <xf numFmtId="4" fontId="36" fillId="90" borderId="73" applyNumberFormat="0" applyProtection="0">
      <alignment horizontal="right" vertical="center"/>
    </xf>
    <xf numFmtId="4" fontId="36" fillId="90" borderId="73" applyNumberFormat="0" applyProtection="0">
      <alignment horizontal="right" vertical="center"/>
    </xf>
    <xf numFmtId="4" fontId="36" fillId="90" borderId="73" applyNumberFormat="0" applyProtection="0">
      <alignment horizontal="right" vertical="center"/>
    </xf>
    <xf numFmtId="4" fontId="36" fillId="90" borderId="73" applyNumberFormat="0" applyProtection="0">
      <alignment horizontal="right" vertical="center"/>
    </xf>
    <xf numFmtId="4" fontId="36" fillId="90" borderId="73" applyNumberFormat="0" applyProtection="0">
      <alignment horizontal="right" vertical="center"/>
    </xf>
    <xf numFmtId="4" fontId="36" fillId="90" borderId="73" applyNumberFormat="0" applyProtection="0">
      <alignment horizontal="right" vertical="center"/>
    </xf>
    <xf numFmtId="4" fontId="36" fillId="90" borderId="73" applyNumberFormat="0" applyProtection="0">
      <alignment horizontal="right" vertical="center"/>
    </xf>
    <xf numFmtId="4" fontId="36" fillId="90" borderId="73" applyNumberFormat="0" applyProtection="0">
      <alignment horizontal="right" vertical="center"/>
    </xf>
    <xf numFmtId="4" fontId="36" fillId="90" borderId="73" applyNumberFormat="0" applyProtection="0">
      <alignment horizontal="right" vertical="center"/>
    </xf>
    <xf numFmtId="4" fontId="36" fillId="90" borderId="73" applyNumberFormat="0" applyProtection="0">
      <alignment horizontal="right" vertical="center"/>
    </xf>
    <xf numFmtId="4" fontId="36" fillId="90" borderId="73" applyNumberFormat="0" applyProtection="0">
      <alignment horizontal="right" vertical="center"/>
    </xf>
    <xf numFmtId="4" fontId="36" fillId="90" borderId="73" applyNumberFormat="0" applyProtection="0">
      <alignment horizontal="right" vertical="center"/>
    </xf>
    <xf numFmtId="4" fontId="36" fillId="90" borderId="73" applyNumberFormat="0" applyProtection="0">
      <alignment horizontal="right" vertical="center"/>
    </xf>
    <xf numFmtId="4" fontId="36" fillId="90" borderId="73" applyNumberFormat="0" applyProtection="0">
      <alignment horizontal="right" vertical="center"/>
    </xf>
    <xf numFmtId="4" fontId="36" fillId="90" borderId="73" applyNumberFormat="0" applyProtection="0">
      <alignment horizontal="right" vertical="center"/>
    </xf>
    <xf numFmtId="4" fontId="36" fillId="90" borderId="73" applyNumberFormat="0" applyProtection="0">
      <alignment horizontal="right" vertical="center"/>
    </xf>
    <xf numFmtId="4" fontId="36" fillId="90" borderId="73" applyNumberFormat="0" applyProtection="0">
      <alignment horizontal="right" vertical="center"/>
    </xf>
    <xf numFmtId="4" fontId="36" fillId="90" borderId="73" applyNumberFormat="0" applyProtection="0">
      <alignment horizontal="right" vertical="center"/>
    </xf>
    <xf numFmtId="4" fontId="36" fillId="90" borderId="73" applyNumberFormat="0" applyProtection="0">
      <alignment horizontal="right" vertical="center"/>
    </xf>
    <xf numFmtId="4" fontId="36" fillId="90" borderId="73" applyNumberFormat="0" applyProtection="0">
      <alignment horizontal="right" vertical="center"/>
    </xf>
    <xf numFmtId="4" fontId="36" fillId="90" borderId="73" applyNumberFormat="0" applyProtection="0">
      <alignment horizontal="right" vertical="center"/>
    </xf>
    <xf numFmtId="4" fontId="36" fillId="90" borderId="73" applyNumberFormat="0" applyProtection="0">
      <alignment horizontal="right" vertical="center"/>
    </xf>
    <xf numFmtId="4" fontId="36" fillId="90" borderId="73" applyNumberFormat="0" applyProtection="0">
      <alignment horizontal="right" vertical="center"/>
    </xf>
    <xf numFmtId="4" fontId="36" fillId="90" borderId="73" applyNumberFormat="0" applyProtection="0">
      <alignment horizontal="right" vertical="center"/>
    </xf>
    <xf numFmtId="4" fontId="36" fillId="90" borderId="73" applyNumberFormat="0" applyProtection="0">
      <alignment horizontal="right" vertical="center"/>
    </xf>
    <xf numFmtId="4" fontId="36" fillId="90" borderId="73" applyNumberFormat="0" applyProtection="0">
      <alignment horizontal="right" vertical="center"/>
    </xf>
    <xf numFmtId="4" fontId="36" fillId="90" borderId="73" applyNumberFormat="0" applyProtection="0">
      <alignment horizontal="right" vertical="center"/>
    </xf>
    <xf numFmtId="4" fontId="36" fillId="90" borderId="73" applyNumberFormat="0" applyProtection="0">
      <alignment horizontal="right" vertical="center"/>
    </xf>
    <xf numFmtId="4" fontId="36" fillId="90" borderId="73" applyNumberFormat="0" applyProtection="0">
      <alignment horizontal="right" vertical="center"/>
    </xf>
    <xf numFmtId="4" fontId="36" fillId="90" borderId="73" applyNumberFormat="0" applyProtection="0">
      <alignment horizontal="right" vertical="center"/>
    </xf>
    <xf numFmtId="4" fontId="36" fillId="90" borderId="73" applyNumberFormat="0" applyProtection="0">
      <alignment horizontal="right" vertical="center"/>
    </xf>
    <xf numFmtId="4" fontId="36" fillId="90" borderId="73" applyNumberFormat="0" applyProtection="0">
      <alignment horizontal="right" vertical="center"/>
    </xf>
    <xf numFmtId="4" fontId="36" fillId="90" borderId="73" applyNumberFormat="0" applyProtection="0">
      <alignment horizontal="right" vertical="center"/>
    </xf>
    <xf numFmtId="4" fontId="36" fillId="90" borderId="73" applyNumberFormat="0" applyProtection="0">
      <alignment horizontal="right" vertical="center"/>
    </xf>
    <xf numFmtId="4" fontId="36" fillId="90" borderId="73" applyNumberFormat="0" applyProtection="0">
      <alignment horizontal="right" vertical="center"/>
    </xf>
    <xf numFmtId="4" fontId="36" fillId="90" borderId="73" applyNumberFormat="0" applyProtection="0">
      <alignment horizontal="right" vertical="center"/>
    </xf>
    <xf numFmtId="4" fontId="36" fillId="90" borderId="73" applyNumberFormat="0" applyProtection="0">
      <alignment horizontal="right" vertical="center"/>
    </xf>
    <xf numFmtId="4" fontId="36" fillId="90" borderId="73" applyNumberFormat="0" applyProtection="0">
      <alignment horizontal="right" vertical="center"/>
    </xf>
    <xf numFmtId="4" fontId="36" fillId="90" borderId="73" applyNumberFormat="0" applyProtection="0">
      <alignment horizontal="right" vertical="center"/>
    </xf>
    <xf numFmtId="4" fontId="36" fillId="90" borderId="73" applyNumberFormat="0" applyProtection="0">
      <alignment horizontal="right" vertical="center"/>
    </xf>
    <xf numFmtId="4" fontId="36" fillId="90" borderId="73" applyNumberFormat="0" applyProtection="0">
      <alignment horizontal="right" vertical="center"/>
    </xf>
    <xf numFmtId="4" fontId="36" fillId="90" borderId="73" applyNumberFormat="0" applyProtection="0">
      <alignment horizontal="right" vertical="center"/>
    </xf>
    <xf numFmtId="4" fontId="36" fillId="90" borderId="73" applyNumberFormat="0" applyProtection="0">
      <alignment horizontal="right" vertical="center"/>
    </xf>
    <xf numFmtId="4" fontId="36" fillId="90" borderId="73" applyNumberFormat="0" applyProtection="0">
      <alignment horizontal="right" vertical="center"/>
    </xf>
    <xf numFmtId="4" fontId="36" fillId="90" borderId="73" applyNumberFormat="0" applyProtection="0">
      <alignment horizontal="right" vertical="center"/>
    </xf>
    <xf numFmtId="4" fontId="36" fillId="90" borderId="73" applyNumberFormat="0" applyProtection="0">
      <alignment horizontal="right" vertical="center"/>
    </xf>
    <xf numFmtId="4" fontId="36" fillId="90" borderId="73" applyNumberFormat="0" applyProtection="0">
      <alignment horizontal="right" vertical="center"/>
    </xf>
    <xf numFmtId="4" fontId="36" fillId="90" borderId="73" applyNumberFormat="0" applyProtection="0">
      <alignment horizontal="right" vertical="center"/>
    </xf>
    <xf numFmtId="4" fontId="36" fillId="90" borderId="73" applyNumberFormat="0" applyProtection="0">
      <alignment horizontal="right" vertical="center"/>
    </xf>
    <xf numFmtId="4" fontId="36" fillId="90" borderId="73" applyNumberFormat="0" applyProtection="0">
      <alignment horizontal="right" vertical="center"/>
    </xf>
    <xf numFmtId="4" fontId="36" fillId="90" borderId="73" applyNumberFormat="0" applyProtection="0">
      <alignment horizontal="right" vertical="center"/>
    </xf>
    <xf numFmtId="4" fontId="36" fillId="90" borderId="73" applyNumberFormat="0" applyProtection="0">
      <alignment horizontal="right" vertical="center"/>
    </xf>
    <xf numFmtId="4" fontId="36" fillId="90" borderId="73" applyNumberFormat="0" applyProtection="0">
      <alignment horizontal="right" vertical="center"/>
    </xf>
    <xf numFmtId="4" fontId="36" fillId="90" borderId="73" applyNumberFormat="0" applyProtection="0">
      <alignment horizontal="right" vertical="center"/>
    </xf>
    <xf numFmtId="4" fontId="36" fillId="90" borderId="73" applyNumberFormat="0" applyProtection="0">
      <alignment horizontal="right" vertical="center"/>
    </xf>
    <xf numFmtId="4" fontId="36" fillId="90" borderId="73" applyNumberFormat="0" applyProtection="0">
      <alignment horizontal="right" vertical="center"/>
    </xf>
    <xf numFmtId="4" fontId="36" fillId="90" borderId="73" applyNumberFormat="0" applyProtection="0">
      <alignment horizontal="right" vertical="center"/>
    </xf>
    <xf numFmtId="4" fontId="36" fillId="90" borderId="73" applyNumberFormat="0" applyProtection="0">
      <alignment horizontal="right" vertical="center"/>
    </xf>
    <xf numFmtId="4" fontId="36" fillId="90" borderId="73" applyNumberFormat="0" applyProtection="0">
      <alignment horizontal="right" vertical="center"/>
    </xf>
    <xf numFmtId="4" fontId="36" fillId="90" borderId="73" applyNumberFormat="0" applyProtection="0">
      <alignment horizontal="right" vertical="center"/>
    </xf>
    <xf numFmtId="4" fontId="36" fillId="90" borderId="73" applyNumberFormat="0" applyProtection="0">
      <alignment horizontal="right" vertical="center"/>
    </xf>
    <xf numFmtId="4" fontId="36" fillId="90" borderId="73" applyNumberFormat="0" applyProtection="0">
      <alignment horizontal="right" vertical="center"/>
    </xf>
    <xf numFmtId="4" fontId="36" fillId="90" borderId="73" applyNumberFormat="0" applyProtection="0">
      <alignment horizontal="right" vertical="center"/>
    </xf>
    <xf numFmtId="4" fontId="36" fillId="90" borderId="73" applyNumberFormat="0" applyProtection="0">
      <alignment horizontal="right" vertical="center"/>
    </xf>
    <xf numFmtId="4" fontId="36" fillId="90" borderId="73" applyNumberFormat="0" applyProtection="0">
      <alignment horizontal="right" vertical="center"/>
    </xf>
    <xf numFmtId="4" fontId="36" fillId="90" borderId="73" applyNumberFormat="0" applyProtection="0">
      <alignment horizontal="right" vertical="center"/>
    </xf>
    <xf numFmtId="4" fontId="36" fillId="90" borderId="73" applyNumberFormat="0" applyProtection="0">
      <alignment horizontal="right" vertical="center"/>
    </xf>
    <xf numFmtId="4" fontId="36" fillId="90" borderId="73" applyNumberFormat="0" applyProtection="0">
      <alignment horizontal="right" vertical="center"/>
    </xf>
    <xf numFmtId="4" fontId="36" fillId="90" borderId="73" applyNumberFormat="0" applyProtection="0">
      <alignment horizontal="right" vertical="center"/>
    </xf>
    <xf numFmtId="4" fontId="36" fillId="90" borderId="73" applyNumberFormat="0" applyProtection="0">
      <alignment horizontal="right" vertical="center"/>
    </xf>
    <xf numFmtId="4" fontId="36" fillId="90" borderId="73" applyNumberFormat="0" applyProtection="0">
      <alignment horizontal="right" vertical="center"/>
    </xf>
    <xf numFmtId="4" fontId="36" fillId="90" borderId="73" applyNumberFormat="0" applyProtection="0">
      <alignment horizontal="right" vertical="center"/>
    </xf>
    <xf numFmtId="4" fontId="36" fillId="90" borderId="73" applyNumberFormat="0" applyProtection="0">
      <alignment horizontal="right" vertical="center"/>
    </xf>
    <xf numFmtId="4" fontId="36" fillId="90" borderId="73" applyNumberFormat="0" applyProtection="0">
      <alignment horizontal="right" vertical="center"/>
    </xf>
    <xf numFmtId="4" fontId="36" fillId="90" borderId="73" applyNumberFormat="0" applyProtection="0">
      <alignment horizontal="right" vertical="center"/>
    </xf>
    <xf numFmtId="4" fontId="36" fillId="90" borderId="73" applyNumberFormat="0" applyProtection="0">
      <alignment horizontal="right" vertical="center"/>
    </xf>
    <xf numFmtId="4" fontId="36" fillId="90" borderId="73" applyNumberFormat="0" applyProtection="0">
      <alignment horizontal="right" vertical="center"/>
    </xf>
    <xf numFmtId="4" fontId="36" fillId="90" borderId="73" applyNumberFormat="0" applyProtection="0">
      <alignment horizontal="right" vertical="center"/>
    </xf>
    <xf numFmtId="4" fontId="36" fillId="90" borderId="73" applyNumberFormat="0" applyProtection="0">
      <alignment horizontal="right" vertical="center"/>
    </xf>
    <xf numFmtId="4" fontId="36" fillId="90" borderId="73" applyNumberFormat="0" applyProtection="0">
      <alignment horizontal="right" vertical="center"/>
    </xf>
    <xf numFmtId="4" fontId="36" fillId="90" borderId="73" applyNumberFormat="0" applyProtection="0">
      <alignment horizontal="right" vertical="center"/>
    </xf>
    <xf numFmtId="4" fontId="36" fillId="90" borderId="73" applyNumberFormat="0" applyProtection="0">
      <alignment horizontal="right" vertical="center"/>
    </xf>
    <xf numFmtId="4" fontId="36" fillId="90" borderId="73" applyNumberFormat="0" applyProtection="0">
      <alignment horizontal="right" vertical="center"/>
    </xf>
    <xf numFmtId="4" fontId="36" fillId="90" borderId="73" applyNumberFormat="0" applyProtection="0">
      <alignment horizontal="right" vertical="center"/>
    </xf>
    <xf numFmtId="4" fontId="36" fillId="90" borderId="73" applyNumberFormat="0" applyProtection="0">
      <alignment horizontal="right" vertical="center"/>
    </xf>
    <xf numFmtId="4" fontId="36" fillId="90" borderId="73" applyNumberFormat="0" applyProtection="0">
      <alignment horizontal="right" vertical="center"/>
    </xf>
    <xf numFmtId="4" fontId="36" fillId="90" borderId="73" applyNumberFormat="0" applyProtection="0">
      <alignment horizontal="right" vertical="center"/>
    </xf>
    <xf numFmtId="4" fontId="36" fillId="90" borderId="73" applyNumberFormat="0" applyProtection="0">
      <alignment horizontal="right" vertical="center"/>
    </xf>
    <xf numFmtId="4" fontId="36" fillId="90" borderId="73" applyNumberFormat="0" applyProtection="0">
      <alignment horizontal="right" vertical="center"/>
    </xf>
    <xf numFmtId="4" fontId="36" fillId="90" borderId="73" applyNumberFormat="0" applyProtection="0">
      <alignment horizontal="right" vertical="center"/>
    </xf>
    <xf numFmtId="4" fontId="36" fillId="90" borderId="73" applyNumberFormat="0" applyProtection="0">
      <alignment horizontal="right" vertical="center"/>
    </xf>
    <xf numFmtId="4" fontId="36" fillId="90" borderId="73" applyNumberFormat="0" applyProtection="0">
      <alignment horizontal="right" vertical="center"/>
    </xf>
    <xf numFmtId="4" fontId="36" fillId="90" borderId="73" applyNumberFormat="0" applyProtection="0">
      <alignment horizontal="right" vertical="center"/>
    </xf>
    <xf numFmtId="4" fontId="36" fillId="90" borderId="73" applyNumberFormat="0" applyProtection="0">
      <alignment horizontal="right" vertical="center"/>
    </xf>
    <xf numFmtId="4" fontId="36" fillId="90" borderId="73" applyNumberFormat="0" applyProtection="0">
      <alignment horizontal="right" vertical="center"/>
    </xf>
    <xf numFmtId="4" fontId="36" fillId="90" borderId="73" applyNumberFormat="0" applyProtection="0">
      <alignment horizontal="right" vertical="center"/>
    </xf>
    <xf numFmtId="4" fontId="36" fillId="90" borderId="73" applyNumberFormat="0" applyProtection="0">
      <alignment horizontal="right" vertical="center"/>
    </xf>
    <xf numFmtId="4" fontId="36" fillId="90" borderId="73" applyNumberFormat="0" applyProtection="0">
      <alignment horizontal="right" vertical="center"/>
    </xf>
    <xf numFmtId="4" fontId="36" fillId="90" borderId="73" applyNumberFormat="0" applyProtection="0">
      <alignment horizontal="right" vertical="center"/>
    </xf>
    <xf numFmtId="4" fontId="36" fillId="90" borderId="73" applyNumberFormat="0" applyProtection="0">
      <alignment horizontal="right" vertical="center"/>
    </xf>
    <xf numFmtId="4" fontId="36" fillId="90" borderId="73" applyNumberFormat="0" applyProtection="0">
      <alignment horizontal="right" vertical="center"/>
    </xf>
    <xf numFmtId="4" fontId="36" fillId="90" borderId="73" applyNumberFormat="0" applyProtection="0">
      <alignment horizontal="right" vertical="center"/>
    </xf>
    <xf numFmtId="4" fontId="36" fillId="90" borderId="73" applyNumberFormat="0" applyProtection="0">
      <alignment horizontal="right" vertical="center"/>
    </xf>
    <xf numFmtId="4" fontId="36" fillId="90" borderId="73" applyNumberFormat="0" applyProtection="0">
      <alignment horizontal="right" vertical="center"/>
    </xf>
    <xf numFmtId="4" fontId="36" fillId="90" borderId="73" applyNumberFormat="0" applyProtection="0">
      <alignment horizontal="right" vertical="center"/>
    </xf>
    <xf numFmtId="4" fontId="36" fillId="90" borderId="73" applyNumberFormat="0" applyProtection="0">
      <alignment horizontal="right" vertical="center"/>
    </xf>
    <xf numFmtId="4" fontId="36" fillId="90" borderId="73" applyNumberFormat="0" applyProtection="0">
      <alignment horizontal="right" vertical="center"/>
    </xf>
    <xf numFmtId="4" fontId="36" fillId="90" borderId="73" applyNumberFormat="0" applyProtection="0">
      <alignment horizontal="right" vertical="center"/>
    </xf>
    <xf numFmtId="4" fontId="36" fillId="90" borderId="73" applyNumberFormat="0" applyProtection="0">
      <alignment horizontal="right" vertical="center"/>
    </xf>
    <xf numFmtId="4" fontId="36" fillId="90" borderId="73" applyNumberFormat="0" applyProtection="0">
      <alignment horizontal="right" vertical="center"/>
    </xf>
    <xf numFmtId="4" fontId="36" fillId="90" borderId="73" applyNumberFormat="0" applyProtection="0">
      <alignment horizontal="right" vertical="center"/>
    </xf>
    <xf numFmtId="4" fontId="36" fillId="90" borderId="73" applyNumberFormat="0" applyProtection="0">
      <alignment horizontal="right" vertical="center"/>
    </xf>
    <xf numFmtId="4" fontId="36" fillId="90" borderId="73" applyNumberFormat="0" applyProtection="0">
      <alignment horizontal="right" vertical="center"/>
    </xf>
    <xf numFmtId="4" fontId="36" fillId="90" borderId="73" applyNumberFormat="0" applyProtection="0">
      <alignment horizontal="right" vertical="center"/>
    </xf>
    <xf numFmtId="4" fontId="36" fillId="90" borderId="73" applyNumberFormat="0" applyProtection="0">
      <alignment horizontal="right" vertical="center"/>
    </xf>
    <xf numFmtId="4" fontId="36" fillId="90" borderId="73" applyNumberFormat="0" applyProtection="0">
      <alignment horizontal="right" vertical="center"/>
    </xf>
    <xf numFmtId="4" fontId="36" fillId="90" borderId="73" applyNumberFormat="0" applyProtection="0">
      <alignment horizontal="right" vertical="center"/>
    </xf>
    <xf numFmtId="4" fontId="36" fillId="90" borderId="73" applyNumberFormat="0" applyProtection="0">
      <alignment horizontal="right" vertical="center"/>
    </xf>
    <xf numFmtId="4" fontId="36" fillId="90" borderId="73" applyNumberFormat="0" applyProtection="0">
      <alignment horizontal="right" vertical="center"/>
    </xf>
    <xf numFmtId="4" fontId="36" fillId="90" borderId="73" applyNumberFormat="0" applyProtection="0">
      <alignment horizontal="right" vertical="center"/>
    </xf>
    <xf numFmtId="4" fontId="36" fillId="90" borderId="73" applyNumberFormat="0" applyProtection="0">
      <alignment horizontal="right" vertical="center"/>
    </xf>
    <xf numFmtId="4" fontId="36" fillId="90" borderId="73" applyNumberFormat="0" applyProtection="0">
      <alignment horizontal="right" vertical="center"/>
    </xf>
    <xf numFmtId="4" fontId="36" fillId="90" borderId="73" applyNumberFormat="0" applyProtection="0">
      <alignment horizontal="right" vertical="center"/>
    </xf>
    <xf numFmtId="4" fontId="36" fillId="90" borderId="73" applyNumberFormat="0" applyProtection="0">
      <alignment horizontal="right" vertical="center"/>
    </xf>
    <xf numFmtId="4" fontId="36" fillId="90" borderId="73" applyNumberFormat="0" applyProtection="0">
      <alignment horizontal="right" vertical="center"/>
    </xf>
    <xf numFmtId="4" fontId="36" fillId="90" borderId="73" applyNumberFormat="0" applyProtection="0">
      <alignment horizontal="right" vertical="center"/>
    </xf>
    <xf numFmtId="4" fontId="36" fillId="90" borderId="73" applyNumberFormat="0" applyProtection="0">
      <alignment horizontal="right" vertical="center"/>
    </xf>
    <xf numFmtId="4" fontId="36" fillId="90" borderId="73" applyNumberFormat="0" applyProtection="0">
      <alignment horizontal="right" vertical="center"/>
    </xf>
    <xf numFmtId="4" fontId="36" fillId="90" borderId="73" applyNumberFormat="0" applyProtection="0">
      <alignment horizontal="right" vertical="center"/>
    </xf>
    <xf numFmtId="4" fontId="36" fillId="90" borderId="73" applyNumberFormat="0" applyProtection="0">
      <alignment horizontal="right" vertical="center"/>
    </xf>
    <xf numFmtId="4" fontId="36" fillId="90" borderId="73" applyNumberFormat="0" applyProtection="0">
      <alignment horizontal="right" vertical="center"/>
    </xf>
    <xf numFmtId="4" fontId="36" fillId="90" borderId="73" applyNumberFormat="0" applyProtection="0">
      <alignment horizontal="right" vertical="center"/>
    </xf>
    <xf numFmtId="4" fontId="36" fillId="90" borderId="73" applyNumberFormat="0" applyProtection="0">
      <alignment horizontal="right" vertical="center"/>
    </xf>
    <xf numFmtId="4" fontId="36" fillId="90" borderId="73" applyNumberFormat="0" applyProtection="0">
      <alignment horizontal="right" vertical="center"/>
    </xf>
    <xf numFmtId="4" fontId="36" fillId="90" borderId="73" applyNumberFormat="0" applyProtection="0">
      <alignment horizontal="right" vertical="center"/>
    </xf>
    <xf numFmtId="4" fontId="36" fillId="90" borderId="73" applyNumberFormat="0" applyProtection="0">
      <alignment horizontal="right" vertical="center"/>
    </xf>
    <xf numFmtId="4" fontId="36" fillId="90" borderId="73" applyNumberFormat="0" applyProtection="0">
      <alignment horizontal="right" vertical="center"/>
    </xf>
    <xf numFmtId="4" fontId="36" fillId="90" borderId="73" applyNumberFormat="0" applyProtection="0">
      <alignment horizontal="right" vertical="center"/>
    </xf>
    <xf numFmtId="4" fontId="36" fillId="90" borderId="73" applyNumberFormat="0" applyProtection="0">
      <alignment horizontal="right" vertical="center"/>
    </xf>
    <xf numFmtId="4" fontId="36" fillId="90" borderId="73" applyNumberFormat="0" applyProtection="0">
      <alignment horizontal="right" vertical="center"/>
    </xf>
    <xf numFmtId="4" fontId="36" fillId="90" borderId="73" applyNumberFormat="0" applyProtection="0">
      <alignment horizontal="right" vertical="center"/>
    </xf>
    <xf numFmtId="4" fontId="36" fillId="90" borderId="73" applyNumberFormat="0" applyProtection="0">
      <alignment horizontal="right" vertical="center"/>
    </xf>
    <xf numFmtId="4" fontId="36" fillId="90" borderId="73" applyNumberFormat="0" applyProtection="0">
      <alignment horizontal="right" vertical="center"/>
    </xf>
    <xf numFmtId="4" fontId="36" fillId="90" borderId="73" applyNumberFormat="0" applyProtection="0">
      <alignment horizontal="right" vertical="center"/>
    </xf>
    <xf numFmtId="4" fontId="36" fillId="90" borderId="73" applyNumberFormat="0" applyProtection="0">
      <alignment horizontal="right" vertical="center"/>
    </xf>
    <xf numFmtId="4" fontId="36" fillId="90" borderId="73" applyNumberFormat="0" applyProtection="0">
      <alignment horizontal="right" vertical="center"/>
    </xf>
    <xf numFmtId="4" fontId="36" fillId="90" borderId="73" applyNumberFormat="0" applyProtection="0">
      <alignment horizontal="right" vertical="center"/>
    </xf>
    <xf numFmtId="4" fontId="36" fillId="90" borderId="73" applyNumberFormat="0" applyProtection="0">
      <alignment horizontal="right" vertical="center"/>
    </xf>
    <xf numFmtId="4" fontId="36" fillId="90" borderId="73" applyNumberFormat="0" applyProtection="0">
      <alignment horizontal="right" vertical="center"/>
    </xf>
    <xf numFmtId="4" fontId="36" fillId="90" borderId="73" applyNumberFormat="0" applyProtection="0">
      <alignment horizontal="right" vertical="center"/>
    </xf>
    <xf numFmtId="4" fontId="36" fillId="90" borderId="73" applyNumberFormat="0" applyProtection="0">
      <alignment horizontal="right" vertical="center"/>
    </xf>
    <xf numFmtId="4" fontId="36" fillId="90" borderId="73" applyNumberFormat="0" applyProtection="0">
      <alignment horizontal="right" vertical="center"/>
    </xf>
    <xf numFmtId="4" fontId="36" fillId="90" borderId="73" applyNumberFormat="0" applyProtection="0">
      <alignment horizontal="right" vertical="center"/>
    </xf>
    <xf numFmtId="4" fontId="36" fillId="90" borderId="73" applyNumberFormat="0" applyProtection="0">
      <alignment horizontal="right" vertical="center"/>
    </xf>
    <xf numFmtId="4" fontId="36" fillId="90" borderId="73" applyNumberFormat="0" applyProtection="0">
      <alignment horizontal="right" vertical="center"/>
    </xf>
    <xf numFmtId="4" fontId="36" fillId="90" borderId="73" applyNumberFormat="0" applyProtection="0">
      <alignment horizontal="right" vertical="center"/>
    </xf>
    <xf numFmtId="4" fontId="36" fillId="90" borderId="73" applyNumberFormat="0" applyProtection="0">
      <alignment horizontal="right" vertical="center"/>
    </xf>
    <xf numFmtId="4" fontId="36" fillId="90" borderId="73" applyNumberFormat="0" applyProtection="0">
      <alignment horizontal="right" vertical="center"/>
    </xf>
    <xf numFmtId="4" fontId="36" fillId="90" borderId="73" applyNumberFormat="0" applyProtection="0">
      <alignment horizontal="right" vertical="center"/>
    </xf>
    <xf numFmtId="4" fontId="36" fillId="90" borderId="73" applyNumberFormat="0" applyProtection="0">
      <alignment horizontal="right" vertical="center"/>
    </xf>
    <xf numFmtId="4" fontId="36" fillId="90" borderId="73" applyNumberFormat="0" applyProtection="0">
      <alignment horizontal="right" vertical="center"/>
    </xf>
    <xf numFmtId="4" fontId="36" fillId="90" borderId="73" applyNumberFormat="0" applyProtection="0">
      <alignment horizontal="right" vertical="center"/>
    </xf>
    <xf numFmtId="4" fontId="36" fillId="90" borderId="73" applyNumberFormat="0" applyProtection="0">
      <alignment horizontal="right" vertical="center"/>
    </xf>
    <xf numFmtId="4" fontId="36" fillId="90" borderId="73" applyNumberFormat="0" applyProtection="0">
      <alignment horizontal="right" vertical="center"/>
    </xf>
    <xf numFmtId="4" fontId="36" fillId="90" borderId="73" applyNumberFormat="0" applyProtection="0">
      <alignment horizontal="right" vertical="center"/>
    </xf>
    <xf numFmtId="4" fontId="36" fillId="90" borderId="73" applyNumberFormat="0" applyProtection="0">
      <alignment horizontal="right" vertical="center"/>
    </xf>
    <xf numFmtId="4" fontId="36" fillId="90" borderId="73" applyNumberFormat="0" applyProtection="0">
      <alignment horizontal="right" vertical="center"/>
    </xf>
    <xf numFmtId="4" fontId="36" fillId="90" borderId="73" applyNumberFormat="0" applyProtection="0">
      <alignment horizontal="right" vertical="center"/>
    </xf>
    <xf numFmtId="4" fontId="36" fillId="90" borderId="73" applyNumberFormat="0" applyProtection="0">
      <alignment horizontal="right" vertical="center"/>
    </xf>
    <xf numFmtId="4" fontId="36" fillId="90" borderId="73" applyNumberFormat="0" applyProtection="0">
      <alignment horizontal="right" vertical="center"/>
    </xf>
    <xf numFmtId="4" fontId="36" fillId="90" borderId="73" applyNumberFormat="0" applyProtection="0">
      <alignment horizontal="right" vertical="center"/>
    </xf>
    <xf numFmtId="4" fontId="36" fillId="90" borderId="73" applyNumberFormat="0" applyProtection="0">
      <alignment horizontal="right" vertical="center"/>
    </xf>
    <xf numFmtId="4" fontId="36" fillId="90" borderId="73" applyNumberFormat="0" applyProtection="0">
      <alignment horizontal="right" vertical="center"/>
    </xf>
    <xf numFmtId="4" fontId="36" fillId="90" borderId="73" applyNumberFormat="0" applyProtection="0">
      <alignment horizontal="right" vertical="center"/>
    </xf>
    <xf numFmtId="4" fontId="36" fillId="90" borderId="73" applyNumberFormat="0" applyProtection="0">
      <alignment horizontal="right" vertical="center"/>
    </xf>
    <xf numFmtId="4" fontId="36" fillId="90" borderId="73" applyNumberFormat="0" applyProtection="0">
      <alignment horizontal="right" vertical="center"/>
    </xf>
    <xf numFmtId="4" fontId="36" fillId="90" borderId="73" applyNumberFormat="0" applyProtection="0">
      <alignment horizontal="right" vertical="center"/>
    </xf>
    <xf numFmtId="4" fontId="36" fillId="90" borderId="73" applyNumberFormat="0" applyProtection="0">
      <alignment horizontal="right" vertical="center"/>
    </xf>
    <xf numFmtId="4" fontId="36" fillId="90" borderId="73" applyNumberFormat="0" applyProtection="0">
      <alignment horizontal="right" vertical="center"/>
    </xf>
    <xf numFmtId="4" fontId="36" fillId="90" borderId="73" applyNumberFormat="0" applyProtection="0">
      <alignment horizontal="right" vertical="center"/>
    </xf>
    <xf numFmtId="4" fontId="36" fillId="90" borderId="73" applyNumberFormat="0" applyProtection="0">
      <alignment horizontal="right" vertical="center"/>
    </xf>
    <xf numFmtId="4" fontId="36" fillId="90" borderId="73" applyNumberFormat="0" applyProtection="0">
      <alignment horizontal="right" vertical="center"/>
    </xf>
    <xf numFmtId="4" fontId="36" fillId="90" borderId="73" applyNumberFormat="0" applyProtection="0">
      <alignment horizontal="right" vertical="center"/>
    </xf>
    <xf numFmtId="4" fontId="36" fillId="90" borderId="73" applyNumberFormat="0" applyProtection="0">
      <alignment horizontal="right" vertical="center"/>
    </xf>
    <xf numFmtId="4" fontId="36" fillId="90" borderId="73" applyNumberFormat="0" applyProtection="0">
      <alignment horizontal="right" vertical="center"/>
    </xf>
    <xf numFmtId="4" fontId="36" fillId="90" borderId="73" applyNumberFormat="0" applyProtection="0">
      <alignment horizontal="right" vertical="center"/>
    </xf>
    <xf numFmtId="4" fontId="36" fillId="90" borderId="73" applyNumberFormat="0" applyProtection="0">
      <alignment horizontal="right" vertical="center"/>
    </xf>
    <xf numFmtId="4" fontId="36" fillId="90" borderId="73" applyNumberFormat="0" applyProtection="0">
      <alignment horizontal="right" vertical="center"/>
    </xf>
    <xf numFmtId="4" fontId="36" fillId="90" borderId="73" applyNumberFormat="0" applyProtection="0">
      <alignment horizontal="right" vertical="center"/>
    </xf>
    <xf numFmtId="4" fontId="36" fillId="90" borderId="73" applyNumberFormat="0" applyProtection="0">
      <alignment horizontal="right" vertical="center"/>
    </xf>
    <xf numFmtId="4" fontId="36" fillId="90" borderId="73" applyNumberFormat="0" applyProtection="0">
      <alignment horizontal="right" vertical="center"/>
    </xf>
    <xf numFmtId="4" fontId="36" fillId="90" borderId="73" applyNumberFormat="0" applyProtection="0">
      <alignment horizontal="right" vertical="center"/>
    </xf>
    <xf numFmtId="4" fontId="36" fillId="90" borderId="73" applyNumberFormat="0" applyProtection="0">
      <alignment horizontal="right" vertical="center"/>
    </xf>
    <xf numFmtId="4" fontId="36" fillId="90" borderId="73" applyNumberFormat="0" applyProtection="0">
      <alignment horizontal="right" vertical="center"/>
    </xf>
    <xf numFmtId="4" fontId="36" fillId="90" borderId="73" applyNumberFormat="0" applyProtection="0">
      <alignment horizontal="right" vertical="center"/>
    </xf>
    <xf numFmtId="4" fontId="36" fillId="90" borderId="73" applyNumberFormat="0" applyProtection="0">
      <alignment horizontal="right" vertical="center"/>
    </xf>
    <xf numFmtId="4" fontId="36" fillId="90" borderId="73" applyNumberFormat="0" applyProtection="0">
      <alignment horizontal="right" vertical="center"/>
    </xf>
    <xf numFmtId="4" fontId="36" fillId="90" borderId="73" applyNumberFormat="0" applyProtection="0">
      <alignment horizontal="right" vertical="center"/>
    </xf>
    <xf numFmtId="4" fontId="36" fillId="90" borderId="73" applyNumberFormat="0" applyProtection="0">
      <alignment horizontal="right" vertical="center"/>
    </xf>
    <xf numFmtId="4" fontId="36" fillId="90" borderId="73" applyNumberFormat="0" applyProtection="0">
      <alignment horizontal="right" vertical="center"/>
    </xf>
    <xf numFmtId="4" fontId="36" fillId="90" borderId="73" applyNumberFormat="0" applyProtection="0">
      <alignment horizontal="right" vertical="center"/>
    </xf>
    <xf numFmtId="4" fontId="36" fillId="90" borderId="73" applyNumberFormat="0" applyProtection="0">
      <alignment horizontal="right" vertical="center"/>
    </xf>
    <xf numFmtId="4" fontId="36" fillId="90" borderId="73" applyNumberFormat="0" applyProtection="0">
      <alignment horizontal="right" vertical="center"/>
    </xf>
    <xf numFmtId="4" fontId="36" fillId="90" borderId="73" applyNumberFormat="0" applyProtection="0">
      <alignment horizontal="right" vertical="center"/>
    </xf>
    <xf numFmtId="4" fontId="36" fillId="90" borderId="73" applyNumberFormat="0" applyProtection="0">
      <alignment horizontal="right" vertical="center"/>
    </xf>
    <xf numFmtId="4" fontId="36" fillId="90" borderId="73" applyNumberFormat="0" applyProtection="0">
      <alignment horizontal="right" vertical="center"/>
    </xf>
    <xf numFmtId="4" fontId="36" fillId="90" borderId="73" applyNumberFormat="0" applyProtection="0">
      <alignment horizontal="right" vertical="center"/>
    </xf>
    <xf numFmtId="4" fontId="36" fillId="90" borderId="73" applyNumberFormat="0" applyProtection="0">
      <alignment horizontal="right" vertical="center"/>
    </xf>
    <xf numFmtId="4" fontId="36" fillId="90" borderId="73" applyNumberFormat="0" applyProtection="0">
      <alignment horizontal="right" vertical="center"/>
    </xf>
    <xf numFmtId="4" fontId="36" fillId="90" borderId="73" applyNumberFormat="0" applyProtection="0">
      <alignment horizontal="right" vertical="center"/>
    </xf>
    <xf numFmtId="4" fontId="36" fillId="90" borderId="73" applyNumberFormat="0" applyProtection="0">
      <alignment horizontal="right" vertical="center"/>
    </xf>
    <xf numFmtId="4" fontId="36" fillId="90" borderId="73" applyNumberFormat="0" applyProtection="0">
      <alignment horizontal="right" vertical="center"/>
    </xf>
    <xf numFmtId="4" fontId="36" fillId="90" borderId="73" applyNumberFormat="0" applyProtection="0">
      <alignment horizontal="right" vertical="center"/>
    </xf>
    <xf numFmtId="4" fontId="36" fillId="90" borderId="73" applyNumberFormat="0" applyProtection="0">
      <alignment horizontal="right" vertical="center"/>
    </xf>
    <xf numFmtId="4" fontId="36" fillId="90" borderId="73" applyNumberFormat="0" applyProtection="0">
      <alignment horizontal="right" vertical="center"/>
    </xf>
    <xf numFmtId="4" fontId="36" fillId="90" borderId="73" applyNumberFormat="0" applyProtection="0">
      <alignment horizontal="right" vertical="center"/>
    </xf>
    <xf numFmtId="4" fontId="36" fillId="90" borderId="73" applyNumberFormat="0" applyProtection="0">
      <alignment horizontal="right" vertical="center"/>
    </xf>
    <xf numFmtId="4" fontId="36" fillId="90" borderId="73" applyNumberFormat="0" applyProtection="0">
      <alignment horizontal="right" vertical="center"/>
    </xf>
    <xf numFmtId="4" fontId="36" fillId="90" borderId="73" applyNumberFormat="0" applyProtection="0">
      <alignment horizontal="right" vertical="center"/>
    </xf>
    <xf numFmtId="4" fontId="36" fillId="90" borderId="73" applyNumberFormat="0" applyProtection="0">
      <alignment horizontal="right" vertical="center"/>
    </xf>
    <xf numFmtId="4" fontId="36" fillId="90" borderId="73" applyNumberFormat="0" applyProtection="0">
      <alignment horizontal="right" vertical="center"/>
    </xf>
    <xf numFmtId="4" fontId="36" fillId="90" borderId="73" applyNumberFormat="0" applyProtection="0">
      <alignment horizontal="right" vertical="center"/>
    </xf>
    <xf numFmtId="4" fontId="36" fillId="90" borderId="73" applyNumberFormat="0" applyProtection="0">
      <alignment horizontal="right" vertical="center"/>
    </xf>
    <xf numFmtId="4" fontId="36" fillId="90" borderId="73" applyNumberFormat="0" applyProtection="0">
      <alignment horizontal="right" vertical="center"/>
    </xf>
    <xf numFmtId="4" fontId="36" fillId="90" borderId="73" applyNumberFormat="0" applyProtection="0">
      <alignment horizontal="right" vertical="center"/>
    </xf>
    <xf numFmtId="4" fontId="36" fillId="90" borderId="73" applyNumberFormat="0" applyProtection="0">
      <alignment horizontal="right" vertical="center"/>
    </xf>
    <xf numFmtId="4" fontId="36" fillId="90" borderId="73" applyNumberFormat="0" applyProtection="0">
      <alignment horizontal="right" vertical="center"/>
    </xf>
    <xf numFmtId="4" fontId="36" fillId="90" borderId="73" applyNumberFormat="0" applyProtection="0">
      <alignment horizontal="right" vertical="center"/>
    </xf>
    <xf numFmtId="4" fontId="36" fillId="90" borderId="73" applyNumberFormat="0" applyProtection="0">
      <alignment horizontal="right" vertical="center"/>
    </xf>
    <xf numFmtId="4" fontId="36" fillId="90" borderId="73" applyNumberFormat="0" applyProtection="0">
      <alignment horizontal="right" vertical="center"/>
    </xf>
    <xf numFmtId="4" fontId="36" fillId="90" borderId="73" applyNumberFormat="0" applyProtection="0">
      <alignment horizontal="right" vertical="center"/>
    </xf>
    <xf numFmtId="4" fontId="36" fillId="90" borderId="73" applyNumberFormat="0" applyProtection="0">
      <alignment horizontal="right" vertical="center"/>
    </xf>
    <xf numFmtId="4" fontId="36" fillId="90" borderId="73" applyNumberFormat="0" applyProtection="0">
      <alignment horizontal="right" vertical="center"/>
    </xf>
    <xf numFmtId="4" fontId="36" fillId="90" borderId="73" applyNumberFormat="0" applyProtection="0">
      <alignment horizontal="right" vertical="center"/>
    </xf>
    <xf numFmtId="4" fontId="36" fillId="90" borderId="73" applyNumberFormat="0" applyProtection="0">
      <alignment horizontal="right" vertical="center"/>
    </xf>
    <xf numFmtId="4" fontId="36" fillId="90" borderId="73" applyNumberFormat="0" applyProtection="0">
      <alignment horizontal="right" vertical="center"/>
    </xf>
    <xf numFmtId="4" fontId="36" fillId="90" borderId="73" applyNumberFormat="0" applyProtection="0">
      <alignment horizontal="right" vertical="center"/>
    </xf>
    <xf numFmtId="4" fontId="36" fillId="90" borderId="73" applyNumberFormat="0" applyProtection="0">
      <alignment horizontal="right" vertical="center"/>
    </xf>
    <xf numFmtId="4" fontId="36" fillId="90" borderId="73" applyNumberFormat="0" applyProtection="0">
      <alignment horizontal="right" vertical="center"/>
    </xf>
    <xf numFmtId="4" fontId="36" fillId="90" borderId="73" applyNumberFormat="0" applyProtection="0">
      <alignment horizontal="right" vertical="center"/>
    </xf>
    <xf numFmtId="4" fontId="36" fillId="90" borderId="73" applyNumberFormat="0" applyProtection="0">
      <alignment horizontal="right" vertical="center"/>
    </xf>
    <xf numFmtId="4" fontId="36" fillId="90" borderId="73" applyNumberFormat="0" applyProtection="0">
      <alignment horizontal="right" vertical="center"/>
    </xf>
    <xf numFmtId="4" fontId="36" fillId="90" borderId="73" applyNumberFormat="0" applyProtection="0">
      <alignment horizontal="right" vertical="center"/>
    </xf>
    <xf numFmtId="4" fontId="36" fillId="90" borderId="73" applyNumberFormat="0" applyProtection="0">
      <alignment horizontal="right" vertical="center"/>
    </xf>
    <xf numFmtId="4" fontId="36" fillId="90" borderId="73" applyNumberFormat="0" applyProtection="0">
      <alignment horizontal="right" vertical="center"/>
    </xf>
    <xf numFmtId="4" fontId="36" fillId="90" borderId="73" applyNumberFormat="0" applyProtection="0">
      <alignment horizontal="right" vertical="center"/>
    </xf>
    <xf numFmtId="4" fontId="36" fillId="90" borderId="73" applyNumberFormat="0" applyProtection="0">
      <alignment horizontal="right" vertical="center"/>
    </xf>
    <xf numFmtId="4" fontId="36" fillId="90" borderId="73" applyNumberFormat="0" applyProtection="0">
      <alignment horizontal="right" vertical="center"/>
    </xf>
    <xf numFmtId="4" fontId="36" fillId="90" borderId="73" applyNumberFormat="0" applyProtection="0">
      <alignment horizontal="right" vertical="center"/>
    </xf>
    <xf numFmtId="4" fontId="36" fillId="90" borderId="73" applyNumberFormat="0" applyProtection="0">
      <alignment horizontal="right" vertical="center"/>
    </xf>
    <xf numFmtId="4" fontId="36" fillId="90" borderId="73" applyNumberFormat="0" applyProtection="0">
      <alignment horizontal="right" vertical="center"/>
    </xf>
    <xf numFmtId="4" fontId="36" fillId="90" borderId="73" applyNumberFormat="0" applyProtection="0">
      <alignment horizontal="right" vertical="center"/>
    </xf>
    <xf numFmtId="4" fontId="36" fillId="90" borderId="73" applyNumberFormat="0" applyProtection="0">
      <alignment horizontal="right" vertical="center"/>
    </xf>
    <xf numFmtId="4" fontId="36" fillId="90" borderId="73" applyNumberFormat="0" applyProtection="0">
      <alignment horizontal="right" vertical="center"/>
    </xf>
    <xf numFmtId="4" fontId="36" fillId="90" borderId="73" applyNumberFormat="0" applyProtection="0">
      <alignment horizontal="right" vertical="center"/>
    </xf>
    <xf numFmtId="4" fontId="36" fillId="90" borderId="73" applyNumberFormat="0" applyProtection="0">
      <alignment horizontal="right" vertical="center"/>
    </xf>
    <xf numFmtId="4" fontId="36" fillId="90" borderId="73" applyNumberFormat="0" applyProtection="0">
      <alignment horizontal="right" vertical="center"/>
    </xf>
    <xf numFmtId="4" fontId="36" fillId="90" borderId="73" applyNumberFormat="0" applyProtection="0">
      <alignment horizontal="right" vertical="center"/>
    </xf>
    <xf numFmtId="4" fontId="36" fillId="90" borderId="73" applyNumberFormat="0" applyProtection="0">
      <alignment horizontal="right" vertical="center"/>
    </xf>
    <xf numFmtId="4" fontId="36" fillId="90" borderId="73" applyNumberFormat="0" applyProtection="0">
      <alignment horizontal="right" vertical="center"/>
    </xf>
    <xf numFmtId="4" fontId="36" fillId="90" borderId="73" applyNumberFormat="0" applyProtection="0">
      <alignment horizontal="right" vertical="center"/>
    </xf>
    <xf numFmtId="4" fontId="36" fillId="90" borderId="73" applyNumberFormat="0" applyProtection="0">
      <alignment horizontal="right" vertical="center"/>
    </xf>
    <xf numFmtId="4" fontId="36" fillId="90" borderId="73" applyNumberFormat="0" applyProtection="0">
      <alignment horizontal="right" vertical="center"/>
    </xf>
    <xf numFmtId="4" fontId="36" fillId="90" borderId="73" applyNumberFormat="0" applyProtection="0">
      <alignment horizontal="right" vertical="center"/>
    </xf>
    <xf numFmtId="4" fontId="36" fillId="90" borderId="73" applyNumberFormat="0" applyProtection="0">
      <alignment horizontal="right" vertical="center"/>
    </xf>
    <xf numFmtId="4" fontId="36" fillId="90" borderId="73" applyNumberFormat="0" applyProtection="0">
      <alignment horizontal="right" vertical="center"/>
    </xf>
    <xf numFmtId="4" fontId="36" fillId="90" borderId="73" applyNumberFormat="0" applyProtection="0">
      <alignment horizontal="right" vertical="center"/>
    </xf>
    <xf numFmtId="4" fontId="36" fillId="90" borderId="73" applyNumberFormat="0" applyProtection="0">
      <alignment horizontal="right" vertical="center"/>
    </xf>
    <xf numFmtId="4" fontId="36" fillId="90" borderId="73" applyNumberFormat="0" applyProtection="0">
      <alignment horizontal="right" vertical="center"/>
    </xf>
    <xf numFmtId="4" fontId="36" fillId="90" borderId="73" applyNumberFormat="0" applyProtection="0">
      <alignment horizontal="right" vertical="center"/>
    </xf>
    <xf numFmtId="4" fontId="36" fillId="90" borderId="73" applyNumberFormat="0" applyProtection="0">
      <alignment horizontal="right" vertical="center"/>
    </xf>
    <xf numFmtId="4" fontId="36" fillId="90" borderId="73" applyNumberFormat="0" applyProtection="0">
      <alignment horizontal="right" vertical="center"/>
    </xf>
    <xf numFmtId="4" fontId="36" fillId="90" borderId="73" applyNumberFormat="0" applyProtection="0">
      <alignment horizontal="right" vertical="center"/>
    </xf>
    <xf numFmtId="4" fontId="36" fillId="90" borderId="73" applyNumberFormat="0" applyProtection="0">
      <alignment horizontal="right" vertical="center"/>
    </xf>
    <xf numFmtId="4" fontId="36" fillId="90" borderId="73" applyNumberFormat="0" applyProtection="0">
      <alignment horizontal="right" vertical="center"/>
    </xf>
    <xf numFmtId="4" fontId="36" fillId="90" borderId="73" applyNumberFormat="0" applyProtection="0">
      <alignment horizontal="right" vertical="center"/>
    </xf>
    <xf numFmtId="4" fontId="36" fillId="90" borderId="73" applyNumberFormat="0" applyProtection="0">
      <alignment horizontal="right" vertical="center"/>
    </xf>
    <xf numFmtId="4" fontId="36" fillId="90" borderId="73" applyNumberFormat="0" applyProtection="0">
      <alignment horizontal="right" vertical="center"/>
    </xf>
    <xf numFmtId="4" fontId="36" fillId="90" borderId="73" applyNumberFormat="0" applyProtection="0">
      <alignment horizontal="right" vertical="center"/>
    </xf>
    <xf numFmtId="4" fontId="36" fillId="90" borderId="73" applyNumberFormat="0" applyProtection="0">
      <alignment horizontal="right" vertical="center"/>
    </xf>
    <xf numFmtId="4" fontId="36" fillId="90" borderId="73" applyNumberFormat="0" applyProtection="0">
      <alignment horizontal="right" vertical="center"/>
    </xf>
    <xf numFmtId="4" fontId="36" fillId="90" borderId="73" applyNumberFormat="0" applyProtection="0">
      <alignment horizontal="right" vertical="center"/>
    </xf>
    <xf numFmtId="4" fontId="36" fillId="90" borderId="73" applyNumberFormat="0" applyProtection="0">
      <alignment horizontal="right" vertical="center"/>
    </xf>
    <xf numFmtId="4" fontId="36" fillId="90" borderId="73" applyNumberFormat="0" applyProtection="0">
      <alignment horizontal="right" vertical="center"/>
    </xf>
    <xf numFmtId="4" fontId="36" fillId="90" borderId="73" applyNumberFormat="0" applyProtection="0">
      <alignment horizontal="right" vertical="center"/>
    </xf>
    <xf numFmtId="4" fontId="36" fillId="90" borderId="73" applyNumberFormat="0" applyProtection="0">
      <alignment horizontal="right" vertical="center"/>
    </xf>
    <xf numFmtId="4" fontId="36" fillId="90" borderId="73" applyNumberFormat="0" applyProtection="0">
      <alignment horizontal="right" vertical="center"/>
    </xf>
    <xf numFmtId="4" fontId="36" fillId="90" borderId="73" applyNumberFormat="0" applyProtection="0">
      <alignment horizontal="right" vertical="center"/>
    </xf>
    <xf numFmtId="4" fontId="36" fillId="90" borderId="73" applyNumberFormat="0" applyProtection="0">
      <alignment horizontal="right" vertical="center"/>
    </xf>
    <xf numFmtId="4" fontId="36" fillId="90" borderId="73" applyNumberFormat="0" applyProtection="0">
      <alignment horizontal="right" vertical="center"/>
    </xf>
    <xf numFmtId="4" fontId="36" fillId="90" borderId="73" applyNumberFormat="0" applyProtection="0">
      <alignment horizontal="right" vertical="center"/>
    </xf>
    <xf numFmtId="4" fontId="36" fillId="90" borderId="73" applyNumberFormat="0" applyProtection="0">
      <alignment horizontal="right" vertical="center"/>
    </xf>
    <xf numFmtId="4" fontId="36" fillId="90" borderId="73" applyNumberFormat="0" applyProtection="0">
      <alignment horizontal="right" vertical="center"/>
    </xf>
    <xf numFmtId="4" fontId="36" fillId="90" borderId="73" applyNumberFormat="0" applyProtection="0">
      <alignment horizontal="right" vertical="center"/>
    </xf>
    <xf numFmtId="4" fontId="36" fillId="90" borderId="73" applyNumberFormat="0" applyProtection="0">
      <alignment horizontal="right" vertical="center"/>
    </xf>
    <xf numFmtId="4" fontId="36" fillId="90" borderId="73" applyNumberFormat="0" applyProtection="0">
      <alignment horizontal="right" vertical="center"/>
    </xf>
    <xf numFmtId="4" fontId="36" fillId="90" borderId="73" applyNumberFormat="0" applyProtection="0">
      <alignment horizontal="right" vertical="center"/>
    </xf>
    <xf numFmtId="4" fontId="36" fillId="90" borderId="73" applyNumberFormat="0" applyProtection="0">
      <alignment horizontal="right" vertical="center"/>
    </xf>
    <xf numFmtId="4" fontId="36" fillId="90" borderId="73" applyNumberFormat="0" applyProtection="0">
      <alignment horizontal="right" vertical="center"/>
    </xf>
    <xf numFmtId="4" fontId="36" fillId="90" borderId="73" applyNumberFormat="0" applyProtection="0">
      <alignment horizontal="right" vertical="center"/>
    </xf>
    <xf numFmtId="4" fontId="36" fillId="90" borderId="73" applyNumberFormat="0" applyProtection="0">
      <alignment horizontal="right" vertical="center"/>
    </xf>
    <xf numFmtId="4" fontId="36" fillId="90" borderId="73" applyNumberFormat="0" applyProtection="0">
      <alignment horizontal="right" vertical="center"/>
    </xf>
    <xf numFmtId="4" fontId="36" fillId="90" borderId="73" applyNumberFormat="0" applyProtection="0">
      <alignment horizontal="right" vertical="center"/>
    </xf>
    <xf numFmtId="4" fontId="36" fillId="90" borderId="73" applyNumberFormat="0" applyProtection="0">
      <alignment horizontal="right" vertical="center"/>
    </xf>
    <xf numFmtId="4" fontId="36" fillId="90" borderId="73" applyNumberFormat="0" applyProtection="0">
      <alignment horizontal="right" vertical="center"/>
    </xf>
    <xf numFmtId="4" fontId="36" fillId="90" borderId="73" applyNumberFormat="0" applyProtection="0">
      <alignment horizontal="right" vertical="center"/>
    </xf>
    <xf numFmtId="4" fontId="36" fillId="90" borderId="73" applyNumberFormat="0" applyProtection="0">
      <alignment horizontal="right" vertical="center"/>
    </xf>
    <xf numFmtId="4" fontId="36" fillId="90" borderId="73" applyNumberFormat="0" applyProtection="0">
      <alignment horizontal="right" vertical="center"/>
    </xf>
    <xf numFmtId="4" fontId="36" fillId="90" borderId="73" applyNumberFormat="0" applyProtection="0">
      <alignment horizontal="right" vertical="center"/>
    </xf>
    <xf numFmtId="4" fontId="36" fillId="90" borderId="73" applyNumberFormat="0" applyProtection="0">
      <alignment horizontal="right" vertical="center"/>
    </xf>
    <xf numFmtId="4" fontId="36" fillId="90" borderId="73" applyNumberFormat="0" applyProtection="0">
      <alignment horizontal="right" vertical="center"/>
    </xf>
    <xf numFmtId="4" fontId="36" fillId="90" borderId="73" applyNumberFormat="0" applyProtection="0">
      <alignment horizontal="right" vertical="center"/>
    </xf>
    <xf numFmtId="4" fontId="36" fillId="90" borderId="73" applyNumberFormat="0" applyProtection="0">
      <alignment horizontal="right" vertical="center"/>
    </xf>
    <xf numFmtId="4" fontId="36" fillId="90" borderId="73" applyNumberFormat="0" applyProtection="0">
      <alignment horizontal="right" vertical="center"/>
    </xf>
    <xf numFmtId="4" fontId="36" fillId="90" borderId="73" applyNumberFormat="0" applyProtection="0">
      <alignment horizontal="right" vertical="center"/>
    </xf>
    <xf numFmtId="4" fontId="36" fillId="90" borderId="73" applyNumberFormat="0" applyProtection="0">
      <alignment horizontal="right" vertical="center"/>
    </xf>
    <xf numFmtId="4" fontId="36" fillId="90" borderId="73" applyNumberFormat="0" applyProtection="0">
      <alignment horizontal="right" vertical="center"/>
    </xf>
    <xf numFmtId="4" fontId="36" fillId="90" borderId="73" applyNumberFormat="0" applyProtection="0">
      <alignment horizontal="right" vertical="center"/>
    </xf>
    <xf numFmtId="4" fontId="36" fillId="90" borderId="73" applyNumberFormat="0" applyProtection="0">
      <alignment horizontal="right" vertical="center"/>
    </xf>
    <xf numFmtId="4" fontId="36" fillId="90" borderId="73" applyNumberFormat="0" applyProtection="0">
      <alignment horizontal="right" vertical="center"/>
    </xf>
    <xf numFmtId="4" fontId="36" fillId="90" borderId="73" applyNumberFormat="0" applyProtection="0">
      <alignment horizontal="right" vertical="center"/>
    </xf>
    <xf numFmtId="4" fontId="36" fillId="90" borderId="73" applyNumberFormat="0" applyProtection="0">
      <alignment horizontal="right" vertical="center"/>
    </xf>
    <xf numFmtId="4" fontId="36" fillId="90" borderId="73" applyNumberFormat="0" applyProtection="0">
      <alignment horizontal="right" vertical="center"/>
    </xf>
    <xf numFmtId="4" fontId="36" fillId="90" borderId="73" applyNumberFormat="0" applyProtection="0">
      <alignment horizontal="right" vertical="center"/>
    </xf>
    <xf numFmtId="4" fontId="36" fillId="90" borderId="73" applyNumberFormat="0" applyProtection="0">
      <alignment horizontal="right" vertical="center"/>
    </xf>
    <xf numFmtId="4" fontId="36" fillId="90" borderId="73" applyNumberFormat="0" applyProtection="0">
      <alignment horizontal="right" vertical="center"/>
    </xf>
    <xf numFmtId="4" fontId="36" fillId="90" borderId="73" applyNumberFormat="0" applyProtection="0">
      <alignment horizontal="right" vertical="center"/>
    </xf>
    <xf numFmtId="4" fontId="36" fillId="90" borderId="73" applyNumberFormat="0" applyProtection="0">
      <alignment horizontal="right" vertical="center"/>
    </xf>
    <xf numFmtId="4" fontId="36" fillId="90" borderId="73" applyNumberFormat="0" applyProtection="0">
      <alignment horizontal="right" vertical="center"/>
    </xf>
    <xf numFmtId="4" fontId="36" fillId="90" borderId="73" applyNumberFormat="0" applyProtection="0">
      <alignment horizontal="right" vertical="center"/>
    </xf>
    <xf numFmtId="4" fontId="36" fillId="90" borderId="73" applyNumberFormat="0" applyProtection="0">
      <alignment horizontal="right" vertical="center"/>
    </xf>
    <xf numFmtId="4" fontId="36" fillId="90" borderId="73" applyNumberFormat="0" applyProtection="0">
      <alignment horizontal="right" vertical="center"/>
    </xf>
    <xf numFmtId="4" fontId="36" fillId="90" borderId="73" applyNumberFormat="0" applyProtection="0">
      <alignment horizontal="right" vertical="center"/>
    </xf>
    <xf numFmtId="4" fontId="36" fillId="90" borderId="73" applyNumberFormat="0" applyProtection="0">
      <alignment horizontal="right" vertical="center"/>
    </xf>
    <xf numFmtId="4" fontId="36" fillId="90" borderId="73" applyNumberFormat="0" applyProtection="0">
      <alignment horizontal="right" vertical="center"/>
    </xf>
    <xf numFmtId="4" fontId="36" fillId="90" borderId="73" applyNumberFormat="0" applyProtection="0">
      <alignment horizontal="right" vertical="center"/>
    </xf>
    <xf numFmtId="4" fontId="36" fillId="90" borderId="73" applyNumberFormat="0" applyProtection="0">
      <alignment horizontal="right" vertical="center"/>
    </xf>
    <xf numFmtId="4" fontId="36" fillId="90" borderId="73" applyNumberFormat="0" applyProtection="0">
      <alignment horizontal="right" vertical="center"/>
    </xf>
    <xf numFmtId="4" fontId="36" fillId="90" borderId="73" applyNumberFormat="0" applyProtection="0">
      <alignment horizontal="right" vertical="center"/>
    </xf>
    <xf numFmtId="4" fontId="36" fillId="90" borderId="73" applyNumberFormat="0" applyProtection="0">
      <alignment horizontal="right" vertical="center"/>
    </xf>
    <xf numFmtId="4" fontId="36" fillId="90" borderId="73" applyNumberFormat="0" applyProtection="0">
      <alignment horizontal="right" vertical="center"/>
    </xf>
    <xf numFmtId="4" fontId="36" fillId="90" borderId="73" applyNumberFormat="0" applyProtection="0">
      <alignment horizontal="right" vertical="center"/>
    </xf>
    <xf numFmtId="4" fontId="36" fillId="90" borderId="73" applyNumberFormat="0" applyProtection="0">
      <alignment horizontal="right" vertical="center"/>
    </xf>
    <xf numFmtId="4" fontId="36" fillId="90" borderId="73" applyNumberFormat="0" applyProtection="0">
      <alignment horizontal="right" vertical="center"/>
    </xf>
    <xf numFmtId="4" fontId="36" fillId="90" borderId="73" applyNumberFormat="0" applyProtection="0">
      <alignment horizontal="right" vertical="center"/>
    </xf>
    <xf numFmtId="4" fontId="36" fillId="90" borderId="73" applyNumberFormat="0" applyProtection="0">
      <alignment horizontal="right" vertical="center"/>
    </xf>
    <xf numFmtId="4" fontId="36" fillId="90" borderId="73" applyNumberFormat="0" applyProtection="0">
      <alignment horizontal="right" vertical="center"/>
    </xf>
    <xf numFmtId="4" fontId="36" fillId="90" borderId="73" applyNumberFormat="0" applyProtection="0">
      <alignment horizontal="right" vertical="center"/>
    </xf>
    <xf numFmtId="4" fontId="36" fillId="90" borderId="73" applyNumberFormat="0" applyProtection="0">
      <alignment horizontal="right" vertical="center"/>
    </xf>
    <xf numFmtId="4" fontId="36" fillId="90" borderId="73" applyNumberFormat="0" applyProtection="0">
      <alignment horizontal="right" vertical="center"/>
    </xf>
    <xf numFmtId="4" fontId="36" fillId="90" borderId="73" applyNumberFormat="0" applyProtection="0">
      <alignment horizontal="right" vertical="center"/>
    </xf>
    <xf numFmtId="4" fontId="36" fillId="90" borderId="73" applyNumberFormat="0" applyProtection="0">
      <alignment horizontal="right" vertical="center"/>
    </xf>
    <xf numFmtId="4" fontId="36" fillId="90" borderId="73" applyNumberFormat="0" applyProtection="0">
      <alignment horizontal="right" vertical="center"/>
    </xf>
    <xf numFmtId="4" fontId="36" fillId="90" borderId="73" applyNumberFormat="0" applyProtection="0">
      <alignment horizontal="right" vertical="center"/>
    </xf>
    <xf numFmtId="4" fontId="36" fillId="90" borderId="73" applyNumberFormat="0" applyProtection="0">
      <alignment horizontal="right" vertical="center"/>
    </xf>
    <xf numFmtId="4" fontId="36" fillId="90" borderId="73" applyNumberFormat="0" applyProtection="0">
      <alignment horizontal="right" vertical="center"/>
    </xf>
    <xf numFmtId="4" fontId="36" fillId="90" borderId="73" applyNumberFormat="0" applyProtection="0">
      <alignment horizontal="right" vertical="center"/>
    </xf>
    <xf numFmtId="4" fontId="36" fillId="90" borderId="73" applyNumberFormat="0" applyProtection="0">
      <alignment horizontal="right" vertical="center"/>
    </xf>
    <xf numFmtId="4" fontId="36" fillId="90" borderId="73" applyNumberFormat="0" applyProtection="0">
      <alignment horizontal="right" vertical="center"/>
    </xf>
    <xf numFmtId="4" fontId="36" fillId="90" borderId="73" applyNumberFormat="0" applyProtection="0">
      <alignment horizontal="right" vertical="center"/>
    </xf>
    <xf numFmtId="4" fontId="36" fillId="90" borderId="73" applyNumberFormat="0" applyProtection="0">
      <alignment horizontal="right" vertical="center"/>
    </xf>
    <xf numFmtId="4" fontId="36" fillId="90" borderId="73" applyNumberFormat="0" applyProtection="0">
      <alignment horizontal="right" vertical="center"/>
    </xf>
    <xf numFmtId="4" fontId="36" fillId="90" borderId="73" applyNumberFormat="0" applyProtection="0">
      <alignment horizontal="right" vertical="center"/>
    </xf>
    <xf numFmtId="4" fontId="36" fillId="90" borderId="73" applyNumberFormat="0" applyProtection="0">
      <alignment horizontal="right" vertical="center"/>
    </xf>
    <xf numFmtId="4" fontId="36" fillId="90" borderId="73" applyNumberFormat="0" applyProtection="0">
      <alignment horizontal="right" vertical="center"/>
    </xf>
    <xf numFmtId="4" fontId="36" fillId="90" borderId="73" applyNumberFormat="0" applyProtection="0">
      <alignment horizontal="right" vertical="center"/>
    </xf>
    <xf numFmtId="4" fontId="36" fillId="90" borderId="73" applyNumberFormat="0" applyProtection="0">
      <alignment horizontal="right" vertical="center"/>
    </xf>
    <xf numFmtId="4" fontId="36" fillId="90" borderId="73" applyNumberFormat="0" applyProtection="0">
      <alignment horizontal="right" vertical="center"/>
    </xf>
    <xf numFmtId="4" fontId="36" fillId="90" borderId="73" applyNumberFormat="0" applyProtection="0">
      <alignment horizontal="right" vertical="center"/>
    </xf>
    <xf numFmtId="4" fontId="36" fillId="90" borderId="73" applyNumberFormat="0" applyProtection="0">
      <alignment horizontal="right" vertical="center"/>
    </xf>
    <xf numFmtId="4" fontId="36" fillId="90" borderId="73" applyNumberFormat="0" applyProtection="0">
      <alignment horizontal="right" vertical="center"/>
    </xf>
    <xf numFmtId="4" fontId="36" fillId="90" borderId="73" applyNumberFormat="0" applyProtection="0">
      <alignment horizontal="right" vertical="center"/>
    </xf>
    <xf numFmtId="4" fontId="36" fillId="90" borderId="73" applyNumberFormat="0" applyProtection="0">
      <alignment horizontal="right" vertical="center"/>
    </xf>
    <xf numFmtId="4" fontId="36" fillId="90" borderId="73" applyNumberFormat="0" applyProtection="0">
      <alignment horizontal="right" vertical="center"/>
    </xf>
    <xf numFmtId="4" fontId="36" fillId="90" borderId="73" applyNumberFormat="0" applyProtection="0">
      <alignment horizontal="right" vertical="center"/>
    </xf>
    <xf numFmtId="4" fontId="36" fillId="90" borderId="73" applyNumberFormat="0" applyProtection="0">
      <alignment horizontal="right" vertical="center"/>
    </xf>
    <xf numFmtId="4" fontId="36" fillId="90" borderId="73" applyNumberFormat="0" applyProtection="0">
      <alignment horizontal="right" vertical="center"/>
    </xf>
    <xf numFmtId="4" fontId="36" fillId="90" borderId="73" applyNumberFormat="0" applyProtection="0">
      <alignment horizontal="right" vertical="center"/>
    </xf>
    <xf numFmtId="4" fontId="36" fillId="90" borderId="73" applyNumberFormat="0" applyProtection="0">
      <alignment horizontal="right" vertical="center"/>
    </xf>
    <xf numFmtId="4" fontId="36" fillId="90" borderId="73" applyNumberFormat="0" applyProtection="0">
      <alignment horizontal="right" vertical="center"/>
    </xf>
    <xf numFmtId="4" fontId="36" fillId="90" borderId="73" applyNumberFormat="0" applyProtection="0">
      <alignment horizontal="right" vertical="center"/>
    </xf>
    <xf numFmtId="4" fontId="36" fillId="90" borderId="73" applyNumberFormat="0" applyProtection="0">
      <alignment horizontal="right" vertical="center"/>
    </xf>
    <xf numFmtId="4" fontId="36" fillId="90" borderId="73" applyNumberFormat="0" applyProtection="0">
      <alignment horizontal="right" vertical="center"/>
    </xf>
    <xf numFmtId="4" fontId="36" fillId="90" borderId="73" applyNumberFormat="0" applyProtection="0">
      <alignment horizontal="right" vertical="center"/>
    </xf>
    <xf numFmtId="4" fontId="36" fillId="90" borderId="73" applyNumberFormat="0" applyProtection="0">
      <alignment horizontal="right" vertical="center"/>
    </xf>
    <xf numFmtId="4" fontId="36" fillId="90" borderId="73" applyNumberFormat="0" applyProtection="0">
      <alignment horizontal="right" vertical="center"/>
    </xf>
    <xf numFmtId="4" fontId="36" fillId="90" borderId="73" applyNumberFormat="0" applyProtection="0">
      <alignment horizontal="right" vertical="center"/>
    </xf>
    <xf numFmtId="4" fontId="36" fillId="90" borderId="73" applyNumberFormat="0" applyProtection="0">
      <alignment horizontal="right" vertical="center"/>
    </xf>
    <xf numFmtId="4" fontId="36" fillId="90" borderId="73" applyNumberFormat="0" applyProtection="0">
      <alignment horizontal="right" vertical="center"/>
    </xf>
    <xf numFmtId="4" fontId="36" fillId="90" borderId="73" applyNumberFormat="0" applyProtection="0">
      <alignment horizontal="right" vertical="center"/>
    </xf>
    <xf numFmtId="4" fontId="36" fillId="90" borderId="73" applyNumberFormat="0" applyProtection="0">
      <alignment horizontal="right" vertical="center"/>
    </xf>
    <xf numFmtId="4" fontId="36" fillId="90" borderId="73" applyNumberFormat="0" applyProtection="0">
      <alignment horizontal="right" vertical="center"/>
    </xf>
    <xf numFmtId="4" fontId="36" fillId="90" borderId="73" applyNumberFormat="0" applyProtection="0">
      <alignment horizontal="right" vertical="center"/>
    </xf>
    <xf numFmtId="4" fontId="36" fillId="90" borderId="73" applyNumberFormat="0" applyProtection="0">
      <alignment horizontal="right" vertical="center"/>
    </xf>
    <xf numFmtId="4" fontId="36" fillId="90" borderId="73" applyNumberFormat="0" applyProtection="0">
      <alignment horizontal="right" vertical="center"/>
    </xf>
    <xf numFmtId="4" fontId="36" fillId="90" borderId="73" applyNumberFormat="0" applyProtection="0">
      <alignment horizontal="right" vertical="center"/>
    </xf>
    <xf numFmtId="4" fontId="36" fillId="90" borderId="73" applyNumberFormat="0" applyProtection="0">
      <alignment horizontal="right" vertical="center"/>
    </xf>
    <xf numFmtId="4" fontId="36" fillId="90" borderId="73" applyNumberFormat="0" applyProtection="0">
      <alignment horizontal="right" vertical="center"/>
    </xf>
    <xf numFmtId="4" fontId="36" fillId="90" borderId="73" applyNumberFormat="0" applyProtection="0">
      <alignment horizontal="right" vertical="center"/>
    </xf>
    <xf numFmtId="4" fontId="36" fillId="90" borderId="73" applyNumberFormat="0" applyProtection="0">
      <alignment horizontal="right" vertical="center"/>
    </xf>
    <xf numFmtId="4" fontId="36" fillId="90" borderId="73" applyNumberFormat="0" applyProtection="0">
      <alignment horizontal="right" vertical="center"/>
    </xf>
    <xf numFmtId="4" fontId="36" fillId="90" borderId="73" applyNumberFormat="0" applyProtection="0">
      <alignment horizontal="right" vertical="center"/>
    </xf>
    <xf numFmtId="4" fontId="36" fillId="90" borderId="73" applyNumberFormat="0" applyProtection="0">
      <alignment horizontal="right" vertical="center"/>
    </xf>
    <xf numFmtId="4" fontId="36" fillId="90" borderId="73" applyNumberFormat="0" applyProtection="0">
      <alignment horizontal="right" vertical="center"/>
    </xf>
    <xf numFmtId="4" fontId="36" fillId="90" borderId="73" applyNumberFormat="0" applyProtection="0">
      <alignment horizontal="right" vertical="center"/>
    </xf>
    <xf numFmtId="4" fontId="36" fillId="90" borderId="73" applyNumberFormat="0" applyProtection="0">
      <alignment horizontal="right" vertical="center"/>
    </xf>
    <xf numFmtId="4" fontId="36" fillId="90" borderId="73" applyNumberFormat="0" applyProtection="0">
      <alignment horizontal="right" vertical="center"/>
    </xf>
    <xf numFmtId="4" fontId="36" fillId="90" borderId="73" applyNumberFormat="0" applyProtection="0">
      <alignment horizontal="right" vertical="center"/>
    </xf>
    <xf numFmtId="4" fontId="36" fillId="90" borderId="73" applyNumberFormat="0" applyProtection="0">
      <alignment horizontal="right" vertical="center"/>
    </xf>
    <xf numFmtId="4" fontId="36" fillId="90" borderId="73" applyNumberFormat="0" applyProtection="0">
      <alignment horizontal="right" vertical="center"/>
    </xf>
    <xf numFmtId="4" fontId="36" fillId="90" borderId="73" applyNumberFormat="0" applyProtection="0">
      <alignment horizontal="right" vertical="center"/>
    </xf>
    <xf numFmtId="4" fontId="36" fillId="90" borderId="73" applyNumberFormat="0" applyProtection="0">
      <alignment horizontal="right" vertical="center"/>
    </xf>
    <xf numFmtId="4" fontId="36" fillId="90" borderId="73" applyNumberFormat="0" applyProtection="0">
      <alignment horizontal="right" vertical="center"/>
    </xf>
    <xf numFmtId="4" fontId="36" fillId="90" borderId="73" applyNumberFormat="0" applyProtection="0">
      <alignment horizontal="right" vertical="center"/>
    </xf>
    <xf numFmtId="4" fontId="36" fillId="90" borderId="73" applyNumberFormat="0" applyProtection="0">
      <alignment horizontal="right" vertical="center"/>
    </xf>
    <xf numFmtId="4" fontId="36" fillId="90" borderId="73" applyNumberFormat="0" applyProtection="0">
      <alignment horizontal="right" vertical="center"/>
    </xf>
    <xf numFmtId="4" fontId="36" fillId="90" borderId="73" applyNumberFormat="0" applyProtection="0">
      <alignment horizontal="right" vertical="center"/>
    </xf>
    <xf numFmtId="4" fontId="36" fillId="90" borderId="73" applyNumberFormat="0" applyProtection="0">
      <alignment horizontal="right" vertical="center"/>
    </xf>
    <xf numFmtId="4" fontId="36" fillId="90" borderId="73" applyNumberFormat="0" applyProtection="0">
      <alignment horizontal="right" vertical="center"/>
    </xf>
    <xf numFmtId="4" fontId="36" fillId="90" borderId="73" applyNumberFormat="0" applyProtection="0">
      <alignment horizontal="right" vertical="center"/>
    </xf>
    <xf numFmtId="4" fontId="36" fillId="90" borderId="73" applyNumberFormat="0" applyProtection="0">
      <alignment horizontal="right" vertical="center"/>
    </xf>
    <xf numFmtId="4" fontId="36" fillId="90" borderId="73" applyNumberFormat="0" applyProtection="0">
      <alignment horizontal="right" vertical="center"/>
    </xf>
    <xf numFmtId="4" fontId="36" fillId="90" borderId="73" applyNumberFormat="0" applyProtection="0">
      <alignment horizontal="right" vertical="center"/>
    </xf>
    <xf numFmtId="4" fontId="36" fillId="90" borderId="73" applyNumberFormat="0" applyProtection="0">
      <alignment horizontal="right" vertical="center"/>
    </xf>
    <xf numFmtId="4" fontId="36" fillId="90" borderId="73" applyNumberFormat="0" applyProtection="0">
      <alignment horizontal="right" vertical="center"/>
    </xf>
    <xf numFmtId="4" fontId="36" fillId="90" borderId="73" applyNumberFormat="0" applyProtection="0">
      <alignment horizontal="right" vertical="center"/>
    </xf>
    <xf numFmtId="4" fontId="36" fillId="90" borderId="73" applyNumberFormat="0" applyProtection="0">
      <alignment horizontal="right" vertical="center"/>
    </xf>
    <xf numFmtId="4" fontId="36" fillId="90" borderId="73" applyNumberFormat="0" applyProtection="0">
      <alignment horizontal="right" vertical="center"/>
    </xf>
    <xf numFmtId="4" fontId="36" fillId="90" borderId="73" applyNumberFormat="0" applyProtection="0">
      <alignment horizontal="right" vertical="center"/>
    </xf>
    <xf numFmtId="4" fontId="36" fillId="90" borderId="73" applyNumberFormat="0" applyProtection="0">
      <alignment horizontal="right" vertical="center"/>
    </xf>
    <xf numFmtId="4" fontId="36" fillId="90" borderId="73" applyNumberFormat="0" applyProtection="0">
      <alignment horizontal="right" vertical="center"/>
    </xf>
    <xf numFmtId="4" fontId="36" fillId="90" borderId="73" applyNumberFormat="0" applyProtection="0">
      <alignment horizontal="right" vertical="center"/>
    </xf>
    <xf numFmtId="4" fontId="36" fillId="90" borderId="73" applyNumberFormat="0" applyProtection="0">
      <alignment horizontal="right" vertical="center"/>
    </xf>
    <xf numFmtId="4" fontId="36" fillId="90" borderId="73" applyNumberFormat="0" applyProtection="0">
      <alignment horizontal="right" vertical="center"/>
    </xf>
    <xf numFmtId="4" fontId="36" fillId="90" borderId="73" applyNumberFormat="0" applyProtection="0">
      <alignment horizontal="right" vertical="center"/>
    </xf>
    <xf numFmtId="4" fontId="36" fillId="90" borderId="73" applyNumberFormat="0" applyProtection="0">
      <alignment horizontal="right" vertical="center"/>
    </xf>
    <xf numFmtId="4" fontId="36" fillId="90" borderId="73" applyNumberFormat="0" applyProtection="0">
      <alignment horizontal="right" vertical="center"/>
    </xf>
    <xf numFmtId="4" fontId="36" fillId="90" borderId="73" applyNumberFormat="0" applyProtection="0">
      <alignment horizontal="right" vertical="center"/>
    </xf>
    <xf numFmtId="4" fontId="36" fillId="90" borderId="73" applyNumberFormat="0" applyProtection="0">
      <alignment horizontal="right" vertical="center"/>
    </xf>
    <xf numFmtId="4" fontId="36" fillId="90" borderId="73" applyNumberFormat="0" applyProtection="0">
      <alignment horizontal="right" vertical="center"/>
    </xf>
    <xf numFmtId="4" fontId="36" fillId="90" borderId="73" applyNumberFormat="0" applyProtection="0">
      <alignment horizontal="right" vertical="center"/>
    </xf>
    <xf numFmtId="4" fontId="36" fillId="90" borderId="73" applyNumberFormat="0" applyProtection="0">
      <alignment horizontal="right" vertical="center"/>
    </xf>
    <xf numFmtId="4" fontId="36" fillId="90" borderId="73" applyNumberFormat="0" applyProtection="0">
      <alignment horizontal="right" vertical="center"/>
    </xf>
    <xf numFmtId="4" fontId="36" fillId="90" borderId="73" applyNumberFormat="0" applyProtection="0">
      <alignment horizontal="right" vertical="center"/>
    </xf>
    <xf numFmtId="4" fontId="36" fillId="90" borderId="73" applyNumberFormat="0" applyProtection="0">
      <alignment horizontal="right" vertical="center"/>
    </xf>
    <xf numFmtId="4" fontId="36" fillId="90" borderId="73" applyNumberFormat="0" applyProtection="0">
      <alignment horizontal="right" vertical="center"/>
    </xf>
    <xf numFmtId="4" fontId="36" fillId="90" borderId="73" applyNumberFormat="0" applyProtection="0">
      <alignment horizontal="right" vertical="center"/>
    </xf>
    <xf numFmtId="4" fontId="36" fillId="90" borderId="73" applyNumberFormat="0" applyProtection="0">
      <alignment horizontal="right" vertical="center"/>
    </xf>
    <xf numFmtId="4" fontId="36" fillId="90" borderId="73" applyNumberFormat="0" applyProtection="0">
      <alignment horizontal="right" vertical="center"/>
    </xf>
    <xf numFmtId="4" fontId="36" fillId="90" borderId="73" applyNumberFormat="0" applyProtection="0">
      <alignment horizontal="right" vertical="center"/>
    </xf>
    <xf numFmtId="4" fontId="36" fillId="90" borderId="73" applyNumberFormat="0" applyProtection="0">
      <alignment horizontal="right" vertical="center"/>
    </xf>
    <xf numFmtId="4" fontId="36" fillId="90" borderId="73" applyNumberFormat="0" applyProtection="0">
      <alignment horizontal="right" vertical="center"/>
    </xf>
    <xf numFmtId="4" fontId="36" fillId="90" borderId="73" applyNumberFormat="0" applyProtection="0">
      <alignment horizontal="right" vertical="center"/>
    </xf>
    <xf numFmtId="4" fontId="36" fillId="90" borderId="73" applyNumberFormat="0" applyProtection="0">
      <alignment horizontal="right" vertical="center"/>
    </xf>
    <xf numFmtId="4" fontId="36" fillId="90" borderId="73" applyNumberFormat="0" applyProtection="0">
      <alignment horizontal="right" vertical="center"/>
    </xf>
    <xf numFmtId="4" fontId="36" fillId="90" borderId="73" applyNumberFormat="0" applyProtection="0">
      <alignment horizontal="right" vertical="center"/>
    </xf>
    <xf numFmtId="4" fontId="36" fillId="90" borderId="73" applyNumberFormat="0" applyProtection="0">
      <alignment horizontal="right" vertical="center"/>
    </xf>
    <xf numFmtId="4" fontId="36" fillId="90" borderId="73" applyNumberFormat="0" applyProtection="0">
      <alignment horizontal="right" vertical="center"/>
    </xf>
    <xf numFmtId="4" fontId="36" fillId="90" borderId="73" applyNumberFormat="0" applyProtection="0">
      <alignment horizontal="right" vertical="center"/>
    </xf>
    <xf numFmtId="4" fontId="36" fillId="90" borderId="73" applyNumberFormat="0" applyProtection="0">
      <alignment horizontal="right" vertical="center"/>
    </xf>
    <xf numFmtId="4" fontId="36" fillId="90" borderId="73" applyNumberFormat="0" applyProtection="0">
      <alignment horizontal="right" vertical="center"/>
    </xf>
    <xf numFmtId="4" fontId="36" fillId="90" borderId="73" applyNumberFormat="0" applyProtection="0">
      <alignment horizontal="right" vertical="center"/>
    </xf>
    <xf numFmtId="4" fontId="36" fillId="90" borderId="73" applyNumberFormat="0" applyProtection="0">
      <alignment horizontal="right" vertical="center"/>
    </xf>
    <xf numFmtId="4" fontId="36" fillId="90" borderId="73" applyNumberFormat="0" applyProtection="0">
      <alignment horizontal="right" vertical="center"/>
    </xf>
    <xf numFmtId="4" fontId="36" fillId="90" borderId="73" applyNumberFormat="0" applyProtection="0">
      <alignment horizontal="right" vertical="center"/>
    </xf>
    <xf numFmtId="4" fontId="36" fillId="90" borderId="73" applyNumberFormat="0" applyProtection="0">
      <alignment horizontal="right" vertical="center"/>
    </xf>
    <xf numFmtId="4" fontId="36" fillId="90" borderId="73" applyNumberFormat="0" applyProtection="0">
      <alignment horizontal="right" vertical="center"/>
    </xf>
    <xf numFmtId="4" fontId="36" fillId="90" borderId="73" applyNumberFormat="0" applyProtection="0">
      <alignment horizontal="right" vertical="center"/>
    </xf>
    <xf numFmtId="4" fontId="36" fillId="90" borderId="73" applyNumberFormat="0" applyProtection="0">
      <alignment horizontal="right" vertical="center"/>
    </xf>
    <xf numFmtId="4" fontId="36" fillId="90" borderId="73" applyNumberFormat="0" applyProtection="0">
      <alignment horizontal="right" vertical="center"/>
    </xf>
    <xf numFmtId="4" fontId="36" fillId="90" borderId="73" applyNumberFormat="0" applyProtection="0">
      <alignment horizontal="right" vertical="center"/>
    </xf>
    <xf numFmtId="4" fontId="36" fillId="90" borderId="73" applyNumberFormat="0" applyProtection="0">
      <alignment horizontal="right" vertical="center"/>
    </xf>
    <xf numFmtId="4" fontId="36" fillId="90" borderId="73" applyNumberFormat="0" applyProtection="0">
      <alignment horizontal="right" vertical="center"/>
    </xf>
    <xf numFmtId="4" fontId="36" fillId="90" borderId="73" applyNumberFormat="0" applyProtection="0">
      <alignment horizontal="right" vertical="center"/>
    </xf>
    <xf numFmtId="4" fontId="36" fillId="90" borderId="73" applyNumberFormat="0" applyProtection="0">
      <alignment horizontal="right" vertical="center"/>
    </xf>
    <xf numFmtId="4" fontId="36" fillId="90" borderId="73" applyNumberFormat="0" applyProtection="0">
      <alignment horizontal="right" vertical="center"/>
    </xf>
    <xf numFmtId="4" fontId="36" fillId="90" borderId="73" applyNumberFormat="0" applyProtection="0">
      <alignment horizontal="right" vertical="center"/>
    </xf>
    <xf numFmtId="4" fontId="36" fillId="90" borderId="73" applyNumberFormat="0" applyProtection="0">
      <alignment horizontal="right" vertical="center"/>
    </xf>
    <xf numFmtId="4" fontId="36" fillId="90" borderId="73" applyNumberFormat="0" applyProtection="0">
      <alignment horizontal="right" vertical="center"/>
    </xf>
    <xf numFmtId="4" fontId="36" fillId="90" borderId="73" applyNumberFormat="0" applyProtection="0">
      <alignment horizontal="right" vertical="center"/>
    </xf>
    <xf numFmtId="4" fontId="36" fillId="90" borderId="73" applyNumberFormat="0" applyProtection="0">
      <alignment horizontal="right" vertical="center"/>
    </xf>
    <xf numFmtId="4" fontId="36" fillId="90" borderId="73" applyNumberFormat="0" applyProtection="0">
      <alignment horizontal="right" vertical="center"/>
    </xf>
    <xf numFmtId="4" fontId="36" fillId="90" borderId="73" applyNumberFormat="0" applyProtection="0">
      <alignment horizontal="right" vertical="center"/>
    </xf>
    <xf numFmtId="4" fontId="36" fillId="90" borderId="73" applyNumberFormat="0" applyProtection="0">
      <alignment horizontal="right" vertical="center"/>
    </xf>
    <xf numFmtId="4" fontId="36" fillId="90" borderId="73" applyNumberFormat="0" applyProtection="0">
      <alignment horizontal="right" vertical="center"/>
    </xf>
    <xf numFmtId="4" fontId="36" fillId="90" borderId="73" applyNumberFormat="0" applyProtection="0">
      <alignment horizontal="right" vertical="center"/>
    </xf>
    <xf numFmtId="4" fontId="36" fillId="90" borderId="73" applyNumberFormat="0" applyProtection="0">
      <alignment horizontal="right" vertical="center"/>
    </xf>
    <xf numFmtId="4" fontId="36" fillId="90" borderId="73" applyNumberFormat="0" applyProtection="0">
      <alignment horizontal="right" vertical="center"/>
    </xf>
    <xf numFmtId="4" fontId="36" fillId="90" borderId="73" applyNumberFormat="0" applyProtection="0">
      <alignment horizontal="right" vertical="center"/>
    </xf>
    <xf numFmtId="4" fontId="36" fillId="90" borderId="73" applyNumberFormat="0" applyProtection="0">
      <alignment horizontal="right" vertical="center"/>
    </xf>
    <xf numFmtId="4" fontId="36" fillId="90" borderId="73" applyNumberFormat="0" applyProtection="0">
      <alignment horizontal="right" vertical="center"/>
    </xf>
    <xf numFmtId="4" fontId="36" fillId="90" borderId="73" applyNumberFormat="0" applyProtection="0">
      <alignment horizontal="right" vertical="center"/>
    </xf>
    <xf numFmtId="4" fontId="36" fillId="90" borderId="73" applyNumberFormat="0" applyProtection="0">
      <alignment horizontal="right" vertical="center"/>
    </xf>
    <xf numFmtId="4" fontId="36" fillId="90" borderId="73" applyNumberFormat="0" applyProtection="0">
      <alignment horizontal="right" vertical="center"/>
    </xf>
    <xf numFmtId="4" fontId="36" fillId="90" borderId="73" applyNumberFormat="0" applyProtection="0">
      <alignment horizontal="right" vertical="center"/>
    </xf>
    <xf numFmtId="4" fontId="36" fillId="90" borderId="73" applyNumberFormat="0" applyProtection="0">
      <alignment horizontal="right" vertical="center"/>
    </xf>
    <xf numFmtId="4" fontId="36" fillId="90" borderId="73" applyNumberFormat="0" applyProtection="0">
      <alignment horizontal="right" vertical="center"/>
    </xf>
    <xf numFmtId="4" fontId="36" fillId="90" borderId="73" applyNumberFormat="0" applyProtection="0">
      <alignment horizontal="right" vertical="center"/>
    </xf>
    <xf numFmtId="4" fontId="36" fillId="90" borderId="73" applyNumberFormat="0" applyProtection="0">
      <alignment horizontal="right" vertical="center"/>
    </xf>
    <xf numFmtId="4" fontId="36" fillId="90" borderId="73" applyNumberFormat="0" applyProtection="0">
      <alignment horizontal="right" vertical="center"/>
    </xf>
    <xf numFmtId="4" fontId="36" fillId="90" borderId="73" applyNumberFormat="0" applyProtection="0">
      <alignment horizontal="right" vertical="center"/>
    </xf>
    <xf numFmtId="4" fontId="36" fillId="90" borderId="73" applyNumberFormat="0" applyProtection="0">
      <alignment horizontal="right" vertical="center"/>
    </xf>
    <xf numFmtId="4" fontId="36" fillId="90" borderId="73" applyNumberFormat="0" applyProtection="0">
      <alignment horizontal="right" vertical="center"/>
    </xf>
    <xf numFmtId="4" fontId="36" fillId="90" borderId="73" applyNumberFormat="0" applyProtection="0">
      <alignment horizontal="right" vertical="center"/>
    </xf>
    <xf numFmtId="4" fontId="36" fillId="90" borderId="73" applyNumberFormat="0" applyProtection="0">
      <alignment horizontal="right" vertical="center"/>
    </xf>
    <xf numFmtId="4" fontId="36" fillId="90" borderId="73" applyNumberFormat="0" applyProtection="0">
      <alignment horizontal="right" vertical="center"/>
    </xf>
    <xf numFmtId="4" fontId="36" fillId="90" borderId="73" applyNumberFormat="0" applyProtection="0">
      <alignment horizontal="right" vertical="center"/>
    </xf>
    <xf numFmtId="4" fontId="36" fillId="90" borderId="73" applyNumberFormat="0" applyProtection="0">
      <alignment horizontal="right" vertical="center"/>
    </xf>
    <xf numFmtId="4" fontId="36" fillId="90" borderId="73" applyNumberFormat="0" applyProtection="0">
      <alignment horizontal="right" vertical="center"/>
    </xf>
    <xf numFmtId="4" fontId="36" fillId="90" borderId="73" applyNumberFormat="0" applyProtection="0">
      <alignment horizontal="right" vertical="center"/>
    </xf>
    <xf numFmtId="4" fontId="36" fillId="90" borderId="73" applyNumberFormat="0" applyProtection="0">
      <alignment horizontal="right" vertical="center"/>
    </xf>
    <xf numFmtId="4" fontId="36" fillId="90" borderId="73" applyNumberFormat="0" applyProtection="0">
      <alignment horizontal="right" vertical="center"/>
    </xf>
    <xf numFmtId="4" fontId="36" fillId="90" borderId="73" applyNumberFormat="0" applyProtection="0">
      <alignment horizontal="right" vertical="center"/>
    </xf>
    <xf numFmtId="4" fontId="36" fillId="90" borderId="73" applyNumberFormat="0" applyProtection="0">
      <alignment horizontal="right" vertical="center"/>
    </xf>
    <xf numFmtId="4" fontId="36" fillId="90" borderId="73" applyNumberFormat="0" applyProtection="0">
      <alignment horizontal="right" vertical="center"/>
    </xf>
    <xf numFmtId="4" fontId="36" fillId="90" borderId="73" applyNumberFormat="0" applyProtection="0">
      <alignment horizontal="right" vertical="center"/>
    </xf>
    <xf numFmtId="4" fontId="36" fillId="90" borderId="73" applyNumberFormat="0" applyProtection="0">
      <alignment horizontal="right" vertical="center"/>
    </xf>
    <xf numFmtId="4" fontId="36" fillId="90" borderId="73" applyNumberFormat="0" applyProtection="0">
      <alignment horizontal="right" vertical="center"/>
    </xf>
    <xf numFmtId="4" fontId="36" fillId="90" borderId="73" applyNumberFormat="0" applyProtection="0">
      <alignment horizontal="right" vertical="center"/>
    </xf>
    <xf numFmtId="4" fontId="36" fillId="90" borderId="73" applyNumberFormat="0" applyProtection="0">
      <alignment horizontal="right" vertical="center"/>
    </xf>
    <xf numFmtId="4" fontId="36" fillId="90" borderId="73" applyNumberFormat="0" applyProtection="0">
      <alignment horizontal="right" vertical="center"/>
    </xf>
    <xf numFmtId="4" fontId="36" fillId="90" borderId="73" applyNumberFormat="0" applyProtection="0">
      <alignment horizontal="right" vertical="center"/>
    </xf>
    <xf numFmtId="4" fontId="36" fillId="90" borderId="73" applyNumberFormat="0" applyProtection="0">
      <alignment horizontal="right" vertical="center"/>
    </xf>
    <xf numFmtId="4" fontId="36" fillId="90" borderId="73" applyNumberFormat="0" applyProtection="0">
      <alignment horizontal="right" vertical="center"/>
    </xf>
    <xf numFmtId="4" fontId="36" fillId="90" borderId="73" applyNumberFormat="0" applyProtection="0">
      <alignment horizontal="right" vertical="center"/>
    </xf>
    <xf numFmtId="4" fontId="36" fillId="90" borderId="73" applyNumberFormat="0" applyProtection="0">
      <alignment horizontal="right" vertical="center"/>
    </xf>
    <xf numFmtId="4" fontId="36" fillId="90" borderId="73" applyNumberFormat="0" applyProtection="0">
      <alignment horizontal="right" vertical="center"/>
    </xf>
    <xf numFmtId="4" fontId="36" fillId="90" borderId="73" applyNumberFormat="0" applyProtection="0">
      <alignment horizontal="right" vertical="center"/>
    </xf>
    <xf numFmtId="4" fontId="36" fillId="90" borderId="73" applyNumberFormat="0" applyProtection="0">
      <alignment horizontal="right" vertical="center"/>
    </xf>
    <xf numFmtId="4" fontId="36" fillId="90" borderId="73" applyNumberFormat="0" applyProtection="0">
      <alignment horizontal="right" vertical="center"/>
    </xf>
    <xf numFmtId="4" fontId="36" fillId="90" borderId="73" applyNumberFormat="0" applyProtection="0">
      <alignment horizontal="right" vertical="center"/>
    </xf>
    <xf numFmtId="4" fontId="36" fillId="90" borderId="73" applyNumberFormat="0" applyProtection="0">
      <alignment horizontal="right" vertical="center"/>
    </xf>
    <xf numFmtId="4" fontId="36" fillId="90" borderId="73" applyNumberFormat="0" applyProtection="0">
      <alignment horizontal="right" vertical="center"/>
    </xf>
    <xf numFmtId="4" fontId="36" fillId="90" borderId="73" applyNumberFormat="0" applyProtection="0">
      <alignment horizontal="right" vertical="center"/>
    </xf>
    <xf numFmtId="4" fontId="36" fillId="90" borderId="73" applyNumberFormat="0" applyProtection="0">
      <alignment horizontal="right" vertical="center"/>
    </xf>
    <xf numFmtId="4" fontId="36" fillId="90" borderId="73" applyNumberFormat="0" applyProtection="0">
      <alignment horizontal="right" vertical="center"/>
    </xf>
    <xf numFmtId="4" fontId="36" fillId="90" borderId="73" applyNumberFormat="0" applyProtection="0">
      <alignment horizontal="right" vertical="center"/>
    </xf>
    <xf numFmtId="4" fontId="36" fillId="90" borderId="73" applyNumberFormat="0" applyProtection="0">
      <alignment horizontal="right" vertical="center"/>
    </xf>
    <xf numFmtId="4" fontId="36" fillId="90" borderId="73" applyNumberFormat="0" applyProtection="0">
      <alignment horizontal="right" vertical="center"/>
    </xf>
    <xf numFmtId="4" fontId="36" fillId="90" borderId="73" applyNumberFormat="0" applyProtection="0">
      <alignment horizontal="right" vertical="center"/>
    </xf>
    <xf numFmtId="4" fontId="36" fillId="90" borderId="73" applyNumberFormat="0" applyProtection="0">
      <alignment horizontal="right" vertical="center"/>
    </xf>
    <xf numFmtId="4" fontId="36" fillId="90" borderId="73" applyNumberFormat="0" applyProtection="0">
      <alignment horizontal="right" vertical="center"/>
    </xf>
    <xf numFmtId="4" fontId="36" fillId="90" borderId="73" applyNumberFormat="0" applyProtection="0">
      <alignment horizontal="right" vertical="center"/>
    </xf>
    <xf numFmtId="4" fontId="36" fillId="90" borderId="73" applyNumberFormat="0" applyProtection="0">
      <alignment horizontal="right" vertical="center"/>
    </xf>
    <xf numFmtId="4" fontId="36" fillId="90" borderId="73" applyNumberFormat="0" applyProtection="0">
      <alignment horizontal="right" vertical="center"/>
    </xf>
    <xf numFmtId="4" fontId="36" fillId="90" borderId="73" applyNumberFormat="0" applyProtection="0">
      <alignment horizontal="right" vertical="center"/>
    </xf>
    <xf numFmtId="4" fontId="36" fillId="90" borderId="73" applyNumberFormat="0" applyProtection="0">
      <alignment horizontal="right" vertical="center"/>
    </xf>
    <xf numFmtId="4" fontId="36" fillId="90" borderId="73" applyNumberFormat="0" applyProtection="0">
      <alignment horizontal="right" vertical="center"/>
    </xf>
    <xf numFmtId="4" fontId="36" fillId="90" borderId="73" applyNumberFormat="0" applyProtection="0">
      <alignment horizontal="right" vertical="center"/>
    </xf>
    <xf numFmtId="4" fontId="36" fillId="90" borderId="73" applyNumberFormat="0" applyProtection="0">
      <alignment horizontal="right" vertical="center"/>
    </xf>
    <xf numFmtId="4" fontId="36" fillId="90" borderId="73" applyNumberFormat="0" applyProtection="0">
      <alignment horizontal="right" vertical="center"/>
    </xf>
    <xf numFmtId="4" fontId="36" fillId="90" borderId="73" applyNumberFormat="0" applyProtection="0">
      <alignment horizontal="right" vertical="center"/>
    </xf>
    <xf numFmtId="4" fontId="36" fillId="90" borderId="73" applyNumberFormat="0" applyProtection="0">
      <alignment horizontal="right" vertical="center"/>
    </xf>
    <xf numFmtId="4" fontId="36" fillId="90" borderId="73" applyNumberFormat="0" applyProtection="0">
      <alignment horizontal="right" vertical="center"/>
    </xf>
    <xf numFmtId="4" fontId="36" fillId="90" borderId="73" applyNumberFormat="0" applyProtection="0">
      <alignment horizontal="right" vertical="center"/>
    </xf>
    <xf numFmtId="4" fontId="36" fillId="90" borderId="73" applyNumberFormat="0" applyProtection="0">
      <alignment horizontal="right" vertical="center"/>
    </xf>
    <xf numFmtId="4" fontId="36" fillId="90" borderId="73" applyNumberFormat="0" applyProtection="0">
      <alignment horizontal="right" vertical="center"/>
    </xf>
    <xf numFmtId="4" fontId="36" fillId="90" borderId="73" applyNumberFormat="0" applyProtection="0">
      <alignment horizontal="right" vertical="center"/>
    </xf>
    <xf numFmtId="4" fontId="36" fillId="90" borderId="73" applyNumberFormat="0" applyProtection="0">
      <alignment horizontal="right" vertical="center"/>
    </xf>
    <xf numFmtId="4" fontId="36" fillId="90" borderId="73" applyNumberFormat="0" applyProtection="0">
      <alignment horizontal="right" vertical="center"/>
    </xf>
    <xf numFmtId="4" fontId="36" fillId="90" borderId="73" applyNumberFormat="0" applyProtection="0">
      <alignment horizontal="right" vertical="center"/>
    </xf>
    <xf numFmtId="4" fontId="36" fillId="90" borderId="73" applyNumberFormat="0" applyProtection="0">
      <alignment horizontal="right" vertical="center"/>
    </xf>
    <xf numFmtId="4" fontId="36" fillId="90" borderId="73" applyNumberFormat="0" applyProtection="0">
      <alignment horizontal="right" vertical="center"/>
    </xf>
    <xf numFmtId="4" fontId="36" fillId="90" borderId="73" applyNumberFormat="0" applyProtection="0">
      <alignment horizontal="right" vertical="center"/>
    </xf>
    <xf numFmtId="4" fontId="36" fillId="90" borderId="73" applyNumberFormat="0" applyProtection="0">
      <alignment horizontal="right" vertical="center"/>
    </xf>
    <xf numFmtId="4" fontId="36" fillId="90" borderId="73" applyNumberFormat="0" applyProtection="0">
      <alignment horizontal="right" vertical="center"/>
    </xf>
    <xf numFmtId="4" fontId="36" fillId="90" borderId="73" applyNumberFormat="0" applyProtection="0">
      <alignment horizontal="right" vertical="center"/>
    </xf>
    <xf numFmtId="4" fontId="36" fillId="90" borderId="73" applyNumberFormat="0" applyProtection="0">
      <alignment horizontal="right" vertical="center"/>
    </xf>
    <xf numFmtId="4" fontId="36" fillId="90" borderId="73" applyNumberFormat="0" applyProtection="0">
      <alignment horizontal="right" vertical="center"/>
    </xf>
    <xf numFmtId="4" fontId="36" fillId="90" borderId="73" applyNumberFormat="0" applyProtection="0">
      <alignment horizontal="right" vertical="center"/>
    </xf>
    <xf numFmtId="4" fontId="36" fillId="90" borderId="73" applyNumberFormat="0" applyProtection="0">
      <alignment horizontal="right" vertical="center"/>
    </xf>
    <xf numFmtId="4" fontId="36" fillId="90" borderId="73" applyNumberFormat="0" applyProtection="0">
      <alignment horizontal="right" vertical="center"/>
    </xf>
    <xf numFmtId="4" fontId="36" fillId="90" borderId="73" applyNumberFormat="0" applyProtection="0">
      <alignment horizontal="right" vertical="center"/>
    </xf>
    <xf numFmtId="4" fontId="36" fillId="90" borderId="73" applyNumberFormat="0" applyProtection="0">
      <alignment horizontal="right" vertical="center"/>
    </xf>
    <xf numFmtId="4" fontId="36" fillId="90" borderId="73" applyNumberFormat="0" applyProtection="0">
      <alignment horizontal="right" vertical="center"/>
    </xf>
    <xf numFmtId="4" fontId="36" fillId="90" borderId="73" applyNumberFormat="0" applyProtection="0">
      <alignment horizontal="right" vertical="center"/>
    </xf>
    <xf numFmtId="4" fontId="36" fillId="90" borderId="73" applyNumberFormat="0" applyProtection="0">
      <alignment horizontal="right" vertical="center"/>
    </xf>
    <xf numFmtId="4" fontId="36" fillId="90" borderId="73" applyNumberFormat="0" applyProtection="0">
      <alignment horizontal="right" vertical="center"/>
    </xf>
    <xf numFmtId="4" fontId="36" fillId="90" borderId="73" applyNumberFormat="0" applyProtection="0">
      <alignment horizontal="right" vertical="center"/>
    </xf>
    <xf numFmtId="4" fontId="36" fillId="90" borderId="73" applyNumberFormat="0" applyProtection="0">
      <alignment horizontal="right" vertical="center"/>
    </xf>
    <xf numFmtId="4" fontId="36" fillId="90" borderId="73" applyNumberFormat="0" applyProtection="0">
      <alignment horizontal="right" vertical="center"/>
    </xf>
    <xf numFmtId="4" fontId="36" fillId="90" borderId="73" applyNumberFormat="0" applyProtection="0">
      <alignment horizontal="right" vertical="center"/>
    </xf>
    <xf numFmtId="4" fontId="36" fillId="90" borderId="73" applyNumberFormat="0" applyProtection="0">
      <alignment horizontal="right" vertical="center"/>
    </xf>
    <xf numFmtId="4" fontId="36" fillId="90" borderId="73" applyNumberFormat="0" applyProtection="0">
      <alignment horizontal="right" vertical="center"/>
    </xf>
    <xf numFmtId="4" fontId="36" fillId="90" borderId="73" applyNumberFormat="0" applyProtection="0">
      <alignment horizontal="right" vertical="center"/>
    </xf>
    <xf numFmtId="4" fontId="36" fillId="90" borderId="73" applyNumberFormat="0" applyProtection="0">
      <alignment horizontal="right" vertical="center"/>
    </xf>
    <xf numFmtId="4" fontId="36" fillId="90" borderId="73" applyNumberFormat="0" applyProtection="0">
      <alignment horizontal="right" vertical="center"/>
    </xf>
    <xf numFmtId="4" fontId="36" fillId="90" borderId="73" applyNumberFormat="0" applyProtection="0">
      <alignment horizontal="right" vertical="center"/>
    </xf>
    <xf numFmtId="4" fontId="36" fillId="90" borderId="73" applyNumberFormat="0" applyProtection="0">
      <alignment horizontal="right" vertical="center"/>
    </xf>
    <xf numFmtId="4" fontId="36" fillId="90" borderId="73" applyNumberFormat="0" applyProtection="0">
      <alignment horizontal="right" vertical="center"/>
    </xf>
    <xf numFmtId="4" fontId="36" fillId="90" borderId="73" applyNumberFormat="0" applyProtection="0">
      <alignment horizontal="right" vertical="center"/>
    </xf>
    <xf numFmtId="4" fontId="36" fillId="90" borderId="73" applyNumberFormat="0" applyProtection="0">
      <alignment horizontal="right" vertical="center"/>
    </xf>
    <xf numFmtId="4" fontId="36" fillId="90" borderId="73" applyNumberFormat="0" applyProtection="0">
      <alignment horizontal="right" vertical="center"/>
    </xf>
    <xf numFmtId="4" fontId="36" fillId="90" borderId="73" applyNumberFormat="0" applyProtection="0">
      <alignment horizontal="right" vertical="center"/>
    </xf>
    <xf numFmtId="4" fontId="36" fillId="90" borderId="73" applyNumberFormat="0" applyProtection="0">
      <alignment horizontal="right" vertical="center"/>
    </xf>
    <xf numFmtId="4" fontId="36" fillId="90" borderId="73" applyNumberFormat="0" applyProtection="0">
      <alignment horizontal="right" vertical="center"/>
    </xf>
    <xf numFmtId="4" fontId="36" fillId="90" borderId="73" applyNumberFormat="0" applyProtection="0">
      <alignment horizontal="right" vertical="center"/>
    </xf>
    <xf numFmtId="4" fontId="36" fillId="90" borderId="73" applyNumberFormat="0" applyProtection="0">
      <alignment horizontal="right" vertical="center"/>
    </xf>
    <xf numFmtId="4" fontId="36" fillId="90" borderId="73" applyNumberFormat="0" applyProtection="0">
      <alignment horizontal="right" vertical="center"/>
    </xf>
    <xf numFmtId="4" fontId="36" fillId="90" borderId="73" applyNumberFormat="0" applyProtection="0">
      <alignment horizontal="right" vertical="center"/>
    </xf>
    <xf numFmtId="4" fontId="36" fillId="90" borderId="73" applyNumberFormat="0" applyProtection="0">
      <alignment horizontal="right" vertical="center"/>
    </xf>
    <xf numFmtId="4" fontId="36" fillId="90" borderId="73" applyNumberFormat="0" applyProtection="0">
      <alignment horizontal="right" vertical="center"/>
    </xf>
    <xf numFmtId="4" fontId="36" fillId="90" borderId="73" applyNumberFormat="0" applyProtection="0">
      <alignment horizontal="right" vertical="center"/>
    </xf>
    <xf numFmtId="4" fontId="36" fillId="90" borderId="73" applyNumberFormat="0" applyProtection="0">
      <alignment horizontal="right" vertical="center"/>
    </xf>
    <xf numFmtId="4" fontId="36" fillId="90" borderId="73" applyNumberFormat="0" applyProtection="0">
      <alignment horizontal="right" vertical="center"/>
    </xf>
    <xf numFmtId="4" fontId="36" fillId="90" borderId="73" applyNumberFormat="0" applyProtection="0">
      <alignment horizontal="right" vertical="center"/>
    </xf>
    <xf numFmtId="4" fontId="36" fillId="90" borderId="73" applyNumberFormat="0" applyProtection="0">
      <alignment horizontal="right" vertical="center"/>
    </xf>
    <xf numFmtId="4" fontId="36" fillId="90" borderId="73" applyNumberFormat="0" applyProtection="0">
      <alignment horizontal="right" vertical="center"/>
    </xf>
    <xf numFmtId="4" fontId="36" fillId="90" borderId="73" applyNumberFormat="0" applyProtection="0">
      <alignment horizontal="right" vertical="center"/>
    </xf>
    <xf numFmtId="4" fontId="36" fillId="90" borderId="73" applyNumberFormat="0" applyProtection="0">
      <alignment horizontal="right" vertical="center"/>
    </xf>
    <xf numFmtId="4" fontId="36" fillId="90" borderId="73" applyNumberFormat="0" applyProtection="0">
      <alignment horizontal="right" vertical="center"/>
    </xf>
    <xf numFmtId="4" fontId="36" fillId="90" borderId="73" applyNumberFormat="0" applyProtection="0">
      <alignment horizontal="right" vertical="center"/>
    </xf>
    <xf numFmtId="4" fontId="36" fillId="90" borderId="73" applyNumberFormat="0" applyProtection="0">
      <alignment horizontal="right" vertical="center"/>
    </xf>
    <xf numFmtId="4" fontId="36" fillId="90" borderId="73" applyNumberFormat="0" applyProtection="0">
      <alignment horizontal="right" vertical="center"/>
    </xf>
    <xf numFmtId="4" fontId="36" fillId="90" borderId="73" applyNumberFormat="0" applyProtection="0">
      <alignment horizontal="right" vertical="center"/>
    </xf>
    <xf numFmtId="4" fontId="36" fillId="90" borderId="73" applyNumberFormat="0" applyProtection="0">
      <alignment horizontal="right" vertical="center"/>
    </xf>
    <xf numFmtId="4" fontId="36" fillId="90" borderId="73" applyNumberFormat="0" applyProtection="0">
      <alignment horizontal="right" vertical="center"/>
    </xf>
    <xf numFmtId="4" fontId="36" fillId="90" borderId="73" applyNumberFormat="0" applyProtection="0">
      <alignment horizontal="right" vertical="center"/>
    </xf>
    <xf numFmtId="4" fontId="36" fillId="90" borderId="73" applyNumberFormat="0" applyProtection="0">
      <alignment horizontal="right" vertical="center"/>
    </xf>
    <xf numFmtId="4" fontId="36" fillId="90" borderId="73" applyNumberFormat="0" applyProtection="0">
      <alignment horizontal="right" vertical="center"/>
    </xf>
    <xf numFmtId="4" fontId="36" fillId="90" borderId="73" applyNumberFormat="0" applyProtection="0">
      <alignment horizontal="right" vertical="center"/>
    </xf>
    <xf numFmtId="4" fontId="36" fillId="90" borderId="73" applyNumberFormat="0" applyProtection="0">
      <alignment horizontal="right" vertical="center"/>
    </xf>
    <xf numFmtId="4" fontId="36" fillId="90" borderId="73" applyNumberFormat="0" applyProtection="0">
      <alignment horizontal="right" vertical="center"/>
    </xf>
    <xf numFmtId="4" fontId="36" fillId="90" borderId="73" applyNumberFormat="0" applyProtection="0">
      <alignment horizontal="right" vertical="center"/>
    </xf>
    <xf numFmtId="4" fontId="36" fillId="90" borderId="73" applyNumberFormat="0" applyProtection="0">
      <alignment horizontal="right" vertical="center"/>
    </xf>
    <xf numFmtId="4" fontId="36" fillId="90" borderId="73" applyNumberFormat="0" applyProtection="0">
      <alignment horizontal="right" vertical="center"/>
    </xf>
    <xf numFmtId="4" fontId="36" fillId="90" borderId="73" applyNumberFormat="0" applyProtection="0">
      <alignment horizontal="right" vertical="center"/>
    </xf>
    <xf numFmtId="4" fontId="36" fillId="90" borderId="73" applyNumberFormat="0" applyProtection="0">
      <alignment horizontal="right" vertical="center"/>
    </xf>
    <xf numFmtId="4" fontId="36" fillId="90" borderId="73" applyNumberFormat="0" applyProtection="0">
      <alignment horizontal="right" vertical="center"/>
    </xf>
    <xf numFmtId="4" fontId="36" fillId="90" borderId="73" applyNumberFormat="0" applyProtection="0">
      <alignment horizontal="right" vertical="center"/>
    </xf>
    <xf numFmtId="4" fontId="36" fillId="90" borderId="73" applyNumberFormat="0" applyProtection="0">
      <alignment horizontal="right" vertical="center"/>
    </xf>
    <xf numFmtId="4" fontId="36" fillId="90" borderId="73" applyNumberFormat="0" applyProtection="0">
      <alignment horizontal="right" vertical="center"/>
    </xf>
    <xf numFmtId="4" fontId="36" fillId="90" borderId="73" applyNumberFormat="0" applyProtection="0">
      <alignment horizontal="right" vertical="center"/>
    </xf>
    <xf numFmtId="4" fontId="36" fillId="90" borderId="73" applyNumberFormat="0" applyProtection="0">
      <alignment horizontal="right" vertical="center"/>
    </xf>
    <xf numFmtId="4" fontId="36" fillId="90" borderId="73" applyNumberFormat="0" applyProtection="0">
      <alignment horizontal="right" vertical="center"/>
    </xf>
    <xf numFmtId="4" fontId="36" fillId="90" borderId="73" applyNumberFormat="0" applyProtection="0">
      <alignment horizontal="right" vertical="center"/>
    </xf>
    <xf numFmtId="4" fontId="36" fillId="90" borderId="73" applyNumberFormat="0" applyProtection="0">
      <alignment horizontal="right" vertical="center"/>
    </xf>
    <xf numFmtId="4" fontId="36" fillId="90" borderId="73" applyNumberFormat="0" applyProtection="0">
      <alignment horizontal="right" vertical="center"/>
    </xf>
    <xf numFmtId="4" fontId="36" fillId="90" borderId="73" applyNumberFormat="0" applyProtection="0">
      <alignment horizontal="right" vertical="center"/>
    </xf>
    <xf numFmtId="4" fontId="36" fillId="90" borderId="73" applyNumberFormat="0" applyProtection="0">
      <alignment horizontal="right" vertical="center"/>
    </xf>
    <xf numFmtId="4" fontId="36" fillId="90" borderId="73" applyNumberFormat="0" applyProtection="0">
      <alignment horizontal="right" vertical="center"/>
    </xf>
    <xf numFmtId="4" fontId="36" fillId="90" borderId="73" applyNumberFormat="0" applyProtection="0">
      <alignment horizontal="right" vertical="center"/>
    </xf>
    <xf numFmtId="4" fontId="36" fillId="90" borderId="73" applyNumberFormat="0" applyProtection="0">
      <alignment horizontal="right" vertical="center"/>
    </xf>
    <xf numFmtId="4" fontId="36" fillId="90" borderId="73" applyNumberFormat="0" applyProtection="0">
      <alignment horizontal="right" vertical="center"/>
    </xf>
    <xf numFmtId="4" fontId="36" fillId="90" borderId="73" applyNumberFormat="0" applyProtection="0">
      <alignment horizontal="right" vertical="center"/>
    </xf>
    <xf numFmtId="4" fontId="36" fillId="90" borderId="73" applyNumberFormat="0" applyProtection="0">
      <alignment horizontal="right" vertical="center"/>
    </xf>
    <xf numFmtId="4" fontId="36" fillId="90" borderId="73" applyNumberFormat="0" applyProtection="0">
      <alignment horizontal="right" vertical="center"/>
    </xf>
    <xf numFmtId="4" fontId="36" fillId="90" borderId="73" applyNumberFormat="0" applyProtection="0">
      <alignment horizontal="right" vertical="center"/>
    </xf>
    <xf numFmtId="4" fontId="36" fillId="90" borderId="73" applyNumberFormat="0" applyProtection="0">
      <alignment horizontal="right" vertical="center"/>
    </xf>
    <xf numFmtId="4" fontId="36" fillId="90" borderId="73" applyNumberFormat="0" applyProtection="0">
      <alignment horizontal="right" vertical="center"/>
    </xf>
    <xf numFmtId="4" fontId="36" fillId="90" borderId="73" applyNumberFormat="0" applyProtection="0">
      <alignment horizontal="right" vertical="center"/>
    </xf>
    <xf numFmtId="4" fontId="36" fillId="90" borderId="73" applyNumberFormat="0" applyProtection="0">
      <alignment horizontal="right" vertical="center"/>
    </xf>
    <xf numFmtId="4" fontId="36" fillId="90" borderId="73" applyNumberFormat="0" applyProtection="0">
      <alignment horizontal="right" vertical="center"/>
    </xf>
    <xf numFmtId="4" fontId="36" fillId="90" borderId="73" applyNumberFormat="0" applyProtection="0">
      <alignment horizontal="right" vertical="center"/>
    </xf>
    <xf numFmtId="4" fontId="36" fillId="90" borderId="73" applyNumberFormat="0" applyProtection="0">
      <alignment horizontal="right" vertical="center"/>
    </xf>
    <xf numFmtId="4" fontId="36" fillId="90" borderId="73" applyNumberFormat="0" applyProtection="0">
      <alignment horizontal="right" vertical="center"/>
    </xf>
    <xf numFmtId="4" fontId="36" fillId="90" borderId="73" applyNumberFormat="0" applyProtection="0">
      <alignment horizontal="right" vertical="center"/>
    </xf>
    <xf numFmtId="4" fontId="36" fillId="90" borderId="73" applyNumberFormat="0" applyProtection="0">
      <alignment horizontal="right" vertical="center"/>
    </xf>
    <xf numFmtId="4" fontId="36" fillId="90" borderId="73" applyNumberFormat="0" applyProtection="0">
      <alignment horizontal="right" vertical="center"/>
    </xf>
    <xf numFmtId="4" fontId="36" fillId="90" borderId="73" applyNumberFormat="0" applyProtection="0">
      <alignment horizontal="right" vertical="center"/>
    </xf>
    <xf numFmtId="4" fontId="36" fillId="90" borderId="73" applyNumberFormat="0" applyProtection="0">
      <alignment horizontal="right" vertical="center"/>
    </xf>
    <xf numFmtId="4" fontId="36" fillId="90" borderId="73" applyNumberFormat="0" applyProtection="0">
      <alignment horizontal="right" vertical="center"/>
    </xf>
    <xf numFmtId="4" fontId="36" fillId="90" borderId="73" applyNumberFormat="0" applyProtection="0">
      <alignment horizontal="right" vertical="center"/>
    </xf>
    <xf numFmtId="4" fontId="36" fillId="90" borderId="73" applyNumberFormat="0" applyProtection="0">
      <alignment horizontal="right" vertical="center"/>
    </xf>
    <xf numFmtId="4" fontId="36" fillId="90" borderId="73" applyNumberFormat="0" applyProtection="0">
      <alignment horizontal="right" vertical="center"/>
    </xf>
    <xf numFmtId="4" fontId="36" fillId="90" borderId="73" applyNumberFormat="0" applyProtection="0">
      <alignment horizontal="right" vertical="center"/>
    </xf>
    <xf numFmtId="4" fontId="36" fillId="90" borderId="73" applyNumberFormat="0" applyProtection="0">
      <alignment horizontal="right" vertical="center"/>
    </xf>
    <xf numFmtId="4" fontId="36" fillId="90" borderId="73" applyNumberFormat="0" applyProtection="0">
      <alignment horizontal="right" vertical="center"/>
    </xf>
    <xf numFmtId="4" fontId="36" fillId="90" borderId="73" applyNumberFormat="0" applyProtection="0">
      <alignment horizontal="right" vertical="center"/>
    </xf>
    <xf numFmtId="4" fontId="36" fillId="90" borderId="73" applyNumberFormat="0" applyProtection="0">
      <alignment horizontal="right" vertical="center"/>
    </xf>
    <xf numFmtId="4" fontId="36" fillId="90" borderId="73" applyNumberFormat="0" applyProtection="0">
      <alignment horizontal="right" vertical="center"/>
    </xf>
    <xf numFmtId="4" fontId="36" fillId="90" borderId="73" applyNumberFormat="0" applyProtection="0">
      <alignment horizontal="right" vertical="center"/>
    </xf>
    <xf numFmtId="4" fontId="36" fillId="90" borderId="73" applyNumberFormat="0" applyProtection="0">
      <alignment horizontal="right" vertical="center"/>
    </xf>
    <xf numFmtId="4" fontId="36" fillId="90" borderId="73" applyNumberFormat="0" applyProtection="0">
      <alignment horizontal="right" vertical="center"/>
    </xf>
    <xf numFmtId="4" fontId="36" fillId="90" borderId="73" applyNumberFormat="0" applyProtection="0">
      <alignment horizontal="right" vertical="center"/>
    </xf>
    <xf numFmtId="4" fontId="36" fillId="90" borderId="73" applyNumberFormat="0" applyProtection="0">
      <alignment horizontal="right" vertical="center"/>
    </xf>
    <xf numFmtId="4" fontId="36" fillId="90" borderId="73" applyNumberFormat="0" applyProtection="0">
      <alignment horizontal="right" vertical="center"/>
    </xf>
    <xf numFmtId="4" fontId="36" fillId="90" borderId="73" applyNumberFormat="0" applyProtection="0">
      <alignment horizontal="right" vertical="center"/>
    </xf>
    <xf numFmtId="4" fontId="36" fillId="90" borderId="73" applyNumberFormat="0" applyProtection="0">
      <alignment horizontal="right" vertical="center"/>
    </xf>
    <xf numFmtId="4" fontId="36" fillId="90" borderId="73" applyNumberFormat="0" applyProtection="0">
      <alignment horizontal="right" vertical="center"/>
    </xf>
    <xf numFmtId="4" fontId="36" fillId="90" borderId="73" applyNumberFormat="0" applyProtection="0">
      <alignment horizontal="right" vertical="center"/>
    </xf>
    <xf numFmtId="4" fontId="36" fillId="90" borderId="73" applyNumberFormat="0" applyProtection="0">
      <alignment horizontal="right" vertical="center"/>
    </xf>
    <xf numFmtId="4" fontId="36" fillId="90" borderId="73" applyNumberFormat="0" applyProtection="0">
      <alignment horizontal="right" vertical="center"/>
    </xf>
    <xf numFmtId="4" fontId="36" fillId="90" borderId="73" applyNumberFormat="0" applyProtection="0">
      <alignment horizontal="right" vertical="center"/>
    </xf>
    <xf numFmtId="4" fontId="36" fillId="90" borderId="73" applyNumberFormat="0" applyProtection="0">
      <alignment horizontal="right" vertical="center"/>
    </xf>
    <xf numFmtId="4" fontId="36" fillId="90" borderId="73" applyNumberFormat="0" applyProtection="0">
      <alignment horizontal="right" vertical="center"/>
    </xf>
    <xf numFmtId="4" fontId="36" fillId="90" borderId="73" applyNumberFormat="0" applyProtection="0">
      <alignment horizontal="right" vertical="center"/>
    </xf>
    <xf numFmtId="4" fontId="36" fillId="90" borderId="73" applyNumberFormat="0" applyProtection="0">
      <alignment horizontal="right" vertical="center"/>
    </xf>
    <xf numFmtId="4" fontId="36" fillId="90" borderId="73" applyNumberFormat="0" applyProtection="0">
      <alignment horizontal="right" vertical="center"/>
    </xf>
    <xf numFmtId="4" fontId="36" fillId="90" borderId="73" applyNumberFormat="0" applyProtection="0">
      <alignment horizontal="right" vertical="center"/>
    </xf>
    <xf numFmtId="4" fontId="36" fillId="90" borderId="73" applyNumberFormat="0" applyProtection="0">
      <alignment horizontal="right" vertical="center"/>
    </xf>
    <xf numFmtId="4" fontId="36" fillId="90" borderId="73" applyNumberFormat="0" applyProtection="0">
      <alignment horizontal="right" vertical="center"/>
    </xf>
    <xf numFmtId="4" fontId="36" fillId="90" borderId="73" applyNumberFormat="0" applyProtection="0">
      <alignment horizontal="right" vertical="center"/>
    </xf>
    <xf numFmtId="4" fontId="36" fillId="90" borderId="73" applyNumberFormat="0" applyProtection="0">
      <alignment horizontal="right" vertical="center"/>
    </xf>
    <xf numFmtId="4" fontId="36" fillId="90" borderId="73" applyNumberFormat="0" applyProtection="0">
      <alignment horizontal="right" vertical="center"/>
    </xf>
    <xf numFmtId="4" fontId="36" fillId="90" borderId="73" applyNumberFormat="0" applyProtection="0">
      <alignment horizontal="right" vertical="center"/>
    </xf>
    <xf numFmtId="4" fontId="36" fillId="90" borderId="73" applyNumberFormat="0" applyProtection="0">
      <alignment horizontal="right" vertical="center"/>
    </xf>
    <xf numFmtId="4" fontId="36" fillId="90" borderId="73" applyNumberFormat="0" applyProtection="0">
      <alignment horizontal="right" vertical="center"/>
    </xf>
    <xf numFmtId="4" fontId="36" fillId="90" borderId="73" applyNumberFormat="0" applyProtection="0">
      <alignment horizontal="right" vertical="center"/>
    </xf>
    <xf numFmtId="4" fontId="36" fillId="90" borderId="73" applyNumberFormat="0" applyProtection="0">
      <alignment horizontal="right" vertical="center"/>
    </xf>
    <xf numFmtId="4" fontId="36" fillId="90" borderId="73" applyNumberFormat="0" applyProtection="0">
      <alignment horizontal="right" vertical="center"/>
    </xf>
    <xf numFmtId="4" fontId="36" fillId="90" borderId="73" applyNumberFormat="0" applyProtection="0">
      <alignment horizontal="right" vertical="center"/>
    </xf>
    <xf numFmtId="4" fontId="36" fillId="90" borderId="73" applyNumberFormat="0" applyProtection="0">
      <alignment horizontal="right" vertical="center"/>
    </xf>
    <xf numFmtId="4" fontId="36" fillId="90" borderId="73" applyNumberFormat="0" applyProtection="0">
      <alignment horizontal="right" vertical="center"/>
    </xf>
    <xf numFmtId="4" fontId="36" fillId="90" borderId="73" applyNumberFormat="0" applyProtection="0">
      <alignment horizontal="right" vertical="center"/>
    </xf>
    <xf numFmtId="4" fontId="36" fillId="90" borderId="73" applyNumberFormat="0" applyProtection="0">
      <alignment horizontal="right" vertical="center"/>
    </xf>
    <xf numFmtId="4" fontId="36" fillId="90" borderId="73" applyNumberFormat="0" applyProtection="0">
      <alignment horizontal="right" vertical="center"/>
    </xf>
    <xf numFmtId="4" fontId="36" fillId="90" borderId="73" applyNumberFormat="0" applyProtection="0">
      <alignment horizontal="right" vertical="center"/>
    </xf>
    <xf numFmtId="4" fontId="36" fillId="90" borderId="73" applyNumberFormat="0" applyProtection="0">
      <alignment horizontal="right" vertical="center"/>
    </xf>
    <xf numFmtId="4" fontId="36" fillId="90" borderId="73" applyNumberFormat="0" applyProtection="0">
      <alignment horizontal="right" vertical="center"/>
    </xf>
    <xf numFmtId="4" fontId="36" fillId="90" borderId="73" applyNumberFormat="0" applyProtection="0">
      <alignment horizontal="right" vertical="center"/>
    </xf>
    <xf numFmtId="4" fontId="36" fillId="90" borderId="73" applyNumberFormat="0" applyProtection="0">
      <alignment horizontal="right" vertical="center"/>
    </xf>
    <xf numFmtId="4" fontId="36" fillId="90" borderId="73" applyNumberFormat="0" applyProtection="0">
      <alignment horizontal="right" vertical="center"/>
    </xf>
    <xf numFmtId="4" fontId="36" fillId="90" borderId="73" applyNumberFormat="0" applyProtection="0">
      <alignment horizontal="right" vertical="center"/>
    </xf>
    <xf numFmtId="4" fontId="36" fillId="90" borderId="73" applyNumberFormat="0" applyProtection="0">
      <alignment horizontal="right" vertical="center"/>
    </xf>
    <xf numFmtId="4" fontId="36" fillId="90" borderId="73" applyNumberFormat="0" applyProtection="0">
      <alignment horizontal="right" vertical="center"/>
    </xf>
    <xf numFmtId="4" fontId="36" fillId="90" borderId="73" applyNumberFormat="0" applyProtection="0">
      <alignment horizontal="right" vertical="center"/>
    </xf>
    <xf numFmtId="4" fontId="36" fillId="90" borderId="73" applyNumberFormat="0" applyProtection="0">
      <alignment horizontal="right" vertical="center"/>
    </xf>
    <xf numFmtId="4" fontId="36" fillId="90" borderId="73" applyNumberFormat="0" applyProtection="0">
      <alignment horizontal="right" vertical="center"/>
    </xf>
    <xf numFmtId="4" fontId="36" fillId="90" borderId="73" applyNumberFormat="0" applyProtection="0">
      <alignment horizontal="right" vertical="center"/>
    </xf>
    <xf numFmtId="4" fontId="36" fillId="90" borderId="73" applyNumberFormat="0" applyProtection="0">
      <alignment horizontal="right" vertical="center"/>
    </xf>
    <xf numFmtId="4" fontId="36" fillId="90" borderId="73" applyNumberFormat="0" applyProtection="0">
      <alignment horizontal="right" vertical="center"/>
    </xf>
    <xf numFmtId="4" fontId="36" fillId="90" borderId="73" applyNumberFormat="0" applyProtection="0">
      <alignment horizontal="right" vertical="center"/>
    </xf>
    <xf numFmtId="4" fontId="36" fillId="90" borderId="73" applyNumberFormat="0" applyProtection="0">
      <alignment horizontal="right" vertical="center"/>
    </xf>
    <xf numFmtId="4" fontId="36" fillId="90" borderId="73" applyNumberFormat="0" applyProtection="0">
      <alignment horizontal="right" vertical="center"/>
    </xf>
    <xf numFmtId="4" fontId="36" fillId="90" borderId="73" applyNumberFormat="0" applyProtection="0">
      <alignment horizontal="right" vertical="center"/>
    </xf>
    <xf numFmtId="4" fontId="36" fillId="90" borderId="73" applyNumberFormat="0" applyProtection="0">
      <alignment horizontal="right" vertical="center"/>
    </xf>
    <xf numFmtId="4" fontId="36" fillId="90" borderId="73" applyNumberFormat="0" applyProtection="0">
      <alignment horizontal="right" vertical="center"/>
    </xf>
    <xf numFmtId="4" fontId="36" fillId="90" borderId="73" applyNumberFormat="0" applyProtection="0">
      <alignment horizontal="right" vertical="center"/>
    </xf>
    <xf numFmtId="4" fontId="36" fillId="90" borderId="73" applyNumberFormat="0" applyProtection="0">
      <alignment horizontal="right" vertical="center"/>
    </xf>
    <xf numFmtId="4" fontId="36" fillId="90" borderId="73" applyNumberFormat="0" applyProtection="0">
      <alignment horizontal="right" vertical="center"/>
    </xf>
    <xf numFmtId="4" fontId="36" fillId="90" borderId="73" applyNumberFormat="0" applyProtection="0">
      <alignment horizontal="right" vertical="center"/>
    </xf>
    <xf numFmtId="4" fontId="36" fillId="90" borderId="73" applyNumberFormat="0" applyProtection="0">
      <alignment horizontal="right" vertical="center"/>
    </xf>
    <xf numFmtId="4" fontId="36" fillId="90" borderId="73" applyNumberFormat="0" applyProtection="0">
      <alignment horizontal="right" vertical="center"/>
    </xf>
    <xf numFmtId="4" fontId="36" fillId="90" borderId="73" applyNumberFormat="0" applyProtection="0">
      <alignment horizontal="right" vertical="center"/>
    </xf>
    <xf numFmtId="4" fontId="36" fillId="90" borderId="73" applyNumberFormat="0" applyProtection="0">
      <alignment horizontal="right" vertical="center"/>
    </xf>
    <xf numFmtId="4" fontId="36" fillId="90" borderId="73" applyNumberFormat="0" applyProtection="0">
      <alignment horizontal="right" vertical="center"/>
    </xf>
    <xf numFmtId="4" fontId="36" fillId="90" borderId="73" applyNumberFormat="0" applyProtection="0">
      <alignment horizontal="right" vertical="center"/>
    </xf>
    <xf numFmtId="4" fontId="36" fillId="90" borderId="73" applyNumberFormat="0" applyProtection="0">
      <alignment horizontal="right" vertical="center"/>
    </xf>
    <xf numFmtId="4" fontId="36" fillId="90" borderId="73" applyNumberFormat="0" applyProtection="0">
      <alignment horizontal="right" vertical="center"/>
    </xf>
    <xf numFmtId="4" fontId="36" fillId="90" borderId="73" applyNumberFormat="0" applyProtection="0">
      <alignment horizontal="right" vertical="center"/>
    </xf>
    <xf numFmtId="4" fontId="36" fillId="90" borderId="73" applyNumberFormat="0" applyProtection="0">
      <alignment horizontal="right" vertical="center"/>
    </xf>
    <xf numFmtId="4" fontId="36" fillId="90" borderId="73" applyNumberFormat="0" applyProtection="0">
      <alignment horizontal="right" vertical="center"/>
    </xf>
    <xf numFmtId="4" fontId="36" fillId="90" borderId="73" applyNumberFormat="0" applyProtection="0">
      <alignment horizontal="right" vertical="center"/>
    </xf>
    <xf numFmtId="4" fontId="36" fillId="90" borderId="73" applyNumberFormat="0" applyProtection="0">
      <alignment horizontal="right" vertical="center"/>
    </xf>
    <xf numFmtId="4" fontId="36" fillId="90" borderId="73" applyNumberFormat="0" applyProtection="0">
      <alignment horizontal="right" vertical="center"/>
    </xf>
    <xf numFmtId="4" fontId="36" fillId="90" borderId="73" applyNumberFormat="0" applyProtection="0">
      <alignment horizontal="right" vertical="center"/>
    </xf>
    <xf numFmtId="4" fontId="36" fillId="90" borderId="73" applyNumberFormat="0" applyProtection="0">
      <alignment horizontal="right" vertical="center"/>
    </xf>
    <xf numFmtId="4" fontId="36" fillId="90" borderId="73" applyNumberFormat="0" applyProtection="0">
      <alignment horizontal="right" vertical="center"/>
    </xf>
    <xf numFmtId="4" fontId="36" fillId="90" borderId="73" applyNumberFormat="0" applyProtection="0">
      <alignment horizontal="right" vertical="center"/>
    </xf>
    <xf numFmtId="4" fontId="36" fillId="90" borderId="73" applyNumberFormat="0" applyProtection="0">
      <alignment horizontal="right" vertical="center"/>
    </xf>
    <xf numFmtId="4" fontId="36" fillId="90" borderId="73" applyNumberFormat="0" applyProtection="0">
      <alignment horizontal="right" vertical="center"/>
    </xf>
    <xf numFmtId="4" fontId="36" fillId="90" borderId="73" applyNumberFormat="0" applyProtection="0">
      <alignment horizontal="right" vertical="center"/>
    </xf>
    <xf numFmtId="4" fontId="36" fillId="90" borderId="73" applyNumberFormat="0" applyProtection="0">
      <alignment horizontal="right" vertical="center"/>
    </xf>
    <xf numFmtId="4" fontId="36" fillId="90" borderId="73" applyNumberFormat="0" applyProtection="0">
      <alignment horizontal="right" vertical="center"/>
    </xf>
    <xf numFmtId="4" fontId="36" fillId="90" borderId="73" applyNumberFormat="0" applyProtection="0">
      <alignment horizontal="right" vertical="center"/>
    </xf>
    <xf numFmtId="4" fontId="36" fillId="90" borderId="73" applyNumberFormat="0" applyProtection="0">
      <alignment horizontal="right" vertical="center"/>
    </xf>
    <xf numFmtId="4" fontId="36" fillId="90" borderId="73" applyNumberFormat="0" applyProtection="0">
      <alignment horizontal="right" vertical="center"/>
    </xf>
    <xf numFmtId="4" fontId="36" fillId="90" borderId="73" applyNumberFormat="0" applyProtection="0">
      <alignment horizontal="right" vertical="center"/>
    </xf>
    <xf numFmtId="4" fontId="36" fillId="90" borderId="73" applyNumberFormat="0" applyProtection="0">
      <alignment horizontal="right" vertical="center"/>
    </xf>
    <xf numFmtId="4" fontId="36" fillId="90" borderId="73" applyNumberFormat="0" applyProtection="0">
      <alignment horizontal="right" vertical="center"/>
    </xf>
    <xf numFmtId="4" fontId="36" fillId="90" borderId="73" applyNumberFormat="0" applyProtection="0">
      <alignment horizontal="right" vertical="center"/>
    </xf>
    <xf numFmtId="4" fontId="36" fillId="90" borderId="73" applyNumberFormat="0" applyProtection="0">
      <alignment horizontal="right" vertical="center"/>
    </xf>
    <xf numFmtId="4" fontId="36" fillId="90" borderId="73" applyNumberFormat="0" applyProtection="0">
      <alignment horizontal="right" vertical="center"/>
    </xf>
    <xf numFmtId="4" fontId="36" fillId="90" borderId="73" applyNumberFormat="0" applyProtection="0">
      <alignment horizontal="right" vertical="center"/>
    </xf>
    <xf numFmtId="4" fontId="36" fillId="90" borderId="73" applyNumberFormat="0" applyProtection="0">
      <alignment horizontal="right" vertical="center"/>
    </xf>
    <xf numFmtId="4" fontId="36" fillId="90" borderId="73" applyNumberFormat="0" applyProtection="0">
      <alignment horizontal="right" vertical="center"/>
    </xf>
    <xf numFmtId="4" fontId="36" fillId="90" borderId="73" applyNumberFormat="0" applyProtection="0">
      <alignment horizontal="right" vertical="center"/>
    </xf>
    <xf numFmtId="4" fontId="36" fillId="90" borderId="73" applyNumberFormat="0" applyProtection="0">
      <alignment horizontal="right" vertical="center"/>
    </xf>
    <xf numFmtId="4" fontId="36" fillId="90" borderId="73" applyNumberFormat="0" applyProtection="0">
      <alignment horizontal="right" vertical="center"/>
    </xf>
    <xf numFmtId="4" fontId="36" fillId="90" borderId="73" applyNumberFormat="0" applyProtection="0">
      <alignment horizontal="right" vertical="center"/>
    </xf>
    <xf numFmtId="4" fontId="36" fillId="90" borderId="73" applyNumberFormat="0" applyProtection="0">
      <alignment horizontal="right" vertical="center"/>
    </xf>
    <xf numFmtId="4" fontId="36" fillId="90" borderId="73" applyNumberFormat="0" applyProtection="0">
      <alignment horizontal="right" vertical="center"/>
    </xf>
    <xf numFmtId="4" fontId="36" fillId="90" borderId="73" applyNumberFormat="0" applyProtection="0">
      <alignment horizontal="right" vertical="center"/>
    </xf>
    <xf numFmtId="4" fontId="36" fillId="90" borderId="73" applyNumberFormat="0" applyProtection="0">
      <alignment horizontal="right" vertical="center"/>
    </xf>
    <xf numFmtId="4" fontId="36" fillId="90" borderId="73" applyNumberFormat="0" applyProtection="0">
      <alignment horizontal="right" vertical="center"/>
    </xf>
    <xf numFmtId="4" fontId="36" fillId="27" borderId="73" applyNumberFormat="0" applyProtection="0">
      <alignment horizontal="right" vertical="center"/>
    </xf>
    <xf numFmtId="4" fontId="36" fillId="27" borderId="73" applyNumberFormat="0" applyProtection="0">
      <alignment horizontal="right" vertical="center"/>
    </xf>
    <xf numFmtId="4" fontId="36" fillId="27" borderId="73" applyNumberFormat="0" applyProtection="0">
      <alignment horizontal="right" vertical="center"/>
    </xf>
    <xf numFmtId="4" fontId="36" fillId="27" borderId="73" applyNumberFormat="0" applyProtection="0">
      <alignment horizontal="right" vertical="center"/>
    </xf>
    <xf numFmtId="4" fontId="36" fillId="27" borderId="73" applyNumberFormat="0" applyProtection="0">
      <alignment horizontal="right" vertical="center"/>
    </xf>
    <xf numFmtId="4" fontId="36" fillId="27" borderId="73" applyNumberFormat="0" applyProtection="0">
      <alignment horizontal="right" vertical="center"/>
    </xf>
    <xf numFmtId="4" fontId="36" fillId="27" borderId="73" applyNumberFormat="0" applyProtection="0">
      <alignment horizontal="right" vertical="center"/>
    </xf>
    <xf numFmtId="4" fontId="36" fillId="27" borderId="73" applyNumberFormat="0" applyProtection="0">
      <alignment horizontal="right" vertical="center"/>
    </xf>
    <xf numFmtId="4" fontId="36" fillId="27" borderId="73" applyNumberFormat="0" applyProtection="0">
      <alignment horizontal="right" vertical="center"/>
    </xf>
    <xf numFmtId="4" fontId="36" fillId="27" borderId="73" applyNumberFormat="0" applyProtection="0">
      <alignment horizontal="right" vertical="center"/>
    </xf>
    <xf numFmtId="4" fontId="36" fillId="27" borderId="73" applyNumberFormat="0" applyProtection="0">
      <alignment horizontal="right" vertical="center"/>
    </xf>
    <xf numFmtId="4" fontId="36" fillId="27" borderId="73" applyNumberFormat="0" applyProtection="0">
      <alignment horizontal="right" vertical="center"/>
    </xf>
    <xf numFmtId="4" fontId="36" fillId="27" borderId="73" applyNumberFormat="0" applyProtection="0">
      <alignment horizontal="right" vertical="center"/>
    </xf>
    <xf numFmtId="4" fontId="36" fillId="27" borderId="73" applyNumberFormat="0" applyProtection="0">
      <alignment horizontal="right" vertical="center"/>
    </xf>
    <xf numFmtId="4" fontId="36" fillId="27" borderId="73" applyNumberFormat="0" applyProtection="0">
      <alignment horizontal="right" vertical="center"/>
    </xf>
    <xf numFmtId="4" fontId="36" fillId="27" borderId="73" applyNumberFormat="0" applyProtection="0">
      <alignment horizontal="right" vertical="center"/>
    </xf>
    <xf numFmtId="4" fontId="36" fillId="27" borderId="73" applyNumberFormat="0" applyProtection="0">
      <alignment horizontal="right" vertical="center"/>
    </xf>
    <xf numFmtId="4" fontId="36" fillId="27" borderId="73" applyNumberFormat="0" applyProtection="0">
      <alignment horizontal="right" vertical="center"/>
    </xf>
    <xf numFmtId="4" fontId="36" fillId="27" borderId="73" applyNumberFormat="0" applyProtection="0">
      <alignment horizontal="right" vertical="center"/>
    </xf>
    <xf numFmtId="4" fontId="36" fillId="27" borderId="73" applyNumberFormat="0" applyProtection="0">
      <alignment horizontal="right" vertical="center"/>
    </xf>
    <xf numFmtId="4" fontId="36" fillId="27" borderId="73" applyNumberFormat="0" applyProtection="0">
      <alignment horizontal="right" vertical="center"/>
    </xf>
    <xf numFmtId="4" fontId="36" fillId="27" borderId="73" applyNumberFormat="0" applyProtection="0">
      <alignment horizontal="right" vertical="center"/>
    </xf>
    <xf numFmtId="4" fontId="36" fillId="27" borderId="73" applyNumberFormat="0" applyProtection="0">
      <alignment horizontal="right" vertical="center"/>
    </xf>
    <xf numFmtId="4" fontId="36" fillId="27" borderId="73" applyNumberFormat="0" applyProtection="0">
      <alignment horizontal="right" vertical="center"/>
    </xf>
    <xf numFmtId="4" fontId="36" fillId="27" borderId="73" applyNumberFormat="0" applyProtection="0">
      <alignment horizontal="right" vertical="center"/>
    </xf>
    <xf numFmtId="4" fontId="36" fillId="27" borderId="73" applyNumberFormat="0" applyProtection="0">
      <alignment horizontal="right" vertical="center"/>
    </xf>
    <xf numFmtId="4" fontId="36" fillId="27" borderId="73" applyNumberFormat="0" applyProtection="0">
      <alignment horizontal="right" vertical="center"/>
    </xf>
    <xf numFmtId="4" fontId="36" fillId="27" borderId="73" applyNumberFormat="0" applyProtection="0">
      <alignment horizontal="right" vertical="center"/>
    </xf>
    <xf numFmtId="4" fontId="36" fillId="27" borderId="73" applyNumberFormat="0" applyProtection="0">
      <alignment horizontal="right" vertical="center"/>
    </xf>
    <xf numFmtId="4" fontId="36" fillId="27" borderId="73" applyNumberFormat="0" applyProtection="0">
      <alignment horizontal="right" vertical="center"/>
    </xf>
    <xf numFmtId="4" fontId="36" fillId="27" borderId="73" applyNumberFormat="0" applyProtection="0">
      <alignment horizontal="right" vertical="center"/>
    </xf>
    <xf numFmtId="4" fontId="36" fillId="27" borderId="73" applyNumberFormat="0" applyProtection="0">
      <alignment horizontal="right" vertical="center"/>
    </xf>
    <xf numFmtId="4" fontId="36" fillId="27" borderId="73" applyNumberFormat="0" applyProtection="0">
      <alignment horizontal="right" vertical="center"/>
    </xf>
    <xf numFmtId="4" fontId="36" fillId="27" borderId="73" applyNumberFormat="0" applyProtection="0">
      <alignment horizontal="right" vertical="center"/>
    </xf>
    <xf numFmtId="4" fontId="36" fillId="27" borderId="73" applyNumberFormat="0" applyProtection="0">
      <alignment horizontal="right" vertical="center"/>
    </xf>
    <xf numFmtId="4" fontId="36" fillId="27" borderId="73" applyNumberFormat="0" applyProtection="0">
      <alignment horizontal="right" vertical="center"/>
    </xf>
    <xf numFmtId="4" fontId="36" fillId="27" borderId="73" applyNumberFormat="0" applyProtection="0">
      <alignment horizontal="right" vertical="center"/>
    </xf>
    <xf numFmtId="4" fontId="36" fillId="27" borderId="73" applyNumberFormat="0" applyProtection="0">
      <alignment horizontal="right" vertical="center"/>
    </xf>
    <xf numFmtId="4" fontId="36" fillId="27" borderId="73" applyNumberFormat="0" applyProtection="0">
      <alignment horizontal="right" vertical="center"/>
    </xf>
    <xf numFmtId="4" fontId="36" fillId="27" borderId="73" applyNumberFormat="0" applyProtection="0">
      <alignment horizontal="right" vertical="center"/>
    </xf>
    <xf numFmtId="4" fontId="36" fillId="27" borderId="73" applyNumberFormat="0" applyProtection="0">
      <alignment horizontal="right" vertical="center"/>
    </xf>
    <xf numFmtId="4" fontId="36" fillId="27" borderId="73" applyNumberFormat="0" applyProtection="0">
      <alignment horizontal="right" vertical="center"/>
    </xf>
    <xf numFmtId="4" fontId="36" fillId="27" borderId="73" applyNumberFormat="0" applyProtection="0">
      <alignment horizontal="right" vertical="center"/>
    </xf>
    <xf numFmtId="4" fontId="36" fillId="27" borderId="73" applyNumberFormat="0" applyProtection="0">
      <alignment horizontal="right" vertical="center"/>
    </xf>
    <xf numFmtId="4" fontId="36" fillId="27" borderId="73" applyNumberFormat="0" applyProtection="0">
      <alignment horizontal="right" vertical="center"/>
    </xf>
    <xf numFmtId="4" fontId="36" fillId="27" borderId="73" applyNumberFormat="0" applyProtection="0">
      <alignment horizontal="right" vertical="center"/>
    </xf>
    <xf numFmtId="4" fontId="36" fillId="27" borderId="73" applyNumberFormat="0" applyProtection="0">
      <alignment horizontal="right" vertical="center"/>
    </xf>
    <xf numFmtId="4" fontId="36" fillId="27" borderId="73" applyNumberFormat="0" applyProtection="0">
      <alignment horizontal="right" vertical="center"/>
    </xf>
    <xf numFmtId="4" fontId="36" fillId="27" borderId="73" applyNumberFormat="0" applyProtection="0">
      <alignment horizontal="right" vertical="center"/>
    </xf>
    <xf numFmtId="4" fontId="36" fillId="27" borderId="73" applyNumberFormat="0" applyProtection="0">
      <alignment horizontal="right" vertical="center"/>
    </xf>
    <xf numFmtId="4" fontId="36" fillId="27" borderId="73" applyNumberFormat="0" applyProtection="0">
      <alignment horizontal="right" vertical="center"/>
    </xf>
    <xf numFmtId="4" fontId="36" fillId="27" borderId="73" applyNumberFormat="0" applyProtection="0">
      <alignment horizontal="right" vertical="center"/>
    </xf>
    <xf numFmtId="4" fontId="36" fillId="27" borderId="73" applyNumberFormat="0" applyProtection="0">
      <alignment horizontal="right" vertical="center"/>
    </xf>
    <xf numFmtId="4" fontId="36" fillId="27" borderId="73" applyNumberFormat="0" applyProtection="0">
      <alignment horizontal="right" vertical="center"/>
    </xf>
    <xf numFmtId="4" fontId="36" fillId="27" borderId="73" applyNumberFormat="0" applyProtection="0">
      <alignment horizontal="right" vertical="center"/>
    </xf>
    <xf numFmtId="4" fontId="36" fillId="27" borderId="73" applyNumberFormat="0" applyProtection="0">
      <alignment horizontal="right" vertical="center"/>
    </xf>
    <xf numFmtId="4" fontId="36" fillId="27" borderId="73" applyNumberFormat="0" applyProtection="0">
      <alignment horizontal="right" vertical="center"/>
    </xf>
    <xf numFmtId="4" fontId="36" fillId="27" borderId="73" applyNumberFormat="0" applyProtection="0">
      <alignment horizontal="right" vertical="center"/>
    </xf>
    <xf numFmtId="4" fontId="36" fillId="27" borderId="73" applyNumberFormat="0" applyProtection="0">
      <alignment horizontal="right" vertical="center"/>
    </xf>
    <xf numFmtId="4" fontId="36" fillId="27" borderId="73" applyNumberFormat="0" applyProtection="0">
      <alignment horizontal="right" vertical="center"/>
    </xf>
    <xf numFmtId="4" fontId="36" fillId="27" borderId="73" applyNumberFormat="0" applyProtection="0">
      <alignment horizontal="right" vertical="center"/>
    </xf>
    <xf numFmtId="4" fontId="36" fillId="27" borderId="73" applyNumberFormat="0" applyProtection="0">
      <alignment horizontal="right" vertical="center"/>
    </xf>
    <xf numFmtId="4" fontId="36" fillId="27" borderId="73" applyNumberFormat="0" applyProtection="0">
      <alignment horizontal="right" vertical="center"/>
    </xf>
    <xf numFmtId="4" fontId="36" fillId="27" borderId="73" applyNumberFormat="0" applyProtection="0">
      <alignment horizontal="right" vertical="center"/>
    </xf>
    <xf numFmtId="4" fontId="36" fillId="27" borderId="73" applyNumberFormat="0" applyProtection="0">
      <alignment horizontal="right" vertical="center"/>
    </xf>
    <xf numFmtId="4" fontId="36" fillId="27" borderId="73" applyNumberFormat="0" applyProtection="0">
      <alignment horizontal="right" vertical="center"/>
    </xf>
    <xf numFmtId="4" fontId="36" fillId="27" borderId="73" applyNumberFormat="0" applyProtection="0">
      <alignment horizontal="right" vertical="center"/>
    </xf>
    <xf numFmtId="4" fontId="36" fillId="27" borderId="73" applyNumberFormat="0" applyProtection="0">
      <alignment horizontal="right" vertical="center"/>
    </xf>
    <xf numFmtId="4" fontId="36" fillId="27" borderId="73" applyNumberFormat="0" applyProtection="0">
      <alignment horizontal="right" vertical="center"/>
    </xf>
    <xf numFmtId="4" fontId="36" fillId="27" borderId="73" applyNumberFormat="0" applyProtection="0">
      <alignment horizontal="right" vertical="center"/>
    </xf>
    <xf numFmtId="4" fontId="36" fillId="27" borderId="73" applyNumberFormat="0" applyProtection="0">
      <alignment horizontal="right" vertical="center"/>
    </xf>
    <xf numFmtId="4" fontId="36" fillId="27" borderId="73" applyNumberFormat="0" applyProtection="0">
      <alignment horizontal="right" vertical="center"/>
    </xf>
    <xf numFmtId="4" fontId="36" fillId="27" borderId="73" applyNumberFormat="0" applyProtection="0">
      <alignment horizontal="right" vertical="center"/>
    </xf>
    <xf numFmtId="4" fontId="36" fillId="27" borderId="73" applyNumberFormat="0" applyProtection="0">
      <alignment horizontal="right" vertical="center"/>
    </xf>
    <xf numFmtId="4" fontId="36" fillId="27" borderId="73" applyNumberFormat="0" applyProtection="0">
      <alignment horizontal="right" vertical="center"/>
    </xf>
    <xf numFmtId="4" fontId="36" fillId="27" borderId="73" applyNumberFormat="0" applyProtection="0">
      <alignment horizontal="right" vertical="center"/>
    </xf>
    <xf numFmtId="4" fontId="36" fillId="27" borderId="73" applyNumberFormat="0" applyProtection="0">
      <alignment horizontal="right" vertical="center"/>
    </xf>
    <xf numFmtId="4" fontId="36" fillId="27" borderId="73" applyNumberFormat="0" applyProtection="0">
      <alignment horizontal="right" vertical="center"/>
    </xf>
    <xf numFmtId="4" fontId="36" fillId="27" borderId="73" applyNumberFormat="0" applyProtection="0">
      <alignment horizontal="right" vertical="center"/>
    </xf>
    <xf numFmtId="4" fontId="36" fillId="27" borderId="73" applyNumberFormat="0" applyProtection="0">
      <alignment horizontal="right" vertical="center"/>
    </xf>
    <xf numFmtId="4" fontId="36" fillId="27" borderId="73" applyNumberFormat="0" applyProtection="0">
      <alignment horizontal="right" vertical="center"/>
    </xf>
    <xf numFmtId="4" fontId="36" fillId="27" borderId="73" applyNumberFormat="0" applyProtection="0">
      <alignment horizontal="right" vertical="center"/>
    </xf>
    <xf numFmtId="4" fontId="36" fillId="27" borderId="73" applyNumberFormat="0" applyProtection="0">
      <alignment horizontal="right" vertical="center"/>
    </xf>
    <xf numFmtId="4" fontId="36" fillId="27" borderId="73" applyNumberFormat="0" applyProtection="0">
      <alignment horizontal="right" vertical="center"/>
    </xf>
    <xf numFmtId="4" fontId="36" fillId="27" borderId="73" applyNumberFormat="0" applyProtection="0">
      <alignment horizontal="right" vertical="center"/>
    </xf>
    <xf numFmtId="4" fontId="36" fillId="27" borderId="73" applyNumberFormat="0" applyProtection="0">
      <alignment horizontal="right" vertical="center"/>
    </xf>
    <xf numFmtId="4" fontId="36" fillId="27" borderId="73" applyNumberFormat="0" applyProtection="0">
      <alignment horizontal="right" vertical="center"/>
    </xf>
    <xf numFmtId="4" fontId="36" fillId="27" borderId="73" applyNumberFormat="0" applyProtection="0">
      <alignment horizontal="right" vertical="center"/>
    </xf>
    <xf numFmtId="4" fontId="36" fillId="27" borderId="73" applyNumberFormat="0" applyProtection="0">
      <alignment horizontal="right" vertical="center"/>
    </xf>
    <xf numFmtId="4" fontId="36" fillId="27" borderId="73" applyNumberFormat="0" applyProtection="0">
      <alignment horizontal="right" vertical="center"/>
    </xf>
    <xf numFmtId="4" fontId="36" fillId="27" borderId="73" applyNumberFormat="0" applyProtection="0">
      <alignment horizontal="right" vertical="center"/>
    </xf>
    <xf numFmtId="4" fontId="36" fillId="27" borderId="73" applyNumberFormat="0" applyProtection="0">
      <alignment horizontal="right" vertical="center"/>
    </xf>
    <xf numFmtId="4" fontId="36" fillId="27" borderId="73" applyNumberFormat="0" applyProtection="0">
      <alignment horizontal="right" vertical="center"/>
    </xf>
    <xf numFmtId="4" fontId="36" fillId="27" borderId="73" applyNumberFormat="0" applyProtection="0">
      <alignment horizontal="right" vertical="center"/>
    </xf>
    <xf numFmtId="4" fontId="36" fillId="27" borderId="73" applyNumberFormat="0" applyProtection="0">
      <alignment horizontal="right" vertical="center"/>
    </xf>
    <xf numFmtId="4" fontId="36" fillId="27" borderId="73" applyNumberFormat="0" applyProtection="0">
      <alignment horizontal="right" vertical="center"/>
    </xf>
    <xf numFmtId="4" fontId="36" fillId="27" borderId="73" applyNumberFormat="0" applyProtection="0">
      <alignment horizontal="right" vertical="center"/>
    </xf>
    <xf numFmtId="4" fontId="36" fillId="27" borderId="73" applyNumberFormat="0" applyProtection="0">
      <alignment horizontal="right" vertical="center"/>
    </xf>
    <xf numFmtId="4" fontId="36" fillId="27" borderId="73" applyNumberFormat="0" applyProtection="0">
      <alignment horizontal="right" vertical="center"/>
    </xf>
    <xf numFmtId="4" fontId="36" fillId="27" borderId="73" applyNumberFormat="0" applyProtection="0">
      <alignment horizontal="right" vertical="center"/>
    </xf>
    <xf numFmtId="4" fontId="36" fillId="27" borderId="73" applyNumberFormat="0" applyProtection="0">
      <alignment horizontal="right" vertical="center"/>
    </xf>
    <xf numFmtId="4" fontId="36" fillId="27" borderId="73" applyNumberFormat="0" applyProtection="0">
      <alignment horizontal="right" vertical="center"/>
    </xf>
    <xf numFmtId="4" fontId="36" fillId="27" borderId="73" applyNumberFormat="0" applyProtection="0">
      <alignment horizontal="right" vertical="center"/>
    </xf>
    <xf numFmtId="4" fontId="36" fillId="27" borderId="73" applyNumberFormat="0" applyProtection="0">
      <alignment horizontal="right" vertical="center"/>
    </xf>
    <xf numFmtId="4" fontId="36" fillId="27" borderId="73" applyNumberFormat="0" applyProtection="0">
      <alignment horizontal="right" vertical="center"/>
    </xf>
    <xf numFmtId="4" fontId="36" fillId="27" borderId="73" applyNumberFormat="0" applyProtection="0">
      <alignment horizontal="right" vertical="center"/>
    </xf>
    <xf numFmtId="4" fontId="36" fillId="27" borderId="73" applyNumberFormat="0" applyProtection="0">
      <alignment horizontal="right" vertical="center"/>
    </xf>
    <xf numFmtId="4" fontId="36" fillId="27" borderId="73" applyNumberFormat="0" applyProtection="0">
      <alignment horizontal="right" vertical="center"/>
    </xf>
    <xf numFmtId="4" fontId="36" fillId="27" borderId="73" applyNumberFormat="0" applyProtection="0">
      <alignment horizontal="right" vertical="center"/>
    </xf>
    <xf numFmtId="4" fontId="36" fillId="27" borderId="73" applyNumberFormat="0" applyProtection="0">
      <alignment horizontal="right" vertical="center"/>
    </xf>
    <xf numFmtId="4" fontId="36" fillId="27" borderId="73" applyNumberFormat="0" applyProtection="0">
      <alignment horizontal="right" vertical="center"/>
    </xf>
    <xf numFmtId="4" fontId="36" fillId="27" borderId="73" applyNumberFormat="0" applyProtection="0">
      <alignment horizontal="right" vertical="center"/>
    </xf>
    <xf numFmtId="4" fontId="36" fillId="27" borderId="73" applyNumberFormat="0" applyProtection="0">
      <alignment horizontal="right" vertical="center"/>
    </xf>
    <xf numFmtId="4" fontId="36" fillId="27" borderId="73" applyNumberFormat="0" applyProtection="0">
      <alignment horizontal="right" vertical="center"/>
    </xf>
    <xf numFmtId="4" fontId="36" fillId="27" borderId="73" applyNumberFormat="0" applyProtection="0">
      <alignment horizontal="right" vertical="center"/>
    </xf>
    <xf numFmtId="4" fontId="36" fillId="27" borderId="73" applyNumberFormat="0" applyProtection="0">
      <alignment horizontal="right" vertical="center"/>
    </xf>
    <xf numFmtId="4" fontId="36" fillId="27" borderId="73" applyNumberFormat="0" applyProtection="0">
      <alignment horizontal="right" vertical="center"/>
    </xf>
    <xf numFmtId="4" fontId="36" fillId="27" borderId="73" applyNumberFormat="0" applyProtection="0">
      <alignment horizontal="right" vertical="center"/>
    </xf>
    <xf numFmtId="4" fontId="36" fillId="27" borderId="73" applyNumberFormat="0" applyProtection="0">
      <alignment horizontal="right" vertical="center"/>
    </xf>
    <xf numFmtId="4" fontId="36" fillId="27" borderId="73" applyNumberFormat="0" applyProtection="0">
      <alignment horizontal="right" vertical="center"/>
    </xf>
    <xf numFmtId="4" fontId="36" fillId="27" borderId="73" applyNumberFormat="0" applyProtection="0">
      <alignment horizontal="right" vertical="center"/>
    </xf>
    <xf numFmtId="4" fontId="36" fillId="27" borderId="73" applyNumberFormat="0" applyProtection="0">
      <alignment horizontal="right" vertical="center"/>
    </xf>
    <xf numFmtId="4" fontId="36" fillId="27" borderId="73" applyNumberFormat="0" applyProtection="0">
      <alignment horizontal="right" vertical="center"/>
    </xf>
    <xf numFmtId="4" fontId="36" fillId="27" borderId="73" applyNumberFormat="0" applyProtection="0">
      <alignment horizontal="right" vertical="center"/>
    </xf>
    <xf numFmtId="4" fontId="36" fillId="27" borderId="73" applyNumberFormat="0" applyProtection="0">
      <alignment horizontal="right" vertical="center"/>
    </xf>
    <xf numFmtId="4" fontId="36" fillId="27" borderId="73" applyNumberFormat="0" applyProtection="0">
      <alignment horizontal="right" vertical="center"/>
    </xf>
    <xf numFmtId="4" fontId="36" fillId="27" borderId="73" applyNumberFormat="0" applyProtection="0">
      <alignment horizontal="right" vertical="center"/>
    </xf>
    <xf numFmtId="4" fontId="36" fillId="27" borderId="73" applyNumberFormat="0" applyProtection="0">
      <alignment horizontal="right" vertical="center"/>
    </xf>
    <xf numFmtId="4" fontId="36" fillId="27" borderId="73" applyNumberFormat="0" applyProtection="0">
      <alignment horizontal="right" vertical="center"/>
    </xf>
    <xf numFmtId="4" fontId="36" fillId="27" borderId="73" applyNumberFormat="0" applyProtection="0">
      <alignment horizontal="right" vertical="center"/>
    </xf>
    <xf numFmtId="4" fontId="36" fillId="27" borderId="73" applyNumberFormat="0" applyProtection="0">
      <alignment horizontal="right" vertical="center"/>
    </xf>
    <xf numFmtId="4" fontId="36" fillId="27" borderId="73" applyNumberFormat="0" applyProtection="0">
      <alignment horizontal="right" vertical="center"/>
    </xf>
    <xf numFmtId="4" fontId="36" fillId="27" borderId="73" applyNumberFormat="0" applyProtection="0">
      <alignment horizontal="right" vertical="center"/>
    </xf>
    <xf numFmtId="4" fontId="36" fillId="27" borderId="73" applyNumberFormat="0" applyProtection="0">
      <alignment horizontal="right" vertical="center"/>
    </xf>
    <xf numFmtId="4" fontId="36" fillId="27" borderId="73" applyNumberFormat="0" applyProtection="0">
      <alignment horizontal="right" vertical="center"/>
    </xf>
    <xf numFmtId="4" fontId="36" fillId="27" borderId="73" applyNumberFormat="0" applyProtection="0">
      <alignment horizontal="right" vertical="center"/>
    </xf>
    <xf numFmtId="4" fontId="36" fillId="27" borderId="73" applyNumberFormat="0" applyProtection="0">
      <alignment horizontal="right" vertical="center"/>
    </xf>
    <xf numFmtId="4" fontId="36" fillId="27" borderId="73" applyNumberFormat="0" applyProtection="0">
      <alignment horizontal="right" vertical="center"/>
    </xf>
    <xf numFmtId="4" fontId="36" fillId="27" borderId="73" applyNumberFormat="0" applyProtection="0">
      <alignment horizontal="right" vertical="center"/>
    </xf>
    <xf numFmtId="4" fontId="36" fillId="27" borderId="73" applyNumberFormat="0" applyProtection="0">
      <alignment horizontal="right" vertical="center"/>
    </xf>
    <xf numFmtId="4" fontId="36" fillId="27" borderId="73" applyNumberFormat="0" applyProtection="0">
      <alignment horizontal="right" vertical="center"/>
    </xf>
    <xf numFmtId="4" fontId="36" fillId="27" borderId="73" applyNumberFormat="0" applyProtection="0">
      <alignment horizontal="right" vertical="center"/>
    </xf>
    <xf numFmtId="4" fontId="36" fillId="27" borderId="73" applyNumberFormat="0" applyProtection="0">
      <alignment horizontal="right" vertical="center"/>
    </xf>
    <xf numFmtId="4" fontId="36" fillId="27" borderId="73" applyNumberFormat="0" applyProtection="0">
      <alignment horizontal="right" vertical="center"/>
    </xf>
    <xf numFmtId="4" fontId="36" fillId="27" borderId="73" applyNumberFormat="0" applyProtection="0">
      <alignment horizontal="right" vertical="center"/>
    </xf>
    <xf numFmtId="4" fontId="36" fillId="27" borderId="73" applyNumberFormat="0" applyProtection="0">
      <alignment horizontal="right" vertical="center"/>
    </xf>
    <xf numFmtId="4" fontId="36" fillId="27" borderId="73" applyNumberFormat="0" applyProtection="0">
      <alignment horizontal="right" vertical="center"/>
    </xf>
    <xf numFmtId="4" fontId="36" fillId="27" borderId="73" applyNumberFormat="0" applyProtection="0">
      <alignment horizontal="right" vertical="center"/>
    </xf>
    <xf numFmtId="4" fontId="36" fillId="27" borderId="73" applyNumberFormat="0" applyProtection="0">
      <alignment horizontal="right" vertical="center"/>
    </xf>
    <xf numFmtId="4" fontId="36" fillId="27" borderId="73" applyNumberFormat="0" applyProtection="0">
      <alignment horizontal="right" vertical="center"/>
    </xf>
    <xf numFmtId="4" fontId="36" fillId="27" borderId="73" applyNumberFormat="0" applyProtection="0">
      <alignment horizontal="right" vertical="center"/>
    </xf>
    <xf numFmtId="4" fontId="36" fillId="27" borderId="73" applyNumberFormat="0" applyProtection="0">
      <alignment horizontal="right" vertical="center"/>
    </xf>
    <xf numFmtId="4" fontId="36" fillId="27" borderId="73" applyNumberFormat="0" applyProtection="0">
      <alignment horizontal="right" vertical="center"/>
    </xf>
    <xf numFmtId="4" fontId="36" fillId="27" borderId="73" applyNumberFormat="0" applyProtection="0">
      <alignment horizontal="right" vertical="center"/>
    </xf>
    <xf numFmtId="4" fontId="36" fillId="27" borderId="73" applyNumberFormat="0" applyProtection="0">
      <alignment horizontal="right" vertical="center"/>
    </xf>
    <xf numFmtId="4" fontId="36" fillId="27" borderId="73" applyNumberFormat="0" applyProtection="0">
      <alignment horizontal="right" vertical="center"/>
    </xf>
    <xf numFmtId="4" fontId="36" fillId="27" borderId="73" applyNumberFormat="0" applyProtection="0">
      <alignment horizontal="right" vertical="center"/>
    </xf>
    <xf numFmtId="4" fontId="36" fillId="27" borderId="73" applyNumberFormat="0" applyProtection="0">
      <alignment horizontal="right" vertical="center"/>
    </xf>
    <xf numFmtId="4" fontId="36" fillId="27" borderId="73" applyNumberFormat="0" applyProtection="0">
      <alignment horizontal="right" vertical="center"/>
    </xf>
    <xf numFmtId="4" fontId="36" fillId="27" borderId="73" applyNumberFormat="0" applyProtection="0">
      <alignment horizontal="right" vertical="center"/>
    </xf>
    <xf numFmtId="4" fontId="36" fillId="27" borderId="73" applyNumberFormat="0" applyProtection="0">
      <alignment horizontal="right" vertical="center"/>
    </xf>
    <xf numFmtId="4" fontId="36" fillId="27" borderId="73" applyNumberFormat="0" applyProtection="0">
      <alignment horizontal="right" vertical="center"/>
    </xf>
    <xf numFmtId="4" fontId="36" fillId="27" borderId="73" applyNumberFormat="0" applyProtection="0">
      <alignment horizontal="right" vertical="center"/>
    </xf>
    <xf numFmtId="4" fontId="36" fillId="27" borderId="73" applyNumberFormat="0" applyProtection="0">
      <alignment horizontal="right" vertical="center"/>
    </xf>
    <xf numFmtId="4" fontId="36" fillId="27" borderId="73" applyNumberFormat="0" applyProtection="0">
      <alignment horizontal="right" vertical="center"/>
    </xf>
    <xf numFmtId="4" fontId="36" fillId="27" borderId="73" applyNumberFormat="0" applyProtection="0">
      <alignment horizontal="right" vertical="center"/>
    </xf>
    <xf numFmtId="4" fontId="36" fillId="27" borderId="73" applyNumberFormat="0" applyProtection="0">
      <alignment horizontal="right" vertical="center"/>
    </xf>
    <xf numFmtId="4" fontId="36" fillId="27" borderId="73" applyNumberFormat="0" applyProtection="0">
      <alignment horizontal="right" vertical="center"/>
    </xf>
    <xf numFmtId="4" fontId="36" fillId="27" borderId="73" applyNumberFormat="0" applyProtection="0">
      <alignment horizontal="right" vertical="center"/>
    </xf>
    <xf numFmtId="4" fontId="36" fillId="27" borderId="73" applyNumberFormat="0" applyProtection="0">
      <alignment horizontal="right" vertical="center"/>
    </xf>
    <xf numFmtId="4" fontId="36" fillId="27" borderId="73" applyNumberFormat="0" applyProtection="0">
      <alignment horizontal="right" vertical="center"/>
    </xf>
    <xf numFmtId="4" fontId="36" fillId="27" borderId="73" applyNumberFormat="0" applyProtection="0">
      <alignment horizontal="right" vertical="center"/>
    </xf>
    <xf numFmtId="4" fontId="36" fillId="27" borderId="73" applyNumberFormat="0" applyProtection="0">
      <alignment horizontal="right" vertical="center"/>
    </xf>
    <xf numFmtId="4" fontId="36" fillId="27" borderId="73" applyNumberFormat="0" applyProtection="0">
      <alignment horizontal="right" vertical="center"/>
    </xf>
    <xf numFmtId="4" fontId="36" fillId="27" borderId="73" applyNumberFormat="0" applyProtection="0">
      <alignment horizontal="right" vertical="center"/>
    </xf>
    <xf numFmtId="4" fontId="36" fillId="27" borderId="73" applyNumberFormat="0" applyProtection="0">
      <alignment horizontal="right" vertical="center"/>
    </xf>
    <xf numFmtId="4" fontId="36" fillId="27" borderId="73" applyNumberFormat="0" applyProtection="0">
      <alignment horizontal="right" vertical="center"/>
    </xf>
    <xf numFmtId="4" fontId="36" fillId="27" borderId="73" applyNumberFormat="0" applyProtection="0">
      <alignment horizontal="right" vertical="center"/>
    </xf>
    <xf numFmtId="4" fontId="36" fillId="27" borderId="73" applyNumberFormat="0" applyProtection="0">
      <alignment horizontal="right" vertical="center"/>
    </xf>
    <xf numFmtId="4" fontId="36" fillId="27" borderId="73" applyNumberFormat="0" applyProtection="0">
      <alignment horizontal="right" vertical="center"/>
    </xf>
    <xf numFmtId="4" fontId="36" fillId="27" borderId="73" applyNumberFormat="0" applyProtection="0">
      <alignment horizontal="right" vertical="center"/>
    </xf>
    <xf numFmtId="4" fontId="36" fillId="27" borderId="73" applyNumberFormat="0" applyProtection="0">
      <alignment horizontal="right" vertical="center"/>
    </xf>
    <xf numFmtId="4" fontId="36" fillId="27" borderId="73" applyNumberFormat="0" applyProtection="0">
      <alignment horizontal="right" vertical="center"/>
    </xf>
    <xf numFmtId="4" fontId="36" fillId="27" borderId="73" applyNumberFormat="0" applyProtection="0">
      <alignment horizontal="right" vertical="center"/>
    </xf>
    <xf numFmtId="4" fontId="36" fillId="27" borderId="73" applyNumberFormat="0" applyProtection="0">
      <alignment horizontal="right" vertical="center"/>
    </xf>
    <xf numFmtId="4" fontId="36" fillId="27" borderId="73" applyNumberFormat="0" applyProtection="0">
      <alignment horizontal="right" vertical="center"/>
    </xf>
    <xf numFmtId="4" fontId="36" fillId="27" borderId="73" applyNumberFormat="0" applyProtection="0">
      <alignment horizontal="right" vertical="center"/>
    </xf>
    <xf numFmtId="4" fontId="36" fillId="27" borderId="73" applyNumberFormat="0" applyProtection="0">
      <alignment horizontal="right" vertical="center"/>
    </xf>
    <xf numFmtId="4" fontId="36" fillId="27" borderId="73" applyNumberFormat="0" applyProtection="0">
      <alignment horizontal="right" vertical="center"/>
    </xf>
    <xf numFmtId="4" fontId="36" fillId="27" borderId="73" applyNumberFormat="0" applyProtection="0">
      <alignment horizontal="right" vertical="center"/>
    </xf>
    <xf numFmtId="4" fontId="36" fillId="27" borderId="73" applyNumberFormat="0" applyProtection="0">
      <alignment horizontal="right" vertical="center"/>
    </xf>
    <xf numFmtId="4" fontId="36" fillId="27" borderId="73" applyNumberFormat="0" applyProtection="0">
      <alignment horizontal="right" vertical="center"/>
    </xf>
    <xf numFmtId="4" fontId="36" fillId="27" borderId="73" applyNumberFormat="0" applyProtection="0">
      <alignment horizontal="right" vertical="center"/>
    </xf>
    <xf numFmtId="4" fontId="36" fillId="27" borderId="73" applyNumberFormat="0" applyProtection="0">
      <alignment horizontal="right" vertical="center"/>
    </xf>
    <xf numFmtId="4" fontId="36" fillId="27" borderId="73" applyNumberFormat="0" applyProtection="0">
      <alignment horizontal="right" vertical="center"/>
    </xf>
    <xf numFmtId="4" fontId="36" fillId="27" borderId="73" applyNumberFormat="0" applyProtection="0">
      <alignment horizontal="right" vertical="center"/>
    </xf>
    <xf numFmtId="4" fontId="36" fillId="27" borderId="73" applyNumberFormat="0" applyProtection="0">
      <alignment horizontal="right" vertical="center"/>
    </xf>
    <xf numFmtId="4" fontId="36" fillId="27" borderId="73" applyNumberFormat="0" applyProtection="0">
      <alignment horizontal="right" vertical="center"/>
    </xf>
    <xf numFmtId="4" fontId="36" fillId="27" borderId="73" applyNumberFormat="0" applyProtection="0">
      <alignment horizontal="right" vertical="center"/>
    </xf>
    <xf numFmtId="4" fontId="36" fillId="27" borderId="73" applyNumberFormat="0" applyProtection="0">
      <alignment horizontal="right" vertical="center"/>
    </xf>
    <xf numFmtId="4" fontId="36" fillId="27" borderId="73" applyNumberFormat="0" applyProtection="0">
      <alignment horizontal="right" vertical="center"/>
    </xf>
    <xf numFmtId="4" fontId="36" fillId="27" borderId="73" applyNumberFormat="0" applyProtection="0">
      <alignment horizontal="right" vertical="center"/>
    </xf>
    <xf numFmtId="4" fontId="36" fillId="27" borderId="73" applyNumberFormat="0" applyProtection="0">
      <alignment horizontal="right" vertical="center"/>
    </xf>
    <xf numFmtId="4" fontId="36" fillId="27" borderId="73" applyNumberFormat="0" applyProtection="0">
      <alignment horizontal="right" vertical="center"/>
    </xf>
    <xf numFmtId="4" fontId="36" fillId="27" borderId="73" applyNumberFormat="0" applyProtection="0">
      <alignment horizontal="right" vertical="center"/>
    </xf>
    <xf numFmtId="4" fontId="36" fillId="27" borderId="73" applyNumberFormat="0" applyProtection="0">
      <alignment horizontal="right" vertical="center"/>
    </xf>
    <xf numFmtId="4" fontId="36" fillId="27" borderId="73" applyNumberFormat="0" applyProtection="0">
      <alignment horizontal="right" vertical="center"/>
    </xf>
    <xf numFmtId="4" fontId="36" fillId="27" borderId="73" applyNumberFormat="0" applyProtection="0">
      <alignment horizontal="right" vertical="center"/>
    </xf>
    <xf numFmtId="4" fontId="36" fillId="27" borderId="73" applyNumberFormat="0" applyProtection="0">
      <alignment horizontal="right" vertical="center"/>
    </xf>
    <xf numFmtId="4" fontId="36" fillId="27" borderId="73" applyNumberFormat="0" applyProtection="0">
      <alignment horizontal="right" vertical="center"/>
    </xf>
    <xf numFmtId="4" fontId="36" fillId="27" borderId="73" applyNumberFormat="0" applyProtection="0">
      <alignment horizontal="right" vertical="center"/>
    </xf>
    <xf numFmtId="4" fontId="36" fillId="27" borderId="73" applyNumberFormat="0" applyProtection="0">
      <alignment horizontal="right" vertical="center"/>
    </xf>
    <xf numFmtId="4" fontId="36" fillId="27" borderId="73" applyNumberFormat="0" applyProtection="0">
      <alignment horizontal="right" vertical="center"/>
    </xf>
    <xf numFmtId="4" fontId="36" fillId="27" borderId="73" applyNumberFormat="0" applyProtection="0">
      <alignment horizontal="right" vertical="center"/>
    </xf>
    <xf numFmtId="4" fontId="36" fillId="27" borderId="73" applyNumberFormat="0" applyProtection="0">
      <alignment horizontal="right" vertical="center"/>
    </xf>
    <xf numFmtId="4" fontId="36" fillId="27" borderId="73" applyNumberFormat="0" applyProtection="0">
      <alignment horizontal="right" vertical="center"/>
    </xf>
    <xf numFmtId="4" fontId="36" fillId="27" borderId="73" applyNumberFormat="0" applyProtection="0">
      <alignment horizontal="right" vertical="center"/>
    </xf>
    <xf numFmtId="4" fontId="36" fillId="27" borderId="73" applyNumberFormat="0" applyProtection="0">
      <alignment horizontal="right" vertical="center"/>
    </xf>
    <xf numFmtId="4" fontId="36" fillId="27" borderId="73" applyNumberFormat="0" applyProtection="0">
      <alignment horizontal="right" vertical="center"/>
    </xf>
    <xf numFmtId="4" fontId="36" fillId="27" borderId="73" applyNumberFormat="0" applyProtection="0">
      <alignment horizontal="right" vertical="center"/>
    </xf>
    <xf numFmtId="4" fontId="36" fillId="27" borderId="73" applyNumberFormat="0" applyProtection="0">
      <alignment horizontal="right" vertical="center"/>
    </xf>
    <xf numFmtId="4" fontId="36" fillId="27" borderId="73" applyNumberFormat="0" applyProtection="0">
      <alignment horizontal="right" vertical="center"/>
    </xf>
    <xf numFmtId="4" fontId="36" fillId="27" borderId="73" applyNumberFormat="0" applyProtection="0">
      <alignment horizontal="right" vertical="center"/>
    </xf>
    <xf numFmtId="4" fontId="36" fillId="27" borderId="73" applyNumberFormat="0" applyProtection="0">
      <alignment horizontal="right" vertical="center"/>
    </xf>
    <xf numFmtId="4" fontId="36" fillId="27" borderId="73" applyNumberFormat="0" applyProtection="0">
      <alignment horizontal="right" vertical="center"/>
    </xf>
    <xf numFmtId="4" fontId="36" fillId="27" borderId="73" applyNumberFormat="0" applyProtection="0">
      <alignment horizontal="right" vertical="center"/>
    </xf>
    <xf numFmtId="4" fontId="36" fillId="27" borderId="73" applyNumberFormat="0" applyProtection="0">
      <alignment horizontal="right" vertical="center"/>
    </xf>
    <xf numFmtId="4" fontId="36" fillId="27" borderId="73" applyNumberFormat="0" applyProtection="0">
      <alignment horizontal="right" vertical="center"/>
    </xf>
    <xf numFmtId="4" fontId="36" fillId="27" borderId="73" applyNumberFormat="0" applyProtection="0">
      <alignment horizontal="right" vertical="center"/>
    </xf>
    <xf numFmtId="4" fontId="36" fillId="27" borderId="73" applyNumberFormat="0" applyProtection="0">
      <alignment horizontal="right" vertical="center"/>
    </xf>
    <xf numFmtId="4" fontId="36" fillId="27" borderId="73" applyNumberFormat="0" applyProtection="0">
      <alignment horizontal="right" vertical="center"/>
    </xf>
    <xf numFmtId="4" fontId="36" fillId="27" borderId="73" applyNumberFormat="0" applyProtection="0">
      <alignment horizontal="right" vertical="center"/>
    </xf>
    <xf numFmtId="4" fontId="36" fillId="27" borderId="73" applyNumberFormat="0" applyProtection="0">
      <alignment horizontal="right" vertical="center"/>
    </xf>
    <xf numFmtId="4" fontId="36" fillId="27" borderId="73" applyNumberFormat="0" applyProtection="0">
      <alignment horizontal="right" vertical="center"/>
    </xf>
    <xf numFmtId="4" fontId="36" fillId="27" borderId="73" applyNumberFormat="0" applyProtection="0">
      <alignment horizontal="right" vertical="center"/>
    </xf>
    <xf numFmtId="4" fontId="36" fillId="27" borderId="73" applyNumberFormat="0" applyProtection="0">
      <alignment horizontal="right" vertical="center"/>
    </xf>
    <xf numFmtId="4" fontId="36" fillId="27" borderId="73" applyNumberFormat="0" applyProtection="0">
      <alignment horizontal="right" vertical="center"/>
    </xf>
    <xf numFmtId="4" fontId="36" fillId="27" borderId="73" applyNumberFormat="0" applyProtection="0">
      <alignment horizontal="right" vertical="center"/>
    </xf>
    <xf numFmtId="4" fontId="36" fillId="27" borderId="73" applyNumberFormat="0" applyProtection="0">
      <alignment horizontal="right" vertical="center"/>
    </xf>
    <xf numFmtId="4" fontId="36" fillId="27" borderId="73" applyNumberFormat="0" applyProtection="0">
      <alignment horizontal="right" vertical="center"/>
    </xf>
    <xf numFmtId="4" fontId="36" fillId="27" borderId="73" applyNumberFormat="0" applyProtection="0">
      <alignment horizontal="right" vertical="center"/>
    </xf>
    <xf numFmtId="4" fontId="36" fillId="27" borderId="73" applyNumberFormat="0" applyProtection="0">
      <alignment horizontal="right" vertical="center"/>
    </xf>
    <xf numFmtId="4" fontId="36" fillId="27" borderId="73" applyNumberFormat="0" applyProtection="0">
      <alignment horizontal="right" vertical="center"/>
    </xf>
    <xf numFmtId="4" fontId="36" fillId="27" borderId="73" applyNumberFormat="0" applyProtection="0">
      <alignment horizontal="right" vertical="center"/>
    </xf>
    <xf numFmtId="4" fontId="36" fillId="27" borderId="73" applyNumberFormat="0" applyProtection="0">
      <alignment horizontal="right" vertical="center"/>
    </xf>
    <xf numFmtId="4" fontId="36" fillId="27" borderId="73" applyNumberFormat="0" applyProtection="0">
      <alignment horizontal="right" vertical="center"/>
    </xf>
    <xf numFmtId="4" fontId="36" fillId="27" borderId="73" applyNumberFormat="0" applyProtection="0">
      <alignment horizontal="right" vertical="center"/>
    </xf>
    <xf numFmtId="4" fontId="36" fillId="27" borderId="73" applyNumberFormat="0" applyProtection="0">
      <alignment horizontal="right" vertical="center"/>
    </xf>
    <xf numFmtId="4" fontId="36" fillId="27" borderId="73" applyNumberFormat="0" applyProtection="0">
      <alignment horizontal="right" vertical="center"/>
    </xf>
    <xf numFmtId="4" fontId="36" fillId="27" borderId="73" applyNumberFormat="0" applyProtection="0">
      <alignment horizontal="right" vertical="center"/>
    </xf>
    <xf numFmtId="4" fontId="36" fillId="27" borderId="73" applyNumberFormat="0" applyProtection="0">
      <alignment horizontal="right" vertical="center"/>
    </xf>
    <xf numFmtId="4" fontId="36" fillId="27" borderId="73" applyNumberFormat="0" applyProtection="0">
      <alignment horizontal="right" vertical="center"/>
    </xf>
    <xf numFmtId="4" fontId="36" fillId="27" borderId="73" applyNumberFormat="0" applyProtection="0">
      <alignment horizontal="right" vertical="center"/>
    </xf>
    <xf numFmtId="4" fontId="36" fillId="27" borderId="73" applyNumberFormat="0" applyProtection="0">
      <alignment horizontal="right" vertical="center"/>
    </xf>
    <xf numFmtId="4" fontId="36" fillId="27" borderId="73" applyNumberFormat="0" applyProtection="0">
      <alignment horizontal="right" vertical="center"/>
    </xf>
    <xf numFmtId="4" fontId="36" fillId="27" borderId="73" applyNumberFormat="0" applyProtection="0">
      <alignment horizontal="right" vertical="center"/>
    </xf>
    <xf numFmtId="4" fontId="36" fillId="27" borderId="73" applyNumberFormat="0" applyProtection="0">
      <alignment horizontal="right" vertical="center"/>
    </xf>
    <xf numFmtId="4" fontId="36" fillId="27" borderId="73" applyNumberFormat="0" applyProtection="0">
      <alignment horizontal="right" vertical="center"/>
    </xf>
    <xf numFmtId="4" fontId="36" fillId="27" borderId="73" applyNumberFormat="0" applyProtection="0">
      <alignment horizontal="right" vertical="center"/>
    </xf>
    <xf numFmtId="4" fontId="36" fillId="27" borderId="73" applyNumberFormat="0" applyProtection="0">
      <alignment horizontal="right" vertical="center"/>
    </xf>
    <xf numFmtId="4" fontId="36" fillId="27" borderId="73" applyNumberFormat="0" applyProtection="0">
      <alignment horizontal="right" vertical="center"/>
    </xf>
    <xf numFmtId="4" fontId="36" fillId="27" borderId="73" applyNumberFormat="0" applyProtection="0">
      <alignment horizontal="right" vertical="center"/>
    </xf>
    <xf numFmtId="4" fontId="36" fillId="27" borderId="73" applyNumberFormat="0" applyProtection="0">
      <alignment horizontal="right" vertical="center"/>
    </xf>
    <xf numFmtId="4" fontId="36" fillId="27" borderId="73" applyNumberFormat="0" applyProtection="0">
      <alignment horizontal="right" vertical="center"/>
    </xf>
    <xf numFmtId="4" fontId="36" fillId="27" borderId="73" applyNumberFormat="0" applyProtection="0">
      <alignment horizontal="right" vertical="center"/>
    </xf>
    <xf numFmtId="4" fontId="36" fillId="27" borderId="73" applyNumberFormat="0" applyProtection="0">
      <alignment horizontal="right" vertical="center"/>
    </xf>
    <xf numFmtId="4" fontId="36" fillId="27" borderId="73" applyNumberFormat="0" applyProtection="0">
      <alignment horizontal="right" vertical="center"/>
    </xf>
    <xf numFmtId="4" fontId="36" fillId="27" borderId="73" applyNumberFormat="0" applyProtection="0">
      <alignment horizontal="right" vertical="center"/>
    </xf>
    <xf numFmtId="4" fontId="36" fillId="27" borderId="73" applyNumberFormat="0" applyProtection="0">
      <alignment horizontal="right" vertical="center"/>
    </xf>
    <xf numFmtId="4" fontId="36" fillId="27" borderId="73" applyNumberFormat="0" applyProtection="0">
      <alignment horizontal="right" vertical="center"/>
    </xf>
    <xf numFmtId="4" fontId="36" fillId="27" borderId="73" applyNumberFormat="0" applyProtection="0">
      <alignment horizontal="right" vertical="center"/>
    </xf>
    <xf numFmtId="4" fontId="36" fillId="27" borderId="73" applyNumberFormat="0" applyProtection="0">
      <alignment horizontal="right" vertical="center"/>
    </xf>
    <xf numFmtId="4" fontId="36" fillId="27" borderId="73" applyNumberFormat="0" applyProtection="0">
      <alignment horizontal="right" vertical="center"/>
    </xf>
    <xf numFmtId="4" fontId="36" fillId="27" borderId="73" applyNumberFormat="0" applyProtection="0">
      <alignment horizontal="right" vertical="center"/>
    </xf>
    <xf numFmtId="4" fontId="36" fillId="27" borderId="73" applyNumberFormat="0" applyProtection="0">
      <alignment horizontal="right" vertical="center"/>
    </xf>
    <xf numFmtId="4" fontId="36" fillId="27" borderId="73" applyNumberFormat="0" applyProtection="0">
      <alignment horizontal="right" vertical="center"/>
    </xf>
    <xf numFmtId="4" fontId="36" fillId="27" borderId="73" applyNumberFormat="0" applyProtection="0">
      <alignment horizontal="right" vertical="center"/>
    </xf>
    <xf numFmtId="4" fontId="36" fillId="27" borderId="73" applyNumberFormat="0" applyProtection="0">
      <alignment horizontal="right" vertical="center"/>
    </xf>
    <xf numFmtId="4" fontId="36" fillId="27" borderId="73" applyNumberFormat="0" applyProtection="0">
      <alignment horizontal="right" vertical="center"/>
    </xf>
    <xf numFmtId="4" fontId="36" fillId="27" borderId="73" applyNumberFormat="0" applyProtection="0">
      <alignment horizontal="right" vertical="center"/>
    </xf>
    <xf numFmtId="4" fontId="36" fillId="27" borderId="73" applyNumberFormat="0" applyProtection="0">
      <alignment horizontal="right" vertical="center"/>
    </xf>
    <xf numFmtId="4" fontId="36" fillId="27" borderId="73" applyNumberFormat="0" applyProtection="0">
      <alignment horizontal="right" vertical="center"/>
    </xf>
    <xf numFmtId="4" fontId="36" fillId="27" borderId="73" applyNumberFormat="0" applyProtection="0">
      <alignment horizontal="right" vertical="center"/>
    </xf>
    <xf numFmtId="4" fontId="36" fillId="27" borderId="73" applyNumberFormat="0" applyProtection="0">
      <alignment horizontal="right" vertical="center"/>
    </xf>
    <xf numFmtId="4" fontId="36" fillId="27" borderId="73" applyNumberFormat="0" applyProtection="0">
      <alignment horizontal="right" vertical="center"/>
    </xf>
    <xf numFmtId="4" fontId="36" fillId="27" borderId="73" applyNumberFormat="0" applyProtection="0">
      <alignment horizontal="right" vertical="center"/>
    </xf>
    <xf numFmtId="4" fontId="36" fillId="27" borderId="73" applyNumberFormat="0" applyProtection="0">
      <alignment horizontal="right" vertical="center"/>
    </xf>
    <xf numFmtId="4" fontId="36" fillId="27" borderId="73" applyNumberFormat="0" applyProtection="0">
      <alignment horizontal="right" vertical="center"/>
    </xf>
    <xf numFmtId="4" fontId="36" fillId="27" borderId="73" applyNumberFormat="0" applyProtection="0">
      <alignment horizontal="right" vertical="center"/>
    </xf>
    <xf numFmtId="4" fontId="36" fillId="27" borderId="73" applyNumberFormat="0" applyProtection="0">
      <alignment horizontal="right" vertical="center"/>
    </xf>
    <xf numFmtId="4" fontId="36" fillId="27" borderId="73" applyNumberFormat="0" applyProtection="0">
      <alignment horizontal="right" vertical="center"/>
    </xf>
    <xf numFmtId="4" fontId="36" fillId="27" borderId="73" applyNumberFormat="0" applyProtection="0">
      <alignment horizontal="right" vertical="center"/>
    </xf>
    <xf numFmtId="4" fontId="36" fillId="27" borderId="73" applyNumberFormat="0" applyProtection="0">
      <alignment horizontal="right" vertical="center"/>
    </xf>
    <xf numFmtId="4" fontId="36" fillId="27" borderId="73" applyNumberFormat="0" applyProtection="0">
      <alignment horizontal="right" vertical="center"/>
    </xf>
    <xf numFmtId="4" fontId="36" fillId="27" borderId="73" applyNumberFormat="0" applyProtection="0">
      <alignment horizontal="right" vertical="center"/>
    </xf>
    <xf numFmtId="4" fontId="36" fillId="27" borderId="73" applyNumberFormat="0" applyProtection="0">
      <alignment horizontal="right" vertical="center"/>
    </xf>
    <xf numFmtId="4" fontId="36" fillId="27" borderId="73" applyNumberFormat="0" applyProtection="0">
      <alignment horizontal="right" vertical="center"/>
    </xf>
    <xf numFmtId="4" fontId="36" fillId="27" borderId="73" applyNumberFormat="0" applyProtection="0">
      <alignment horizontal="right" vertical="center"/>
    </xf>
    <xf numFmtId="4" fontId="36" fillId="27" borderId="73" applyNumberFormat="0" applyProtection="0">
      <alignment horizontal="right" vertical="center"/>
    </xf>
    <xf numFmtId="4" fontId="36" fillId="27" borderId="73" applyNumberFormat="0" applyProtection="0">
      <alignment horizontal="right" vertical="center"/>
    </xf>
    <xf numFmtId="4" fontId="36" fillId="27" borderId="73" applyNumberFormat="0" applyProtection="0">
      <alignment horizontal="right" vertical="center"/>
    </xf>
    <xf numFmtId="4" fontId="36" fillId="27" borderId="73" applyNumberFormat="0" applyProtection="0">
      <alignment horizontal="right" vertical="center"/>
    </xf>
    <xf numFmtId="4" fontId="36" fillId="27" borderId="73" applyNumberFormat="0" applyProtection="0">
      <alignment horizontal="right" vertical="center"/>
    </xf>
    <xf numFmtId="4" fontId="36" fillId="27" borderId="73" applyNumberFormat="0" applyProtection="0">
      <alignment horizontal="right" vertical="center"/>
    </xf>
    <xf numFmtId="4" fontId="36" fillId="27" borderId="73" applyNumberFormat="0" applyProtection="0">
      <alignment horizontal="right" vertical="center"/>
    </xf>
    <xf numFmtId="4" fontId="36" fillId="27" borderId="73" applyNumberFormat="0" applyProtection="0">
      <alignment horizontal="right" vertical="center"/>
    </xf>
    <xf numFmtId="4" fontId="36" fillId="27" borderId="73" applyNumberFormat="0" applyProtection="0">
      <alignment horizontal="right" vertical="center"/>
    </xf>
    <xf numFmtId="4" fontId="36" fillId="27" borderId="73" applyNumberFormat="0" applyProtection="0">
      <alignment horizontal="right" vertical="center"/>
    </xf>
    <xf numFmtId="4" fontId="36" fillId="27" borderId="73" applyNumberFormat="0" applyProtection="0">
      <alignment horizontal="right" vertical="center"/>
    </xf>
    <xf numFmtId="4" fontId="36" fillId="27" borderId="73" applyNumberFormat="0" applyProtection="0">
      <alignment horizontal="right" vertical="center"/>
    </xf>
    <xf numFmtId="4" fontId="36" fillId="27" borderId="73" applyNumberFormat="0" applyProtection="0">
      <alignment horizontal="right" vertical="center"/>
    </xf>
    <xf numFmtId="4" fontId="36" fillId="27" borderId="73" applyNumberFormat="0" applyProtection="0">
      <alignment horizontal="right" vertical="center"/>
    </xf>
    <xf numFmtId="4" fontId="36" fillId="27" borderId="73" applyNumberFormat="0" applyProtection="0">
      <alignment horizontal="right" vertical="center"/>
    </xf>
    <xf numFmtId="4" fontId="36" fillId="27" borderId="73" applyNumberFormat="0" applyProtection="0">
      <alignment horizontal="right" vertical="center"/>
    </xf>
    <xf numFmtId="4" fontId="36" fillId="27" borderId="73" applyNumberFormat="0" applyProtection="0">
      <alignment horizontal="right" vertical="center"/>
    </xf>
    <xf numFmtId="4" fontId="36" fillId="27" borderId="73" applyNumberFormat="0" applyProtection="0">
      <alignment horizontal="right" vertical="center"/>
    </xf>
    <xf numFmtId="4" fontId="36" fillId="27" borderId="73" applyNumberFormat="0" applyProtection="0">
      <alignment horizontal="right" vertical="center"/>
    </xf>
    <xf numFmtId="4" fontId="36" fillId="27" borderId="73" applyNumberFormat="0" applyProtection="0">
      <alignment horizontal="right" vertical="center"/>
    </xf>
    <xf numFmtId="4" fontId="36" fillId="27" borderId="73" applyNumberFormat="0" applyProtection="0">
      <alignment horizontal="right" vertical="center"/>
    </xf>
    <xf numFmtId="4" fontId="36" fillId="27" borderId="73" applyNumberFormat="0" applyProtection="0">
      <alignment horizontal="right" vertical="center"/>
    </xf>
    <xf numFmtId="4" fontId="36" fillId="27" borderId="73" applyNumberFormat="0" applyProtection="0">
      <alignment horizontal="right" vertical="center"/>
    </xf>
    <xf numFmtId="4" fontId="36" fillId="27" borderId="73" applyNumberFormat="0" applyProtection="0">
      <alignment horizontal="right" vertical="center"/>
    </xf>
    <xf numFmtId="4" fontId="36" fillId="27" borderId="73" applyNumberFormat="0" applyProtection="0">
      <alignment horizontal="right" vertical="center"/>
    </xf>
    <xf numFmtId="4" fontId="36" fillId="27" borderId="73" applyNumberFormat="0" applyProtection="0">
      <alignment horizontal="right" vertical="center"/>
    </xf>
    <xf numFmtId="4" fontId="36" fillId="27" borderId="73" applyNumberFormat="0" applyProtection="0">
      <alignment horizontal="right" vertical="center"/>
    </xf>
    <xf numFmtId="4" fontId="36" fillId="27" borderId="73" applyNumberFormat="0" applyProtection="0">
      <alignment horizontal="right" vertical="center"/>
    </xf>
    <xf numFmtId="4" fontId="36" fillId="27" borderId="73" applyNumberFormat="0" applyProtection="0">
      <alignment horizontal="right" vertical="center"/>
    </xf>
    <xf numFmtId="4" fontId="36" fillId="27" borderId="73" applyNumberFormat="0" applyProtection="0">
      <alignment horizontal="right" vertical="center"/>
    </xf>
    <xf numFmtId="4" fontId="36" fillId="27" borderId="73" applyNumberFormat="0" applyProtection="0">
      <alignment horizontal="right" vertical="center"/>
    </xf>
    <xf numFmtId="4" fontId="36" fillId="27" borderId="73" applyNumberFormat="0" applyProtection="0">
      <alignment horizontal="right" vertical="center"/>
    </xf>
    <xf numFmtId="4" fontId="36" fillId="27" borderId="73" applyNumberFormat="0" applyProtection="0">
      <alignment horizontal="right" vertical="center"/>
    </xf>
    <xf numFmtId="4" fontId="36" fillId="27" borderId="73" applyNumberFormat="0" applyProtection="0">
      <alignment horizontal="right" vertical="center"/>
    </xf>
    <xf numFmtId="4" fontId="36" fillId="27" borderId="73" applyNumberFormat="0" applyProtection="0">
      <alignment horizontal="right" vertical="center"/>
    </xf>
    <xf numFmtId="4" fontId="36" fillId="27" borderId="73" applyNumberFormat="0" applyProtection="0">
      <alignment horizontal="right" vertical="center"/>
    </xf>
    <xf numFmtId="4" fontId="36" fillId="27" borderId="73" applyNumberFormat="0" applyProtection="0">
      <alignment horizontal="right" vertical="center"/>
    </xf>
    <xf numFmtId="4" fontId="36" fillId="27" borderId="73" applyNumberFormat="0" applyProtection="0">
      <alignment horizontal="right" vertical="center"/>
    </xf>
    <xf numFmtId="4" fontId="36" fillId="27" borderId="73" applyNumberFormat="0" applyProtection="0">
      <alignment horizontal="right" vertical="center"/>
    </xf>
    <xf numFmtId="4" fontId="36" fillId="27" borderId="73" applyNumberFormat="0" applyProtection="0">
      <alignment horizontal="right" vertical="center"/>
    </xf>
    <xf numFmtId="4" fontId="36" fillId="27" borderId="73" applyNumberFormat="0" applyProtection="0">
      <alignment horizontal="right" vertical="center"/>
    </xf>
    <xf numFmtId="4" fontId="36" fillId="27" borderId="73" applyNumberFormat="0" applyProtection="0">
      <alignment horizontal="right" vertical="center"/>
    </xf>
    <xf numFmtId="4" fontId="36" fillId="27" borderId="73" applyNumberFormat="0" applyProtection="0">
      <alignment horizontal="right" vertical="center"/>
    </xf>
    <xf numFmtId="4" fontId="36" fillId="27" borderId="73" applyNumberFormat="0" applyProtection="0">
      <alignment horizontal="right" vertical="center"/>
    </xf>
    <xf numFmtId="4" fontId="36" fillId="27" borderId="73" applyNumberFormat="0" applyProtection="0">
      <alignment horizontal="right" vertical="center"/>
    </xf>
    <xf numFmtId="4" fontId="36" fillId="27" borderId="73" applyNumberFormat="0" applyProtection="0">
      <alignment horizontal="right" vertical="center"/>
    </xf>
    <xf numFmtId="4" fontId="36" fillId="27" borderId="73" applyNumberFormat="0" applyProtection="0">
      <alignment horizontal="right" vertical="center"/>
    </xf>
    <xf numFmtId="4" fontId="36" fillId="27" borderId="73" applyNumberFormat="0" applyProtection="0">
      <alignment horizontal="right" vertical="center"/>
    </xf>
    <xf numFmtId="4" fontId="36" fillId="27" borderId="73" applyNumberFormat="0" applyProtection="0">
      <alignment horizontal="right" vertical="center"/>
    </xf>
    <xf numFmtId="4" fontId="36" fillId="27" borderId="73" applyNumberFormat="0" applyProtection="0">
      <alignment horizontal="right" vertical="center"/>
    </xf>
    <xf numFmtId="4" fontId="36" fillId="27" borderId="73" applyNumberFormat="0" applyProtection="0">
      <alignment horizontal="right" vertical="center"/>
    </xf>
    <xf numFmtId="4" fontId="36" fillId="27" borderId="73" applyNumberFormat="0" applyProtection="0">
      <alignment horizontal="right" vertical="center"/>
    </xf>
    <xf numFmtId="4" fontId="36" fillId="27" borderId="73" applyNumberFormat="0" applyProtection="0">
      <alignment horizontal="right" vertical="center"/>
    </xf>
    <xf numFmtId="4" fontId="36" fillId="27" borderId="73" applyNumberFormat="0" applyProtection="0">
      <alignment horizontal="right" vertical="center"/>
    </xf>
    <xf numFmtId="4" fontId="36" fillId="27" borderId="73" applyNumberFormat="0" applyProtection="0">
      <alignment horizontal="right" vertical="center"/>
    </xf>
    <xf numFmtId="4" fontId="36" fillId="27" borderId="73" applyNumberFormat="0" applyProtection="0">
      <alignment horizontal="right" vertical="center"/>
    </xf>
    <xf numFmtId="4" fontId="36" fillId="27" borderId="73" applyNumberFormat="0" applyProtection="0">
      <alignment horizontal="right" vertical="center"/>
    </xf>
    <xf numFmtId="4" fontId="36" fillId="27" borderId="73" applyNumberFormat="0" applyProtection="0">
      <alignment horizontal="right" vertical="center"/>
    </xf>
    <xf numFmtId="4" fontId="36" fillId="27" borderId="73" applyNumberFormat="0" applyProtection="0">
      <alignment horizontal="right" vertical="center"/>
    </xf>
    <xf numFmtId="4" fontId="36" fillId="27" borderId="73" applyNumberFormat="0" applyProtection="0">
      <alignment horizontal="right" vertical="center"/>
    </xf>
    <xf numFmtId="4" fontId="36" fillId="27" borderId="73" applyNumberFormat="0" applyProtection="0">
      <alignment horizontal="right" vertical="center"/>
    </xf>
    <xf numFmtId="4" fontId="36" fillId="27" borderId="73" applyNumberFormat="0" applyProtection="0">
      <alignment horizontal="right" vertical="center"/>
    </xf>
    <xf numFmtId="4" fontId="36" fillId="27" borderId="73" applyNumberFormat="0" applyProtection="0">
      <alignment horizontal="right" vertical="center"/>
    </xf>
    <xf numFmtId="4" fontId="36" fillId="27" borderId="73" applyNumberFormat="0" applyProtection="0">
      <alignment horizontal="right" vertical="center"/>
    </xf>
    <xf numFmtId="4" fontId="36" fillId="27" borderId="73" applyNumberFormat="0" applyProtection="0">
      <alignment horizontal="right" vertical="center"/>
    </xf>
    <xf numFmtId="4" fontId="36" fillId="27" borderId="73" applyNumberFormat="0" applyProtection="0">
      <alignment horizontal="right" vertical="center"/>
    </xf>
    <xf numFmtId="4" fontId="36" fillId="27" borderId="73" applyNumberFormat="0" applyProtection="0">
      <alignment horizontal="right" vertical="center"/>
    </xf>
    <xf numFmtId="4" fontId="36" fillId="27" borderId="73" applyNumberFormat="0" applyProtection="0">
      <alignment horizontal="right" vertical="center"/>
    </xf>
    <xf numFmtId="4" fontId="36" fillId="27" borderId="73" applyNumberFormat="0" applyProtection="0">
      <alignment horizontal="right" vertical="center"/>
    </xf>
    <xf numFmtId="4" fontId="36" fillId="27" borderId="73" applyNumberFormat="0" applyProtection="0">
      <alignment horizontal="right" vertical="center"/>
    </xf>
    <xf numFmtId="4" fontId="36" fillId="27" borderId="73" applyNumberFormat="0" applyProtection="0">
      <alignment horizontal="right" vertical="center"/>
    </xf>
    <xf numFmtId="4" fontId="36" fillId="27" borderId="73" applyNumberFormat="0" applyProtection="0">
      <alignment horizontal="right" vertical="center"/>
    </xf>
    <xf numFmtId="4" fontId="36" fillId="27" borderId="73" applyNumberFormat="0" applyProtection="0">
      <alignment horizontal="right" vertical="center"/>
    </xf>
    <xf numFmtId="4" fontId="36" fillId="27" borderId="73" applyNumberFormat="0" applyProtection="0">
      <alignment horizontal="right" vertical="center"/>
    </xf>
    <xf numFmtId="4" fontId="36" fillId="27" borderId="73" applyNumberFormat="0" applyProtection="0">
      <alignment horizontal="right" vertical="center"/>
    </xf>
    <xf numFmtId="4" fontId="36" fillId="27" borderId="73" applyNumberFormat="0" applyProtection="0">
      <alignment horizontal="right" vertical="center"/>
    </xf>
    <xf numFmtId="4" fontId="36" fillId="27" borderId="73" applyNumberFormat="0" applyProtection="0">
      <alignment horizontal="right" vertical="center"/>
    </xf>
    <xf numFmtId="4" fontId="36" fillId="27" borderId="73" applyNumberFormat="0" applyProtection="0">
      <alignment horizontal="right" vertical="center"/>
    </xf>
    <xf numFmtId="4" fontId="36" fillId="27" borderId="73" applyNumberFormat="0" applyProtection="0">
      <alignment horizontal="right" vertical="center"/>
    </xf>
    <xf numFmtId="4" fontId="36" fillId="27" borderId="73" applyNumberFormat="0" applyProtection="0">
      <alignment horizontal="right" vertical="center"/>
    </xf>
    <xf numFmtId="4" fontId="36" fillId="27" borderId="73" applyNumberFormat="0" applyProtection="0">
      <alignment horizontal="right" vertical="center"/>
    </xf>
    <xf numFmtId="4" fontId="36" fillId="27" borderId="73" applyNumberFormat="0" applyProtection="0">
      <alignment horizontal="right" vertical="center"/>
    </xf>
    <xf numFmtId="4" fontId="36" fillId="27" borderId="73" applyNumberFormat="0" applyProtection="0">
      <alignment horizontal="right" vertical="center"/>
    </xf>
    <xf numFmtId="4" fontId="36" fillId="27" borderId="73" applyNumberFormat="0" applyProtection="0">
      <alignment horizontal="right" vertical="center"/>
    </xf>
    <xf numFmtId="4" fontId="36" fillId="27" borderId="73" applyNumberFormat="0" applyProtection="0">
      <alignment horizontal="right" vertical="center"/>
    </xf>
    <xf numFmtId="4" fontId="36" fillId="27" borderId="73" applyNumberFormat="0" applyProtection="0">
      <alignment horizontal="right" vertical="center"/>
    </xf>
    <xf numFmtId="4" fontId="36" fillId="27" borderId="73" applyNumberFormat="0" applyProtection="0">
      <alignment horizontal="right" vertical="center"/>
    </xf>
    <xf numFmtId="4" fontId="36" fillId="27" borderId="73" applyNumberFormat="0" applyProtection="0">
      <alignment horizontal="right" vertical="center"/>
    </xf>
    <xf numFmtId="4" fontId="36" fillId="27" borderId="73" applyNumberFormat="0" applyProtection="0">
      <alignment horizontal="right" vertical="center"/>
    </xf>
    <xf numFmtId="4" fontId="36" fillId="27" borderId="73" applyNumberFormat="0" applyProtection="0">
      <alignment horizontal="right" vertical="center"/>
    </xf>
    <xf numFmtId="4" fontId="36" fillId="27" borderId="73" applyNumberFormat="0" applyProtection="0">
      <alignment horizontal="right" vertical="center"/>
    </xf>
    <xf numFmtId="4" fontId="36" fillId="27" borderId="73" applyNumberFormat="0" applyProtection="0">
      <alignment horizontal="right" vertical="center"/>
    </xf>
    <xf numFmtId="4" fontId="36" fillId="27" borderId="73" applyNumberFormat="0" applyProtection="0">
      <alignment horizontal="right" vertical="center"/>
    </xf>
    <xf numFmtId="4" fontId="36" fillId="27" borderId="73" applyNumberFormat="0" applyProtection="0">
      <alignment horizontal="right" vertical="center"/>
    </xf>
    <xf numFmtId="4" fontId="36" fillId="27" borderId="73" applyNumberFormat="0" applyProtection="0">
      <alignment horizontal="right" vertical="center"/>
    </xf>
    <xf numFmtId="4" fontId="36" fillId="27" borderId="73" applyNumberFormat="0" applyProtection="0">
      <alignment horizontal="right" vertical="center"/>
    </xf>
    <xf numFmtId="4" fontId="36" fillId="27" borderId="73" applyNumberFormat="0" applyProtection="0">
      <alignment horizontal="right" vertical="center"/>
    </xf>
    <xf numFmtId="4" fontId="36" fillId="27" borderId="73" applyNumberFormat="0" applyProtection="0">
      <alignment horizontal="right" vertical="center"/>
    </xf>
    <xf numFmtId="4" fontId="36" fillId="27" borderId="73" applyNumberFormat="0" applyProtection="0">
      <alignment horizontal="right" vertical="center"/>
    </xf>
    <xf numFmtId="4" fontId="36" fillId="27" borderId="73" applyNumberFormat="0" applyProtection="0">
      <alignment horizontal="right" vertical="center"/>
    </xf>
    <xf numFmtId="4" fontId="36" fillId="27" borderId="73" applyNumberFormat="0" applyProtection="0">
      <alignment horizontal="right" vertical="center"/>
    </xf>
    <xf numFmtId="4" fontId="36" fillId="27" borderId="73" applyNumberFormat="0" applyProtection="0">
      <alignment horizontal="right" vertical="center"/>
    </xf>
    <xf numFmtId="4" fontId="36" fillId="27" borderId="73" applyNumberFormat="0" applyProtection="0">
      <alignment horizontal="right" vertical="center"/>
    </xf>
    <xf numFmtId="4" fontId="36" fillId="27" borderId="73" applyNumberFormat="0" applyProtection="0">
      <alignment horizontal="right" vertical="center"/>
    </xf>
    <xf numFmtId="4" fontId="36" fillId="27" borderId="73" applyNumberFormat="0" applyProtection="0">
      <alignment horizontal="right" vertical="center"/>
    </xf>
    <xf numFmtId="4" fontId="36" fillId="27" borderId="73" applyNumberFormat="0" applyProtection="0">
      <alignment horizontal="right" vertical="center"/>
    </xf>
    <xf numFmtId="4" fontId="36" fillId="27" borderId="73" applyNumberFormat="0" applyProtection="0">
      <alignment horizontal="right" vertical="center"/>
    </xf>
    <xf numFmtId="4" fontId="36" fillId="27" borderId="73" applyNumberFormat="0" applyProtection="0">
      <alignment horizontal="right" vertical="center"/>
    </xf>
    <xf numFmtId="4" fontId="36" fillId="27" borderId="73" applyNumberFormat="0" applyProtection="0">
      <alignment horizontal="right" vertical="center"/>
    </xf>
    <xf numFmtId="4" fontId="36" fillId="27" borderId="73" applyNumberFormat="0" applyProtection="0">
      <alignment horizontal="right" vertical="center"/>
    </xf>
    <xf numFmtId="4" fontId="36" fillId="27" borderId="73" applyNumberFormat="0" applyProtection="0">
      <alignment horizontal="right" vertical="center"/>
    </xf>
    <xf numFmtId="4" fontId="36" fillId="27" borderId="73" applyNumberFormat="0" applyProtection="0">
      <alignment horizontal="right" vertical="center"/>
    </xf>
    <xf numFmtId="4" fontId="36" fillId="27" borderId="73" applyNumberFormat="0" applyProtection="0">
      <alignment horizontal="right" vertical="center"/>
    </xf>
    <xf numFmtId="4" fontId="36" fillId="27" borderId="73" applyNumberFormat="0" applyProtection="0">
      <alignment horizontal="right" vertical="center"/>
    </xf>
    <xf numFmtId="4" fontId="36" fillId="27" borderId="73" applyNumberFormat="0" applyProtection="0">
      <alignment horizontal="right" vertical="center"/>
    </xf>
    <xf numFmtId="4" fontId="36" fillId="27" borderId="73" applyNumberFormat="0" applyProtection="0">
      <alignment horizontal="right" vertical="center"/>
    </xf>
    <xf numFmtId="4" fontId="36" fillId="27" borderId="73" applyNumberFormat="0" applyProtection="0">
      <alignment horizontal="right" vertical="center"/>
    </xf>
    <xf numFmtId="4" fontId="36" fillId="27" borderId="73" applyNumberFormat="0" applyProtection="0">
      <alignment horizontal="right" vertical="center"/>
    </xf>
    <xf numFmtId="4" fontId="36" fillId="27" borderId="73" applyNumberFormat="0" applyProtection="0">
      <alignment horizontal="right" vertical="center"/>
    </xf>
    <xf numFmtId="4" fontId="36" fillId="27" borderId="73" applyNumberFormat="0" applyProtection="0">
      <alignment horizontal="right" vertical="center"/>
    </xf>
    <xf numFmtId="4" fontId="36" fillId="27" borderId="73" applyNumberFormat="0" applyProtection="0">
      <alignment horizontal="right" vertical="center"/>
    </xf>
    <xf numFmtId="4" fontId="36" fillId="27" borderId="73" applyNumberFormat="0" applyProtection="0">
      <alignment horizontal="right" vertical="center"/>
    </xf>
    <xf numFmtId="4" fontId="36" fillId="27" borderId="73" applyNumberFormat="0" applyProtection="0">
      <alignment horizontal="right" vertical="center"/>
    </xf>
    <xf numFmtId="4" fontId="36" fillId="27" borderId="73" applyNumberFormat="0" applyProtection="0">
      <alignment horizontal="right" vertical="center"/>
    </xf>
    <xf numFmtId="4" fontId="36" fillId="27" borderId="73" applyNumberFormat="0" applyProtection="0">
      <alignment horizontal="right" vertical="center"/>
    </xf>
    <xf numFmtId="4" fontId="36" fillId="27" borderId="73" applyNumberFormat="0" applyProtection="0">
      <alignment horizontal="right" vertical="center"/>
    </xf>
    <xf numFmtId="4" fontId="36" fillId="27" borderId="73" applyNumberFormat="0" applyProtection="0">
      <alignment horizontal="right" vertical="center"/>
    </xf>
    <xf numFmtId="4" fontId="36" fillId="27" borderId="73" applyNumberFormat="0" applyProtection="0">
      <alignment horizontal="right" vertical="center"/>
    </xf>
    <xf numFmtId="4" fontId="36" fillId="27" borderId="73" applyNumberFormat="0" applyProtection="0">
      <alignment horizontal="right" vertical="center"/>
    </xf>
    <xf numFmtId="4" fontId="36" fillId="27" borderId="73" applyNumberFormat="0" applyProtection="0">
      <alignment horizontal="right" vertical="center"/>
    </xf>
    <xf numFmtId="4" fontId="36" fillId="27" borderId="73" applyNumberFormat="0" applyProtection="0">
      <alignment horizontal="right" vertical="center"/>
    </xf>
    <xf numFmtId="4" fontId="36" fillId="27" borderId="73" applyNumberFormat="0" applyProtection="0">
      <alignment horizontal="right" vertical="center"/>
    </xf>
    <xf numFmtId="4" fontId="36" fillId="27" borderId="73" applyNumberFormat="0" applyProtection="0">
      <alignment horizontal="right" vertical="center"/>
    </xf>
    <xf numFmtId="4" fontId="36" fillId="27" borderId="73" applyNumberFormat="0" applyProtection="0">
      <alignment horizontal="right" vertical="center"/>
    </xf>
    <xf numFmtId="4" fontId="36" fillId="27" borderId="73" applyNumberFormat="0" applyProtection="0">
      <alignment horizontal="right" vertical="center"/>
    </xf>
    <xf numFmtId="4" fontId="36" fillId="27" borderId="73" applyNumberFormat="0" applyProtection="0">
      <alignment horizontal="right" vertical="center"/>
    </xf>
    <xf numFmtId="4" fontId="36" fillId="27" borderId="73" applyNumberFormat="0" applyProtection="0">
      <alignment horizontal="right" vertical="center"/>
    </xf>
    <xf numFmtId="4" fontId="36" fillId="27" borderId="73" applyNumberFormat="0" applyProtection="0">
      <alignment horizontal="right" vertical="center"/>
    </xf>
    <xf numFmtId="4" fontId="36" fillId="27" borderId="73" applyNumberFormat="0" applyProtection="0">
      <alignment horizontal="right" vertical="center"/>
    </xf>
    <xf numFmtId="4" fontId="36" fillId="27" borderId="73" applyNumberFormat="0" applyProtection="0">
      <alignment horizontal="right" vertical="center"/>
    </xf>
    <xf numFmtId="4" fontId="36" fillId="27" borderId="73" applyNumberFormat="0" applyProtection="0">
      <alignment horizontal="right" vertical="center"/>
    </xf>
    <xf numFmtId="4" fontId="36" fillId="27" borderId="73" applyNumberFormat="0" applyProtection="0">
      <alignment horizontal="right" vertical="center"/>
    </xf>
    <xf numFmtId="4" fontId="36" fillId="27" borderId="73" applyNumberFormat="0" applyProtection="0">
      <alignment horizontal="right" vertical="center"/>
    </xf>
    <xf numFmtId="4" fontId="36" fillId="27" borderId="73" applyNumberFormat="0" applyProtection="0">
      <alignment horizontal="right" vertical="center"/>
    </xf>
    <xf numFmtId="4" fontId="36" fillId="27" borderId="73" applyNumberFormat="0" applyProtection="0">
      <alignment horizontal="right" vertical="center"/>
    </xf>
    <xf numFmtId="4" fontId="36" fillId="27" borderId="73" applyNumberFormat="0" applyProtection="0">
      <alignment horizontal="right" vertical="center"/>
    </xf>
    <xf numFmtId="4" fontId="36" fillId="27" borderId="73" applyNumberFormat="0" applyProtection="0">
      <alignment horizontal="right" vertical="center"/>
    </xf>
    <xf numFmtId="4" fontId="36" fillId="27" borderId="73" applyNumberFormat="0" applyProtection="0">
      <alignment horizontal="right" vertical="center"/>
    </xf>
    <xf numFmtId="4" fontId="36" fillId="27" borderId="73" applyNumberFormat="0" applyProtection="0">
      <alignment horizontal="right" vertical="center"/>
    </xf>
    <xf numFmtId="4" fontId="36" fillId="27" borderId="73" applyNumberFormat="0" applyProtection="0">
      <alignment horizontal="right" vertical="center"/>
    </xf>
    <xf numFmtId="4" fontId="36" fillId="27" borderId="73" applyNumberFormat="0" applyProtection="0">
      <alignment horizontal="right" vertical="center"/>
    </xf>
    <xf numFmtId="4" fontId="36" fillId="27" borderId="73" applyNumberFormat="0" applyProtection="0">
      <alignment horizontal="right" vertical="center"/>
    </xf>
    <xf numFmtId="4" fontId="36" fillId="27" borderId="73" applyNumberFormat="0" applyProtection="0">
      <alignment horizontal="right" vertical="center"/>
    </xf>
    <xf numFmtId="4" fontId="36" fillId="27" borderId="73" applyNumberFormat="0" applyProtection="0">
      <alignment horizontal="right" vertical="center"/>
    </xf>
    <xf numFmtId="4" fontId="36" fillId="27" borderId="73" applyNumberFormat="0" applyProtection="0">
      <alignment horizontal="right" vertical="center"/>
    </xf>
    <xf numFmtId="4" fontId="36" fillId="27" borderId="73" applyNumberFormat="0" applyProtection="0">
      <alignment horizontal="right" vertical="center"/>
    </xf>
    <xf numFmtId="4" fontId="36" fillId="27" borderId="73" applyNumberFormat="0" applyProtection="0">
      <alignment horizontal="right" vertical="center"/>
    </xf>
    <xf numFmtId="4" fontId="36" fillId="27" borderId="73" applyNumberFormat="0" applyProtection="0">
      <alignment horizontal="right" vertical="center"/>
    </xf>
    <xf numFmtId="4" fontId="36" fillId="27" borderId="73" applyNumberFormat="0" applyProtection="0">
      <alignment horizontal="right" vertical="center"/>
    </xf>
    <xf numFmtId="4" fontId="36" fillId="27" borderId="73" applyNumberFormat="0" applyProtection="0">
      <alignment horizontal="right" vertical="center"/>
    </xf>
    <xf numFmtId="4" fontId="36" fillId="27" borderId="73" applyNumberFormat="0" applyProtection="0">
      <alignment horizontal="right" vertical="center"/>
    </xf>
    <xf numFmtId="4" fontId="36" fillId="27" borderId="73" applyNumberFormat="0" applyProtection="0">
      <alignment horizontal="right" vertical="center"/>
    </xf>
    <xf numFmtId="4" fontId="36" fillId="27" borderId="73" applyNumberFormat="0" applyProtection="0">
      <alignment horizontal="right" vertical="center"/>
    </xf>
    <xf numFmtId="4" fontId="36" fillId="27" borderId="73" applyNumberFormat="0" applyProtection="0">
      <alignment horizontal="right" vertical="center"/>
    </xf>
    <xf numFmtId="4" fontId="36" fillId="27" borderId="73" applyNumberFormat="0" applyProtection="0">
      <alignment horizontal="right" vertical="center"/>
    </xf>
    <xf numFmtId="4" fontId="36" fillId="27" borderId="73" applyNumberFormat="0" applyProtection="0">
      <alignment horizontal="right" vertical="center"/>
    </xf>
    <xf numFmtId="4" fontId="36" fillId="27" borderId="73" applyNumberFormat="0" applyProtection="0">
      <alignment horizontal="right" vertical="center"/>
    </xf>
    <xf numFmtId="4" fontId="36" fillId="27" borderId="73" applyNumberFormat="0" applyProtection="0">
      <alignment horizontal="right" vertical="center"/>
    </xf>
    <xf numFmtId="4" fontId="36" fillId="27" borderId="73" applyNumberFormat="0" applyProtection="0">
      <alignment horizontal="right" vertical="center"/>
    </xf>
    <xf numFmtId="4" fontId="36" fillId="27" borderId="73" applyNumberFormat="0" applyProtection="0">
      <alignment horizontal="right" vertical="center"/>
    </xf>
    <xf numFmtId="4" fontId="36" fillId="27" borderId="73" applyNumberFormat="0" applyProtection="0">
      <alignment horizontal="right" vertical="center"/>
    </xf>
    <xf numFmtId="4" fontId="36" fillId="27" borderId="73" applyNumberFormat="0" applyProtection="0">
      <alignment horizontal="right" vertical="center"/>
    </xf>
    <xf numFmtId="4" fontId="36" fillId="27" borderId="73" applyNumberFormat="0" applyProtection="0">
      <alignment horizontal="right" vertical="center"/>
    </xf>
    <xf numFmtId="4" fontId="36" fillId="27" borderId="73" applyNumberFormat="0" applyProtection="0">
      <alignment horizontal="right" vertical="center"/>
    </xf>
    <xf numFmtId="4" fontId="36" fillId="27" borderId="73" applyNumberFormat="0" applyProtection="0">
      <alignment horizontal="right" vertical="center"/>
    </xf>
    <xf numFmtId="4" fontId="36" fillId="27" borderId="73" applyNumberFormat="0" applyProtection="0">
      <alignment horizontal="right" vertical="center"/>
    </xf>
    <xf numFmtId="4" fontId="36" fillId="27" borderId="73" applyNumberFormat="0" applyProtection="0">
      <alignment horizontal="right" vertical="center"/>
    </xf>
    <xf numFmtId="4" fontId="36" fillId="27" borderId="73" applyNumberFormat="0" applyProtection="0">
      <alignment horizontal="right" vertical="center"/>
    </xf>
    <xf numFmtId="4" fontId="36" fillId="27" borderId="73" applyNumberFormat="0" applyProtection="0">
      <alignment horizontal="right" vertical="center"/>
    </xf>
    <xf numFmtId="4" fontId="36" fillId="27" borderId="73" applyNumberFormat="0" applyProtection="0">
      <alignment horizontal="right" vertical="center"/>
    </xf>
    <xf numFmtId="4" fontId="36" fillId="27" borderId="73" applyNumberFormat="0" applyProtection="0">
      <alignment horizontal="right" vertical="center"/>
    </xf>
    <xf numFmtId="4" fontId="36" fillId="27" borderId="73" applyNumberFormat="0" applyProtection="0">
      <alignment horizontal="right" vertical="center"/>
    </xf>
    <xf numFmtId="4" fontId="36" fillId="27" borderId="73" applyNumberFormat="0" applyProtection="0">
      <alignment horizontal="right" vertical="center"/>
    </xf>
    <xf numFmtId="4" fontId="36" fillId="27" borderId="73" applyNumberFormat="0" applyProtection="0">
      <alignment horizontal="right" vertical="center"/>
    </xf>
    <xf numFmtId="4" fontId="36" fillId="27" borderId="73" applyNumberFormat="0" applyProtection="0">
      <alignment horizontal="right" vertical="center"/>
    </xf>
    <xf numFmtId="4" fontId="36" fillId="27" borderId="73" applyNumberFormat="0" applyProtection="0">
      <alignment horizontal="right" vertical="center"/>
    </xf>
    <xf numFmtId="4" fontId="36" fillId="27" borderId="73" applyNumberFormat="0" applyProtection="0">
      <alignment horizontal="right" vertical="center"/>
    </xf>
    <xf numFmtId="4" fontId="36" fillId="27" borderId="73" applyNumberFormat="0" applyProtection="0">
      <alignment horizontal="right" vertical="center"/>
    </xf>
    <xf numFmtId="4" fontId="36" fillId="27" borderId="73" applyNumberFormat="0" applyProtection="0">
      <alignment horizontal="right" vertical="center"/>
    </xf>
    <xf numFmtId="4" fontId="36" fillId="27" borderId="73" applyNumberFormat="0" applyProtection="0">
      <alignment horizontal="right" vertical="center"/>
    </xf>
    <xf numFmtId="4" fontId="36" fillId="27" borderId="73" applyNumberFormat="0" applyProtection="0">
      <alignment horizontal="right" vertical="center"/>
    </xf>
    <xf numFmtId="4" fontId="36" fillId="27" borderId="73" applyNumberFormat="0" applyProtection="0">
      <alignment horizontal="right" vertical="center"/>
    </xf>
    <xf numFmtId="4" fontId="36" fillId="27" borderId="73" applyNumberFormat="0" applyProtection="0">
      <alignment horizontal="right" vertical="center"/>
    </xf>
    <xf numFmtId="4" fontId="36" fillId="27" borderId="73" applyNumberFormat="0" applyProtection="0">
      <alignment horizontal="right" vertical="center"/>
    </xf>
    <xf numFmtId="4" fontId="36" fillId="27" borderId="73" applyNumberFormat="0" applyProtection="0">
      <alignment horizontal="right" vertical="center"/>
    </xf>
    <xf numFmtId="4" fontId="36" fillId="27" borderId="73" applyNumberFormat="0" applyProtection="0">
      <alignment horizontal="right" vertical="center"/>
    </xf>
    <xf numFmtId="4" fontId="36" fillId="27" borderId="73" applyNumberFormat="0" applyProtection="0">
      <alignment horizontal="right" vertical="center"/>
    </xf>
    <xf numFmtId="4" fontId="36" fillId="27" borderId="73" applyNumberFormat="0" applyProtection="0">
      <alignment horizontal="right" vertical="center"/>
    </xf>
    <xf numFmtId="4" fontId="36" fillId="27" borderId="73" applyNumberFormat="0" applyProtection="0">
      <alignment horizontal="right" vertical="center"/>
    </xf>
    <xf numFmtId="4" fontId="36" fillId="27" borderId="73" applyNumberFormat="0" applyProtection="0">
      <alignment horizontal="right" vertical="center"/>
    </xf>
    <xf numFmtId="4" fontId="36" fillId="27" borderId="73" applyNumberFormat="0" applyProtection="0">
      <alignment horizontal="right" vertical="center"/>
    </xf>
    <xf numFmtId="4" fontId="36" fillId="27" borderId="73" applyNumberFormat="0" applyProtection="0">
      <alignment horizontal="right" vertical="center"/>
    </xf>
    <xf numFmtId="4" fontId="36" fillId="27" borderId="73" applyNumberFormat="0" applyProtection="0">
      <alignment horizontal="right" vertical="center"/>
    </xf>
    <xf numFmtId="4" fontId="36" fillId="27" borderId="73" applyNumberFormat="0" applyProtection="0">
      <alignment horizontal="right" vertical="center"/>
    </xf>
    <xf numFmtId="4" fontId="36" fillId="27" borderId="73" applyNumberFormat="0" applyProtection="0">
      <alignment horizontal="right" vertical="center"/>
    </xf>
    <xf numFmtId="4" fontId="36" fillId="27" borderId="73" applyNumberFormat="0" applyProtection="0">
      <alignment horizontal="right" vertical="center"/>
    </xf>
    <xf numFmtId="4" fontId="36" fillId="27" borderId="73" applyNumberFormat="0" applyProtection="0">
      <alignment horizontal="right" vertical="center"/>
    </xf>
    <xf numFmtId="4" fontId="36" fillId="27" borderId="73" applyNumberFormat="0" applyProtection="0">
      <alignment horizontal="right" vertical="center"/>
    </xf>
    <xf numFmtId="4" fontId="36" fillId="27" borderId="73" applyNumberFormat="0" applyProtection="0">
      <alignment horizontal="right" vertical="center"/>
    </xf>
    <xf numFmtId="4" fontId="36" fillId="27" borderId="73" applyNumberFormat="0" applyProtection="0">
      <alignment horizontal="right" vertical="center"/>
    </xf>
    <xf numFmtId="4" fontId="36" fillId="27" borderId="73" applyNumberFormat="0" applyProtection="0">
      <alignment horizontal="right" vertical="center"/>
    </xf>
    <xf numFmtId="4" fontId="36" fillId="27" borderId="73" applyNumberFormat="0" applyProtection="0">
      <alignment horizontal="right" vertical="center"/>
    </xf>
    <xf numFmtId="4" fontId="36" fillId="27" borderId="73" applyNumberFormat="0" applyProtection="0">
      <alignment horizontal="right" vertical="center"/>
    </xf>
    <xf numFmtId="4" fontId="36" fillId="27" borderId="73" applyNumberFormat="0" applyProtection="0">
      <alignment horizontal="right" vertical="center"/>
    </xf>
    <xf numFmtId="4" fontId="36" fillId="27" borderId="73" applyNumberFormat="0" applyProtection="0">
      <alignment horizontal="right" vertical="center"/>
    </xf>
    <xf numFmtId="4" fontId="36" fillId="27" borderId="73" applyNumberFormat="0" applyProtection="0">
      <alignment horizontal="right" vertical="center"/>
    </xf>
    <xf numFmtId="4" fontId="36" fillId="27" borderId="73" applyNumberFormat="0" applyProtection="0">
      <alignment horizontal="right" vertical="center"/>
    </xf>
    <xf numFmtId="4" fontId="36" fillId="27" borderId="73" applyNumberFormat="0" applyProtection="0">
      <alignment horizontal="right" vertical="center"/>
    </xf>
    <xf numFmtId="4" fontId="36" fillId="27" borderId="73" applyNumberFormat="0" applyProtection="0">
      <alignment horizontal="right" vertical="center"/>
    </xf>
    <xf numFmtId="4" fontId="36" fillId="27" borderId="73" applyNumberFormat="0" applyProtection="0">
      <alignment horizontal="right" vertical="center"/>
    </xf>
    <xf numFmtId="4" fontId="36" fillId="27" borderId="73" applyNumberFormat="0" applyProtection="0">
      <alignment horizontal="right" vertical="center"/>
    </xf>
    <xf numFmtId="4" fontId="36" fillId="27" borderId="73" applyNumberFormat="0" applyProtection="0">
      <alignment horizontal="right" vertical="center"/>
    </xf>
    <xf numFmtId="4" fontId="36" fillId="27" borderId="73" applyNumberFormat="0" applyProtection="0">
      <alignment horizontal="right" vertical="center"/>
    </xf>
    <xf numFmtId="4" fontId="36" fillId="27" borderId="73" applyNumberFormat="0" applyProtection="0">
      <alignment horizontal="right" vertical="center"/>
    </xf>
    <xf numFmtId="4" fontId="36" fillId="27" borderId="73" applyNumberFormat="0" applyProtection="0">
      <alignment horizontal="right" vertical="center"/>
    </xf>
    <xf numFmtId="4" fontId="36" fillId="27" borderId="73" applyNumberFormat="0" applyProtection="0">
      <alignment horizontal="right" vertical="center"/>
    </xf>
    <xf numFmtId="4" fontId="36" fillId="27" borderId="73" applyNumberFormat="0" applyProtection="0">
      <alignment horizontal="right" vertical="center"/>
    </xf>
    <xf numFmtId="4" fontId="36" fillId="27" borderId="73" applyNumberFormat="0" applyProtection="0">
      <alignment horizontal="right" vertical="center"/>
    </xf>
    <xf numFmtId="4" fontId="36" fillId="27" borderId="73" applyNumberFormat="0" applyProtection="0">
      <alignment horizontal="right" vertical="center"/>
    </xf>
    <xf numFmtId="4" fontId="36" fillId="27" borderId="73" applyNumberFormat="0" applyProtection="0">
      <alignment horizontal="right" vertical="center"/>
    </xf>
    <xf numFmtId="4" fontId="36" fillId="27" borderId="73" applyNumberFormat="0" applyProtection="0">
      <alignment horizontal="right" vertical="center"/>
    </xf>
    <xf numFmtId="4" fontId="36" fillId="27" borderId="73" applyNumberFormat="0" applyProtection="0">
      <alignment horizontal="right" vertical="center"/>
    </xf>
    <xf numFmtId="4" fontId="36" fillId="27" borderId="73" applyNumberFormat="0" applyProtection="0">
      <alignment horizontal="right" vertical="center"/>
    </xf>
    <xf numFmtId="4" fontId="36" fillId="27" borderId="73" applyNumberFormat="0" applyProtection="0">
      <alignment horizontal="right" vertical="center"/>
    </xf>
    <xf numFmtId="4" fontId="36" fillId="27" borderId="73" applyNumberFormat="0" applyProtection="0">
      <alignment horizontal="right" vertical="center"/>
    </xf>
    <xf numFmtId="4" fontId="36" fillId="27" borderId="73" applyNumberFormat="0" applyProtection="0">
      <alignment horizontal="right" vertical="center"/>
    </xf>
    <xf numFmtId="4" fontId="36" fillId="27" borderId="73" applyNumberFormat="0" applyProtection="0">
      <alignment horizontal="right" vertical="center"/>
    </xf>
    <xf numFmtId="4" fontId="36" fillId="27" borderId="73" applyNumberFormat="0" applyProtection="0">
      <alignment horizontal="right" vertical="center"/>
    </xf>
    <xf numFmtId="4" fontId="36" fillId="27" borderId="73" applyNumberFormat="0" applyProtection="0">
      <alignment horizontal="right" vertical="center"/>
    </xf>
    <xf numFmtId="4" fontId="36" fillId="27" borderId="73" applyNumberFormat="0" applyProtection="0">
      <alignment horizontal="right" vertical="center"/>
    </xf>
    <xf numFmtId="4" fontId="36" fillId="27" borderId="73" applyNumberFormat="0" applyProtection="0">
      <alignment horizontal="right" vertical="center"/>
    </xf>
    <xf numFmtId="4" fontId="36" fillId="27" borderId="73" applyNumberFormat="0" applyProtection="0">
      <alignment horizontal="right" vertical="center"/>
    </xf>
    <xf numFmtId="4" fontId="36" fillId="27" borderId="73" applyNumberFormat="0" applyProtection="0">
      <alignment horizontal="right" vertical="center"/>
    </xf>
    <xf numFmtId="4" fontId="36" fillId="27" borderId="73" applyNumberFormat="0" applyProtection="0">
      <alignment horizontal="right" vertical="center"/>
    </xf>
    <xf numFmtId="4" fontId="36" fillId="27" borderId="73" applyNumberFormat="0" applyProtection="0">
      <alignment horizontal="right" vertical="center"/>
    </xf>
    <xf numFmtId="4" fontId="36" fillId="27" borderId="73" applyNumberFormat="0" applyProtection="0">
      <alignment horizontal="right" vertical="center"/>
    </xf>
    <xf numFmtId="4" fontId="36" fillId="27" borderId="73" applyNumberFormat="0" applyProtection="0">
      <alignment horizontal="right" vertical="center"/>
    </xf>
    <xf numFmtId="4" fontId="36" fillId="27" borderId="73" applyNumberFormat="0" applyProtection="0">
      <alignment horizontal="right" vertical="center"/>
    </xf>
    <xf numFmtId="4" fontId="36" fillId="27" borderId="73" applyNumberFormat="0" applyProtection="0">
      <alignment horizontal="right" vertical="center"/>
    </xf>
    <xf numFmtId="4" fontId="36" fillId="27" borderId="73" applyNumberFormat="0" applyProtection="0">
      <alignment horizontal="right" vertical="center"/>
    </xf>
    <xf numFmtId="4" fontId="36" fillId="27" borderId="73" applyNumberFormat="0" applyProtection="0">
      <alignment horizontal="right" vertical="center"/>
    </xf>
    <xf numFmtId="4" fontId="36" fillId="27" borderId="73" applyNumberFormat="0" applyProtection="0">
      <alignment horizontal="right" vertical="center"/>
    </xf>
    <xf numFmtId="4" fontId="36" fillId="27" borderId="73" applyNumberFormat="0" applyProtection="0">
      <alignment horizontal="right" vertical="center"/>
    </xf>
    <xf numFmtId="4" fontId="36" fillId="27" borderId="73" applyNumberFormat="0" applyProtection="0">
      <alignment horizontal="right" vertical="center"/>
    </xf>
    <xf numFmtId="4" fontId="36" fillId="27" borderId="73" applyNumberFormat="0" applyProtection="0">
      <alignment horizontal="right" vertical="center"/>
    </xf>
    <xf numFmtId="4" fontId="36" fillId="27" borderId="73" applyNumberFormat="0" applyProtection="0">
      <alignment horizontal="right" vertical="center"/>
    </xf>
    <xf numFmtId="4" fontId="36" fillId="27" borderId="73" applyNumberFormat="0" applyProtection="0">
      <alignment horizontal="right" vertical="center"/>
    </xf>
    <xf numFmtId="4" fontId="36" fillId="27" borderId="73" applyNumberFormat="0" applyProtection="0">
      <alignment horizontal="right" vertical="center"/>
    </xf>
    <xf numFmtId="4" fontId="36" fillId="27" borderId="73" applyNumberFormat="0" applyProtection="0">
      <alignment horizontal="right" vertical="center"/>
    </xf>
    <xf numFmtId="4" fontId="36" fillId="27" borderId="73" applyNumberFormat="0" applyProtection="0">
      <alignment horizontal="right" vertical="center"/>
    </xf>
    <xf numFmtId="4" fontId="36" fillId="27" borderId="73" applyNumberFormat="0" applyProtection="0">
      <alignment horizontal="right" vertical="center"/>
    </xf>
    <xf numFmtId="4" fontId="36" fillId="27" borderId="73" applyNumberFormat="0" applyProtection="0">
      <alignment horizontal="right" vertical="center"/>
    </xf>
    <xf numFmtId="4" fontId="36" fillId="27" borderId="73" applyNumberFormat="0" applyProtection="0">
      <alignment horizontal="right" vertical="center"/>
    </xf>
    <xf numFmtId="4" fontId="36" fillId="27" borderId="73" applyNumberFormat="0" applyProtection="0">
      <alignment horizontal="right" vertical="center"/>
    </xf>
    <xf numFmtId="4" fontId="36" fillId="27" borderId="73" applyNumberFormat="0" applyProtection="0">
      <alignment horizontal="right" vertical="center"/>
    </xf>
    <xf numFmtId="4" fontId="36" fillId="27" borderId="73" applyNumberFormat="0" applyProtection="0">
      <alignment horizontal="right" vertical="center"/>
    </xf>
    <xf numFmtId="4" fontId="36" fillId="27" borderId="73" applyNumberFormat="0" applyProtection="0">
      <alignment horizontal="right" vertical="center"/>
    </xf>
    <xf numFmtId="4" fontId="36" fillId="27" borderId="73" applyNumberFormat="0" applyProtection="0">
      <alignment horizontal="right" vertical="center"/>
    </xf>
    <xf numFmtId="4" fontId="36" fillId="27" borderId="73" applyNumberFormat="0" applyProtection="0">
      <alignment horizontal="right" vertical="center"/>
    </xf>
    <xf numFmtId="4" fontId="36" fillId="27" borderId="73" applyNumberFormat="0" applyProtection="0">
      <alignment horizontal="right" vertical="center"/>
    </xf>
    <xf numFmtId="4" fontId="36" fillId="27" borderId="73" applyNumberFormat="0" applyProtection="0">
      <alignment horizontal="right" vertical="center"/>
    </xf>
    <xf numFmtId="4" fontId="36" fillId="27" borderId="73" applyNumberFormat="0" applyProtection="0">
      <alignment horizontal="right" vertical="center"/>
    </xf>
    <xf numFmtId="4" fontId="36" fillId="27" borderId="73" applyNumberFormat="0" applyProtection="0">
      <alignment horizontal="right" vertical="center"/>
    </xf>
    <xf numFmtId="4" fontId="36" fillId="27" borderId="73" applyNumberFormat="0" applyProtection="0">
      <alignment horizontal="right" vertical="center"/>
    </xf>
    <xf numFmtId="4" fontId="36" fillId="27" borderId="73" applyNumberFormat="0" applyProtection="0">
      <alignment horizontal="right" vertical="center"/>
    </xf>
    <xf numFmtId="4" fontId="36" fillId="27" borderId="73" applyNumberFormat="0" applyProtection="0">
      <alignment horizontal="right" vertical="center"/>
    </xf>
    <xf numFmtId="4" fontId="36" fillId="27" borderId="73" applyNumberFormat="0" applyProtection="0">
      <alignment horizontal="right" vertical="center"/>
    </xf>
    <xf numFmtId="4" fontId="36" fillId="27" borderId="73" applyNumberFormat="0" applyProtection="0">
      <alignment horizontal="right" vertical="center"/>
    </xf>
    <xf numFmtId="4" fontId="36" fillId="27" borderId="73" applyNumberFormat="0" applyProtection="0">
      <alignment horizontal="right" vertical="center"/>
    </xf>
    <xf numFmtId="4" fontId="36" fillId="27" borderId="73" applyNumberFormat="0" applyProtection="0">
      <alignment horizontal="right" vertical="center"/>
    </xf>
    <xf numFmtId="4" fontId="36" fillId="27" borderId="73" applyNumberFormat="0" applyProtection="0">
      <alignment horizontal="right" vertical="center"/>
    </xf>
    <xf numFmtId="4" fontId="36" fillId="27" borderId="73" applyNumberFormat="0" applyProtection="0">
      <alignment horizontal="right" vertical="center"/>
    </xf>
    <xf numFmtId="4" fontId="36" fillId="27" borderId="73" applyNumberFormat="0" applyProtection="0">
      <alignment horizontal="right" vertical="center"/>
    </xf>
    <xf numFmtId="4" fontId="36" fillId="27" borderId="73" applyNumberFormat="0" applyProtection="0">
      <alignment horizontal="right" vertical="center"/>
    </xf>
    <xf numFmtId="4" fontId="36" fillId="27" borderId="73" applyNumberFormat="0" applyProtection="0">
      <alignment horizontal="right" vertical="center"/>
    </xf>
    <xf numFmtId="4" fontId="36" fillId="27" borderId="73" applyNumberFormat="0" applyProtection="0">
      <alignment horizontal="right" vertical="center"/>
    </xf>
    <xf numFmtId="4" fontId="36" fillId="27" borderId="73" applyNumberFormat="0" applyProtection="0">
      <alignment horizontal="right" vertical="center"/>
    </xf>
    <xf numFmtId="4" fontId="36" fillId="27" borderId="73" applyNumberFormat="0" applyProtection="0">
      <alignment horizontal="right" vertical="center"/>
    </xf>
    <xf numFmtId="4" fontId="36" fillId="27" borderId="73" applyNumberFormat="0" applyProtection="0">
      <alignment horizontal="right" vertical="center"/>
    </xf>
    <xf numFmtId="4" fontId="36" fillId="27" borderId="73" applyNumberFormat="0" applyProtection="0">
      <alignment horizontal="right" vertical="center"/>
    </xf>
    <xf numFmtId="4" fontId="36" fillId="27" borderId="73" applyNumberFormat="0" applyProtection="0">
      <alignment horizontal="right" vertical="center"/>
    </xf>
    <xf numFmtId="4" fontId="36" fillId="27" borderId="73" applyNumberFormat="0" applyProtection="0">
      <alignment horizontal="right" vertical="center"/>
    </xf>
    <xf numFmtId="4" fontId="36" fillId="27" borderId="73" applyNumberFormat="0" applyProtection="0">
      <alignment horizontal="right" vertical="center"/>
    </xf>
    <xf numFmtId="4" fontId="36" fillId="27" borderId="73" applyNumberFormat="0" applyProtection="0">
      <alignment horizontal="right" vertical="center"/>
    </xf>
    <xf numFmtId="4" fontId="36" fillId="27" borderId="73" applyNumberFormat="0" applyProtection="0">
      <alignment horizontal="right" vertical="center"/>
    </xf>
    <xf numFmtId="4" fontId="36" fillId="27" borderId="73" applyNumberFormat="0" applyProtection="0">
      <alignment horizontal="right" vertical="center"/>
    </xf>
    <xf numFmtId="4" fontId="36" fillId="27" borderId="73" applyNumberFormat="0" applyProtection="0">
      <alignment horizontal="right" vertical="center"/>
    </xf>
    <xf numFmtId="4" fontId="36" fillId="27" borderId="73" applyNumberFormat="0" applyProtection="0">
      <alignment horizontal="right" vertical="center"/>
    </xf>
    <xf numFmtId="4" fontId="36" fillId="27" borderId="73" applyNumberFormat="0" applyProtection="0">
      <alignment horizontal="right" vertical="center"/>
    </xf>
    <xf numFmtId="4" fontId="36" fillId="27" borderId="73" applyNumberFormat="0" applyProtection="0">
      <alignment horizontal="right" vertical="center"/>
    </xf>
    <xf numFmtId="4" fontId="36" fillId="27" borderId="73" applyNumberFormat="0" applyProtection="0">
      <alignment horizontal="right" vertical="center"/>
    </xf>
    <xf numFmtId="4" fontId="36" fillId="27" borderId="73" applyNumberFormat="0" applyProtection="0">
      <alignment horizontal="right" vertical="center"/>
    </xf>
    <xf numFmtId="4" fontId="36" fillId="27" borderId="73" applyNumberFormat="0" applyProtection="0">
      <alignment horizontal="right" vertical="center"/>
    </xf>
    <xf numFmtId="4" fontId="36" fillId="27" borderId="73" applyNumberFormat="0" applyProtection="0">
      <alignment horizontal="right" vertical="center"/>
    </xf>
    <xf numFmtId="4" fontId="36" fillId="27" borderId="73" applyNumberFormat="0" applyProtection="0">
      <alignment horizontal="right" vertical="center"/>
    </xf>
    <xf numFmtId="4" fontId="36" fillId="27" borderId="73" applyNumberFormat="0" applyProtection="0">
      <alignment horizontal="right" vertical="center"/>
    </xf>
    <xf numFmtId="4" fontId="36" fillId="27" borderId="73" applyNumberFormat="0" applyProtection="0">
      <alignment horizontal="right" vertical="center"/>
    </xf>
    <xf numFmtId="4" fontId="36" fillId="27" borderId="73" applyNumberFormat="0" applyProtection="0">
      <alignment horizontal="right" vertical="center"/>
    </xf>
    <xf numFmtId="4" fontId="36" fillId="27" borderId="73" applyNumberFormat="0" applyProtection="0">
      <alignment horizontal="right" vertical="center"/>
    </xf>
    <xf numFmtId="4" fontId="36" fillId="27" borderId="73" applyNumberFormat="0" applyProtection="0">
      <alignment horizontal="right" vertical="center"/>
    </xf>
    <xf numFmtId="4" fontId="36" fillId="27" borderId="73" applyNumberFormat="0" applyProtection="0">
      <alignment horizontal="right" vertical="center"/>
    </xf>
    <xf numFmtId="4" fontId="36" fillId="27" borderId="73" applyNumberFormat="0" applyProtection="0">
      <alignment horizontal="right" vertical="center"/>
    </xf>
    <xf numFmtId="4" fontId="36" fillId="27" borderId="73" applyNumberFormat="0" applyProtection="0">
      <alignment horizontal="right" vertical="center"/>
    </xf>
    <xf numFmtId="4" fontId="36" fillId="27" borderId="73" applyNumberFormat="0" applyProtection="0">
      <alignment horizontal="right" vertical="center"/>
    </xf>
    <xf numFmtId="4" fontId="36" fillId="27" borderId="73" applyNumberFormat="0" applyProtection="0">
      <alignment horizontal="right" vertical="center"/>
    </xf>
    <xf numFmtId="4" fontId="36" fillId="27" borderId="73" applyNumberFormat="0" applyProtection="0">
      <alignment horizontal="right" vertical="center"/>
    </xf>
    <xf numFmtId="4" fontId="36" fillId="27" borderId="73" applyNumberFormat="0" applyProtection="0">
      <alignment horizontal="right" vertical="center"/>
    </xf>
    <xf numFmtId="4" fontId="36" fillId="27" borderId="73" applyNumberFormat="0" applyProtection="0">
      <alignment horizontal="right" vertical="center"/>
    </xf>
    <xf numFmtId="4" fontId="36" fillId="27" borderId="73" applyNumberFormat="0" applyProtection="0">
      <alignment horizontal="right" vertical="center"/>
    </xf>
    <xf numFmtId="4" fontId="36" fillId="27" borderId="73" applyNumberFormat="0" applyProtection="0">
      <alignment horizontal="right" vertical="center"/>
    </xf>
    <xf numFmtId="4" fontId="36" fillId="27" borderId="73" applyNumberFormat="0" applyProtection="0">
      <alignment horizontal="right" vertical="center"/>
    </xf>
    <xf numFmtId="4" fontId="36" fillId="27" borderId="73" applyNumberFormat="0" applyProtection="0">
      <alignment horizontal="right" vertical="center"/>
    </xf>
    <xf numFmtId="4" fontId="36" fillId="27" borderId="73" applyNumberFormat="0" applyProtection="0">
      <alignment horizontal="right" vertical="center"/>
    </xf>
    <xf numFmtId="4" fontId="36" fillId="27" borderId="73" applyNumberFormat="0" applyProtection="0">
      <alignment horizontal="right" vertical="center"/>
    </xf>
    <xf numFmtId="4" fontId="36" fillId="27" borderId="73" applyNumberFormat="0" applyProtection="0">
      <alignment horizontal="right" vertical="center"/>
    </xf>
    <xf numFmtId="4" fontId="36" fillId="27" borderId="73" applyNumberFormat="0" applyProtection="0">
      <alignment horizontal="right" vertical="center"/>
    </xf>
    <xf numFmtId="4" fontId="36" fillId="27" borderId="73" applyNumberFormat="0" applyProtection="0">
      <alignment horizontal="right" vertical="center"/>
    </xf>
    <xf numFmtId="4" fontId="36" fillId="27" borderId="73" applyNumberFormat="0" applyProtection="0">
      <alignment horizontal="right" vertical="center"/>
    </xf>
    <xf numFmtId="4" fontId="36" fillId="27" borderId="73" applyNumberFormat="0" applyProtection="0">
      <alignment horizontal="right" vertical="center"/>
    </xf>
    <xf numFmtId="4" fontId="36" fillId="27" borderId="73" applyNumberFormat="0" applyProtection="0">
      <alignment horizontal="right" vertical="center"/>
    </xf>
    <xf numFmtId="4" fontId="36" fillId="27" borderId="73" applyNumberFormat="0" applyProtection="0">
      <alignment horizontal="right" vertical="center"/>
    </xf>
    <xf numFmtId="4" fontId="36" fillId="27" borderId="73" applyNumberFormat="0" applyProtection="0">
      <alignment horizontal="right" vertical="center"/>
    </xf>
    <xf numFmtId="4" fontId="36" fillId="27" borderId="73" applyNumberFormat="0" applyProtection="0">
      <alignment horizontal="right" vertical="center"/>
    </xf>
    <xf numFmtId="4" fontId="36" fillId="27" borderId="73" applyNumberFormat="0" applyProtection="0">
      <alignment horizontal="right" vertical="center"/>
    </xf>
    <xf numFmtId="4" fontId="36" fillId="27" borderId="73" applyNumberFormat="0" applyProtection="0">
      <alignment horizontal="right" vertical="center"/>
    </xf>
    <xf numFmtId="4" fontId="36" fillId="27" borderId="73" applyNumberFormat="0" applyProtection="0">
      <alignment horizontal="right" vertical="center"/>
    </xf>
    <xf numFmtId="4" fontId="36" fillId="27" borderId="73" applyNumberFormat="0" applyProtection="0">
      <alignment horizontal="right" vertical="center"/>
    </xf>
    <xf numFmtId="4" fontId="36" fillId="27" borderId="73" applyNumberFormat="0" applyProtection="0">
      <alignment horizontal="right" vertical="center"/>
    </xf>
    <xf numFmtId="4" fontId="36" fillId="27" borderId="73" applyNumberFormat="0" applyProtection="0">
      <alignment horizontal="right" vertical="center"/>
    </xf>
    <xf numFmtId="4" fontId="36" fillId="27" borderId="73" applyNumberFormat="0" applyProtection="0">
      <alignment horizontal="right" vertical="center"/>
    </xf>
    <xf numFmtId="4" fontId="36" fillId="27" borderId="73" applyNumberFormat="0" applyProtection="0">
      <alignment horizontal="right" vertical="center"/>
    </xf>
    <xf numFmtId="4" fontId="36" fillId="27" borderId="73" applyNumberFormat="0" applyProtection="0">
      <alignment horizontal="right" vertical="center"/>
    </xf>
    <xf numFmtId="4" fontId="36" fillId="27" borderId="73" applyNumberFormat="0" applyProtection="0">
      <alignment horizontal="right" vertical="center"/>
    </xf>
    <xf numFmtId="4" fontId="36" fillId="27" borderId="73" applyNumberFormat="0" applyProtection="0">
      <alignment horizontal="right" vertical="center"/>
    </xf>
    <xf numFmtId="4" fontId="36" fillId="27" borderId="73" applyNumberFormat="0" applyProtection="0">
      <alignment horizontal="right" vertical="center"/>
    </xf>
    <xf numFmtId="4" fontId="36" fillId="27" borderId="73" applyNumberFormat="0" applyProtection="0">
      <alignment horizontal="right" vertical="center"/>
    </xf>
    <xf numFmtId="4" fontId="36" fillId="27" borderId="73" applyNumberFormat="0" applyProtection="0">
      <alignment horizontal="right" vertical="center"/>
    </xf>
    <xf numFmtId="4" fontId="36" fillId="27" borderId="73" applyNumberFormat="0" applyProtection="0">
      <alignment horizontal="right" vertical="center"/>
    </xf>
    <xf numFmtId="4" fontId="36" fillId="27" borderId="73" applyNumberFormat="0" applyProtection="0">
      <alignment horizontal="right" vertical="center"/>
    </xf>
    <xf numFmtId="4" fontId="36" fillId="27" borderId="73" applyNumberFormat="0" applyProtection="0">
      <alignment horizontal="right" vertical="center"/>
    </xf>
    <xf numFmtId="4" fontId="36" fillId="27" borderId="73" applyNumberFormat="0" applyProtection="0">
      <alignment horizontal="right" vertical="center"/>
    </xf>
    <xf numFmtId="4" fontId="36" fillId="27" borderId="73" applyNumberFormat="0" applyProtection="0">
      <alignment horizontal="right" vertical="center"/>
    </xf>
    <xf numFmtId="4" fontId="36" fillId="27" borderId="73" applyNumberFormat="0" applyProtection="0">
      <alignment horizontal="right" vertical="center"/>
    </xf>
    <xf numFmtId="4" fontId="36" fillId="27" borderId="73" applyNumberFormat="0" applyProtection="0">
      <alignment horizontal="right" vertical="center"/>
    </xf>
    <xf numFmtId="4" fontId="36" fillId="27" borderId="73" applyNumberFormat="0" applyProtection="0">
      <alignment horizontal="right" vertical="center"/>
    </xf>
    <xf numFmtId="4" fontId="36" fillId="27" borderId="73" applyNumberFormat="0" applyProtection="0">
      <alignment horizontal="right" vertical="center"/>
    </xf>
    <xf numFmtId="4" fontId="36" fillId="27" borderId="73" applyNumberFormat="0" applyProtection="0">
      <alignment horizontal="right" vertical="center"/>
    </xf>
    <xf numFmtId="4" fontId="36" fillId="27" borderId="73" applyNumberFormat="0" applyProtection="0">
      <alignment horizontal="right" vertical="center"/>
    </xf>
    <xf numFmtId="4" fontId="36" fillId="27" borderId="73" applyNumberFormat="0" applyProtection="0">
      <alignment horizontal="right" vertical="center"/>
    </xf>
    <xf numFmtId="4" fontId="36" fillId="27" borderId="73" applyNumberFormat="0" applyProtection="0">
      <alignment horizontal="right" vertical="center"/>
    </xf>
    <xf numFmtId="4" fontId="36" fillId="27" borderId="73" applyNumberFormat="0" applyProtection="0">
      <alignment horizontal="right" vertical="center"/>
    </xf>
    <xf numFmtId="4" fontId="36" fillId="27" borderId="73" applyNumberFormat="0" applyProtection="0">
      <alignment horizontal="right" vertical="center"/>
    </xf>
    <xf numFmtId="4" fontId="36" fillId="27" borderId="73" applyNumberFormat="0" applyProtection="0">
      <alignment horizontal="right" vertical="center"/>
    </xf>
    <xf numFmtId="4" fontId="36" fillId="27" borderId="73" applyNumberFormat="0" applyProtection="0">
      <alignment horizontal="right" vertical="center"/>
    </xf>
    <xf numFmtId="4" fontId="36" fillId="27" borderId="73" applyNumberFormat="0" applyProtection="0">
      <alignment horizontal="right" vertical="center"/>
    </xf>
    <xf numFmtId="4" fontId="36" fillId="27" borderId="73" applyNumberFormat="0" applyProtection="0">
      <alignment horizontal="right" vertical="center"/>
    </xf>
    <xf numFmtId="4" fontId="36" fillId="27" borderId="73" applyNumberFormat="0" applyProtection="0">
      <alignment horizontal="right" vertical="center"/>
    </xf>
    <xf numFmtId="4" fontId="36" fillId="27" borderId="73" applyNumberFormat="0" applyProtection="0">
      <alignment horizontal="right" vertical="center"/>
    </xf>
    <xf numFmtId="4" fontId="36" fillId="27" borderId="73" applyNumberFormat="0" applyProtection="0">
      <alignment horizontal="right" vertical="center"/>
    </xf>
    <xf numFmtId="4" fontId="36" fillId="27" borderId="73" applyNumberFormat="0" applyProtection="0">
      <alignment horizontal="right" vertical="center"/>
    </xf>
    <xf numFmtId="4" fontId="36" fillId="27" borderId="73" applyNumberFormat="0" applyProtection="0">
      <alignment horizontal="right" vertical="center"/>
    </xf>
    <xf numFmtId="4" fontId="36" fillId="27" borderId="73" applyNumberFormat="0" applyProtection="0">
      <alignment horizontal="right" vertical="center"/>
    </xf>
    <xf numFmtId="4" fontId="36" fillId="27" borderId="73" applyNumberFormat="0" applyProtection="0">
      <alignment horizontal="right" vertical="center"/>
    </xf>
    <xf numFmtId="4" fontId="36" fillId="27" borderId="73" applyNumberFormat="0" applyProtection="0">
      <alignment horizontal="right" vertical="center"/>
    </xf>
    <xf numFmtId="4" fontId="36" fillId="27" borderId="73" applyNumberFormat="0" applyProtection="0">
      <alignment horizontal="right" vertical="center"/>
    </xf>
    <xf numFmtId="4" fontId="36" fillId="27" borderId="73" applyNumberFormat="0" applyProtection="0">
      <alignment horizontal="right" vertical="center"/>
    </xf>
    <xf numFmtId="4" fontId="36" fillId="27" borderId="73" applyNumberFormat="0" applyProtection="0">
      <alignment horizontal="right" vertical="center"/>
    </xf>
    <xf numFmtId="4" fontId="36" fillId="27" borderId="73" applyNumberFormat="0" applyProtection="0">
      <alignment horizontal="right" vertical="center"/>
    </xf>
    <xf numFmtId="4" fontId="36" fillId="27" borderId="73" applyNumberFormat="0" applyProtection="0">
      <alignment horizontal="right" vertical="center"/>
    </xf>
    <xf numFmtId="4" fontId="36" fillId="27" borderId="73" applyNumberFormat="0" applyProtection="0">
      <alignment horizontal="right" vertical="center"/>
    </xf>
    <xf numFmtId="4" fontId="36" fillId="27" borderId="73" applyNumberFormat="0" applyProtection="0">
      <alignment horizontal="right" vertical="center"/>
    </xf>
    <xf numFmtId="4" fontId="36" fillId="27" borderId="73" applyNumberFormat="0" applyProtection="0">
      <alignment horizontal="right" vertical="center"/>
    </xf>
    <xf numFmtId="4" fontId="36" fillId="27" borderId="73" applyNumberFormat="0" applyProtection="0">
      <alignment horizontal="right" vertical="center"/>
    </xf>
    <xf numFmtId="4" fontId="36" fillId="27" borderId="73" applyNumberFormat="0" applyProtection="0">
      <alignment horizontal="right" vertical="center"/>
    </xf>
    <xf numFmtId="4" fontId="36" fillId="27" borderId="73" applyNumberFormat="0" applyProtection="0">
      <alignment horizontal="right" vertical="center"/>
    </xf>
    <xf numFmtId="4" fontId="36" fillId="27" borderId="73" applyNumberFormat="0" applyProtection="0">
      <alignment horizontal="right" vertical="center"/>
    </xf>
    <xf numFmtId="4" fontId="36" fillId="27" borderId="73" applyNumberFormat="0" applyProtection="0">
      <alignment horizontal="right" vertical="center"/>
    </xf>
    <xf numFmtId="4" fontId="36" fillId="27" borderId="73" applyNumberFormat="0" applyProtection="0">
      <alignment horizontal="right" vertical="center"/>
    </xf>
    <xf numFmtId="4" fontId="36" fillId="27" borderId="73" applyNumberFormat="0" applyProtection="0">
      <alignment horizontal="right" vertical="center"/>
    </xf>
    <xf numFmtId="4" fontId="36" fillId="27" borderId="73" applyNumberFormat="0" applyProtection="0">
      <alignment horizontal="right" vertical="center"/>
    </xf>
    <xf numFmtId="4" fontId="36" fillId="27" borderId="73" applyNumberFormat="0" applyProtection="0">
      <alignment horizontal="right" vertical="center"/>
    </xf>
    <xf numFmtId="4" fontId="36" fillId="27" borderId="73" applyNumberFormat="0" applyProtection="0">
      <alignment horizontal="right" vertical="center"/>
    </xf>
    <xf numFmtId="4" fontId="36" fillId="27" borderId="73" applyNumberFormat="0" applyProtection="0">
      <alignment horizontal="right" vertical="center"/>
    </xf>
    <xf numFmtId="4" fontId="36" fillId="27" borderId="73" applyNumberFormat="0" applyProtection="0">
      <alignment horizontal="right" vertical="center"/>
    </xf>
    <xf numFmtId="4" fontId="36" fillId="27" borderId="73" applyNumberFormat="0" applyProtection="0">
      <alignment horizontal="right" vertical="center"/>
    </xf>
    <xf numFmtId="4" fontId="36" fillId="27" borderId="73" applyNumberFormat="0" applyProtection="0">
      <alignment horizontal="right" vertical="center"/>
    </xf>
    <xf numFmtId="4" fontId="36" fillId="27" borderId="73" applyNumberFormat="0" applyProtection="0">
      <alignment horizontal="right" vertical="center"/>
    </xf>
    <xf numFmtId="4" fontId="36" fillId="27" borderId="73" applyNumberFormat="0" applyProtection="0">
      <alignment horizontal="right" vertical="center"/>
    </xf>
    <xf numFmtId="4" fontId="36" fillId="27" borderId="73" applyNumberFormat="0" applyProtection="0">
      <alignment horizontal="right" vertical="center"/>
    </xf>
    <xf numFmtId="4" fontId="36" fillId="27" borderId="73" applyNumberFormat="0" applyProtection="0">
      <alignment horizontal="right" vertical="center"/>
    </xf>
    <xf numFmtId="4" fontId="36" fillId="27" borderId="73" applyNumberFormat="0" applyProtection="0">
      <alignment horizontal="right" vertical="center"/>
    </xf>
    <xf numFmtId="4" fontId="36" fillId="27" borderId="73" applyNumberFormat="0" applyProtection="0">
      <alignment horizontal="right" vertical="center"/>
    </xf>
    <xf numFmtId="4" fontId="36" fillId="27" borderId="73" applyNumberFormat="0" applyProtection="0">
      <alignment horizontal="right" vertical="center"/>
    </xf>
    <xf numFmtId="4" fontId="36" fillId="27" borderId="73" applyNumberFormat="0" applyProtection="0">
      <alignment horizontal="right" vertical="center"/>
    </xf>
    <xf numFmtId="4" fontId="36" fillId="27" borderId="73" applyNumberFormat="0" applyProtection="0">
      <alignment horizontal="right" vertical="center"/>
    </xf>
    <xf numFmtId="4" fontId="36" fillId="27" borderId="73" applyNumberFormat="0" applyProtection="0">
      <alignment horizontal="right" vertical="center"/>
    </xf>
    <xf numFmtId="4" fontId="36" fillId="27" borderId="73" applyNumberFormat="0" applyProtection="0">
      <alignment horizontal="right" vertical="center"/>
    </xf>
    <xf numFmtId="4" fontId="36" fillId="27" borderId="73" applyNumberFormat="0" applyProtection="0">
      <alignment horizontal="right" vertical="center"/>
    </xf>
    <xf numFmtId="4" fontId="36" fillId="27" borderId="73" applyNumberFormat="0" applyProtection="0">
      <alignment horizontal="right" vertical="center"/>
    </xf>
    <xf numFmtId="4" fontId="36" fillId="27" borderId="73" applyNumberFormat="0" applyProtection="0">
      <alignment horizontal="right" vertical="center"/>
    </xf>
    <xf numFmtId="4" fontId="36" fillId="27" borderId="73" applyNumberFormat="0" applyProtection="0">
      <alignment horizontal="right" vertical="center"/>
    </xf>
    <xf numFmtId="4" fontId="36" fillId="27" borderId="73" applyNumberFormat="0" applyProtection="0">
      <alignment horizontal="right" vertical="center"/>
    </xf>
    <xf numFmtId="4" fontId="36" fillId="27" borderId="73" applyNumberFormat="0" applyProtection="0">
      <alignment horizontal="right" vertical="center"/>
    </xf>
    <xf numFmtId="4" fontId="36" fillId="27" borderId="73" applyNumberFormat="0" applyProtection="0">
      <alignment horizontal="right" vertical="center"/>
    </xf>
    <xf numFmtId="4" fontId="36" fillId="27" borderId="73" applyNumberFormat="0" applyProtection="0">
      <alignment horizontal="right" vertical="center"/>
    </xf>
    <xf numFmtId="4" fontId="36" fillId="27" borderId="73" applyNumberFormat="0" applyProtection="0">
      <alignment horizontal="right" vertical="center"/>
    </xf>
    <xf numFmtId="4" fontId="36" fillId="27" borderId="73" applyNumberFormat="0" applyProtection="0">
      <alignment horizontal="right" vertical="center"/>
    </xf>
    <xf numFmtId="4" fontId="36" fillId="27" borderId="73" applyNumberFormat="0" applyProtection="0">
      <alignment horizontal="right" vertical="center"/>
    </xf>
    <xf numFmtId="4" fontId="36" fillId="27" borderId="73" applyNumberFormat="0" applyProtection="0">
      <alignment horizontal="right" vertical="center"/>
    </xf>
    <xf numFmtId="4" fontId="36" fillId="27" borderId="73" applyNumberFormat="0" applyProtection="0">
      <alignment horizontal="right" vertical="center"/>
    </xf>
    <xf numFmtId="4" fontId="36" fillId="27" borderId="73" applyNumberFormat="0" applyProtection="0">
      <alignment horizontal="right" vertical="center"/>
    </xf>
    <xf numFmtId="4" fontId="36" fillId="27" borderId="73" applyNumberFormat="0" applyProtection="0">
      <alignment horizontal="right" vertical="center"/>
    </xf>
    <xf numFmtId="4" fontId="36" fillId="27" borderId="73" applyNumberFormat="0" applyProtection="0">
      <alignment horizontal="right" vertical="center"/>
    </xf>
    <xf numFmtId="4" fontId="36" fillId="27" borderId="73" applyNumberFormat="0" applyProtection="0">
      <alignment horizontal="right" vertical="center"/>
    </xf>
    <xf numFmtId="4" fontId="36" fillId="27" borderId="73" applyNumberFormat="0" applyProtection="0">
      <alignment horizontal="right" vertical="center"/>
    </xf>
    <xf numFmtId="4" fontId="36" fillId="27" borderId="73" applyNumberFormat="0" applyProtection="0">
      <alignment horizontal="right" vertical="center"/>
    </xf>
    <xf numFmtId="4" fontId="36" fillId="27" borderId="73" applyNumberFormat="0" applyProtection="0">
      <alignment horizontal="right" vertical="center"/>
    </xf>
    <xf numFmtId="4" fontId="36" fillId="27" borderId="73" applyNumberFormat="0" applyProtection="0">
      <alignment horizontal="right" vertical="center"/>
    </xf>
    <xf numFmtId="4" fontId="36" fillId="27" borderId="73" applyNumberFormat="0" applyProtection="0">
      <alignment horizontal="right" vertical="center"/>
    </xf>
    <xf numFmtId="4" fontId="36" fillId="27" borderId="73" applyNumberFormat="0" applyProtection="0">
      <alignment horizontal="right" vertical="center"/>
    </xf>
    <xf numFmtId="4" fontId="36" fillId="27" borderId="73" applyNumberFormat="0" applyProtection="0">
      <alignment horizontal="right" vertical="center"/>
    </xf>
    <xf numFmtId="4" fontId="36" fillId="27" borderId="73" applyNumberFormat="0" applyProtection="0">
      <alignment horizontal="right" vertical="center"/>
    </xf>
    <xf numFmtId="4" fontId="36" fillId="27" borderId="73" applyNumberFormat="0" applyProtection="0">
      <alignment horizontal="right" vertical="center"/>
    </xf>
    <xf numFmtId="4" fontId="36" fillId="27" borderId="73" applyNumberFormat="0" applyProtection="0">
      <alignment horizontal="right" vertical="center"/>
    </xf>
    <xf numFmtId="4" fontId="36" fillId="27" borderId="73" applyNumberFormat="0" applyProtection="0">
      <alignment horizontal="right" vertical="center"/>
    </xf>
    <xf numFmtId="4" fontId="36" fillId="27" borderId="73" applyNumberFormat="0" applyProtection="0">
      <alignment horizontal="right" vertical="center"/>
    </xf>
    <xf numFmtId="4" fontId="36" fillId="27" borderId="73" applyNumberFormat="0" applyProtection="0">
      <alignment horizontal="right" vertical="center"/>
    </xf>
    <xf numFmtId="4" fontId="36" fillId="27" borderId="73" applyNumberFormat="0" applyProtection="0">
      <alignment horizontal="right" vertical="center"/>
    </xf>
    <xf numFmtId="4" fontId="36" fillId="27" borderId="73" applyNumberFormat="0" applyProtection="0">
      <alignment horizontal="right" vertical="center"/>
    </xf>
    <xf numFmtId="4" fontId="36" fillId="27" borderId="73" applyNumberFormat="0" applyProtection="0">
      <alignment horizontal="right" vertical="center"/>
    </xf>
    <xf numFmtId="4" fontId="36" fillId="27" borderId="73" applyNumberFormat="0" applyProtection="0">
      <alignment horizontal="right" vertical="center"/>
    </xf>
    <xf numFmtId="4" fontId="36" fillId="27" borderId="73" applyNumberFormat="0" applyProtection="0">
      <alignment horizontal="right" vertical="center"/>
    </xf>
    <xf numFmtId="4" fontId="36" fillId="27" borderId="73" applyNumberFormat="0" applyProtection="0">
      <alignment horizontal="right" vertical="center"/>
    </xf>
    <xf numFmtId="4" fontId="36" fillId="27" borderId="73" applyNumberFormat="0" applyProtection="0">
      <alignment horizontal="right" vertical="center"/>
    </xf>
    <xf numFmtId="4" fontId="36" fillId="27" borderId="73" applyNumberFormat="0" applyProtection="0">
      <alignment horizontal="right" vertical="center"/>
    </xf>
    <xf numFmtId="4" fontId="36" fillId="27" borderId="73" applyNumberFormat="0" applyProtection="0">
      <alignment horizontal="right" vertical="center"/>
    </xf>
    <xf numFmtId="4" fontId="36" fillId="27" borderId="73" applyNumberFormat="0" applyProtection="0">
      <alignment horizontal="right" vertical="center"/>
    </xf>
    <xf numFmtId="4" fontId="36" fillId="27" borderId="73" applyNumberFormat="0" applyProtection="0">
      <alignment horizontal="right" vertical="center"/>
    </xf>
    <xf numFmtId="4" fontId="36" fillId="27" borderId="73" applyNumberFormat="0" applyProtection="0">
      <alignment horizontal="right" vertical="center"/>
    </xf>
    <xf numFmtId="4" fontId="36" fillId="27" borderId="73" applyNumberFormat="0" applyProtection="0">
      <alignment horizontal="right" vertical="center"/>
    </xf>
    <xf numFmtId="4" fontId="36" fillId="27" borderId="73" applyNumberFormat="0" applyProtection="0">
      <alignment horizontal="right" vertical="center"/>
    </xf>
    <xf numFmtId="4" fontId="36" fillId="27" borderId="73" applyNumberFormat="0" applyProtection="0">
      <alignment horizontal="right" vertical="center"/>
    </xf>
    <xf numFmtId="4" fontId="36" fillId="27" borderId="73" applyNumberFormat="0" applyProtection="0">
      <alignment horizontal="right" vertical="center"/>
    </xf>
    <xf numFmtId="4" fontId="36" fillId="27" borderId="73" applyNumberFormat="0" applyProtection="0">
      <alignment horizontal="right" vertical="center"/>
    </xf>
    <xf numFmtId="4" fontId="36" fillId="27" borderId="73" applyNumberFormat="0" applyProtection="0">
      <alignment horizontal="right" vertical="center"/>
    </xf>
    <xf numFmtId="4" fontId="36" fillId="27" borderId="73" applyNumberFormat="0" applyProtection="0">
      <alignment horizontal="right" vertical="center"/>
    </xf>
    <xf numFmtId="4" fontId="36" fillId="27" borderId="73" applyNumberFormat="0" applyProtection="0">
      <alignment horizontal="right" vertical="center"/>
    </xf>
    <xf numFmtId="4" fontId="36" fillId="27" borderId="73" applyNumberFormat="0" applyProtection="0">
      <alignment horizontal="right" vertical="center"/>
    </xf>
    <xf numFmtId="4" fontId="36" fillId="27" borderId="73" applyNumberFormat="0" applyProtection="0">
      <alignment horizontal="right" vertical="center"/>
    </xf>
    <xf numFmtId="4" fontId="36" fillId="27" borderId="73" applyNumberFormat="0" applyProtection="0">
      <alignment horizontal="right" vertical="center"/>
    </xf>
    <xf numFmtId="4" fontId="36" fillId="27" borderId="73" applyNumberFormat="0" applyProtection="0">
      <alignment horizontal="right" vertical="center"/>
    </xf>
    <xf numFmtId="4" fontId="36" fillId="27" borderId="73" applyNumberFormat="0" applyProtection="0">
      <alignment horizontal="right" vertical="center"/>
    </xf>
    <xf numFmtId="4" fontId="36" fillId="27" borderId="73" applyNumberFormat="0" applyProtection="0">
      <alignment horizontal="right" vertical="center"/>
    </xf>
    <xf numFmtId="4" fontId="36" fillId="27" borderId="73" applyNumberFormat="0" applyProtection="0">
      <alignment horizontal="right" vertical="center"/>
    </xf>
    <xf numFmtId="4" fontId="36" fillId="27" borderId="73" applyNumberFormat="0" applyProtection="0">
      <alignment horizontal="right" vertical="center"/>
    </xf>
    <xf numFmtId="4" fontId="36" fillId="27" borderId="73" applyNumberFormat="0" applyProtection="0">
      <alignment horizontal="right" vertical="center"/>
    </xf>
    <xf numFmtId="4" fontId="36" fillId="27" borderId="73" applyNumberFormat="0" applyProtection="0">
      <alignment horizontal="right" vertical="center"/>
    </xf>
    <xf numFmtId="4" fontId="36" fillId="27" borderId="73" applyNumberFormat="0" applyProtection="0">
      <alignment horizontal="right" vertical="center"/>
    </xf>
    <xf numFmtId="4" fontId="36" fillId="27" borderId="73" applyNumberFormat="0" applyProtection="0">
      <alignment horizontal="right" vertical="center"/>
    </xf>
    <xf numFmtId="4" fontId="36" fillId="27" borderId="73" applyNumberFormat="0" applyProtection="0">
      <alignment horizontal="right" vertical="center"/>
    </xf>
    <xf numFmtId="4" fontId="36" fillId="27" borderId="73" applyNumberFormat="0" applyProtection="0">
      <alignment horizontal="right" vertical="center"/>
    </xf>
    <xf numFmtId="4" fontId="36" fillId="27" borderId="73" applyNumberFormat="0" applyProtection="0">
      <alignment horizontal="right" vertical="center"/>
    </xf>
    <xf numFmtId="4" fontId="36" fillId="27" borderId="73" applyNumberFormat="0" applyProtection="0">
      <alignment horizontal="right" vertical="center"/>
    </xf>
    <xf numFmtId="4" fontId="36" fillId="27" borderId="73" applyNumberFormat="0" applyProtection="0">
      <alignment horizontal="right" vertical="center"/>
    </xf>
    <xf numFmtId="4" fontId="36" fillId="27" borderId="73" applyNumberFormat="0" applyProtection="0">
      <alignment horizontal="right" vertical="center"/>
    </xf>
    <xf numFmtId="4" fontId="36" fillId="27" borderId="73" applyNumberFormat="0" applyProtection="0">
      <alignment horizontal="right" vertical="center"/>
    </xf>
    <xf numFmtId="4" fontId="36" fillId="27" borderId="73" applyNumberFormat="0" applyProtection="0">
      <alignment horizontal="right" vertical="center"/>
    </xf>
    <xf numFmtId="4" fontId="36" fillId="27" borderId="73" applyNumberFormat="0" applyProtection="0">
      <alignment horizontal="right" vertical="center"/>
    </xf>
    <xf numFmtId="4" fontId="36" fillId="27" borderId="73" applyNumberFormat="0" applyProtection="0">
      <alignment horizontal="right" vertical="center"/>
    </xf>
    <xf numFmtId="4" fontId="36" fillId="27" borderId="73" applyNumberFormat="0" applyProtection="0">
      <alignment horizontal="right" vertical="center"/>
    </xf>
    <xf numFmtId="4" fontId="36" fillId="27" borderId="73" applyNumberFormat="0" applyProtection="0">
      <alignment horizontal="right" vertical="center"/>
    </xf>
    <xf numFmtId="4" fontId="36" fillId="27" borderId="73" applyNumberFormat="0" applyProtection="0">
      <alignment horizontal="right" vertical="center"/>
    </xf>
    <xf numFmtId="4" fontId="36" fillId="27" borderId="73" applyNumberFormat="0" applyProtection="0">
      <alignment horizontal="right" vertical="center"/>
    </xf>
    <xf numFmtId="4" fontId="36" fillId="27" borderId="73" applyNumberFormat="0" applyProtection="0">
      <alignment horizontal="right" vertical="center"/>
    </xf>
    <xf numFmtId="4" fontId="36" fillId="27" borderId="73" applyNumberFormat="0" applyProtection="0">
      <alignment horizontal="right" vertical="center"/>
    </xf>
    <xf numFmtId="4" fontId="36" fillId="27" borderId="73" applyNumberFormat="0" applyProtection="0">
      <alignment horizontal="right" vertical="center"/>
    </xf>
    <xf numFmtId="4" fontId="36" fillId="27" borderId="73" applyNumberFormat="0" applyProtection="0">
      <alignment horizontal="right" vertical="center"/>
    </xf>
    <xf numFmtId="4" fontId="36" fillId="27" borderId="73" applyNumberFormat="0" applyProtection="0">
      <alignment horizontal="right" vertical="center"/>
    </xf>
    <xf numFmtId="4" fontId="36" fillId="27" borderId="73" applyNumberFormat="0" applyProtection="0">
      <alignment horizontal="right" vertical="center"/>
    </xf>
    <xf numFmtId="4" fontId="36" fillId="27" borderId="73" applyNumberFormat="0" applyProtection="0">
      <alignment horizontal="right" vertical="center"/>
    </xf>
    <xf numFmtId="4" fontId="36" fillId="27" borderId="73" applyNumberFormat="0" applyProtection="0">
      <alignment horizontal="right" vertical="center"/>
    </xf>
    <xf numFmtId="4" fontId="36" fillId="27" borderId="73" applyNumberFormat="0" applyProtection="0">
      <alignment horizontal="right" vertical="center"/>
    </xf>
    <xf numFmtId="4" fontId="36" fillId="27" borderId="73" applyNumberFormat="0" applyProtection="0">
      <alignment horizontal="right" vertical="center"/>
    </xf>
    <xf numFmtId="4" fontId="36" fillId="27" borderId="73" applyNumberFormat="0" applyProtection="0">
      <alignment horizontal="right" vertical="center"/>
    </xf>
    <xf numFmtId="4" fontId="36" fillId="27" borderId="73" applyNumberFormat="0" applyProtection="0">
      <alignment horizontal="right" vertical="center"/>
    </xf>
    <xf numFmtId="4" fontId="36" fillId="27" borderId="73" applyNumberFormat="0" applyProtection="0">
      <alignment horizontal="right" vertical="center"/>
    </xf>
    <xf numFmtId="4" fontId="36" fillId="27" borderId="73" applyNumberFormat="0" applyProtection="0">
      <alignment horizontal="right" vertical="center"/>
    </xf>
    <xf numFmtId="4" fontId="36" fillId="27" borderId="73" applyNumberFormat="0" applyProtection="0">
      <alignment horizontal="right" vertical="center"/>
    </xf>
    <xf numFmtId="4" fontId="36" fillId="27" borderId="73" applyNumberFormat="0" applyProtection="0">
      <alignment horizontal="right" vertical="center"/>
    </xf>
    <xf numFmtId="4" fontId="36" fillId="27" borderId="73" applyNumberFormat="0" applyProtection="0">
      <alignment horizontal="right" vertical="center"/>
    </xf>
    <xf numFmtId="4" fontId="36" fillId="27" borderId="73" applyNumberFormat="0" applyProtection="0">
      <alignment horizontal="right" vertical="center"/>
    </xf>
    <xf numFmtId="4" fontId="36" fillId="27" borderId="73" applyNumberFormat="0" applyProtection="0">
      <alignment horizontal="right" vertical="center"/>
    </xf>
    <xf numFmtId="4" fontId="36" fillId="27" borderId="73" applyNumberFormat="0" applyProtection="0">
      <alignment horizontal="right" vertical="center"/>
    </xf>
    <xf numFmtId="4" fontId="36" fillId="27" borderId="73" applyNumberFormat="0" applyProtection="0">
      <alignment horizontal="right" vertical="center"/>
    </xf>
    <xf numFmtId="4" fontId="36" fillId="27" borderId="73" applyNumberFormat="0" applyProtection="0">
      <alignment horizontal="right" vertical="center"/>
    </xf>
    <xf numFmtId="4" fontId="36" fillId="27" borderId="73" applyNumberFormat="0" applyProtection="0">
      <alignment horizontal="right" vertical="center"/>
    </xf>
    <xf numFmtId="4" fontId="36" fillId="27" borderId="73" applyNumberFormat="0" applyProtection="0">
      <alignment horizontal="right" vertical="center"/>
    </xf>
    <xf numFmtId="4" fontId="36" fillId="27" borderId="73" applyNumberFormat="0" applyProtection="0">
      <alignment horizontal="right" vertical="center"/>
    </xf>
    <xf numFmtId="4" fontId="36" fillId="27" borderId="73" applyNumberFormat="0" applyProtection="0">
      <alignment horizontal="right" vertical="center"/>
    </xf>
    <xf numFmtId="4" fontId="36" fillId="27" borderId="73" applyNumberFormat="0" applyProtection="0">
      <alignment horizontal="right" vertical="center"/>
    </xf>
    <xf numFmtId="4" fontId="36" fillId="27" borderId="73" applyNumberFormat="0" applyProtection="0">
      <alignment horizontal="right" vertical="center"/>
    </xf>
    <xf numFmtId="4" fontId="36" fillId="27" borderId="73" applyNumberFormat="0" applyProtection="0">
      <alignment horizontal="right" vertical="center"/>
    </xf>
    <xf numFmtId="4" fontId="36" fillId="27" borderId="73" applyNumberFormat="0" applyProtection="0">
      <alignment horizontal="right" vertical="center"/>
    </xf>
    <xf numFmtId="4" fontId="36" fillId="27" borderId="73" applyNumberFormat="0" applyProtection="0">
      <alignment horizontal="right" vertical="center"/>
    </xf>
    <xf numFmtId="4" fontId="36" fillId="27" borderId="73" applyNumberFormat="0" applyProtection="0">
      <alignment horizontal="right" vertical="center"/>
    </xf>
    <xf numFmtId="4" fontId="36" fillId="27" borderId="73" applyNumberFormat="0" applyProtection="0">
      <alignment horizontal="right" vertical="center"/>
    </xf>
    <xf numFmtId="4" fontId="36" fillId="27" borderId="73" applyNumberFormat="0" applyProtection="0">
      <alignment horizontal="right" vertical="center"/>
    </xf>
    <xf numFmtId="4" fontId="36" fillId="27" borderId="73" applyNumberFormat="0" applyProtection="0">
      <alignment horizontal="right" vertical="center"/>
    </xf>
    <xf numFmtId="4" fontId="36" fillId="27" borderId="73" applyNumberFormat="0" applyProtection="0">
      <alignment horizontal="right" vertical="center"/>
    </xf>
    <xf numFmtId="4" fontId="36" fillId="27" borderId="73" applyNumberFormat="0" applyProtection="0">
      <alignment horizontal="right" vertical="center"/>
    </xf>
    <xf numFmtId="4" fontId="36" fillId="27" borderId="73" applyNumberFormat="0" applyProtection="0">
      <alignment horizontal="right" vertical="center"/>
    </xf>
    <xf numFmtId="4" fontId="36" fillId="27" borderId="73" applyNumberFormat="0" applyProtection="0">
      <alignment horizontal="right" vertical="center"/>
    </xf>
    <xf numFmtId="4" fontId="36" fillId="27" borderId="73" applyNumberFormat="0" applyProtection="0">
      <alignment horizontal="right" vertical="center"/>
    </xf>
    <xf numFmtId="4" fontId="36" fillId="27" borderId="73" applyNumberFormat="0" applyProtection="0">
      <alignment horizontal="right" vertical="center"/>
    </xf>
    <xf numFmtId="4" fontId="36" fillId="27" borderId="73" applyNumberFormat="0" applyProtection="0">
      <alignment horizontal="right" vertical="center"/>
    </xf>
    <xf numFmtId="4" fontId="36" fillId="27" borderId="73" applyNumberFormat="0" applyProtection="0">
      <alignment horizontal="right" vertical="center"/>
    </xf>
    <xf numFmtId="4" fontId="36" fillId="27" borderId="73" applyNumberFormat="0" applyProtection="0">
      <alignment horizontal="right" vertical="center"/>
    </xf>
    <xf numFmtId="4" fontId="36" fillId="27" borderId="73" applyNumberFormat="0" applyProtection="0">
      <alignment horizontal="right" vertical="center"/>
    </xf>
    <xf numFmtId="4" fontId="36" fillId="27" borderId="73" applyNumberFormat="0" applyProtection="0">
      <alignment horizontal="right" vertical="center"/>
    </xf>
    <xf numFmtId="4" fontId="36" fillId="27" borderId="73" applyNumberFormat="0" applyProtection="0">
      <alignment horizontal="right" vertical="center"/>
    </xf>
    <xf numFmtId="4" fontId="36" fillId="27" borderId="73" applyNumberFormat="0" applyProtection="0">
      <alignment horizontal="right" vertical="center"/>
    </xf>
    <xf numFmtId="4" fontId="36" fillId="27" borderId="73" applyNumberFormat="0" applyProtection="0">
      <alignment horizontal="right" vertical="center"/>
    </xf>
    <xf numFmtId="4" fontId="36" fillId="27" borderId="73" applyNumberFormat="0" applyProtection="0">
      <alignment horizontal="right" vertical="center"/>
    </xf>
    <xf numFmtId="4" fontId="36" fillId="27" borderId="73" applyNumberFormat="0" applyProtection="0">
      <alignment horizontal="right" vertical="center"/>
    </xf>
    <xf numFmtId="4" fontId="36" fillId="27" borderId="73" applyNumberFormat="0" applyProtection="0">
      <alignment horizontal="right" vertical="center"/>
    </xf>
    <xf numFmtId="4" fontId="36" fillId="27" borderId="73" applyNumberFormat="0" applyProtection="0">
      <alignment horizontal="right" vertical="center"/>
    </xf>
    <xf numFmtId="4" fontId="36" fillId="27" borderId="73" applyNumberFormat="0" applyProtection="0">
      <alignment horizontal="right" vertical="center"/>
    </xf>
    <xf numFmtId="4" fontId="36" fillId="27" borderId="73" applyNumberFormat="0" applyProtection="0">
      <alignment horizontal="right" vertical="center"/>
    </xf>
    <xf numFmtId="4" fontId="36" fillId="27" borderId="73" applyNumberFormat="0" applyProtection="0">
      <alignment horizontal="right" vertical="center"/>
    </xf>
    <xf numFmtId="4" fontId="36" fillId="27" borderId="73" applyNumberFormat="0" applyProtection="0">
      <alignment horizontal="right" vertical="center"/>
    </xf>
    <xf numFmtId="4" fontId="36" fillId="27" borderId="73" applyNumberFormat="0" applyProtection="0">
      <alignment horizontal="right" vertical="center"/>
    </xf>
    <xf numFmtId="4" fontId="36" fillId="27" borderId="73" applyNumberFormat="0" applyProtection="0">
      <alignment horizontal="right" vertical="center"/>
    </xf>
    <xf numFmtId="4" fontId="36" fillId="27" borderId="73" applyNumberFormat="0" applyProtection="0">
      <alignment horizontal="right" vertical="center"/>
    </xf>
    <xf numFmtId="4" fontId="36" fillId="27" borderId="73" applyNumberFormat="0" applyProtection="0">
      <alignment horizontal="right" vertical="center"/>
    </xf>
    <xf numFmtId="4" fontId="36" fillId="27" borderId="73" applyNumberFormat="0" applyProtection="0">
      <alignment horizontal="right" vertical="center"/>
    </xf>
    <xf numFmtId="4" fontId="36" fillId="27" borderId="73" applyNumberFormat="0" applyProtection="0">
      <alignment horizontal="right" vertical="center"/>
    </xf>
    <xf numFmtId="4" fontId="36" fillId="27" borderId="73" applyNumberFormat="0" applyProtection="0">
      <alignment horizontal="right" vertical="center"/>
    </xf>
    <xf numFmtId="4" fontId="36" fillId="27" borderId="73" applyNumberFormat="0" applyProtection="0">
      <alignment horizontal="right" vertical="center"/>
    </xf>
    <xf numFmtId="4" fontId="36" fillId="27" borderId="73" applyNumberFormat="0" applyProtection="0">
      <alignment horizontal="right" vertical="center"/>
    </xf>
    <xf numFmtId="4" fontId="36" fillId="27" borderId="73" applyNumberFormat="0" applyProtection="0">
      <alignment horizontal="right" vertical="center"/>
    </xf>
    <xf numFmtId="4" fontId="36" fillId="27" borderId="73" applyNumberFormat="0" applyProtection="0">
      <alignment horizontal="right" vertical="center"/>
    </xf>
    <xf numFmtId="4" fontId="36" fillId="27" borderId="73" applyNumberFormat="0" applyProtection="0">
      <alignment horizontal="right" vertical="center"/>
    </xf>
    <xf numFmtId="4" fontId="36" fillId="27" borderId="73" applyNumberFormat="0" applyProtection="0">
      <alignment horizontal="right" vertical="center"/>
    </xf>
    <xf numFmtId="4" fontId="36" fillId="27" borderId="73" applyNumberFormat="0" applyProtection="0">
      <alignment horizontal="right" vertical="center"/>
    </xf>
    <xf numFmtId="4" fontId="36" fillId="27" borderId="73" applyNumberFormat="0" applyProtection="0">
      <alignment horizontal="right" vertical="center"/>
    </xf>
    <xf numFmtId="4" fontId="36" fillId="27" borderId="73" applyNumberFormat="0" applyProtection="0">
      <alignment horizontal="right" vertical="center"/>
    </xf>
    <xf numFmtId="4" fontId="36" fillId="27" borderId="73" applyNumberFormat="0" applyProtection="0">
      <alignment horizontal="right" vertical="center"/>
    </xf>
    <xf numFmtId="4" fontId="36" fillId="27" borderId="73" applyNumberFormat="0" applyProtection="0">
      <alignment horizontal="right" vertical="center"/>
    </xf>
    <xf numFmtId="4" fontId="36" fillId="27" borderId="73" applyNumberFormat="0" applyProtection="0">
      <alignment horizontal="right" vertical="center"/>
    </xf>
    <xf numFmtId="4" fontId="36" fillId="27" borderId="73" applyNumberFormat="0" applyProtection="0">
      <alignment horizontal="right" vertical="center"/>
    </xf>
    <xf numFmtId="4" fontId="36" fillId="27" borderId="73" applyNumberFormat="0" applyProtection="0">
      <alignment horizontal="right" vertical="center"/>
    </xf>
    <xf numFmtId="4" fontId="36" fillId="27" borderId="73" applyNumberFormat="0" applyProtection="0">
      <alignment horizontal="right" vertical="center"/>
    </xf>
    <xf numFmtId="4" fontId="36" fillId="27" borderId="73" applyNumberFormat="0" applyProtection="0">
      <alignment horizontal="right" vertical="center"/>
    </xf>
    <xf numFmtId="4" fontId="36" fillId="27" borderId="73" applyNumberFormat="0" applyProtection="0">
      <alignment horizontal="right" vertical="center"/>
    </xf>
    <xf numFmtId="4" fontId="36" fillId="27" borderId="73" applyNumberFormat="0" applyProtection="0">
      <alignment horizontal="right" vertical="center"/>
    </xf>
    <xf numFmtId="4" fontId="36" fillId="27" borderId="73" applyNumberFormat="0" applyProtection="0">
      <alignment horizontal="right" vertical="center"/>
    </xf>
    <xf numFmtId="4" fontId="36" fillId="27" borderId="73" applyNumberFormat="0" applyProtection="0">
      <alignment horizontal="right" vertical="center"/>
    </xf>
    <xf numFmtId="4" fontId="36" fillId="27" borderId="73" applyNumberFormat="0" applyProtection="0">
      <alignment horizontal="right" vertical="center"/>
    </xf>
    <xf numFmtId="4" fontId="36" fillId="27" borderId="73" applyNumberFormat="0" applyProtection="0">
      <alignment horizontal="right" vertical="center"/>
    </xf>
    <xf numFmtId="4" fontId="36" fillId="27" borderId="73" applyNumberFormat="0" applyProtection="0">
      <alignment horizontal="right" vertical="center"/>
    </xf>
    <xf numFmtId="4" fontId="36" fillId="27" borderId="73" applyNumberFormat="0" applyProtection="0">
      <alignment horizontal="right" vertical="center"/>
    </xf>
    <xf numFmtId="4" fontId="36" fillId="27" borderId="73" applyNumberFormat="0" applyProtection="0">
      <alignment horizontal="right" vertical="center"/>
    </xf>
    <xf numFmtId="4" fontId="36" fillId="27" borderId="73" applyNumberFormat="0" applyProtection="0">
      <alignment horizontal="right" vertical="center"/>
    </xf>
    <xf numFmtId="4" fontId="36" fillId="27" borderId="73" applyNumberFormat="0" applyProtection="0">
      <alignment horizontal="right" vertical="center"/>
    </xf>
    <xf numFmtId="4" fontId="36" fillId="27" borderId="73" applyNumberFormat="0" applyProtection="0">
      <alignment horizontal="right" vertical="center"/>
    </xf>
    <xf numFmtId="4" fontId="36" fillId="27" borderId="73" applyNumberFormat="0" applyProtection="0">
      <alignment horizontal="right" vertical="center"/>
    </xf>
    <xf numFmtId="4" fontId="36" fillId="27" borderId="73" applyNumberFormat="0" applyProtection="0">
      <alignment horizontal="right" vertical="center"/>
    </xf>
    <xf numFmtId="4" fontId="36" fillId="27" borderId="73" applyNumberFormat="0" applyProtection="0">
      <alignment horizontal="right" vertical="center"/>
    </xf>
    <xf numFmtId="4" fontId="36" fillId="27" borderId="73" applyNumberFormat="0" applyProtection="0">
      <alignment horizontal="right" vertical="center"/>
    </xf>
    <xf numFmtId="4" fontId="36" fillId="27" borderId="73" applyNumberFormat="0" applyProtection="0">
      <alignment horizontal="right" vertical="center"/>
    </xf>
    <xf numFmtId="4" fontId="36" fillId="27" borderId="73" applyNumberFormat="0" applyProtection="0">
      <alignment horizontal="right" vertical="center"/>
    </xf>
    <xf numFmtId="4" fontId="36" fillId="27" borderId="73" applyNumberFormat="0" applyProtection="0">
      <alignment horizontal="right" vertical="center"/>
    </xf>
    <xf numFmtId="4" fontId="36" fillId="27" borderId="73" applyNumberFormat="0" applyProtection="0">
      <alignment horizontal="right" vertical="center"/>
    </xf>
    <xf numFmtId="4" fontId="36" fillId="27" borderId="73" applyNumberFormat="0" applyProtection="0">
      <alignment horizontal="right" vertical="center"/>
    </xf>
    <xf numFmtId="4" fontId="36" fillId="27" borderId="73" applyNumberFormat="0" applyProtection="0">
      <alignment horizontal="right" vertical="center"/>
    </xf>
    <xf numFmtId="4" fontId="36" fillId="27" borderId="73" applyNumberFormat="0" applyProtection="0">
      <alignment horizontal="right" vertical="center"/>
    </xf>
    <xf numFmtId="4" fontId="36" fillId="27" borderId="73" applyNumberFormat="0" applyProtection="0">
      <alignment horizontal="right" vertical="center"/>
    </xf>
    <xf numFmtId="4" fontId="36" fillId="27" borderId="73" applyNumberFormat="0" applyProtection="0">
      <alignment horizontal="right" vertical="center"/>
    </xf>
    <xf numFmtId="4" fontId="36" fillId="27" borderId="73" applyNumberFormat="0" applyProtection="0">
      <alignment horizontal="right" vertical="center"/>
    </xf>
    <xf numFmtId="4" fontId="36" fillId="27" borderId="73" applyNumberFormat="0" applyProtection="0">
      <alignment horizontal="right" vertical="center"/>
    </xf>
    <xf numFmtId="4" fontId="36" fillId="27" borderId="73" applyNumberFormat="0" applyProtection="0">
      <alignment horizontal="right" vertical="center"/>
    </xf>
    <xf numFmtId="4" fontId="36" fillId="27" borderId="73" applyNumberFormat="0" applyProtection="0">
      <alignment horizontal="right" vertical="center"/>
    </xf>
    <xf numFmtId="4" fontId="36" fillId="27" borderId="73" applyNumberFormat="0" applyProtection="0">
      <alignment horizontal="right" vertical="center"/>
    </xf>
    <xf numFmtId="4" fontId="36" fillId="27" borderId="73" applyNumberFormat="0" applyProtection="0">
      <alignment horizontal="right" vertical="center"/>
    </xf>
    <xf numFmtId="4" fontId="36" fillId="27" borderId="73" applyNumberFormat="0" applyProtection="0">
      <alignment horizontal="right" vertical="center"/>
    </xf>
    <xf numFmtId="4" fontId="36" fillId="27" borderId="73" applyNumberFormat="0" applyProtection="0">
      <alignment horizontal="right" vertical="center"/>
    </xf>
    <xf numFmtId="4" fontId="36" fillId="27" borderId="73" applyNumberFormat="0" applyProtection="0">
      <alignment horizontal="right" vertical="center"/>
    </xf>
    <xf numFmtId="4" fontId="36" fillId="27" borderId="73" applyNumberFormat="0" applyProtection="0">
      <alignment horizontal="right" vertical="center"/>
    </xf>
    <xf numFmtId="4" fontId="36" fillId="27" borderId="73" applyNumberFormat="0" applyProtection="0">
      <alignment horizontal="right" vertical="center"/>
    </xf>
    <xf numFmtId="4" fontId="36" fillId="27" borderId="73" applyNumberFormat="0" applyProtection="0">
      <alignment horizontal="right" vertical="center"/>
    </xf>
    <xf numFmtId="4" fontId="36" fillId="27" borderId="73" applyNumberFormat="0" applyProtection="0">
      <alignment horizontal="right" vertical="center"/>
    </xf>
    <xf numFmtId="4" fontId="36" fillId="27" borderId="73" applyNumberFormat="0" applyProtection="0">
      <alignment horizontal="right" vertical="center"/>
    </xf>
    <xf numFmtId="4" fontId="36" fillId="27" borderId="73" applyNumberFormat="0" applyProtection="0">
      <alignment horizontal="right" vertical="center"/>
    </xf>
    <xf numFmtId="4" fontId="36" fillId="27" borderId="73" applyNumberFormat="0" applyProtection="0">
      <alignment horizontal="right" vertical="center"/>
    </xf>
    <xf numFmtId="4" fontId="36" fillId="27" borderId="73" applyNumberFormat="0" applyProtection="0">
      <alignment horizontal="right" vertical="center"/>
    </xf>
    <xf numFmtId="4" fontId="36" fillId="27" borderId="73" applyNumberFormat="0" applyProtection="0">
      <alignment horizontal="right" vertical="center"/>
    </xf>
    <xf numFmtId="4" fontId="36" fillId="27" borderId="73" applyNumberFormat="0" applyProtection="0">
      <alignment horizontal="right" vertical="center"/>
    </xf>
    <xf numFmtId="4" fontId="36" fillId="27" borderId="73" applyNumberFormat="0" applyProtection="0">
      <alignment horizontal="right" vertical="center"/>
    </xf>
    <xf numFmtId="4" fontId="36" fillId="27" borderId="73" applyNumberFormat="0" applyProtection="0">
      <alignment horizontal="right" vertical="center"/>
    </xf>
    <xf numFmtId="4" fontId="36" fillId="27" borderId="73" applyNumberFormat="0" applyProtection="0">
      <alignment horizontal="right" vertical="center"/>
    </xf>
    <xf numFmtId="4" fontId="36" fillId="27" borderId="73" applyNumberFormat="0" applyProtection="0">
      <alignment horizontal="right" vertical="center"/>
    </xf>
    <xf numFmtId="4" fontId="36" fillId="27" borderId="73" applyNumberFormat="0" applyProtection="0">
      <alignment horizontal="right" vertical="center"/>
    </xf>
    <xf numFmtId="4" fontId="36" fillId="27" borderId="73" applyNumberFormat="0" applyProtection="0">
      <alignment horizontal="right" vertical="center"/>
    </xf>
    <xf numFmtId="4" fontId="36" fillId="27" borderId="73" applyNumberFormat="0" applyProtection="0">
      <alignment horizontal="right" vertical="center"/>
    </xf>
    <xf numFmtId="4" fontId="36" fillId="27" borderId="73" applyNumberFormat="0" applyProtection="0">
      <alignment horizontal="right" vertical="center"/>
    </xf>
    <xf numFmtId="4" fontId="36" fillId="27" borderId="73" applyNumberFormat="0" applyProtection="0">
      <alignment horizontal="right" vertical="center"/>
    </xf>
    <xf numFmtId="4" fontId="36" fillId="27" borderId="73" applyNumberFormat="0" applyProtection="0">
      <alignment horizontal="right" vertical="center"/>
    </xf>
    <xf numFmtId="4" fontId="36" fillId="27" borderId="73" applyNumberFormat="0" applyProtection="0">
      <alignment horizontal="right" vertical="center"/>
    </xf>
    <xf numFmtId="4" fontId="36" fillId="27" borderId="73" applyNumberFormat="0" applyProtection="0">
      <alignment horizontal="right" vertical="center"/>
    </xf>
    <xf numFmtId="4" fontId="36" fillId="27" borderId="73" applyNumberFormat="0" applyProtection="0">
      <alignment horizontal="right" vertical="center"/>
    </xf>
    <xf numFmtId="4" fontId="36" fillId="27" borderId="73" applyNumberFormat="0" applyProtection="0">
      <alignment horizontal="right" vertical="center"/>
    </xf>
    <xf numFmtId="4" fontId="36" fillId="27" borderId="73" applyNumberFormat="0" applyProtection="0">
      <alignment horizontal="right" vertical="center"/>
    </xf>
    <xf numFmtId="4" fontId="36" fillId="27" borderId="73" applyNumberFormat="0" applyProtection="0">
      <alignment horizontal="right" vertical="center"/>
    </xf>
    <xf numFmtId="4" fontId="36" fillId="27" borderId="73" applyNumberFormat="0" applyProtection="0">
      <alignment horizontal="right" vertical="center"/>
    </xf>
    <xf numFmtId="4" fontId="36" fillId="27" borderId="73" applyNumberFormat="0" applyProtection="0">
      <alignment horizontal="right" vertical="center"/>
    </xf>
    <xf numFmtId="4" fontId="36" fillId="27" borderId="73" applyNumberFormat="0" applyProtection="0">
      <alignment horizontal="right" vertical="center"/>
    </xf>
    <xf numFmtId="4" fontId="36" fillId="27" borderId="73" applyNumberFormat="0" applyProtection="0">
      <alignment horizontal="right" vertical="center"/>
    </xf>
    <xf numFmtId="4" fontId="36" fillId="27" borderId="73" applyNumberFormat="0" applyProtection="0">
      <alignment horizontal="right" vertical="center"/>
    </xf>
    <xf numFmtId="4" fontId="36" fillId="27" borderId="73" applyNumberFormat="0" applyProtection="0">
      <alignment horizontal="right" vertical="center"/>
    </xf>
    <xf numFmtId="4" fontId="36" fillId="27" borderId="73" applyNumberFormat="0" applyProtection="0">
      <alignment horizontal="right" vertical="center"/>
    </xf>
    <xf numFmtId="4" fontId="36" fillId="27" borderId="73" applyNumberFormat="0" applyProtection="0">
      <alignment horizontal="right" vertical="center"/>
    </xf>
    <xf numFmtId="4" fontId="36" fillId="27" borderId="73" applyNumberFormat="0" applyProtection="0">
      <alignment horizontal="right" vertical="center"/>
    </xf>
    <xf numFmtId="4" fontId="36" fillId="27" borderId="73" applyNumberFormat="0" applyProtection="0">
      <alignment horizontal="right" vertical="center"/>
    </xf>
    <xf numFmtId="4" fontId="36" fillId="27" borderId="73" applyNumberFormat="0" applyProtection="0">
      <alignment horizontal="right" vertical="center"/>
    </xf>
    <xf numFmtId="4" fontId="36" fillId="27" borderId="73" applyNumberFormat="0" applyProtection="0">
      <alignment horizontal="right" vertical="center"/>
    </xf>
    <xf numFmtId="4" fontId="36" fillId="27" borderId="73" applyNumberFormat="0" applyProtection="0">
      <alignment horizontal="right" vertical="center"/>
    </xf>
    <xf numFmtId="4" fontId="36" fillId="27" borderId="73" applyNumberFormat="0" applyProtection="0">
      <alignment horizontal="right" vertical="center"/>
    </xf>
    <xf numFmtId="4" fontId="36" fillId="27" borderId="73" applyNumberFormat="0" applyProtection="0">
      <alignment horizontal="right" vertical="center"/>
    </xf>
    <xf numFmtId="4" fontId="36" fillId="27" borderId="73" applyNumberFormat="0" applyProtection="0">
      <alignment horizontal="right" vertical="center"/>
    </xf>
    <xf numFmtId="4" fontId="36" fillId="27" borderId="73" applyNumberFormat="0" applyProtection="0">
      <alignment horizontal="right" vertical="center"/>
    </xf>
    <xf numFmtId="4" fontId="36" fillId="27" borderId="73" applyNumberFormat="0" applyProtection="0">
      <alignment horizontal="right" vertical="center"/>
    </xf>
    <xf numFmtId="4" fontId="36" fillId="27" borderId="73" applyNumberFormat="0" applyProtection="0">
      <alignment horizontal="right" vertical="center"/>
    </xf>
    <xf numFmtId="4" fontId="36" fillId="27" borderId="73" applyNumberFormat="0" applyProtection="0">
      <alignment horizontal="right" vertical="center"/>
    </xf>
    <xf numFmtId="4" fontId="36" fillId="27" borderId="73" applyNumberFormat="0" applyProtection="0">
      <alignment horizontal="right" vertical="center"/>
    </xf>
    <xf numFmtId="4" fontId="36" fillId="27" borderId="73" applyNumberFormat="0" applyProtection="0">
      <alignment horizontal="right" vertical="center"/>
    </xf>
    <xf numFmtId="4" fontId="36" fillId="27" borderId="73" applyNumberFormat="0" applyProtection="0">
      <alignment horizontal="right" vertical="center"/>
    </xf>
    <xf numFmtId="4" fontId="36" fillId="27" borderId="73" applyNumberFormat="0" applyProtection="0">
      <alignment horizontal="right" vertical="center"/>
    </xf>
    <xf numFmtId="4" fontId="36" fillId="27" borderId="73" applyNumberFormat="0" applyProtection="0">
      <alignment horizontal="right" vertical="center"/>
    </xf>
    <xf numFmtId="4" fontId="36" fillId="27" borderId="73" applyNumberFormat="0" applyProtection="0">
      <alignment horizontal="right" vertical="center"/>
    </xf>
    <xf numFmtId="4" fontId="36" fillId="27" borderId="73" applyNumberFormat="0" applyProtection="0">
      <alignment horizontal="right" vertical="center"/>
    </xf>
    <xf numFmtId="4" fontId="36" fillId="27" borderId="73" applyNumberFormat="0" applyProtection="0">
      <alignment horizontal="right" vertical="center"/>
    </xf>
    <xf numFmtId="4" fontId="36" fillId="27" borderId="73" applyNumberFormat="0" applyProtection="0">
      <alignment horizontal="right" vertical="center"/>
    </xf>
    <xf numFmtId="4" fontId="36" fillId="27" borderId="73" applyNumberFormat="0" applyProtection="0">
      <alignment horizontal="right" vertical="center"/>
    </xf>
    <xf numFmtId="4" fontId="36" fillId="27" borderId="73" applyNumberFormat="0" applyProtection="0">
      <alignment horizontal="right" vertical="center"/>
    </xf>
    <xf numFmtId="4" fontId="36" fillId="27" borderId="73" applyNumberFormat="0" applyProtection="0">
      <alignment horizontal="right" vertical="center"/>
    </xf>
    <xf numFmtId="4" fontId="36" fillId="27" borderId="73" applyNumberFormat="0" applyProtection="0">
      <alignment horizontal="right" vertical="center"/>
    </xf>
    <xf numFmtId="4" fontId="36" fillId="27" borderId="73" applyNumberFormat="0" applyProtection="0">
      <alignment horizontal="right" vertical="center"/>
    </xf>
    <xf numFmtId="4" fontId="36" fillId="27" borderId="73" applyNumberFormat="0" applyProtection="0">
      <alignment horizontal="right" vertical="center"/>
    </xf>
    <xf numFmtId="4" fontId="36" fillId="27" borderId="73" applyNumberFormat="0" applyProtection="0">
      <alignment horizontal="right" vertical="center"/>
    </xf>
    <xf numFmtId="4" fontId="36" fillId="27" borderId="73" applyNumberFormat="0" applyProtection="0">
      <alignment horizontal="right" vertical="center"/>
    </xf>
    <xf numFmtId="4" fontId="36" fillId="27" borderId="73" applyNumberFormat="0" applyProtection="0">
      <alignment horizontal="right" vertical="center"/>
    </xf>
    <xf numFmtId="4" fontId="36" fillId="27" borderId="73" applyNumberFormat="0" applyProtection="0">
      <alignment horizontal="right" vertical="center"/>
    </xf>
    <xf numFmtId="4" fontId="36" fillId="27" borderId="73" applyNumberFormat="0" applyProtection="0">
      <alignment horizontal="right" vertical="center"/>
    </xf>
    <xf numFmtId="4" fontId="36" fillId="27" borderId="73" applyNumberFormat="0" applyProtection="0">
      <alignment horizontal="right" vertical="center"/>
    </xf>
    <xf numFmtId="4" fontId="36" fillId="27" borderId="73" applyNumberFormat="0" applyProtection="0">
      <alignment horizontal="right" vertical="center"/>
    </xf>
    <xf numFmtId="4" fontId="36" fillId="27" borderId="73" applyNumberFormat="0" applyProtection="0">
      <alignment horizontal="right" vertical="center"/>
    </xf>
    <xf numFmtId="4" fontId="36" fillId="27" borderId="73" applyNumberFormat="0" applyProtection="0">
      <alignment horizontal="right" vertical="center"/>
    </xf>
    <xf numFmtId="4" fontId="36" fillId="27" borderId="73" applyNumberFormat="0" applyProtection="0">
      <alignment horizontal="right" vertical="center"/>
    </xf>
    <xf numFmtId="4" fontId="36" fillId="27" borderId="73" applyNumberFormat="0" applyProtection="0">
      <alignment horizontal="right" vertical="center"/>
    </xf>
    <xf numFmtId="4" fontId="36" fillId="27" borderId="73" applyNumberFormat="0" applyProtection="0">
      <alignment horizontal="right" vertical="center"/>
    </xf>
    <xf numFmtId="4" fontId="36" fillId="27" borderId="73" applyNumberFormat="0" applyProtection="0">
      <alignment horizontal="right" vertical="center"/>
    </xf>
    <xf numFmtId="4" fontId="36" fillId="27" borderId="73" applyNumberFormat="0" applyProtection="0">
      <alignment horizontal="right" vertical="center"/>
    </xf>
    <xf numFmtId="4" fontId="36" fillId="27" borderId="73" applyNumberFormat="0" applyProtection="0">
      <alignment horizontal="right" vertical="center"/>
    </xf>
    <xf numFmtId="4" fontId="36" fillId="27" borderId="73" applyNumberFormat="0" applyProtection="0">
      <alignment horizontal="right" vertical="center"/>
    </xf>
    <xf numFmtId="4" fontId="36" fillId="27" borderId="73" applyNumberFormat="0" applyProtection="0">
      <alignment horizontal="right" vertical="center"/>
    </xf>
    <xf numFmtId="4" fontId="36" fillId="27" borderId="73" applyNumberFormat="0" applyProtection="0">
      <alignment horizontal="right" vertical="center"/>
    </xf>
    <xf numFmtId="4" fontId="36" fillId="27" borderId="73" applyNumberFormat="0" applyProtection="0">
      <alignment horizontal="right" vertical="center"/>
    </xf>
    <xf numFmtId="4" fontId="36" fillId="27" borderId="73" applyNumberFormat="0" applyProtection="0">
      <alignment horizontal="right" vertical="center"/>
    </xf>
    <xf numFmtId="4" fontId="36" fillId="27" borderId="73" applyNumberFormat="0" applyProtection="0">
      <alignment horizontal="right" vertical="center"/>
    </xf>
    <xf numFmtId="4" fontId="36" fillId="27" borderId="73" applyNumberFormat="0" applyProtection="0">
      <alignment horizontal="right" vertical="center"/>
    </xf>
    <xf numFmtId="4" fontId="36" fillId="27" borderId="73" applyNumberFormat="0" applyProtection="0">
      <alignment horizontal="right" vertical="center"/>
    </xf>
    <xf numFmtId="4" fontId="36" fillId="27" borderId="73" applyNumberFormat="0" applyProtection="0">
      <alignment horizontal="right" vertical="center"/>
    </xf>
    <xf numFmtId="4" fontId="36" fillId="27" borderId="73" applyNumberFormat="0" applyProtection="0">
      <alignment horizontal="right" vertical="center"/>
    </xf>
    <xf numFmtId="4" fontId="36" fillId="27" borderId="73" applyNumberFormat="0" applyProtection="0">
      <alignment horizontal="right" vertical="center"/>
    </xf>
    <xf numFmtId="4" fontId="36" fillId="27" borderId="73" applyNumberFormat="0" applyProtection="0">
      <alignment horizontal="right" vertical="center"/>
    </xf>
    <xf numFmtId="4" fontId="36" fillId="27" borderId="73" applyNumberFormat="0" applyProtection="0">
      <alignment horizontal="right" vertical="center"/>
    </xf>
    <xf numFmtId="4" fontId="36" fillId="27" borderId="73" applyNumberFormat="0" applyProtection="0">
      <alignment horizontal="right" vertical="center"/>
    </xf>
    <xf numFmtId="4" fontId="36" fillId="27" borderId="73" applyNumberFormat="0" applyProtection="0">
      <alignment horizontal="right" vertical="center"/>
    </xf>
    <xf numFmtId="4" fontId="36" fillId="27" borderId="73" applyNumberFormat="0" applyProtection="0">
      <alignment horizontal="right" vertical="center"/>
    </xf>
    <xf numFmtId="4" fontId="36" fillId="27" borderId="73" applyNumberFormat="0" applyProtection="0">
      <alignment horizontal="right" vertical="center"/>
    </xf>
    <xf numFmtId="4" fontId="36" fillId="27" borderId="73" applyNumberFormat="0" applyProtection="0">
      <alignment horizontal="right" vertical="center"/>
    </xf>
    <xf numFmtId="4" fontId="36" fillId="27" borderId="73" applyNumberFormat="0" applyProtection="0">
      <alignment horizontal="right" vertical="center"/>
    </xf>
    <xf numFmtId="4" fontId="36" fillId="27" borderId="73" applyNumberFormat="0" applyProtection="0">
      <alignment horizontal="right" vertical="center"/>
    </xf>
    <xf numFmtId="4" fontId="36" fillId="27" borderId="73" applyNumberFormat="0" applyProtection="0">
      <alignment horizontal="right" vertical="center"/>
    </xf>
    <xf numFmtId="4" fontId="36" fillId="27" borderId="73" applyNumberFormat="0" applyProtection="0">
      <alignment horizontal="right" vertical="center"/>
    </xf>
    <xf numFmtId="4" fontId="36" fillId="27" borderId="73" applyNumberFormat="0" applyProtection="0">
      <alignment horizontal="right" vertical="center"/>
    </xf>
    <xf numFmtId="4" fontId="36" fillId="27" borderId="73" applyNumberFormat="0" applyProtection="0">
      <alignment horizontal="right" vertical="center"/>
    </xf>
    <xf numFmtId="4" fontId="36" fillId="27" borderId="73" applyNumberFormat="0" applyProtection="0">
      <alignment horizontal="right" vertical="center"/>
    </xf>
    <xf numFmtId="4" fontId="36" fillId="27" borderId="73" applyNumberFormat="0" applyProtection="0">
      <alignment horizontal="right" vertical="center"/>
    </xf>
    <xf numFmtId="4" fontId="36" fillId="27" borderId="73" applyNumberFormat="0" applyProtection="0">
      <alignment horizontal="right" vertical="center"/>
    </xf>
    <xf numFmtId="4" fontId="36" fillId="27" borderId="73" applyNumberFormat="0" applyProtection="0">
      <alignment horizontal="right" vertical="center"/>
    </xf>
    <xf numFmtId="4" fontId="36" fillId="27" borderId="73" applyNumberFormat="0" applyProtection="0">
      <alignment horizontal="right" vertical="center"/>
    </xf>
    <xf numFmtId="4" fontId="36" fillId="27" borderId="73" applyNumberFormat="0" applyProtection="0">
      <alignment horizontal="right" vertical="center"/>
    </xf>
    <xf numFmtId="4" fontId="36" fillId="27" borderId="73" applyNumberFormat="0" applyProtection="0">
      <alignment horizontal="right" vertical="center"/>
    </xf>
    <xf numFmtId="4" fontId="36" fillId="27" borderId="73" applyNumberFormat="0" applyProtection="0">
      <alignment horizontal="right" vertical="center"/>
    </xf>
    <xf numFmtId="4" fontId="36" fillId="27" borderId="73" applyNumberFormat="0" applyProtection="0">
      <alignment horizontal="right" vertical="center"/>
    </xf>
    <xf numFmtId="4" fontId="36" fillId="27" borderId="73" applyNumberFormat="0" applyProtection="0">
      <alignment horizontal="right" vertical="center"/>
    </xf>
    <xf numFmtId="4" fontId="36" fillId="27" borderId="73" applyNumberFormat="0" applyProtection="0">
      <alignment horizontal="right" vertical="center"/>
    </xf>
    <xf numFmtId="4" fontId="36" fillId="27" borderId="73" applyNumberFormat="0" applyProtection="0">
      <alignment horizontal="right" vertical="center"/>
    </xf>
    <xf numFmtId="4" fontId="36" fillId="27" borderId="73" applyNumberFormat="0" applyProtection="0">
      <alignment horizontal="right" vertical="center"/>
    </xf>
    <xf numFmtId="4" fontId="36" fillId="27" borderId="73" applyNumberFormat="0" applyProtection="0">
      <alignment horizontal="right" vertical="center"/>
    </xf>
    <xf numFmtId="4" fontId="36" fillId="27" borderId="73" applyNumberFormat="0" applyProtection="0">
      <alignment horizontal="right" vertical="center"/>
    </xf>
    <xf numFmtId="4" fontId="36" fillId="27" borderId="73" applyNumberFormat="0" applyProtection="0">
      <alignment horizontal="right" vertical="center"/>
    </xf>
    <xf numFmtId="4" fontId="36" fillId="27" borderId="73" applyNumberFormat="0" applyProtection="0">
      <alignment horizontal="right" vertical="center"/>
    </xf>
    <xf numFmtId="4" fontId="36" fillId="27" borderId="73" applyNumberFormat="0" applyProtection="0">
      <alignment horizontal="right" vertical="center"/>
    </xf>
    <xf numFmtId="4" fontId="36" fillId="27" borderId="73" applyNumberFormat="0" applyProtection="0">
      <alignment horizontal="right" vertical="center"/>
    </xf>
    <xf numFmtId="4" fontId="36" fillId="27" borderId="73" applyNumberFormat="0" applyProtection="0">
      <alignment horizontal="right" vertical="center"/>
    </xf>
    <xf numFmtId="4" fontId="36" fillId="27" borderId="73" applyNumberFormat="0" applyProtection="0">
      <alignment horizontal="right" vertical="center"/>
    </xf>
    <xf numFmtId="4" fontId="36" fillId="27" borderId="73" applyNumberFormat="0" applyProtection="0">
      <alignment horizontal="right" vertical="center"/>
    </xf>
    <xf numFmtId="4" fontId="36" fillId="27" borderId="73" applyNumberFormat="0" applyProtection="0">
      <alignment horizontal="right" vertical="center"/>
    </xf>
    <xf numFmtId="4" fontId="36" fillId="27" borderId="73" applyNumberFormat="0" applyProtection="0">
      <alignment horizontal="right" vertical="center"/>
    </xf>
    <xf numFmtId="4" fontId="36" fillId="27" borderId="73" applyNumberFormat="0" applyProtection="0">
      <alignment horizontal="right" vertical="center"/>
    </xf>
    <xf numFmtId="4" fontId="36" fillId="27" borderId="73" applyNumberFormat="0" applyProtection="0">
      <alignment horizontal="right" vertical="center"/>
    </xf>
    <xf numFmtId="4" fontId="36" fillId="27" borderId="73" applyNumberFormat="0" applyProtection="0">
      <alignment horizontal="right" vertical="center"/>
    </xf>
    <xf numFmtId="4" fontId="36" fillId="27" borderId="73" applyNumberFormat="0" applyProtection="0">
      <alignment horizontal="right" vertical="center"/>
    </xf>
    <xf numFmtId="4" fontId="36" fillId="27" borderId="73" applyNumberFormat="0" applyProtection="0">
      <alignment horizontal="right" vertical="center"/>
    </xf>
    <xf numFmtId="4" fontId="36" fillId="27" borderId="73" applyNumberFormat="0" applyProtection="0">
      <alignment horizontal="right" vertical="center"/>
    </xf>
    <xf numFmtId="4" fontId="36" fillId="27" borderId="73" applyNumberFormat="0" applyProtection="0">
      <alignment horizontal="right" vertical="center"/>
    </xf>
    <xf numFmtId="4" fontId="36" fillId="27" borderId="73" applyNumberFormat="0" applyProtection="0">
      <alignment horizontal="right" vertical="center"/>
    </xf>
    <xf numFmtId="4" fontId="36" fillId="27" borderId="73" applyNumberFormat="0" applyProtection="0">
      <alignment horizontal="right" vertical="center"/>
    </xf>
    <xf numFmtId="4" fontId="36" fillId="27" borderId="73" applyNumberFormat="0" applyProtection="0">
      <alignment horizontal="right" vertical="center"/>
    </xf>
    <xf numFmtId="4" fontId="36" fillId="27" borderId="73" applyNumberFormat="0" applyProtection="0">
      <alignment horizontal="right" vertical="center"/>
    </xf>
    <xf numFmtId="4" fontId="36" fillId="27" borderId="73" applyNumberFormat="0" applyProtection="0">
      <alignment horizontal="right" vertical="center"/>
    </xf>
    <xf numFmtId="4" fontId="36" fillId="27" borderId="73" applyNumberFormat="0" applyProtection="0">
      <alignment horizontal="right" vertical="center"/>
    </xf>
    <xf numFmtId="4" fontId="36" fillId="27" borderId="73" applyNumberFormat="0" applyProtection="0">
      <alignment horizontal="right" vertical="center"/>
    </xf>
    <xf numFmtId="4" fontId="36" fillId="27" borderId="73" applyNumberFormat="0" applyProtection="0">
      <alignment horizontal="right" vertical="center"/>
    </xf>
    <xf numFmtId="4" fontId="36" fillId="27" borderId="73" applyNumberFormat="0" applyProtection="0">
      <alignment horizontal="right" vertical="center"/>
    </xf>
    <xf numFmtId="4" fontId="36" fillId="27" borderId="73" applyNumberFormat="0" applyProtection="0">
      <alignment horizontal="right" vertical="center"/>
    </xf>
    <xf numFmtId="4" fontId="36" fillId="27" borderId="73" applyNumberFormat="0" applyProtection="0">
      <alignment horizontal="right" vertical="center"/>
    </xf>
    <xf numFmtId="4" fontId="36" fillId="27" borderId="73" applyNumberFormat="0" applyProtection="0">
      <alignment horizontal="right" vertical="center"/>
    </xf>
    <xf numFmtId="4" fontId="36" fillId="27" borderId="73" applyNumberFormat="0" applyProtection="0">
      <alignment horizontal="right" vertical="center"/>
    </xf>
    <xf numFmtId="4" fontId="36" fillId="27" borderId="73" applyNumberFormat="0" applyProtection="0">
      <alignment horizontal="right" vertical="center"/>
    </xf>
    <xf numFmtId="4" fontId="36" fillId="27" borderId="73" applyNumberFormat="0" applyProtection="0">
      <alignment horizontal="right" vertical="center"/>
    </xf>
    <xf numFmtId="4" fontId="36" fillId="27" borderId="73" applyNumberFormat="0" applyProtection="0">
      <alignment horizontal="right" vertical="center"/>
    </xf>
    <xf numFmtId="4" fontId="36" fillId="27" borderId="73" applyNumberFormat="0" applyProtection="0">
      <alignment horizontal="right" vertical="center"/>
    </xf>
    <xf numFmtId="4" fontId="36" fillId="27" borderId="73" applyNumberFormat="0" applyProtection="0">
      <alignment horizontal="right" vertical="center"/>
    </xf>
    <xf numFmtId="4" fontId="36" fillId="27" borderId="73" applyNumberFormat="0" applyProtection="0">
      <alignment horizontal="right" vertical="center"/>
    </xf>
    <xf numFmtId="4" fontId="36" fillId="27" borderId="73" applyNumberFormat="0" applyProtection="0">
      <alignment horizontal="right" vertical="center"/>
    </xf>
    <xf numFmtId="4" fontId="36" fillId="27" borderId="73" applyNumberFormat="0" applyProtection="0">
      <alignment horizontal="right" vertical="center"/>
    </xf>
    <xf numFmtId="4" fontId="36" fillId="27" borderId="73" applyNumberFormat="0" applyProtection="0">
      <alignment horizontal="right" vertical="center"/>
    </xf>
    <xf numFmtId="4" fontId="36" fillId="27" borderId="73" applyNumberFormat="0" applyProtection="0">
      <alignment horizontal="right" vertical="center"/>
    </xf>
    <xf numFmtId="4" fontId="36" fillId="27" borderId="73" applyNumberFormat="0" applyProtection="0">
      <alignment horizontal="right" vertical="center"/>
    </xf>
    <xf numFmtId="4" fontId="36" fillId="27" borderId="73" applyNumberFormat="0" applyProtection="0">
      <alignment horizontal="right" vertical="center"/>
    </xf>
    <xf numFmtId="4" fontId="36" fillId="27" borderId="73" applyNumberFormat="0" applyProtection="0">
      <alignment horizontal="right" vertical="center"/>
    </xf>
    <xf numFmtId="4" fontId="36" fillId="27" borderId="73" applyNumberFormat="0" applyProtection="0">
      <alignment horizontal="right" vertical="center"/>
    </xf>
    <xf numFmtId="4" fontId="36" fillId="27" borderId="73" applyNumberFormat="0" applyProtection="0">
      <alignment horizontal="right" vertical="center"/>
    </xf>
    <xf numFmtId="4" fontId="36" fillId="27" borderId="73" applyNumberFormat="0" applyProtection="0">
      <alignment horizontal="right" vertical="center"/>
    </xf>
    <xf numFmtId="4" fontId="36" fillId="27" borderId="73" applyNumberFormat="0" applyProtection="0">
      <alignment horizontal="right" vertical="center"/>
    </xf>
    <xf numFmtId="4" fontId="35" fillId="91" borderId="74" applyNumberFormat="0" applyProtection="0">
      <alignment horizontal="left" vertical="center" indent="1"/>
    </xf>
    <xf numFmtId="4" fontId="36" fillId="92" borderId="0" applyNumberFormat="0" applyProtection="0">
      <alignment horizontal="left" vertical="center" indent="1"/>
    </xf>
    <xf numFmtId="4" fontId="43" fillId="93" borderId="0" applyNumberFormat="0" applyProtection="0">
      <alignment horizontal="left" vertical="center" indent="1"/>
    </xf>
    <xf numFmtId="4" fontId="36" fillId="94" borderId="73" applyNumberFormat="0" applyProtection="0">
      <alignment horizontal="right" vertical="center"/>
    </xf>
    <xf numFmtId="4" fontId="36" fillId="94" borderId="73" applyNumberFormat="0" applyProtection="0">
      <alignment horizontal="right" vertical="center"/>
    </xf>
    <xf numFmtId="4" fontId="36" fillId="94" borderId="73" applyNumberFormat="0" applyProtection="0">
      <alignment horizontal="right" vertical="center"/>
    </xf>
    <xf numFmtId="4" fontId="36" fillId="94" borderId="73" applyNumberFormat="0" applyProtection="0">
      <alignment horizontal="right" vertical="center"/>
    </xf>
    <xf numFmtId="4" fontId="36" fillId="94" borderId="73" applyNumberFormat="0" applyProtection="0">
      <alignment horizontal="right" vertical="center"/>
    </xf>
    <xf numFmtId="4" fontId="36" fillId="94" borderId="73" applyNumberFormat="0" applyProtection="0">
      <alignment horizontal="right" vertical="center"/>
    </xf>
    <xf numFmtId="4" fontId="36" fillId="94" borderId="73" applyNumberFormat="0" applyProtection="0">
      <alignment horizontal="right" vertical="center"/>
    </xf>
    <xf numFmtId="4" fontId="36" fillId="94" borderId="73" applyNumberFormat="0" applyProtection="0">
      <alignment horizontal="right" vertical="center"/>
    </xf>
    <xf numFmtId="4" fontId="36" fillId="94" borderId="73" applyNumberFormat="0" applyProtection="0">
      <alignment horizontal="right" vertical="center"/>
    </xf>
    <xf numFmtId="4" fontId="36" fillId="94" borderId="73" applyNumberFormat="0" applyProtection="0">
      <alignment horizontal="right" vertical="center"/>
    </xf>
    <xf numFmtId="4" fontId="36" fillId="94" borderId="73" applyNumberFormat="0" applyProtection="0">
      <alignment horizontal="right" vertical="center"/>
    </xf>
    <xf numFmtId="4" fontId="36" fillId="94" borderId="73" applyNumberFormat="0" applyProtection="0">
      <alignment horizontal="right" vertical="center"/>
    </xf>
    <xf numFmtId="4" fontId="36" fillId="94" borderId="73" applyNumberFormat="0" applyProtection="0">
      <alignment horizontal="right" vertical="center"/>
    </xf>
    <xf numFmtId="4" fontId="36" fillId="94" borderId="73" applyNumberFormat="0" applyProtection="0">
      <alignment horizontal="right" vertical="center"/>
    </xf>
    <xf numFmtId="4" fontId="36" fillId="94" borderId="73" applyNumberFormat="0" applyProtection="0">
      <alignment horizontal="right" vertical="center"/>
    </xf>
    <xf numFmtId="4" fontId="36" fillId="94" borderId="73" applyNumberFormat="0" applyProtection="0">
      <alignment horizontal="right" vertical="center"/>
    </xf>
    <xf numFmtId="4" fontId="36" fillId="94" borderId="73" applyNumberFormat="0" applyProtection="0">
      <alignment horizontal="right" vertical="center"/>
    </xf>
    <xf numFmtId="4" fontId="36" fillId="94" borderId="73" applyNumberFormat="0" applyProtection="0">
      <alignment horizontal="right" vertical="center"/>
    </xf>
    <xf numFmtId="4" fontId="36" fillId="94" borderId="73" applyNumberFormat="0" applyProtection="0">
      <alignment horizontal="right" vertical="center"/>
    </xf>
    <xf numFmtId="4" fontId="36" fillId="94" borderId="73" applyNumberFormat="0" applyProtection="0">
      <alignment horizontal="right" vertical="center"/>
    </xf>
    <xf numFmtId="4" fontId="36" fillId="94" borderId="73" applyNumberFormat="0" applyProtection="0">
      <alignment horizontal="right" vertical="center"/>
    </xf>
    <xf numFmtId="4" fontId="36" fillId="94" borderId="73" applyNumberFormat="0" applyProtection="0">
      <alignment horizontal="right" vertical="center"/>
    </xf>
    <xf numFmtId="4" fontId="36" fillId="94" borderId="73" applyNumberFormat="0" applyProtection="0">
      <alignment horizontal="right" vertical="center"/>
    </xf>
    <xf numFmtId="4" fontId="36" fillId="94" borderId="73" applyNumberFormat="0" applyProtection="0">
      <alignment horizontal="right" vertical="center"/>
    </xf>
    <xf numFmtId="4" fontId="36" fillId="94" borderId="73" applyNumberFormat="0" applyProtection="0">
      <alignment horizontal="right" vertical="center"/>
    </xf>
    <xf numFmtId="4" fontId="36" fillId="94" borderId="73" applyNumberFormat="0" applyProtection="0">
      <alignment horizontal="right" vertical="center"/>
    </xf>
    <xf numFmtId="4" fontId="36" fillId="94" borderId="73" applyNumberFormat="0" applyProtection="0">
      <alignment horizontal="right" vertical="center"/>
    </xf>
    <xf numFmtId="4" fontId="36" fillId="94" borderId="73" applyNumberFormat="0" applyProtection="0">
      <alignment horizontal="right" vertical="center"/>
    </xf>
    <xf numFmtId="4" fontId="36" fillId="94" borderId="73" applyNumberFormat="0" applyProtection="0">
      <alignment horizontal="right" vertical="center"/>
    </xf>
    <xf numFmtId="4" fontId="36" fillId="94" borderId="73" applyNumberFormat="0" applyProtection="0">
      <alignment horizontal="right" vertical="center"/>
    </xf>
    <xf numFmtId="4" fontId="36" fillId="94" borderId="73" applyNumberFormat="0" applyProtection="0">
      <alignment horizontal="right" vertical="center"/>
    </xf>
    <xf numFmtId="4" fontId="36" fillId="94" borderId="73" applyNumberFormat="0" applyProtection="0">
      <alignment horizontal="right" vertical="center"/>
    </xf>
    <xf numFmtId="4" fontId="36" fillId="94" borderId="73" applyNumberFormat="0" applyProtection="0">
      <alignment horizontal="right" vertical="center"/>
    </xf>
    <xf numFmtId="4" fontId="36" fillId="94" borderId="73" applyNumberFormat="0" applyProtection="0">
      <alignment horizontal="right" vertical="center"/>
    </xf>
    <xf numFmtId="4" fontId="36" fillId="94" borderId="73" applyNumberFormat="0" applyProtection="0">
      <alignment horizontal="right" vertical="center"/>
    </xf>
    <xf numFmtId="4" fontId="36" fillId="94" borderId="73" applyNumberFormat="0" applyProtection="0">
      <alignment horizontal="right" vertical="center"/>
    </xf>
    <xf numFmtId="4" fontId="36" fillId="94" borderId="73" applyNumberFormat="0" applyProtection="0">
      <alignment horizontal="right" vertical="center"/>
    </xf>
    <xf numFmtId="4" fontId="36" fillId="94" borderId="73" applyNumberFormat="0" applyProtection="0">
      <alignment horizontal="right" vertical="center"/>
    </xf>
    <xf numFmtId="4" fontId="36" fillId="94" borderId="73" applyNumberFormat="0" applyProtection="0">
      <alignment horizontal="right" vertical="center"/>
    </xf>
    <xf numFmtId="4" fontId="36" fillId="94" borderId="73" applyNumberFormat="0" applyProtection="0">
      <alignment horizontal="right" vertical="center"/>
    </xf>
    <xf numFmtId="4" fontId="36" fillId="94" borderId="73" applyNumberFormat="0" applyProtection="0">
      <alignment horizontal="right" vertical="center"/>
    </xf>
    <xf numFmtId="4" fontId="36" fillId="94" borderId="73" applyNumberFormat="0" applyProtection="0">
      <alignment horizontal="right" vertical="center"/>
    </xf>
    <xf numFmtId="4" fontId="36" fillId="94" borderId="73" applyNumberFormat="0" applyProtection="0">
      <alignment horizontal="right" vertical="center"/>
    </xf>
    <xf numFmtId="4" fontId="36" fillId="94" borderId="73" applyNumberFormat="0" applyProtection="0">
      <alignment horizontal="right" vertical="center"/>
    </xf>
    <xf numFmtId="4" fontId="36" fillId="94" borderId="73" applyNumberFormat="0" applyProtection="0">
      <alignment horizontal="right" vertical="center"/>
    </xf>
    <xf numFmtId="4" fontId="36" fillId="94" borderId="73" applyNumberFormat="0" applyProtection="0">
      <alignment horizontal="right" vertical="center"/>
    </xf>
    <xf numFmtId="4" fontId="36" fillId="94" borderId="73" applyNumberFormat="0" applyProtection="0">
      <alignment horizontal="right" vertical="center"/>
    </xf>
    <xf numFmtId="4" fontId="36" fillId="94" borderId="73" applyNumberFormat="0" applyProtection="0">
      <alignment horizontal="right" vertical="center"/>
    </xf>
    <xf numFmtId="4" fontId="36" fillId="94" borderId="73" applyNumberFormat="0" applyProtection="0">
      <alignment horizontal="right" vertical="center"/>
    </xf>
    <xf numFmtId="4" fontId="36" fillId="94" borderId="73" applyNumberFormat="0" applyProtection="0">
      <alignment horizontal="right" vertical="center"/>
    </xf>
    <xf numFmtId="4" fontId="36" fillId="94" borderId="73" applyNumberFormat="0" applyProtection="0">
      <alignment horizontal="right" vertical="center"/>
    </xf>
    <xf numFmtId="4" fontId="36" fillId="94" borderId="73" applyNumberFormat="0" applyProtection="0">
      <alignment horizontal="right" vertical="center"/>
    </xf>
    <xf numFmtId="4" fontId="36" fillId="94" borderId="73" applyNumberFormat="0" applyProtection="0">
      <alignment horizontal="right" vertical="center"/>
    </xf>
    <xf numFmtId="4" fontId="36" fillId="94" borderId="73" applyNumberFormat="0" applyProtection="0">
      <alignment horizontal="right" vertical="center"/>
    </xf>
    <xf numFmtId="4" fontId="36" fillId="94" borderId="73" applyNumberFormat="0" applyProtection="0">
      <alignment horizontal="right" vertical="center"/>
    </xf>
    <xf numFmtId="4" fontId="36" fillId="94" borderId="73" applyNumberFormat="0" applyProtection="0">
      <alignment horizontal="right" vertical="center"/>
    </xf>
    <xf numFmtId="4" fontId="36" fillId="94" borderId="73" applyNumberFormat="0" applyProtection="0">
      <alignment horizontal="right" vertical="center"/>
    </xf>
    <xf numFmtId="4" fontId="36" fillId="94" borderId="73" applyNumberFormat="0" applyProtection="0">
      <alignment horizontal="right" vertical="center"/>
    </xf>
    <xf numFmtId="4" fontId="36" fillId="94" borderId="73" applyNumberFormat="0" applyProtection="0">
      <alignment horizontal="right" vertical="center"/>
    </xf>
    <xf numFmtId="4" fontId="36" fillId="94" borderId="73" applyNumberFormat="0" applyProtection="0">
      <alignment horizontal="right" vertical="center"/>
    </xf>
    <xf numFmtId="4" fontId="36" fillId="94" borderId="73" applyNumberFormat="0" applyProtection="0">
      <alignment horizontal="right" vertical="center"/>
    </xf>
    <xf numFmtId="4" fontId="36" fillId="94" borderId="73" applyNumberFormat="0" applyProtection="0">
      <alignment horizontal="right" vertical="center"/>
    </xf>
    <xf numFmtId="4" fontId="36" fillId="94" borderId="73" applyNumberFormat="0" applyProtection="0">
      <alignment horizontal="right" vertical="center"/>
    </xf>
    <xf numFmtId="4" fontId="36" fillId="94" borderId="73" applyNumberFormat="0" applyProtection="0">
      <alignment horizontal="right" vertical="center"/>
    </xf>
    <xf numFmtId="4" fontId="36" fillId="94" borderId="73" applyNumberFormat="0" applyProtection="0">
      <alignment horizontal="right" vertical="center"/>
    </xf>
    <xf numFmtId="4" fontId="36" fillId="94" borderId="73" applyNumberFormat="0" applyProtection="0">
      <alignment horizontal="right" vertical="center"/>
    </xf>
    <xf numFmtId="4" fontId="36" fillId="94" borderId="73" applyNumberFormat="0" applyProtection="0">
      <alignment horizontal="right" vertical="center"/>
    </xf>
    <xf numFmtId="4" fontId="36" fillId="94" borderId="73" applyNumberFormat="0" applyProtection="0">
      <alignment horizontal="right" vertical="center"/>
    </xf>
    <xf numFmtId="4" fontId="36" fillId="94" borderId="73" applyNumberFormat="0" applyProtection="0">
      <alignment horizontal="right" vertical="center"/>
    </xf>
    <xf numFmtId="4" fontId="36" fillId="94" borderId="73" applyNumberFormat="0" applyProtection="0">
      <alignment horizontal="right" vertical="center"/>
    </xf>
    <xf numFmtId="4" fontId="36" fillId="94" borderId="73" applyNumberFormat="0" applyProtection="0">
      <alignment horizontal="right" vertical="center"/>
    </xf>
    <xf numFmtId="4" fontId="36" fillId="94" borderId="73" applyNumberFormat="0" applyProtection="0">
      <alignment horizontal="right" vertical="center"/>
    </xf>
    <xf numFmtId="4" fontId="36" fillId="94" borderId="73" applyNumberFormat="0" applyProtection="0">
      <alignment horizontal="right" vertical="center"/>
    </xf>
    <xf numFmtId="4" fontId="36" fillId="94" borderId="73" applyNumberFormat="0" applyProtection="0">
      <alignment horizontal="right" vertical="center"/>
    </xf>
    <xf numFmtId="4" fontId="36" fillId="94" borderId="73" applyNumberFormat="0" applyProtection="0">
      <alignment horizontal="right" vertical="center"/>
    </xf>
    <xf numFmtId="4" fontId="36" fillId="94" borderId="73" applyNumberFormat="0" applyProtection="0">
      <alignment horizontal="right" vertical="center"/>
    </xf>
    <xf numFmtId="4" fontId="36" fillId="94" borderId="73" applyNumberFormat="0" applyProtection="0">
      <alignment horizontal="right" vertical="center"/>
    </xf>
    <xf numFmtId="4" fontId="36" fillId="94" borderId="73" applyNumberFormat="0" applyProtection="0">
      <alignment horizontal="right" vertical="center"/>
    </xf>
    <xf numFmtId="4" fontId="36" fillId="94" borderId="73" applyNumberFormat="0" applyProtection="0">
      <alignment horizontal="right" vertical="center"/>
    </xf>
    <xf numFmtId="4" fontId="36" fillId="94" borderId="73" applyNumberFormat="0" applyProtection="0">
      <alignment horizontal="right" vertical="center"/>
    </xf>
    <xf numFmtId="4" fontId="36" fillId="94" borderId="73" applyNumberFormat="0" applyProtection="0">
      <alignment horizontal="right" vertical="center"/>
    </xf>
    <xf numFmtId="4" fontId="36" fillId="94" borderId="73" applyNumberFormat="0" applyProtection="0">
      <alignment horizontal="right" vertical="center"/>
    </xf>
    <xf numFmtId="4" fontId="36" fillId="94" borderId="73" applyNumberFormat="0" applyProtection="0">
      <alignment horizontal="right" vertical="center"/>
    </xf>
    <xf numFmtId="4" fontId="36" fillId="94" borderId="73" applyNumberFormat="0" applyProtection="0">
      <alignment horizontal="right" vertical="center"/>
    </xf>
    <xf numFmtId="4" fontId="36" fillId="94" borderId="73" applyNumberFormat="0" applyProtection="0">
      <alignment horizontal="right" vertical="center"/>
    </xf>
    <xf numFmtId="4" fontId="36" fillId="94" borderId="73" applyNumberFormat="0" applyProtection="0">
      <alignment horizontal="right" vertical="center"/>
    </xf>
    <xf numFmtId="4" fontId="36" fillId="94" borderId="73" applyNumberFormat="0" applyProtection="0">
      <alignment horizontal="right" vertical="center"/>
    </xf>
    <xf numFmtId="4" fontId="36" fillId="94" borderId="73" applyNumberFormat="0" applyProtection="0">
      <alignment horizontal="right" vertical="center"/>
    </xf>
    <xf numFmtId="4" fontId="36" fillId="94" borderId="73" applyNumberFormat="0" applyProtection="0">
      <alignment horizontal="right" vertical="center"/>
    </xf>
    <xf numFmtId="4" fontId="36" fillId="94" borderId="73" applyNumberFormat="0" applyProtection="0">
      <alignment horizontal="right" vertical="center"/>
    </xf>
    <xf numFmtId="4" fontId="36" fillId="94" borderId="73" applyNumberFormat="0" applyProtection="0">
      <alignment horizontal="right" vertical="center"/>
    </xf>
    <xf numFmtId="4" fontId="36" fillId="94" borderId="73" applyNumberFormat="0" applyProtection="0">
      <alignment horizontal="right" vertical="center"/>
    </xf>
    <xf numFmtId="4" fontId="36" fillId="94" borderId="73" applyNumberFormat="0" applyProtection="0">
      <alignment horizontal="right" vertical="center"/>
    </xf>
    <xf numFmtId="4" fontId="36" fillId="94" borderId="73" applyNumberFormat="0" applyProtection="0">
      <alignment horizontal="right" vertical="center"/>
    </xf>
    <xf numFmtId="4" fontId="36" fillId="94" borderId="73" applyNumberFormat="0" applyProtection="0">
      <alignment horizontal="right" vertical="center"/>
    </xf>
    <xf numFmtId="4" fontId="36" fillId="94" borderId="73" applyNumberFormat="0" applyProtection="0">
      <alignment horizontal="right" vertical="center"/>
    </xf>
    <xf numFmtId="4" fontId="36" fillId="94" borderId="73" applyNumberFormat="0" applyProtection="0">
      <alignment horizontal="right" vertical="center"/>
    </xf>
    <xf numFmtId="4" fontId="36" fillId="94" borderId="73" applyNumberFormat="0" applyProtection="0">
      <alignment horizontal="right" vertical="center"/>
    </xf>
    <xf numFmtId="4" fontId="36" fillId="94" borderId="73" applyNumberFormat="0" applyProtection="0">
      <alignment horizontal="right" vertical="center"/>
    </xf>
    <xf numFmtId="4" fontId="36" fillId="94" borderId="73" applyNumberFormat="0" applyProtection="0">
      <alignment horizontal="right" vertical="center"/>
    </xf>
    <xf numFmtId="4" fontId="36" fillId="94" borderId="73" applyNumberFormat="0" applyProtection="0">
      <alignment horizontal="right" vertical="center"/>
    </xf>
    <xf numFmtId="4" fontId="36" fillId="94" borderId="73" applyNumberFormat="0" applyProtection="0">
      <alignment horizontal="right" vertical="center"/>
    </xf>
    <xf numFmtId="4" fontId="36" fillId="94" borderId="73" applyNumberFormat="0" applyProtection="0">
      <alignment horizontal="right" vertical="center"/>
    </xf>
    <xf numFmtId="4" fontId="36" fillId="94" borderId="73" applyNumberFormat="0" applyProtection="0">
      <alignment horizontal="right" vertical="center"/>
    </xf>
    <xf numFmtId="4" fontId="36" fillId="94" borderId="73" applyNumberFormat="0" applyProtection="0">
      <alignment horizontal="right" vertical="center"/>
    </xf>
    <xf numFmtId="4" fontId="36" fillId="94" borderId="73" applyNumberFormat="0" applyProtection="0">
      <alignment horizontal="right" vertical="center"/>
    </xf>
    <xf numFmtId="4" fontId="36" fillId="94" borderId="73" applyNumberFormat="0" applyProtection="0">
      <alignment horizontal="right" vertical="center"/>
    </xf>
    <xf numFmtId="4" fontId="36" fillId="94" borderId="73" applyNumberFormat="0" applyProtection="0">
      <alignment horizontal="right" vertical="center"/>
    </xf>
    <xf numFmtId="4" fontId="36" fillId="94" borderId="73" applyNumberFormat="0" applyProtection="0">
      <alignment horizontal="right" vertical="center"/>
    </xf>
    <xf numFmtId="4" fontId="36" fillId="94" borderId="73" applyNumberFormat="0" applyProtection="0">
      <alignment horizontal="right" vertical="center"/>
    </xf>
    <xf numFmtId="4" fontId="36" fillId="94" borderId="73" applyNumberFormat="0" applyProtection="0">
      <alignment horizontal="right" vertical="center"/>
    </xf>
    <xf numFmtId="4" fontId="36" fillId="94" borderId="73" applyNumberFormat="0" applyProtection="0">
      <alignment horizontal="right" vertical="center"/>
    </xf>
    <xf numFmtId="4" fontId="36" fillId="94" borderId="73" applyNumberFormat="0" applyProtection="0">
      <alignment horizontal="right" vertical="center"/>
    </xf>
    <xf numFmtId="4" fontId="36" fillId="94" borderId="73" applyNumberFormat="0" applyProtection="0">
      <alignment horizontal="right" vertical="center"/>
    </xf>
    <xf numFmtId="4" fontId="36" fillId="94" borderId="73" applyNumberFormat="0" applyProtection="0">
      <alignment horizontal="right" vertical="center"/>
    </xf>
    <xf numFmtId="4" fontId="36" fillId="94" borderId="73" applyNumberFormat="0" applyProtection="0">
      <alignment horizontal="right" vertical="center"/>
    </xf>
    <xf numFmtId="4" fontId="36" fillId="94" borderId="73" applyNumberFormat="0" applyProtection="0">
      <alignment horizontal="right" vertical="center"/>
    </xf>
    <xf numFmtId="4" fontId="36" fillId="94" borderId="73" applyNumberFormat="0" applyProtection="0">
      <alignment horizontal="right" vertical="center"/>
    </xf>
    <xf numFmtId="4" fontId="36" fillId="94" borderId="73" applyNumberFormat="0" applyProtection="0">
      <alignment horizontal="right" vertical="center"/>
    </xf>
    <xf numFmtId="4" fontId="36" fillId="94" borderId="73" applyNumberFormat="0" applyProtection="0">
      <alignment horizontal="right" vertical="center"/>
    </xf>
    <xf numFmtId="4" fontId="36" fillId="94" borderId="73" applyNumberFormat="0" applyProtection="0">
      <alignment horizontal="right" vertical="center"/>
    </xf>
    <xf numFmtId="4" fontId="36" fillId="94" borderId="73" applyNumberFormat="0" applyProtection="0">
      <alignment horizontal="right" vertical="center"/>
    </xf>
    <xf numFmtId="4" fontId="36" fillId="94" borderId="73" applyNumberFormat="0" applyProtection="0">
      <alignment horizontal="right" vertical="center"/>
    </xf>
    <xf numFmtId="4" fontId="36" fillId="94" borderId="73" applyNumberFormat="0" applyProtection="0">
      <alignment horizontal="right" vertical="center"/>
    </xf>
    <xf numFmtId="4" fontId="36" fillId="94" borderId="73" applyNumberFormat="0" applyProtection="0">
      <alignment horizontal="right" vertical="center"/>
    </xf>
    <xf numFmtId="4" fontId="36" fillId="94" borderId="73" applyNumberFormat="0" applyProtection="0">
      <alignment horizontal="right" vertical="center"/>
    </xf>
    <xf numFmtId="4" fontId="36" fillId="94" borderId="73" applyNumberFormat="0" applyProtection="0">
      <alignment horizontal="right" vertical="center"/>
    </xf>
    <xf numFmtId="4" fontId="36" fillId="94" borderId="73" applyNumberFormat="0" applyProtection="0">
      <alignment horizontal="right" vertical="center"/>
    </xf>
    <xf numFmtId="4" fontId="36" fillId="94" borderId="73" applyNumberFormat="0" applyProtection="0">
      <alignment horizontal="right" vertical="center"/>
    </xf>
    <xf numFmtId="4" fontId="36" fillId="94" borderId="73" applyNumberFormat="0" applyProtection="0">
      <alignment horizontal="right" vertical="center"/>
    </xf>
    <xf numFmtId="4" fontId="36" fillId="94" borderId="73" applyNumberFormat="0" applyProtection="0">
      <alignment horizontal="right" vertical="center"/>
    </xf>
    <xf numFmtId="4" fontId="36" fillId="94" borderId="73" applyNumberFormat="0" applyProtection="0">
      <alignment horizontal="right" vertical="center"/>
    </xf>
    <xf numFmtId="4" fontId="36" fillId="94" borderId="73" applyNumberFormat="0" applyProtection="0">
      <alignment horizontal="right" vertical="center"/>
    </xf>
    <xf numFmtId="4" fontId="36" fillId="94" borderId="73" applyNumberFormat="0" applyProtection="0">
      <alignment horizontal="right" vertical="center"/>
    </xf>
    <xf numFmtId="4" fontId="36" fillId="94" borderId="73" applyNumberFormat="0" applyProtection="0">
      <alignment horizontal="right" vertical="center"/>
    </xf>
    <xf numFmtId="4" fontId="36" fillId="94" borderId="73" applyNumberFormat="0" applyProtection="0">
      <alignment horizontal="right" vertical="center"/>
    </xf>
    <xf numFmtId="4" fontId="36" fillId="94" borderId="73" applyNumberFormat="0" applyProtection="0">
      <alignment horizontal="right" vertical="center"/>
    </xf>
    <xf numFmtId="4" fontId="36" fillId="94" borderId="73" applyNumberFormat="0" applyProtection="0">
      <alignment horizontal="right" vertical="center"/>
    </xf>
    <xf numFmtId="4" fontId="36" fillId="94" borderId="73" applyNumberFormat="0" applyProtection="0">
      <alignment horizontal="right" vertical="center"/>
    </xf>
    <xf numFmtId="4" fontId="36" fillId="94" borderId="73" applyNumberFormat="0" applyProtection="0">
      <alignment horizontal="right" vertical="center"/>
    </xf>
    <xf numFmtId="4" fontId="36" fillId="94" borderId="73" applyNumberFormat="0" applyProtection="0">
      <alignment horizontal="right" vertical="center"/>
    </xf>
    <xf numFmtId="4" fontId="36" fillId="94" borderId="73" applyNumberFormat="0" applyProtection="0">
      <alignment horizontal="right" vertical="center"/>
    </xf>
    <xf numFmtId="4" fontId="36" fillId="94" borderId="73" applyNumberFormat="0" applyProtection="0">
      <alignment horizontal="right" vertical="center"/>
    </xf>
    <xf numFmtId="4" fontId="36" fillId="94" borderId="73" applyNumberFormat="0" applyProtection="0">
      <alignment horizontal="right" vertical="center"/>
    </xf>
    <xf numFmtId="4" fontId="36" fillId="94" borderId="73" applyNumberFormat="0" applyProtection="0">
      <alignment horizontal="right" vertical="center"/>
    </xf>
    <xf numFmtId="4" fontId="36" fillId="94" borderId="73" applyNumberFormat="0" applyProtection="0">
      <alignment horizontal="right" vertical="center"/>
    </xf>
    <xf numFmtId="4" fontId="36" fillId="94" borderId="73" applyNumberFormat="0" applyProtection="0">
      <alignment horizontal="right" vertical="center"/>
    </xf>
    <xf numFmtId="4" fontId="36" fillId="94" borderId="73" applyNumberFormat="0" applyProtection="0">
      <alignment horizontal="right" vertical="center"/>
    </xf>
    <xf numFmtId="4" fontId="36" fillId="94" borderId="73" applyNumberFormat="0" applyProtection="0">
      <alignment horizontal="right" vertical="center"/>
    </xf>
    <xf numFmtId="4" fontId="36" fillId="94" borderId="73" applyNumberFormat="0" applyProtection="0">
      <alignment horizontal="right" vertical="center"/>
    </xf>
    <xf numFmtId="4" fontId="36" fillId="94" borderId="73" applyNumberFormat="0" applyProtection="0">
      <alignment horizontal="right" vertical="center"/>
    </xf>
    <xf numFmtId="4" fontId="36" fillId="94" borderId="73" applyNumberFormat="0" applyProtection="0">
      <alignment horizontal="right" vertical="center"/>
    </xf>
    <xf numFmtId="4" fontId="36" fillId="94" borderId="73" applyNumberFormat="0" applyProtection="0">
      <alignment horizontal="right" vertical="center"/>
    </xf>
    <xf numFmtId="4" fontId="36" fillId="94" borderId="73" applyNumberFormat="0" applyProtection="0">
      <alignment horizontal="right" vertical="center"/>
    </xf>
    <xf numFmtId="4" fontId="36" fillId="94" borderId="73" applyNumberFormat="0" applyProtection="0">
      <alignment horizontal="right" vertical="center"/>
    </xf>
    <xf numFmtId="4" fontId="36" fillId="94" borderId="73" applyNumberFormat="0" applyProtection="0">
      <alignment horizontal="right" vertical="center"/>
    </xf>
    <xf numFmtId="4" fontId="36" fillId="94" borderId="73" applyNumberFormat="0" applyProtection="0">
      <alignment horizontal="right" vertical="center"/>
    </xf>
    <xf numFmtId="4" fontId="36" fillId="94" borderId="73" applyNumberFormat="0" applyProtection="0">
      <alignment horizontal="right" vertical="center"/>
    </xf>
    <xf numFmtId="4" fontId="36" fillId="94" borderId="73" applyNumberFormat="0" applyProtection="0">
      <alignment horizontal="right" vertical="center"/>
    </xf>
    <xf numFmtId="4" fontId="36" fillId="94" borderId="73" applyNumberFormat="0" applyProtection="0">
      <alignment horizontal="right" vertical="center"/>
    </xf>
    <xf numFmtId="4" fontId="36" fillId="94" borderId="73" applyNumberFormat="0" applyProtection="0">
      <alignment horizontal="right" vertical="center"/>
    </xf>
    <xf numFmtId="4" fontId="36" fillId="94" borderId="73" applyNumberFormat="0" applyProtection="0">
      <alignment horizontal="right" vertical="center"/>
    </xf>
    <xf numFmtId="4" fontId="36" fillId="94" borderId="73" applyNumberFormat="0" applyProtection="0">
      <alignment horizontal="right" vertical="center"/>
    </xf>
    <xf numFmtId="4" fontId="36" fillId="94" borderId="73" applyNumberFormat="0" applyProtection="0">
      <alignment horizontal="right" vertical="center"/>
    </xf>
    <xf numFmtId="4" fontId="36" fillId="94" borderId="73" applyNumberFormat="0" applyProtection="0">
      <alignment horizontal="right" vertical="center"/>
    </xf>
    <xf numFmtId="4" fontId="36" fillId="94" borderId="73" applyNumberFormat="0" applyProtection="0">
      <alignment horizontal="right" vertical="center"/>
    </xf>
    <xf numFmtId="4" fontId="36" fillId="94" borderId="73" applyNumberFormat="0" applyProtection="0">
      <alignment horizontal="right" vertical="center"/>
    </xf>
    <xf numFmtId="4" fontId="36" fillId="94" borderId="73" applyNumberFormat="0" applyProtection="0">
      <alignment horizontal="right" vertical="center"/>
    </xf>
    <xf numFmtId="4" fontId="36" fillId="94" borderId="73" applyNumberFormat="0" applyProtection="0">
      <alignment horizontal="right" vertical="center"/>
    </xf>
    <xf numFmtId="4" fontId="36" fillId="94" borderId="73" applyNumberFormat="0" applyProtection="0">
      <alignment horizontal="right" vertical="center"/>
    </xf>
    <xf numFmtId="4" fontId="36" fillId="94" borderId="73" applyNumberFormat="0" applyProtection="0">
      <alignment horizontal="right" vertical="center"/>
    </xf>
    <xf numFmtId="4" fontId="36" fillId="94" borderId="73" applyNumberFormat="0" applyProtection="0">
      <alignment horizontal="right" vertical="center"/>
    </xf>
    <xf numFmtId="4" fontId="36" fillId="94" borderId="73" applyNumberFormat="0" applyProtection="0">
      <alignment horizontal="right" vertical="center"/>
    </xf>
    <xf numFmtId="4" fontId="36" fillId="94" borderId="73" applyNumberFormat="0" applyProtection="0">
      <alignment horizontal="right" vertical="center"/>
    </xf>
    <xf numFmtId="4" fontId="36" fillId="94" borderId="73" applyNumberFormat="0" applyProtection="0">
      <alignment horizontal="right" vertical="center"/>
    </xf>
    <xf numFmtId="4" fontId="36" fillId="94" borderId="73" applyNumberFormat="0" applyProtection="0">
      <alignment horizontal="right" vertical="center"/>
    </xf>
    <xf numFmtId="4" fontId="36" fillId="94" borderId="73" applyNumberFormat="0" applyProtection="0">
      <alignment horizontal="right" vertical="center"/>
    </xf>
    <xf numFmtId="4" fontId="36" fillId="94" borderId="73" applyNumberFormat="0" applyProtection="0">
      <alignment horizontal="right" vertical="center"/>
    </xf>
    <xf numFmtId="4" fontId="36" fillId="94" borderId="73" applyNumberFormat="0" applyProtection="0">
      <alignment horizontal="right" vertical="center"/>
    </xf>
    <xf numFmtId="4" fontId="36" fillId="94" borderId="73" applyNumberFormat="0" applyProtection="0">
      <alignment horizontal="right" vertical="center"/>
    </xf>
    <xf numFmtId="4" fontId="36" fillId="94" borderId="73" applyNumberFormat="0" applyProtection="0">
      <alignment horizontal="right" vertical="center"/>
    </xf>
    <xf numFmtId="4" fontId="36" fillId="94" borderId="73" applyNumberFormat="0" applyProtection="0">
      <alignment horizontal="right" vertical="center"/>
    </xf>
    <xf numFmtId="4" fontId="36" fillId="94" borderId="73" applyNumberFormat="0" applyProtection="0">
      <alignment horizontal="right" vertical="center"/>
    </xf>
    <xf numFmtId="4" fontId="36" fillId="94" borderId="73" applyNumberFormat="0" applyProtection="0">
      <alignment horizontal="right" vertical="center"/>
    </xf>
    <xf numFmtId="4" fontId="36" fillId="94" borderId="73" applyNumberFormat="0" applyProtection="0">
      <alignment horizontal="right" vertical="center"/>
    </xf>
    <xf numFmtId="4" fontId="36" fillId="94" borderId="73" applyNumberFormat="0" applyProtection="0">
      <alignment horizontal="right" vertical="center"/>
    </xf>
    <xf numFmtId="4" fontId="36" fillId="94" borderId="73" applyNumberFormat="0" applyProtection="0">
      <alignment horizontal="right" vertical="center"/>
    </xf>
    <xf numFmtId="4" fontId="36" fillId="94" borderId="73" applyNumberFormat="0" applyProtection="0">
      <alignment horizontal="right" vertical="center"/>
    </xf>
    <xf numFmtId="4" fontId="36" fillId="94" borderId="73" applyNumberFormat="0" applyProtection="0">
      <alignment horizontal="right" vertical="center"/>
    </xf>
    <xf numFmtId="4" fontId="36" fillId="94" borderId="73" applyNumberFormat="0" applyProtection="0">
      <alignment horizontal="right" vertical="center"/>
    </xf>
    <xf numFmtId="4" fontId="36" fillId="94" borderId="73" applyNumberFormat="0" applyProtection="0">
      <alignment horizontal="right" vertical="center"/>
    </xf>
    <xf numFmtId="4" fontId="36" fillId="94" borderId="73" applyNumberFormat="0" applyProtection="0">
      <alignment horizontal="right" vertical="center"/>
    </xf>
    <xf numFmtId="4" fontId="36" fillId="94" borderId="73" applyNumberFormat="0" applyProtection="0">
      <alignment horizontal="right" vertical="center"/>
    </xf>
    <xf numFmtId="4" fontId="36" fillId="94" borderId="73" applyNumberFormat="0" applyProtection="0">
      <alignment horizontal="right" vertical="center"/>
    </xf>
    <xf numFmtId="4" fontId="36" fillId="94" borderId="73" applyNumberFormat="0" applyProtection="0">
      <alignment horizontal="right" vertical="center"/>
    </xf>
    <xf numFmtId="4" fontId="36" fillId="94" borderId="73" applyNumberFormat="0" applyProtection="0">
      <alignment horizontal="right" vertical="center"/>
    </xf>
    <xf numFmtId="4" fontId="36" fillId="94" borderId="73" applyNumberFormat="0" applyProtection="0">
      <alignment horizontal="right" vertical="center"/>
    </xf>
    <xf numFmtId="4" fontId="36" fillId="94" borderId="73" applyNumberFormat="0" applyProtection="0">
      <alignment horizontal="right" vertical="center"/>
    </xf>
    <xf numFmtId="4" fontId="36" fillId="94" borderId="73" applyNumberFormat="0" applyProtection="0">
      <alignment horizontal="right" vertical="center"/>
    </xf>
    <xf numFmtId="4" fontId="36" fillId="94" borderId="73" applyNumberFormat="0" applyProtection="0">
      <alignment horizontal="right" vertical="center"/>
    </xf>
    <xf numFmtId="4" fontId="36" fillId="94" borderId="73" applyNumberFormat="0" applyProtection="0">
      <alignment horizontal="right" vertical="center"/>
    </xf>
    <xf numFmtId="4" fontId="36" fillId="94" borderId="73" applyNumberFormat="0" applyProtection="0">
      <alignment horizontal="right" vertical="center"/>
    </xf>
    <xf numFmtId="4" fontId="36" fillId="94" borderId="73" applyNumberFormat="0" applyProtection="0">
      <alignment horizontal="right" vertical="center"/>
    </xf>
    <xf numFmtId="4" fontId="36" fillId="94" borderId="73" applyNumberFormat="0" applyProtection="0">
      <alignment horizontal="right" vertical="center"/>
    </xf>
    <xf numFmtId="4" fontId="36" fillId="94" borderId="73" applyNumberFormat="0" applyProtection="0">
      <alignment horizontal="right" vertical="center"/>
    </xf>
    <xf numFmtId="4" fontId="36" fillId="94" borderId="73" applyNumberFormat="0" applyProtection="0">
      <alignment horizontal="right" vertical="center"/>
    </xf>
    <xf numFmtId="4" fontId="36" fillId="94" borderId="73" applyNumberFormat="0" applyProtection="0">
      <alignment horizontal="right" vertical="center"/>
    </xf>
    <xf numFmtId="4" fontId="36" fillId="94" borderId="73" applyNumberFormat="0" applyProtection="0">
      <alignment horizontal="right" vertical="center"/>
    </xf>
    <xf numFmtId="4" fontId="36" fillId="94" borderId="73" applyNumberFormat="0" applyProtection="0">
      <alignment horizontal="right" vertical="center"/>
    </xf>
    <xf numFmtId="4" fontId="36" fillId="94" borderId="73" applyNumberFormat="0" applyProtection="0">
      <alignment horizontal="right" vertical="center"/>
    </xf>
    <xf numFmtId="4" fontId="36" fillId="94" borderId="73" applyNumberFormat="0" applyProtection="0">
      <alignment horizontal="right" vertical="center"/>
    </xf>
    <xf numFmtId="4" fontId="36" fillId="94" borderId="73" applyNumberFormat="0" applyProtection="0">
      <alignment horizontal="right" vertical="center"/>
    </xf>
    <xf numFmtId="4" fontId="36" fillId="94" borderId="73" applyNumberFormat="0" applyProtection="0">
      <alignment horizontal="right" vertical="center"/>
    </xf>
    <xf numFmtId="4" fontId="36" fillId="94" borderId="73" applyNumberFormat="0" applyProtection="0">
      <alignment horizontal="right" vertical="center"/>
    </xf>
    <xf numFmtId="4" fontId="36" fillId="94" borderId="73" applyNumberFormat="0" applyProtection="0">
      <alignment horizontal="right" vertical="center"/>
    </xf>
    <xf numFmtId="4" fontId="36" fillId="94" borderId="73" applyNumberFormat="0" applyProtection="0">
      <alignment horizontal="right" vertical="center"/>
    </xf>
    <xf numFmtId="4" fontId="36" fillId="94" borderId="73" applyNumberFormat="0" applyProtection="0">
      <alignment horizontal="right" vertical="center"/>
    </xf>
    <xf numFmtId="4" fontId="36" fillId="94" borderId="73" applyNumberFormat="0" applyProtection="0">
      <alignment horizontal="right" vertical="center"/>
    </xf>
    <xf numFmtId="4" fontId="36" fillId="94" borderId="73" applyNumberFormat="0" applyProtection="0">
      <alignment horizontal="right" vertical="center"/>
    </xf>
    <xf numFmtId="4" fontId="36" fillId="94" borderId="73" applyNumberFormat="0" applyProtection="0">
      <alignment horizontal="right" vertical="center"/>
    </xf>
    <xf numFmtId="4" fontId="36" fillId="94" borderId="73" applyNumberFormat="0" applyProtection="0">
      <alignment horizontal="right" vertical="center"/>
    </xf>
    <xf numFmtId="4" fontId="36" fillId="94" borderId="73" applyNumberFormat="0" applyProtection="0">
      <alignment horizontal="right" vertical="center"/>
    </xf>
    <xf numFmtId="4" fontId="36" fillId="94" borderId="73" applyNumberFormat="0" applyProtection="0">
      <alignment horizontal="right" vertical="center"/>
    </xf>
    <xf numFmtId="4" fontId="36" fillId="94" borderId="73" applyNumberFormat="0" applyProtection="0">
      <alignment horizontal="right" vertical="center"/>
    </xf>
    <xf numFmtId="4" fontId="36" fillId="94" borderId="73" applyNumberFormat="0" applyProtection="0">
      <alignment horizontal="right" vertical="center"/>
    </xf>
    <xf numFmtId="4" fontId="36" fillId="94" borderId="73" applyNumberFormat="0" applyProtection="0">
      <alignment horizontal="right" vertical="center"/>
    </xf>
    <xf numFmtId="4" fontId="36" fillId="94" borderId="73" applyNumberFormat="0" applyProtection="0">
      <alignment horizontal="right" vertical="center"/>
    </xf>
    <xf numFmtId="4" fontId="36" fillId="94" borderId="73" applyNumberFormat="0" applyProtection="0">
      <alignment horizontal="right" vertical="center"/>
    </xf>
    <xf numFmtId="4" fontId="36" fillId="94" borderId="73" applyNumberFormat="0" applyProtection="0">
      <alignment horizontal="right" vertical="center"/>
    </xf>
    <xf numFmtId="4" fontId="36" fillId="94" borderId="73" applyNumberFormat="0" applyProtection="0">
      <alignment horizontal="right" vertical="center"/>
    </xf>
    <xf numFmtId="4" fontId="36" fillId="94" borderId="73" applyNumberFormat="0" applyProtection="0">
      <alignment horizontal="right" vertical="center"/>
    </xf>
    <xf numFmtId="4" fontId="36" fillId="94" borderId="73" applyNumberFormat="0" applyProtection="0">
      <alignment horizontal="right" vertical="center"/>
    </xf>
    <xf numFmtId="4" fontId="36" fillId="94" borderId="73" applyNumberFormat="0" applyProtection="0">
      <alignment horizontal="right" vertical="center"/>
    </xf>
    <xf numFmtId="4" fontId="36" fillId="94" borderId="73" applyNumberFormat="0" applyProtection="0">
      <alignment horizontal="right" vertical="center"/>
    </xf>
    <xf numFmtId="4" fontId="36" fillId="94" borderId="73" applyNumberFormat="0" applyProtection="0">
      <alignment horizontal="right" vertical="center"/>
    </xf>
    <xf numFmtId="4" fontId="36" fillId="94" borderId="73" applyNumberFormat="0" applyProtection="0">
      <alignment horizontal="right" vertical="center"/>
    </xf>
    <xf numFmtId="4" fontId="36" fillId="94" borderId="73" applyNumberFormat="0" applyProtection="0">
      <alignment horizontal="right" vertical="center"/>
    </xf>
    <xf numFmtId="4" fontId="36" fillId="94" borderId="73" applyNumberFormat="0" applyProtection="0">
      <alignment horizontal="right" vertical="center"/>
    </xf>
    <xf numFmtId="4" fontId="36" fillId="94" borderId="73" applyNumberFormat="0" applyProtection="0">
      <alignment horizontal="right" vertical="center"/>
    </xf>
    <xf numFmtId="4" fontId="36" fillId="94" borderId="73" applyNumberFormat="0" applyProtection="0">
      <alignment horizontal="right" vertical="center"/>
    </xf>
    <xf numFmtId="4" fontId="36" fillId="94" borderId="73" applyNumberFormat="0" applyProtection="0">
      <alignment horizontal="right" vertical="center"/>
    </xf>
    <xf numFmtId="4" fontId="36" fillId="94" borderId="73" applyNumberFormat="0" applyProtection="0">
      <alignment horizontal="right" vertical="center"/>
    </xf>
    <xf numFmtId="4" fontId="36" fillId="94" borderId="73" applyNumberFormat="0" applyProtection="0">
      <alignment horizontal="right" vertical="center"/>
    </xf>
    <xf numFmtId="4" fontId="36" fillId="94" borderId="73" applyNumberFormat="0" applyProtection="0">
      <alignment horizontal="right" vertical="center"/>
    </xf>
    <xf numFmtId="4" fontId="36" fillId="94" borderId="73" applyNumberFormat="0" applyProtection="0">
      <alignment horizontal="right" vertical="center"/>
    </xf>
    <xf numFmtId="4" fontId="36" fillId="94" borderId="73" applyNumberFormat="0" applyProtection="0">
      <alignment horizontal="right" vertical="center"/>
    </xf>
    <xf numFmtId="4" fontId="36" fillId="94" borderId="73" applyNumberFormat="0" applyProtection="0">
      <alignment horizontal="right" vertical="center"/>
    </xf>
    <xf numFmtId="4" fontId="36" fillId="94" borderId="73" applyNumberFormat="0" applyProtection="0">
      <alignment horizontal="right" vertical="center"/>
    </xf>
    <xf numFmtId="4" fontId="36" fillId="94" borderId="73" applyNumberFormat="0" applyProtection="0">
      <alignment horizontal="right" vertical="center"/>
    </xf>
    <xf numFmtId="4" fontId="36" fillId="94" borderId="73" applyNumberFormat="0" applyProtection="0">
      <alignment horizontal="right" vertical="center"/>
    </xf>
    <xf numFmtId="4" fontId="36" fillId="94" borderId="73" applyNumberFormat="0" applyProtection="0">
      <alignment horizontal="right" vertical="center"/>
    </xf>
    <xf numFmtId="4" fontId="36" fillId="94" borderId="73" applyNumberFormat="0" applyProtection="0">
      <alignment horizontal="right" vertical="center"/>
    </xf>
    <xf numFmtId="4" fontId="36" fillId="94" borderId="73" applyNumberFormat="0" applyProtection="0">
      <alignment horizontal="right" vertical="center"/>
    </xf>
    <xf numFmtId="4" fontId="36" fillId="94" borderId="73" applyNumberFormat="0" applyProtection="0">
      <alignment horizontal="right" vertical="center"/>
    </xf>
    <xf numFmtId="4" fontId="36" fillId="94" borderId="73" applyNumberFormat="0" applyProtection="0">
      <alignment horizontal="right" vertical="center"/>
    </xf>
    <xf numFmtId="4" fontId="36" fillId="94" borderId="73" applyNumberFormat="0" applyProtection="0">
      <alignment horizontal="right" vertical="center"/>
    </xf>
    <xf numFmtId="4" fontId="36" fillId="94" borderId="73" applyNumberFormat="0" applyProtection="0">
      <alignment horizontal="right" vertical="center"/>
    </xf>
    <xf numFmtId="4" fontId="36" fillId="94" borderId="73" applyNumberFormat="0" applyProtection="0">
      <alignment horizontal="right" vertical="center"/>
    </xf>
    <xf numFmtId="4" fontId="36" fillId="94" borderId="73" applyNumberFormat="0" applyProtection="0">
      <alignment horizontal="right" vertical="center"/>
    </xf>
    <xf numFmtId="4" fontId="36" fillId="94" borderId="73" applyNumberFormat="0" applyProtection="0">
      <alignment horizontal="right" vertical="center"/>
    </xf>
    <xf numFmtId="4" fontId="36" fillId="94" borderId="73" applyNumberFormat="0" applyProtection="0">
      <alignment horizontal="right" vertical="center"/>
    </xf>
    <xf numFmtId="4" fontId="36" fillId="94" borderId="73" applyNumberFormat="0" applyProtection="0">
      <alignment horizontal="right" vertical="center"/>
    </xf>
    <xf numFmtId="4" fontId="36" fillId="94" borderId="73" applyNumberFormat="0" applyProtection="0">
      <alignment horizontal="right" vertical="center"/>
    </xf>
    <xf numFmtId="4" fontId="36" fillId="94" borderId="73" applyNumberFormat="0" applyProtection="0">
      <alignment horizontal="right" vertical="center"/>
    </xf>
    <xf numFmtId="4" fontId="36" fillId="94" borderId="73" applyNumberFormat="0" applyProtection="0">
      <alignment horizontal="right" vertical="center"/>
    </xf>
    <xf numFmtId="4" fontId="36" fillId="94" borderId="73" applyNumberFormat="0" applyProtection="0">
      <alignment horizontal="right" vertical="center"/>
    </xf>
    <xf numFmtId="4" fontId="36" fillId="94" borderId="73" applyNumberFormat="0" applyProtection="0">
      <alignment horizontal="right" vertical="center"/>
    </xf>
    <xf numFmtId="4" fontId="36" fillId="94" borderId="73" applyNumberFormat="0" applyProtection="0">
      <alignment horizontal="right" vertical="center"/>
    </xf>
    <xf numFmtId="4" fontId="36" fillId="94" borderId="73" applyNumberFormat="0" applyProtection="0">
      <alignment horizontal="right" vertical="center"/>
    </xf>
    <xf numFmtId="4" fontId="36" fillId="94" borderId="73" applyNumberFormat="0" applyProtection="0">
      <alignment horizontal="right" vertical="center"/>
    </xf>
    <xf numFmtId="4" fontId="36" fillId="94" borderId="73" applyNumberFormat="0" applyProtection="0">
      <alignment horizontal="right" vertical="center"/>
    </xf>
    <xf numFmtId="4" fontId="36" fillId="94" borderId="73" applyNumberFormat="0" applyProtection="0">
      <alignment horizontal="right" vertical="center"/>
    </xf>
    <xf numFmtId="4" fontId="36" fillId="94" borderId="73" applyNumberFormat="0" applyProtection="0">
      <alignment horizontal="right" vertical="center"/>
    </xf>
    <xf numFmtId="4" fontId="36" fillId="94" borderId="73" applyNumberFormat="0" applyProtection="0">
      <alignment horizontal="right" vertical="center"/>
    </xf>
    <xf numFmtId="4" fontId="36" fillId="94" borderId="73" applyNumberFormat="0" applyProtection="0">
      <alignment horizontal="right" vertical="center"/>
    </xf>
    <xf numFmtId="4" fontId="36" fillId="94" borderId="73" applyNumberFormat="0" applyProtection="0">
      <alignment horizontal="right" vertical="center"/>
    </xf>
    <xf numFmtId="4" fontId="36" fillId="94" borderId="73" applyNumberFormat="0" applyProtection="0">
      <alignment horizontal="right" vertical="center"/>
    </xf>
    <xf numFmtId="4" fontId="36" fillId="94" borderId="73" applyNumberFormat="0" applyProtection="0">
      <alignment horizontal="right" vertical="center"/>
    </xf>
    <xf numFmtId="4" fontId="36" fillId="94" borderId="73" applyNumberFormat="0" applyProtection="0">
      <alignment horizontal="right" vertical="center"/>
    </xf>
    <xf numFmtId="4" fontId="36" fillId="94" borderId="73" applyNumberFormat="0" applyProtection="0">
      <alignment horizontal="right" vertical="center"/>
    </xf>
    <xf numFmtId="4" fontId="36" fillId="94" borderId="73" applyNumberFormat="0" applyProtection="0">
      <alignment horizontal="right" vertical="center"/>
    </xf>
    <xf numFmtId="4" fontId="36" fillId="94" borderId="73" applyNumberFormat="0" applyProtection="0">
      <alignment horizontal="right" vertical="center"/>
    </xf>
    <xf numFmtId="4" fontId="36" fillId="94" borderId="73" applyNumberFormat="0" applyProtection="0">
      <alignment horizontal="right" vertical="center"/>
    </xf>
    <xf numFmtId="4" fontId="36" fillId="94" borderId="73" applyNumberFormat="0" applyProtection="0">
      <alignment horizontal="right" vertical="center"/>
    </xf>
    <xf numFmtId="4" fontId="36" fillId="94" borderId="73" applyNumberFormat="0" applyProtection="0">
      <alignment horizontal="right" vertical="center"/>
    </xf>
    <xf numFmtId="4" fontId="36" fillId="94" borderId="73" applyNumberFormat="0" applyProtection="0">
      <alignment horizontal="right" vertical="center"/>
    </xf>
    <xf numFmtId="4" fontId="36" fillId="94" borderId="73" applyNumberFormat="0" applyProtection="0">
      <alignment horizontal="right" vertical="center"/>
    </xf>
    <xf numFmtId="4" fontId="36" fillId="94" borderId="73" applyNumberFormat="0" applyProtection="0">
      <alignment horizontal="right" vertical="center"/>
    </xf>
    <xf numFmtId="4" fontId="36" fillId="94" borderId="73" applyNumberFormat="0" applyProtection="0">
      <alignment horizontal="right" vertical="center"/>
    </xf>
    <xf numFmtId="4" fontId="36" fillId="94" borderId="73" applyNumberFormat="0" applyProtection="0">
      <alignment horizontal="right" vertical="center"/>
    </xf>
    <xf numFmtId="4" fontId="36" fillId="94" borderId="73" applyNumberFormat="0" applyProtection="0">
      <alignment horizontal="right" vertical="center"/>
    </xf>
    <xf numFmtId="4" fontId="36" fillId="94" borderId="73" applyNumberFormat="0" applyProtection="0">
      <alignment horizontal="right" vertical="center"/>
    </xf>
    <xf numFmtId="4" fontId="36" fillId="94" borderId="73" applyNumberFormat="0" applyProtection="0">
      <alignment horizontal="right" vertical="center"/>
    </xf>
    <xf numFmtId="4" fontId="36" fillId="94" borderId="73" applyNumberFormat="0" applyProtection="0">
      <alignment horizontal="right" vertical="center"/>
    </xf>
    <xf numFmtId="4" fontId="36" fillId="94" borderId="73" applyNumberFormat="0" applyProtection="0">
      <alignment horizontal="right" vertical="center"/>
    </xf>
    <xf numFmtId="4" fontId="36" fillId="94" borderId="73" applyNumberFormat="0" applyProtection="0">
      <alignment horizontal="right" vertical="center"/>
    </xf>
    <xf numFmtId="4" fontId="36" fillId="94" borderId="73" applyNumberFormat="0" applyProtection="0">
      <alignment horizontal="right" vertical="center"/>
    </xf>
    <xf numFmtId="4" fontId="36" fillId="94" borderId="73" applyNumberFormat="0" applyProtection="0">
      <alignment horizontal="right" vertical="center"/>
    </xf>
    <xf numFmtId="4" fontId="36" fillId="94" borderId="73" applyNumberFormat="0" applyProtection="0">
      <alignment horizontal="right" vertical="center"/>
    </xf>
    <xf numFmtId="4" fontId="36" fillId="94" borderId="73" applyNumberFormat="0" applyProtection="0">
      <alignment horizontal="right" vertical="center"/>
    </xf>
    <xf numFmtId="4" fontId="36" fillId="94" borderId="73" applyNumberFormat="0" applyProtection="0">
      <alignment horizontal="right" vertical="center"/>
    </xf>
    <xf numFmtId="4" fontId="36" fillId="94" borderId="73" applyNumberFormat="0" applyProtection="0">
      <alignment horizontal="right" vertical="center"/>
    </xf>
    <xf numFmtId="4" fontId="36" fillId="94" borderId="73" applyNumberFormat="0" applyProtection="0">
      <alignment horizontal="right" vertical="center"/>
    </xf>
    <xf numFmtId="4" fontId="36" fillId="94" borderId="73" applyNumberFormat="0" applyProtection="0">
      <alignment horizontal="right" vertical="center"/>
    </xf>
    <xf numFmtId="4" fontId="36" fillId="94" borderId="73" applyNumberFormat="0" applyProtection="0">
      <alignment horizontal="right" vertical="center"/>
    </xf>
    <xf numFmtId="4" fontId="36" fillId="94" borderId="73" applyNumberFormat="0" applyProtection="0">
      <alignment horizontal="right" vertical="center"/>
    </xf>
    <xf numFmtId="4" fontId="36" fillId="94" borderId="73" applyNumberFormat="0" applyProtection="0">
      <alignment horizontal="right" vertical="center"/>
    </xf>
    <xf numFmtId="4" fontId="36" fillId="94" borderId="73" applyNumberFormat="0" applyProtection="0">
      <alignment horizontal="right" vertical="center"/>
    </xf>
    <xf numFmtId="4" fontId="36" fillId="94" borderId="73" applyNumberFormat="0" applyProtection="0">
      <alignment horizontal="right" vertical="center"/>
    </xf>
    <xf numFmtId="4" fontId="36" fillId="94" borderId="73" applyNumberFormat="0" applyProtection="0">
      <alignment horizontal="right" vertical="center"/>
    </xf>
    <xf numFmtId="4" fontId="36" fillId="94" borderId="73" applyNumberFormat="0" applyProtection="0">
      <alignment horizontal="right" vertical="center"/>
    </xf>
    <xf numFmtId="4" fontId="36" fillId="94" borderId="73" applyNumberFormat="0" applyProtection="0">
      <alignment horizontal="right" vertical="center"/>
    </xf>
    <xf numFmtId="4" fontId="36" fillId="94" borderId="73" applyNumberFormat="0" applyProtection="0">
      <alignment horizontal="right" vertical="center"/>
    </xf>
    <xf numFmtId="4" fontId="36" fillId="94" borderId="73" applyNumberFormat="0" applyProtection="0">
      <alignment horizontal="right" vertical="center"/>
    </xf>
    <xf numFmtId="4" fontId="36" fillId="94" borderId="73" applyNumberFormat="0" applyProtection="0">
      <alignment horizontal="right" vertical="center"/>
    </xf>
    <xf numFmtId="4" fontId="36" fillId="94" borderId="73" applyNumberFormat="0" applyProtection="0">
      <alignment horizontal="right" vertical="center"/>
    </xf>
    <xf numFmtId="4" fontId="36" fillId="94" borderId="73" applyNumberFormat="0" applyProtection="0">
      <alignment horizontal="right" vertical="center"/>
    </xf>
    <xf numFmtId="4" fontId="36" fillId="94" borderId="73" applyNumberFormat="0" applyProtection="0">
      <alignment horizontal="right" vertical="center"/>
    </xf>
    <xf numFmtId="4" fontId="36" fillId="94" borderId="73" applyNumberFormat="0" applyProtection="0">
      <alignment horizontal="right" vertical="center"/>
    </xf>
    <xf numFmtId="4" fontId="36" fillId="94" borderId="73" applyNumberFormat="0" applyProtection="0">
      <alignment horizontal="right" vertical="center"/>
    </xf>
    <xf numFmtId="4" fontId="36" fillId="94" borderId="73" applyNumberFormat="0" applyProtection="0">
      <alignment horizontal="right" vertical="center"/>
    </xf>
    <xf numFmtId="4" fontId="36" fillId="94" borderId="73" applyNumberFormat="0" applyProtection="0">
      <alignment horizontal="right" vertical="center"/>
    </xf>
    <xf numFmtId="4" fontId="36" fillId="94" borderId="73" applyNumberFormat="0" applyProtection="0">
      <alignment horizontal="right" vertical="center"/>
    </xf>
    <xf numFmtId="4" fontId="36" fillId="94" borderId="73" applyNumberFormat="0" applyProtection="0">
      <alignment horizontal="right" vertical="center"/>
    </xf>
    <xf numFmtId="4" fontId="36" fillId="94" borderId="73" applyNumberFormat="0" applyProtection="0">
      <alignment horizontal="right" vertical="center"/>
    </xf>
    <xf numFmtId="4" fontId="36" fillId="94" borderId="73" applyNumberFormat="0" applyProtection="0">
      <alignment horizontal="right" vertical="center"/>
    </xf>
    <xf numFmtId="4" fontId="36" fillId="94" borderId="73" applyNumberFormat="0" applyProtection="0">
      <alignment horizontal="right" vertical="center"/>
    </xf>
    <xf numFmtId="4" fontId="36" fillId="94" borderId="73" applyNumberFormat="0" applyProtection="0">
      <alignment horizontal="right" vertical="center"/>
    </xf>
    <xf numFmtId="4" fontId="36" fillId="94" borderId="73" applyNumberFormat="0" applyProtection="0">
      <alignment horizontal="right" vertical="center"/>
    </xf>
    <xf numFmtId="4" fontId="36" fillId="94" borderId="73" applyNumberFormat="0" applyProtection="0">
      <alignment horizontal="right" vertical="center"/>
    </xf>
    <xf numFmtId="4" fontId="36" fillId="94" borderId="73" applyNumberFormat="0" applyProtection="0">
      <alignment horizontal="right" vertical="center"/>
    </xf>
    <xf numFmtId="4" fontId="36" fillId="94" borderId="73" applyNumberFormat="0" applyProtection="0">
      <alignment horizontal="right" vertical="center"/>
    </xf>
    <xf numFmtId="4" fontId="36" fillId="94" borderId="73" applyNumberFormat="0" applyProtection="0">
      <alignment horizontal="right" vertical="center"/>
    </xf>
    <xf numFmtId="4" fontId="36" fillId="94" borderId="73" applyNumberFormat="0" applyProtection="0">
      <alignment horizontal="right" vertical="center"/>
    </xf>
    <xf numFmtId="4" fontId="36" fillId="94" borderId="73" applyNumberFormat="0" applyProtection="0">
      <alignment horizontal="right" vertical="center"/>
    </xf>
    <xf numFmtId="4" fontId="36" fillId="94" borderId="73" applyNumberFormat="0" applyProtection="0">
      <alignment horizontal="right" vertical="center"/>
    </xf>
    <xf numFmtId="4" fontId="36" fillId="94" borderId="73" applyNumberFormat="0" applyProtection="0">
      <alignment horizontal="right" vertical="center"/>
    </xf>
    <xf numFmtId="4" fontId="36" fillId="94" borderId="73" applyNumberFormat="0" applyProtection="0">
      <alignment horizontal="right" vertical="center"/>
    </xf>
    <xf numFmtId="4" fontId="36" fillId="94" borderId="73" applyNumberFormat="0" applyProtection="0">
      <alignment horizontal="right" vertical="center"/>
    </xf>
    <xf numFmtId="4" fontId="36" fillId="94" borderId="73" applyNumberFormat="0" applyProtection="0">
      <alignment horizontal="right" vertical="center"/>
    </xf>
    <xf numFmtId="4" fontId="36" fillId="94" borderId="73" applyNumberFormat="0" applyProtection="0">
      <alignment horizontal="right" vertical="center"/>
    </xf>
    <xf numFmtId="4" fontId="36" fillId="94" borderId="73" applyNumberFormat="0" applyProtection="0">
      <alignment horizontal="right" vertical="center"/>
    </xf>
    <xf numFmtId="4" fontId="36" fillId="94" borderId="73" applyNumberFormat="0" applyProtection="0">
      <alignment horizontal="right" vertical="center"/>
    </xf>
    <xf numFmtId="4" fontId="36" fillId="94" borderId="73" applyNumberFormat="0" applyProtection="0">
      <alignment horizontal="right" vertical="center"/>
    </xf>
    <xf numFmtId="4" fontId="36" fillId="94" borderId="73" applyNumberFormat="0" applyProtection="0">
      <alignment horizontal="right" vertical="center"/>
    </xf>
    <xf numFmtId="4" fontId="36" fillId="94" borderId="73" applyNumberFormat="0" applyProtection="0">
      <alignment horizontal="right" vertical="center"/>
    </xf>
    <xf numFmtId="4" fontId="36" fillId="94" borderId="73" applyNumberFormat="0" applyProtection="0">
      <alignment horizontal="right" vertical="center"/>
    </xf>
    <xf numFmtId="4" fontId="36" fillId="94" borderId="73" applyNumberFormat="0" applyProtection="0">
      <alignment horizontal="right" vertical="center"/>
    </xf>
    <xf numFmtId="4" fontId="36" fillId="94" borderId="73" applyNumberFormat="0" applyProtection="0">
      <alignment horizontal="right" vertical="center"/>
    </xf>
    <xf numFmtId="4" fontId="36" fillId="94" borderId="73" applyNumberFormat="0" applyProtection="0">
      <alignment horizontal="right" vertical="center"/>
    </xf>
    <xf numFmtId="4" fontId="36" fillId="94" borderId="73" applyNumberFormat="0" applyProtection="0">
      <alignment horizontal="right" vertical="center"/>
    </xf>
    <xf numFmtId="4" fontId="36" fillId="94" borderId="73" applyNumberFormat="0" applyProtection="0">
      <alignment horizontal="right" vertical="center"/>
    </xf>
    <xf numFmtId="4" fontId="36" fillId="94" borderId="73" applyNumberFormat="0" applyProtection="0">
      <alignment horizontal="right" vertical="center"/>
    </xf>
    <xf numFmtId="4" fontId="36" fillId="94" borderId="73" applyNumberFormat="0" applyProtection="0">
      <alignment horizontal="right" vertical="center"/>
    </xf>
    <xf numFmtId="4" fontId="36" fillId="94" borderId="73" applyNumberFormat="0" applyProtection="0">
      <alignment horizontal="right" vertical="center"/>
    </xf>
    <xf numFmtId="4" fontId="36" fillId="94" borderId="73" applyNumberFormat="0" applyProtection="0">
      <alignment horizontal="right" vertical="center"/>
    </xf>
    <xf numFmtId="4" fontId="36" fillId="94" borderId="73" applyNumberFormat="0" applyProtection="0">
      <alignment horizontal="right" vertical="center"/>
    </xf>
    <xf numFmtId="4" fontId="36" fillId="94" borderId="73" applyNumberFormat="0" applyProtection="0">
      <alignment horizontal="right" vertical="center"/>
    </xf>
    <xf numFmtId="4" fontId="36" fillId="94" borderId="73" applyNumberFormat="0" applyProtection="0">
      <alignment horizontal="right" vertical="center"/>
    </xf>
    <xf numFmtId="4" fontId="36" fillId="94" borderId="73" applyNumberFormat="0" applyProtection="0">
      <alignment horizontal="right" vertical="center"/>
    </xf>
    <xf numFmtId="4" fontId="36" fillId="94" borderId="73" applyNumberFormat="0" applyProtection="0">
      <alignment horizontal="right" vertical="center"/>
    </xf>
    <xf numFmtId="4" fontId="36" fillId="94" borderId="73" applyNumberFormat="0" applyProtection="0">
      <alignment horizontal="right" vertical="center"/>
    </xf>
    <xf numFmtId="4" fontId="36" fillId="94" borderId="73" applyNumberFormat="0" applyProtection="0">
      <alignment horizontal="right" vertical="center"/>
    </xf>
    <xf numFmtId="4" fontId="36" fillId="94" borderId="73" applyNumberFormat="0" applyProtection="0">
      <alignment horizontal="right" vertical="center"/>
    </xf>
    <xf numFmtId="4" fontId="36" fillId="94" borderId="73" applyNumberFormat="0" applyProtection="0">
      <alignment horizontal="right" vertical="center"/>
    </xf>
    <xf numFmtId="4" fontId="36" fillId="94" borderId="73" applyNumberFormat="0" applyProtection="0">
      <alignment horizontal="right" vertical="center"/>
    </xf>
    <xf numFmtId="4" fontId="36" fillId="94" borderId="73" applyNumberFormat="0" applyProtection="0">
      <alignment horizontal="right" vertical="center"/>
    </xf>
    <xf numFmtId="4" fontId="36" fillId="94" borderId="73" applyNumberFormat="0" applyProtection="0">
      <alignment horizontal="right" vertical="center"/>
    </xf>
    <xf numFmtId="4" fontId="36" fillId="94" borderId="73" applyNumberFormat="0" applyProtection="0">
      <alignment horizontal="right" vertical="center"/>
    </xf>
    <xf numFmtId="4" fontId="36" fillId="94" borderId="73" applyNumberFormat="0" applyProtection="0">
      <alignment horizontal="right" vertical="center"/>
    </xf>
    <xf numFmtId="4" fontId="36" fillId="94" borderId="73" applyNumberFormat="0" applyProtection="0">
      <alignment horizontal="right" vertical="center"/>
    </xf>
    <xf numFmtId="4" fontId="36" fillId="94" borderId="73" applyNumberFormat="0" applyProtection="0">
      <alignment horizontal="right" vertical="center"/>
    </xf>
    <xf numFmtId="4" fontId="36" fillId="94" borderId="73" applyNumberFormat="0" applyProtection="0">
      <alignment horizontal="right" vertical="center"/>
    </xf>
    <xf numFmtId="4" fontId="36" fillId="94" borderId="73" applyNumberFormat="0" applyProtection="0">
      <alignment horizontal="right" vertical="center"/>
    </xf>
    <xf numFmtId="4" fontId="36" fillId="94" borderId="73" applyNumberFormat="0" applyProtection="0">
      <alignment horizontal="right" vertical="center"/>
    </xf>
    <xf numFmtId="4" fontId="36" fillId="94" borderId="73" applyNumberFormat="0" applyProtection="0">
      <alignment horizontal="right" vertical="center"/>
    </xf>
    <xf numFmtId="4" fontId="36" fillId="94" borderId="73" applyNumberFormat="0" applyProtection="0">
      <alignment horizontal="right" vertical="center"/>
    </xf>
    <xf numFmtId="4" fontId="36" fillId="94" borderId="73" applyNumberFormat="0" applyProtection="0">
      <alignment horizontal="right" vertical="center"/>
    </xf>
    <xf numFmtId="4" fontId="36" fillId="94" borderId="73" applyNumberFormat="0" applyProtection="0">
      <alignment horizontal="right" vertical="center"/>
    </xf>
    <xf numFmtId="4" fontId="36" fillId="94" borderId="73" applyNumberFormat="0" applyProtection="0">
      <alignment horizontal="right" vertical="center"/>
    </xf>
    <xf numFmtId="4" fontId="36" fillId="94" borderId="73" applyNumberFormat="0" applyProtection="0">
      <alignment horizontal="right" vertical="center"/>
    </xf>
    <xf numFmtId="4" fontId="36" fillId="94" borderId="73" applyNumberFormat="0" applyProtection="0">
      <alignment horizontal="right" vertical="center"/>
    </xf>
    <xf numFmtId="4" fontId="36" fillId="94" borderId="73" applyNumberFormat="0" applyProtection="0">
      <alignment horizontal="right" vertical="center"/>
    </xf>
    <xf numFmtId="4" fontId="36" fillId="94" borderId="73" applyNumberFormat="0" applyProtection="0">
      <alignment horizontal="right" vertical="center"/>
    </xf>
    <xf numFmtId="4" fontId="36" fillId="94" borderId="73" applyNumberFormat="0" applyProtection="0">
      <alignment horizontal="right" vertical="center"/>
    </xf>
    <xf numFmtId="4" fontId="36" fillId="94" borderId="73" applyNumberFormat="0" applyProtection="0">
      <alignment horizontal="right" vertical="center"/>
    </xf>
    <xf numFmtId="4" fontId="36" fillId="94" borderId="73" applyNumberFormat="0" applyProtection="0">
      <alignment horizontal="right" vertical="center"/>
    </xf>
    <xf numFmtId="4" fontId="36" fillId="94" borderId="73" applyNumberFormat="0" applyProtection="0">
      <alignment horizontal="right" vertical="center"/>
    </xf>
    <xf numFmtId="4" fontId="36" fillId="94" borderId="73" applyNumberFormat="0" applyProtection="0">
      <alignment horizontal="right" vertical="center"/>
    </xf>
    <xf numFmtId="4" fontId="36" fillId="94" borderId="73" applyNumberFormat="0" applyProtection="0">
      <alignment horizontal="right" vertical="center"/>
    </xf>
    <xf numFmtId="4" fontId="36" fillId="94" borderId="73" applyNumberFormat="0" applyProtection="0">
      <alignment horizontal="right" vertical="center"/>
    </xf>
    <xf numFmtId="4" fontId="36" fillId="94" borderId="73" applyNumberFormat="0" applyProtection="0">
      <alignment horizontal="right" vertical="center"/>
    </xf>
    <xf numFmtId="4" fontId="36" fillId="94" borderId="73" applyNumberFormat="0" applyProtection="0">
      <alignment horizontal="right" vertical="center"/>
    </xf>
    <xf numFmtId="4" fontId="36" fillId="94" borderId="73" applyNumberFormat="0" applyProtection="0">
      <alignment horizontal="right" vertical="center"/>
    </xf>
    <xf numFmtId="4" fontId="36" fillId="94" borderId="73" applyNumberFormat="0" applyProtection="0">
      <alignment horizontal="right" vertical="center"/>
    </xf>
    <xf numFmtId="4" fontId="36" fillId="94" borderId="73" applyNumberFormat="0" applyProtection="0">
      <alignment horizontal="right" vertical="center"/>
    </xf>
    <xf numFmtId="4" fontId="36" fillId="94" borderId="73" applyNumberFormat="0" applyProtection="0">
      <alignment horizontal="right" vertical="center"/>
    </xf>
    <xf numFmtId="4" fontId="36" fillId="94" borderId="73" applyNumberFormat="0" applyProtection="0">
      <alignment horizontal="right" vertical="center"/>
    </xf>
    <xf numFmtId="4" fontId="36" fillId="94" borderId="73" applyNumberFormat="0" applyProtection="0">
      <alignment horizontal="right" vertical="center"/>
    </xf>
    <xf numFmtId="4" fontId="36" fillId="94" borderId="73" applyNumberFormat="0" applyProtection="0">
      <alignment horizontal="right" vertical="center"/>
    </xf>
    <xf numFmtId="4" fontId="36" fillId="94" borderId="73" applyNumberFormat="0" applyProtection="0">
      <alignment horizontal="right" vertical="center"/>
    </xf>
    <xf numFmtId="4" fontId="36" fillId="94" borderId="73" applyNumberFormat="0" applyProtection="0">
      <alignment horizontal="right" vertical="center"/>
    </xf>
    <xf numFmtId="4" fontId="36" fillId="94" borderId="73" applyNumberFormat="0" applyProtection="0">
      <alignment horizontal="right" vertical="center"/>
    </xf>
    <xf numFmtId="4" fontId="36" fillId="94" borderId="73" applyNumberFormat="0" applyProtection="0">
      <alignment horizontal="right" vertical="center"/>
    </xf>
    <xf numFmtId="4" fontId="36" fillId="94" borderId="73" applyNumberFormat="0" applyProtection="0">
      <alignment horizontal="right" vertical="center"/>
    </xf>
    <xf numFmtId="4" fontId="36" fillId="94" borderId="73" applyNumberFormat="0" applyProtection="0">
      <alignment horizontal="right" vertical="center"/>
    </xf>
    <xf numFmtId="4" fontId="36" fillId="94" borderId="73" applyNumberFormat="0" applyProtection="0">
      <alignment horizontal="right" vertical="center"/>
    </xf>
    <xf numFmtId="4" fontId="36" fillId="94" borderId="73" applyNumberFormat="0" applyProtection="0">
      <alignment horizontal="right" vertical="center"/>
    </xf>
    <xf numFmtId="4" fontId="36" fillId="94" borderId="73" applyNumberFormat="0" applyProtection="0">
      <alignment horizontal="right" vertical="center"/>
    </xf>
    <xf numFmtId="4" fontId="36" fillId="94" borderId="73" applyNumberFormat="0" applyProtection="0">
      <alignment horizontal="right" vertical="center"/>
    </xf>
    <xf numFmtId="4" fontId="36" fillId="94" borderId="73" applyNumberFormat="0" applyProtection="0">
      <alignment horizontal="right" vertical="center"/>
    </xf>
    <xf numFmtId="4" fontId="36" fillId="94" borderId="73" applyNumberFormat="0" applyProtection="0">
      <alignment horizontal="right" vertical="center"/>
    </xf>
    <xf numFmtId="4" fontId="36" fillId="94" borderId="73" applyNumberFormat="0" applyProtection="0">
      <alignment horizontal="right" vertical="center"/>
    </xf>
    <xf numFmtId="4" fontId="36" fillId="94" borderId="73" applyNumberFormat="0" applyProtection="0">
      <alignment horizontal="right" vertical="center"/>
    </xf>
    <xf numFmtId="4" fontId="36" fillId="94" borderId="73" applyNumberFormat="0" applyProtection="0">
      <alignment horizontal="right" vertical="center"/>
    </xf>
    <xf numFmtId="4" fontId="36" fillId="94" borderId="73" applyNumberFormat="0" applyProtection="0">
      <alignment horizontal="right" vertical="center"/>
    </xf>
    <xf numFmtId="4" fontId="36" fillId="94" borderId="73" applyNumberFormat="0" applyProtection="0">
      <alignment horizontal="right" vertical="center"/>
    </xf>
    <xf numFmtId="4" fontId="36" fillId="94" borderId="73" applyNumberFormat="0" applyProtection="0">
      <alignment horizontal="right" vertical="center"/>
    </xf>
    <xf numFmtId="4" fontId="36" fillId="94" borderId="73" applyNumberFormat="0" applyProtection="0">
      <alignment horizontal="right" vertical="center"/>
    </xf>
    <xf numFmtId="4" fontId="36" fillId="94" borderId="73" applyNumberFormat="0" applyProtection="0">
      <alignment horizontal="right" vertical="center"/>
    </xf>
    <xf numFmtId="4" fontId="36" fillId="94" borderId="73" applyNumberFormat="0" applyProtection="0">
      <alignment horizontal="right" vertical="center"/>
    </xf>
    <xf numFmtId="4" fontId="36" fillId="94" borderId="73" applyNumberFormat="0" applyProtection="0">
      <alignment horizontal="right" vertical="center"/>
    </xf>
    <xf numFmtId="4" fontId="36" fillId="94" borderId="73" applyNumberFormat="0" applyProtection="0">
      <alignment horizontal="right" vertical="center"/>
    </xf>
    <xf numFmtId="4" fontId="36" fillId="94" borderId="73" applyNumberFormat="0" applyProtection="0">
      <alignment horizontal="right" vertical="center"/>
    </xf>
    <xf numFmtId="4" fontId="36" fillId="94" borderId="73" applyNumberFormat="0" applyProtection="0">
      <alignment horizontal="right" vertical="center"/>
    </xf>
    <xf numFmtId="4" fontId="36" fillId="94" borderId="73" applyNumberFormat="0" applyProtection="0">
      <alignment horizontal="right" vertical="center"/>
    </xf>
    <xf numFmtId="4" fontId="36" fillId="94" borderId="73" applyNumberFormat="0" applyProtection="0">
      <alignment horizontal="right" vertical="center"/>
    </xf>
    <xf numFmtId="4" fontId="36" fillId="94" borderId="73" applyNumberFormat="0" applyProtection="0">
      <alignment horizontal="right" vertical="center"/>
    </xf>
    <xf numFmtId="4" fontId="36" fillId="94" borderId="73" applyNumberFormat="0" applyProtection="0">
      <alignment horizontal="right" vertical="center"/>
    </xf>
    <xf numFmtId="4" fontId="36" fillId="94" borderId="73" applyNumberFormat="0" applyProtection="0">
      <alignment horizontal="right" vertical="center"/>
    </xf>
    <xf numFmtId="4" fontId="36" fillId="94" borderId="73" applyNumberFormat="0" applyProtection="0">
      <alignment horizontal="right" vertical="center"/>
    </xf>
    <xf numFmtId="4" fontId="36" fillId="94" borderId="73" applyNumberFormat="0" applyProtection="0">
      <alignment horizontal="right" vertical="center"/>
    </xf>
    <xf numFmtId="4" fontId="36" fillId="94" borderId="73" applyNumberFormat="0" applyProtection="0">
      <alignment horizontal="right" vertical="center"/>
    </xf>
    <xf numFmtId="4" fontId="36" fillId="94" borderId="73" applyNumberFormat="0" applyProtection="0">
      <alignment horizontal="right" vertical="center"/>
    </xf>
    <xf numFmtId="4" fontId="36" fillId="94" borderId="73" applyNumberFormat="0" applyProtection="0">
      <alignment horizontal="right" vertical="center"/>
    </xf>
    <xf numFmtId="4" fontId="36" fillId="94" borderId="73" applyNumberFormat="0" applyProtection="0">
      <alignment horizontal="right" vertical="center"/>
    </xf>
    <xf numFmtId="4" fontId="36" fillId="94" borderId="73" applyNumberFormat="0" applyProtection="0">
      <alignment horizontal="right" vertical="center"/>
    </xf>
    <xf numFmtId="4" fontId="36" fillId="94" borderId="73" applyNumberFormat="0" applyProtection="0">
      <alignment horizontal="right" vertical="center"/>
    </xf>
    <xf numFmtId="4" fontId="36" fillId="94" borderId="73" applyNumberFormat="0" applyProtection="0">
      <alignment horizontal="right" vertical="center"/>
    </xf>
    <xf numFmtId="4" fontId="36" fillId="94" borderId="73" applyNumberFormat="0" applyProtection="0">
      <alignment horizontal="right" vertical="center"/>
    </xf>
    <xf numFmtId="4" fontId="36" fillId="94" borderId="73" applyNumberFormat="0" applyProtection="0">
      <alignment horizontal="right" vertical="center"/>
    </xf>
    <xf numFmtId="4" fontId="36" fillId="94" borderId="73" applyNumberFormat="0" applyProtection="0">
      <alignment horizontal="right" vertical="center"/>
    </xf>
    <xf numFmtId="4" fontId="36" fillId="94" borderId="73" applyNumberFormat="0" applyProtection="0">
      <alignment horizontal="right" vertical="center"/>
    </xf>
    <xf numFmtId="4" fontId="36" fillId="94" borderId="73" applyNumberFormat="0" applyProtection="0">
      <alignment horizontal="right" vertical="center"/>
    </xf>
    <xf numFmtId="4" fontId="36" fillId="94" borderId="73" applyNumberFormat="0" applyProtection="0">
      <alignment horizontal="right" vertical="center"/>
    </xf>
    <xf numFmtId="4" fontId="36" fillId="94" borderId="73" applyNumberFormat="0" applyProtection="0">
      <alignment horizontal="right" vertical="center"/>
    </xf>
    <xf numFmtId="4" fontId="36" fillId="94" borderId="73" applyNumberFormat="0" applyProtection="0">
      <alignment horizontal="right" vertical="center"/>
    </xf>
    <xf numFmtId="4" fontId="36" fillId="94" borderId="73" applyNumberFormat="0" applyProtection="0">
      <alignment horizontal="right" vertical="center"/>
    </xf>
    <xf numFmtId="4" fontId="36" fillId="94" borderId="73" applyNumberFormat="0" applyProtection="0">
      <alignment horizontal="right" vertical="center"/>
    </xf>
    <xf numFmtId="4" fontId="36" fillId="94" borderId="73" applyNumberFormat="0" applyProtection="0">
      <alignment horizontal="right" vertical="center"/>
    </xf>
    <xf numFmtId="4" fontId="36" fillId="94" borderId="73" applyNumberFormat="0" applyProtection="0">
      <alignment horizontal="right" vertical="center"/>
    </xf>
    <xf numFmtId="4" fontId="36" fillId="94" borderId="73" applyNumberFormat="0" applyProtection="0">
      <alignment horizontal="right" vertical="center"/>
    </xf>
    <xf numFmtId="4" fontId="36" fillId="94" borderId="73" applyNumberFormat="0" applyProtection="0">
      <alignment horizontal="right" vertical="center"/>
    </xf>
    <xf numFmtId="4" fontId="36" fillId="94" borderId="73" applyNumberFormat="0" applyProtection="0">
      <alignment horizontal="right" vertical="center"/>
    </xf>
    <xf numFmtId="4" fontId="36" fillId="94" borderId="73" applyNumberFormat="0" applyProtection="0">
      <alignment horizontal="right" vertical="center"/>
    </xf>
    <xf numFmtId="4" fontId="36" fillId="94" borderId="73" applyNumberFormat="0" applyProtection="0">
      <alignment horizontal="right" vertical="center"/>
    </xf>
    <xf numFmtId="4" fontId="36" fillId="94" borderId="73" applyNumberFormat="0" applyProtection="0">
      <alignment horizontal="right" vertical="center"/>
    </xf>
    <xf numFmtId="4" fontId="36" fillId="94" borderId="73" applyNumberFormat="0" applyProtection="0">
      <alignment horizontal="right" vertical="center"/>
    </xf>
    <xf numFmtId="4" fontId="36" fillId="94" borderId="73" applyNumberFormat="0" applyProtection="0">
      <alignment horizontal="right" vertical="center"/>
    </xf>
    <xf numFmtId="4" fontId="36" fillId="94" borderId="73" applyNumberFormat="0" applyProtection="0">
      <alignment horizontal="right" vertical="center"/>
    </xf>
    <xf numFmtId="4" fontId="36" fillId="94" borderId="73" applyNumberFormat="0" applyProtection="0">
      <alignment horizontal="right" vertical="center"/>
    </xf>
    <xf numFmtId="4" fontId="36" fillId="94" borderId="73" applyNumberFormat="0" applyProtection="0">
      <alignment horizontal="right" vertical="center"/>
    </xf>
    <xf numFmtId="4" fontId="36" fillId="94" borderId="73" applyNumberFormat="0" applyProtection="0">
      <alignment horizontal="right" vertical="center"/>
    </xf>
    <xf numFmtId="4" fontId="36" fillId="94" borderId="73" applyNumberFormat="0" applyProtection="0">
      <alignment horizontal="right" vertical="center"/>
    </xf>
    <xf numFmtId="4" fontId="36" fillId="94" borderId="73" applyNumberFormat="0" applyProtection="0">
      <alignment horizontal="right" vertical="center"/>
    </xf>
    <xf numFmtId="4" fontId="36" fillId="94" borderId="73" applyNumberFormat="0" applyProtection="0">
      <alignment horizontal="right" vertical="center"/>
    </xf>
    <xf numFmtId="4" fontId="36" fillId="94" borderId="73" applyNumberFormat="0" applyProtection="0">
      <alignment horizontal="right" vertical="center"/>
    </xf>
    <xf numFmtId="4" fontId="36" fillId="94" borderId="73" applyNumberFormat="0" applyProtection="0">
      <alignment horizontal="right" vertical="center"/>
    </xf>
    <xf numFmtId="4" fontId="36" fillId="94" borderId="73" applyNumberFormat="0" applyProtection="0">
      <alignment horizontal="right" vertical="center"/>
    </xf>
    <xf numFmtId="4" fontId="36" fillId="94" borderId="73" applyNumberFormat="0" applyProtection="0">
      <alignment horizontal="right" vertical="center"/>
    </xf>
    <xf numFmtId="4" fontId="36" fillId="94" borderId="73" applyNumberFormat="0" applyProtection="0">
      <alignment horizontal="right" vertical="center"/>
    </xf>
    <xf numFmtId="4" fontId="36" fillId="94" borderId="73" applyNumberFormat="0" applyProtection="0">
      <alignment horizontal="right" vertical="center"/>
    </xf>
    <xf numFmtId="4" fontId="36" fillId="94" borderId="73" applyNumberFormat="0" applyProtection="0">
      <alignment horizontal="right" vertical="center"/>
    </xf>
    <xf numFmtId="4" fontId="36" fillId="94" borderId="73" applyNumberFormat="0" applyProtection="0">
      <alignment horizontal="right" vertical="center"/>
    </xf>
    <xf numFmtId="4" fontId="36" fillId="94" borderId="73" applyNumberFormat="0" applyProtection="0">
      <alignment horizontal="right" vertical="center"/>
    </xf>
    <xf numFmtId="4" fontId="36" fillId="94" borderId="73" applyNumberFormat="0" applyProtection="0">
      <alignment horizontal="right" vertical="center"/>
    </xf>
    <xf numFmtId="4" fontId="36" fillId="94" borderId="73" applyNumberFormat="0" applyProtection="0">
      <alignment horizontal="right" vertical="center"/>
    </xf>
    <xf numFmtId="4" fontId="36" fillId="94" borderId="73" applyNumberFormat="0" applyProtection="0">
      <alignment horizontal="right" vertical="center"/>
    </xf>
    <xf numFmtId="4" fontId="36" fillId="94" borderId="73" applyNumberFormat="0" applyProtection="0">
      <alignment horizontal="right" vertical="center"/>
    </xf>
    <xf numFmtId="4" fontId="36" fillId="94" borderId="73" applyNumberFormat="0" applyProtection="0">
      <alignment horizontal="right" vertical="center"/>
    </xf>
    <xf numFmtId="4" fontId="36" fillId="94" borderId="73" applyNumberFormat="0" applyProtection="0">
      <alignment horizontal="right" vertical="center"/>
    </xf>
    <xf numFmtId="4" fontId="36" fillId="94" borderId="73" applyNumberFormat="0" applyProtection="0">
      <alignment horizontal="right" vertical="center"/>
    </xf>
    <xf numFmtId="4" fontId="36" fillId="94" borderId="73" applyNumberFormat="0" applyProtection="0">
      <alignment horizontal="right" vertical="center"/>
    </xf>
    <xf numFmtId="4" fontId="36" fillId="94" borderId="73" applyNumberFormat="0" applyProtection="0">
      <alignment horizontal="right" vertical="center"/>
    </xf>
    <xf numFmtId="4" fontId="36" fillId="94" borderId="73" applyNumberFormat="0" applyProtection="0">
      <alignment horizontal="right" vertical="center"/>
    </xf>
    <xf numFmtId="4" fontId="36" fillId="94" borderId="73" applyNumberFormat="0" applyProtection="0">
      <alignment horizontal="right" vertical="center"/>
    </xf>
    <xf numFmtId="4" fontId="36" fillId="94" borderId="73" applyNumberFormat="0" applyProtection="0">
      <alignment horizontal="right" vertical="center"/>
    </xf>
    <xf numFmtId="4" fontId="36" fillId="94" borderId="73" applyNumberFormat="0" applyProtection="0">
      <alignment horizontal="right" vertical="center"/>
    </xf>
    <xf numFmtId="4" fontId="36" fillId="94" borderId="73" applyNumberFormat="0" applyProtection="0">
      <alignment horizontal="right" vertical="center"/>
    </xf>
    <xf numFmtId="4" fontId="36" fillId="94" borderId="73" applyNumberFormat="0" applyProtection="0">
      <alignment horizontal="right" vertical="center"/>
    </xf>
    <xf numFmtId="4" fontId="36" fillId="94" borderId="73" applyNumberFormat="0" applyProtection="0">
      <alignment horizontal="right" vertical="center"/>
    </xf>
    <xf numFmtId="4" fontId="36" fillId="94" borderId="73" applyNumberFormat="0" applyProtection="0">
      <alignment horizontal="right" vertical="center"/>
    </xf>
    <xf numFmtId="4" fontId="36" fillId="94" borderId="73" applyNumberFormat="0" applyProtection="0">
      <alignment horizontal="right" vertical="center"/>
    </xf>
    <xf numFmtId="4" fontId="36" fillId="94" borderId="73" applyNumberFormat="0" applyProtection="0">
      <alignment horizontal="right" vertical="center"/>
    </xf>
    <xf numFmtId="4" fontId="36" fillId="94" borderId="73" applyNumberFormat="0" applyProtection="0">
      <alignment horizontal="right" vertical="center"/>
    </xf>
    <xf numFmtId="4" fontId="36" fillId="94" borderId="73" applyNumberFormat="0" applyProtection="0">
      <alignment horizontal="right" vertical="center"/>
    </xf>
    <xf numFmtId="4" fontId="36" fillId="94" borderId="73" applyNumberFormat="0" applyProtection="0">
      <alignment horizontal="right" vertical="center"/>
    </xf>
    <xf numFmtId="4" fontId="36" fillId="94" borderId="73" applyNumberFormat="0" applyProtection="0">
      <alignment horizontal="right" vertical="center"/>
    </xf>
    <xf numFmtId="4" fontId="36" fillId="94" borderId="73" applyNumberFormat="0" applyProtection="0">
      <alignment horizontal="right" vertical="center"/>
    </xf>
    <xf numFmtId="4" fontId="36" fillId="94" borderId="73" applyNumberFormat="0" applyProtection="0">
      <alignment horizontal="right" vertical="center"/>
    </xf>
    <xf numFmtId="4" fontId="36" fillId="94" borderId="73" applyNumberFormat="0" applyProtection="0">
      <alignment horizontal="right" vertical="center"/>
    </xf>
    <xf numFmtId="4" fontId="36" fillId="94" borderId="73" applyNumberFormat="0" applyProtection="0">
      <alignment horizontal="right" vertical="center"/>
    </xf>
    <xf numFmtId="4" fontId="36" fillId="94" borderId="73" applyNumberFormat="0" applyProtection="0">
      <alignment horizontal="right" vertical="center"/>
    </xf>
    <xf numFmtId="4" fontId="36" fillId="94" borderId="73" applyNumberFormat="0" applyProtection="0">
      <alignment horizontal="right" vertical="center"/>
    </xf>
    <xf numFmtId="4" fontId="36" fillId="94" borderId="73" applyNumberFormat="0" applyProtection="0">
      <alignment horizontal="right" vertical="center"/>
    </xf>
    <xf numFmtId="4" fontId="36" fillId="94" borderId="73" applyNumberFormat="0" applyProtection="0">
      <alignment horizontal="right" vertical="center"/>
    </xf>
    <xf numFmtId="4" fontId="36" fillId="94" borderId="73" applyNumberFormat="0" applyProtection="0">
      <alignment horizontal="right" vertical="center"/>
    </xf>
    <xf numFmtId="4" fontId="36" fillId="94" borderId="73" applyNumberFormat="0" applyProtection="0">
      <alignment horizontal="right" vertical="center"/>
    </xf>
    <xf numFmtId="4" fontId="36" fillId="94" borderId="73" applyNumberFormat="0" applyProtection="0">
      <alignment horizontal="right" vertical="center"/>
    </xf>
    <xf numFmtId="4" fontId="36" fillId="94" borderId="73" applyNumberFormat="0" applyProtection="0">
      <alignment horizontal="right" vertical="center"/>
    </xf>
    <xf numFmtId="4" fontId="36" fillId="94" borderId="73" applyNumberFormat="0" applyProtection="0">
      <alignment horizontal="right" vertical="center"/>
    </xf>
    <xf numFmtId="4" fontId="36" fillId="94" borderId="73" applyNumberFormat="0" applyProtection="0">
      <alignment horizontal="right" vertical="center"/>
    </xf>
    <xf numFmtId="4" fontId="36" fillId="94" borderId="73" applyNumberFormat="0" applyProtection="0">
      <alignment horizontal="right" vertical="center"/>
    </xf>
    <xf numFmtId="4" fontId="36" fillId="94" borderId="73" applyNumberFormat="0" applyProtection="0">
      <alignment horizontal="right" vertical="center"/>
    </xf>
    <xf numFmtId="4" fontId="36" fillId="94" borderId="73" applyNumberFormat="0" applyProtection="0">
      <alignment horizontal="right" vertical="center"/>
    </xf>
    <xf numFmtId="4" fontId="36" fillId="94" borderId="73" applyNumberFormat="0" applyProtection="0">
      <alignment horizontal="right" vertical="center"/>
    </xf>
    <xf numFmtId="4" fontId="36" fillId="94" borderId="73" applyNumberFormat="0" applyProtection="0">
      <alignment horizontal="right" vertical="center"/>
    </xf>
    <xf numFmtId="4" fontId="36" fillId="94" borderId="73" applyNumberFormat="0" applyProtection="0">
      <alignment horizontal="right" vertical="center"/>
    </xf>
    <xf numFmtId="4" fontId="36" fillId="94" borderId="73" applyNumberFormat="0" applyProtection="0">
      <alignment horizontal="right" vertical="center"/>
    </xf>
    <xf numFmtId="4" fontId="36" fillId="94" borderId="73" applyNumberFormat="0" applyProtection="0">
      <alignment horizontal="right" vertical="center"/>
    </xf>
    <xf numFmtId="4" fontId="36" fillId="94" borderId="73" applyNumberFormat="0" applyProtection="0">
      <alignment horizontal="right" vertical="center"/>
    </xf>
    <xf numFmtId="4" fontId="36" fillId="94" borderId="73" applyNumberFormat="0" applyProtection="0">
      <alignment horizontal="right" vertical="center"/>
    </xf>
    <xf numFmtId="4" fontId="36" fillId="94" borderId="73" applyNumberFormat="0" applyProtection="0">
      <alignment horizontal="right" vertical="center"/>
    </xf>
    <xf numFmtId="4" fontId="36" fillId="94" borderId="73" applyNumberFormat="0" applyProtection="0">
      <alignment horizontal="right" vertical="center"/>
    </xf>
    <xf numFmtId="4" fontId="36" fillId="94" borderId="73" applyNumberFormat="0" applyProtection="0">
      <alignment horizontal="right" vertical="center"/>
    </xf>
    <xf numFmtId="4" fontId="36" fillId="94" borderId="73" applyNumberFormat="0" applyProtection="0">
      <alignment horizontal="right" vertical="center"/>
    </xf>
    <xf numFmtId="4" fontId="36" fillId="94" borderId="73" applyNumberFormat="0" applyProtection="0">
      <alignment horizontal="right" vertical="center"/>
    </xf>
    <xf numFmtId="4" fontId="36" fillId="94" borderId="73" applyNumberFormat="0" applyProtection="0">
      <alignment horizontal="right" vertical="center"/>
    </xf>
    <xf numFmtId="4" fontId="36" fillId="94" borderId="73" applyNumberFormat="0" applyProtection="0">
      <alignment horizontal="right" vertical="center"/>
    </xf>
    <xf numFmtId="4" fontId="36" fillId="94" borderId="73" applyNumberFormat="0" applyProtection="0">
      <alignment horizontal="right" vertical="center"/>
    </xf>
    <xf numFmtId="4" fontId="36" fillId="94" borderId="73" applyNumberFormat="0" applyProtection="0">
      <alignment horizontal="right" vertical="center"/>
    </xf>
    <xf numFmtId="4" fontId="36" fillId="94" borderId="73" applyNumberFormat="0" applyProtection="0">
      <alignment horizontal="right" vertical="center"/>
    </xf>
    <xf numFmtId="4" fontId="36" fillId="94" borderId="73" applyNumberFormat="0" applyProtection="0">
      <alignment horizontal="right" vertical="center"/>
    </xf>
    <xf numFmtId="4" fontId="36" fillId="94" borderId="73" applyNumberFormat="0" applyProtection="0">
      <alignment horizontal="right" vertical="center"/>
    </xf>
    <xf numFmtId="4" fontId="36" fillId="94" borderId="73" applyNumberFormat="0" applyProtection="0">
      <alignment horizontal="right" vertical="center"/>
    </xf>
    <xf numFmtId="4" fontId="36" fillId="94" borderId="73" applyNumberFormat="0" applyProtection="0">
      <alignment horizontal="right" vertical="center"/>
    </xf>
    <xf numFmtId="4" fontId="36" fillId="94" borderId="73" applyNumberFormat="0" applyProtection="0">
      <alignment horizontal="right" vertical="center"/>
    </xf>
    <xf numFmtId="4" fontId="36" fillId="94" borderId="73" applyNumberFormat="0" applyProtection="0">
      <alignment horizontal="right" vertical="center"/>
    </xf>
    <xf numFmtId="4" fontId="36" fillId="94" borderId="73" applyNumberFormat="0" applyProtection="0">
      <alignment horizontal="right" vertical="center"/>
    </xf>
    <xf numFmtId="4" fontId="36" fillId="94" borderId="73" applyNumberFormat="0" applyProtection="0">
      <alignment horizontal="right" vertical="center"/>
    </xf>
    <xf numFmtId="4" fontId="36" fillId="94" borderId="73" applyNumberFormat="0" applyProtection="0">
      <alignment horizontal="right" vertical="center"/>
    </xf>
    <xf numFmtId="4" fontId="36" fillId="94" borderId="73" applyNumberFormat="0" applyProtection="0">
      <alignment horizontal="right" vertical="center"/>
    </xf>
    <xf numFmtId="4" fontId="36" fillId="94" borderId="73" applyNumberFormat="0" applyProtection="0">
      <alignment horizontal="right" vertical="center"/>
    </xf>
    <xf numFmtId="4" fontId="36" fillId="94" borderId="73" applyNumberFormat="0" applyProtection="0">
      <alignment horizontal="right" vertical="center"/>
    </xf>
    <xf numFmtId="4" fontId="36" fillId="94" borderId="73" applyNumberFormat="0" applyProtection="0">
      <alignment horizontal="right" vertical="center"/>
    </xf>
    <xf numFmtId="4" fontId="36" fillId="94" borderId="73" applyNumberFormat="0" applyProtection="0">
      <alignment horizontal="right" vertical="center"/>
    </xf>
    <xf numFmtId="4" fontId="36" fillId="94" borderId="73" applyNumberFormat="0" applyProtection="0">
      <alignment horizontal="right" vertical="center"/>
    </xf>
    <xf numFmtId="4" fontId="36" fillId="94" borderId="73" applyNumberFormat="0" applyProtection="0">
      <alignment horizontal="right" vertical="center"/>
    </xf>
    <xf numFmtId="4" fontId="36" fillId="94" borderId="73" applyNumberFormat="0" applyProtection="0">
      <alignment horizontal="right" vertical="center"/>
    </xf>
    <xf numFmtId="4" fontId="36" fillId="94" borderId="73" applyNumberFormat="0" applyProtection="0">
      <alignment horizontal="right" vertical="center"/>
    </xf>
    <xf numFmtId="4" fontId="36" fillId="94" borderId="73" applyNumberFormat="0" applyProtection="0">
      <alignment horizontal="right" vertical="center"/>
    </xf>
    <xf numFmtId="4" fontId="36" fillId="94" borderId="73" applyNumberFormat="0" applyProtection="0">
      <alignment horizontal="right" vertical="center"/>
    </xf>
    <xf numFmtId="4" fontId="36" fillId="94" borderId="73" applyNumberFormat="0" applyProtection="0">
      <alignment horizontal="right" vertical="center"/>
    </xf>
    <xf numFmtId="4" fontId="36" fillId="94" borderId="73" applyNumberFormat="0" applyProtection="0">
      <alignment horizontal="right" vertical="center"/>
    </xf>
    <xf numFmtId="4" fontId="36" fillId="94" borderId="73" applyNumberFormat="0" applyProtection="0">
      <alignment horizontal="right" vertical="center"/>
    </xf>
    <xf numFmtId="4" fontId="36" fillId="94" borderId="73" applyNumberFormat="0" applyProtection="0">
      <alignment horizontal="right" vertical="center"/>
    </xf>
    <xf numFmtId="4" fontId="36" fillId="94" borderId="73" applyNumberFormat="0" applyProtection="0">
      <alignment horizontal="right" vertical="center"/>
    </xf>
    <xf numFmtId="4" fontId="36" fillId="94" borderId="73" applyNumberFormat="0" applyProtection="0">
      <alignment horizontal="right" vertical="center"/>
    </xf>
    <xf numFmtId="4" fontId="36" fillId="94" borderId="73" applyNumberFormat="0" applyProtection="0">
      <alignment horizontal="right" vertical="center"/>
    </xf>
    <xf numFmtId="4" fontId="36" fillId="94" borderId="73" applyNumberFormat="0" applyProtection="0">
      <alignment horizontal="right" vertical="center"/>
    </xf>
    <xf numFmtId="4" fontId="36" fillId="94" borderId="73" applyNumberFormat="0" applyProtection="0">
      <alignment horizontal="right" vertical="center"/>
    </xf>
    <xf numFmtId="4" fontId="36" fillId="94" borderId="73" applyNumberFormat="0" applyProtection="0">
      <alignment horizontal="right" vertical="center"/>
    </xf>
    <xf numFmtId="4" fontId="36" fillId="94" borderId="73" applyNumberFormat="0" applyProtection="0">
      <alignment horizontal="right" vertical="center"/>
    </xf>
    <xf numFmtId="4" fontId="36" fillId="94" borderId="73" applyNumberFormat="0" applyProtection="0">
      <alignment horizontal="right" vertical="center"/>
    </xf>
    <xf numFmtId="4" fontId="36" fillId="94" borderId="73" applyNumberFormat="0" applyProtection="0">
      <alignment horizontal="right" vertical="center"/>
    </xf>
    <xf numFmtId="4" fontId="36" fillId="94" borderId="73" applyNumberFormat="0" applyProtection="0">
      <alignment horizontal="right" vertical="center"/>
    </xf>
    <xf numFmtId="4" fontId="36" fillId="94" borderId="73" applyNumberFormat="0" applyProtection="0">
      <alignment horizontal="right" vertical="center"/>
    </xf>
    <xf numFmtId="4" fontId="36" fillId="94" borderId="73" applyNumberFormat="0" applyProtection="0">
      <alignment horizontal="right" vertical="center"/>
    </xf>
    <xf numFmtId="4" fontId="36" fillId="94" borderId="73" applyNumberFormat="0" applyProtection="0">
      <alignment horizontal="right" vertical="center"/>
    </xf>
    <xf numFmtId="4" fontId="36" fillId="94" borderId="73" applyNumberFormat="0" applyProtection="0">
      <alignment horizontal="right" vertical="center"/>
    </xf>
    <xf numFmtId="4" fontId="36" fillId="94" borderId="73" applyNumberFormat="0" applyProtection="0">
      <alignment horizontal="right" vertical="center"/>
    </xf>
    <xf numFmtId="4" fontId="36" fillId="94" borderId="73" applyNumberFormat="0" applyProtection="0">
      <alignment horizontal="right" vertical="center"/>
    </xf>
    <xf numFmtId="4" fontId="36" fillId="94" borderId="73" applyNumberFormat="0" applyProtection="0">
      <alignment horizontal="right" vertical="center"/>
    </xf>
    <xf numFmtId="4" fontId="36" fillId="94" borderId="73" applyNumberFormat="0" applyProtection="0">
      <alignment horizontal="right" vertical="center"/>
    </xf>
    <xf numFmtId="4" fontId="36" fillId="94" borderId="73" applyNumberFormat="0" applyProtection="0">
      <alignment horizontal="right" vertical="center"/>
    </xf>
    <xf numFmtId="4" fontId="36" fillId="94" borderId="73" applyNumberFormat="0" applyProtection="0">
      <alignment horizontal="right" vertical="center"/>
    </xf>
    <xf numFmtId="4" fontId="36" fillId="94" borderId="73" applyNumberFormat="0" applyProtection="0">
      <alignment horizontal="right" vertical="center"/>
    </xf>
    <xf numFmtId="4" fontId="36" fillId="94" borderId="73" applyNumberFormat="0" applyProtection="0">
      <alignment horizontal="right" vertical="center"/>
    </xf>
    <xf numFmtId="4" fontId="36" fillId="94" borderId="73" applyNumberFormat="0" applyProtection="0">
      <alignment horizontal="right" vertical="center"/>
    </xf>
    <xf numFmtId="4" fontId="36" fillId="94" borderId="73" applyNumberFormat="0" applyProtection="0">
      <alignment horizontal="right" vertical="center"/>
    </xf>
    <xf numFmtId="4" fontId="36" fillId="94" borderId="73" applyNumberFormat="0" applyProtection="0">
      <alignment horizontal="right" vertical="center"/>
    </xf>
    <xf numFmtId="4" fontId="36" fillId="94" borderId="73" applyNumberFormat="0" applyProtection="0">
      <alignment horizontal="right" vertical="center"/>
    </xf>
    <xf numFmtId="4" fontId="36" fillId="94" borderId="73" applyNumberFormat="0" applyProtection="0">
      <alignment horizontal="right" vertical="center"/>
    </xf>
    <xf numFmtId="4" fontId="36" fillId="94" borderId="73" applyNumberFormat="0" applyProtection="0">
      <alignment horizontal="right" vertical="center"/>
    </xf>
    <xf numFmtId="4" fontId="36" fillId="94" borderId="73" applyNumberFormat="0" applyProtection="0">
      <alignment horizontal="right" vertical="center"/>
    </xf>
    <xf numFmtId="4" fontId="36" fillId="94" borderId="73" applyNumberFormat="0" applyProtection="0">
      <alignment horizontal="right" vertical="center"/>
    </xf>
    <xf numFmtId="4" fontId="36" fillId="94" borderId="73" applyNumberFormat="0" applyProtection="0">
      <alignment horizontal="right" vertical="center"/>
    </xf>
    <xf numFmtId="4" fontId="36" fillId="94" borderId="73" applyNumberFormat="0" applyProtection="0">
      <alignment horizontal="right" vertical="center"/>
    </xf>
    <xf numFmtId="4" fontId="36" fillId="94" borderId="73" applyNumberFormat="0" applyProtection="0">
      <alignment horizontal="right" vertical="center"/>
    </xf>
    <xf numFmtId="4" fontId="36" fillId="94" borderId="73" applyNumberFormat="0" applyProtection="0">
      <alignment horizontal="right" vertical="center"/>
    </xf>
    <xf numFmtId="4" fontId="36" fillId="94" borderId="73" applyNumberFormat="0" applyProtection="0">
      <alignment horizontal="right" vertical="center"/>
    </xf>
    <xf numFmtId="4" fontId="36" fillId="94" borderId="73" applyNumberFormat="0" applyProtection="0">
      <alignment horizontal="right" vertical="center"/>
    </xf>
    <xf numFmtId="4" fontId="36" fillId="94" borderId="73" applyNumberFormat="0" applyProtection="0">
      <alignment horizontal="right" vertical="center"/>
    </xf>
    <xf numFmtId="4" fontId="36" fillId="94" borderId="73" applyNumberFormat="0" applyProtection="0">
      <alignment horizontal="right" vertical="center"/>
    </xf>
    <xf numFmtId="4" fontId="36" fillId="94" borderId="73" applyNumberFormat="0" applyProtection="0">
      <alignment horizontal="right" vertical="center"/>
    </xf>
    <xf numFmtId="4" fontId="36" fillId="94" borderId="73" applyNumberFormat="0" applyProtection="0">
      <alignment horizontal="right" vertical="center"/>
    </xf>
    <xf numFmtId="4" fontId="36" fillId="94" borderId="73" applyNumberFormat="0" applyProtection="0">
      <alignment horizontal="right" vertical="center"/>
    </xf>
    <xf numFmtId="4" fontId="36" fillId="94" borderId="73" applyNumberFormat="0" applyProtection="0">
      <alignment horizontal="right" vertical="center"/>
    </xf>
    <xf numFmtId="4" fontId="36" fillId="94" borderId="73" applyNumberFormat="0" applyProtection="0">
      <alignment horizontal="right" vertical="center"/>
    </xf>
    <xf numFmtId="4" fontId="36" fillId="94" borderId="73" applyNumberFormat="0" applyProtection="0">
      <alignment horizontal="right" vertical="center"/>
    </xf>
    <xf numFmtId="4" fontId="36" fillId="94" borderId="73" applyNumberFormat="0" applyProtection="0">
      <alignment horizontal="right" vertical="center"/>
    </xf>
    <xf numFmtId="4" fontId="36" fillId="94" borderId="73" applyNumberFormat="0" applyProtection="0">
      <alignment horizontal="right" vertical="center"/>
    </xf>
    <xf numFmtId="4" fontId="36" fillId="94" borderId="73" applyNumberFormat="0" applyProtection="0">
      <alignment horizontal="right" vertical="center"/>
    </xf>
    <xf numFmtId="4" fontId="36" fillId="94" borderId="73" applyNumberFormat="0" applyProtection="0">
      <alignment horizontal="right" vertical="center"/>
    </xf>
    <xf numFmtId="4" fontId="36" fillId="94" borderId="73" applyNumberFormat="0" applyProtection="0">
      <alignment horizontal="right" vertical="center"/>
    </xf>
    <xf numFmtId="4" fontId="36" fillId="94" borderId="73" applyNumberFormat="0" applyProtection="0">
      <alignment horizontal="right" vertical="center"/>
    </xf>
    <xf numFmtId="4" fontId="36" fillId="94" borderId="73" applyNumberFormat="0" applyProtection="0">
      <alignment horizontal="right" vertical="center"/>
    </xf>
    <xf numFmtId="4" fontId="36" fillId="94" borderId="73" applyNumberFormat="0" applyProtection="0">
      <alignment horizontal="right" vertical="center"/>
    </xf>
    <xf numFmtId="4" fontId="36" fillId="94" borderId="73" applyNumberFormat="0" applyProtection="0">
      <alignment horizontal="right" vertical="center"/>
    </xf>
    <xf numFmtId="4" fontId="36" fillId="94" borderId="73" applyNumberFormat="0" applyProtection="0">
      <alignment horizontal="right" vertical="center"/>
    </xf>
    <xf numFmtId="4" fontId="36" fillId="94" borderId="73" applyNumberFormat="0" applyProtection="0">
      <alignment horizontal="right" vertical="center"/>
    </xf>
    <xf numFmtId="4" fontId="36" fillId="94" borderId="73" applyNumberFormat="0" applyProtection="0">
      <alignment horizontal="right" vertical="center"/>
    </xf>
    <xf numFmtId="4" fontId="36" fillId="94" borderId="73" applyNumberFormat="0" applyProtection="0">
      <alignment horizontal="right" vertical="center"/>
    </xf>
    <xf numFmtId="4" fontId="36" fillId="94" borderId="73" applyNumberFormat="0" applyProtection="0">
      <alignment horizontal="right" vertical="center"/>
    </xf>
    <xf numFmtId="4" fontId="36" fillId="94" borderId="73" applyNumberFormat="0" applyProtection="0">
      <alignment horizontal="right" vertical="center"/>
    </xf>
    <xf numFmtId="4" fontId="36" fillId="94" borderId="73" applyNumberFormat="0" applyProtection="0">
      <alignment horizontal="right" vertical="center"/>
    </xf>
    <xf numFmtId="4" fontId="36" fillId="94" borderId="73" applyNumberFormat="0" applyProtection="0">
      <alignment horizontal="right" vertical="center"/>
    </xf>
    <xf numFmtId="4" fontId="36" fillId="94" borderId="73" applyNumberFormat="0" applyProtection="0">
      <alignment horizontal="right" vertical="center"/>
    </xf>
    <xf numFmtId="4" fontId="36" fillId="94" borderId="73" applyNumberFormat="0" applyProtection="0">
      <alignment horizontal="right" vertical="center"/>
    </xf>
    <xf numFmtId="4" fontId="36" fillId="94" borderId="73" applyNumberFormat="0" applyProtection="0">
      <alignment horizontal="right" vertical="center"/>
    </xf>
    <xf numFmtId="4" fontId="36" fillId="94" borderId="73" applyNumberFormat="0" applyProtection="0">
      <alignment horizontal="right" vertical="center"/>
    </xf>
    <xf numFmtId="4" fontId="36" fillId="94" borderId="73" applyNumberFormat="0" applyProtection="0">
      <alignment horizontal="right" vertical="center"/>
    </xf>
    <xf numFmtId="4" fontId="36" fillId="94" borderId="73" applyNumberFormat="0" applyProtection="0">
      <alignment horizontal="right" vertical="center"/>
    </xf>
    <xf numFmtId="4" fontId="36" fillId="94" borderId="73" applyNumberFormat="0" applyProtection="0">
      <alignment horizontal="right" vertical="center"/>
    </xf>
    <xf numFmtId="4" fontId="36" fillId="94" borderId="73" applyNumberFormat="0" applyProtection="0">
      <alignment horizontal="right" vertical="center"/>
    </xf>
    <xf numFmtId="4" fontId="36" fillId="94" borderId="73" applyNumberFormat="0" applyProtection="0">
      <alignment horizontal="right" vertical="center"/>
    </xf>
    <xf numFmtId="4" fontId="36" fillId="94" borderId="73" applyNumberFormat="0" applyProtection="0">
      <alignment horizontal="right" vertical="center"/>
    </xf>
    <xf numFmtId="4" fontId="36" fillId="94" borderId="73" applyNumberFormat="0" applyProtection="0">
      <alignment horizontal="right" vertical="center"/>
    </xf>
    <xf numFmtId="4" fontId="36" fillId="94" borderId="73" applyNumberFormat="0" applyProtection="0">
      <alignment horizontal="right" vertical="center"/>
    </xf>
    <xf numFmtId="4" fontId="36" fillId="94" borderId="73" applyNumberFormat="0" applyProtection="0">
      <alignment horizontal="right" vertical="center"/>
    </xf>
    <xf numFmtId="4" fontId="36" fillId="94" borderId="73" applyNumberFormat="0" applyProtection="0">
      <alignment horizontal="right" vertical="center"/>
    </xf>
    <xf numFmtId="4" fontId="36" fillId="94" borderId="73" applyNumberFormat="0" applyProtection="0">
      <alignment horizontal="right" vertical="center"/>
    </xf>
    <xf numFmtId="4" fontId="36" fillId="94" borderId="73" applyNumberFormat="0" applyProtection="0">
      <alignment horizontal="right" vertical="center"/>
    </xf>
    <xf numFmtId="4" fontId="36" fillId="94" borderId="73" applyNumberFormat="0" applyProtection="0">
      <alignment horizontal="right" vertical="center"/>
    </xf>
    <xf numFmtId="4" fontId="36" fillId="94" borderId="73" applyNumberFormat="0" applyProtection="0">
      <alignment horizontal="right" vertical="center"/>
    </xf>
    <xf numFmtId="4" fontId="36" fillId="94" borderId="73" applyNumberFormat="0" applyProtection="0">
      <alignment horizontal="right" vertical="center"/>
    </xf>
    <xf numFmtId="4" fontId="36" fillId="94" borderId="73" applyNumberFormat="0" applyProtection="0">
      <alignment horizontal="right" vertical="center"/>
    </xf>
    <xf numFmtId="4" fontId="36" fillId="94" borderId="73" applyNumberFormat="0" applyProtection="0">
      <alignment horizontal="right" vertical="center"/>
    </xf>
    <xf numFmtId="4" fontId="36" fillId="94" borderId="73" applyNumberFormat="0" applyProtection="0">
      <alignment horizontal="right" vertical="center"/>
    </xf>
    <xf numFmtId="4" fontId="36" fillId="94" borderId="73" applyNumberFormat="0" applyProtection="0">
      <alignment horizontal="right" vertical="center"/>
    </xf>
    <xf numFmtId="4" fontId="36" fillId="94" borderId="73" applyNumberFormat="0" applyProtection="0">
      <alignment horizontal="right" vertical="center"/>
    </xf>
    <xf numFmtId="4" fontId="36" fillId="94" borderId="73" applyNumberFormat="0" applyProtection="0">
      <alignment horizontal="right" vertical="center"/>
    </xf>
    <xf numFmtId="4" fontId="36" fillId="94" borderId="73" applyNumberFormat="0" applyProtection="0">
      <alignment horizontal="right" vertical="center"/>
    </xf>
    <xf numFmtId="4" fontId="36" fillId="94" borderId="73" applyNumberFormat="0" applyProtection="0">
      <alignment horizontal="right" vertical="center"/>
    </xf>
    <xf numFmtId="4" fontId="36" fillId="94" borderId="73" applyNumberFormat="0" applyProtection="0">
      <alignment horizontal="right" vertical="center"/>
    </xf>
    <xf numFmtId="4" fontId="36" fillId="94" borderId="73" applyNumberFormat="0" applyProtection="0">
      <alignment horizontal="right" vertical="center"/>
    </xf>
    <xf numFmtId="4" fontId="36" fillId="94" borderId="73" applyNumberFormat="0" applyProtection="0">
      <alignment horizontal="right" vertical="center"/>
    </xf>
    <xf numFmtId="4" fontId="36" fillId="94" borderId="73" applyNumberFormat="0" applyProtection="0">
      <alignment horizontal="right" vertical="center"/>
    </xf>
    <xf numFmtId="4" fontId="36" fillId="94" borderId="73" applyNumberFormat="0" applyProtection="0">
      <alignment horizontal="right" vertical="center"/>
    </xf>
    <xf numFmtId="4" fontId="36" fillId="94" borderId="73" applyNumberFormat="0" applyProtection="0">
      <alignment horizontal="right" vertical="center"/>
    </xf>
    <xf numFmtId="4" fontId="36" fillId="94" borderId="73" applyNumberFormat="0" applyProtection="0">
      <alignment horizontal="right" vertical="center"/>
    </xf>
    <xf numFmtId="4" fontId="36" fillId="94" borderId="73" applyNumberFormat="0" applyProtection="0">
      <alignment horizontal="right" vertical="center"/>
    </xf>
    <xf numFmtId="4" fontId="36" fillId="94" borderId="73" applyNumberFormat="0" applyProtection="0">
      <alignment horizontal="right" vertical="center"/>
    </xf>
    <xf numFmtId="4" fontId="36" fillId="94" borderId="73" applyNumberFormat="0" applyProtection="0">
      <alignment horizontal="right" vertical="center"/>
    </xf>
    <xf numFmtId="4" fontId="36" fillId="94" borderId="73" applyNumberFormat="0" applyProtection="0">
      <alignment horizontal="right" vertical="center"/>
    </xf>
    <xf numFmtId="4" fontId="36" fillId="94" borderId="73" applyNumberFormat="0" applyProtection="0">
      <alignment horizontal="right" vertical="center"/>
    </xf>
    <xf numFmtId="4" fontId="36" fillId="94" borderId="73" applyNumberFormat="0" applyProtection="0">
      <alignment horizontal="right" vertical="center"/>
    </xf>
    <xf numFmtId="4" fontId="36" fillId="94" borderId="73" applyNumberFormat="0" applyProtection="0">
      <alignment horizontal="right" vertical="center"/>
    </xf>
    <xf numFmtId="4" fontId="36" fillId="94" borderId="73" applyNumberFormat="0" applyProtection="0">
      <alignment horizontal="right" vertical="center"/>
    </xf>
    <xf numFmtId="4" fontId="36" fillId="94" borderId="73" applyNumberFormat="0" applyProtection="0">
      <alignment horizontal="right" vertical="center"/>
    </xf>
    <xf numFmtId="4" fontId="36" fillId="94" borderId="73" applyNumberFormat="0" applyProtection="0">
      <alignment horizontal="right" vertical="center"/>
    </xf>
    <xf numFmtId="4" fontId="36" fillId="94" borderId="73" applyNumberFormat="0" applyProtection="0">
      <alignment horizontal="right" vertical="center"/>
    </xf>
    <xf numFmtId="4" fontId="36" fillId="94" borderId="73" applyNumberFormat="0" applyProtection="0">
      <alignment horizontal="right" vertical="center"/>
    </xf>
    <xf numFmtId="4" fontId="36" fillId="94" borderId="73" applyNumberFormat="0" applyProtection="0">
      <alignment horizontal="right" vertical="center"/>
    </xf>
    <xf numFmtId="4" fontId="36" fillId="94" borderId="73" applyNumberFormat="0" applyProtection="0">
      <alignment horizontal="right" vertical="center"/>
    </xf>
    <xf numFmtId="4" fontId="36" fillId="94" borderId="73" applyNumberFormat="0" applyProtection="0">
      <alignment horizontal="right" vertical="center"/>
    </xf>
    <xf numFmtId="4" fontId="36" fillId="94" borderId="73" applyNumberFormat="0" applyProtection="0">
      <alignment horizontal="right" vertical="center"/>
    </xf>
    <xf numFmtId="4" fontId="36" fillId="94" borderId="73" applyNumberFormat="0" applyProtection="0">
      <alignment horizontal="right" vertical="center"/>
    </xf>
    <xf numFmtId="4" fontId="36" fillId="94" borderId="73" applyNumberFormat="0" applyProtection="0">
      <alignment horizontal="right" vertical="center"/>
    </xf>
    <xf numFmtId="4" fontId="36" fillId="94" borderId="73" applyNumberFormat="0" applyProtection="0">
      <alignment horizontal="right" vertical="center"/>
    </xf>
    <xf numFmtId="4" fontId="36" fillId="94" borderId="73" applyNumberFormat="0" applyProtection="0">
      <alignment horizontal="right" vertical="center"/>
    </xf>
    <xf numFmtId="4" fontId="36" fillId="94" borderId="73" applyNumberFormat="0" applyProtection="0">
      <alignment horizontal="right" vertical="center"/>
    </xf>
    <xf numFmtId="4" fontId="36" fillId="94" borderId="73" applyNumberFormat="0" applyProtection="0">
      <alignment horizontal="right" vertical="center"/>
    </xf>
    <xf numFmtId="4" fontId="36" fillId="94" borderId="73" applyNumberFormat="0" applyProtection="0">
      <alignment horizontal="right" vertical="center"/>
    </xf>
    <xf numFmtId="4" fontId="36" fillId="94" borderId="73" applyNumberFormat="0" applyProtection="0">
      <alignment horizontal="right" vertical="center"/>
    </xf>
    <xf numFmtId="4" fontId="36" fillId="94" borderId="73" applyNumberFormat="0" applyProtection="0">
      <alignment horizontal="right" vertical="center"/>
    </xf>
    <xf numFmtId="4" fontId="36" fillId="94" borderId="73" applyNumberFormat="0" applyProtection="0">
      <alignment horizontal="right" vertical="center"/>
    </xf>
    <xf numFmtId="4" fontId="36" fillId="94" borderId="73" applyNumberFormat="0" applyProtection="0">
      <alignment horizontal="right" vertical="center"/>
    </xf>
    <xf numFmtId="4" fontId="36" fillId="94" borderId="73" applyNumberFormat="0" applyProtection="0">
      <alignment horizontal="right" vertical="center"/>
    </xf>
    <xf numFmtId="4" fontId="36" fillId="94" borderId="73" applyNumberFormat="0" applyProtection="0">
      <alignment horizontal="right" vertical="center"/>
    </xf>
    <xf numFmtId="4" fontId="36" fillId="94" borderId="73" applyNumberFormat="0" applyProtection="0">
      <alignment horizontal="right" vertical="center"/>
    </xf>
    <xf numFmtId="4" fontId="36" fillId="94" borderId="73" applyNumberFormat="0" applyProtection="0">
      <alignment horizontal="right" vertical="center"/>
    </xf>
    <xf numFmtId="4" fontId="36" fillId="94" borderId="73" applyNumberFormat="0" applyProtection="0">
      <alignment horizontal="right" vertical="center"/>
    </xf>
    <xf numFmtId="4" fontId="36" fillId="94" borderId="73" applyNumberFormat="0" applyProtection="0">
      <alignment horizontal="right" vertical="center"/>
    </xf>
    <xf numFmtId="4" fontId="36" fillId="94" borderId="73" applyNumberFormat="0" applyProtection="0">
      <alignment horizontal="right" vertical="center"/>
    </xf>
    <xf numFmtId="4" fontId="36" fillId="94" borderId="73" applyNumberFormat="0" applyProtection="0">
      <alignment horizontal="right" vertical="center"/>
    </xf>
    <xf numFmtId="4" fontId="36" fillId="94" borderId="73" applyNumberFormat="0" applyProtection="0">
      <alignment horizontal="right" vertical="center"/>
    </xf>
    <xf numFmtId="4" fontId="36" fillId="94" borderId="73" applyNumberFormat="0" applyProtection="0">
      <alignment horizontal="right" vertical="center"/>
    </xf>
    <xf numFmtId="4" fontId="36" fillId="94" borderId="73" applyNumberFormat="0" applyProtection="0">
      <alignment horizontal="right" vertical="center"/>
    </xf>
    <xf numFmtId="4" fontId="36" fillId="94" borderId="73" applyNumberFormat="0" applyProtection="0">
      <alignment horizontal="right" vertical="center"/>
    </xf>
    <xf numFmtId="4" fontId="36" fillId="94" borderId="73" applyNumberFormat="0" applyProtection="0">
      <alignment horizontal="right" vertical="center"/>
    </xf>
    <xf numFmtId="4" fontId="36" fillId="94" borderId="73" applyNumberFormat="0" applyProtection="0">
      <alignment horizontal="right" vertical="center"/>
    </xf>
    <xf numFmtId="4" fontId="36" fillId="94" borderId="73" applyNumberFormat="0" applyProtection="0">
      <alignment horizontal="right" vertical="center"/>
    </xf>
    <xf numFmtId="4" fontId="36" fillId="94" borderId="73" applyNumberFormat="0" applyProtection="0">
      <alignment horizontal="right" vertical="center"/>
    </xf>
    <xf numFmtId="4" fontId="36" fillId="94" borderId="73" applyNumberFormat="0" applyProtection="0">
      <alignment horizontal="right" vertical="center"/>
    </xf>
    <xf numFmtId="4" fontId="36" fillId="94" borderId="73" applyNumberFormat="0" applyProtection="0">
      <alignment horizontal="right" vertical="center"/>
    </xf>
    <xf numFmtId="4" fontId="36" fillId="94" borderId="73" applyNumberFormat="0" applyProtection="0">
      <alignment horizontal="right" vertical="center"/>
    </xf>
    <xf numFmtId="4" fontId="36" fillId="94" borderId="73" applyNumberFormat="0" applyProtection="0">
      <alignment horizontal="right" vertical="center"/>
    </xf>
    <xf numFmtId="4" fontId="36" fillId="94" borderId="73" applyNumberFormat="0" applyProtection="0">
      <alignment horizontal="right" vertical="center"/>
    </xf>
    <xf numFmtId="4" fontId="36" fillId="94" borderId="73" applyNumberFormat="0" applyProtection="0">
      <alignment horizontal="right" vertical="center"/>
    </xf>
    <xf numFmtId="4" fontId="36" fillId="94" borderId="73" applyNumberFormat="0" applyProtection="0">
      <alignment horizontal="right" vertical="center"/>
    </xf>
    <xf numFmtId="4" fontId="36" fillId="94" borderId="73" applyNumberFormat="0" applyProtection="0">
      <alignment horizontal="right" vertical="center"/>
    </xf>
    <xf numFmtId="4" fontId="36" fillId="94" borderId="73" applyNumberFormat="0" applyProtection="0">
      <alignment horizontal="right" vertical="center"/>
    </xf>
    <xf numFmtId="4" fontId="36" fillId="94" borderId="73" applyNumberFormat="0" applyProtection="0">
      <alignment horizontal="right" vertical="center"/>
    </xf>
    <xf numFmtId="4" fontId="36" fillId="94" borderId="73" applyNumberFormat="0" applyProtection="0">
      <alignment horizontal="right" vertical="center"/>
    </xf>
    <xf numFmtId="4" fontId="36" fillId="94" borderId="73" applyNumberFormat="0" applyProtection="0">
      <alignment horizontal="right" vertical="center"/>
    </xf>
    <xf numFmtId="4" fontId="36" fillId="94" borderId="73" applyNumberFormat="0" applyProtection="0">
      <alignment horizontal="right" vertical="center"/>
    </xf>
    <xf numFmtId="4" fontId="36" fillId="94" borderId="73" applyNumberFormat="0" applyProtection="0">
      <alignment horizontal="right" vertical="center"/>
    </xf>
    <xf numFmtId="4" fontId="36" fillId="94" borderId="73" applyNumberFormat="0" applyProtection="0">
      <alignment horizontal="right" vertical="center"/>
    </xf>
    <xf numFmtId="4" fontId="36" fillId="94" borderId="73" applyNumberFormat="0" applyProtection="0">
      <alignment horizontal="right" vertical="center"/>
    </xf>
    <xf numFmtId="4" fontId="36" fillId="94" borderId="73" applyNumberFormat="0" applyProtection="0">
      <alignment horizontal="right" vertical="center"/>
    </xf>
    <xf numFmtId="4" fontId="36" fillId="94" borderId="73" applyNumberFormat="0" applyProtection="0">
      <alignment horizontal="right" vertical="center"/>
    </xf>
    <xf numFmtId="4" fontId="36" fillId="94" borderId="73" applyNumberFormat="0" applyProtection="0">
      <alignment horizontal="right" vertical="center"/>
    </xf>
    <xf numFmtId="4" fontId="36" fillId="94" borderId="73" applyNumberFormat="0" applyProtection="0">
      <alignment horizontal="right" vertical="center"/>
    </xf>
    <xf numFmtId="4" fontId="36" fillId="94" borderId="73" applyNumberFormat="0" applyProtection="0">
      <alignment horizontal="right" vertical="center"/>
    </xf>
    <xf numFmtId="4" fontId="36" fillId="94" borderId="73" applyNumberFormat="0" applyProtection="0">
      <alignment horizontal="right" vertical="center"/>
    </xf>
    <xf numFmtId="4" fontId="36" fillId="94" borderId="73" applyNumberFormat="0" applyProtection="0">
      <alignment horizontal="right" vertical="center"/>
    </xf>
    <xf numFmtId="4" fontId="36" fillId="94" borderId="73" applyNumberFormat="0" applyProtection="0">
      <alignment horizontal="right" vertical="center"/>
    </xf>
    <xf numFmtId="4" fontId="36" fillId="94" borderId="73" applyNumberFormat="0" applyProtection="0">
      <alignment horizontal="right" vertical="center"/>
    </xf>
    <xf numFmtId="4" fontId="36" fillId="94" borderId="73" applyNumberFormat="0" applyProtection="0">
      <alignment horizontal="right" vertical="center"/>
    </xf>
    <xf numFmtId="4" fontId="36" fillId="94" borderId="73" applyNumberFormat="0" applyProtection="0">
      <alignment horizontal="right" vertical="center"/>
    </xf>
    <xf numFmtId="4" fontId="36" fillId="94" borderId="73" applyNumberFormat="0" applyProtection="0">
      <alignment horizontal="right" vertical="center"/>
    </xf>
    <xf numFmtId="4" fontId="36" fillId="94" borderId="73" applyNumberFormat="0" applyProtection="0">
      <alignment horizontal="right" vertical="center"/>
    </xf>
    <xf numFmtId="4" fontId="36" fillId="94" borderId="73" applyNumberFormat="0" applyProtection="0">
      <alignment horizontal="right" vertical="center"/>
    </xf>
    <xf numFmtId="4" fontId="36" fillId="94" borderId="73" applyNumberFormat="0" applyProtection="0">
      <alignment horizontal="right" vertical="center"/>
    </xf>
    <xf numFmtId="4" fontId="36" fillId="94" borderId="73" applyNumberFormat="0" applyProtection="0">
      <alignment horizontal="right" vertical="center"/>
    </xf>
    <xf numFmtId="4" fontId="36" fillId="94" borderId="73" applyNumberFormat="0" applyProtection="0">
      <alignment horizontal="right" vertical="center"/>
    </xf>
    <xf numFmtId="4" fontId="36" fillId="94" borderId="73" applyNumberFormat="0" applyProtection="0">
      <alignment horizontal="right" vertical="center"/>
    </xf>
    <xf numFmtId="4" fontId="36" fillId="94" borderId="73" applyNumberFormat="0" applyProtection="0">
      <alignment horizontal="right" vertical="center"/>
    </xf>
    <xf numFmtId="4" fontId="36" fillId="94" borderId="73" applyNumberFormat="0" applyProtection="0">
      <alignment horizontal="right" vertical="center"/>
    </xf>
    <xf numFmtId="4" fontId="36" fillId="94" borderId="73" applyNumberFormat="0" applyProtection="0">
      <alignment horizontal="right" vertical="center"/>
    </xf>
    <xf numFmtId="4" fontId="36" fillId="94" borderId="73" applyNumberFormat="0" applyProtection="0">
      <alignment horizontal="right" vertical="center"/>
    </xf>
    <xf numFmtId="4" fontId="36" fillId="94" borderId="73" applyNumberFormat="0" applyProtection="0">
      <alignment horizontal="right" vertical="center"/>
    </xf>
    <xf numFmtId="4" fontId="36" fillId="94" borderId="73" applyNumberFormat="0" applyProtection="0">
      <alignment horizontal="right" vertical="center"/>
    </xf>
    <xf numFmtId="4" fontId="36" fillId="94" borderId="73" applyNumberFormat="0" applyProtection="0">
      <alignment horizontal="right" vertical="center"/>
    </xf>
    <xf numFmtId="4" fontId="36" fillId="94" borderId="73" applyNumberFormat="0" applyProtection="0">
      <alignment horizontal="right" vertical="center"/>
    </xf>
    <xf numFmtId="4" fontId="36" fillId="94" borderId="73" applyNumberFormat="0" applyProtection="0">
      <alignment horizontal="right" vertical="center"/>
    </xf>
    <xf numFmtId="4" fontId="36" fillId="94" borderId="73" applyNumberFormat="0" applyProtection="0">
      <alignment horizontal="right" vertical="center"/>
    </xf>
    <xf numFmtId="4" fontId="36" fillId="94" borderId="73" applyNumberFormat="0" applyProtection="0">
      <alignment horizontal="right" vertical="center"/>
    </xf>
    <xf numFmtId="4" fontId="36" fillId="94" borderId="73" applyNumberFormat="0" applyProtection="0">
      <alignment horizontal="right" vertical="center"/>
    </xf>
    <xf numFmtId="4" fontId="36" fillId="94" borderId="73" applyNumberFormat="0" applyProtection="0">
      <alignment horizontal="right" vertical="center"/>
    </xf>
    <xf numFmtId="4" fontId="36" fillId="94" borderId="73" applyNumberFormat="0" applyProtection="0">
      <alignment horizontal="right" vertical="center"/>
    </xf>
    <xf numFmtId="4" fontId="36" fillId="94" borderId="73" applyNumberFormat="0" applyProtection="0">
      <alignment horizontal="right" vertical="center"/>
    </xf>
    <xf numFmtId="4" fontId="36" fillId="94" borderId="73" applyNumberFormat="0" applyProtection="0">
      <alignment horizontal="right" vertical="center"/>
    </xf>
    <xf numFmtId="4" fontId="36" fillId="94" borderId="73" applyNumberFormat="0" applyProtection="0">
      <alignment horizontal="right" vertical="center"/>
    </xf>
    <xf numFmtId="4" fontId="36" fillId="94" borderId="73" applyNumberFormat="0" applyProtection="0">
      <alignment horizontal="right" vertical="center"/>
    </xf>
    <xf numFmtId="4" fontId="36" fillId="94" borderId="73" applyNumberFormat="0" applyProtection="0">
      <alignment horizontal="right" vertical="center"/>
    </xf>
    <xf numFmtId="4" fontId="36" fillId="94" borderId="73" applyNumberFormat="0" applyProtection="0">
      <alignment horizontal="right" vertical="center"/>
    </xf>
    <xf numFmtId="4" fontId="36" fillId="94" borderId="73" applyNumberFormat="0" applyProtection="0">
      <alignment horizontal="right" vertical="center"/>
    </xf>
    <xf numFmtId="4" fontId="36" fillId="94" borderId="73" applyNumberFormat="0" applyProtection="0">
      <alignment horizontal="right" vertical="center"/>
    </xf>
    <xf numFmtId="4" fontId="36" fillId="94" borderId="73" applyNumberFormat="0" applyProtection="0">
      <alignment horizontal="right" vertical="center"/>
    </xf>
    <xf numFmtId="4" fontId="36" fillId="94" borderId="73" applyNumberFormat="0" applyProtection="0">
      <alignment horizontal="right" vertical="center"/>
    </xf>
    <xf numFmtId="4" fontId="36" fillId="94" borderId="73" applyNumberFormat="0" applyProtection="0">
      <alignment horizontal="right" vertical="center"/>
    </xf>
    <xf numFmtId="4" fontId="36" fillId="94" borderId="73" applyNumberFormat="0" applyProtection="0">
      <alignment horizontal="right" vertical="center"/>
    </xf>
    <xf numFmtId="4" fontId="36" fillId="94" borderId="73" applyNumberFormat="0" applyProtection="0">
      <alignment horizontal="right" vertical="center"/>
    </xf>
    <xf numFmtId="4" fontId="36" fillId="94" borderId="73" applyNumberFormat="0" applyProtection="0">
      <alignment horizontal="right" vertical="center"/>
    </xf>
    <xf numFmtId="4" fontId="36" fillId="94" borderId="73" applyNumberFormat="0" applyProtection="0">
      <alignment horizontal="right" vertical="center"/>
    </xf>
    <xf numFmtId="4" fontId="36" fillId="94" borderId="73" applyNumberFormat="0" applyProtection="0">
      <alignment horizontal="right" vertical="center"/>
    </xf>
    <xf numFmtId="4" fontId="36" fillId="94" borderId="73" applyNumberFormat="0" applyProtection="0">
      <alignment horizontal="right" vertical="center"/>
    </xf>
    <xf numFmtId="4" fontId="36" fillId="94" borderId="73" applyNumberFormat="0" applyProtection="0">
      <alignment horizontal="right" vertical="center"/>
    </xf>
    <xf numFmtId="4" fontId="36" fillId="94" borderId="73" applyNumberFormat="0" applyProtection="0">
      <alignment horizontal="right" vertical="center"/>
    </xf>
    <xf numFmtId="4" fontId="36" fillId="94" borderId="73" applyNumberFormat="0" applyProtection="0">
      <alignment horizontal="right" vertical="center"/>
    </xf>
    <xf numFmtId="4" fontId="36" fillId="94" borderId="73" applyNumberFormat="0" applyProtection="0">
      <alignment horizontal="right" vertical="center"/>
    </xf>
    <xf numFmtId="4" fontId="36" fillId="94" borderId="73" applyNumberFormat="0" applyProtection="0">
      <alignment horizontal="right" vertical="center"/>
    </xf>
    <xf numFmtId="4" fontId="36" fillId="94" borderId="73" applyNumberFormat="0" applyProtection="0">
      <alignment horizontal="right" vertical="center"/>
    </xf>
    <xf numFmtId="4" fontId="36" fillId="94" borderId="73" applyNumberFormat="0" applyProtection="0">
      <alignment horizontal="right" vertical="center"/>
    </xf>
    <xf numFmtId="4" fontId="36" fillId="94" borderId="73" applyNumberFormat="0" applyProtection="0">
      <alignment horizontal="right" vertical="center"/>
    </xf>
    <xf numFmtId="4" fontId="36" fillId="94" borderId="73" applyNumberFormat="0" applyProtection="0">
      <alignment horizontal="right" vertical="center"/>
    </xf>
    <xf numFmtId="4" fontId="36" fillId="94" borderId="73" applyNumberFormat="0" applyProtection="0">
      <alignment horizontal="right" vertical="center"/>
    </xf>
    <xf numFmtId="4" fontId="36" fillId="94" borderId="73" applyNumberFormat="0" applyProtection="0">
      <alignment horizontal="right" vertical="center"/>
    </xf>
    <xf numFmtId="4" fontId="36" fillId="94" borderId="73" applyNumberFormat="0" applyProtection="0">
      <alignment horizontal="right" vertical="center"/>
    </xf>
    <xf numFmtId="4" fontId="36" fillId="94" borderId="73" applyNumberFormat="0" applyProtection="0">
      <alignment horizontal="right" vertical="center"/>
    </xf>
    <xf numFmtId="4" fontId="36" fillId="94" borderId="73" applyNumberFormat="0" applyProtection="0">
      <alignment horizontal="right" vertical="center"/>
    </xf>
    <xf numFmtId="4" fontId="36" fillId="94" borderId="73" applyNumberFormat="0" applyProtection="0">
      <alignment horizontal="right" vertical="center"/>
    </xf>
    <xf numFmtId="4" fontId="36" fillId="94" borderId="73" applyNumberFormat="0" applyProtection="0">
      <alignment horizontal="right" vertical="center"/>
    </xf>
    <xf numFmtId="4" fontId="36" fillId="94" borderId="73" applyNumberFormat="0" applyProtection="0">
      <alignment horizontal="right" vertical="center"/>
    </xf>
    <xf numFmtId="4" fontId="36" fillId="94" borderId="73" applyNumberFormat="0" applyProtection="0">
      <alignment horizontal="right" vertical="center"/>
    </xf>
    <xf numFmtId="4" fontId="36" fillId="94" borderId="73" applyNumberFormat="0" applyProtection="0">
      <alignment horizontal="right" vertical="center"/>
    </xf>
    <xf numFmtId="4" fontId="36" fillId="94" borderId="73" applyNumberFormat="0" applyProtection="0">
      <alignment horizontal="right" vertical="center"/>
    </xf>
    <xf numFmtId="4" fontId="36" fillId="94" borderId="73" applyNumberFormat="0" applyProtection="0">
      <alignment horizontal="right" vertical="center"/>
    </xf>
    <xf numFmtId="4" fontId="36" fillId="94" borderId="73" applyNumberFormat="0" applyProtection="0">
      <alignment horizontal="right" vertical="center"/>
    </xf>
    <xf numFmtId="4" fontId="36" fillId="94" borderId="73" applyNumberFormat="0" applyProtection="0">
      <alignment horizontal="right" vertical="center"/>
    </xf>
    <xf numFmtId="4" fontId="36" fillId="94" borderId="73" applyNumberFormat="0" applyProtection="0">
      <alignment horizontal="right" vertical="center"/>
    </xf>
    <xf numFmtId="4" fontId="36" fillId="94" borderId="73" applyNumberFormat="0" applyProtection="0">
      <alignment horizontal="right" vertical="center"/>
    </xf>
    <xf numFmtId="4" fontId="36" fillId="94" borderId="73" applyNumberFormat="0" applyProtection="0">
      <alignment horizontal="right" vertical="center"/>
    </xf>
    <xf numFmtId="4" fontId="36" fillId="94" borderId="73" applyNumberFormat="0" applyProtection="0">
      <alignment horizontal="right" vertical="center"/>
    </xf>
    <xf numFmtId="4" fontId="36" fillId="94" borderId="73" applyNumberFormat="0" applyProtection="0">
      <alignment horizontal="right" vertical="center"/>
    </xf>
    <xf numFmtId="4" fontId="36" fillId="94" borderId="73" applyNumberFormat="0" applyProtection="0">
      <alignment horizontal="right" vertical="center"/>
    </xf>
    <xf numFmtId="4" fontId="36" fillId="94" borderId="73" applyNumberFormat="0" applyProtection="0">
      <alignment horizontal="right" vertical="center"/>
    </xf>
    <xf numFmtId="4" fontId="36" fillId="94" borderId="73" applyNumberFormat="0" applyProtection="0">
      <alignment horizontal="right" vertical="center"/>
    </xf>
    <xf numFmtId="4" fontId="36" fillId="94" borderId="73" applyNumberFormat="0" applyProtection="0">
      <alignment horizontal="right" vertical="center"/>
    </xf>
    <xf numFmtId="4" fontId="36" fillId="94" borderId="73" applyNumberFormat="0" applyProtection="0">
      <alignment horizontal="right" vertical="center"/>
    </xf>
    <xf numFmtId="4" fontId="36" fillId="94" borderId="73" applyNumberFormat="0" applyProtection="0">
      <alignment horizontal="right" vertical="center"/>
    </xf>
    <xf numFmtId="4" fontId="36" fillId="94" borderId="73" applyNumberFormat="0" applyProtection="0">
      <alignment horizontal="right" vertical="center"/>
    </xf>
    <xf numFmtId="4" fontId="36" fillId="94" borderId="73" applyNumberFormat="0" applyProtection="0">
      <alignment horizontal="right" vertical="center"/>
    </xf>
    <xf numFmtId="4" fontId="36" fillId="94" borderId="73" applyNumberFormat="0" applyProtection="0">
      <alignment horizontal="right" vertical="center"/>
    </xf>
    <xf numFmtId="4" fontId="36" fillId="94" borderId="73" applyNumberFormat="0" applyProtection="0">
      <alignment horizontal="right" vertical="center"/>
    </xf>
    <xf numFmtId="4" fontId="36" fillId="94" borderId="73" applyNumberFormat="0" applyProtection="0">
      <alignment horizontal="right" vertical="center"/>
    </xf>
    <xf numFmtId="4" fontId="36" fillId="94" borderId="73" applyNumberFormat="0" applyProtection="0">
      <alignment horizontal="right" vertical="center"/>
    </xf>
    <xf numFmtId="4" fontId="36" fillId="94" borderId="73" applyNumberFormat="0" applyProtection="0">
      <alignment horizontal="right" vertical="center"/>
    </xf>
    <xf numFmtId="4" fontId="36" fillId="94" borderId="73" applyNumberFormat="0" applyProtection="0">
      <alignment horizontal="right" vertical="center"/>
    </xf>
    <xf numFmtId="4" fontId="36" fillId="94" borderId="73" applyNumberFormat="0" applyProtection="0">
      <alignment horizontal="right" vertical="center"/>
    </xf>
    <xf numFmtId="4" fontId="36" fillId="94" borderId="73" applyNumberFormat="0" applyProtection="0">
      <alignment horizontal="right" vertical="center"/>
    </xf>
    <xf numFmtId="4" fontId="36" fillId="94" borderId="73" applyNumberFormat="0" applyProtection="0">
      <alignment horizontal="right" vertical="center"/>
    </xf>
    <xf numFmtId="4" fontId="36" fillId="94" borderId="73" applyNumberFormat="0" applyProtection="0">
      <alignment horizontal="right" vertical="center"/>
    </xf>
    <xf numFmtId="4" fontId="36" fillId="94" borderId="73" applyNumberFormat="0" applyProtection="0">
      <alignment horizontal="right" vertical="center"/>
    </xf>
    <xf numFmtId="4" fontId="36" fillId="94" borderId="73" applyNumberFormat="0" applyProtection="0">
      <alignment horizontal="right" vertical="center"/>
    </xf>
    <xf numFmtId="4" fontId="36" fillId="94" borderId="73" applyNumberFormat="0" applyProtection="0">
      <alignment horizontal="right" vertical="center"/>
    </xf>
    <xf numFmtId="4" fontId="36" fillId="94" borderId="73" applyNumberFormat="0" applyProtection="0">
      <alignment horizontal="right" vertical="center"/>
    </xf>
    <xf numFmtId="4" fontId="36" fillId="94" borderId="73" applyNumberFormat="0" applyProtection="0">
      <alignment horizontal="right" vertical="center"/>
    </xf>
    <xf numFmtId="4" fontId="36" fillId="94" borderId="73" applyNumberFormat="0" applyProtection="0">
      <alignment horizontal="right" vertical="center"/>
    </xf>
    <xf numFmtId="4" fontId="36" fillId="94" borderId="73" applyNumberFormat="0" applyProtection="0">
      <alignment horizontal="right" vertical="center"/>
    </xf>
    <xf numFmtId="4" fontId="36" fillId="94" borderId="73" applyNumberFormat="0" applyProtection="0">
      <alignment horizontal="right" vertical="center"/>
    </xf>
    <xf numFmtId="4" fontId="36" fillId="94" borderId="73" applyNumberFormat="0" applyProtection="0">
      <alignment horizontal="right" vertical="center"/>
    </xf>
    <xf numFmtId="4" fontId="36" fillId="94" borderId="73" applyNumberFormat="0" applyProtection="0">
      <alignment horizontal="right" vertical="center"/>
    </xf>
    <xf numFmtId="4" fontId="36" fillId="94" borderId="73" applyNumberFormat="0" applyProtection="0">
      <alignment horizontal="right" vertical="center"/>
    </xf>
    <xf numFmtId="4" fontId="36" fillId="94" borderId="73" applyNumberFormat="0" applyProtection="0">
      <alignment horizontal="right" vertical="center"/>
    </xf>
    <xf numFmtId="4" fontId="36" fillId="94" borderId="73" applyNumberFormat="0" applyProtection="0">
      <alignment horizontal="right" vertical="center"/>
    </xf>
    <xf numFmtId="4" fontId="36" fillId="94" borderId="73" applyNumberFormat="0" applyProtection="0">
      <alignment horizontal="right" vertical="center"/>
    </xf>
    <xf numFmtId="4" fontId="36" fillId="94" borderId="73" applyNumberFormat="0" applyProtection="0">
      <alignment horizontal="right" vertical="center"/>
    </xf>
    <xf numFmtId="4" fontId="36" fillId="94" borderId="73" applyNumberFormat="0" applyProtection="0">
      <alignment horizontal="right" vertical="center"/>
    </xf>
    <xf numFmtId="4" fontId="36" fillId="94" borderId="73" applyNumberFormat="0" applyProtection="0">
      <alignment horizontal="right" vertical="center"/>
    </xf>
    <xf numFmtId="4" fontId="36" fillId="94" borderId="73" applyNumberFormat="0" applyProtection="0">
      <alignment horizontal="right" vertical="center"/>
    </xf>
    <xf numFmtId="4" fontId="36" fillId="94" borderId="73" applyNumberFormat="0" applyProtection="0">
      <alignment horizontal="right" vertical="center"/>
    </xf>
    <xf numFmtId="4" fontId="36" fillId="94" borderId="73" applyNumberFormat="0" applyProtection="0">
      <alignment horizontal="right" vertical="center"/>
    </xf>
    <xf numFmtId="4" fontId="36" fillId="94" borderId="73" applyNumberFormat="0" applyProtection="0">
      <alignment horizontal="right" vertical="center"/>
    </xf>
    <xf numFmtId="4" fontId="36" fillId="94" borderId="73" applyNumberFormat="0" applyProtection="0">
      <alignment horizontal="right" vertical="center"/>
    </xf>
    <xf numFmtId="4" fontId="36" fillId="94" borderId="73" applyNumberFormat="0" applyProtection="0">
      <alignment horizontal="right" vertical="center"/>
    </xf>
    <xf numFmtId="4" fontId="36" fillId="94" borderId="73" applyNumberFormat="0" applyProtection="0">
      <alignment horizontal="right" vertical="center"/>
    </xf>
    <xf numFmtId="4" fontId="36" fillId="94" borderId="73" applyNumberFormat="0" applyProtection="0">
      <alignment horizontal="right" vertical="center"/>
    </xf>
    <xf numFmtId="4" fontId="36" fillId="94" borderId="73" applyNumberFormat="0" applyProtection="0">
      <alignment horizontal="right" vertical="center"/>
    </xf>
    <xf numFmtId="4" fontId="36" fillId="94" borderId="73" applyNumberFormat="0" applyProtection="0">
      <alignment horizontal="right" vertical="center"/>
    </xf>
    <xf numFmtId="4" fontId="36" fillId="94" borderId="73" applyNumberFormat="0" applyProtection="0">
      <alignment horizontal="right" vertical="center"/>
    </xf>
    <xf numFmtId="4" fontId="36" fillId="94" borderId="73" applyNumberFormat="0" applyProtection="0">
      <alignment horizontal="right" vertical="center"/>
    </xf>
    <xf numFmtId="4" fontId="36" fillId="94" borderId="73" applyNumberFormat="0" applyProtection="0">
      <alignment horizontal="right" vertical="center"/>
    </xf>
    <xf numFmtId="4" fontId="36" fillId="94" borderId="73" applyNumberFormat="0" applyProtection="0">
      <alignment horizontal="right" vertical="center"/>
    </xf>
    <xf numFmtId="4" fontId="36" fillId="94" borderId="73" applyNumberFormat="0" applyProtection="0">
      <alignment horizontal="right" vertical="center"/>
    </xf>
    <xf numFmtId="4" fontId="36" fillId="94" borderId="73" applyNumberFormat="0" applyProtection="0">
      <alignment horizontal="right" vertical="center"/>
    </xf>
    <xf numFmtId="4" fontId="36" fillId="94" borderId="73" applyNumberFormat="0" applyProtection="0">
      <alignment horizontal="right" vertical="center"/>
    </xf>
    <xf numFmtId="4" fontId="36" fillId="94" borderId="73" applyNumberFormat="0" applyProtection="0">
      <alignment horizontal="right" vertical="center"/>
    </xf>
    <xf numFmtId="4" fontId="36" fillId="94" borderId="73" applyNumberFormat="0" applyProtection="0">
      <alignment horizontal="right" vertical="center"/>
    </xf>
    <xf numFmtId="4" fontId="36" fillId="94" borderId="73" applyNumberFormat="0" applyProtection="0">
      <alignment horizontal="right" vertical="center"/>
    </xf>
    <xf numFmtId="4" fontId="36" fillId="94" borderId="73" applyNumberFormat="0" applyProtection="0">
      <alignment horizontal="right" vertical="center"/>
    </xf>
    <xf numFmtId="4" fontId="36" fillId="94" borderId="73" applyNumberFormat="0" applyProtection="0">
      <alignment horizontal="right" vertical="center"/>
    </xf>
    <xf numFmtId="4" fontId="36" fillId="94" borderId="73" applyNumberFormat="0" applyProtection="0">
      <alignment horizontal="right" vertical="center"/>
    </xf>
    <xf numFmtId="4" fontId="36" fillId="94" borderId="73" applyNumberFormat="0" applyProtection="0">
      <alignment horizontal="right" vertical="center"/>
    </xf>
    <xf numFmtId="4" fontId="36" fillId="94" borderId="73" applyNumberFormat="0" applyProtection="0">
      <alignment horizontal="right" vertical="center"/>
    </xf>
    <xf numFmtId="4" fontId="36" fillId="94" borderId="73" applyNumberFormat="0" applyProtection="0">
      <alignment horizontal="right" vertical="center"/>
    </xf>
    <xf numFmtId="4" fontId="36" fillId="94" borderId="73" applyNumberFormat="0" applyProtection="0">
      <alignment horizontal="right" vertical="center"/>
    </xf>
    <xf numFmtId="4" fontId="36" fillId="94" borderId="73" applyNumberFormat="0" applyProtection="0">
      <alignment horizontal="right" vertical="center"/>
    </xf>
    <xf numFmtId="4" fontId="36" fillId="94" borderId="73" applyNumberFormat="0" applyProtection="0">
      <alignment horizontal="right" vertical="center"/>
    </xf>
    <xf numFmtId="4" fontId="36" fillId="94" borderId="73" applyNumberFormat="0" applyProtection="0">
      <alignment horizontal="right" vertical="center"/>
    </xf>
    <xf numFmtId="4" fontId="36" fillId="94" borderId="73" applyNumberFormat="0" applyProtection="0">
      <alignment horizontal="right" vertical="center"/>
    </xf>
    <xf numFmtId="4" fontId="36" fillId="94" borderId="73" applyNumberFormat="0" applyProtection="0">
      <alignment horizontal="right" vertical="center"/>
    </xf>
    <xf numFmtId="4" fontId="36" fillId="94" borderId="73" applyNumberFormat="0" applyProtection="0">
      <alignment horizontal="right" vertical="center"/>
    </xf>
    <xf numFmtId="4" fontId="36" fillId="94" borderId="73" applyNumberFormat="0" applyProtection="0">
      <alignment horizontal="right" vertical="center"/>
    </xf>
    <xf numFmtId="4" fontId="36" fillId="94" borderId="73" applyNumberFormat="0" applyProtection="0">
      <alignment horizontal="right" vertical="center"/>
    </xf>
    <xf numFmtId="4" fontId="36" fillId="94" borderId="73" applyNumberFormat="0" applyProtection="0">
      <alignment horizontal="right" vertical="center"/>
    </xf>
    <xf numFmtId="4" fontId="36" fillId="94" borderId="73" applyNumberFormat="0" applyProtection="0">
      <alignment horizontal="right" vertical="center"/>
    </xf>
    <xf numFmtId="4" fontId="36" fillId="94" borderId="73" applyNumberFormat="0" applyProtection="0">
      <alignment horizontal="right" vertical="center"/>
    </xf>
    <xf numFmtId="4" fontId="36" fillId="94" borderId="73" applyNumberFormat="0" applyProtection="0">
      <alignment horizontal="right" vertical="center"/>
    </xf>
    <xf numFmtId="4" fontId="36" fillId="94" borderId="73" applyNumberFormat="0" applyProtection="0">
      <alignment horizontal="right" vertical="center"/>
    </xf>
    <xf numFmtId="4" fontId="36" fillId="94" borderId="73" applyNumberFormat="0" applyProtection="0">
      <alignment horizontal="right" vertical="center"/>
    </xf>
    <xf numFmtId="4" fontId="36" fillId="94" borderId="73" applyNumberFormat="0" applyProtection="0">
      <alignment horizontal="right" vertical="center"/>
    </xf>
    <xf numFmtId="4" fontId="36" fillId="94" borderId="73" applyNumberFormat="0" applyProtection="0">
      <alignment horizontal="right" vertical="center"/>
    </xf>
    <xf numFmtId="4" fontId="36" fillId="94" borderId="73" applyNumberFormat="0" applyProtection="0">
      <alignment horizontal="right" vertical="center"/>
    </xf>
    <xf numFmtId="4" fontId="36" fillId="94" borderId="73" applyNumberFormat="0" applyProtection="0">
      <alignment horizontal="right" vertical="center"/>
    </xf>
    <xf numFmtId="4" fontId="36" fillId="94" borderId="73" applyNumberFormat="0" applyProtection="0">
      <alignment horizontal="right" vertical="center"/>
    </xf>
    <xf numFmtId="4" fontId="36" fillId="94" borderId="73" applyNumberFormat="0" applyProtection="0">
      <alignment horizontal="right" vertical="center"/>
    </xf>
    <xf numFmtId="4" fontId="36" fillId="94" borderId="73" applyNumberFormat="0" applyProtection="0">
      <alignment horizontal="right" vertical="center"/>
    </xf>
    <xf numFmtId="4" fontId="36" fillId="94" borderId="73" applyNumberFormat="0" applyProtection="0">
      <alignment horizontal="right" vertical="center"/>
    </xf>
    <xf numFmtId="4" fontId="36" fillId="94" borderId="73" applyNumberFormat="0" applyProtection="0">
      <alignment horizontal="right" vertical="center"/>
    </xf>
    <xf numFmtId="4" fontId="36" fillId="94" borderId="73" applyNumberFormat="0" applyProtection="0">
      <alignment horizontal="right" vertical="center"/>
    </xf>
    <xf numFmtId="4" fontId="36" fillId="94" borderId="73" applyNumberFormat="0" applyProtection="0">
      <alignment horizontal="right" vertical="center"/>
    </xf>
    <xf numFmtId="4" fontId="36" fillId="94" borderId="73" applyNumberFormat="0" applyProtection="0">
      <alignment horizontal="right" vertical="center"/>
    </xf>
    <xf numFmtId="4" fontId="36" fillId="94" borderId="73" applyNumberFormat="0" applyProtection="0">
      <alignment horizontal="right" vertical="center"/>
    </xf>
    <xf numFmtId="4" fontId="36" fillId="94" borderId="73" applyNumberFormat="0" applyProtection="0">
      <alignment horizontal="right" vertical="center"/>
    </xf>
    <xf numFmtId="4" fontId="36" fillId="94" borderId="73" applyNumberFormat="0" applyProtection="0">
      <alignment horizontal="right" vertical="center"/>
    </xf>
    <xf numFmtId="4" fontId="36" fillId="94" borderId="73" applyNumberFormat="0" applyProtection="0">
      <alignment horizontal="right" vertical="center"/>
    </xf>
    <xf numFmtId="4" fontId="36" fillId="94" borderId="73" applyNumberFormat="0" applyProtection="0">
      <alignment horizontal="right" vertical="center"/>
    </xf>
    <xf numFmtId="4" fontId="36" fillId="94" borderId="73" applyNumberFormat="0" applyProtection="0">
      <alignment horizontal="right" vertical="center"/>
    </xf>
    <xf numFmtId="4" fontId="36" fillId="94" borderId="73" applyNumberFormat="0" applyProtection="0">
      <alignment horizontal="right" vertical="center"/>
    </xf>
    <xf numFmtId="4" fontId="36" fillId="94" borderId="73" applyNumberFormat="0" applyProtection="0">
      <alignment horizontal="right" vertical="center"/>
    </xf>
    <xf numFmtId="4" fontId="36" fillId="94" borderId="73" applyNumberFormat="0" applyProtection="0">
      <alignment horizontal="right" vertical="center"/>
    </xf>
    <xf numFmtId="4" fontId="36" fillId="94" borderId="73" applyNumberFormat="0" applyProtection="0">
      <alignment horizontal="right" vertical="center"/>
    </xf>
    <xf numFmtId="4" fontId="36" fillId="94" borderId="73" applyNumberFormat="0" applyProtection="0">
      <alignment horizontal="right" vertical="center"/>
    </xf>
    <xf numFmtId="4" fontId="36" fillId="94" borderId="73" applyNumberFormat="0" applyProtection="0">
      <alignment horizontal="right" vertical="center"/>
    </xf>
    <xf numFmtId="4" fontId="36" fillId="94" borderId="73" applyNumberFormat="0" applyProtection="0">
      <alignment horizontal="right" vertical="center"/>
    </xf>
    <xf numFmtId="4" fontId="36" fillId="94" borderId="73" applyNumberFormat="0" applyProtection="0">
      <alignment horizontal="right" vertical="center"/>
    </xf>
    <xf numFmtId="4" fontId="36" fillId="94" borderId="73" applyNumberFormat="0" applyProtection="0">
      <alignment horizontal="right" vertical="center"/>
    </xf>
    <xf numFmtId="4" fontId="36" fillId="94" borderId="73" applyNumberFormat="0" applyProtection="0">
      <alignment horizontal="right" vertical="center"/>
    </xf>
    <xf numFmtId="4" fontId="36" fillId="94" borderId="73" applyNumberFormat="0" applyProtection="0">
      <alignment horizontal="right" vertical="center"/>
    </xf>
    <xf numFmtId="4" fontId="36" fillId="94" borderId="73" applyNumberFormat="0" applyProtection="0">
      <alignment horizontal="right" vertical="center"/>
    </xf>
    <xf numFmtId="4" fontId="36" fillId="94" borderId="73" applyNumberFormat="0" applyProtection="0">
      <alignment horizontal="right" vertical="center"/>
    </xf>
    <xf numFmtId="4" fontId="36" fillId="94" borderId="73" applyNumberFormat="0" applyProtection="0">
      <alignment horizontal="right" vertical="center"/>
    </xf>
    <xf numFmtId="4" fontId="36" fillId="94" borderId="73" applyNumberFormat="0" applyProtection="0">
      <alignment horizontal="right" vertical="center"/>
    </xf>
    <xf numFmtId="4" fontId="36" fillId="94" borderId="73" applyNumberFormat="0" applyProtection="0">
      <alignment horizontal="right" vertical="center"/>
    </xf>
    <xf numFmtId="4" fontId="36" fillId="94" borderId="73" applyNumberFormat="0" applyProtection="0">
      <alignment horizontal="right" vertical="center"/>
    </xf>
    <xf numFmtId="4" fontId="36" fillId="94" borderId="73" applyNumberFormat="0" applyProtection="0">
      <alignment horizontal="right" vertical="center"/>
    </xf>
    <xf numFmtId="4" fontId="36" fillId="94" borderId="73" applyNumberFormat="0" applyProtection="0">
      <alignment horizontal="right" vertical="center"/>
    </xf>
    <xf numFmtId="4" fontId="36" fillId="94" borderId="73" applyNumberFormat="0" applyProtection="0">
      <alignment horizontal="right" vertical="center"/>
    </xf>
    <xf numFmtId="4" fontId="36" fillId="94" borderId="73" applyNumberFormat="0" applyProtection="0">
      <alignment horizontal="right" vertical="center"/>
    </xf>
    <xf numFmtId="4" fontId="36" fillId="94" borderId="73" applyNumberFormat="0" applyProtection="0">
      <alignment horizontal="right" vertical="center"/>
    </xf>
    <xf numFmtId="4" fontId="36" fillId="94" borderId="73" applyNumberFormat="0" applyProtection="0">
      <alignment horizontal="right" vertical="center"/>
    </xf>
    <xf numFmtId="4" fontId="36" fillId="94" borderId="73" applyNumberFormat="0" applyProtection="0">
      <alignment horizontal="right" vertical="center"/>
    </xf>
    <xf numFmtId="4" fontId="36" fillId="94" borderId="73" applyNumberFormat="0" applyProtection="0">
      <alignment horizontal="right" vertical="center"/>
    </xf>
    <xf numFmtId="4" fontId="36" fillId="94" borderId="73" applyNumberFormat="0" applyProtection="0">
      <alignment horizontal="right" vertical="center"/>
    </xf>
    <xf numFmtId="4" fontId="36" fillId="94" borderId="73" applyNumberFormat="0" applyProtection="0">
      <alignment horizontal="right" vertical="center"/>
    </xf>
    <xf numFmtId="4" fontId="36" fillId="94" borderId="73" applyNumberFormat="0" applyProtection="0">
      <alignment horizontal="right" vertical="center"/>
    </xf>
    <xf numFmtId="4" fontId="36" fillId="94" borderId="73" applyNumberFormat="0" applyProtection="0">
      <alignment horizontal="right" vertical="center"/>
    </xf>
    <xf numFmtId="4" fontId="36" fillId="94" borderId="73" applyNumberFormat="0" applyProtection="0">
      <alignment horizontal="right" vertical="center"/>
    </xf>
    <xf numFmtId="4" fontId="36" fillId="94" borderId="73" applyNumberFormat="0" applyProtection="0">
      <alignment horizontal="right" vertical="center"/>
    </xf>
    <xf numFmtId="4" fontId="36" fillId="94" borderId="73" applyNumberFormat="0" applyProtection="0">
      <alignment horizontal="right" vertical="center"/>
    </xf>
    <xf numFmtId="4" fontId="36" fillId="94" borderId="73" applyNumberFormat="0" applyProtection="0">
      <alignment horizontal="right" vertical="center"/>
    </xf>
    <xf numFmtId="4" fontId="36" fillId="94" borderId="73" applyNumberFormat="0" applyProtection="0">
      <alignment horizontal="right" vertical="center"/>
    </xf>
    <xf numFmtId="4" fontId="36" fillId="94" borderId="73" applyNumberFormat="0" applyProtection="0">
      <alignment horizontal="right" vertical="center"/>
    </xf>
    <xf numFmtId="4" fontId="36" fillId="94" borderId="73" applyNumberFormat="0" applyProtection="0">
      <alignment horizontal="right" vertical="center"/>
    </xf>
    <xf numFmtId="4" fontId="36" fillId="94" borderId="73" applyNumberFormat="0" applyProtection="0">
      <alignment horizontal="right" vertical="center"/>
    </xf>
    <xf numFmtId="4" fontId="36" fillId="94" borderId="73" applyNumberFormat="0" applyProtection="0">
      <alignment horizontal="right" vertical="center"/>
    </xf>
    <xf numFmtId="4" fontId="36" fillId="94" borderId="73" applyNumberFormat="0" applyProtection="0">
      <alignment horizontal="right" vertical="center"/>
    </xf>
    <xf numFmtId="4" fontId="36" fillId="94" borderId="73" applyNumberFormat="0" applyProtection="0">
      <alignment horizontal="right" vertical="center"/>
    </xf>
    <xf numFmtId="4" fontId="36" fillId="94" borderId="73" applyNumberFormat="0" applyProtection="0">
      <alignment horizontal="right" vertical="center"/>
    </xf>
    <xf numFmtId="4" fontId="36" fillId="94" borderId="73" applyNumberFormat="0" applyProtection="0">
      <alignment horizontal="right" vertical="center"/>
    </xf>
    <xf numFmtId="4" fontId="36" fillId="94" borderId="73" applyNumberFormat="0" applyProtection="0">
      <alignment horizontal="right" vertical="center"/>
    </xf>
    <xf numFmtId="4" fontId="36" fillId="94" borderId="73" applyNumberFormat="0" applyProtection="0">
      <alignment horizontal="right" vertical="center"/>
    </xf>
    <xf numFmtId="4" fontId="36" fillId="94" borderId="73" applyNumberFormat="0" applyProtection="0">
      <alignment horizontal="right" vertical="center"/>
    </xf>
    <xf numFmtId="4" fontId="36" fillId="94" borderId="73" applyNumberFormat="0" applyProtection="0">
      <alignment horizontal="right" vertical="center"/>
    </xf>
    <xf numFmtId="4" fontId="36" fillId="94" borderId="73" applyNumberFormat="0" applyProtection="0">
      <alignment horizontal="right" vertical="center"/>
    </xf>
    <xf numFmtId="4" fontId="36" fillId="94" borderId="73" applyNumberFormat="0" applyProtection="0">
      <alignment horizontal="right" vertical="center"/>
    </xf>
    <xf numFmtId="4" fontId="36" fillId="94" borderId="73" applyNumberFormat="0" applyProtection="0">
      <alignment horizontal="right" vertical="center"/>
    </xf>
    <xf numFmtId="4" fontId="36" fillId="94" borderId="73" applyNumberFormat="0" applyProtection="0">
      <alignment horizontal="right" vertical="center"/>
    </xf>
    <xf numFmtId="4" fontId="36" fillId="94" borderId="73" applyNumberFormat="0" applyProtection="0">
      <alignment horizontal="right" vertical="center"/>
    </xf>
    <xf numFmtId="4" fontId="36" fillId="94" borderId="73" applyNumberFormat="0" applyProtection="0">
      <alignment horizontal="right" vertical="center"/>
    </xf>
    <xf numFmtId="4" fontId="36" fillId="94" borderId="73" applyNumberFormat="0" applyProtection="0">
      <alignment horizontal="right" vertical="center"/>
    </xf>
    <xf numFmtId="4" fontId="36" fillId="94" borderId="73" applyNumberFormat="0" applyProtection="0">
      <alignment horizontal="right" vertical="center"/>
    </xf>
    <xf numFmtId="4" fontId="36" fillId="94" borderId="73" applyNumberFormat="0" applyProtection="0">
      <alignment horizontal="right" vertical="center"/>
    </xf>
    <xf numFmtId="4" fontId="36" fillId="94" borderId="73" applyNumberFormat="0" applyProtection="0">
      <alignment horizontal="right" vertical="center"/>
    </xf>
    <xf numFmtId="4" fontId="36" fillId="94" borderId="73" applyNumberFormat="0" applyProtection="0">
      <alignment horizontal="right" vertical="center"/>
    </xf>
    <xf numFmtId="4" fontId="36" fillId="94" borderId="73" applyNumberFormat="0" applyProtection="0">
      <alignment horizontal="right" vertical="center"/>
    </xf>
    <xf numFmtId="4" fontId="36" fillId="94" borderId="73" applyNumberFormat="0" applyProtection="0">
      <alignment horizontal="right" vertical="center"/>
    </xf>
    <xf numFmtId="4" fontId="36" fillId="94" borderId="73" applyNumberFormat="0" applyProtection="0">
      <alignment horizontal="right" vertical="center"/>
    </xf>
    <xf numFmtId="4" fontId="36" fillId="94" borderId="73" applyNumberFormat="0" applyProtection="0">
      <alignment horizontal="right" vertical="center"/>
    </xf>
    <xf numFmtId="4" fontId="36" fillId="94" borderId="73" applyNumberFormat="0" applyProtection="0">
      <alignment horizontal="right" vertical="center"/>
    </xf>
    <xf numFmtId="4" fontId="36" fillId="94" borderId="73" applyNumberFormat="0" applyProtection="0">
      <alignment horizontal="right" vertical="center"/>
    </xf>
    <xf numFmtId="4" fontId="36" fillId="94" borderId="73" applyNumberFormat="0" applyProtection="0">
      <alignment horizontal="right" vertical="center"/>
    </xf>
    <xf numFmtId="4" fontId="36" fillId="94" borderId="73" applyNumberFormat="0" applyProtection="0">
      <alignment horizontal="right" vertical="center"/>
    </xf>
    <xf numFmtId="4" fontId="36" fillId="94" borderId="73" applyNumberFormat="0" applyProtection="0">
      <alignment horizontal="right" vertical="center"/>
    </xf>
    <xf numFmtId="4" fontId="36" fillId="94" borderId="73" applyNumberFormat="0" applyProtection="0">
      <alignment horizontal="right" vertical="center"/>
    </xf>
    <xf numFmtId="4" fontId="36" fillId="94" borderId="73" applyNumberFormat="0" applyProtection="0">
      <alignment horizontal="right" vertical="center"/>
    </xf>
    <xf numFmtId="4" fontId="36" fillId="94" borderId="73" applyNumberFormat="0" applyProtection="0">
      <alignment horizontal="right" vertical="center"/>
    </xf>
    <xf numFmtId="4" fontId="36" fillId="94" borderId="73" applyNumberFormat="0" applyProtection="0">
      <alignment horizontal="right" vertical="center"/>
    </xf>
    <xf numFmtId="4" fontId="36" fillId="94" borderId="73" applyNumberFormat="0" applyProtection="0">
      <alignment horizontal="right" vertical="center"/>
    </xf>
    <xf numFmtId="4" fontId="36" fillId="94" borderId="73" applyNumberFormat="0" applyProtection="0">
      <alignment horizontal="right" vertical="center"/>
    </xf>
    <xf numFmtId="4" fontId="36" fillId="94" borderId="73" applyNumberFormat="0" applyProtection="0">
      <alignment horizontal="right" vertical="center"/>
    </xf>
    <xf numFmtId="4" fontId="36" fillId="94" borderId="73" applyNumberFormat="0" applyProtection="0">
      <alignment horizontal="right" vertical="center"/>
    </xf>
    <xf numFmtId="4" fontId="36" fillId="94" borderId="73" applyNumberFormat="0" applyProtection="0">
      <alignment horizontal="right" vertical="center"/>
    </xf>
    <xf numFmtId="4" fontId="36" fillId="94" borderId="73" applyNumberFormat="0" applyProtection="0">
      <alignment horizontal="right" vertical="center"/>
    </xf>
    <xf numFmtId="4" fontId="36" fillId="94" borderId="73" applyNumberFormat="0" applyProtection="0">
      <alignment horizontal="right" vertical="center"/>
    </xf>
    <xf numFmtId="4" fontId="36" fillId="94" borderId="73" applyNumberFormat="0" applyProtection="0">
      <alignment horizontal="right" vertical="center"/>
    </xf>
    <xf numFmtId="4" fontId="36" fillId="94" borderId="73" applyNumberFormat="0" applyProtection="0">
      <alignment horizontal="right" vertical="center"/>
    </xf>
    <xf numFmtId="4" fontId="36" fillId="94" borderId="73" applyNumberFormat="0" applyProtection="0">
      <alignment horizontal="right" vertical="center"/>
    </xf>
    <xf numFmtId="4" fontId="36" fillId="94" borderId="73" applyNumberFormat="0" applyProtection="0">
      <alignment horizontal="right" vertical="center"/>
    </xf>
    <xf numFmtId="4" fontId="36" fillId="94" borderId="73" applyNumberFormat="0" applyProtection="0">
      <alignment horizontal="right" vertical="center"/>
    </xf>
    <xf numFmtId="4" fontId="36" fillId="94" borderId="73" applyNumberFormat="0" applyProtection="0">
      <alignment horizontal="right" vertical="center"/>
    </xf>
    <xf numFmtId="4" fontId="36" fillId="94" borderId="73" applyNumberFormat="0" applyProtection="0">
      <alignment horizontal="right" vertical="center"/>
    </xf>
    <xf numFmtId="4" fontId="36" fillId="94" borderId="73" applyNumberFormat="0" applyProtection="0">
      <alignment horizontal="right" vertical="center"/>
    </xf>
    <xf numFmtId="4" fontId="36" fillId="94" borderId="73" applyNumberFormat="0" applyProtection="0">
      <alignment horizontal="right" vertical="center"/>
    </xf>
    <xf numFmtId="4" fontId="36" fillId="94" borderId="73" applyNumberFormat="0" applyProtection="0">
      <alignment horizontal="right" vertical="center"/>
    </xf>
    <xf numFmtId="4" fontId="36" fillId="94" borderId="73" applyNumberFormat="0" applyProtection="0">
      <alignment horizontal="right" vertical="center"/>
    </xf>
    <xf numFmtId="4" fontId="36" fillId="94" borderId="73" applyNumberFormat="0" applyProtection="0">
      <alignment horizontal="right" vertical="center"/>
    </xf>
    <xf numFmtId="4" fontId="36" fillId="94" borderId="73" applyNumberFormat="0" applyProtection="0">
      <alignment horizontal="right" vertical="center"/>
    </xf>
    <xf numFmtId="4" fontId="36" fillId="94" borderId="73" applyNumberFormat="0" applyProtection="0">
      <alignment horizontal="right" vertical="center"/>
    </xf>
    <xf numFmtId="4" fontId="36" fillId="94" borderId="73" applyNumberFormat="0" applyProtection="0">
      <alignment horizontal="right" vertical="center"/>
    </xf>
    <xf numFmtId="4" fontId="36" fillId="94" borderId="73" applyNumberFormat="0" applyProtection="0">
      <alignment horizontal="right" vertical="center"/>
    </xf>
    <xf numFmtId="4" fontId="36" fillId="94" borderId="73" applyNumberFormat="0" applyProtection="0">
      <alignment horizontal="right" vertical="center"/>
    </xf>
    <xf numFmtId="4" fontId="36" fillId="94" borderId="73" applyNumberFormat="0" applyProtection="0">
      <alignment horizontal="right" vertical="center"/>
    </xf>
    <xf numFmtId="4" fontId="36" fillId="94" borderId="73" applyNumberFormat="0" applyProtection="0">
      <alignment horizontal="right" vertical="center"/>
    </xf>
    <xf numFmtId="4" fontId="36" fillId="94" borderId="73" applyNumberFormat="0" applyProtection="0">
      <alignment horizontal="right" vertical="center"/>
    </xf>
    <xf numFmtId="4" fontId="36" fillId="94" borderId="73" applyNumberFormat="0" applyProtection="0">
      <alignment horizontal="right" vertical="center"/>
    </xf>
    <xf numFmtId="4" fontId="36" fillId="94" borderId="73" applyNumberFormat="0" applyProtection="0">
      <alignment horizontal="right" vertical="center"/>
    </xf>
    <xf numFmtId="4" fontId="36" fillId="94" borderId="73" applyNumberFormat="0" applyProtection="0">
      <alignment horizontal="right" vertical="center"/>
    </xf>
    <xf numFmtId="4" fontId="36" fillId="94" borderId="73" applyNumberFormat="0" applyProtection="0">
      <alignment horizontal="right" vertical="center"/>
    </xf>
    <xf numFmtId="4" fontId="36" fillId="94" borderId="73" applyNumberFormat="0" applyProtection="0">
      <alignment horizontal="right" vertical="center"/>
    </xf>
    <xf numFmtId="4" fontId="36" fillId="94" borderId="73" applyNumberFormat="0" applyProtection="0">
      <alignment horizontal="right" vertical="center"/>
    </xf>
    <xf numFmtId="4" fontId="36" fillId="94" borderId="73" applyNumberFormat="0" applyProtection="0">
      <alignment horizontal="right" vertical="center"/>
    </xf>
    <xf numFmtId="4" fontId="36" fillId="94" borderId="73" applyNumberFormat="0" applyProtection="0">
      <alignment horizontal="right" vertical="center"/>
    </xf>
    <xf numFmtId="4" fontId="36" fillId="94" borderId="73" applyNumberFormat="0" applyProtection="0">
      <alignment horizontal="right" vertical="center"/>
    </xf>
    <xf numFmtId="4" fontId="36" fillId="94" borderId="73" applyNumberFormat="0" applyProtection="0">
      <alignment horizontal="right" vertical="center"/>
    </xf>
    <xf numFmtId="4" fontId="36" fillId="94" borderId="73" applyNumberFormat="0" applyProtection="0">
      <alignment horizontal="right" vertical="center"/>
    </xf>
    <xf numFmtId="4" fontId="36" fillId="94" borderId="73" applyNumberFormat="0" applyProtection="0">
      <alignment horizontal="right" vertical="center"/>
    </xf>
    <xf numFmtId="4" fontId="36" fillId="94" borderId="73" applyNumberFormat="0" applyProtection="0">
      <alignment horizontal="right" vertical="center"/>
    </xf>
    <xf numFmtId="4" fontId="36" fillId="94" borderId="73" applyNumberFormat="0" applyProtection="0">
      <alignment horizontal="right" vertical="center"/>
    </xf>
    <xf numFmtId="4" fontId="36" fillId="94" borderId="73" applyNumberFormat="0" applyProtection="0">
      <alignment horizontal="right" vertical="center"/>
    </xf>
    <xf numFmtId="4" fontId="36" fillId="94" borderId="73" applyNumberFormat="0" applyProtection="0">
      <alignment horizontal="right" vertical="center"/>
    </xf>
    <xf numFmtId="4" fontId="36" fillId="94" borderId="73" applyNumberFormat="0" applyProtection="0">
      <alignment horizontal="right" vertical="center"/>
    </xf>
    <xf numFmtId="4" fontId="36" fillId="94" borderId="73" applyNumberFormat="0" applyProtection="0">
      <alignment horizontal="right" vertical="center"/>
    </xf>
    <xf numFmtId="4" fontId="36" fillId="94" borderId="73" applyNumberFormat="0" applyProtection="0">
      <alignment horizontal="right" vertical="center"/>
    </xf>
    <xf numFmtId="4" fontId="36" fillId="94" borderId="73" applyNumberFormat="0" applyProtection="0">
      <alignment horizontal="right" vertical="center"/>
    </xf>
    <xf numFmtId="4" fontId="36" fillId="94" borderId="73" applyNumberFormat="0" applyProtection="0">
      <alignment horizontal="right" vertical="center"/>
    </xf>
    <xf numFmtId="4" fontId="36" fillId="94" borderId="73" applyNumberFormat="0" applyProtection="0">
      <alignment horizontal="right" vertical="center"/>
    </xf>
    <xf numFmtId="4" fontId="36" fillId="94" borderId="73" applyNumberFormat="0" applyProtection="0">
      <alignment horizontal="right" vertical="center"/>
    </xf>
    <xf numFmtId="4" fontId="36" fillId="94" borderId="73" applyNumberFormat="0" applyProtection="0">
      <alignment horizontal="right" vertical="center"/>
    </xf>
    <xf numFmtId="4" fontId="36" fillId="94" borderId="73" applyNumberFormat="0" applyProtection="0">
      <alignment horizontal="right" vertical="center"/>
    </xf>
    <xf numFmtId="4" fontId="36" fillId="94" borderId="73" applyNumberFormat="0" applyProtection="0">
      <alignment horizontal="right" vertical="center"/>
    </xf>
    <xf numFmtId="4" fontId="36" fillId="94" borderId="73" applyNumberFormat="0" applyProtection="0">
      <alignment horizontal="right" vertical="center"/>
    </xf>
    <xf numFmtId="4" fontId="36" fillId="94" borderId="73" applyNumberFormat="0" applyProtection="0">
      <alignment horizontal="right" vertical="center"/>
    </xf>
    <xf numFmtId="4" fontId="36" fillId="94" borderId="73" applyNumberFormat="0" applyProtection="0">
      <alignment horizontal="right" vertical="center"/>
    </xf>
    <xf numFmtId="4" fontId="36" fillId="94" borderId="73" applyNumberFormat="0" applyProtection="0">
      <alignment horizontal="right" vertical="center"/>
    </xf>
    <xf numFmtId="4" fontId="36" fillId="94" borderId="73" applyNumberFormat="0" applyProtection="0">
      <alignment horizontal="right" vertical="center"/>
    </xf>
    <xf numFmtId="4" fontId="36" fillId="94" borderId="73" applyNumberFormat="0" applyProtection="0">
      <alignment horizontal="right" vertical="center"/>
    </xf>
    <xf numFmtId="4" fontId="36" fillId="94" borderId="73" applyNumberFormat="0" applyProtection="0">
      <alignment horizontal="right" vertical="center"/>
    </xf>
    <xf numFmtId="4" fontId="36" fillId="94" borderId="73" applyNumberFormat="0" applyProtection="0">
      <alignment horizontal="right" vertical="center"/>
    </xf>
    <xf numFmtId="4" fontId="36" fillId="94" borderId="73" applyNumberFormat="0" applyProtection="0">
      <alignment horizontal="right" vertical="center"/>
    </xf>
    <xf numFmtId="4" fontId="36" fillId="94" borderId="73" applyNumberFormat="0" applyProtection="0">
      <alignment horizontal="right" vertical="center"/>
    </xf>
    <xf numFmtId="4" fontId="36" fillId="94" borderId="73" applyNumberFormat="0" applyProtection="0">
      <alignment horizontal="right" vertical="center"/>
    </xf>
    <xf numFmtId="4" fontId="36" fillId="94" borderId="73" applyNumberFormat="0" applyProtection="0">
      <alignment horizontal="right" vertical="center"/>
    </xf>
    <xf numFmtId="4" fontId="36" fillId="94" borderId="73" applyNumberFormat="0" applyProtection="0">
      <alignment horizontal="right" vertical="center"/>
    </xf>
    <xf numFmtId="4" fontId="36" fillId="94" borderId="73" applyNumberFormat="0" applyProtection="0">
      <alignment horizontal="right" vertical="center"/>
    </xf>
    <xf numFmtId="4" fontId="36" fillId="94" borderId="73" applyNumberFormat="0" applyProtection="0">
      <alignment horizontal="right" vertical="center"/>
    </xf>
    <xf numFmtId="4" fontId="36" fillId="94" borderId="73" applyNumberFormat="0" applyProtection="0">
      <alignment horizontal="right" vertical="center"/>
    </xf>
    <xf numFmtId="4" fontId="36" fillId="94" borderId="73" applyNumberFormat="0" applyProtection="0">
      <alignment horizontal="right" vertical="center"/>
    </xf>
    <xf numFmtId="4" fontId="36" fillId="94" borderId="73" applyNumberFormat="0" applyProtection="0">
      <alignment horizontal="right" vertical="center"/>
    </xf>
    <xf numFmtId="4" fontId="36" fillId="94" borderId="73" applyNumberFormat="0" applyProtection="0">
      <alignment horizontal="right" vertical="center"/>
    </xf>
    <xf numFmtId="4" fontId="36" fillId="94" borderId="73" applyNumberFormat="0" applyProtection="0">
      <alignment horizontal="right" vertical="center"/>
    </xf>
    <xf numFmtId="4" fontId="36" fillId="94" borderId="73" applyNumberFormat="0" applyProtection="0">
      <alignment horizontal="right" vertical="center"/>
    </xf>
    <xf numFmtId="4" fontId="36" fillId="94" borderId="73" applyNumberFormat="0" applyProtection="0">
      <alignment horizontal="right" vertical="center"/>
    </xf>
    <xf numFmtId="4" fontId="36" fillId="94" borderId="73" applyNumberFormat="0" applyProtection="0">
      <alignment horizontal="right" vertical="center"/>
    </xf>
    <xf numFmtId="4" fontId="36" fillId="94" borderId="73" applyNumberFormat="0" applyProtection="0">
      <alignment horizontal="right" vertical="center"/>
    </xf>
    <xf numFmtId="4" fontId="36" fillId="94" borderId="73" applyNumberFormat="0" applyProtection="0">
      <alignment horizontal="right" vertical="center"/>
    </xf>
    <xf numFmtId="4" fontId="36" fillId="94" borderId="73" applyNumberFormat="0" applyProtection="0">
      <alignment horizontal="right" vertical="center"/>
    </xf>
    <xf numFmtId="4" fontId="36" fillId="94" borderId="73" applyNumberFormat="0" applyProtection="0">
      <alignment horizontal="right" vertical="center"/>
    </xf>
    <xf numFmtId="4" fontId="36" fillId="94" borderId="73" applyNumberFormat="0" applyProtection="0">
      <alignment horizontal="right" vertical="center"/>
    </xf>
    <xf numFmtId="4" fontId="36" fillId="94" borderId="73" applyNumberFormat="0" applyProtection="0">
      <alignment horizontal="right" vertical="center"/>
    </xf>
    <xf numFmtId="4" fontId="36" fillId="94" borderId="73" applyNumberFormat="0" applyProtection="0">
      <alignment horizontal="right" vertical="center"/>
    </xf>
    <xf numFmtId="4" fontId="36" fillId="94" borderId="73" applyNumberFormat="0" applyProtection="0">
      <alignment horizontal="right" vertical="center"/>
    </xf>
    <xf numFmtId="4" fontId="36" fillId="94" borderId="73" applyNumberFormat="0" applyProtection="0">
      <alignment horizontal="right" vertical="center"/>
    </xf>
    <xf numFmtId="4" fontId="36" fillId="94" borderId="73" applyNumberFormat="0" applyProtection="0">
      <alignment horizontal="right" vertical="center"/>
    </xf>
    <xf numFmtId="4" fontId="36" fillId="94" borderId="73" applyNumberFormat="0" applyProtection="0">
      <alignment horizontal="right" vertical="center"/>
    </xf>
    <xf numFmtId="4" fontId="36" fillId="94" borderId="73" applyNumberFormat="0" applyProtection="0">
      <alignment horizontal="right" vertical="center"/>
    </xf>
    <xf numFmtId="4" fontId="36" fillId="94" borderId="73" applyNumberFormat="0" applyProtection="0">
      <alignment horizontal="right" vertical="center"/>
    </xf>
    <xf numFmtId="4" fontId="36" fillId="94" borderId="73" applyNumberFormat="0" applyProtection="0">
      <alignment horizontal="right" vertical="center"/>
    </xf>
    <xf numFmtId="4" fontId="36" fillId="94" borderId="73" applyNumberFormat="0" applyProtection="0">
      <alignment horizontal="right" vertical="center"/>
    </xf>
    <xf numFmtId="4" fontId="36" fillId="94" borderId="73" applyNumberFormat="0" applyProtection="0">
      <alignment horizontal="right" vertical="center"/>
    </xf>
    <xf numFmtId="4" fontId="36" fillId="94" borderId="73" applyNumberFormat="0" applyProtection="0">
      <alignment horizontal="right" vertical="center"/>
    </xf>
    <xf numFmtId="4" fontId="36" fillId="94" borderId="73" applyNumberFormat="0" applyProtection="0">
      <alignment horizontal="right" vertical="center"/>
    </xf>
    <xf numFmtId="4" fontId="36" fillId="94" borderId="73" applyNumberFormat="0" applyProtection="0">
      <alignment horizontal="right" vertical="center"/>
    </xf>
    <xf numFmtId="4" fontId="36" fillId="94" borderId="73" applyNumberFormat="0" applyProtection="0">
      <alignment horizontal="right" vertical="center"/>
    </xf>
    <xf numFmtId="4" fontId="36" fillId="94" borderId="73" applyNumberFormat="0" applyProtection="0">
      <alignment horizontal="right" vertical="center"/>
    </xf>
    <xf numFmtId="4" fontId="36" fillId="94" borderId="73" applyNumberFormat="0" applyProtection="0">
      <alignment horizontal="right" vertical="center"/>
    </xf>
    <xf numFmtId="4" fontId="36" fillId="94" borderId="73" applyNumberFormat="0" applyProtection="0">
      <alignment horizontal="right" vertical="center"/>
    </xf>
    <xf numFmtId="4" fontId="36" fillId="94" borderId="73" applyNumberFormat="0" applyProtection="0">
      <alignment horizontal="right" vertical="center"/>
    </xf>
    <xf numFmtId="4" fontId="36" fillId="94" borderId="73" applyNumberFormat="0" applyProtection="0">
      <alignment horizontal="right" vertical="center"/>
    </xf>
    <xf numFmtId="4" fontId="36" fillId="94" borderId="73" applyNumberFormat="0" applyProtection="0">
      <alignment horizontal="right" vertical="center"/>
    </xf>
    <xf numFmtId="4" fontId="36" fillId="94" borderId="73" applyNumberFormat="0" applyProtection="0">
      <alignment horizontal="right" vertical="center"/>
    </xf>
    <xf numFmtId="4" fontId="36" fillId="94" borderId="73" applyNumberFormat="0" applyProtection="0">
      <alignment horizontal="right" vertical="center"/>
    </xf>
    <xf numFmtId="4" fontId="36" fillId="94" borderId="73" applyNumberFormat="0" applyProtection="0">
      <alignment horizontal="right" vertical="center"/>
    </xf>
    <xf numFmtId="4" fontId="36" fillId="92" borderId="0" applyNumberFormat="0" applyProtection="0">
      <alignment horizontal="left" vertical="center" indent="1"/>
    </xf>
    <xf numFmtId="4" fontId="36" fillId="92" borderId="0" applyNumberFormat="0" applyProtection="0">
      <alignment horizontal="left" vertical="center" indent="1"/>
    </xf>
    <xf numFmtId="4" fontId="36" fillId="92" borderId="0" applyNumberFormat="0" applyProtection="0">
      <alignment horizontal="left" vertical="center" indent="1"/>
    </xf>
    <xf numFmtId="4" fontId="36" fillId="89" borderId="0" applyNumberFormat="0" applyProtection="0">
      <alignment horizontal="left" vertical="center" indent="1"/>
    </xf>
    <xf numFmtId="4" fontId="36" fillId="89" borderId="0" applyNumberFormat="0" applyProtection="0">
      <alignment horizontal="left" vertical="center" indent="1"/>
    </xf>
    <xf numFmtId="4" fontId="36" fillId="89" borderId="0" applyNumberFormat="0" applyProtection="0">
      <alignment horizontal="left" vertical="center" indent="1"/>
    </xf>
    <xf numFmtId="0" fontId="3" fillId="93" borderId="73" applyNumberFormat="0" applyProtection="0">
      <alignment horizontal="left" vertical="center" indent="1"/>
    </xf>
    <xf numFmtId="0" fontId="3" fillId="93" borderId="73" applyNumberFormat="0" applyProtection="0">
      <alignment horizontal="left" vertical="center" indent="1"/>
    </xf>
    <xf numFmtId="0" fontId="3" fillId="93" borderId="73" applyNumberFormat="0" applyProtection="0">
      <alignment horizontal="left" vertical="center" indent="1"/>
    </xf>
    <xf numFmtId="0" fontId="3" fillId="93" borderId="73" applyNumberFormat="0" applyProtection="0">
      <alignment horizontal="left" vertical="center" indent="1"/>
    </xf>
    <xf numFmtId="0" fontId="3" fillId="93" borderId="73" applyNumberFormat="0" applyProtection="0">
      <alignment horizontal="left" vertical="center" indent="1"/>
    </xf>
    <xf numFmtId="0" fontId="3" fillId="93" borderId="73" applyNumberFormat="0" applyProtection="0">
      <alignment horizontal="left" vertical="center" indent="1"/>
    </xf>
    <xf numFmtId="0" fontId="3" fillId="93" borderId="73" applyNumberFormat="0" applyProtection="0">
      <alignment horizontal="left" vertical="center" indent="1"/>
    </xf>
    <xf numFmtId="0" fontId="3" fillId="93" borderId="73" applyNumberFormat="0" applyProtection="0">
      <alignment horizontal="left" vertical="center" indent="1"/>
    </xf>
    <xf numFmtId="0" fontId="3" fillId="93" borderId="73" applyNumberFormat="0" applyProtection="0">
      <alignment horizontal="left" vertical="center" indent="1"/>
    </xf>
    <xf numFmtId="0" fontId="3" fillId="93" borderId="73" applyNumberFormat="0" applyProtection="0">
      <alignment horizontal="left" vertical="center" indent="1"/>
    </xf>
    <xf numFmtId="0" fontId="3" fillId="93" borderId="73" applyNumberFormat="0" applyProtection="0">
      <alignment horizontal="left" vertical="center" indent="1"/>
    </xf>
    <xf numFmtId="0" fontId="3" fillId="93" borderId="73" applyNumberFormat="0" applyProtection="0">
      <alignment horizontal="left" vertical="center" indent="1"/>
    </xf>
    <xf numFmtId="0" fontId="3" fillId="93" borderId="73" applyNumberFormat="0" applyProtection="0">
      <alignment horizontal="left" vertical="center" indent="1"/>
    </xf>
    <xf numFmtId="0" fontId="3" fillId="93" borderId="73" applyNumberFormat="0" applyProtection="0">
      <alignment horizontal="left" vertical="center" indent="1"/>
    </xf>
    <xf numFmtId="0" fontId="3" fillId="93" borderId="73" applyNumberFormat="0" applyProtection="0">
      <alignment horizontal="left" vertical="center" indent="1"/>
    </xf>
    <xf numFmtId="0" fontId="3" fillId="93" borderId="73" applyNumberFormat="0" applyProtection="0">
      <alignment horizontal="left" vertical="center" indent="1"/>
    </xf>
    <xf numFmtId="0" fontId="3" fillId="93" borderId="73" applyNumberFormat="0" applyProtection="0">
      <alignment horizontal="left" vertical="center" indent="1"/>
    </xf>
    <xf numFmtId="0" fontId="3" fillId="93" borderId="73" applyNumberFormat="0" applyProtection="0">
      <alignment horizontal="left" vertical="center" indent="1"/>
    </xf>
    <xf numFmtId="0" fontId="3" fillId="93" borderId="73" applyNumberFormat="0" applyProtection="0">
      <alignment horizontal="left" vertical="center" indent="1"/>
    </xf>
    <xf numFmtId="0" fontId="3" fillId="93" borderId="73" applyNumberFormat="0" applyProtection="0">
      <alignment horizontal="left" vertical="center" indent="1"/>
    </xf>
    <xf numFmtId="0" fontId="3" fillId="93" borderId="73" applyNumberFormat="0" applyProtection="0">
      <alignment horizontal="left" vertical="center" indent="1"/>
    </xf>
    <xf numFmtId="0" fontId="3" fillId="93" borderId="73" applyNumberFormat="0" applyProtection="0">
      <alignment horizontal="left" vertical="center" indent="1"/>
    </xf>
    <xf numFmtId="0" fontId="3" fillId="93" borderId="73" applyNumberFormat="0" applyProtection="0">
      <alignment horizontal="left" vertical="center" indent="1"/>
    </xf>
    <xf numFmtId="0" fontId="3" fillId="93" borderId="73" applyNumberFormat="0" applyProtection="0">
      <alignment horizontal="left" vertical="center" indent="1"/>
    </xf>
    <xf numFmtId="0" fontId="3" fillId="93" borderId="73" applyNumberFormat="0" applyProtection="0">
      <alignment horizontal="left" vertical="center" indent="1"/>
    </xf>
    <xf numFmtId="0" fontId="3" fillId="93" borderId="73" applyNumberFormat="0" applyProtection="0">
      <alignment horizontal="left" vertical="center" indent="1"/>
    </xf>
    <xf numFmtId="0" fontId="3" fillId="93" borderId="73" applyNumberFormat="0" applyProtection="0">
      <alignment horizontal="left" vertical="center" indent="1"/>
    </xf>
    <xf numFmtId="0" fontId="3" fillId="93" borderId="73" applyNumberFormat="0" applyProtection="0">
      <alignment horizontal="left" vertical="center" indent="1"/>
    </xf>
    <xf numFmtId="0" fontId="3" fillId="93" borderId="73" applyNumberFormat="0" applyProtection="0">
      <alignment horizontal="left" vertical="center" indent="1"/>
    </xf>
    <xf numFmtId="0" fontId="3" fillId="93" borderId="73" applyNumberFormat="0" applyProtection="0">
      <alignment horizontal="left" vertical="center" indent="1"/>
    </xf>
    <xf numFmtId="0" fontId="3" fillId="93" borderId="73" applyNumberFormat="0" applyProtection="0">
      <alignment horizontal="left" vertical="center" indent="1"/>
    </xf>
    <xf numFmtId="0" fontId="3" fillId="93" borderId="73" applyNumberFormat="0" applyProtection="0">
      <alignment horizontal="left" vertical="center" indent="1"/>
    </xf>
    <xf numFmtId="0" fontId="3" fillId="93" borderId="73" applyNumberFormat="0" applyProtection="0">
      <alignment horizontal="left" vertical="center" indent="1"/>
    </xf>
    <xf numFmtId="0" fontId="3" fillId="93" borderId="73" applyNumberFormat="0" applyProtection="0">
      <alignment horizontal="left" vertical="center" indent="1"/>
    </xf>
    <xf numFmtId="0" fontId="3" fillId="93" borderId="73" applyNumberFormat="0" applyProtection="0">
      <alignment horizontal="left" vertical="center" indent="1"/>
    </xf>
    <xf numFmtId="0" fontId="3" fillId="93" borderId="73" applyNumberFormat="0" applyProtection="0">
      <alignment horizontal="left" vertical="center" indent="1"/>
    </xf>
    <xf numFmtId="0" fontId="3" fillId="93" borderId="73" applyNumberFormat="0" applyProtection="0">
      <alignment horizontal="left" vertical="center" indent="1"/>
    </xf>
    <xf numFmtId="0" fontId="3" fillId="93" borderId="73" applyNumberFormat="0" applyProtection="0">
      <alignment horizontal="left" vertical="center" indent="1"/>
    </xf>
    <xf numFmtId="0" fontId="3" fillId="93" borderId="73" applyNumberFormat="0" applyProtection="0">
      <alignment horizontal="left" vertical="center" indent="1"/>
    </xf>
    <xf numFmtId="0" fontId="3" fillId="93" borderId="73" applyNumberFormat="0" applyProtection="0">
      <alignment horizontal="left" vertical="center" indent="1"/>
    </xf>
    <xf numFmtId="0" fontId="3" fillId="93" borderId="73" applyNumberFormat="0" applyProtection="0">
      <alignment horizontal="left" vertical="center" indent="1"/>
    </xf>
    <xf numFmtId="0" fontId="3" fillId="93" borderId="73" applyNumberFormat="0" applyProtection="0">
      <alignment horizontal="left" vertical="center" indent="1"/>
    </xf>
    <xf numFmtId="0" fontId="3" fillId="93" borderId="73" applyNumberFormat="0" applyProtection="0">
      <alignment horizontal="left" vertical="center" indent="1"/>
    </xf>
    <xf numFmtId="0" fontId="3" fillId="93" borderId="73" applyNumberFormat="0" applyProtection="0">
      <alignment horizontal="left" vertical="center" indent="1"/>
    </xf>
    <xf numFmtId="0" fontId="3" fillId="93" borderId="73" applyNumberFormat="0" applyProtection="0">
      <alignment horizontal="left" vertical="center" indent="1"/>
    </xf>
    <xf numFmtId="0" fontId="3" fillId="93" borderId="73" applyNumberFormat="0" applyProtection="0">
      <alignment horizontal="left" vertical="center" indent="1"/>
    </xf>
    <xf numFmtId="0" fontId="3" fillId="93" borderId="73" applyNumberFormat="0" applyProtection="0">
      <alignment horizontal="left" vertical="center" indent="1"/>
    </xf>
    <xf numFmtId="0" fontId="3" fillId="93" borderId="73" applyNumberFormat="0" applyProtection="0">
      <alignment horizontal="left" vertical="center" indent="1"/>
    </xf>
    <xf numFmtId="0" fontId="3" fillId="93" borderId="73" applyNumberFormat="0" applyProtection="0">
      <alignment horizontal="left" vertical="center" indent="1"/>
    </xf>
    <xf numFmtId="0" fontId="3" fillId="93" borderId="73" applyNumberFormat="0" applyProtection="0">
      <alignment horizontal="left" vertical="center" indent="1"/>
    </xf>
    <xf numFmtId="0" fontId="3" fillId="93" borderId="73" applyNumberFormat="0" applyProtection="0">
      <alignment horizontal="left" vertical="center" indent="1"/>
    </xf>
    <xf numFmtId="0" fontId="3" fillId="93" borderId="73" applyNumberFormat="0" applyProtection="0">
      <alignment horizontal="left" vertical="center" indent="1"/>
    </xf>
    <xf numFmtId="0" fontId="3" fillId="93" borderId="73" applyNumberFormat="0" applyProtection="0">
      <alignment horizontal="left" vertical="center" indent="1"/>
    </xf>
    <xf numFmtId="0" fontId="3" fillId="93" borderId="73" applyNumberFormat="0" applyProtection="0">
      <alignment horizontal="left" vertical="center" indent="1"/>
    </xf>
    <xf numFmtId="0" fontId="3" fillId="93" borderId="73" applyNumberFormat="0" applyProtection="0">
      <alignment horizontal="left" vertical="center" indent="1"/>
    </xf>
    <xf numFmtId="0" fontId="3" fillId="93" borderId="73" applyNumberFormat="0" applyProtection="0">
      <alignment horizontal="left" vertical="center" indent="1"/>
    </xf>
    <xf numFmtId="0" fontId="3" fillId="93" borderId="73" applyNumberFormat="0" applyProtection="0">
      <alignment horizontal="left" vertical="center" indent="1"/>
    </xf>
    <xf numFmtId="0" fontId="3" fillId="93" borderId="73" applyNumberFormat="0" applyProtection="0">
      <alignment horizontal="left" vertical="center" indent="1"/>
    </xf>
    <xf numFmtId="0" fontId="3" fillId="93" borderId="73" applyNumberFormat="0" applyProtection="0">
      <alignment horizontal="left" vertical="center" indent="1"/>
    </xf>
    <xf numFmtId="0" fontId="3" fillId="93" borderId="73" applyNumberFormat="0" applyProtection="0">
      <alignment horizontal="left" vertical="center" indent="1"/>
    </xf>
    <xf numFmtId="0" fontId="3" fillId="93" borderId="73" applyNumberFormat="0" applyProtection="0">
      <alignment horizontal="left" vertical="center" indent="1"/>
    </xf>
    <xf numFmtId="0" fontId="3" fillId="93" borderId="73" applyNumberFormat="0" applyProtection="0">
      <alignment horizontal="left" vertical="center" indent="1"/>
    </xf>
    <xf numFmtId="0" fontId="3" fillId="93" borderId="73" applyNumberFormat="0" applyProtection="0">
      <alignment horizontal="left" vertical="center" indent="1"/>
    </xf>
    <xf numFmtId="0" fontId="3" fillId="93" borderId="73" applyNumberFormat="0" applyProtection="0">
      <alignment horizontal="left" vertical="center" indent="1"/>
    </xf>
    <xf numFmtId="0" fontId="3" fillId="93" borderId="73" applyNumberFormat="0" applyProtection="0">
      <alignment horizontal="left" vertical="center" indent="1"/>
    </xf>
    <xf numFmtId="0" fontId="3" fillId="93" borderId="73" applyNumberFormat="0" applyProtection="0">
      <alignment horizontal="left" vertical="center" indent="1"/>
    </xf>
    <xf numFmtId="0" fontId="3" fillId="93" borderId="73" applyNumberFormat="0" applyProtection="0">
      <alignment horizontal="left" vertical="center" indent="1"/>
    </xf>
    <xf numFmtId="0" fontId="3" fillId="93" borderId="73" applyNumberFormat="0" applyProtection="0">
      <alignment horizontal="left" vertical="center" indent="1"/>
    </xf>
    <xf numFmtId="0" fontId="3" fillId="93" borderId="73" applyNumberFormat="0" applyProtection="0">
      <alignment horizontal="left" vertical="center" indent="1"/>
    </xf>
    <xf numFmtId="0" fontId="3" fillId="93" borderId="73" applyNumberFormat="0" applyProtection="0">
      <alignment horizontal="left" vertical="center" indent="1"/>
    </xf>
    <xf numFmtId="0" fontId="3" fillId="93" borderId="73" applyNumberFormat="0" applyProtection="0">
      <alignment horizontal="left" vertical="center" indent="1"/>
    </xf>
    <xf numFmtId="0" fontId="3" fillId="93" borderId="73" applyNumberFormat="0" applyProtection="0">
      <alignment horizontal="left" vertical="center" indent="1"/>
    </xf>
    <xf numFmtId="0" fontId="3" fillId="93" borderId="73" applyNumberFormat="0" applyProtection="0">
      <alignment horizontal="left" vertical="center" indent="1"/>
    </xf>
    <xf numFmtId="0" fontId="3" fillId="93" borderId="73" applyNumberFormat="0" applyProtection="0">
      <alignment horizontal="left" vertical="center" indent="1"/>
    </xf>
    <xf numFmtId="0" fontId="3" fillId="93" borderId="73" applyNumberFormat="0" applyProtection="0">
      <alignment horizontal="left" vertical="center" indent="1"/>
    </xf>
    <xf numFmtId="0" fontId="3" fillId="93" borderId="73" applyNumberFormat="0" applyProtection="0">
      <alignment horizontal="left" vertical="center" indent="1"/>
    </xf>
    <xf numFmtId="0" fontId="3" fillId="93" borderId="73" applyNumberFormat="0" applyProtection="0">
      <alignment horizontal="left" vertical="center" indent="1"/>
    </xf>
    <xf numFmtId="0" fontId="3" fillId="93" borderId="73" applyNumberFormat="0" applyProtection="0">
      <alignment horizontal="left" vertical="center" indent="1"/>
    </xf>
    <xf numFmtId="0" fontId="3" fillId="93" borderId="73" applyNumberFormat="0" applyProtection="0">
      <alignment horizontal="left" vertical="center" indent="1"/>
    </xf>
    <xf numFmtId="0" fontId="3" fillId="93" borderId="73" applyNumberFormat="0" applyProtection="0">
      <alignment horizontal="left" vertical="center" indent="1"/>
    </xf>
    <xf numFmtId="0" fontId="3" fillId="93" borderId="73" applyNumberFormat="0" applyProtection="0">
      <alignment horizontal="left" vertical="center" indent="1"/>
    </xf>
    <xf numFmtId="0" fontId="3" fillId="93" borderId="73" applyNumberFormat="0" applyProtection="0">
      <alignment horizontal="left" vertical="center" indent="1"/>
    </xf>
    <xf numFmtId="0" fontId="3" fillId="93" borderId="73" applyNumberFormat="0" applyProtection="0">
      <alignment horizontal="left" vertical="center" indent="1"/>
    </xf>
    <xf numFmtId="0" fontId="3" fillId="93" borderId="73" applyNumberFormat="0" applyProtection="0">
      <alignment horizontal="left" vertical="center" indent="1"/>
    </xf>
    <xf numFmtId="0" fontId="3" fillId="93" borderId="73" applyNumberFormat="0" applyProtection="0">
      <alignment horizontal="left" vertical="center" indent="1"/>
    </xf>
    <xf numFmtId="0" fontId="3" fillId="93" borderId="73" applyNumberFormat="0" applyProtection="0">
      <alignment horizontal="left" vertical="center" indent="1"/>
    </xf>
    <xf numFmtId="0" fontId="3" fillId="93" borderId="73" applyNumberFormat="0" applyProtection="0">
      <alignment horizontal="left" vertical="center" indent="1"/>
    </xf>
    <xf numFmtId="0" fontId="3" fillId="93" borderId="73" applyNumberFormat="0" applyProtection="0">
      <alignment horizontal="left" vertical="center" indent="1"/>
    </xf>
    <xf numFmtId="0" fontId="3" fillId="93" borderId="73" applyNumberFormat="0" applyProtection="0">
      <alignment horizontal="left" vertical="center" indent="1"/>
    </xf>
    <xf numFmtId="0" fontId="3" fillId="93" borderId="73" applyNumberFormat="0" applyProtection="0">
      <alignment horizontal="left" vertical="center" indent="1"/>
    </xf>
    <xf numFmtId="0" fontId="3" fillId="93" borderId="73" applyNumberFormat="0" applyProtection="0">
      <alignment horizontal="left" vertical="center" indent="1"/>
    </xf>
    <xf numFmtId="0" fontId="3" fillId="93" borderId="73" applyNumberFormat="0" applyProtection="0">
      <alignment horizontal="left" vertical="center" indent="1"/>
    </xf>
    <xf numFmtId="0" fontId="3" fillId="93" borderId="73" applyNumberFormat="0" applyProtection="0">
      <alignment horizontal="left" vertical="center" indent="1"/>
    </xf>
    <xf numFmtId="0" fontId="3" fillId="93" borderId="73" applyNumberFormat="0" applyProtection="0">
      <alignment horizontal="left" vertical="center" indent="1"/>
    </xf>
    <xf numFmtId="0" fontId="3" fillId="93" borderId="73" applyNumberFormat="0" applyProtection="0">
      <alignment horizontal="left" vertical="center" indent="1"/>
    </xf>
    <xf numFmtId="0" fontId="3" fillId="93" borderId="73" applyNumberFormat="0" applyProtection="0">
      <alignment horizontal="left" vertical="center" indent="1"/>
    </xf>
    <xf numFmtId="0" fontId="3" fillId="93" borderId="73" applyNumberFormat="0" applyProtection="0">
      <alignment horizontal="left" vertical="center" indent="1"/>
    </xf>
    <xf numFmtId="0" fontId="3" fillId="93" borderId="73" applyNumberFormat="0" applyProtection="0">
      <alignment horizontal="left" vertical="center" indent="1"/>
    </xf>
    <xf numFmtId="0" fontId="3" fillId="93" borderId="73" applyNumberFormat="0" applyProtection="0">
      <alignment horizontal="left" vertical="center" indent="1"/>
    </xf>
    <xf numFmtId="0" fontId="3" fillId="93" borderId="73" applyNumberFormat="0" applyProtection="0">
      <alignment horizontal="left" vertical="center" indent="1"/>
    </xf>
    <xf numFmtId="0" fontId="3" fillId="93" borderId="73" applyNumberFormat="0" applyProtection="0">
      <alignment horizontal="left" vertical="center" indent="1"/>
    </xf>
    <xf numFmtId="0" fontId="3" fillId="93" borderId="73" applyNumberFormat="0" applyProtection="0">
      <alignment horizontal="left" vertical="center" indent="1"/>
    </xf>
    <xf numFmtId="0" fontId="3" fillId="93" borderId="73" applyNumberFormat="0" applyProtection="0">
      <alignment horizontal="left" vertical="center" indent="1"/>
    </xf>
    <xf numFmtId="0" fontId="3" fillId="93" borderId="73" applyNumberFormat="0" applyProtection="0">
      <alignment horizontal="left" vertical="center" indent="1"/>
    </xf>
    <xf numFmtId="0" fontId="3" fillId="93" borderId="73" applyNumberFormat="0" applyProtection="0">
      <alignment horizontal="left" vertical="center" indent="1"/>
    </xf>
    <xf numFmtId="0" fontId="3" fillId="93" borderId="73" applyNumberFormat="0" applyProtection="0">
      <alignment horizontal="left" vertical="center" indent="1"/>
    </xf>
    <xf numFmtId="0" fontId="3" fillId="93" borderId="73" applyNumberFormat="0" applyProtection="0">
      <alignment horizontal="left" vertical="center" indent="1"/>
    </xf>
    <xf numFmtId="0" fontId="3" fillId="93" borderId="73" applyNumberFormat="0" applyProtection="0">
      <alignment horizontal="left" vertical="center" indent="1"/>
    </xf>
    <xf numFmtId="0" fontId="3" fillId="93" borderId="73" applyNumberFormat="0" applyProtection="0">
      <alignment horizontal="left" vertical="center" indent="1"/>
    </xf>
    <xf numFmtId="0" fontId="3" fillId="93" borderId="73" applyNumberFormat="0" applyProtection="0">
      <alignment horizontal="left" vertical="center" indent="1"/>
    </xf>
    <xf numFmtId="0" fontId="3" fillId="93" borderId="73" applyNumberFormat="0" applyProtection="0">
      <alignment horizontal="left" vertical="center" indent="1"/>
    </xf>
    <xf numFmtId="0" fontId="3" fillId="93" borderId="73" applyNumberFormat="0" applyProtection="0">
      <alignment horizontal="left" vertical="center" indent="1"/>
    </xf>
    <xf numFmtId="0" fontId="3" fillId="93" borderId="73" applyNumberFormat="0" applyProtection="0">
      <alignment horizontal="left" vertical="center" indent="1"/>
    </xf>
    <xf numFmtId="0" fontId="3" fillId="93" borderId="73" applyNumberFormat="0" applyProtection="0">
      <alignment horizontal="left" vertical="center" indent="1"/>
    </xf>
    <xf numFmtId="0" fontId="3" fillId="93" borderId="73" applyNumberFormat="0" applyProtection="0">
      <alignment horizontal="left" vertical="center" indent="1"/>
    </xf>
    <xf numFmtId="0" fontId="3" fillId="93" borderId="73" applyNumberFormat="0" applyProtection="0">
      <alignment horizontal="left" vertical="center" indent="1"/>
    </xf>
    <xf numFmtId="0" fontId="3" fillId="93" borderId="73" applyNumberFormat="0" applyProtection="0">
      <alignment horizontal="left" vertical="center" indent="1"/>
    </xf>
    <xf numFmtId="0" fontId="3" fillId="93" borderId="73" applyNumberFormat="0" applyProtection="0">
      <alignment horizontal="left" vertical="center" indent="1"/>
    </xf>
    <xf numFmtId="0" fontId="3" fillId="93" borderId="73" applyNumberFormat="0" applyProtection="0">
      <alignment horizontal="left" vertical="center" indent="1"/>
    </xf>
    <xf numFmtId="0" fontId="3" fillId="93" borderId="73" applyNumberFormat="0" applyProtection="0">
      <alignment horizontal="left" vertical="center" indent="1"/>
    </xf>
    <xf numFmtId="0" fontId="3" fillId="93" borderId="73" applyNumberFormat="0" applyProtection="0">
      <alignment horizontal="left" vertical="center" indent="1"/>
    </xf>
    <xf numFmtId="0" fontId="3" fillId="93" borderId="73" applyNumberFormat="0" applyProtection="0">
      <alignment horizontal="left" vertical="center" indent="1"/>
    </xf>
    <xf numFmtId="0" fontId="3" fillId="93" borderId="73" applyNumberFormat="0" applyProtection="0">
      <alignment horizontal="left" vertical="center" indent="1"/>
    </xf>
    <xf numFmtId="0" fontId="3" fillId="93" borderId="73" applyNumberFormat="0" applyProtection="0">
      <alignment horizontal="left" vertical="center" indent="1"/>
    </xf>
    <xf numFmtId="0" fontId="3" fillId="93" borderId="73" applyNumberFormat="0" applyProtection="0">
      <alignment horizontal="left" vertical="center" indent="1"/>
    </xf>
    <xf numFmtId="0" fontId="3" fillId="93" borderId="73" applyNumberFormat="0" applyProtection="0">
      <alignment horizontal="left" vertical="center" indent="1"/>
    </xf>
    <xf numFmtId="0" fontId="3" fillId="93" borderId="73" applyNumberFormat="0" applyProtection="0">
      <alignment horizontal="left" vertical="center" indent="1"/>
    </xf>
    <xf numFmtId="0" fontId="3" fillId="93" borderId="73" applyNumberFormat="0" applyProtection="0">
      <alignment horizontal="left" vertical="center" indent="1"/>
    </xf>
    <xf numFmtId="0" fontId="3" fillId="93" borderId="73" applyNumberFormat="0" applyProtection="0">
      <alignment horizontal="left" vertical="center" indent="1"/>
    </xf>
    <xf numFmtId="0" fontId="3" fillId="93" borderId="73" applyNumberFormat="0" applyProtection="0">
      <alignment horizontal="left" vertical="center" indent="1"/>
    </xf>
    <xf numFmtId="0" fontId="3" fillId="93" borderId="73" applyNumberFormat="0" applyProtection="0">
      <alignment horizontal="left" vertical="center" indent="1"/>
    </xf>
    <xf numFmtId="0" fontId="3" fillId="93" borderId="73" applyNumberFormat="0" applyProtection="0">
      <alignment horizontal="left" vertical="center" indent="1"/>
    </xf>
    <xf numFmtId="0" fontId="3" fillId="93" borderId="73" applyNumberFormat="0" applyProtection="0">
      <alignment horizontal="left" vertical="center" indent="1"/>
    </xf>
    <xf numFmtId="0" fontId="3" fillId="93" borderId="73" applyNumberFormat="0" applyProtection="0">
      <alignment horizontal="left" vertical="center" indent="1"/>
    </xf>
    <xf numFmtId="0" fontId="3" fillId="93" borderId="73" applyNumberFormat="0" applyProtection="0">
      <alignment horizontal="left" vertical="center" indent="1"/>
    </xf>
    <xf numFmtId="0" fontId="3" fillId="93" borderId="73" applyNumberFormat="0" applyProtection="0">
      <alignment horizontal="left" vertical="center" indent="1"/>
    </xf>
    <xf numFmtId="0" fontId="3" fillId="93" borderId="73" applyNumberFormat="0" applyProtection="0">
      <alignment horizontal="left" vertical="center" indent="1"/>
    </xf>
    <xf numFmtId="0" fontId="3" fillId="93" borderId="73" applyNumberFormat="0" applyProtection="0">
      <alignment horizontal="left" vertical="center" indent="1"/>
    </xf>
    <xf numFmtId="0" fontId="3" fillId="93" borderId="73" applyNumberFormat="0" applyProtection="0">
      <alignment horizontal="left" vertical="center" indent="1"/>
    </xf>
    <xf numFmtId="0" fontId="3" fillId="93" borderId="73" applyNumberFormat="0" applyProtection="0">
      <alignment horizontal="left" vertical="center" indent="1"/>
    </xf>
    <xf numFmtId="0" fontId="3" fillId="93" borderId="73" applyNumberFormat="0" applyProtection="0">
      <alignment horizontal="left" vertical="center" indent="1"/>
    </xf>
    <xf numFmtId="0" fontId="3" fillId="93" borderId="73" applyNumberFormat="0" applyProtection="0">
      <alignment horizontal="left" vertical="center" indent="1"/>
    </xf>
    <xf numFmtId="0" fontId="3" fillId="93" borderId="73" applyNumberFormat="0" applyProtection="0">
      <alignment horizontal="left" vertical="center" indent="1"/>
    </xf>
    <xf numFmtId="0" fontId="3" fillId="93" borderId="73" applyNumberFormat="0" applyProtection="0">
      <alignment horizontal="left" vertical="center" indent="1"/>
    </xf>
    <xf numFmtId="0" fontId="3" fillId="93" borderId="73" applyNumberFormat="0" applyProtection="0">
      <alignment horizontal="left" vertical="center" indent="1"/>
    </xf>
    <xf numFmtId="0" fontId="3" fillId="93" borderId="73" applyNumberFormat="0" applyProtection="0">
      <alignment horizontal="left" vertical="center" indent="1"/>
    </xf>
    <xf numFmtId="0" fontId="3" fillId="93" borderId="73" applyNumberFormat="0" applyProtection="0">
      <alignment horizontal="left" vertical="center" indent="1"/>
    </xf>
    <xf numFmtId="0" fontId="3" fillId="93" borderId="73" applyNumberFormat="0" applyProtection="0">
      <alignment horizontal="left" vertical="center" indent="1"/>
    </xf>
    <xf numFmtId="0" fontId="3" fillId="93" borderId="73" applyNumberFormat="0" applyProtection="0">
      <alignment horizontal="left" vertical="center" indent="1"/>
    </xf>
    <xf numFmtId="0" fontId="3" fillId="93" borderId="73" applyNumberFormat="0" applyProtection="0">
      <alignment horizontal="left" vertical="center" indent="1"/>
    </xf>
    <xf numFmtId="0" fontId="3" fillId="93" borderId="73" applyNumberFormat="0" applyProtection="0">
      <alignment horizontal="left" vertical="center" indent="1"/>
    </xf>
    <xf numFmtId="0" fontId="3" fillId="93" borderId="73" applyNumberFormat="0" applyProtection="0">
      <alignment horizontal="left" vertical="center" indent="1"/>
    </xf>
    <xf numFmtId="0" fontId="3" fillId="93" borderId="73" applyNumberFormat="0" applyProtection="0">
      <alignment horizontal="left" vertical="center" indent="1"/>
    </xf>
    <xf numFmtId="0" fontId="3" fillId="93" borderId="73" applyNumberFormat="0" applyProtection="0">
      <alignment horizontal="left" vertical="center" indent="1"/>
    </xf>
    <xf numFmtId="0" fontId="3" fillId="93" borderId="73" applyNumberFormat="0" applyProtection="0">
      <alignment horizontal="left" vertical="center" indent="1"/>
    </xf>
    <xf numFmtId="0" fontId="3" fillId="93" borderId="73" applyNumberFormat="0" applyProtection="0">
      <alignment horizontal="left" vertical="center" indent="1"/>
    </xf>
    <xf numFmtId="0" fontId="3" fillId="93" borderId="73" applyNumberFormat="0" applyProtection="0">
      <alignment horizontal="left" vertical="center" indent="1"/>
    </xf>
    <xf numFmtId="0" fontId="3" fillId="93" borderId="73" applyNumberFormat="0" applyProtection="0">
      <alignment horizontal="left" vertical="center" indent="1"/>
    </xf>
    <xf numFmtId="0" fontId="3" fillId="93" borderId="73" applyNumberFormat="0" applyProtection="0">
      <alignment horizontal="left" vertical="center" indent="1"/>
    </xf>
    <xf numFmtId="0" fontId="3" fillId="93" borderId="73" applyNumberFormat="0" applyProtection="0">
      <alignment horizontal="left" vertical="center" indent="1"/>
    </xf>
    <xf numFmtId="0" fontId="3" fillId="93" borderId="73" applyNumberFormat="0" applyProtection="0">
      <alignment horizontal="left" vertical="center" indent="1"/>
    </xf>
    <xf numFmtId="0" fontId="3" fillId="93" borderId="73" applyNumberFormat="0" applyProtection="0">
      <alignment horizontal="left" vertical="center" indent="1"/>
    </xf>
    <xf numFmtId="0" fontId="3" fillId="93" borderId="73" applyNumberFormat="0" applyProtection="0">
      <alignment horizontal="left" vertical="center" indent="1"/>
    </xf>
    <xf numFmtId="0" fontId="3" fillId="93" borderId="73" applyNumberFormat="0" applyProtection="0">
      <alignment horizontal="left" vertical="center" indent="1"/>
    </xf>
    <xf numFmtId="0" fontId="3" fillId="93" borderId="73" applyNumberFormat="0" applyProtection="0">
      <alignment horizontal="left" vertical="center" indent="1"/>
    </xf>
    <xf numFmtId="0" fontId="3" fillId="93" borderId="73" applyNumberFormat="0" applyProtection="0">
      <alignment horizontal="left" vertical="center" indent="1"/>
    </xf>
    <xf numFmtId="0" fontId="3" fillId="93" borderId="73" applyNumberFormat="0" applyProtection="0">
      <alignment horizontal="left" vertical="center" indent="1"/>
    </xf>
    <xf numFmtId="0" fontId="3" fillId="93" borderId="73" applyNumberFormat="0" applyProtection="0">
      <alignment horizontal="left" vertical="center" indent="1"/>
    </xf>
    <xf numFmtId="0" fontId="3" fillId="93" borderId="73" applyNumberFormat="0" applyProtection="0">
      <alignment horizontal="left" vertical="center" indent="1"/>
    </xf>
    <xf numFmtId="0" fontId="3" fillId="93" borderId="73" applyNumberFormat="0" applyProtection="0">
      <alignment horizontal="left" vertical="center" indent="1"/>
    </xf>
    <xf numFmtId="0" fontId="3" fillId="93" borderId="73" applyNumberFormat="0" applyProtection="0">
      <alignment horizontal="left" vertical="center" indent="1"/>
    </xf>
    <xf numFmtId="0" fontId="3" fillId="93" borderId="73" applyNumberFormat="0" applyProtection="0">
      <alignment horizontal="left" vertical="center" indent="1"/>
    </xf>
    <xf numFmtId="0" fontId="3" fillId="93" borderId="73" applyNumberFormat="0" applyProtection="0">
      <alignment horizontal="left" vertical="center" indent="1"/>
    </xf>
    <xf numFmtId="0" fontId="3" fillId="93" borderId="73" applyNumberFormat="0" applyProtection="0">
      <alignment horizontal="left" vertical="center" indent="1"/>
    </xf>
    <xf numFmtId="0" fontId="3" fillId="93" borderId="73" applyNumberFormat="0" applyProtection="0">
      <alignment horizontal="left" vertical="center" indent="1"/>
    </xf>
    <xf numFmtId="0" fontId="3" fillId="93" borderId="73" applyNumberFormat="0" applyProtection="0">
      <alignment horizontal="left" vertical="center" indent="1"/>
    </xf>
    <xf numFmtId="0" fontId="3" fillId="93" borderId="73" applyNumberFormat="0" applyProtection="0">
      <alignment horizontal="left" vertical="center" indent="1"/>
    </xf>
    <xf numFmtId="0" fontId="3" fillId="93" borderId="73" applyNumberFormat="0" applyProtection="0">
      <alignment horizontal="left" vertical="center" indent="1"/>
    </xf>
    <xf numFmtId="0" fontId="3" fillId="93" borderId="73" applyNumberFormat="0" applyProtection="0">
      <alignment horizontal="left" vertical="center" indent="1"/>
    </xf>
    <xf numFmtId="0" fontId="3" fillId="93" borderId="73" applyNumberFormat="0" applyProtection="0">
      <alignment horizontal="left" vertical="center" indent="1"/>
    </xf>
    <xf numFmtId="0" fontId="3" fillId="93" borderId="73" applyNumberFormat="0" applyProtection="0">
      <alignment horizontal="left" vertical="center" indent="1"/>
    </xf>
    <xf numFmtId="0" fontId="3" fillId="93" borderId="73" applyNumberFormat="0" applyProtection="0">
      <alignment horizontal="left" vertical="center" indent="1"/>
    </xf>
    <xf numFmtId="0" fontId="3" fillId="93" borderId="73" applyNumberFormat="0" applyProtection="0">
      <alignment horizontal="left" vertical="center" indent="1"/>
    </xf>
    <xf numFmtId="0" fontId="3" fillId="93" borderId="73" applyNumberFormat="0" applyProtection="0">
      <alignment horizontal="left" vertical="center" indent="1"/>
    </xf>
    <xf numFmtId="0" fontId="3" fillId="93" borderId="73" applyNumberFormat="0" applyProtection="0">
      <alignment horizontal="left" vertical="center" indent="1"/>
    </xf>
    <xf numFmtId="0" fontId="3" fillId="93" borderId="73" applyNumberFormat="0" applyProtection="0">
      <alignment horizontal="left" vertical="center" indent="1"/>
    </xf>
    <xf numFmtId="0" fontId="3" fillId="93" borderId="73" applyNumberFormat="0" applyProtection="0">
      <alignment horizontal="left" vertical="center" indent="1"/>
    </xf>
    <xf numFmtId="0" fontId="3" fillId="93" borderId="73" applyNumberFormat="0" applyProtection="0">
      <alignment horizontal="left" vertical="center" indent="1"/>
    </xf>
    <xf numFmtId="0" fontId="3" fillId="93" borderId="73" applyNumberFormat="0" applyProtection="0">
      <alignment horizontal="left" vertical="center" indent="1"/>
    </xf>
    <xf numFmtId="0" fontId="3" fillId="93" borderId="73" applyNumberFormat="0" applyProtection="0">
      <alignment horizontal="left" vertical="center" indent="1"/>
    </xf>
    <xf numFmtId="0" fontId="3" fillId="93" borderId="73" applyNumberFormat="0" applyProtection="0">
      <alignment horizontal="left" vertical="center" indent="1"/>
    </xf>
    <xf numFmtId="0" fontId="3" fillId="93" borderId="73" applyNumberFormat="0" applyProtection="0">
      <alignment horizontal="left" vertical="center" indent="1"/>
    </xf>
    <xf numFmtId="0" fontId="3" fillId="93" borderId="73" applyNumberFormat="0" applyProtection="0">
      <alignment horizontal="left" vertical="center" indent="1"/>
    </xf>
    <xf numFmtId="0" fontId="3" fillId="93" borderId="73" applyNumberFormat="0" applyProtection="0">
      <alignment horizontal="left" vertical="center" indent="1"/>
    </xf>
    <xf numFmtId="0" fontId="3" fillId="93" borderId="73" applyNumberFormat="0" applyProtection="0">
      <alignment horizontal="left" vertical="center" indent="1"/>
    </xf>
    <xf numFmtId="0" fontId="3" fillId="93" borderId="73" applyNumberFormat="0" applyProtection="0">
      <alignment horizontal="left" vertical="center" indent="1"/>
    </xf>
    <xf numFmtId="0" fontId="3" fillId="93" borderId="73" applyNumberFormat="0" applyProtection="0">
      <alignment horizontal="left" vertical="center" indent="1"/>
    </xf>
    <xf numFmtId="0" fontId="3" fillId="93" borderId="73" applyNumberFormat="0" applyProtection="0">
      <alignment horizontal="left" vertical="center" indent="1"/>
    </xf>
    <xf numFmtId="0" fontId="3" fillId="93" borderId="73" applyNumberFormat="0" applyProtection="0">
      <alignment horizontal="left" vertical="center" indent="1"/>
    </xf>
    <xf numFmtId="0" fontId="3" fillId="93" borderId="73" applyNumberFormat="0" applyProtection="0">
      <alignment horizontal="left" vertical="center" indent="1"/>
    </xf>
    <xf numFmtId="0" fontId="3" fillId="93" borderId="73" applyNumberFormat="0" applyProtection="0">
      <alignment horizontal="left" vertical="center" indent="1"/>
    </xf>
    <xf numFmtId="0" fontId="3" fillId="93" borderId="73" applyNumberFormat="0" applyProtection="0">
      <alignment horizontal="left" vertical="center" indent="1"/>
    </xf>
    <xf numFmtId="0" fontId="3" fillId="93" borderId="73" applyNumberFormat="0" applyProtection="0">
      <alignment horizontal="left" vertical="center" indent="1"/>
    </xf>
    <xf numFmtId="0" fontId="3" fillId="93" borderId="73" applyNumberFormat="0" applyProtection="0">
      <alignment horizontal="left" vertical="center" indent="1"/>
    </xf>
    <xf numFmtId="0" fontId="3" fillId="93" borderId="73" applyNumberFormat="0" applyProtection="0">
      <alignment horizontal="left" vertical="center" indent="1"/>
    </xf>
    <xf numFmtId="0" fontId="3" fillId="93" borderId="73" applyNumberFormat="0" applyProtection="0">
      <alignment horizontal="left" vertical="center" indent="1"/>
    </xf>
    <xf numFmtId="0" fontId="3" fillId="93" borderId="73" applyNumberFormat="0" applyProtection="0">
      <alignment horizontal="left" vertical="center" indent="1"/>
    </xf>
    <xf numFmtId="0" fontId="3" fillId="93" borderId="73" applyNumberFormat="0" applyProtection="0">
      <alignment horizontal="left" vertical="center" indent="1"/>
    </xf>
    <xf numFmtId="0" fontId="3" fillId="93" borderId="73" applyNumberFormat="0" applyProtection="0">
      <alignment horizontal="left" vertical="center" indent="1"/>
    </xf>
    <xf numFmtId="0" fontId="3" fillId="93" borderId="73" applyNumberFormat="0" applyProtection="0">
      <alignment horizontal="left" vertical="center" indent="1"/>
    </xf>
    <xf numFmtId="0" fontId="3" fillId="93" borderId="73" applyNumberFormat="0" applyProtection="0">
      <alignment horizontal="left" vertical="center" indent="1"/>
    </xf>
    <xf numFmtId="0" fontId="3" fillId="93" borderId="73" applyNumberFormat="0" applyProtection="0">
      <alignment horizontal="left" vertical="center" indent="1"/>
    </xf>
    <xf numFmtId="0" fontId="3" fillId="93" borderId="73" applyNumberFormat="0" applyProtection="0">
      <alignment horizontal="left" vertical="center" indent="1"/>
    </xf>
    <xf numFmtId="0" fontId="3" fillId="93" borderId="73" applyNumberFormat="0" applyProtection="0">
      <alignment horizontal="left" vertical="center" indent="1"/>
    </xf>
    <xf numFmtId="0" fontId="3" fillId="93" borderId="73" applyNumberFormat="0" applyProtection="0">
      <alignment horizontal="left" vertical="center" indent="1"/>
    </xf>
    <xf numFmtId="0" fontId="3" fillId="93" borderId="73" applyNumberFormat="0" applyProtection="0">
      <alignment horizontal="left" vertical="center" indent="1"/>
    </xf>
    <xf numFmtId="0" fontId="3" fillId="93" borderId="73" applyNumberFormat="0" applyProtection="0">
      <alignment horizontal="left" vertical="center" indent="1"/>
    </xf>
    <xf numFmtId="0" fontId="3" fillId="93" borderId="73" applyNumberFormat="0" applyProtection="0">
      <alignment horizontal="left" vertical="center" indent="1"/>
    </xf>
    <xf numFmtId="0" fontId="3" fillId="93" borderId="73" applyNumberFormat="0" applyProtection="0">
      <alignment horizontal="left" vertical="center" indent="1"/>
    </xf>
    <xf numFmtId="0" fontId="3" fillId="93" borderId="73" applyNumberFormat="0" applyProtection="0">
      <alignment horizontal="left" vertical="center" indent="1"/>
    </xf>
    <xf numFmtId="0" fontId="3" fillId="93" borderId="73" applyNumberFormat="0" applyProtection="0">
      <alignment horizontal="left" vertical="center" indent="1"/>
    </xf>
    <xf numFmtId="0" fontId="3" fillId="93" borderId="73" applyNumberFormat="0" applyProtection="0">
      <alignment horizontal="left" vertical="center" indent="1"/>
    </xf>
    <xf numFmtId="0" fontId="3" fillId="93" borderId="73" applyNumberFormat="0" applyProtection="0">
      <alignment horizontal="left" vertical="center" indent="1"/>
    </xf>
    <xf numFmtId="0" fontId="3" fillId="93" borderId="73" applyNumberFormat="0" applyProtection="0">
      <alignment horizontal="left" vertical="center" indent="1"/>
    </xf>
    <xf numFmtId="0" fontId="3" fillId="93" borderId="73" applyNumberFormat="0" applyProtection="0">
      <alignment horizontal="left" vertical="center" indent="1"/>
    </xf>
    <xf numFmtId="0" fontId="3" fillId="93" borderId="73" applyNumberFormat="0" applyProtection="0">
      <alignment horizontal="left" vertical="center" indent="1"/>
    </xf>
    <xf numFmtId="0" fontId="3" fillId="93" borderId="73" applyNumberFormat="0" applyProtection="0">
      <alignment horizontal="left" vertical="center" indent="1"/>
    </xf>
    <xf numFmtId="0" fontId="3" fillId="93" borderId="73" applyNumberFormat="0" applyProtection="0">
      <alignment horizontal="left" vertical="center" indent="1"/>
    </xf>
    <xf numFmtId="0" fontId="3" fillId="93" borderId="73" applyNumberFormat="0" applyProtection="0">
      <alignment horizontal="left" vertical="center" indent="1"/>
    </xf>
    <xf numFmtId="0" fontId="3" fillId="93" borderId="73" applyNumberFormat="0" applyProtection="0">
      <alignment horizontal="left" vertical="center" indent="1"/>
    </xf>
    <xf numFmtId="0" fontId="3" fillId="93" borderId="73" applyNumberFormat="0" applyProtection="0">
      <alignment horizontal="left" vertical="center" indent="1"/>
    </xf>
    <xf numFmtId="0" fontId="3" fillId="93" borderId="73" applyNumberFormat="0" applyProtection="0">
      <alignment horizontal="left" vertical="center" indent="1"/>
    </xf>
    <xf numFmtId="0" fontId="3" fillId="93" borderId="73" applyNumberFormat="0" applyProtection="0">
      <alignment horizontal="left" vertical="center" indent="1"/>
    </xf>
    <xf numFmtId="0" fontId="3" fillId="93" borderId="73" applyNumberFormat="0" applyProtection="0">
      <alignment horizontal="left" vertical="center" indent="1"/>
    </xf>
    <xf numFmtId="0" fontId="3" fillId="93" borderId="73" applyNumberFormat="0" applyProtection="0">
      <alignment horizontal="left" vertical="center" indent="1"/>
    </xf>
    <xf numFmtId="0" fontId="3" fillId="93" borderId="73" applyNumberFormat="0" applyProtection="0">
      <alignment horizontal="left" vertical="center" indent="1"/>
    </xf>
    <xf numFmtId="0" fontId="3" fillId="93" borderId="73" applyNumberFormat="0" applyProtection="0">
      <alignment horizontal="left" vertical="center" indent="1"/>
    </xf>
    <xf numFmtId="0" fontId="3" fillId="93" borderId="73" applyNumberFormat="0" applyProtection="0">
      <alignment horizontal="left" vertical="center" indent="1"/>
    </xf>
    <xf numFmtId="0" fontId="3" fillId="93" borderId="73" applyNumberFormat="0" applyProtection="0">
      <alignment horizontal="left" vertical="center" indent="1"/>
    </xf>
    <xf numFmtId="0" fontId="3" fillId="93" borderId="73" applyNumberFormat="0" applyProtection="0">
      <alignment horizontal="left" vertical="center" indent="1"/>
    </xf>
    <xf numFmtId="0" fontId="3" fillId="93" borderId="73" applyNumberFormat="0" applyProtection="0">
      <alignment horizontal="left" vertical="center" indent="1"/>
    </xf>
    <xf numFmtId="0" fontId="3" fillId="93" borderId="73" applyNumberFormat="0" applyProtection="0">
      <alignment horizontal="left" vertical="center" indent="1"/>
    </xf>
    <xf numFmtId="0" fontId="3" fillId="93" borderId="73" applyNumberFormat="0" applyProtection="0">
      <alignment horizontal="left" vertical="center" indent="1"/>
    </xf>
    <xf numFmtId="0" fontId="3" fillId="93" borderId="73" applyNumberFormat="0" applyProtection="0">
      <alignment horizontal="left" vertical="center" indent="1"/>
    </xf>
    <xf numFmtId="0" fontId="3" fillId="93" borderId="73" applyNumberFormat="0" applyProtection="0">
      <alignment horizontal="left" vertical="center" indent="1"/>
    </xf>
    <xf numFmtId="0" fontId="3" fillId="93" borderId="73" applyNumberFormat="0" applyProtection="0">
      <alignment horizontal="left" vertical="center" indent="1"/>
    </xf>
    <xf numFmtId="0" fontId="3" fillId="93" borderId="73" applyNumberFormat="0" applyProtection="0">
      <alignment horizontal="left" vertical="center" indent="1"/>
    </xf>
    <xf numFmtId="0" fontId="3" fillId="93" borderId="73" applyNumberFormat="0" applyProtection="0">
      <alignment horizontal="left" vertical="center" indent="1"/>
    </xf>
    <xf numFmtId="0" fontId="3" fillId="93" borderId="73" applyNumberFormat="0" applyProtection="0">
      <alignment horizontal="left" vertical="center" indent="1"/>
    </xf>
    <xf numFmtId="0" fontId="3" fillId="93" borderId="73" applyNumberFormat="0" applyProtection="0">
      <alignment horizontal="left" vertical="center" indent="1"/>
    </xf>
    <xf numFmtId="0" fontId="3" fillId="93" borderId="73" applyNumberFormat="0" applyProtection="0">
      <alignment horizontal="left" vertical="center" indent="1"/>
    </xf>
    <xf numFmtId="0" fontId="3" fillId="93" borderId="73" applyNumberFormat="0" applyProtection="0">
      <alignment horizontal="left" vertical="center" indent="1"/>
    </xf>
    <xf numFmtId="0" fontId="3" fillId="93" borderId="73" applyNumberFormat="0" applyProtection="0">
      <alignment horizontal="left" vertical="center" indent="1"/>
    </xf>
    <xf numFmtId="0" fontId="3" fillId="93" borderId="73" applyNumberFormat="0" applyProtection="0">
      <alignment horizontal="left" vertical="center" indent="1"/>
    </xf>
    <xf numFmtId="0" fontId="3" fillId="93" borderId="73" applyNumberFormat="0" applyProtection="0">
      <alignment horizontal="left" vertical="center" indent="1"/>
    </xf>
    <xf numFmtId="0" fontId="3" fillId="93" borderId="73" applyNumberFormat="0" applyProtection="0">
      <alignment horizontal="left" vertical="center" indent="1"/>
    </xf>
    <xf numFmtId="0" fontId="3" fillId="93" borderId="73" applyNumberFormat="0" applyProtection="0">
      <alignment horizontal="left" vertical="center" indent="1"/>
    </xf>
    <xf numFmtId="0" fontId="3" fillId="93" borderId="73" applyNumberFormat="0" applyProtection="0">
      <alignment horizontal="left" vertical="center" indent="1"/>
    </xf>
    <xf numFmtId="0" fontId="3" fillId="93" borderId="73" applyNumberFormat="0" applyProtection="0">
      <alignment horizontal="left" vertical="center" indent="1"/>
    </xf>
    <xf numFmtId="0" fontId="3" fillId="93" borderId="73" applyNumberFormat="0" applyProtection="0">
      <alignment horizontal="left" vertical="center" indent="1"/>
    </xf>
    <xf numFmtId="0" fontId="3" fillId="93" borderId="73" applyNumberFormat="0" applyProtection="0">
      <alignment horizontal="left" vertical="center" indent="1"/>
    </xf>
    <xf numFmtId="0" fontId="3" fillId="93" borderId="73" applyNumberFormat="0" applyProtection="0">
      <alignment horizontal="left" vertical="center" indent="1"/>
    </xf>
    <xf numFmtId="0" fontId="3" fillId="93" borderId="73" applyNumberFormat="0" applyProtection="0">
      <alignment horizontal="left" vertical="center" indent="1"/>
    </xf>
    <xf numFmtId="0" fontId="3" fillId="93" borderId="73" applyNumberFormat="0" applyProtection="0">
      <alignment horizontal="left" vertical="center" indent="1"/>
    </xf>
    <xf numFmtId="0" fontId="3" fillId="93" borderId="73" applyNumberFormat="0" applyProtection="0">
      <alignment horizontal="left" vertical="center" indent="1"/>
    </xf>
    <xf numFmtId="0" fontId="3" fillId="93" borderId="73" applyNumberFormat="0" applyProtection="0">
      <alignment horizontal="left" vertical="center" indent="1"/>
    </xf>
    <xf numFmtId="0" fontId="3" fillId="93" borderId="73" applyNumberFormat="0" applyProtection="0">
      <alignment horizontal="left" vertical="center" indent="1"/>
    </xf>
    <xf numFmtId="0" fontId="3" fillId="93" borderId="73" applyNumberFormat="0" applyProtection="0">
      <alignment horizontal="left" vertical="center" indent="1"/>
    </xf>
    <xf numFmtId="0" fontId="3" fillId="93" borderId="73" applyNumberFormat="0" applyProtection="0">
      <alignment horizontal="left" vertical="center" indent="1"/>
    </xf>
    <xf numFmtId="0" fontId="3" fillId="93" borderId="73" applyNumberFormat="0" applyProtection="0">
      <alignment horizontal="left" vertical="center" indent="1"/>
    </xf>
    <xf numFmtId="0" fontId="3" fillId="93" borderId="73" applyNumberFormat="0" applyProtection="0">
      <alignment horizontal="left" vertical="center" indent="1"/>
    </xf>
    <xf numFmtId="0" fontId="3" fillId="93" borderId="73" applyNumberFormat="0" applyProtection="0">
      <alignment horizontal="left" vertical="center" indent="1"/>
    </xf>
    <xf numFmtId="0" fontId="3" fillId="93" borderId="73" applyNumberFormat="0" applyProtection="0">
      <alignment horizontal="left" vertical="center" indent="1"/>
    </xf>
    <xf numFmtId="0" fontId="3" fillId="93" borderId="73" applyNumberFormat="0" applyProtection="0">
      <alignment horizontal="left" vertical="center" indent="1"/>
    </xf>
    <xf numFmtId="0" fontId="3" fillId="93" borderId="73" applyNumberFormat="0" applyProtection="0">
      <alignment horizontal="left" vertical="center" indent="1"/>
    </xf>
    <xf numFmtId="0" fontId="3" fillId="93" borderId="73" applyNumberFormat="0" applyProtection="0">
      <alignment horizontal="left" vertical="center" indent="1"/>
    </xf>
    <xf numFmtId="0" fontId="3" fillId="93" borderId="73" applyNumberFormat="0" applyProtection="0">
      <alignment horizontal="left" vertical="center" indent="1"/>
    </xf>
    <xf numFmtId="0" fontId="3" fillId="93" borderId="73" applyNumberFormat="0" applyProtection="0">
      <alignment horizontal="left" vertical="center" indent="1"/>
    </xf>
    <xf numFmtId="0" fontId="3" fillId="93" borderId="73" applyNumberFormat="0" applyProtection="0">
      <alignment horizontal="left" vertical="center" indent="1"/>
    </xf>
    <xf numFmtId="0" fontId="3" fillId="93" borderId="73" applyNumberFormat="0" applyProtection="0">
      <alignment horizontal="left" vertical="center" indent="1"/>
    </xf>
    <xf numFmtId="0" fontId="3" fillId="93" borderId="73" applyNumberFormat="0" applyProtection="0">
      <alignment horizontal="left" vertical="center" indent="1"/>
    </xf>
    <xf numFmtId="0" fontId="3" fillId="93" borderId="73" applyNumberFormat="0" applyProtection="0">
      <alignment horizontal="left" vertical="center" indent="1"/>
    </xf>
    <xf numFmtId="0" fontId="3" fillId="93" borderId="73" applyNumberFormat="0" applyProtection="0">
      <alignment horizontal="left" vertical="center" indent="1"/>
    </xf>
    <xf numFmtId="0" fontId="3" fillId="93" borderId="73" applyNumberFormat="0" applyProtection="0">
      <alignment horizontal="left" vertical="center" indent="1"/>
    </xf>
    <xf numFmtId="0" fontId="3" fillId="93" borderId="73" applyNumberFormat="0" applyProtection="0">
      <alignment horizontal="left" vertical="center" indent="1"/>
    </xf>
    <xf numFmtId="0" fontId="3" fillId="93" borderId="73" applyNumberFormat="0" applyProtection="0">
      <alignment horizontal="left" vertical="center" indent="1"/>
    </xf>
    <xf numFmtId="0" fontId="3" fillId="93" borderId="73" applyNumberFormat="0" applyProtection="0">
      <alignment horizontal="left" vertical="center" indent="1"/>
    </xf>
    <xf numFmtId="0" fontId="3" fillId="93" borderId="73" applyNumberFormat="0" applyProtection="0">
      <alignment horizontal="left" vertical="center" indent="1"/>
    </xf>
    <xf numFmtId="0" fontId="3" fillId="93" borderId="73" applyNumberFormat="0" applyProtection="0">
      <alignment horizontal="left" vertical="center" indent="1"/>
    </xf>
    <xf numFmtId="0" fontId="3" fillId="93" borderId="73" applyNumberFormat="0" applyProtection="0">
      <alignment horizontal="left" vertical="center" indent="1"/>
    </xf>
    <xf numFmtId="0" fontId="3" fillId="93" borderId="73" applyNumberFormat="0" applyProtection="0">
      <alignment horizontal="left" vertical="center" indent="1"/>
    </xf>
    <xf numFmtId="0" fontId="3" fillId="93" borderId="73" applyNumberFormat="0" applyProtection="0">
      <alignment horizontal="left" vertical="center" indent="1"/>
    </xf>
    <xf numFmtId="0" fontId="3" fillId="93" borderId="73" applyNumberFormat="0" applyProtection="0">
      <alignment horizontal="left" vertical="center" indent="1"/>
    </xf>
    <xf numFmtId="0" fontId="3" fillId="93" borderId="73" applyNumberFormat="0" applyProtection="0">
      <alignment horizontal="left" vertical="center" indent="1"/>
    </xf>
    <xf numFmtId="0" fontId="3" fillId="93" borderId="73" applyNumberFormat="0" applyProtection="0">
      <alignment horizontal="left" vertical="center" indent="1"/>
    </xf>
    <xf numFmtId="0" fontId="3" fillId="93" borderId="73" applyNumberFormat="0" applyProtection="0">
      <alignment horizontal="left" vertical="center" indent="1"/>
    </xf>
    <xf numFmtId="0" fontId="3" fillId="93" borderId="73" applyNumberFormat="0" applyProtection="0">
      <alignment horizontal="left" vertical="center" indent="1"/>
    </xf>
    <xf numFmtId="0" fontId="3" fillId="93" borderId="73" applyNumberFormat="0" applyProtection="0">
      <alignment horizontal="left" vertical="center" indent="1"/>
    </xf>
    <xf numFmtId="0" fontId="3" fillId="93" borderId="73" applyNumberFormat="0" applyProtection="0">
      <alignment horizontal="left" vertical="center" indent="1"/>
    </xf>
    <xf numFmtId="0" fontId="3" fillId="93" borderId="73" applyNumberFormat="0" applyProtection="0">
      <alignment horizontal="left" vertical="center" indent="1"/>
    </xf>
    <xf numFmtId="0" fontId="3" fillId="93" borderId="73" applyNumberFormat="0" applyProtection="0">
      <alignment horizontal="left" vertical="center" indent="1"/>
    </xf>
    <xf numFmtId="0" fontId="3" fillId="93" borderId="73" applyNumberFormat="0" applyProtection="0">
      <alignment horizontal="left" vertical="center" indent="1"/>
    </xf>
    <xf numFmtId="0" fontId="3" fillId="93" borderId="73" applyNumberFormat="0" applyProtection="0">
      <alignment horizontal="left" vertical="center" indent="1"/>
    </xf>
    <xf numFmtId="0" fontId="3" fillId="93" borderId="73" applyNumberFormat="0" applyProtection="0">
      <alignment horizontal="left" vertical="center" indent="1"/>
    </xf>
    <xf numFmtId="0" fontId="3" fillId="93" borderId="73" applyNumberFormat="0" applyProtection="0">
      <alignment horizontal="left" vertical="center" indent="1"/>
    </xf>
    <xf numFmtId="0" fontId="3" fillId="93" borderId="73" applyNumberFormat="0" applyProtection="0">
      <alignment horizontal="left" vertical="center" indent="1"/>
    </xf>
    <xf numFmtId="0" fontId="3" fillId="93" borderId="73" applyNumberFormat="0" applyProtection="0">
      <alignment horizontal="left" vertical="center" indent="1"/>
    </xf>
    <xf numFmtId="0" fontId="3" fillId="93" borderId="73" applyNumberFormat="0" applyProtection="0">
      <alignment horizontal="left" vertical="center" indent="1"/>
    </xf>
    <xf numFmtId="0" fontId="3" fillId="93" borderId="73" applyNumberFormat="0" applyProtection="0">
      <alignment horizontal="left" vertical="center" indent="1"/>
    </xf>
    <xf numFmtId="0" fontId="3" fillId="93" borderId="73" applyNumberFormat="0" applyProtection="0">
      <alignment horizontal="left" vertical="center" indent="1"/>
    </xf>
    <xf numFmtId="0" fontId="3" fillId="93" borderId="73" applyNumberFormat="0" applyProtection="0">
      <alignment horizontal="left" vertical="center" indent="1"/>
    </xf>
    <xf numFmtId="0" fontId="3" fillId="93" borderId="73" applyNumberFormat="0" applyProtection="0">
      <alignment horizontal="left" vertical="center" indent="1"/>
    </xf>
    <xf numFmtId="0" fontId="3" fillId="93" borderId="73" applyNumberFormat="0" applyProtection="0">
      <alignment horizontal="left" vertical="center" indent="1"/>
    </xf>
    <xf numFmtId="0" fontId="3" fillId="93" borderId="73" applyNumberFormat="0" applyProtection="0">
      <alignment horizontal="left" vertical="center" indent="1"/>
    </xf>
    <xf numFmtId="0" fontId="3" fillId="93" borderId="73" applyNumberFormat="0" applyProtection="0">
      <alignment horizontal="left" vertical="center" indent="1"/>
    </xf>
    <xf numFmtId="0" fontId="3" fillId="93" borderId="73" applyNumberFormat="0" applyProtection="0">
      <alignment horizontal="left" vertical="center" indent="1"/>
    </xf>
    <xf numFmtId="0" fontId="3" fillId="93" borderId="73" applyNumberFormat="0" applyProtection="0">
      <alignment horizontal="left" vertical="center" indent="1"/>
    </xf>
    <xf numFmtId="0" fontId="3" fillId="93" borderId="73" applyNumberFormat="0" applyProtection="0">
      <alignment horizontal="left" vertical="center" indent="1"/>
    </xf>
    <xf numFmtId="0" fontId="3" fillId="93" borderId="73" applyNumberFormat="0" applyProtection="0">
      <alignment horizontal="left" vertical="center" indent="1"/>
    </xf>
    <xf numFmtId="0" fontId="3" fillId="93" borderId="73" applyNumberFormat="0" applyProtection="0">
      <alignment horizontal="left" vertical="center" indent="1"/>
    </xf>
    <xf numFmtId="0" fontId="3" fillId="93" borderId="73" applyNumberFormat="0" applyProtection="0">
      <alignment horizontal="left" vertical="center" indent="1"/>
    </xf>
    <xf numFmtId="0" fontId="3" fillId="93" borderId="73" applyNumberFormat="0" applyProtection="0">
      <alignment horizontal="left" vertical="center" indent="1"/>
    </xf>
    <xf numFmtId="0" fontId="3" fillId="93" borderId="73" applyNumberFormat="0" applyProtection="0">
      <alignment horizontal="left" vertical="center" indent="1"/>
    </xf>
    <xf numFmtId="0" fontId="3" fillId="93" borderId="73" applyNumberFormat="0" applyProtection="0">
      <alignment horizontal="left" vertical="center" indent="1"/>
    </xf>
    <xf numFmtId="0" fontId="3" fillId="93" borderId="73" applyNumberFormat="0" applyProtection="0">
      <alignment horizontal="left" vertical="center" indent="1"/>
    </xf>
    <xf numFmtId="0" fontId="3" fillId="93" borderId="73" applyNumberFormat="0" applyProtection="0">
      <alignment horizontal="left" vertical="center" indent="1"/>
    </xf>
    <xf numFmtId="0" fontId="3" fillId="93" borderId="73" applyNumberFormat="0" applyProtection="0">
      <alignment horizontal="left" vertical="center" indent="1"/>
    </xf>
    <xf numFmtId="0" fontId="3" fillId="93" borderId="73" applyNumberFormat="0" applyProtection="0">
      <alignment horizontal="left" vertical="center" indent="1"/>
    </xf>
    <xf numFmtId="0" fontId="3" fillId="93" borderId="73" applyNumberFormat="0" applyProtection="0">
      <alignment horizontal="left" vertical="center" indent="1"/>
    </xf>
    <xf numFmtId="0" fontId="3" fillId="93" borderId="73" applyNumberFormat="0" applyProtection="0">
      <alignment horizontal="left" vertical="center" indent="1"/>
    </xf>
    <xf numFmtId="0" fontId="3" fillId="93" borderId="73" applyNumberFormat="0" applyProtection="0">
      <alignment horizontal="left" vertical="center" indent="1"/>
    </xf>
    <xf numFmtId="0" fontId="3" fillId="93" borderId="73" applyNumberFormat="0" applyProtection="0">
      <alignment horizontal="left" vertical="center" indent="1"/>
    </xf>
    <xf numFmtId="0" fontId="3" fillId="93" borderId="73" applyNumberFormat="0" applyProtection="0">
      <alignment horizontal="left" vertical="center" indent="1"/>
    </xf>
    <xf numFmtId="0" fontId="3" fillId="93" borderId="73" applyNumberFormat="0" applyProtection="0">
      <alignment horizontal="left" vertical="center" indent="1"/>
    </xf>
    <xf numFmtId="0" fontId="3" fillId="93" borderId="73" applyNumberFormat="0" applyProtection="0">
      <alignment horizontal="left" vertical="center" indent="1"/>
    </xf>
    <xf numFmtId="0" fontId="3" fillId="93" borderId="73" applyNumberFormat="0" applyProtection="0">
      <alignment horizontal="left" vertical="center" indent="1"/>
    </xf>
    <xf numFmtId="0" fontId="3" fillId="93" borderId="73" applyNumberFormat="0" applyProtection="0">
      <alignment horizontal="left" vertical="center" indent="1"/>
    </xf>
    <xf numFmtId="0" fontId="3" fillId="93" borderId="73" applyNumberFormat="0" applyProtection="0">
      <alignment horizontal="left" vertical="center" indent="1"/>
    </xf>
    <xf numFmtId="0" fontId="3" fillId="93" borderId="73" applyNumberFormat="0" applyProtection="0">
      <alignment horizontal="left" vertical="center" indent="1"/>
    </xf>
    <xf numFmtId="0" fontId="3" fillId="93" borderId="73" applyNumberFormat="0" applyProtection="0">
      <alignment horizontal="left" vertical="center" indent="1"/>
    </xf>
    <xf numFmtId="0" fontId="3" fillId="93" borderId="73" applyNumberFormat="0" applyProtection="0">
      <alignment horizontal="left" vertical="center" indent="1"/>
    </xf>
    <xf numFmtId="0" fontId="3" fillId="93" borderId="73" applyNumberFormat="0" applyProtection="0">
      <alignment horizontal="left" vertical="center" indent="1"/>
    </xf>
    <xf numFmtId="0" fontId="3" fillId="93" borderId="73" applyNumberFormat="0" applyProtection="0">
      <alignment horizontal="left" vertical="center" indent="1"/>
    </xf>
    <xf numFmtId="0" fontId="3" fillId="93" borderId="73" applyNumberFormat="0" applyProtection="0">
      <alignment horizontal="left" vertical="center" indent="1"/>
    </xf>
    <xf numFmtId="0" fontId="3" fillId="93" borderId="73" applyNumberFormat="0" applyProtection="0">
      <alignment horizontal="left" vertical="center" indent="1"/>
    </xf>
    <xf numFmtId="0" fontId="3" fillId="93" borderId="73" applyNumberFormat="0" applyProtection="0">
      <alignment horizontal="left" vertical="center" indent="1"/>
    </xf>
    <xf numFmtId="0" fontId="3" fillId="93" borderId="73" applyNumberFormat="0" applyProtection="0">
      <alignment horizontal="left" vertical="center" indent="1"/>
    </xf>
    <xf numFmtId="0" fontId="3" fillId="93" borderId="73" applyNumberFormat="0" applyProtection="0">
      <alignment horizontal="left" vertical="center" indent="1"/>
    </xf>
    <xf numFmtId="0" fontId="3" fillId="93" borderId="73" applyNumberFormat="0" applyProtection="0">
      <alignment horizontal="left" vertical="center" indent="1"/>
    </xf>
    <xf numFmtId="0" fontId="3" fillId="93" borderId="73" applyNumberFormat="0" applyProtection="0">
      <alignment horizontal="left" vertical="center" indent="1"/>
    </xf>
    <xf numFmtId="0" fontId="3" fillId="93" borderId="73" applyNumberFormat="0" applyProtection="0">
      <alignment horizontal="left" vertical="center" indent="1"/>
    </xf>
    <xf numFmtId="0" fontId="3" fillId="93" borderId="73" applyNumberFormat="0" applyProtection="0">
      <alignment horizontal="left" vertical="center" indent="1"/>
    </xf>
    <xf numFmtId="0" fontId="3" fillId="93" borderId="73" applyNumberFormat="0" applyProtection="0">
      <alignment horizontal="left" vertical="center" indent="1"/>
    </xf>
    <xf numFmtId="0" fontId="3" fillId="93" borderId="73" applyNumberFormat="0" applyProtection="0">
      <alignment horizontal="left" vertical="center" indent="1"/>
    </xf>
    <xf numFmtId="0" fontId="3" fillId="93" borderId="73" applyNumberFormat="0" applyProtection="0">
      <alignment horizontal="left" vertical="center" indent="1"/>
    </xf>
    <xf numFmtId="0" fontId="3" fillId="93" borderId="73" applyNumberFormat="0" applyProtection="0">
      <alignment horizontal="left" vertical="center" indent="1"/>
    </xf>
    <xf numFmtId="0" fontId="3" fillId="93" borderId="73" applyNumberFormat="0" applyProtection="0">
      <alignment horizontal="left" vertical="center" indent="1"/>
    </xf>
    <xf numFmtId="0" fontId="3" fillId="93" borderId="73" applyNumberFormat="0" applyProtection="0">
      <alignment horizontal="left" vertical="center" indent="1"/>
    </xf>
    <xf numFmtId="0" fontId="3" fillId="93" borderId="73" applyNumberFormat="0" applyProtection="0">
      <alignment horizontal="left" vertical="center" indent="1"/>
    </xf>
    <xf numFmtId="0" fontId="3" fillId="93" borderId="73" applyNumberFormat="0" applyProtection="0">
      <alignment horizontal="left" vertical="center" indent="1"/>
    </xf>
    <xf numFmtId="0" fontId="3" fillId="93" borderId="73" applyNumberFormat="0" applyProtection="0">
      <alignment horizontal="left" vertical="center" indent="1"/>
    </xf>
    <xf numFmtId="0" fontId="3" fillId="93" borderId="73" applyNumberFormat="0" applyProtection="0">
      <alignment horizontal="left" vertical="center" indent="1"/>
    </xf>
    <xf numFmtId="0" fontId="3" fillId="93" borderId="73" applyNumberFormat="0" applyProtection="0">
      <alignment horizontal="left" vertical="center" indent="1"/>
    </xf>
    <xf numFmtId="0" fontId="3" fillId="93" borderId="73" applyNumberFormat="0" applyProtection="0">
      <alignment horizontal="left" vertical="center" indent="1"/>
    </xf>
    <xf numFmtId="0" fontId="3" fillId="93" borderId="73" applyNumberFormat="0" applyProtection="0">
      <alignment horizontal="left" vertical="center" indent="1"/>
    </xf>
    <xf numFmtId="0" fontId="3" fillId="93" borderId="73" applyNumberFormat="0" applyProtection="0">
      <alignment horizontal="left" vertical="center" indent="1"/>
    </xf>
    <xf numFmtId="0" fontId="3" fillId="93" borderId="73" applyNumberFormat="0" applyProtection="0">
      <alignment horizontal="left" vertical="center" indent="1"/>
    </xf>
    <xf numFmtId="0" fontId="3" fillId="93" borderId="73" applyNumberFormat="0" applyProtection="0">
      <alignment horizontal="left" vertical="center" indent="1"/>
    </xf>
    <xf numFmtId="0" fontId="3" fillId="93" borderId="73" applyNumberFormat="0" applyProtection="0">
      <alignment horizontal="left" vertical="center" indent="1"/>
    </xf>
    <xf numFmtId="0" fontId="3" fillId="93" borderId="73" applyNumberFormat="0" applyProtection="0">
      <alignment horizontal="left" vertical="center" indent="1"/>
    </xf>
    <xf numFmtId="0" fontId="3" fillId="93" borderId="73" applyNumberFormat="0" applyProtection="0">
      <alignment horizontal="left" vertical="center" indent="1"/>
    </xf>
    <xf numFmtId="0" fontId="3" fillId="93" borderId="73" applyNumberFormat="0" applyProtection="0">
      <alignment horizontal="left" vertical="center" indent="1"/>
    </xf>
    <xf numFmtId="0" fontId="3" fillId="93" borderId="73" applyNumberFormat="0" applyProtection="0">
      <alignment horizontal="left" vertical="center" indent="1"/>
    </xf>
    <xf numFmtId="0" fontId="3" fillId="93" borderId="73" applyNumberFormat="0" applyProtection="0">
      <alignment horizontal="left" vertical="center" indent="1"/>
    </xf>
    <xf numFmtId="0" fontId="3" fillId="93" borderId="73" applyNumberFormat="0" applyProtection="0">
      <alignment horizontal="left" vertical="center" indent="1"/>
    </xf>
    <xf numFmtId="0" fontId="3" fillId="93" borderId="73" applyNumberFormat="0" applyProtection="0">
      <alignment horizontal="left" vertical="center" indent="1"/>
    </xf>
    <xf numFmtId="0" fontId="3" fillId="93" borderId="73" applyNumberFormat="0" applyProtection="0">
      <alignment horizontal="left" vertical="center" indent="1"/>
    </xf>
    <xf numFmtId="0" fontId="3" fillId="93" borderId="73" applyNumberFormat="0" applyProtection="0">
      <alignment horizontal="left" vertical="center" indent="1"/>
    </xf>
    <xf numFmtId="0" fontId="3" fillId="93" borderId="73" applyNumberFormat="0" applyProtection="0">
      <alignment horizontal="left" vertical="center" indent="1"/>
    </xf>
    <xf numFmtId="0" fontId="3" fillId="93" borderId="73" applyNumberFormat="0" applyProtection="0">
      <alignment horizontal="left" vertical="center" indent="1"/>
    </xf>
    <xf numFmtId="0" fontId="3" fillId="93" borderId="73" applyNumberFormat="0" applyProtection="0">
      <alignment horizontal="left" vertical="center" indent="1"/>
    </xf>
    <xf numFmtId="0" fontId="3" fillId="93" borderId="73" applyNumberFormat="0" applyProtection="0">
      <alignment horizontal="left" vertical="center" indent="1"/>
    </xf>
    <xf numFmtId="0" fontId="3" fillId="93" borderId="73" applyNumberFormat="0" applyProtection="0">
      <alignment horizontal="left" vertical="center" indent="1"/>
    </xf>
    <xf numFmtId="0" fontId="3" fillId="93" borderId="73" applyNumberFormat="0" applyProtection="0">
      <alignment horizontal="left" vertical="center" indent="1"/>
    </xf>
    <xf numFmtId="0" fontId="3" fillId="93" borderId="73" applyNumberFormat="0" applyProtection="0">
      <alignment horizontal="left" vertical="center" indent="1"/>
    </xf>
    <xf numFmtId="0" fontId="3" fillId="93" borderId="73" applyNumberFormat="0" applyProtection="0">
      <alignment horizontal="left" vertical="center" indent="1"/>
    </xf>
    <xf numFmtId="0" fontId="3" fillId="93" borderId="73" applyNumberFormat="0" applyProtection="0">
      <alignment horizontal="left" vertical="center" indent="1"/>
    </xf>
    <xf numFmtId="0" fontId="3" fillId="93" borderId="73" applyNumberFormat="0" applyProtection="0">
      <alignment horizontal="left" vertical="center" indent="1"/>
    </xf>
    <xf numFmtId="0" fontId="3" fillId="93" borderId="73" applyNumberFormat="0" applyProtection="0">
      <alignment horizontal="left" vertical="center" indent="1"/>
    </xf>
    <xf numFmtId="0" fontId="3" fillId="93" borderId="73" applyNumberFormat="0" applyProtection="0">
      <alignment horizontal="left" vertical="center" indent="1"/>
    </xf>
    <xf numFmtId="0" fontId="3" fillId="93" borderId="73" applyNumberFormat="0" applyProtection="0">
      <alignment horizontal="left" vertical="center" indent="1"/>
    </xf>
    <xf numFmtId="0" fontId="3" fillId="93" borderId="73" applyNumberFormat="0" applyProtection="0">
      <alignment horizontal="left" vertical="center" indent="1"/>
    </xf>
    <xf numFmtId="0" fontId="3" fillId="93" borderId="73" applyNumberFormat="0" applyProtection="0">
      <alignment horizontal="left" vertical="center" indent="1"/>
    </xf>
    <xf numFmtId="0" fontId="3" fillId="93" borderId="73" applyNumberFormat="0" applyProtection="0">
      <alignment horizontal="left" vertical="center" indent="1"/>
    </xf>
    <xf numFmtId="0" fontId="3" fillId="93" borderId="73" applyNumberFormat="0" applyProtection="0">
      <alignment horizontal="left" vertical="center" indent="1"/>
    </xf>
    <xf numFmtId="0" fontId="3" fillId="93" borderId="73" applyNumberFormat="0" applyProtection="0">
      <alignment horizontal="left" vertical="center" indent="1"/>
    </xf>
    <xf numFmtId="0" fontId="3" fillId="93" borderId="73" applyNumberFormat="0" applyProtection="0">
      <alignment horizontal="left" vertical="center" indent="1"/>
    </xf>
    <xf numFmtId="0" fontId="3" fillId="93" borderId="73" applyNumberFormat="0" applyProtection="0">
      <alignment horizontal="left" vertical="center" indent="1"/>
    </xf>
    <xf numFmtId="0" fontId="3" fillId="93" borderId="73" applyNumberFormat="0" applyProtection="0">
      <alignment horizontal="left" vertical="center" indent="1"/>
    </xf>
    <xf numFmtId="0" fontId="3" fillId="93" borderId="73" applyNumberFormat="0" applyProtection="0">
      <alignment horizontal="left" vertical="center" indent="1"/>
    </xf>
    <xf numFmtId="0" fontId="3" fillId="93" borderId="73" applyNumberFormat="0" applyProtection="0">
      <alignment horizontal="left" vertical="center" indent="1"/>
    </xf>
    <xf numFmtId="0" fontId="3" fillId="93" borderId="73" applyNumberFormat="0" applyProtection="0">
      <alignment horizontal="left" vertical="center" indent="1"/>
    </xf>
    <xf numFmtId="0" fontId="3" fillId="93" borderId="73" applyNumberFormat="0" applyProtection="0">
      <alignment horizontal="left" vertical="center" indent="1"/>
    </xf>
    <xf numFmtId="0" fontId="3" fillId="93" borderId="73" applyNumberFormat="0" applyProtection="0">
      <alignment horizontal="left" vertical="center" indent="1"/>
    </xf>
    <xf numFmtId="0" fontId="3" fillId="93" borderId="73" applyNumberFormat="0" applyProtection="0">
      <alignment horizontal="left" vertical="center" indent="1"/>
    </xf>
    <xf numFmtId="0" fontId="3" fillId="93" borderId="73" applyNumberFormat="0" applyProtection="0">
      <alignment horizontal="left" vertical="center" indent="1"/>
    </xf>
    <xf numFmtId="0" fontId="3" fillId="93" borderId="73" applyNumberFormat="0" applyProtection="0">
      <alignment horizontal="left" vertical="center" indent="1"/>
    </xf>
    <xf numFmtId="0" fontId="3" fillId="93" borderId="73" applyNumberFormat="0" applyProtection="0">
      <alignment horizontal="left" vertical="center" indent="1"/>
    </xf>
    <xf numFmtId="0" fontId="3" fillId="93" borderId="73" applyNumberFormat="0" applyProtection="0">
      <alignment horizontal="left" vertical="center" indent="1"/>
    </xf>
    <xf numFmtId="0" fontId="3" fillId="93" borderId="73" applyNumberFormat="0" applyProtection="0">
      <alignment horizontal="left" vertical="center" indent="1"/>
    </xf>
    <xf numFmtId="0" fontId="3" fillId="93" borderId="73" applyNumberFormat="0" applyProtection="0">
      <alignment horizontal="left" vertical="center" indent="1"/>
    </xf>
    <xf numFmtId="0" fontId="3" fillId="93" borderId="73" applyNumberFormat="0" applyProtection="0">
      <alignment horizontal="left" vertical="center" indent="1"/>
    </xf>
    <xf numFmtId="0" fontId="3" fillId="93" borderId="73" applyNumberFormat="0" applyProtection="0">
      <alignment horizontal="left" vertical="center" indent="1"/>
    </xf>
    <xf numFmtId="0" fontId="3" fillId="93" borderId="73" applyNumberFormat="0" applyProtection="0">
      <alignment horizontal="left" vertical="center" indent="1"/>
    </xf>
    <xf numFmtId="0" fontId="3" fillId="93" borderId="73" applyNumberFormat="0" applyProtection="0">
      <alignment horizontal="left" vertical="center" indent="1"/>
    </xf>
    <xf numFmtId="0" fontId="3" fillId="93" borderId="73" applyNumberFormat="0" applyProtection="0">
      <alignment horizontal="left" vertical="center" indent="1"/>
    </xf>
    <xf numFmtId="0" fontId="3" fillId="93" borderId="73" applyNumberFormat="0" applyProtection="0">
      <alignment horizontal="left" vertical="center" indent="1"/>
    </xf>
    <xf numFmtId="0" fontId="3" fillId="93" borderId="73" applyNumberFormat="0" applyProtection="0">
      <alignment horizontal="left" vertical="center" indent="1"/>
    </xf>
    <xf numFmtId="0" fontId="3" fillId="93" borderId="73" applyNumberFormat="0" applyProtection="0">
      <alignment horizontal="left" vertical="center" indent="1"/>
    </xf>
    <xf numFmtId="0" fontId="3" fillId="93" borderId="73" applyNumberFormat="0" applyProtection="0">
      <alignment horizontal="left" vertical="center" indent="1"/>
    </xf>
    <xf numFmtId="0" fontId="3" fillId="93" borderId="73" applyNumberFormat="0" applyProtection="0">
      <alignment horizontal="left" vertical="center" indent="1"/>
    </xf>
    <xf numFmtId="0" fontId="3" fillId="93" borderId="73" applyNumberFormat="0" applyProtection="0">
      <alignment horizontal="left" vertical="center" indent="1"/>
    </xf>
    <xf numFmtId="0" fontId="3" fillId="93" borderId="73" applyNumberFormat="0" applyProtection="0">
      <alignment horizontal="left" vertical="center" indent="1"/>
    </xf>
    <xf numFmtId="0" fontId="3" fillId="93" borderId="73" applyNumberFormat="0" applyProtection="0">
      <alignment horizontal="left" vertical="center" indent="1"/>
    </xf>
    <xf numFmtId="0" fontId="3" fillId="93" borderId="73" applyNumberFormat="0" applyProtection="0">
      <alignment horizontal="left" vertical="center" indent="1"/>
    </xf>
    <xf numFmtId="0" fontId="3" fillId="93" borderId="73" applyNumberFormat="0" applyProtection="0">
      <alignment horizontal="left" vertical="center" indent="1"/>
    </xf>
    <xf numFmtId="0" fontId="3" fillId="93" borderId="73" applyNumberFormat="0" applyProtection="0">
      <alignment horizontal="left" vertical="center" indent="1"/>
    </xf>
    <xf numFmtId="0" fontId="3" fillId="93" borderId="73" applyNumberFormat="0" applyProtection="0">
      <alignment horizontal="left" vertical="center" indent="1"/>
    </xf>
    <xf numFmtId="0" fontId="3" fillId="93" borderId="73" applyNumberFormat="0" applyProtection="0">
      <alignment horizontal="left" vertical="center" indent="1"/>
    </xf>
    <xf numFmtId="0" fontId="3" fillId="93" borderId="73" applyNumberFormat="0" applyProtection="0">
      <alignment horizontal="left" vertical="center" indent="1"/>
    </xf>
    <xf numFmtId="0" fontId="3" fillId="93" borderId="73" applyNumberFormat="0" applyProtection="0">
      <alignment horizontal="left" vertical="center" indent="1"/>
    </xf>
    <xf numFmtId="0" fontId="3" fillId="93" borderId="73" applyNumberFormat="0" applyProtection="0">
      <alignment horizontal="left" vertical="center" indent="1"/>
    </xf>
    <xf numFmtId="0" fontId="3" fillId="93" borderId="73" applyNumberFormat="0" applyProtection="0">
      <alignment horizontal="left" vertical="center" indent="1"/>
    </xf>
    <xf numFmtId="0" fontId="3" fillId="93" borderId="73" applyNumberFormat="0" applyProtection="0">
      <alignment horizontal="left" vertical="center" indent="1"/>
    </xf>
    <xf numFmtId="0" fontId="3" fillId="93" borderId="73" applyNumberFormat="0" applyProtection="0">
      <alignment horizontal="left" vertical="center" indent="1"/>
    </xf>
    <xf numFmtId="0" fontId="3" fillId="93" borderId="73" applyNumberFormat="0" applyProtection="0">
      <alignment horizontal="left" vertical="center" indent="1"/>
    </xf>
    <xf numFmtId="0" fontId="3" fillId="93" borderId="73" applyNumberFormat="0" applyProtection="0">
      <alignment horizontal="left" vertical="center" indent="1"/>
    </xf>
    <xf numFmtId="0" fontId="3" fillId="93" borderId="73" applyNumberFormat="0" applyProtection="0">
      <alignment horizontal="left" vertical="center" indent="1"/>
    </xf>
    <xf numFmtId="0" fontId="3" fillId="93" borderId="73" applyNumberFormat="0" applyProtection="0">
      <alignment horizontal="left" vertical="center" indent="1"/>
    </xf>
    <xf numFmtId="0" fontId="3" fillId="93" borderId="73" applyNumberFormat="0" applyProtection="0">
      <alignment horizontal="left" vertical="center" indent="1"/>
    </xf>
    <xf numFmtId="0" fontId="3" fillId="93" borderId="73" applyNumberFormat="0" applyProtection="0">
      <alignment horizontal="left" vertical="center" indent="1"/>
    </xf>
    <xf numFmtId="0" fontId="3" fillId="93" borderId="73" applyNumberFormat="0" applyProtection="0">
      <alignment horizontal="left" vertical="center" indent="1"/>
    </xf>
    <xf numFmtId="0" fontId="3" fillId="93" borderId="73" applyNumberFormat="0" applyProtection="0">
      <alignment horizontal="left" vertical="center" indent="1"/>
    </xf>
    <xf numFmtId="0" fontId="3" fillId="93" borderId="73" applyNumberFormat="0" applyProtection="0">
      <alignment horizontal="left" vertical="center" indent="1"/>
    </xf>
    <xf numFmtId="0" fontId="3" fillId="93" borderId="73" applyNumberFormat="0" applyProtection="0">
      <alignment horizontal="left" vertical="center" indent="1"/>
    </xf>
    <xf numFmtId="0" fontId="3" fillId="93" borderId="73" applyNumberFormat="0" applyProtection="0">
      <alignment horizontal="left" vertical="center" indent="1"/>
    </xf>
    <xf numFmtId="0" fontId="3" fillId="93" borderId="73" applyNumberFormat="0" applyProtection="0">
      <alignment horizontal="left" vertical="center" indent="1"/>
    </xf>
    <xf numFmtId="0" fontId="3" fillId="93" borderId="73" applyNumberFormat="0" applyProtection="0">
      <alignment horizontal="left" vertical="center" indent="1"/>
    </xf>
    <xf numFmtId="0" fontId="3" fillId="93" borderId="73" applyNumberFormat="0" applyProtection="0">
      <alignment horizontal="left" vertical="center" indent="1"/>
    </xf>
    <xf numFmtId="0" fontId="3" fillId="93" borderId="73" applyNumberFormat="0" applyProtection="0">
      <alignment horizontal="left" vertical="center" indent="1"/>
    </xf>
    <xf numFmtId="0" fontId="3" fillId="93" borderId="73" applyNumberFormat="0" applyProtection="0">
      <alignment horizontal="left" vertical="center" indent="1"/>
    </xf>
    <xf numFmtId="0" fontId="3" fillId="93" borderId="73" applyNumberFormat="0" applyProtection="0">
      <alignment horizontal="left" vertical="center" indent="1"/>
    </xf>
    <xf numFmtId="0" fontId="3" fillId="93" borderId="73" applyNumberFormat="0" applyProtection="0">
      <alignment horizontal="left" vertical="center" indent="1"/>
    </xf>
    <xf numFmtId="0" fontId="3" fillId="93" borderId="73" applyNumberFormat="0" applyProtection="0">
      <alignment horizontal="left" vertical="center" indent="1"/>
    </xf>
    <xf numFmtId="0" fontId="3" fillId="93" borderId="73" applyNumberFormat="0" applyProtection="0">
      <alignment horizontal="left" vertical="center" indent="1"/>
    </xf>
    <xf numFmtId="0" fontId="3" fillId="93" borderId="73" applyNumberFormat="0" applyProtection="0">
      <alignment horizontal="left" vertical="center" indent="1"/>
    </xf>
    <xf numFmtId="0" fontId="3" fillId="93" borderId="73" applyNumberFormat="0" applyProtection="0">
      <alignment horizontal="left" vertical="center" indent="1"/>
    </xf>
    <xf numFmtId="0" fontId="3" fillId="93" borderId="73" applyNumberFormat="0" applyProtection="0">
      <alignment horizontal="left" vertical="center" indent="1"/>
    </xf>
    <xf numFmtId="0" fontId="3" fillId="93" borderId="73" applyNumberFormat="0" applyProtection="0">
      <alignment horizontal="left" vertical="center" indent="1"/>
    </xf>
    <xf numFmtId="0" fontId="3" fillId="93" borderId="73" applyNumberFormat="0" applyProtection="0">
      <alignment horizontal="left" vertical="center" indent="1"/>
    </xf>
    <xf numFmtId="0" fontId="3" fillId="93" borderId="73" applyNumberFormat="0" applyProtection="0">
      <alignment horizontal="left" vertical="center" indent="1"/>
    </xf>
    <xf numFmtId="0" fontId="3" fillId="93" borderId="73" applyNumberFormat="0" applyProtection="0">
      <alignment horizontal="left" vertical="center" indent="1"/>
    </xf>
    <xf numFmtId="0" fontId="3" fillId="93" borderId="73" applyNumberFormat="0" applyProtection="0">
      <alignment horizontal="left" vertical="center" indent="1"/>
    </xf>
    <xf numFmtId="0" fontId="3" fillId="93" borderId="73" applyNumberFormat="0" applyProtection="0">
      <alignment horizontal="left" vertical="center" indent="1"/>
    </xf>
    <xf numFmtId="0" fontId="3" fillId="93" borderId="73" applyNumberFormat="0" applyProtection="0">
      <alignment horizontal="left" vertical="center" indent="1"/>
    </xf>
    <xf numFmtId="0" fontId="3" fillId="93" borderId="73" applyNumberFormat="0" applyProtection="0">
      <alignment horizontal="left" vertical="center" indent="1"/>
    </xf>
    <xf numFmtId="0" fontId="3" fillId="93" borderId="73" applyNumberFormat="0" applyProtection="0">
      <alignment horizontal="left" vertical="center" indent="1"/>
    </xf>
    <xf numFmtId="0" fontId="3" fillId="93" borderId="73" applyNumberFormat="0" applyProtection="0">
      <alignment horizontal="left" vertical="center" indent="1"/>
    </xf>
    <xf numFmtId="0" fontId="3" fillId="93" borderId="73" applyNumberFormat="0" applyProtection="0">
      <alignment horizontal="left" vertical="center" indent="1"/>
    </xf>
    <xf numFmtId="0" fontId="3" fillId="93" borderId="73" applyNumberFormat="0" applyProtection="0">
      <alignment horizontal="left" vertical="center" indent="1"/>
    </xf>
    <xf numFmtId="0" fontId="3" fillId="93" borderId="73" applyNumberFormat="0" applyProtection="0">
      <alignment horizontal="left" vertical="center" indent="1"/>
    </xf>
    <xf numFmtId="0" fontId="3" fillId="93" borderId="73" applyNumberFormat="0" applyProtection="0">
      <alignment horizontal="left" vertical="center" indent="1"/>
    </xf>
    <xf numFmtId="0" fontId="3" fillId="93" borderId="73" applyNumberFormat="0" applyProtection="0">
      <alignment horizontal="left" vertical="center" indent="1"/>
    </xf>
    <xf numFmtId="0" fontId="3" fillId="93" borderId="73" applyNumberFormat="0" applyProtection="0">
      <alignment horizontal="left" vertical="center" indent="1"/>
    </xf>
    <xf numFmtId="0" fontId="3" fillId="93" borderId="73" applyNumberFormat="0" applyProtection="0">
      <alignment horizontal="left" vertical="center" indent="1"/>
    </xf>
    <xf numFmtId="0" fontId="3" fillId="93" borderId="73" applyNumberFormat="0" applyProtection="0">
      <alignment horizontal="left" vertical="center" indent="1"/>
    </xf>
    <xf numFmtId="0" fontId="3" fillId="93" borderId="73" applyNumberFormat="0" applyProtection="0">
      <alignment horizontal="left" vertical="center" indent="1"/>
    </xf>
    <xf numFmtId="0" fontId="3" fillId="93" borderId="73" applyNumberFormat="0" applyProtection="0">
      <alignment horizontal="left" vertical="center" indent="1"/>
    </xf>
    <xf numFmtId="0" fontId="3" fillId="93" borderId="73" applyNumberFormat="0" applyProtection="0">
      <alignment horizontal="left" vertical="center" indent="1"/>
    </xf>
    <xf numFmtId="0" fontId="3" fillId="93" borderId="73" applyNumberFormat="0" applyProtection="0">
      <alignment horizontal="left" vertical="center" indent="1"/>
    </xf>
    <xf numFmtId="0" fontId="3" fillId="93" borderId="73" applyNumberFormat="0" applyProtection="0">
      <alignment horizontal="left" vertical="center" indent="1"/>
    </xf>
    <xf numFmtId="0" fontId="3" fillId="93" borderId="73" applyNumberFormat="0" applyProtection="0">
      <alignment horizontal="left" vertical="center" indent="1"/>
    </xf>
    <xf numFmtId="0" fontId="3" fillId="93" borderId="73" applyNumberFormat="0" applyProtection="0">
      <alignment horizontal="left" vertical="center" indent="1"/>
    </xf>
    <xf numFmtId="0" fontId="3" fillId="93" borderId="73" applyNumberFormat="0" applyProtection="0">
      <alignment horizontal="left" vertical="center" indent="1"/>
    </xf>
    <xf numFmtId="0" fontId="3" fillId="93" borderId="73" applyNumberFormat="0" applyProtection="0">
      <alignment horizontal="left" vertical="center" indent="1"/>
    </xf>
    <xf numFmtId="0" fontId="3" fillId="93" borderId="73" applyNumberFormat="0" applyProtection="0">
      <alignment horizontal="left" vertical="center" indent="1"/>
    </xf>
    <xf numFmtId="0" fontId="3" fillId="93" borderId="73" applyNumberFormat="0" applyProtection="0">
      <alignment horizontal="left" vertical="center" indent="1"/>
    </xf>
    <xf numFmtId="0" fontId="3" fillId="93" borderId="73" applyNumberFormat="0" applyProtection="0">
      <alignment horizontal="left" vertical="center" indent="1"/>
    </xf>
    <xf numFmtId="0" fontId="3" fillId="93" borderId="73" applyNumberFormat="0" applyProtection="0">
      <alignment horizontal="left" vertical="center" indent="1"/>
    </xf>
    <xf numFmtId="0" fontId="3" fillId="93" borderId="73" applyNumberFormat="0" applyProtection="0">
      <alignment horizontal="left" vertical="center" indent="1"/>
    </xf>
    <xf numFmtId="0" fontId="3" fillId="93" borderId="73" applyNumberFormat="0" applyProtection="0">
      <alignment horizontal="left" vertical="center" indent="1"/>
    </xf>
    <xf numFmtId="0" fontId="3" fillId="93" borderId="73" applyNumberFormat="0" applyProtection="0">
      <alignment horizontal="left" vertical="center" indent="1"/>
    </xf>
    <xf numFmtId="0" fontId="3" fillId="93" borderId="73" applyNumberFormat="0" applyProtection="0">
      <alignment horizontal="left" vertical="center" indent="1"/>
    </xf>
    <xf numFmtId="0" fontId="3" fillId="93" borderId="73" applyNumberFormat="0" applyProtection="0">
      <alignment horizontal="left" vertical="center" indent="1"/>
    </xf>
    <xf numFmtId="0" fontId="3" fillId="93" borderId="73" applyNumberFormat="0" applyProtection="0">
      <alignment horizontal="left" vertical="center" indent="1"/>
    </xf>
    <xf numFmtId="0" fontId="3" fillId="93" borderId="73" applyNumberFormat="0" applyProtection="0">
      <alignment horizontal="left" vertical="center" indent="1"/>
    </xf>
    <xf numFmtId="0" fontId="3" fillId="93" borderId="73" applyNumberFormat="0" applyProtection="0">
      <alignment horizontal="left" vertical="center" indent="1"/>
    </xf>
    <xf numFmtId="0" fontId="3" fillId="93" borderId="73" applyNumberFormat="0" applyProtection="0">
      <alignment horizontal="left" vertical="center" indent="1"/>
    </xf>
    <xf numFmtId="0" fontId="3" fillId="93" borderId="73" applyNumberFormat="0" applyProtection="0">
      <alignment horizontal="left" vertical="center" indent="1"/>
    </xf>
    <xf numFmtId="0" fontId="3" fillId="93" borderId="73" applyNumberFormat="0" applyProtection="0">
      <alignment horizontal="left" vertical="center" indent="1"/>
    </xf>
    <xf numFmtId="0" fontId="3" fillId="93" borderId="73" applyNumberFormat="0" applyProtection="0">
      <alignment horizontal="left" vertical="center" indent="1"/>
    </xf>
    <xf numFmtId="0" fontId="3" fillId="93" borderId="73" applyNumberFormat="0" applyProtection="0">
      <alignment horizontal="left" vertical="center" indent="1"/>
    </xf>
    <xf numFmtId="0" fontId="3" fillId="93" borderId="73" applyNumberFormat="0" applyProtection="0">
      <alignment horizontal="left" vertical="center" indent="1"/>
    </xf>
    <xf numFmtId="0" fontId="3" fillId="93" borderId="73" applyNumberFormat="0" applyProtection="0">
      <alignment horizontal="left" vertical="center" indent="1"/>
    </xf>
    <xf numFmtId="0" fontId="3" fillId="93" borderId="73" applyNumberFormat="0" applyProtection="0">
      <alignment horizontal="left" vertical="center" indent="1"/>
    </xf>
    <xf numFmtId="0" fontId="3" fillId="93" borderId="73" applyNumberFormat="0" applyProtection="0">
      <alignment horizontal="left" vertical="center" indent="1"/>
    </xf>
    <xf numFmtId="0" fontId="3" fillId="93" borderId="73" applyNumberFormat="0" applyProtection="0">
      <alignment horizontal="left" vertical="center" indent="1"/>
    </xf>
    <xf numFmtId="0" fontId="3" fillId="93" borderId="73" applyNumberFormat="0" applyProtection="0">
      <alignment horizontal="left" vertical="center" indent="1"/>
    </xf>
    <xf numFmtId="0" fontId="3" fillId="93" borderId="73" applyNumberFormat="0" applyProtection="0">
      <alignment horizontal="left" vertical="center" indent="1"/>
    </xf>
    <xf numFmtId="0" fontId="3" fillId="93" borderId="73" applyNumberFormat="0" applyProtection="0">
      <alignment horizontal="left" vertical="center" indent="1"/>
    </xf>
    <xf numFmtId="0" fontId="3" fillId="93" borderId="73" applyNumberFormat="0" applyProtection="0">
      <alignment horizontal="left" vertical="center" indent="1"/>
    </xf>
    <xf numFmtId="0" fontId="3" fillId="93" borderId="73" applyNumberFormat="0" applyProtection="0">
      <alignment horizontal="left" vertical="center" indent="1"/>
    </xf>
    <xf numFmtId="0" fontId="3" fillId="93" borderId="73" applyNumberFormat="0" applyProtection="0">
      <alignment horizontal="left" vertical="center" indent="1"/>
    </xf>
    <xf numFmtId="0" fontId="3" fillId="93" borderId="73" applyNumberFormat="0" applyProtection="0">
      <alignment horizontal="left" vertical="center" indent="1"/>
    </xf>
    <xf numFmtId="0" fontId="3" fillId="93" borderId="73" applyNumberFormat="0" applyProtection="0">
      <alignment horizontal="left" vertical="center" indent="1"/>
    </xf>
    <xf numFmtId="0" fontId="3" fillId="93" borderId="73" applyNumberFormat="0" applyProtection="0">
      <alignment horizontal="left" vertical="center" indent="1"/>
    </xf>
    <xf numFmtId="0" fontId="3" fillId="93" borderId="73" applyNumberFormat="0" applyProtection="0">
      <alignment horizontal="left" vertical="center" indent="1"/>
    </xf>
    <xf numFmtId="0" fontId="3" fillId="93" borderId="73" applyNumberFormat="0" applyProtection="0">
      <alignment horizontal="left" vertical="center" indent="1"/>
    </xf>
    <xf numFmtId="0" fontId="3" fillId="93" borderId="73" applyNumberFormat="0" applyProtection="0">
      <alignment horizontal="left" vertical="center" indent="1"/>
    </xf>
    <xf numFmtId="0" fontId="3" fillId="93" borderId="73" applyNumberFormat="0" applyProtection="0">
      <alignment horizontal="left" vertical="center" indent="1"/>
    </xf>
    <xf numFmtId="0" fontId="3" fillId="93" borderId="73" applyNumberFormat="0" applyProtection="0">
      <alignment horizontal="left" vertical="center" indent="1"/>
    </xf>
    <xf numFmtId="0" fontId="3" fillId="93" borderId="73" applyNumberFormat="0" applyProtection="0">
      <alignment horizontal="left" vertical="center" indent="1"/>
    </xf>
    <xf numFmtId="0" fontId="3" fillId="93" borderId="73" applyNumberFormat="0" applyProtection="0">
      <alignment horizontal="left" vertical="center" indent="1"/>
    </xf>
    <xf numFmtId="0" fontId="3" fillId="93" borderId="73" applyNumberFormat="0" applyProtection="0">
      <alignment horizontal="left" vertical="center" indent="1"/>
    </xf>
    <xf numFmtId="0" fontId="3" fillId="93" borderId="73" applyNumberFormat="0" applyProtection="0">
      <alignment horizontal="left" vertical="center" indent="1"/>
    </xf>
    <xf numFmtId="0" fontId="3" fillId="93" borderId="73" applyNumberFormat="0" applyProtection="0">
      <alignment horizontal="left" vertical="center" indent="1"/>
    </xf>
    <xf numFmtId="0" fontId="3" fillId="93" borderId="73" applyNumberFormat="0" applyProtection="0">
      <alignment horizontal="left" vertical="center" indent="1"/>
    </xf>
    <xf numFmtId="0" fontId="3" fillId="93" borderId="73" applyNumberFormat="0" applyProtection="0">
      <alignment horizontal="left" vertical="center" indent="1"/>
    </xf>
    <xf numFmtId="0" fontId="3" fillId="93" borderId="73" applyNumberFormat="0" applyProtection="0">
      <alignment horizontal="left" vertical="center" indent="1"/>
    </xf>
    <xf numFmtId="0" fontId="3" fillId="93" borderId="73" applyNumberFormat="0" applyProtection="0">
      <alignment horizontal="left" vertical="center" indent="1"/>
    </xf>
    <xf numFmtId="0" fontId="3" fillId="93" borderId="73" applyNumberFormat="0" applyProtection="0">
      <alignment horizontal="left" vertical="center" indent="1"/>
    </xf>
    <xf numFmtId="0" fontId="3" fillId="93" borderId="73" applyNumberFormat="0" applyProtection="0">
      <alignment horizontal="left" vertical="center" indent="1"/>
    </xf>
    <xf numFmtId="0" fontId="3" fillId="93" borderId="73" applyNumberFormat="0" applyProtection="0">
      <alignment horizontal="left" vertical="center" indent="1"/>
    </xf>
    <xf numFmtId="0" fontId="3" fillId="93" borderId="73" applyNumberFormat="0" applyProtection="0">
      <alignment horizontal="left" vertical="center" indent="1"/>
    </xf>
    <xf numFmtId="0" fontId="3" fillId="93" borderId="73" applyNumberFormat="0" applyProtection="0">
      <alignment horizontal="left" vertical="center" indent="1"/>
    </xf>
    <xf numFmtId="0" fontId="3" fillId="93" borderId="73" applyNumberFormat="0" applyProtection="0">
      <alignment horizontal="left" vertical="center" indent="1"/>
    </xf>
    <xf numFmtId="0" fontId="3" fillId="93" borderId="73" applyNumberFormat="0" applyProtection="0">
      <alignment horizontal="left" vertical="center" indent="1"/>
    </xf>
    <xf numFmtId="0" fontId="3" fillId="93" borderId="73" applyNumberFormat="0" applyProtection="0">
      <alignment horizontal="left" vertical="center" indent="1"/>
    </xf>
    <xf numFmtId="0" fontId="3" fillId="93" borderId="73" applyNumberFormat="0" applyProtection="0">
      <alignment horizontal="left" vertical="center" indent="1"/>
    </xf>
    <xf numFmtId="0" fontId="3" fillId="93" borderId="73" applyNumberFormat="0" applyProtection="0">
      <alignment horizontal="left" vertical="center" indent="1"/>
    </xf>
    <xf numFmtId="0" fontId="3" fillId="93" borderId="73" applyNumberFormat="0" applyProtection="0">
      <alignment horizontal="left" vertical="center" indent="1"/>
    </xf>
    <xf numFmtId="0" fontId="3" fillId="93" borderId="73" applyNumberFormat="0" applyProtection="0">
      <alignment horizontal="left" vertical="center" indent="1"/>
    </xf>
    <xf numFmtId="0" fontId="3" fillId="93" borderId="73" applyNumberFormat="0" applyProtection="0">
      <alignment horizontal="left" vertical="center" indent="1"/>
    </xf>
    <xf numFmtId="0" fontId="3" fillId="93" borderId="73" applyNumberFormat="0" applyProtection="0">
      <alignment horizontal="left" vertical="center" indent="1"/>
    </xf>
    <xf numFmtId="0" fontId="3" fillId="93" borderId="73" applyNumberFormat="0" applyProtection="0">
      <alignment horizontal="left" vertical="center" indent="1"/>
    </xf>
    <xf numFmtId="0" fontId="3" fillId="93" borderId="73" applyNumberFormat="0" applyProtection="0">
      <alignment horizontal="left" vertical="center" indent="1"/>
    </xf>
    <xf numFmtId="0" fontId="3" fillId="93" borderId="73" applyNumberFormat="0" applyProtection="0">
      <alignment horizontal="left" vertical="center" indent="1"/>
    </xf>
    <xf numFmtId="0" fontId="3" fillId="93" borderId="73" applyNumberFormat="0" applyProtection="0">
      <alignment horizontal="left" vertical="center" indent="1"/>
    </xf>
    <xf numFmtId="0" fontId="3" fillId="93" borderId="73" applyNumberFormat="0" applyProtection="0">
      <alignment horizontal="left" vertical="center" indent="1"/>
    </xf>
    <xf numFmtId="0" fontId="3" fillId="93" borderId="73" applyNumberFormat="0" applyProtection="0">
      <alignment horizontal="left" vertical="center" indent="1"/>
    </xf>
    <xf numFmtId="0" fontId="3" fillId="93" borderId="73" applyNumberFormat="0" applyProtection="0">
      <alignment horizontal="left" vertical="center" indent="1"/>
    </xf>
    <xf numFmtId="0" fontId="3" fillId="93" borderId="73" applyNumberFormat="0" applyProtection="0">
      <alignment horizontal="left" vertical="center" indent="1"/>
    </xf>
    <xf numFmtId="0" fontId="3" fillId="93" borderId="73" applyNumberFormat="0" applyProtection="0">
      <alignment horizontal="left" vertical="center" indent="1"/>
    </xf>
    <xf numFmtId="0" fontId="3" fillId="93" borderId="73" applyNumberFormat="0" applyProtection="0">
      <alignment horizontal="left" vertical="center" indent="1"/>
    </xf>
    <xf numFmtId="0" fontId="3" fillId="93" borderId="73" applyNumberFormat="0" applyProtection="0">
      <alignment horizontal="left" vertical="center" indent="1"/>
    </xf>
    <xf numFmtId="0" fontId="3" fillId="93" borderId="73" applyNumberFormat="0" applyProtection="0">
      <alignment horizontal="left" vertical="center" indent="1"/>
    </xf>
    <xf numFmtId="0" fontId="3" fillId="93" borderId="73" applyNumberFormat="0" applyProtection="0">
      <alignment horizontal="left" vertical="center" indent="1"/>
    </xf>
    <xf numFmtId="0" fontId="3" fillId="93" borderId="73" applyNumberFormat="0" applyProtection="0">
      <alignment horizontal="left" vertical="center" indent="1"/>
    </xf>
    <xf numFmtId="0" fontId="3" fillId="93" borderId="73" applyNumberFormat="0" applyProtection="0">
      <alignment horizontal="left" vertical="center" indent="1"/>
    </xf>
    <xf numFmtId="0" fontId="3" fillId="93" borderId="73" applyNumberFormat="0" applyProtection="0">
      <alignment horizontal="left" vertical="center" indent="1"/>
    </xf>
    <xf numFmtId="0" fontId="3" fillId="93" borderId="73" applyNumberFormat="0" applyProtection="0">
      <alignment horizontal="left" vertical="center" indent="1"/>
    </xf>
    <xf numFmtId="0" fontId="3" fillId="93" borderId="73" applyNumberFormat="0" applyProtection="0">
      <alignment horizontal="left" vertical="center" indent="1"/>
    </xf>
    <xf numFmtId="0" fontId="3" fillId="93" borderId="73" applyNumberFormat="0" applyProtection="0">
      <alignment horizontal="left" vertical="center" indent="1"/>
    </xf>
    <xf numFmtId="0" fontId="3" fillId="93" borderId="73" applyNumberFormat="0" applyProtection="0">
      <alignment horizontal="left" vertical="center" indent="1"/>
    </xf>
    <xf numFmtId="0" fontId="3" fillId="93" borderId="73" applyNumberFormat="0" applyProtection="0">
      <alignment horizontal="left" vertical="center" indent="1"/>
    </xf>
    <xf numFmtId="0" fontId="3" fillId="93" borderId="73" applyNumberFormat="0" applyProtection="0">
      <alignment horizontal="left" vertical="center" indent="1"/>
    </xf>
    <xf numFmtId="0" fontId="3" fillId="93" borderId="73" applyNumberFormat="0" applyProtection="0">
      <alignment horizontal="left" vertical="center" indent="1"/>
    </xf>
    <xf numFmtId="0" fontId="3" fillId="93" borderId="73" applyNumberFormat="0" applyProtection="0">
      <alignment horizontal="left" vertical="center" indent="1"/>
    </xf>
    <xf numFmtId="0" fontId="3" fillId="93" borderId="73" applyNumberFormat="0" applyProtection="0">
      <alignment horizontal="left" vertical="center" indent="1"/>
    </xf>
    <xf numFmtId="0" fontId="3" fillId="93" borderId="73" applyNumberFormat="0" applyProtection="0">
      <alignment horizontal="left" vertical="center" indent="1"/>
    </xf>
    <xf numFmtId="0" fontId="3" fillId="93" borderId="73" applyNumberFormat="0" applyProtection="0">
      <alignment horizontal="left" vertical="center" indent="1"/>
    </xf>
    <xf numFmtId="0" fontId="3" fillId="93" borderId="73" applyNumberFormat="0" applyProtection="0">
      <alignment horizontal="left" vertical="center" indent="1"/>
    </xf>
    <xf numFmtId="0" fontId="3" fillId="93" borderId="73" applyNumberFormat="0" applyProtection="0">
      <alignment horizontal="left" vertical="center" indent="1"/>
    </xf>
    <xf numFmtId="0" fontId="3" fillId="93" borderId="73" applyNumberFormat="0" applyProtection="0">
      <alignment horizontal="left" vertical="center" indent="1"/>
    </xf>
    <xf numFmtId="0" fontId="3" fillId="93" borderId="73" applyNumberFormat="0" applyProtection="0">
      <alignment horizontal="left" vertical="center" indent="1"/>
    </xf>
    <xf numFmtId="0" fontId="3" fillId="93" borderId="73" applyNumberFormat="0" applyProtection="0">
      <alignment horizontal="left" vertical="center" indent="1"/>
    </xf>
    <xf numFmtId="0" fontId="3" fillId="93" borderId="73" applyNumberFormat="0" applyProtection="0">
      <alignment horizontal="left" vertical="center" indent="1"/>
    </xf>
    <xf numFmtId="0" fontId="3" fillId="93" borderId="73" applyNumberFormat="0" applyProtection="0">
      <alignment horizontal="left" vertical="center" indent="1"/>
    </xf>
    <xf numFmtId="0" fontId="3" fillId="93" borderId="73" applyNumberFormat="0" applyProtection="0">
      <alignment horizontal="left" vertical="center" indent="1"/>
    </xf>
    <xf numFmtId="0" fontId="3" fillId="93" borderId="73" applyNumberFormat="0" applyProtection="0">
      <alignment horizontal="left" vertical="center" indent="1"/>
    </xf>
    <xf numFmtId="0" fontId="3" fillId="93" borderId="73" applyNumberFormat="0" applyProtection="0">
      <alignment horizontal="left" vertical="center" indent="1"/>
    </xf>
    <xf numFmtId="0" fontId="3" fillId="93" borderId="73" applyNumberFormat="0" applyProtection="0">
      <alignment horizontal="left" vertical="center" indent="1"/>
    </xf>
    <xf numFmtId="0" fontId="3" fillId="93" borderId="73" applyNumberFormat="0" applyProtection="0">
      <alignment horizontal="left" vertical="center" indent="1"/>
    </xf>
    <xf numFmtId="0" fontId="3" fillId="93" borderId="73" applyNumberFormat="0" applyProtection="0">
      <alignment horizontal="left" vertical="center" indent="1"/>
    </xf>
    <xf numFmtId="0" fontId="3" fillId="93" borderId="73" applyNumberFormat="0" applyProtection="0">
      <alignment horizontal="left" vertical="center" indent="1"/>
    </xf>
    <xf numFmtId="0" fontId="3" fillId="93" borderId="73" applyNumberFormat="0" applyProtection="0">
      <alignment horizontal="left" vertical="center" indent="1"/>
    </xf>
    <xf numFmtId="0" fontId="3" fillId="93" borderId="73" applyNumberFormat="0" applyProtection="0">
      <alignment horizontal="left" vertical="center" indent="1"/>
    </xf>
    <xf numFmtId="0" fontId="3" fillId="93" borderId="73" applyNumberFormat="0" applyProtection="0">
      <alignment horizontal="left" vertical="center" indent="1"/>
    </xf>
    <xf numFmtId="0" fontId="3" fillId="93" borderId="73" applyNumberFormat="0" applyProtection="0">
      <alignment horizontal="left" vertical="center" indent="1"/>
    </xf>
    <xf numFmtId="0" fontId="3" fillId="93" borderId="73" applyNumberFormat="0" applyProtection="0">
      <alignment horizontal="left" vertical="center" indent="1"/>
    </xf>
    <xf numFmtId="0" fontId="3" fillId="93" borderId="73" applyNumberFormat="0" applyProtection="0">
      <alignment horizontal="left" vertical="center" indent="1"/>
    </xf>
    <xf numFmtId="0" fontId="3" fillId="93" borderId="73" applyNumberFormat="0" applyProtection="0">
      <alignment horizontal="left" vertical="center" indent="1"/>
    </xf>
    <xf numFmtId="0" fontId="3" fillId="93" borderId="73" applyNumberFormat="0" applyProtection="0">
      <alignment horizontal="left" vertical="center" indent="1"/>
    </xf>
    <xf numFmtId="0" fontId="3" fillId="93" borderId="73" applyNumberFormat="0" applyProtection="0">
      <alignment horizontal="left" vertical="center" indent="1"/>
    </xf>
    <xf numFmtId="0" fontId="3" fillId="93" borderId="73" applyNumberFormat="0" applyProtection="0">
      <alignment horizontal="left" vertical="center" indent="1"/>
    </xf>
    <xf numFmtId="0" fontId="3" fillId="93" borderId="73" applyNumberFormat="0" applyProtection="0">
      <alignment horizontal="left" vertical="center" indent="1"/>
    </xf>
    <xf numFmtId="0" fontId="3" fillId="93" borderId="73" applyNumberFormat="0" applyProtection="0">
      <alignment horizontal="left" vertical="center" indent="1"/>
    </xf>
    <xf numFmtId="0" fontId="3" fillId="93" borderId="73" applyNumberFormat="0" applyProtection="0">
      <alignment horizontal="left" vertical="center" indent="1"/>
    </xf>
    <xf numFmtId="0" fontId="3" fillId="93" borderId="73" applyNumberFormat="0" applyProtection="0">
      <alignment horizontal="left" vertical="center" indent="1"/>
    </xf>
    <xf numFmtId="0" fontId="3" fillId="93" borderId="73" applyNumberFormat="0" applyProtection="0">
      <alignment horizontal="left" vertical="center" indent="1"/>
    </xf>
    <xf numFmtId="0" fontId="3" fillId="93" borderId="73" applyNumberFormat="0" applyProtection="0">
      <alignment horizontal="left" vertical="center" indent="1"/>
    </xf>
    <xf numFmtId="0" fontId="3" fillId="93" borderId="73" applyNumberFormat="0" applyProtection="0">
      <alignment horizontal="left" vertical="center" indent="1"/>
    </xf>
    <xf numFmtId="0" fontId="3" fillId="93" borderId="73" applyNumberFormat="0" applyProtection="0">
      <alignment horizontal="left" vertical="center" indent="1"/>
    </xf>
    <xf numFmtId="0" fontId="3" fillId="93" borderId="73" applyNumberFormat="0" applyProtection="0">
      <alignment horizontal="left" vertical="center" indent="1"/>
    </xf>
    <xf numFmtId="0" fontId="3" fillId="93" borderId="73" applyNumberFormat="0" applyProtection="0">
      <alignment horizontal="left" vertical="center" indent="1"/>
    </xf>
    <xf numFmtId="0" fontId="3" fillId="93" borderId="73" applyNumberFormat="0" applyProtection="0">
      <alignment horizontal="left" vertical="center" indent="1"/>
    </xf>
    <xf numFmtId="0" fontId="3" fillId="93" borderId="73" applyNumberFormat="0" applyProtection="0">
      <alignment horizontal="left" vertical="center" indent="1"/>
    </xf>
    <xf numFmtId="0" fontId="3" fillId="93" borderId="73" applyNumberFormat="0" applyProtection="0">
      <alignment horizontal="left" vertical="center" indent="1"/>
    </xf>
    <xf numFmtId="0" fontId="3" fillId="93" borderId="73" applyNumberFormat="0" applyProtection="0">
      <alignment horizontal="left" vertical="center" indent="1"/>
    </xf>
    <xf numFmtId="0" fontId="3" fillId="93" borderId="73" applyNumberFormat="0" applyProtection="0">
      <alignment horizontal="left" vertical="center" indent="1"/>
    </xf>
    <xf numFmtId="0" fontId="3" fillId="93" borderId="73" applyNumberFormat="0" applyProtection="0">
      <alignment horizontal="left" vertical="center" indent="1"/>
    </xf>
    <xf numFmtId="0" fontId="3" fillId="93" borderId="73" applyNumberFormat="0" applyProtection="0">
      <alignment horizontal="left" vertical="center" indent="1"/>
    </xf>
    <xf numFmtId="0" fontId="3" fillId="93" borderId="73" applyNumberFormat="0" applyProtection="0">
      <alignment horizontal="left" vertical="center" indent="1"/>
    </xf>
    <xf numFmtId="0" fontId="3" fillId="93" borderId="73" applyNumberFormat="0" applyProtection="0">
      <alignment horizontal="left" vertical="center" indent="1"/>
    </xf>
    <xf numFmtId="0" fontId="3" fillId="93" borderId="73" applyNumberFormat="0" applyProtection="0">
      <alignment horizontal="left" vertical="center" indent="1"/>
    </xf>
    <xf numFmtId="0" fontId="3" fillId="93" borderId="73" applyNumberFormat="0" applyProtection="0">
      <alignment horizontal="left" vertical="center" indent="1"/>
    </xf>
    <xf numFmtId="0" fontId="3" fillId="93" borderId="73" applyNumberFormat="0" applyProtection="0">
      <alignment horizontal="left" vertical="center" indent="1"/>
    </xf>
    <xf numFmtId="0" fontId="3" fillId="93" borderId="73" applyNumberFormat="0" applyProtection="0">
      <alignment horizontal="left" vertical="center" indent="1"/>
    </xf>
    <xf numFmtId="0" fontId="3" fillId="93" borderId="73" applyNumberFormat="0" applyProtection="0">
      <alignment horizontal="left" vertical="center" indent="1"/>
    </xf>
    <xf numFmtId="0" fontId="3" fillId="93" borderId="73" applyNumberFormat="0" applyProtection="0">
      <alignment horizontal="left" vertical="center" indent="1"/>
    </xf>
    <xf numFmtId="0" fontId="3" fillId="93" borderId="73" applyNumberFormat="0" applyProtection="0">
      <alignment horizontal="left" vertical="center" indent="1"/>
    </xf>
    <xf numFmtId="0" fontId="3" fillId="93" borderId="73" applyNumberFormat="0" applyProtection="0">
      <alignment horizontal="left" vertical="center" indent="1"/>
    </xf>
    <xf numFmtId="0" fontId="3" fillId="93" borderId="73" applyNumberFormat="0" applyProtection="0">
      <alignment horizontal="left" vertical="center" indent="1"/>
    </xf>
    <xf numFmtId="0" fontId="3" fillId="93" borderId="73" applyNumberFormat="0" applyProtection="0">
      <alignment horizontal="left" vertical="center" indent="1"/>
    </xf>
    <xf numFmtId="0" fontId="3" fillId="93" borderId="73" applyNumberFormat="0" applyProtection="0">
      <alignment horizontal="left" vertical="center" indent="1"/>
    </xf>
    <xf numFmtId="0" fontId="3" fillId="93" borderId="73" applyNumberFormat="0" applyProtection="0">
      <alignment horizontal="left" vertical="center" indent="1"/>
    </xf>
    <xf numFmtId="0" fontId="3" fillId="93" borderId="73" applyNumberFormat="0" applyProtection="0">
      <alignment horizontal="left" vertical="center" indent="1"/>
    </xf>
    <xf numFmtId="0" fontId="3" fillId="93" borderId="73" applyNumberFormat="0" applyProtection="0">
      <alignment horizontal="left" vertical="center" indent="1"/>
    </xf>
    <xf numFmtId="0" fontId="3" fillId="93" borderId="73" applyNumberFormat="0" applyProtection="0">
      <alignment horizontal="left" vertical="center" indent="1"/>
    </xf>
    <xf numFmtId="0" fontId="3" fillId="93" borderId="73" applyNumberFormat="0" applyProtection="0">
      <alignment horizontal="left" vertical="center" indent="1"/>
    </xf>
    <xf numFmtId="0" fontId="3" fillId="93" borderId="73" applyNumberFormat="0" applyProtection="0">
      <alignment horizontal="left" vertical="center" indent="1"/>
    </xf>
    <xf numFmtId="0" fontId="3" fillId="93" borderId="73" applyNumberFormat="0" applyProtection="0">
      <alignment horizontal="left" vertical="center" indent="1"/>
    </xf>
    <xf numFmtId="0" fontId="3" fillId="93" borderId="73" applyNumberFormat="0" applyProtection="0">
      <alignment horizontal="left" vertical="center" indent="1"/>
    </xf>
    <xf numFmtId="0" fontId="3" fillId="93" borderId="73" applyNumberFormat="0" applyProtection="0">
      <alignment horizontal="left" vertical="center" indent="1"/>
    </xf>
    <xf numFmtId="0" fontId="3" fillId="93" borderId="73" applyNumberFormat="0" applyProtection="0">
      <alignment horizontal="left" vertical="center" indent="1"/>
    </xf>
    <xf numFmtId="0" fontId="3" fillId="93" borderId="73" applyNumberFormat="0" applyProtection="0">
      <alignment horizontal="left" vertical="center" indent="1"/>
    </xf>
    <xf numFmtId="0" fontId="3" fillId="93" borderId="73" applyNumberFormat="0" applyProtection="0">
      <alignment horizontal="left" vertical="center" indent="1"/>
    </xf>
    <xf numFmtId="0" fontId="3" fillId="93" borderId="73" applyNumberFormat="0" applyProtection="0">
      <alignment horizontal="left" vertical="center" indent="1"/>
    </xf>
    <xf numFmtId="0" fontId="3" fillId="93" borderId="73" applyNumberFormat="0" applyProtection="0">
      <alignment horizontal="left" vertical="center" indent="1"/>
    </xf>
    <xf numFmtId="0" fontId="3" fillId="93" borderId="73" applyNumberFormat="0" applyProtection="0">
      <alignment horizontal="left" vertical="center" indent="1"/>
    </xf>
    <xf numFmtId="0" fontId="3" fillId="93" borderId="73" applyNumberFormat="0" applyProtection="0">
      <alignment horizontal="left" vertical="center" indent="1"/>
    </xf>
    <xf numFmtId="0" fontId="3" fillId="93" borderId="73" applyNumberFormat="0" applyProtection="0">
      <alignment horizontal="left" vertical="center" indent="1"/>
    </xf>
    <xf numFmtId="0" fontId="3" fillId="93" borderId="73" applyNumberFormat="0" applyProtection="0">
      <alignment horizontal="left" vertical="center" indent="1"/>
    </xf>
    <xf numFmtId="0" fontId="3" fillId="93" borderId="73" applyNumberFormat="0" applyProtection="0">
      <alignment horizontal="left" vertical="center" indent="1"/>
    </xf>
    <xf numFmtId="0" fontId="3" fillId="93" borderId="73" applyNumberFormat="0" applyProtection="0">
      <alignment horizontal="left" vertical="center" indent="1"/>
    </xf>
    <xf numFmtId="0" fontId="3" fillId="93" borderId="73" applyNumberFormat="0" applyProtection="0">
      <alignment horizontal="left" vertical="center" indent="1"/>
    </xf>
    <xf numFmtId="0" fontId="3" fillId="93" borderId="73" applyNumberFormat="0" applyProtection="0">
      <alignment horizontal="left" vertical="center" indent="1"/>
    </xf>
    <xf numFmtId="0" fontId="3" fillId="93" borderId="73" applyNumberFormat="0" applyProtection="0">
      <alignment horizontal="left" vertical="center" indent="1"/>
    </xf>
    <xf numFmtId="0" fontId="3" fillId="93" borderId="73" applyNumberFormat="0" applyProtection="0">
      <alignment horizontal="left" vertical="center" indent="1"/>
    </xf>
    <xf numFmtId="0" fontId="3" fillId="93" borderId="73" applyNumberFormat="0" applyProtection="0">
      <alignment horizontal="left" vertical="center" indent="1"/>
    </xf>
    <xf numFmtId="0" fontId="3" fillId="93" borderId="73" applyNumberFormat="0" applyProtection="0">
      <alignment horizontal="left" vertical="center" indent="1"/>
    </xf>
    <xf numFmtId="0" fontId="3" fillId="93" borderId="73" applyNumberFormat="0" applyProtection="0">
      <alignment horizontal="left" vertical="center" indent="1"/>
    </xf>
    <xf numFmtId="0" fontId="3" fillId="93" borderId="73" applyNumberFormat="0" applyProtection="0">
      <alignment horizontal="left" vertical="center" indent="1"/>
    </xf>
    <xf numFmtId="0" fontId="3" fillId="93" borderId="73" applyNumberFormat="0" applyProtection="0">
      <alignment horizontal="left" vertical="center" indent="1"/>
    </xf>
    <xf numFmtId="0" fontId="3" fillId="93" borderId="73" applyNumberFormat="0" applyProtection="0">
      <alignment horizontal="left" vertical="center" indent="1"/>
    </xf>
    <xf numFmtId="0" fontId="3" fillId="93" borderId="73" applyNumberFormat="0" applyProtection="0">
      <alignment horizontal="left" vertical="center" indent="1"/>
    </xf>
    <xf numFmtId="0" fontId="3" fillId="93" borderId="73" applyNumberFormat="0" applyProtection="0">
      <alignment horizontal="left" vertical="center" indent="1"/>
    </xf>
    <xf numFmtId="0" fontId="3" fillId="93" borderId="73" applyNumberFormat="0" applyProtection="0">
      <alignment horizontal="left" vertical="center" indent="1"/>
    </xf>
    <xf numFmtId="0" fontId="3" fillId="93" borderId="73" applyNumberFormat="0" applyProtection="0">
      <alignment horizontal="left" vertical="center" indent="1"/>
    </xf>
    <xf numFmtId="0" fontId="3" fillId="93" borderId="73" applyNumberFormat="0" applyProtection="0">
      <alignment horizontal="left" vertical="center" indent="1"/>
    </xf>
    <xf numFmtId="0" fontId="3" fillId="93" borderId="73" applyNumberFormat="0" applyProtection="0">
      <alignment horizontal="left" vertical="center" indent="1"/>
    </xf>
    <xf numFmtId="0" fontId="3" fillId="93" borderId="73" applyNumberFormat="0" applyProtection="0">
      <alignment horizontal="left" vertical="center" indent="1"/>
    </xf>
    <xf numFmtId="0" fontId="3" fillId="93" borderId="73" applyNumberFormat="0" applyProtection="0">
      <alignment horizontal="left" vertical="center" indent="1"/>
    </xf>
    <xf numFmtId="0" fontId="3" fillId="93" borderId="73" applyNumberFormat="0" applyProtection="0">
      <alignment horizontal="left" vertical="center" indent="1"/>
    </xf>
    <xf numFmtId="0" fontId="3" fillId="93" borderId="73" applyNumberFormat="0" applyProtection="0">
      <alignment horizontal="left" vertical="center" indent="1"/>
    </xf>
    <xf numFmtId="0" fontId="3" fillId="93" borderId="73" applyNumberFormat="0" applyProtection="0">
      <alignment horizontal="left" vertical="center" indent="1"/>
    </xf>
    <xf numFmtId="0" fontId="3" fillId="93" borderId="73" applyNumberFormat="0" applyProtection="0">
      <alignment horizontal="left" vertical="center" indent="1"/>
    </xf>
    <xf numFmtId="0" fontId="3" fillId="93" borderId="73" applyNumberFormat="0" applyProtection="0">
      <alignment horizontal="left" vertical="center" indent="1"/>
    </xf>
    <xf numFmtId="0" fontId="3" fillId="93" borderId="73" applyNumberFormat="0" applyProtection="0">
      <alignment horizontal="left" vertical="center" indent="1"/>
    </xf>
    <xf numFmtId="0" fontId="3" fillId="93" borderId="73" applyNumberFormat="0" applyProtection="0">
      <alignment horizontal="left" vertical="center" indent="1"/>
    </xf>
    <xf numFmtId="0" fontId="3" fillId="93" borderId="73" applyNumberFormat="0" applyProtection="0">
      <alignment horizontal="left" vertical="center" indent="1"/>
    </xf>
    <xf numFmtId="0" fontId="3" fillId="93" borderId="73" applyNumberFormat="0" applyProtection="0">
      <alignment horizontal="left" vertical="center" indent="1"/>
    </xf>
    <xf numFmtId="0" fontId="3" fillId="93" borderId="73" applyNumberFormat="0" applyProtection="0">
      <alignment horizontal="left" vertical="center" indent="1"/>
    </xf>
    <xf numFmtId="0" fontId="3" fillId="93" borderId="73" applyNumberFormat="0" applyProtection="0">
      <alignment horizontal="left" vertical="center" indent="1"/>
    </xf>
    <xf numFmtId="0" fontId="3" fillId="93" borderId="73" applyNumberFormat="0" applyProtection="0">
      <alignment horizontal="left" vertical="center" indent="1"/>
    </xf>
    <xf numFmtId="0" fontId="3" fillId="93" borderId="73" applyNumberFormat="0" applyProtection="0">
      <alignment horizontal="left" vertical="center" indent="1"/>
    </xf>
    <xf numFmtId="0" fontId="3" fillId="93" borderId="73" applyNumberFormat="0" applyProtection="0">
      <alignment horizontal="left" vertical="center" indent="1"/>
    </xf>
    <xf numFmtId="0" fontId="3" fillId="93" borderId="73" applyNumberFormat="0" applyProtection="0">
      <alignment horizontal="left" vertical="center" indent="1"/>
    </xf>
    <xf numFmtId="0" fontId="3" fillId="93" borderId="73" applyNumberFormat="0" applyProtection="0">
      <alignment horizontal="left" vertical="center" indent="1"/>
    </xf>
    <xf numFmtId="0" fontId="3" fillId="93" borderId="73" applyNumberFormat="0" applyProtection="0">
      <alignment horizontal="left" vertical="center" indent="1"/>
    </xf>
    <xf numFmtId="0" fontId="3" fillId="93" borderId="73" applyNumberFormat="0" applyProtection="0">
      <alignment horizontal="left" vertical="center" indent="1"/>
    </xf>
    <xf numFmtId="0" fontId="3" fillId="93" borderId="73" applyNumberFormat="0" applyProtection="0">
      <alignment horizontal="left" vertical="center" indent="1"/>
    </xf>
    <xf numFmtId="0" fontId="3" fillId="93" borderId="73" applyNumberFormat="0" applyProtection="0">
      <alignment horizontal="left" vertical="center" indent="1"/>
    </xf>
    <xf numFmtId="0" fontId="3" fillId="93" borderId="73" applyNumberFormat="0" applyProtection="0">
      <alignment horizontal="left" vertical="center" indent="1"/>
    </xf>
    <xf numFmtId="0" fontId="3" fillId="93" borderId="73" applyNumberFormat="0" applyProtection="0">
      <alignment horizontal="left" vertical="center" indent="1"/>
    </xf>
    <xf numFmtId="0" fontId="3" fillId="93" borderId="73" applyNumberFormat="0" applyProtection="0">
      <alignment horizontal="left" vertical="center" indent="1"/>
    </xf>
    <xf numFmtId="0" fontId="3" fillId="93" borderId="73" applyNumberFormat="0" applyProtection="0">
      <alignment horizontal="left" vertical="center" indent="1"/>
    </xf>
    <xf numFmtId="0" fontId="3" fillId="93" borderId="73" applyNumberFormat="0" applyProtection="0">
      <alignment horizontal="left" vertical="center" indent="1"/>
    </xf>
    <xf numFmtId="0" fontId="3" fillId="93" borderId="73" applyNumberFormat="0" applyProtection="0">
      <alignment horizontal="left" vertical="center" indent="1"/>
    </xf>
    <xf numFmtId="0" fontId="3" fillId="93" borderId="73" applyNumberFormat="0" applyProtection="0">
      <alignment horizontal="left" vertical="center" indent="1"/>
    </xf>
    <xf numFmtId="0" fontId="3" fillId="93" borderId="73" applyNumberFormat="0" applyProtection="0">
      <alignment horizontal="left" vertical="center" indent="1"/>
    </xf>
    <xf numFmtId="0" fontId="3" fillId="93" borderId="73" applyNumberFormat="0" applyProtection="0">
      <alignment horizontal="left" vertical="center" indent="1"/>
    </xf>
    <xf numFmtId="0" fontId="3" fillId="93" borderId="73" applyNumberFormat="0" applyProtection="0">
      <alignment horizontal="left" vertical="center" indent="1"/>
    </xf>
    <xf numFmtId="0" fontId="3" fillId="93" borderId="73" applyNumberFormat="0" applyProtection="0">
      <alignment horizontal="left" vertical="center" indent="1"/>
    </xf>
    <xf numFmtId="0" fontId="3" fillId="93" borderId="73" applyNumberFormat="0" applyProtection="0">
      <alignment horizontal="left" vertical="center" indent="1"/>
    </xf>
    <xf numFmtId="0" fontId="3" fillId="93" borderId="73" applyNumberFormat="0" applyProtection="0">
      <alignment horizontal="left" vertical="center" indent="1"/>
    </xf>
    <xf numFmtId="0" fontId="3" fillId="93" borderId="73" applyNumberFormat="0" applyProtection="0">
      <alignment horizontal="left" vertical="center" indent="1"/>
    </xf>
    <xf numFmtId="0" fontId="3" fillId="93" borderId="73" applyNumberFormat="0" applyProtection="0">
      <alignment horizontal="left" vertical="center" indent="1"/>
    </xf>
    <xf numFmtId="0" fontId="3" fillId="93" borderId="73" applyNumberFormat="0" applyProtection="0">
      <alignment horizontal="left" vertical="center" indent="1"/>
    </xf>
    <xf numFmtId="0" fontId="3" fillId="93" borderId="73" applyNumberFormat="0" applyProtection="0">
      <alignment horizontal="left" vertical="center" indent="1"/>
    </xf>
    <xf numFmtId="0" fontId="3" fillId="93" borderId="73" applyNumberFormat="0" applyProtection="0">
      <alignment horizontal="left" vertical="center" indent="1"/>
    </xf>
    <xf numFmtId="0" fontId="3" fillId="93" borderId="73" applyNumberFormat="0" applyProtection="0">
      <alignment horizontal="left" vertical="center" indent="1"/>
    </xf>
    <xf numFmtId="0" fontId="3" fillId="93" borderId="73" applyNumberFormat="0" applyProtection="0">
      <alignment horizontal="left" vertical="center" indent="1"/>
    </xf>
    <xf numFmtId="0" fontId="3" fillId="93" borderId="73" applyNumberFormat="0" applyProtection="0">
      <alignment horizontal="left" vertical="center" indent="1"/>
    </xf>
    <xf numFmtId="0" fontId="3" fillId="93" borderId="73" applyNumberFormat="0" applyProtection="0">
      <alignment horizontal="left" vertical="center" indent="1"/>
    </xf>
    <xf numFmtId="0" fontId="3" fillId="93" borderId="73" applyNumberFormat="0" applyProtection="0">
      <alignment horizontal="left" vertical="center" indent="1"/>
    </xf>
    <xf numFmtId="0" fontId="3" fillId="93" borderId="73" applyNumberFormat="0" applyProtection="0">
      <alignment horizontal="left" vertical="center" indent="1"/>
    </xf>
    <xf numFmtId="0" fontId="3" fillId="93" borderId="73" applyNumberFormat="0" applyProtection="0">
      <alignment horizontal="left" vertical="center" indent="1"/>
    </xf>
    <xf numFmtId="0" fontId="3" fillId="93" borderId="73" applyNumberFormat="0" applyProtection="0">
      <alignment horizontal="left" vertical="center" indent="1"/>
    </xf>
    <xf numFmtId="0" fontId="3" fillId="93" borderId="73" applyNumberFormat="0" applyProtection="0">
      <alignment horizontal="left" vertical="center" indent="1"/>
    </xf>
    <xf numFmtId="0" fontId="3" fillId="93" borderId="73" applyNumberFormat="0" applyProtection="0">
      <alignment horizontal="left" vertical="center" indent="1"/>
    </xf>
    <xf numFmtId="0" fontId="3" fillId="93" borderId="73" applyNumberFormat="0" applyProtection="0">
      <alignment horizontal="left" vertical="center" indent="1"/>
    </xf>
    <xf numFmtId="0" fontId="3" fillId="93" borderId="73" applyNumberFormat="0" applyProtection="0">
      <alignment horizontal="left" vertical="center" indent="1"/>
    </xf>
    <xf numFmtId="0" fontId="3" fillId="93" borderId="73" applyNumberFormat="0" applyProtection="0">
      <alignment horizontal="left" vertical="center" indent="1"/>
    </xf>
    <xf numFmtId="0" fontId="3" fillId="93" borderId="73" applyNumberFormat="0" applyProtection="0">
      <alignment horizontal="left" vertical="center" indent="1"/>
    </xf>
    <xf numFmtId="0" fontId="3" fillId="93" borderId="73" applyNumberFormat="0" applyProtection="0">
      <alignment horizontal="left" vertical="center" indent="1"/>
    </xf>
    <xf numFmtId="0" fontId="3" fillId="93" borderId="73" applyNumberFormat="0" applyProtection="0">
      <alignment horizontal="left" vertical="center" indent="1"/>
    </xf>
    <xf numFmtId="0" fontId="3" fillId="93" borderId="73" applyNumberFormat="0" applyProtection="0">
      <alignment horizontal="left" vertical="center" indent="1"/>
    </xf>
    <xf numFmtId="0" fontId="3" fillId="93" borderId="73" applyNumberFormat="0" applyProtection="0">
      <alignment horizontal="left" vertical="center" indent="1"/>
    </xf>
    <xf numFmtId="0" fontId="3" fillId="93" borderId="73" applyNumberFormat="0" applyProtection="0">
      <alignment horizontal="left" vertical="center" indent="1"/>
    </xf>
    <xf numFmtId="0" fontId="3" fillId="93" borderId="73" applyNumberFormat="0" applyProtection="0">
      <alignment horizontal="left" vertical="center" indent="1"/>
    </xf>
    <xf numFmtId="0" fontId="3" fillId="93" borderId="73" applyNumberFormat="0" applyProtection="0">
      <alignment horizontal="left" vertical="center" indent="1"/>
    </xf>
    <xf numFmtId="0" fontId="3" fillId="93" borderId="73" applyNumberFormat="0" applyProtection="0">
      <alignment horizontal="left" vertical="center" indent="1"/>
    </xf>
    <xf numFmtId="0" fontId="3" fillId="93" borderId="73" applyNumberFormat="0" applyProtection="0">
      <alignment horizontal="left" vertical="center" indent="1"/>
    </xf>
    <xf numFmtId="0" fontId="3" fillId="93" borderId="73" applyNumberFormat="0" applyProtection="0">
      <alignment horizontal="left" vertical="center" indent="1"/>
    </xf>
    <xf numFmtId="0" fontId="3" fillId="93" borderId="73" applyNumberFormat="0" applyProtection="0">
      <alignment horizontal="left" vertical="center" indent="1"/>
    </xf>
    <xf numFmtId="0" fontId="3" fillId="93" borderId="73" applyNumberFormat="0" applyProtection="0">
      <alignment horizontal="left" vertical="center" indent="1"/>
    </xf>
    <xf numFmtId="0" fontId="3" fillId="93" borderId="73" applyNumberFormat="0" applyProtection="0">
      <alignment horizontal="left" vertical="center" indent="1"/>
    </xf>
    <xf numFmtId="0" fontId="3" fillId="93" borderId="73" applyNumberFormat="0" applyProtection="0">
      <alignment horizontal="left" vertical="center" indent="1"/>
    </xf>
    <xf numFmtId="0" fontId="3" fillId="93" borderId="73" applyNumberFormat="0" applyProtection="0">
      <alignment horizontal="left" vertical="center" indent="1"/>
    </xf>
    <xf numFmtId="0" fontId="3" fillId="93" borderId="73" applyNumberFormat="0" applyProtection="0">
      <alignment horizontal="left" vertical="center" indent="1"/>
    </xf>
    <xf numFmtId="0" fontId="3" fillId="93" borderId="73" applyNumberFormat="0" applyProtection="0">
      <alignment horizontal="left" vertical="center" indent="1"/>
    </xf>
    <xf numFmtId="0" fontId="3" fillId="93" borderId="73" applyNumberFormat="0" applyProtection="0">
      <alignment horizontal="left" vertical="center" indent="1"/>
    </xf>
    <xf numFmtId="0" fontId="3" fillId="93" borderId="73" applyNumberFormat="0" applyProtection="0">
      <alignment horizontal="left" vertical="center" indent="1"/>
    </xf>
    <xf numFmtId="0" fontId="3" fillId="93" borderId="73" applyNumberFormat="0" applyProtection="0">
      <alignment horizontal="left" vertical="center" indent="1"/>
    </xf>
    <xf numFmtId="0" fontId="3" fillId="93" borderId="73" applyNumberFormat="0" applyProtection="0">
      <alignment horizontal="left" vertical="center" indent="1"/>
    </xf>
    <xf numFmtId="0" fontId="3" fillId="93" borderId="73" applyNumberFormat="0" applyProtection="0">
      <alignment horizontal="left" vertical="center" indent="1"/>
    </xf>
    <xf numFmtId="0" fontId="3" fillId="93" borderId="73" applyNumberFormat="0" applyProtection="0">
      <alignment horizontal="left" vertical="center" indent="1"/>
    </xf>
    <xf numFmtId="0" fontId="3" fillId="93" borderId="73" applyNumberFormat="0" applyProtection="0">
      <alignment horizontal="left" vertical="center" indent="1"/>
    </xf>
    <xf numFmtId="0" fontId="3" fillId="93" borderId="73" applyNumberFormat="0" applyProtection="0">
      <alignment horizontal="left" vertical="center" indent="1"/>
    </xf>
    <xf numFmtId="0" fontId="3" fillId="93" borderId="73" applyNumberFormat="0" applyProtection="0">
      <alignment horizontal="left" vertical="center" indent="1"/>
    </xf>
    <xf numFmtId="0" fontId="3" fillId="93" borderId="73" applyNumberFormat="0" applyProtection="0">
      <alignment horizontal="left" vertical="center" indent="1"/>
    </xf>
    <xf numFmtId="0" fontId="3" fillId="93" borderId="73" applyNumberFormat="0" applyProtection="0">
      <alignment horizontal="left" vertical="center" indent="1"/>
    </xf>
    <xf numFmtId="0" fontId="3" fillId="93" borderId="73" applyNumberFormat="0" applyProtection="0">
      <alignment horizontal="left" vertical="center" indent="1"/>
    </xf>
    <xf numFmtId="0" fontId="3" fillId="93" borderId="73" applyNumberFormat="0" applyProtection="0">
      <alignment horizontal="left" vertical="center" indent="1"/>
    </xf>
    <xf numFmtId="0" fontId="3" fillId="93" borderId="73" applyNumberFormat="0" applyProtection="0">
      <alignment horizontal="left" vertical="center" indent="1"/>
    </xf>
    <xf numFmtId="0" fontId="3" fillId="93" borderId="73" applyNumberFormat="0" applyProtection="0">
      <alignment horizontal="left" vertical="center" indent="1"/>
    </xf>
    <xf numFmtId="0" fontId="3" fillId="93" borderId="73" applyNumberFormat="0" applyProtection="0">
      <alignment horizontal="left" vertical="center" indent="1"/>
    </xf>
    <xf numFmtId="0" fontId="3" fillId="93" borderId="73" applyNumberFormat="0" applyProtection="0">
      <alignment horizontal="left" vertical="center" indent="1"/>
    </xf>
    <xf numFmtId="0" fontId="3" fillId="93" borderId="73" applyNumberFormat="0" applyProtection="0">
      <alignment horizontal="left" vertical="center" indent="1"/>
    </xf>
    <xf numFmtId="0" fontId="3" fillId="93" borderId="73" applyNumberFormat="0" applyProtection="0">
      <alignment horizontal="left" vertical="center" indent="1"/>
    </xf>
    <xf numFmtId="0" fontId="3" fillId="93" borderId="73" applyNumberFormat="0" applyProtection="0">
      <alignment horizontal="left" vertical="center" indent="1"/>
    </xf>
    <xf numFmtId="0" fontId="3" fillId="93" borderId="73" applyNumberFormat="0" applyProtection="0">
      <alignment horizontal="left" vertical="center" indent="1"/>
    </xf>
    <xf numFmtId="0" fontId="3" fillId="93" borderId="73" applyNumberFormat="0" applyProtection="0">
      <alignment horizontal="left" vertical="center" indent="1"/>
    </xf>
    <xf numFmtId="0" fontId="3" fillId="93" borderId="73" applyNumberFormat="0" applyProtection="0">
      <alignment horizontal="left" vertical="center" indent="1"/>
    </xf>
    <xf numFmtId="0" fontId="3" fillId="93" borderId="73" applyNumberFormat="0" applyProtection="0">
      <alignment horizontal="left" vertical="center" indent="1"/>
    </xf>
    <xf numFmtId="0" fontId="3" fillId="93" borderId="73" applyNumberFormat="0" applyProtection="0">
      <alignment horizontal="left" vertical="center" indent="1"/>
    </xf>
    <xf numFmtId="0" fontId="3" fillId="93" borderId="73" applyNumberFormat="0" applyProtection="0">
      <alignment horizontal="left" vertical="center" indent="1"/>
    </xf>
    <xf numFmtId="0" fontId="3" fillId="93" borderId="73" applyNumberFormat="0" applyProtection="0">
      <alignment horizontal="left" vertical="center" indent="1"/>
    </xf>
    <xf numFmtId="0" fontId="3" fillId="93" borderId="73" applyNumberFormat="0" applyProtection="0">
      <alignment horizontal="left" vertical="center" indent="1"/>
    </xf>
    <xf numFmtId="0" fontId="3" fillId="93" borderId="73" applyNumberFormat="0" applyProtection="0">
      <alignment horizontal="left" vertical="center" indent="1"/>
    </xf>
    <xf numFmtId="0" fontId="3" fillId="93" borderId="73" applyNumberFormat="0" applyProtection="0">
      <alignment horizontal="left" vertical="center" indent="1"/>
    </xf>
    <xf numFmtId="0" fontId="3" fillId="93" borderId="73" applyNumberFormat="0" applyProtection="0">
      <alignment horizontal="left" vertical="center" indent="1"/>
    </xf>
    <xf numFmtId="0" fontId="3" fillId="93" borderId="73" applyNumberFormat="0" applyProtection="0">
      <alignment horizontal="left" vertical="center" indent="1"/>
    </xf>
    <xf numFmtId="0" fontId="3" fillId="93" borderId="73" applyNumberFormat="0" applyProtection="0">
      <alignment horizontal="left" vertical="center" indent="1"/>
    </xf>
    <xf numFmtId="0" fontId="3" fillId="93" borderId="73" applyNumberFormat="0" applyProtection="0">
      <alignment horizontal="left" vertical="center" indent="1"/>
    </xf>
    <xf numFmtId="0" fontId="3" fillId="93" borderId="73" applyNumberFormat="0" applyProtection="0">
      <alignment horizontal="left" vertical="center" indent="1"/>
    </xf>
    <xf numFmtId="0" fontId="3" fillId="93" borderId="73" applyNumberFormat="0" applyProtection="0">
      <alignment horizontal="left" vertical="center" indent="1"/>
    </xf>
    <xf numFmtId="0" fontId="3" fillId="93" borderId="73" applyNumberFormat="0" applyProtection="0">
      <alignment horizontal="left" vertical="center" indent="1"/>
    </xf>
    <xf numFmtId="0" fontId="3" fillId="93" borderId="73" applyNumberFormat="0" applyProtection="0">
      <alignment horizontal="left" vertical="center" indent="1"/>
    </xf>
    <xf numFmtId="0" fontId="3" fillId="93" borderId="73" applyNumberFormat="0" applyProtection="0">
      <alignment horizontal="left" vertical="center" indent="1"/>
    </xf>
    <xf numFmtId="0" fontId="3" fillId="93" borderId="73" applyNumberFormat="0" applyProtection="0">
      <alignment horizontal="left" vertical="center" indent="1"/>
    </xf>
    <xf numFmtId="0" fontId="3" fillId="93" borderId="73" applyNumberFormat="0" applyProtection="0">
      <alignment horizontal="left" vertical="center" indent="1"/>
    </xf>
    <xf numFmtId="0" fontId="3" fillId="93" borderId="73" applyNumberFormat="0" applyProtection="0">
      <alignment horizontal="left" vertical="center" indent="1"/>
    </xf>
    <xf numFmtId="0" fontId="3" fillId="93" borderId="73" applyNumberFormat="0" applyProtection="0">
      <alignment horizontal="left" vertical="center" indent="1"/>
    </xf>
    <xf numFmtId="0" fontId="3" fillId="93" borderId="73" applyNumberFormat="0" applyProtection="0">
      <alignment horizontal="left" vertical="center" indent="1"/>
    </xf>
    <xf numFmtId="0" fontId="3" fillId="93" borderId="73" applyNumberFormat="0" applyProtection="0">
      <alignment horizontal="left" vertical="center" indent="1"/>
    </xf>
    <xf numFmtId="0" fontId="3" fillId="93" borderId="73" applyNumberFormat="0" applyProtection="0">
      <alignment horizontal="left" vertical="center" indent="1"/>
    </xf>
    <xf numFmtId="0" fontId="3" fillId="93" borderId="73" applyNumberFormat="0" applyProtection="0">
      <alignment horizontal="left" vertical="center" indent="1"/>
    </xf>
    <xf numFmtId="0" fontId="3" fillId="93" borderId="73" applyNumberFormat="0" applyProtection="0">
      <alignment horizontal="left" vertical="center" indent="1"/>
    </xf>
    <xf numFmtId="0" fontId="3" fillId="93" borderId="73" applyNumberFormat="0" applyProtection="0">
      <alignment horizontal="left" vertical="center" indent="1"/>
    </xf>
    <xf numFmtId="0" fontId="3" fillId="93" borderId="73" applyNumberFormat="0" applyProtection="0">
      <alignment horizontal="left" vertical="center" indent="1"/>
    </xf>
    <xf numFmtId="0" fontId="3" fillId="93" borderId="73" applyNumberFormat="0" applyProtection="0">
      <alignment horizontal="left" vertical="center" indent="1"/>
    </xf>
    <xf numFmtId="0" fontId="3" fillId="93" borderId="73" applyNumberFormat="0" applyProtection="0">
      <alignment horizontal="left" vertical="center" indent="1"/>
    </xf>
    <xf numFmtId="0" fontId="3" fillId="93" borderId="73" applyNumberFormat="0" applyProtection="0">
      <alignment horizontal="left" vertical="center" indent="1"/>
    </xf>
    <xf numFmtId="0" fontId="3" fillId="93" borderId="73" applyNumberFormat="0" applyProtection="0">
      <alignment horizontal="left" vertical="center" indent="1"/>
    </xf>
    <xf numFmtId="0" fontId="3" fillId="93" borderId="73" applyNumberFormat="0" applyProtection="0">
      <alignment horizontal="left" vertical="center" indent="1"/>
    </xf>
    <xf numFmtId="0" fontId="3" fillId="93" borderId="73" applyNumberFormat="0" applyProtection="0">
      <alignment horizontal="left" vertical="center" indent="1"/>
    </xf>
    <xf numFmtId="0" fontId="3" fillId="93" borderId="73" applyNumberFormat="0" applyProtection="0">
      <alignment horizontal="left" vertical="center" indent="1"/>
    </xf>
    <xf numFmtId="0" fontId="3" fillId="93" borderId="73" applyNumberFormat="0" applyProtection="0">
      <alignment horizontal="left" vertical="center" indent="1"/>
    </xf>
    <xf numFmtId="0" fontId="3" fillId="93" borderId="73" applyNumberFormat="0" applyProtection="0">
      <alignment horizontal="left" vertical="center" indent="1"/>
    </xf>
    <xf numFmtId="0" fontId="3" fillId="93" borderId="73" applyNumberFormat="0" applyProtection="0">
      <alignment horizontal="left" vertical="center" indent="1"/>
    </xf>
    <xf numFmtId="0" fontId="3" fillId="93" borderId="73" applyNumberFormat="0" applyProtection="0">
      <alignment horizontal="left" vertical="center" indent="1"/>
    </xf>
    <xf numFmtId="0" fontId="3" fillId="93" borderId="73" applyNumberFormat="0" applyProtection="0">
      <alignment horizontal="left" vertical="center" indent="1"/>
    </xf>
    <xf numFmtId="0" fontId="3" fillId="93" borderId="73" applyNumberFormat="0" applyProtection="0">
      <alignment horizontal="left" vertical="center" indent="1"/>
    </xf>
    <xf numFmtId="0" fontId="3" fillId="93" borderId="73" applyNumberFormat="0" applyProtection="0">
      <alignment horizontal="left" vertical="center" indent="1"/>
    </xf>
    <xf numFmtId="0" fontId="3" fillId="93" borderId="73" applyNumberFormat="0" applyProtection="0">
      <alignment horizontal="left" vertical="center" indent="1"/>
    </xf>
    <xf numFmtId="0" fontId="3" fillId="93" borderId="73" applyNumberFormat="0" applyProtection="0">
      <alignment horizontal="left" vertical="center" indent="1"/>
    </xf>
    <xf numFmtId="0" fontId="3" fillId="93" borderId="73" applyNumberFormat="0" applyProtection="0">
      <alignment horizontal="left" vertical="center" indent="1"/>
    </xf>
    <xf numFmtId="0" fontId="3" fillId="93" borderId="73" applyNumberFormat="0" applyProtection="0">
      <alignment horizontal="left" vertical="center" indent="1"/>
    </xf>
    <xf numFmtId="0" fontId="3" fillId="93" borderId="73" applyNumberFormat="0" applyProtection="0">
      <alignment horizontal="left" vertical="center" indent="1"/>
    </xf>
    <xf numFmtId="0" fontId="3" fillId="93" borderId="73" applyNumberFormat="0" applyProtection="0">
      <alignment horizontal="left" vertical="center" indent="1"/>
    </xf>
    <xf numFmtId="0" fontId="3" fillId="93" borderId="73" applyNumberFormat="0" applyProtection="0">
      <alignment horizontal="left" vertical="center" indent="1"/>
    </xf>
    <xf numFmtId="0" fontId="3" fillId="93" borderId="73" applyNumberFormat="0" applyProtection="0">
      <alignment horizontal="left" vertical="center" indent="1"/>
    </xf>
    <xf numFmtId="0" fontId="3" fillId="93" borderId="73" applyNumberFormat="0" applyProtection="0">
      <alignment horizontal="left" vertical="center" indent="1"/>
    </xf>
    <xf numFmtId="0" fontId="3" fillId="93" borderId="73" applyNumberFormat="0" applyProtection="0">
      <alignment horizontal="left" vertical="center" indent="1"/>
    </xf>
    <xf numFmtId="0" fontId="3" fillId="93" borderId="73" applyNumberFormat="0" applyProtection="0">
      <alignment horizontal="left" vertical="center" indent="1"/>
    </xf>
    <xf numFmtId="0" fontId="3" fillId="93" borderId="73" applyNumberFormat="0" applyProtection="0">
      <alignment horizontal="left" vertical="center" indent="1"/>
    </xf>
    <xf numFmtId="0" fontId="3" fillId="93" borderId="73" applyNumberFormat="0" applyProtection="0">
      <alignment horizontal="left" vertical="center" indent="1"/>
    </xf>
    <xf numFmtId="0" fontId="3" fillId="93" borderId="73" applyNumberFormat="0" applyProtection="0">
      <alignment horizontal="left" vertical="center" indent="1"/>
    </xf>
    <xf numFmtId="0" fontId="3" fillId="93" borderId="73" applyNumberFormat="0" applyProtection="0">
      <alignment horizontal="left" vertical="center" indent="1"/>
    </xf>
    <xf numFmtId="0" fontId="3" fillId="93" borderId="73" applyNumberFormat="0" applyProtection="0">
      <alignment horizontal="left" vertical="center" indent="1"/>
    </xf>
    <xf numFmtId="0" fontId="3" fillId="93" borderId="73" applyNumberFormat="0" applyProtection="0">
      <alignment horizontal="left" vertical="center" indent="1"/>
    </xf>
    <xf numFmtId="0" fontId="3" fillId="93" borderId="73" applyNumberFormat="0" applyProtection="0">
      <alignment horizontal="left" vertical="center" indent="1"/>
    </xf>
    <xf numFmtId="0" fontId="3" fillId="93" borderId="73" applyNumberFormat="0" applyProtection="0">
      <alignment horizontal="left" vertical="center" indent="1"/>
    </xf>
    <xf numFmtId="0" fontId="3" fillId="93" borderId="73" applyNumberFormat="0" applyProtection="0">
      <alignment horizontal="left" vertical="center" indent="1"/>
    </xf>
    <xf numFmtId="0" fontId="3" fillId="93" borderId="73" applyNumberFormat="0" applyProtection="0">
      <alignment horizontal="left" vertical="center" indent="1"/>
    </xf>
    <xf numFmtId="0" fontId="3" fillId="93" borderId="73" applyNumberFormat="0" applyProtection="0">
      <alignment horizontal="left" vertical="center" indent="1"/>
    </xf>
    <xf numFmtId="0" fontId="3" fillId="93" borderId="73" applyNumberFormat="0" applyProtection="0">
      <alignment horizontal="left" vertical="center" indent="1"/>
    </xf>
    <xf numFmtId="0" fontId="3" fillId="93" borderId="73" applyNumberFormat="0" applyProtection="0">
      <alignment horizontal="left" vertical="center" indent="1"/>
    </xf>
    <xf numFmtId="0" fontId="3" fillId="93" borderId="73" applyNumberFormat="0" applyProtection="0">
      <alignment horizontal="left" vertical="center" indent="1"/>
    </xf>
    <xf numFmtId="0" fontId="3" fillId="93" borderId="73" applyNumberFormat="0" applyProtection="0">
      <alignment horizontal="left" vertical="center" indent="1"/>
    </xf>
    <xf numFmtId="0" fontId="3" fillId="93" borderId="73" applyNumberFormat="0" applyProtection="0">
      <alignment horizontal="left" vertical="center" indent="1"/>
    </xf>
    <xf numFmtId="0" fontId="3" fillId="93" borderId="73" applyNumberFormat="0" applyProtection="0">
      <alignment horizontal="left" vertical="center" indent="1"/>
    </xf>
    <xf numFmtId="0" fontId="3" fillId="93" borderId="73" applyNumberFormat="0" applyProtection="0">
      <alignment horizontal="left" vertical="center" indent="1"/>
    </xf>
    <xf numFmtId="0" fontId="3" fillId="93" borderId="73" applyNumberFormat="0" applyProtection="0">
      <alignment horizontal="left" vertical="center" indent="1"/>
    </xf>
    <xf numFmtId="0" fontId="3" fillId="93" borderId="73" applyNumberFormat="0" applyProtection="0">
      <alignment horizontal="left" vertical="center" indent="1"/>
    </xf>
    <xf numFmtId="0" fontId="3" fillId="93" borderId="73" applyNumberFormat="0" applyProtection="0">
      <alignment horizontal="left" vertical="center" indent="1"/>
    </xf>
    <xf numFmtId="0" fontId="3" fillId="93" borderId="73" applyNumberFormat="0" applyProtection="0">
      <alignment horizontal="left" vertical="center" indent="1"/>
    </xf>
    <xf numFmtId="0" fontId="3" fillId="93" borderId="73" applyNumberFormat="0" applyProtection="0">
      <alignment horizontal="left" vertical="center" indent="1"/>
    </xf>
    <xf numFmtId="0" fontId="3" fillId="93" borderId="73" applyNumberFormat="0" applyProtection="0">
      <alignment horizontal="left" vertical="center" indent="1"/>
    </xf>
    <xf numFmtId="0" fontId="3" fillId="93" borderId="73" applyNumberFormat="0" applyProtection="0">
      <alignment horizontal="left" vertical="center" indent="1"/>
    </xf>
    <xf numFmtId="0" fontId="3" fillId="93" borderId="73" applyNumberFormat="0" applyProtection="0">
      <alignment horizontal="left" vertical="center" indent="1"/>
    </xf>
    <xf numFmtId="0" fontId="3" fillId="93" borderId="73" applyNumberFormat="0" applyProtection="0">
      <alignment horizontal="left" vertical="center" indent="1"/>
    </xf>
    <xf numFmtId="0" fontId="3" fillId="93" borderId="73" applyNumberFormat="0" applyProtection="0">
      <alignment horizontal="left" vertical="center" indent="1"/>
    </xf>
    <xf numFmtId="0" fontId="3" fillId="93" borderId="73" applyNumberFormat="0" applyProtection="0">
      <alignment horizontal="left" vertical="center" indent="1"/>
    </xf>
    <xf numFmtId="0" fontId="3" fillId="93" borderId="73" applyNumberFormat="0" applyProtection="0">
      <alignment horizontal="left" vertical="center" indent="1"/>
    </xf>
    <xf numFmtId="0" fontId="3" fillId="93" borderId="73" applyNumberFormat="0" applyProtection="0">
      <alignment horizontal="left" vertical="center" indent="1"/>
    </xf>
    <xf numFmtId="0" fontId="3" fillId="93" borderId="73" applyNumberFormat="0" applyProtection="0">
      <alignment horizontal="left" vertical="center" indent="1"/>
    </xf>
    <xf numFmtId="0" fontId="3" fillId="93" borderId="73" applyNumberFormat="0" applyProtection="0">
      <alignment horizontal="left" vertical="center" indent="1"/>
    </xf>
    <xf numFmtId="0" fontId="3" fillId="93" borderId="73" applyNumberFormat="0" applyProtection="0">
      <alignment horizontal="left" vertical="center" indent="1"/>
    </xf>
    <xf numFmtId="0" fontId="3" fillId="93" borderId="73" applyNumberFormat="0" applyProtection="0">
      <alignment horizontal="left" vertical="center" indent="1"/>
    </xf>
    <xf numFmtId="0" fontId="3" fillId="93" borderId="73" applyNumberFormat="0" applyProtection="0">
      <alignment horizontal="left" vertical="center" indent="1"/>
    </xf>
    <xf numFmtId="0" fontId="3" fillId="93" borderId="73" applyNumberFormat="0" applyProtection="0">
      <alignment horizontal="left" vertical="center" indent="1"/>
    </xf>
    <xf numFmtId="0" fontId="3" fillId="93" borderId="73" applyNumberFormat="0" applyProtection="0">
      <alignment horizontal="left" vertical="center" indent="1"/>
    </xf>
    <xf numFmtId="0" fontId="3" fillId="93" borderId="73" applyNumberFormat="0" applyProtection="0">
      <alignment horizontal="left" vertical="center" indent="1"/>
    </xf>
    <xf numFmtId="0" fontId="3" fillId="93" borderId="73" applyNumberFormat="0" applyProtection="0">
      <alignment horizontal="left" vertical="center" indent="1"/>
    </xf>
    <xf numFmtId="0" fontId="3" fillId="93" borderId="73" applyNumberFormat="0" applyProtection="0">
      <alignment horizontal="left" vertical="center" indent="1"/>
    </xf>
    <xf numFmtId="0" fontId="3" fillId="93" borderId="73" applyNumberFormat="0" applyProtection="0">
      <alignment horizontal="left" vertical="center" indent="1"/>
    </xf>
    <xf numFmtId="0" fontId="3" fillId="93" borderId="73" applyNumberFormat="0" applyProtection="0">
      <alignment horizontal="left" vertical="center" indent="1"/>
    </xf>
    <xf numFmtId="0" fontId="3" fillId="93" borderId="73" applyNumberFormat="0" applyProtection="0">
      <alignment horizontal="left" vertical="center" indent="1"/>
    </xf>
    <xf numFmtId="0" fontId="3" fillId="93" borderId="73" applyNumberFormat="0" applyProtection="0">
      <alignment horizontal="left" vertical="center" indent="1"/>
    </xf>
    <xf numFmtId="0" fontId="3" fillId="93" borderId="73" applyNumberFormat="0" applyProtection="0">
      <alignment horizontal="left" vertical="center" indent="1"/>
    </xf>
    <xf numFmtId="0" fontId="3" fillId="93" borderId="73" applyNumberFormat="0" applyProtection="0">
      <alignment horizontal="left" vertical="center" indent="1"/>
    </xf>
    <xf numFmtId="0" fontId="3" fillId="93" borderId="73" applyNumberFormat="0" applyProtection="0">
      <alignment horizontal="left" vertical="center" indent="1"/>
    </xf>
    <xf numFmtId="0" fontId="3" fillId="93" borderId="73" applyNumberFormat="0" applyProtection="0">
      <alignment horizontal="left" vertical="center" indent="1"/>
    </xf>
    <xf numFmtId="0" fontId="3" fillId="93" borderId="73" applyNumberFormat="0" applyProtection="0">
      <alignment horizontal="left" vertical="center" indent="1"/>
    </xf>
    <xf numFmtId="0" fontId="3" fillId="93" borderId="73" applyNumberFormat="0" applyProtection="0">
      <alignment horizontal="left" vertical="center" indent="1"/>
    </xf>
    <xf numFmtId="0" fontId="3" fillId="93" borderId="73" applyNumberFormat="0" applyProtection="0">
      <alignment horizontal="left" vertical="center" indent="1"/>
    </xf>
    <xf numFmtId="0" fontId="3" fillId="93" borderId="73" applyNumberFormat="0" applyProtection="0">
      <alignment horizontal="left" vertical="center" indent="1"/>
    </xf>
    <xf numFmtId="0" fontId="3" fillId="93" borderId="73" applyNumberFormat="0" applyProtection="0">
      <alignment horizontal="left" vertical="center" indent="1"/>
    </xf>
    <xf numFmtId="0" fontId="3" fillId="93" borderId="73" applyNumberFormat="0" applyProtection="0">
      <alignment horizontal="left" vertical="center" indent="1"/>
    </xf>
    <xf numFmtId="0" fontId="3" fillId="93" borderId="73" applyNumberFormat="0" applyProtection="0">
      <alignment horizontal="left" vertical="center" indent="1"/>
    </xf>
    <xf numFmtId="0" fontId="3" fillId="93" borderId="73" applyNumberFormat="0" applyProtection="0">
      <alignment horizontal="left" vertical="center" indent="1"/>
    </xf>
    <xf numFmtId="0" fontId="3" fillId="93" borderId="73" applyNumberFormat="0" applyProtection="0">
      <alignment horizontal="left" vertical="center" indent="1"/>
    </xf>
    <xf numFmtId="0" fontId="3" fillId="93" borderId="73" applyNumberFormat="0" applyProtection="0">
      <alignment horizontal="left" vertical="center" indent="1"/>
    </xf>
    <xf numFmtId="0" fontId="3" fillId="93" borderId="73" applyNumberFormat="0" applyProtection="0">
      <alignment horizontal="left" vertical="center" indent="1"/>
    </xf>
    <xf numFmtId="0" fontId="3" fillId="93" borderId="73" applyNumberFormat="0" applyProtection="0">
      <alignment horizontal="left" vertical="center" indent="1"/>
    </xf>
    <xf numFmtId="0" fontId="3" fillId="93" borderId="73" applyNumberFormat="0" applyProtection="0">
      <alignment horizontal="left" vertical="center" indent="1"/>
    </xf>
    <xf numFmtId="0" fontId="3" fillId="93" borderId="73" applyNumberFormat="0" applyProtection="0">
      <alignment horizontal="left" vertical="center" indent="1"/>
    </xf>
    <xf numFmtId="0" fontId="3" fillId="93" borderId="73" applyNumberFormat="0" applyProtection="0">
      <alignment horizontal="left" vertical="center" indent="1"/>
    </xf>
    <xf numFmtId="0" fontId="3" fillId="93" borderId="73" applyNumberFormat="0" applyProtection="0">
      <alignment horizontal="left" vertical="center" indent="1"/>
    </xf>
    <xf numFmtId="0" fontId="3" fillId="93" borderId="73" applyNumberFormat="0" applyProtection="0">
      <alignment horizontal="left" vertical="center" indent="1"/>
    </xf>
    <xf numFmtId="0" fontId="3" fillId="93" borderId="73" applyNumberFormat="0" applyProtection="0">
      <alignment horizontal="left" vertical="center" indent="1"/>
    </xf>
    <xf numFmtId="0" fontId="3" fillId="93" borderId="73" applyNumberFormat="0" applyProtection="0">
      <alignment horizontal="left" vertical="center" indent="1"/>
    </xf>
    <xf numFmtId="0" fontId="3" fillId="93" borderId="73" applyNumberFormat="0" applyProtection="0">
      <alignment horizontal="left" vertical="center" indent="1"/>
    </xf>
    <xf numFmtId="0" fontId="3" fillId="93" borderId="73" applyNumberFormat="0" applyProtection="0">
      <alignment horizontal="left" vertical="center" indent="1"/>
    </xf>
    <xf numFmtId="0" fontId="3" fillId="93" borderId="73" applyNumberFormat="0" applyProtection="0">
      <alignment horizontal="left" vertical="center" indent="1"/>
    </xf>
    <xf numFmtId="0" fontId="3" fillId="93" borderId="73" applyNumberFormat="0" applyProtection="0">
      <alignment horizontal="left" vertical="center" indent="1"/>
    </xf>
    <xf numFmtId="0" fontId="3" fillId="93" borderId="73" applyNumberFormat="0" applyProtection="0">
      <alignment horizontal="left" vertical="center" indent="1"/>
    </xf>
    <xf numFmtId="0" fontId="3" fillId="93" borderId="73" applyNumberFormat="0" applyProtection="0">
      <alignment horizontal="left" vertical="center" indent="1"/>
    </xf>
    <xf numFmtId="0" fontId="3" fillId="93" borderId="73" applyNumberFormat="0" applyProtection="0">
      <alignment horizontal="left" vertical="center" indent="1"/>
    </xf>
    <xf numFmtId="0" fontId="3" fillId="93" borderId="73" applyNumberFormat="0" applyProtection="0">
      <alignment horizontal="left" vertical="center" indent="1"/>
    </xf>
    <xf numFmtId="0" fontId="3" fillId="93" borderId="73" applyNumberFormat="0" applyProtection="0">
      <alignment horizontal="left" vertical="center" indent="1"/>
    </xf>
    <xf numFmtId="0" fontId="3" fillId="93" borderId="73" applyNumberFormat="0" applyProtection="0">
      <alignment horizontal="left" vertical="center" indent="1"/>
    </xf>
    <xf numFmtId="0" fontId="3" fillId="93" borderId="73" applyNumberFormat="0" applyProtection="0">
      <alignment horizontal="left" vertical="center" indent="1"/>
    </xf>
    <xf numFmtId="0" fontId="3" fillId="93" borderId="73" applyNumberFormat="0" applyProtection="0">
      <alignment horizontal="left" vertical="center" indent="1"/>
    </xf>
    <xf numFmtId="0" fontId="3" fillId="93" borderId="73" applyNumberFormat="0" applyProtection="0">
      <alignment horizontal="left" vertical="center" indent="1"/>
    </xf>
    <xf numFmtId="0" fontId="3" fillId="93" borderId="73" applyNumberFormat="0" applyProtection="0">
      <alignment horizontal="left" vertical="center" indent="1"/>
    </xf>
    <xf numFmtId="0" fontId="3" fillId="93" borderId="73" applyNumberFormat="0" applyProtection="0">
      <alignment horizontal="left" vertical="center" indent="1"/>
    </xf>
    <xf numFmtId="0" fontId="3" fillId="93" borderId="73" applyNumberFormat="0" applyProtection="0">
      <alignment horizontal="left" vertical="center" indent="1"/>
    </xf>
    <xf numFmtId="0" fontId="3" fillId="93" borderId="73" applyNumberFormat="0" applyProtection="0">
      <alignment horizontal="left" vertical="center" indent="1"/>
    </xf>
    <xf numFmtId="0" fontId="3" fillId="93" borderId="73" applyNumberFormat="0" applyProtection="0">
      <alignment horizontal="left" vertical="center" indent="1"/>
    </xf>
    <xf numFmtId="0" fontId="3" fillId="93" borderId="73" applyNumberFormat="0" applyProtection="0">
      <alignment horizontal="left" vertical="center" indent="1"/>
    </xf>
    <xf numFmtId="0" fontId="3" fillId="93" borderId="73" applyNumberFormat="0" applyProtection="0">
      <alignment horizontal="left" vertical="center" indent="1"/>
    </xf>
    <xf numFmtId="0" fontId="3" fillId="93" borderId="73" applyNumberFormat="0" applyProtection="0">
      <alignment horizontal="left" vertical="center" indent="1"/>
    </xf>
    <xf numFmtId="0" fontId="3" fillId="93" borderId="73" applyNumberFormat="0" applyProtection="0">
      <alignment horizontal="left" vertical="center" indent="1"/>
    </xf>
    <xf numFmtId="0" fontId="3" fillId="93" borderId="73" applyNumberFormat="0" applyProtection="0">
      <alignment horizontal="left" vertical="center" indent="1"/>
    </xf>
    <xf numFmtId="0" fontId="3" fillId="93" borderId="73" applyNumberFormat="0" applyProtection="0">
      <alignment horizontal="left" vertical="center" indent="1"/>
    </xf>
    <xf numFmtId="0" fontId="3" fillId="93" borderId="73" applyNumberFormat="0" applyProtection="0">
      <alignment horizontal="left" vertical="center" indent="1"/>
    </xf>
    <xf numFmtId="0" fontId="3" fillId="93" borderId="73" applyNumberFormat="0" applyProtection="0">
      <alignment horizontal="left" vertical="center" indent="1"/>
    </xf>
    <xf numFmtId="0" fontId="3" fillId="93" borderId="73" applyNumberFormat="0" applyProtection="0">
      <alignment horizontal="left" vertical="center" indent="1"/>
    </xf>
    <xf numFmtId="0" fontId="3" fillId="93" borderId="73" applyNumberFormat="0" applyProtection="0">
      <alignment horizontal="left" vertical="center" indent="1"/>
    </xf>
    <xf numFmtId="0" fontId="3" fillId="93" borderId="73" applyNumberFormat="0" applyProtection="0">
      <alignment horizontal="left" vertical="center" indent="1"/>
    </xf>
    <xf numFmtId="0" fontId="3" fillId="93" borderId="73" applyNumberFormat="0" applyProtection="0">
      <alignment horizontal="left" vertical="center" indent="1"/>
    </xf>
    <xf numFmtId="0" fontId="3" fillId="93" borderId="73" applyNumberFormat="0" applyProtection="0">
      <alignment horizontal="left" vertical="center" indent="1"/>
    </xf>
    <xf numFmtId="0" fontId="3" fillId="93" borderId="73" applyNumberFormat="0" applyProtection="0">
      <alignment horizontal="left" vertical="center" indent="1"/>
    </xf>
    <xf numFmtId="0" fontId="3" fillId="93" borderId="73" applyNumberFormat="0" applyProtection="0">
      <alignment horizontal="left" vertical="center" indent="1"/>
    </xf>
    <xf numFmtId="0" fontId="3" fillId="93" borderId="73" applyNumberFormat="0" applyProtection="0">
      <alignment horizontal="left" vertical="center" indent="1"/>
    </xf>
    <xf numFmtId="0" fontId="3" fillId="93" borderId="73" applyNumberFormat="0" applyProtection="0">
      <alignment horizontal="left" vertical="center" indent="1"/>
    </xf>
    <xf numFmtId="0" fontId="3" fillId="93" borderId="73" applyNumberFormat="0" applyProtection="0">
      <alignment horizontal="left" vertical="center" indent="1"/>
    </xf>
    <xf numFmtId="0" fontId="3" fillId="93" borderId="73" applyNumberFormat="0" applyProtection="0">
      <alignment horizontal="left" vertical="center" indent="1"/>
    </xf>
    <xf numFmtId="0" fontId="3" fillId="93" borderId="73" applyNumberFormat="0" applyProtection="0">
      <alignment horizontal="left" vertical="center" indent="1"/>
    </xf>
    <xf numFmtId="0" fontId="3" fillId="93" borderId="73" applyNumberFormat="0" applyProtection="0">
      <alignment horizontal="left" vertical="center" indent="1"/>
    </xf>
    <xf numFmtId="0" fontId="3" fillId="93" borderId="73" applyNumberFormat="0" applyProtection="0">
      <alignment horizontal="left" vertical="center" indent="1"/>
    </xf>
    <xf numFmtId="0" fontId="3" fillId="93" borderId="73" applyNumberFormat="0" applyProtection="0">
      <alignment horizontal="left" vertical="center" indent="1"/>
    </xf>
    <xf numFmtId="0" fontId="3" fillId="93" borderId="73" applyNumberFormat="0" applyProtection="0">
      <alignment horizontal="left" vertical="center" indent="1"/>
    </xf>
    <xf numFmtId="0" fontId="3" fillId="93" borderId="73" applyNumberFormat="0" applyProtection="0">
      <alignment horizontal="left" vertical="center" indent="1"/>
    </xf>
    <xf numFmtId="0" fontId="3" fillId="93" borderId="73" applyNumberFormat="0" applyProtection="0">
      <alignment horizontal="left" vertical="center" indent="1"/>
    </xf>
    <xf numFmtId="0" fontId="3" fillId="93" borderId="73" applyNumberFormat="0" applyProtection="0">
      <alignment horizontal="left" vertical="center" indent="1"/>
    </xf>
    <xf numFmtId="0" fontId="3" fillId="93" borderId="73" applyNumberFormat="0" applyProtection="0">
      <alignment horizontal="left" vertical="center" indent="1"/>
    </xf>
    <xf numFmtId="0" fontId="3" fillId="93" borderId="73" applyNumberFormat="0" applyProtection="0">
      <alignment horizontal="left" vertical="center" indent="1"/>
    </xf>
    <xf numFmtId="0" fontId="3" fillId="93" borderId="73" applyNumberFormat="0" applyProtection="0">
      <alignment horizontal="left" vertical="center" indent="1"/>
    </xf>
    <xf numFmtId="0" fontId="3" fillId="93" borderId="73" applyNumberFormat="0" applyProtection="0">
      <alignment horizontal="left" vertical="center" indent="1"/>
    </xf>
    <xf numFmtId="0" fontId="3" fillId="93" borderId="73" applyNumberFormat="0" applyProtection="0">
      <alignment horizontal="left" vertical="center" indent="1"/>
    </xf>
    <xf numFmtId="0" fontId="3" fillId="93" borderId="73" applyNumberFormat="0" applyProtection="0">
      <alignment horizontal="left" vertical="center" indent="1"/>
    </xf>
    <xf numFmtId="0" fontId="3" fillId="93" borderId="73" applyNumberFormat="0" applyProtection="0">
      <alignment horizontal="left" vertical="center" indent="1"/>
    </xf>
    <xf numFmtId="0" fontId="3" fillId="93" borderId="73" applyNumberFormat="0" applyProtection="0">
      <alignment horizontal="left" vertical="center" indent="1"/>
    </xf>
    <xf numFmtId="0" fontId="3" fillId="93" borderId="73" applyNumberFormat="0" applyProtection="0">
      <alignment horizontal="left" vertical="center" indent="1"/>
    </xf>
    <xf numFmtId="0" fontId="3" fillId="93" borderId="73" applyNumberFormat="0" applyProtection="0">
      <alignment horizontal="left" vertical="center" indent="1"/>
    </xf>
    <xf numFmtId="0" fontId="3" fillId="93" borderId="73" applyNumberFormat="0" applyProtection="0">
      <alignment horizontal="left" vertical="center" indent="1"/>
    </xf>
    <xf numFmtId="0" fontId="3" fillId="93" borderId="73" applyNumberFormat="0" applyProtection="0">
      <alignment horizontal="left" vertical="center" indent="1"/>
    </xf>
    <xf numFmtId="0" fontId="3" fillId="93" borderId="73" applyNumberFormat="0" applyProtection="0">
      <alignment horizontal="left" vertical="center" indent="1"/>
    </xf>
    <xf numFmtId="0" fontId="3" fillId="93" borderId="73" applyNumberFormat="0" applyProtection="0">
      <alignment horizontal="left" vertical="center" indent="1"/>
    </xf>
    <xf numFmtId="0" fontId="3" fillId="93" borderId="73" applyNumberFormat="0" applyProtection="0">
      <alignment horizontal="left" vertical="center" indent="1"/>
    </xf>
    <xf numFmtId="0" fontId="3" fillId="93" borderId="73" applyNumberFormat="0" applyProtection="0">
      <alignment horizontal="left" vertical="center" indent="1"/>
    </xf>
    <xf numFmtId="0" fontId="3" fillId="93" borderId="73" applyNumberFormat="0" applyProtection="0">
      <alignment horizontal="left" vertical="center" indent="1"/>
    </xf>
    <xf numFmtId="0" fontId="3" fillId="93" borderId="73" applyNumberFormat="0" applyProtection="0">
      <alignment horizontal="left" vertical="center" indent="1"/>
    </xf>
    <xf numFmtId="0" fontId="3" fillId="93" borderId="73" applyNumberFormat="0" applyProtection="0">
      <alignment horizontal="left" vertical="center" indent="1"/>
    </xf>
    <xf numFmtId="0" fontId="3" fillId="93" borderId="73" applyNumberFormat="0" applyProtection="0">
      <alignment horizontal="left" vertical="center" indent="1"/>
    </xf>
    <xf numFmtId="0" fontId="3" fillId="93" borderId="73" applyNumberFormat="0" applyProtection="0">
      <alignment horizontal="left" vertical="center" indent="1"/>
    </xf>
    <xf numFmtId="0" fontId="3" fillId="93" borderId="73" applyNumberFormat="0" applyProtection="0">
      <alignment horizontal="left" vertical="center" indent="1"/>
    </xf>
    <xf numFmtId="0" fontId="3" fillId="93" borderId="73" applyNumberFormat="0" applyProtection="0">
      <alignment horizontal="left" vertical="center" indent="1"/>
    </xf>
    <xf numFmtId="0" fontId="3" fillId="93" borderId="73" applyNumberFormat="0" applyProtection="0">
      <alignment horizontal="left" vertical="center" indent="1"/>
    </xf>
    <xf numFmtId="0" fontId="3" fillId="93" borderId="73" applyNumberFormat="0" applyProtection="0">
      <alignment horizontal="left" vertical="center" indent="1"/>
    </xf>
    <xf numFmtId="0" fontId="3" fillId="93" borderId="73" applyNumberFormat="0" applyProtection="0">
      <alignment horizontal="left" vertical="center" indent="1"/>
    </xf>
    <xf numFmtId="0" fontId="3" fillId="93" borderId="73" applyNumberFormat="0" applyProtection="0">
      <alignment horizontal="left" vertical="center" indent="1"/>
    </xf>
    <xf numFmtId="0" fontId="3" fillId="93" borderId="73" applyNumberFormat="0" applyProtection="0">
      <alignment horizontal="left" vertical="center" indent="1"/>
    </xf>
    <xf numFmtId="0" fontId="3" fillId="93" borderId="73" applyNumberFormat="0" applyProtection="0">
      <alignment horizontal="left" vertical="center" indent="1"/>
    </xf>
    <xf numFmtId="0" fontId="3" fillId="93" borderId="73" applyNumberFormat="0" applyProtection="0">
      <alignment horizontal="left" vertical="center" indent="1"/>
    </xf>
    <xf numFmtId="0" fontId="3" fillId="93" borderId="73" applyNumberFormat="0" applyProtection="0">
      <alignment horizontal="left" vertical="center" indent="1"/>
    </xf>
    <xf numFmtId="0" fontId="3" fillId="93" borderId="73" applyNumberFormat="0" applyProtection="0">
      <alignment horizontal="left" vertical="center" indent="1"/>
    </xf>
    <xf numFmtId="0" fontId="3" fillId="93" borderId="73" applyNumberFormat="0" applyProtection="0">
      <alignment horizontal="left" vertical="center" indent="1"/>
    </xf>
    <xf numFmtId="0" fontId="3" fillId="93" borderId="73" applyNumberFormat="0" applyProtection="0">
      <alignment horizontal="left" vertical="center" indent="1"/>
    </xf>
    <xf numFmtId="0" fontId="3" fillId="93" borderId="73" applyNumberFormat="0" applyProtection="0">
      <alignment horizontal="left" vertical="center" indent="1"/>
    </xf>
    <xf numFmtId="0" fontId="3" fillId="93" borderId="73" applyNumberFormat="0" applyProtection="0">
      <alignment horizontal="left" vertical="center" indent="1"/>
    </xf>
    <xf numFmtId="0" fontId="3" fillId="93" borderId="73" applyNumberFormat="0" applyProtection="0">
      <alignment horizontal="left" vertical="center" indent="1"/>
    </xf>
    <xf numFmtId="0" fontId="3" fillId="93" borderId="73" applyNumberFormat="0" applyProtection="0">
      <alignment horizontal="left" vertical="center" indent="1"/>
    </xf>
    <xf numFmtId="0" fontId="3" fillId="93" borderId="73" applyNumberFormat="0" applyProtection="0">
      <alignment horizontal="left" vertical="center" indent="1"/>
    </xf>
    <xf numFmtId="0" fontId="3" fillId="93" borderId="73" applyNumberFormat="0" applyProtection="0">
      <alignment horizontal="left" vertical="center" indent="1"/>
    </xf>
    <xf numFmtId="0" fontId="3" fillId="93" borderId="73" applyNumberFormat="0" applyProtection="0">
      <alignment horizontal="left" vertical="center" indent="1"/>
    </xf>
    <xf numFmtId="0" fontId="3" fillId="93" borderId="73" applyNumberFormat="0" applyProtection="0">
      <alignment horizontal="left" vertical="center" indent="1"/>
    </xf>
    <xf numFmtId="0" fontId="3" fillId="93" borderId="73" applyNumberFormat="0" applyProtection="0">
      <alignment horizontal="left" vertical="center" indent="1"/>
    </xf>
    <xf numFmtId="0" fontId="3" fillId="93" borderId="73" applyNumberFormat="0" applyProtection="0">
      <alignment horizontal="left" vertical="center" indent="1"/>
    </xf>
    <xf numFmtId="0" fontId="3" fillId="93" borderId="73" applyNumberFormat="0" applyProtection="0">
      <alignment horizontal="left" vertical="center" indent="1"/>
    </xf>
    <xf numFmtId="0" fontId="3" fillId="93" borderId="73" applyNumberFormat="0" applyProtection="0">
      <alignment horizontal="left" vertical="center" indent="1"/>
    </xf>
    <xf numFmtId="0" fontId="3" fillId="93" borderId="73" applyNumberFormat="0" applyProtection="0">
      <alignment horizontal="left" vertical="center" indent="1"/>
    </xf>
    <xf numFmtId="0" fontId="3" fillId="93" borderId="73" applyNumberFormat="0" applyProtection="0">
      <alignment horizontal="left" vertical="center" indent="1"/>
    </xf>
    <xf numFmtId="0" fontId="3" fillId="93" borderId="73" applyNumberFormat="0" applyProtection="0">
      <alignment horizontal="left" vertical="center" indent="1"/>
    </xf>
    <xf numFmtId="0" fontId="3" fillId="93" borderId="73" applyNumberFormat="0" applyProtection="0">
      <alignment horizontal="left" vertical="center" indent="1"/>
    </xf>
    <xf numFmtId="0" fontId="3" fillId="93" borderId="73" applyNumberFormat="0" applyProtection="0">
      <alignment horizontal="left" vertical="center" indent="1"/>
    </xf>
    <xf numFmtId="0" fontId="3" fillId="93" borderId="73" applyNumberFormat="0" applyProtection="0">
      <alignment horizontal="left" vertical="center" indent="1"/>
    </xf>
    <xf numFmtId="0" fontId="3" fillId="93" borderId="73" applyNumberFormat="0" applyProtection="0">
      <alignment horizontal="left" vertical="center" indent="1"/>
    </xf>
    <xf numFmtId="0" fontId="3" fillId="93" borderId="73" applyNumberFormat="0" applyProtection="0">
      <alignment horizontal="left" vertical="center" indent="1"/>
    </xf>
    <xf numFmtId="0" fontId="3" fillId="93" borderId="73" applyNumberFormat="0" applyProtection="0">
      <alignment horizontal="left" vertical="center" indent="1"/>
    </xf>
    <xf numFmtId="0" fontId="3" fillId="93" borderId="73" applyNumberFormat="0" applyProtection="0">
      <alignment horizontal="left" vertical="center" indent="1"/>
    </xf>
    <xf numFmtId="0" fontId="3" fillId="93" borderId="73" applyNumberFormat="0" applyProtection="0">
      <alignment horizontal="left" vertical="center" indent="1"/>
    </xf>
    <xf numFmtId="0" fontId="3" fillId="93" borderId="73" applyNumberFormat="0" applyProtection="0">
      <alignment horizontal="left" vertical="center" indent="1"/>
    </xf>
    <xf numFmtId="0" fontId="3" fillId="93" borderId="73" applyNumberFormat="0" applyProtection="0">
      <alignment horizontal="left" vertical="center" indent="1"/>
    </xf>
    <xf numFmtId="0" fontId="3" fillId="93" borderId="73" applyNumberFormat="0" applyProtection="0">
      <alignment horizontal="left" vertical="center" indent="1"/>
    </xf>
    <xf numFmtId="0" fontId="3" fillId="93" borderId="73" applyNumberFormat="0" applyProtection="0">
      <alignment horizontal="left" vertical="center" indent="1"/>
    </xf>
    <xf numFmtId="0" fontId="3" fillId="93" borderId="73" applyNumberFormat="0" applyProtection="0">
      <alignment horizontal="left" vertical="center" indent="1"/>
    </xf>
    <xf numFmtId="0" fontId="3" fillId="93" borderId="73" applyNumberFormat="0" applyProtection="0">
      <alignment horizontal="left" vertical="center" indent="1"/>
    </xf>
    <xf numFmtId="0" fontId="3" fillId="93" borderId="73" applyNumberFormat="0" applyProtection="0">
      <alignment horizontal="left" vertical="center" indent="1"/>
    </xf>
    <xf numFmtId="0" fontId="3" fillId="93" borderId="73" applyNumberFormat="0" applyProtection="0">
      <alignment horizontal="left" vertical="center" indent="1"/>
    </xf>
    <xf numFmtId="0" fontId="3" fillId="93" borderId="73" applyNumberFormat="0" applyProtection="0">
      <alignment horizontal="left" vertical="center" indent="1"/>
    </xf>
    <xf numFmtId="0" fontId="3" fillId="93" borderId="73" applyNumberFormat="0" applyProtection="0">
      <alignment horizontal="left" vertical="center" indent="1"/>
    </xf>
    <xf numFmtId="0" fontId="3" fillId="93" borderId="73" applyNumberFormat="0" applyProtection="0">
      <alignment horizontal="left" vertical="center" indent="1"/>
    </xf>
    <xf numFmtId="0" fontId="3" fillId="93" borderId="73" applyNumberFormat="0" applyProtection="0">
      <alignment horizontal="left" vertical="center" indent="1"/>
    </xf>
    <xf numFmtId="0" fontId="3" fillId="93" borderId="73" applyNumberFormat="0" applyProtection="0">
      <alignment horizontal="left" vertical="center" indent="1"/>
    </xf>
    <xf numFmtId="0" fontId="3" fillId="93" borderId="73" applyNumberFormat="0" applyProtection="0">
      <alignment horizontal="left" vertical="center" indent="1"/>
    </xf>
    <xf numFmtId="0" fontId="3" fillId="93" borderId="73" applyNumberFormat="0" applyProtection="0">
      <alignment horizontal="left" vertical="center" indent="1"/>
    </xf>
    <xf numFmtId="0" fontId="3" fillId="93" borderId="73" applyNumberFormat="0" applyProtection="0">
      <alignment horizontal="left" vertical="center" indent="1"/>
    </xf>
    <xf numFmtId="0" fontId="3" fillId="93" borderId="73" applyNumberFormat="0" applyProtection="0">
      <alignment horizontal="left" vertical="center" indent="1"/>
    </xf>
    <xf numFmtId="0" fontId="3" fillId="93" borderId="73" applyNumberFormat="0" applyProtection="0">
      <alignment horizontal="left" vertical="center" indent="1"/>
    </xf>
    <xf numFmtId="0" fontId="3" fillId="93" borderId="73" applyNumberFormat="0" applyProtection="0">
      <alignment horizontal="left" vertical="center" indent="1"/>
    </xf>
    <xf numFmtId="0" fontId="3" fillId="93" borderId="73" applyNumberFormat="0" applyProtection="0">
      <alignment horizontal="left" vertical="center" indent="1"/>
    </xf>
    <xf numFmtId="0" fontId="3" fillId="93" borderId="73" applyNumberFormat="0" applyProtection="0">
      <alignment horizontal="left" vertical="center" indent="1"/>
    </xf>
    <xf numFmtId="0" fontId="3" fillId="93" borderId="73" applyNumberFormat="0" applyProtection="0">
      <alignment horizontal="left" vertical="center" indent="1"/>
    </xf>
    <xf numFmtId="0" fontId="3" fillId="93" borderId="73" applyNumberFormat="0" applyProtection="0">
      <alignment horizontal="left" vertical="center" indent="1"/>
    </xf>
    <xf numFmtId="0" fontId="3" fillId="93" borderId="73" applyNumberFormat="0" applyProtection="0">
      <alignment horizontal="left" vertical="center" indent="1"/>
    </xf>
    <xf numFmtId="0" fontId="3" fillId="93" borderId="73" applyNumberFormat="0" applyProtection="0">
      <alignment horizontal="left" vertical="center" indent="1"/>
    </xf>
    <xf numFmtId="0" fontId="3" fillId="93" borderId="73" applyNumberFormat="0" applyProtection="0">
      <alignment horizontal="left" vertical="center" indent="1"/>
    </xf>
    <xf numFmtId="0" fontId="3" fillId="93" borderId="73" applyNumberFormat="0" applyProtection="0">
      <alignment horizontal="left" vertical="center" indent="1"/>
    </xf>
    <xf numFmtId="0" fontId="3" fillId="93" borderId="73" applyNumberFormat="0" applyProtection="0">
      <alignment horizontal="left" vertical="center" indent="1"/>
    </xf>
    <xf numFmtId="0" fontId="3" fillId="93" borderId="73" applyNumberFormat="0" applyProtection="0">
      <alignment horizontal="left" vertical="center" indent="1"/>
    </xf>
    <xf numFmtId="0" fontId="3" fillId="93" borderId="73" applyNumberFormat="0" applyProtection="0">
      <alignment horizontal="left" vertical="center" indent="1"/>
    </xf>
    <xf numFmtId="0" fontId="3" fillId="93" borderId="73" applyNumberFormat="0" applyProtection="0">
      <alignment horizontal="left" vertical="center" indent="1"/>
    </xf>
    <xf numFmtId="0" fontId="3" fillId="93" borderId="73" applyNumberFormat="0" applyProtection="0">
      <alignment horizontal="left" vertical="center" indent="1"/>
    </xf>
    <xf numFmtId="0" fontId="3" fillId="93" borderId="73" applyNumberFormat="0" applyProtection="0">
      <alignment horizontal="left" vertical="center" indent="1"/>
    </xf>
    <xf numFmtId="0" fontId="3" fillId="93" borderId="73" applyNumberFormat="0" applyProtection="0">
      <alignment horizontal="left" vertical="center" indent="1"/>
    </xf>
    <xf numFmtId="0" fontId="3" fillId="93" borderId="73" applyNumberFormat="0" applyProtection="0">
      <alignment horizontal="left" vertical="center" indent="1"/>
    </xf>
    <xf numFmtId="0" fontId="3" fillId="93" borderId="73" applyNumberFormat="0" applyProtection="0">
      <alignment horizontal="left" vertical="center" indent="1"/>
    </xf>
    <xf numFmtId="0" fontId="3" fillId="93" borderId="73" applyNumberFormat="0" applyProtection="0">
      <alignment horizontal="left" vertical="center" indent="1"/>
    </xf>
    <xf numFmtId="0" fontId="3" fillId="93" borderId="73" applyNumberFormat="0" applyProtection="0">
      <alignment horizontal="left" vertical="center" indent="1"/>
    </xf>
    <xf numFmtId="0" fontId="3" fillId="93" borderId="73" applyNumberFormat="0" applyProtection="0">
      <alignment horizontal="left" vertical="center" indent="1"/>
    </xf>
    <xf numFmtId="0" fontId="3" fillId="93" borderId="73" applyNumberFormat="0" applyProtection="0">
      <alignment horizontal="left" vertical="center" indent="1"/>
    </xf>
    <xf numFmtId="0" fontId="3" fillId="93" borderId="73" applyNumberFormat="0" applyProtection="0">
      <alignment horizontal="left" vertical="center" indent="1"/>
    </xf>
    <xf numFmtId="0" fontId="3" fillId="93" borderId="73" applyNumberFormat="0" applyProtection="0">
      <alignment horizontal="left" vertical="center" indent="1"/>
    </xf>
    <xf numFmtId="0" fontId="3" fillId="93" borderId="73" applyNumberFormat="0" applyProtection="0">
      <alignment horizontal="left" vertical="center" indent="1"/>
    </xf>
    <xf numFmtId="0" fontId="3" fillId="93" borderId="73" applyNumberFormat="0" applyProtection="0">
      <alignment horizontal="left" vertical="center" indent="1"/>
    </xf>
    <xf numFmtId="0" fontId="3" fillId="93" borderId="73" applyNumberFormat="0" applyProtection="0">
      <alignment horizontal="left" vertical="center" indent="1"/>
    </xf>
    <xf numFmtId="0" fontId="3" fillId="93" borderId="73" applyNumberFormat="0" applyProtection="0">
      <alignment horizontal="left" vertical="center" indent="1"/>
    </xf>
    <xf numFmtId="0" fontId="3" fillId="93" borderId="73" applyNumberFormat="0" applyProtection="0">
      <alignment horizontal="left" vertical="center" indent="1"/>
    </xf>
    <xf numFmtId="0" fontId="3" fillId="93" borderId="73" applyNumberFormat="0" applyProtection="0">
      <alignment horizontal="left" vertical="center" indent="1"/>
    </xf>
    <xf numFmtId="0" fontId="3" fillId="93" borderId="73" applyNumberFormat="0" applyProtection="0">
      <alignment horizontal="left" vertical="center" indent="1"/>
    </xf>
    <xf numFmtId="0" fontId="3" fillId="93" borderId="73" applyNumberFormat="0" applyProtection="0">
      <alignment horizontal="left" vertical="center" indent="1"/>
    </xf>
    <xf numFmtId="0" fontId="3" fillId="93" borderId="73" applyNumberFormat="0" applyProtection="0">
      <alignment horizontal="left" vertical="center" indent="1"/>
    </xf>
    <xf numFmtId="0" fontId="3" fillId="93" borderId="73" applyNumberFormat="0" applyProtection="0">
      <alignment horizontal="left" vertical="center" indent="1"/>
    </xf>
    <xf numFmtId="0" fontId="3" fillId="93" borderId="73" applyNumberFormat="0" applyProtection="0">
      <alignment horizontal="left" vertical="center" indent="1"/>
    </xf>
    <xf numFmtId="0" fontId="3" fillId="93" borderId="73" applyNumberFormat="0" applyProtection="0">
      <alignment horizontal="left" vertical="center" indent="1"/>
    </xf>
    <xf numFmtId="0" fontId="3" fillId="93" borderId="73" applyNumberFormat="0" applyProtection="0">
      <alignment horizontal="left" vertical="center" indent="1"/>
    </xf>
    <xf numFmtId="0" fontId="3" fillId="93" borderId="73" applyNumberFormat="0" applyProtection="0">
      <alignment horizontal="left" vertical="center" indent="1"/>
    </xf>
    <xf numFmtId="0" fontId="3" fillId="93" borderId="73" applyNumberFormat="0" applyProtection="0">
      <alignment horizontal="left" vertical="center" indent="1"/>
    </xf>
    <xf numFmtId="0" fontId="3" fillId="93" borderId="73" applyNumberFormat="0" applyProtection="0">
      <alignment horizontal="left" vertical="center" indent="1"/>
    </xf>
    <xf numFmtId="0" fontId="3" fillId="93" borderId="73" applyNumberFormat="0" applyProtection="0">
      <alignment horizontal="left" vertical="center" indent="1"/>
    </xf>
    <xf numFmtId="0" fontId="3" fillId="93" borderId="73" applyNumberFormat="0" applyProtection="0">
      <alignment horizontal="left" vertical="center" indent="1"/>
    </xf>
    <xf numFmtId="0" fontId="3" fillId="93" borderId="73" applyNumberFormat="0" applyProtection="0">
      <alignment horizontal="left" vertical="center" indent="1"/>
    </xf>
    <xf numFmtId="0" fontId="3" fillId="93" borderId="73" applyNumberFormat="0" applyProtection="0">
      <alignment horizontal="left" vertical="center" indent="1"/>
    </xf>
    <xf numFmtId="0" fontId="3" fillId="93" borderId="73" applyNumberFormat="0" applyProtection="0">
      <alignment horizontal="left" vertical="center" indent="1"/>
    </xf>
    <xf numFmtId="0" fontId="3" fillId="93" borderId="73" applyNumberFormat="0" applyProtection="0">
      <alignment horizontal="left" vertical="center" indent="1"/>
    </xf>
    <xf numFmtId="0" fontId="3" fillId="93" borderId="73" applyNumberFormat="0" applyProtection="0">
      <alignment horizontal="left" vertical="center" indent="1"/>
    </xf>
    <xf numFmtId="0" fontId="3" fillId="93" borderId="73" applyNumberFormat="0" applyProtection="0">
      <alignment horizontal="left" vertical="center" indent="1"/>
    </xf>
    <xf numFmtId="0" fontId="3" fillId="93" borderId="73" applyNumberFormat="0" applyProtection="0">
      <alignment horizontal="left" vertical="center" indent="1"/>
    </xf>
    <xf numFmtId="0" fontId="3" fillId="93" borderId="73" applyNumberFormat="0" applyProtection="0">
      <alignment horizontal="left" vertical="center" indent="1"/>
    </xf>
    <xf numFmtId="0" fontId="3" fillId="93" borderId="73" applyNumberFormat="0" applyProtection="0">
      <alignment horizontal="left" vertical="center" indent="1"/>
    </xf>
    <xf numFmtId="0" fontId="3" fillId="93" borderId="73" applyNumberFormat="0" applyProtection="0">
      <alignment horizontal="left" vertical="center" indent="1"/>
    </xf>
    <xf numFmtId="0" fontId="3" fillId="93" borderId="73" applyNumberFormat="0" applyProtection="0">
      <alignment horizontal="left" vertical="center" indent="1"/>
    </xf>
    <xf numFmtId="0" fontId="3" fillId="93" borderId="73" applyNumberFormat="0" applyProtection="0">
      <alignment horizontal="left" vertical="center" indent="1"/>
    </xf>
    <xf numFmtId="0" fontId="3" fillId="93" borderId="73" applyNumberFormat="0" applyProtection="0">
      <alignment horizontal="left" vertical="center" indent="1"/>
    </xf>
    <xf numFmtId="0" fontId="3" fillId="93" borderId="73" applyNumberFormat="0" applyProtection="0">
      <alignment horizontal="left" vertical="center" indent="1"/>
    </xf>
    <xf numFmtId="0" fontId="3" fillId="93" borderId="73" applyNumberFormat="0" applyProtection="0">
      <alignment horizontal="left" vertical="center" indent="1"/>
    </xf>
    <xf numFmtId="0" fontId="3" fillId="93" borderId="73" applyNumberFormat="0" applyProtection="0">
      <alignment horizontal="left" vertical="center" indent="1"/>
    </xf>
    <xf numFmtId="0" fontId="3" fillId="93" borderId="73" applyNumberFormat="0" applyProtection="0">
      <alignment horizontal="left" vertical="center" indent="1"/>
    </xf>
    <xf numFmtId="0" fontId="3" fillId="93" borderId="73" applyNumberFormat="0" applyProtection="0">
      <alignment horizontal="left" vertical="center" indent="1"/>
    </xf>
    <xf numFmtId="0" fontId="3" fillId="93" borderId="73" applyNumberFormat="0" applyProtection="0">
      <alignment horizontal="left" vertical="center" indent="1"/>
    </xf>
    <xf numFmtId="0" fontId="3" fillId="93" borderId="73" applyNumberFormat="0" applyProtection="0">
      <alignment horizontal="left" vertical="top" indent="1"/>
    </xf>
    <xf numFmtId="0" fontId="3" fillId="93" borderId="73" applyNumberFormat="0" applyProtection="0">
      <alignment horizontal="left" vertical="top" indent="1"/>
    </xf>
    <xf numFmtId="0" fontId="3" fillId="93" borderId="73" applyNumberFormat="0" applyProtection="0">
      <alignment horizontal="left" vertical="top" indent="1"/>
    </xf>
    <xf numFmtId="0" fontId="3" fillId="93" borderId="73" applyNumberFormat="0" applyProtection="0">
      <alignment horizontal="left" vertical="top" indent="1"/>
    </xf>
    <xf numFmtId="0" fontId="3" fillId="93" borderId="73" applyNumberFormat="0" applyProtection="0">
      <alignment horizontal="left" vertical="top" indent="1"/>
    </xf>
    <xf numFmtId="0" fontId="3" fillId="93" borderId="73" applyNumberFormat="0" applyProtection="0">
      <alignment horizontal="left" vertical="top" indent="1"/>
    </xf>
    <xf numFmtId="0" fontId="3" fillId="93" borderId="73" applyNumberFormat="0" applyProtection="0">
      <alignment horizontal="left" vertical="top" indent="1"/>
    </xf>
    <xf numFmtId="0" fontId="3" fillId="93" borderId="73" applyNumberFormat="0" applyProtection="0">
      <alignment horizontal="left" vertical="top" indent="1"/>
    </xf>
    <xf numFmtId="0" fontId="3" fillId="93" borderId="73" applyNumberFormat="0" applyProtection="0">
      <alignment horizontal="left" vertical="top" indent="1"/>
    </xf>
    <xf numFmtId="0" fontId="3" fillId="93" borderId="73" applyNumberFormat="0" applyProtection="0">
      <alignment horizontal="left" vertical="top" indent="1"/>
    </xf>
    <xf numFmtId="0" fontId="3" fillId="93" borderId="73" applyNumberFormat="0" applyProtection="0">
      <alignment horizontal="left" vertical="top" indent="1"/>
    </xf>
    <xf numFmtId="0" fontId="3" fillId="93" borderId="73" applyNumberFormat="0" applyProtection="0">
      <alignment horizontal="left" vertical="top" indent="1"/>
    </xf>
    <xf numFmtId="0" fontId="3" fillId="93" borderId="73" applyNumberFormat="0" applyProtection="0">
      <alignment horizontal="left" vertical="top" indent="1"/>
    </xf>
    <xf numFmtId="0" fontId="3" fillId="93" borderId="73" applyNumberFormat="0" applyProtection="0">
      <alignment horizontal="left" vertical="top" indent="1"/>
    </xf>
    <xf numFmtId="0" fontId="3" fillId="93" borderId="73" applyNumberFormat="0" applyProtection="0">
      <alignment horizontal="left" vertical="top" indent="1"/>
    </xf>
    <xf numFmtId="0" fontId="3" fillId="93" borderId="73" applyNumberFormat="0" applyProtection="0">
      <alignment horizontal="left" vertical="top" indent="1"/>
    </xf>
    <xf numFmtId="0" fontId="3" fillId="93" borderId="73" applyNumberFormat="0" applyProtection="0">
      <alignment horizontal="left" vertical="top" indent="1"/>
    </xf>
    <xf numFmtId="0" fontId="3" fillId="93" borderId="73" applyNumberFormat="0" applyProtection="0">
      <alignment horizontal="left" vertical="top" indent="1"/>
    </xf>
    <xf numFmtId="0" fontId="3" fillId="93" borderId="73" applyNumberFormat="0" applyProtection="0">
      <alignment horizontal="left" vertical="top" indent="1"/>
    </xf>
    <xf numFmtId="0" fontId="3" fillId="93" borderId="73" applyNumberFormat="0" applyProtection="0">
      <alignment horizontal="left" vertical="top" indent="1"/>
    </xf>
    <xf numFmtId="0" fontId="3" fillId="93" borderId="73" applyNumberFormat="0" applyProtection="0">
      <alignment horizontal="left" vertical="top" indent="1"/>
    </xf>
    <xf numFmtId="0" fontId="3" fillId="93" borderId="73" applyNumberFormat="0" applyProtection="0">
      <alignment horizontal="left" vertical="top" indent="1"/>
    </xf>
    <xf numFmtId="0" fontId="3" fillId="93" borderId="73" applyNumberFormat="0" applyProtection="0">
      <alignment horizontal="left" vertical="top" indent="1"/>
    </xf>
    <xf numFmtId="0" fontId="3" fillId="93" borderId="73" applyNumberFormat="0" applyProtection="0">
      <alignment horizontal="left" vertical="top" indent="1"/>
    </xf>
    <xf numFmtId="0" fontId="3" fillId="93" borderId="73" applyNumberFormat="0" applyProtection="0">
      <alignment horizontal="left" vertical="top" indent="1"/>
    </xf>
    <xf numFmtId="0" fontId="3" fillId="93" borderId="73" applyNumberFormat="0" applyProtection="0">
      <alignment horizontal="left" vertical="top" indent="1"/>
    </xf>
    <xf numFmtId="0" fontId="3" fillId="93" borderId="73" applyNumberFormat="0" applyProtection="0">
      <alignment horizontal="left" vertical="top" indent="1"/>
    </xf>
    <xf numFmtId="0" fontId="3" fillId="93" borderId="73" applyNumberFormat="0" applyProtection="0">
      <alignment horizontal="left" vertical="top" indent="1"/>
    </xf>
    <xf numFmtId="0" fontId="3" fillId="93" borderId="73" applyNumberFormat="0" applyProtection="0">
      <alignment horizontal="left" vertical="top" indent="1"/>
    </xf>
    <xf numFmtId="0" fontId="3" fillId="93" borderId="73" applyNumberFormat="0" applyProtection="0">
      <alignment horizontal="left" vertical="top" indent="1"/>
    </xf>
    <xf numFmtId="0" fontId="3" fillId="93" borderId="73" applyNumberFormat="0" applyProtection="0">
      <alignment horizontal="left" vertical="top" indent="1"/>
    </xf>
    <xf numFmtId="0" fontId="3" fillId="93" borderId="73" applyNumberFormat="0" applyProtection="0">
      <alignment horizontal="left" vertical="top" indent="1"/>
    </xf>
    <xf numFmtId="0" fontId="3" fillId="93" borderId="73" applyNumberFormat="0" applyProtection="0">
      <alignment horizontal="left" vertical="top" indent="1"/>
    </xf>
    <xf numFmtId="0" fontId="3" fillId="93" borderId="73" applyNumberFormat="0" applyProtection="0">
      <alignment horizontal="left" vertical="top" indent="1"/>
    </xf>
    <xf numFmtId="0" fontId="3" fillId="93" borderId="73" applyNumberFormat="0" applyProtection="0">
      <alignment horizontal="left" vertical="top" indent="1"/>
    </xf>
    <xf numFmtId="0" fontId="3" fillId="93" borderId="73" applyNumberFormat="0" applyProtection="0">
      <alignment horizontal="left" vertical="top" indent="1"/>
    </xf>
    <xf numFmtId="0" fontId="3" fillId="93" borderId="73" applyNumberFormat="0" applyProtection="0">
      <alignment horizontal="left" vertical="top" indent="1"/>
    </xf>
    <xf numFmtId="0" fontId="3" fillId="93" borderId="73" applyNumberFormat="0" applyProtection="0">
      <alignment horizontal="left" vertical="top" indent="1"/>
    </xf>
    <xf numFmtId="0" fontId="3" fillId="93" borderId="73" applyNumberFormat="0" applyProtection="0">
      <alignment horizontal="left" vertical="top" indent="1"/>
    </xf>
    <xf numFmtId="0" fontId="3" fillId="93" borderId="73" applyNumberFormat="0" applyProtection="0">
      <alignment horizontal="left" vertical="top" indent="1"/>
    </xf>
    <xf numFmtId="0" fontId="3" fillId="93" borderId="73" applyNumberFormat="0" applyProtection="0">
      <alignment horizontal="left" vertical="top" indent="1"/>
    </xf>
    <xf numFmtId="0" fontId="3" fillId="93" borderId="73" applyNumberFormat="0" applyProtection="0">
      <alignment horizontal="left" vertical="top" indent="1"/>
    </xf>
    <xf numFmtId="0" fontId="3" fillId="93" borderId="73" applyNumberFormat="0" applyProtection="0">
      <alignment horizontal="left" vertical="top" indent="1"/>
    </xf>
    <xf numFmtId="0" fontId="3" fillId="93" borderId="73" applyNumberFormat="0" applyProtection="0">
      <alignment horizontal="left" vertical="top" indent="1"/>
    </xf>
    <xf numFmtId="0" fontId="3" fillId="93" borderId="73" applyNumberFormat="0" applyProtection="0">
      <alignment horizontal="left" vertical="top" indent="1"/>
    </xf>
    <xf numFmtId="0" fontId="3" fillId="93" borderId="73" applyNumberFormat="0" applyProtection="0">
      <alignment horizontal="left" vertical="top" indent="1"/>
    </xf>
    <xf numFmtId="0" fontId="3" fillId="93" borderId="73" applyNumberFormat="0" applyProtection="0">
      <alignment horizontal="left" vertical="top" indent="1"/>
    </xf>
    <xf numFmtId="0" fontId="3" fillId="93" borderId="73" applyNumberFormat="0" applyProtection="0">
      <alignment horizontal="left" vertical="top" indent="1"/>
    </xf>
    <xf numFmtId="0" fontId="3" fillId="93" borderId="73" applyNumberFormat="0" applyProtection="0">
      <alignment horizontal="left" vertical="top" indent="1"/>
    </xf>
    <xf numFmtId="0" fontId="3" fillId="93" borderId="73" applyNumberFormat="0" applyProtection="0">
      <alignment horizontal="left" vertical="top" indent="1"/>
    </xf>
    <xf numFmtId="0" fontId="3" fillId="93" borderId="73" applyNumberFormat="0" applyProtection="0">
      <alignment horizontal="left" vertical="top" indent="1"/>
    </xf>
    <xf numFmtId="0" fontId="3" fillId="93" borderId="73" applyNumberFormat="0" applyProtection="0">
      <alignment horizontal="left" vertical="top" indent="1"/>
    </xf>
    <xf numFmtId="0" fontId="3" fillId="93" borderId="73" applyNumberFormat="0" applyProtection="0">
      <alignment horizontal="left" vertical="top" indent="1"/>
    </xf>
    <xf numFmtId="0" fontId="3" fillId="93" borderId="73" applyNumberFormat="0" applyProtection="0">
      <alignment horizontal="left" vertical="top" indent="1"/>
    </xf>
    <xf numFmtId="0" fontId="3" fillId="93" borderId="73" applyNumberFormat="0" applyProtection="0">
      <alignment horizontal="left" vertical="top" indent="1"/>
    </xf>
    <xf numFmtId="0" fontId="3" fillId="93" borderId="73" applyNumberFormat="0" applyProtection="0">
      <alignment horizontal="left" vertical="top" indent="1"/>
    </xf>
    <xf numFmtId="0" fontId="3" fillId="93" borderId="73" applyNumberFormat="0" applyProtection="0">
      <alignment horizontal="left" vertical="top" indent="1"/>
    </xf>
    <xf numFmtId="0" fontId="3" fillId="93" borderId="73" applyNumberFormat="0" applyProtection="0">
      <alignment horizontal="left" vertical="top" indent="1"/>
    </xf>
    <xf numFmtId="0" fontId="3" fillId="93" borderId="73" applyNumberFormat="0" applyProtection="0">
      <alignment horizontal="left" vertical="top" indent="1"/>
    </xf>
    <xf numFmtId="0" fontId="3" fillId="93" borderId="73" applyNumberFormat="0" applyProtection="0">
      <alignment horizontal="left" vertical="top" indent="1"/>
    </xf>
    <xf numFmtId="0" fontId="3" fillId="93" borderId="73" applyNumberFormat="0" applyProtection="0">
      <alignment horizontal="left" vertical="top" indent="1"/>
    </xf>
    <xf numFmtId="0" fontId="3" fillId="93" borderId="73" applyNumberFormat="0" applyProtection="0">
      <alignment horizontal="left" vertical="top" indent="1"/>
    </xf>
    <xf numFmtId="0" fontId="3" fillId="93" borderId="73" applyNumberFormat="0" applyProtection="0">
      <alignment horizontal="left" vertical="top" indent="1"/>
    </xf>
    <xf numFmtId="0" fontId="3" fillId="93" borderId="73" applyNumberFormat="0" applyProtection="0">
      <alignment horizontal="left" vertical="top" indent="1"/>
    </xf>
    <xf numFmtId="0" fontId="3" fillId="93" borderId="73" applyNumberFormat="0" applyProtection="0">
      <alignment horizontal="left" vertical="top" indent="1"/>
    </xf>
    <xf numFmtId="0" fontId="3" fillId="93" borderId="73" applyNumberFormat="0" applyProtection="0">
      <alignment horizontal="left" vertical="top" indent="1"/>
    </xf>
    <xf numFmtId="0" fontId="3" fillId="93" borderId="73" applyNumberFormat="0" applyProtection="0">
      <alignment horizontal="left" vertical="top" indent="1"/>
    </xf>
    <xf numFmtId="0" fontId="3" fillId="93" borderId="73" applyNumberFormat="0" applyProtection="0">
      <alignment horizontal="left" vertical="top" indent="1"/>
    </xf>
    <xf numFmtId="0" fontId="3" fillId="93" borderId="73" applyNumberFormat="0" applyProtection="0">
      <alignment horizontal="left" vertical="top" indent="1"/>
    </xf>
    <xf numFmtId="0" fontId="3" fillId="93" borderId="73" applyNumberFormat="0" applyProtection="0">
      <alignment horizontal="left" vertical="top" indent="1"/>
    </xf>
    <xf numFmtId="0" fontId="3" fillId="93" borderId="73" applyNumberFormat="0" applyProtection="0">
      <alignment horizontal="left" vertical="top" indent="1"/>
    </xf>
    <xf numFmtId="0" fontId="3" fillId="93" borderId="73" applyNumberFormat="0" applyProtection="0">
      <alignment horizontal="left" vertical="top" indent="1"/>
    </xf>
    <xf numFmtId="0" fontId="3" fillId="93" borderId="73" applyNumberFormat="0" applyProtection="0">
      <alignment horizontal="left" vertical="top" indent="1"/>
    </xf>
    <xf numFmtId="0" fontId="3" fillId="93" borderId="73" applyNumberFormat="0" applyProtection="0">
      <alignment horizontal="left" vertical="top" indent="1"/>
    </xf>
    <xf numFmtId="0" fontId="3" fillId="93" borderId="73" applyNumberFormat="0" applyProtection="0">
      <alignment horizontal="left" vertical="top" indent="1"/>
    </xf>
    <xf numFmtId="0" fontId="3" fillId="93" borderId="73" applyNumberFormat="0" applyProtection="0">
      <alignment horizontal="left" vertical="top" indent="1"/>
    </xf>
    <xf numFmtId="0" fontId="3" fillId="93" borderId="73" applyNumberFormat="0" applyProtection="0">
      <alignment horizontal="left" vertical="top" indent="1"/>
    </xf>
    <xf numFmtId="0" fontId="3" fillId="93" borderId="73" applyNumberFormat="0" applyProtection="0">
      <alignment horizontal="left" vertical="top" indent="1"/>
    </xf>
    <xf numFmtId="0" fontId="3" fillId="93" borderId="73" applyNumberFormat="0" applyProtection="0">
      <alignment horizontal="left" vertical="top" indent="1"/>
    </xf>
    <xf numFmtId="0" fontId="3" fillId="93" borderId="73" applyNumberFormat="0" applyProtection="0">
      <alignment horizontal="left" vertical="top" indent="1"/>
    </xf>
    <xf numFmtId="0" fontId="3" fillId="93" borderId="73" applyNumberFormat="0" applyProtection="0">
      <alignment horizontal="left" vertical="top" indent="1"/>
    </xf>
    <xf numFmtId="0" fontId="3" fillId="93" borderId="73" applyNumberFormat="0" applyProtection="0">
      <alignment horizontal="left" vertical="top" indent="1"/>
    </xf>
    <xf numFmtId="0" fontId="3" fillId="93" borderId="73" applyNumberFormat="0" applyProtection="0">
      <alignment horizontal="left" vertical="top" indent="1"/>
    </xf>
    <xf numFmtId="0" fontId="3" fillId="93" borderId="73" applyNumberFormat="0" applyProtection="0">
      <alignment horizontal="left" vertical="top" indent="1"/>
    </xf>
    <xf numFmtId="0" fontId="3" fillId="93" borderId="73" applyNumberFormat="0" applyProtection="0">
      <alignment horizontal="left" vertical="top" indent="1"/>
    </xf>
    <xf numFmtId="0" fontId="3" fillId="93" borderId="73" applyNumberFormat="0" applyProtection="0">
      <alignment horizontal="left" vertical="top" indent="1"/>
    </xf>
    <xf numFmtId="0" fontId="3" fillId="93" borderId="73" applyNumberFormat="0" applyProtection="0">
      <alignment horizontal="left" vertical="top" indent="1"/>
    </xf>
    <xf numFmtId="0" fontId="3" fillId="93" borderId="73" applyNumberFormat="0" applyProtection="0">
      <alignment horizontal="left" vertical="top" indent="1"/>
    </xf>
    <xf numFmtId="0" fontId="3" fillId="93" borderId="73" applyNumberFormat="0" applyProtection="0">
      <alignment horizontal="left" vertical="top" indent="1"/>
    </xf>
    <xf numFmtId="0" fontId="3" fillId="93" borderId="73" applyNumberFormat="0" applyProtection="0">
      <alignment horizontal="left" vertical="top" indent="1"/>
    </xf>
    <xf numFmtId="0" fontId="3" fillId="93" borderId="73" applyNumberFormat="0" applyProtection="0">
      <alignment horizontal="left" vertical="top" indent="1"/>
    </xf>
    <xf numFmtId="0" fontId="3" fillId="93" borderId="73" applyNumberFormat="0" applyProtection="0">
      <alignment horizontal="left" vertical="top" indent="1"/>
    </xf>
    <xf numFmtId="0" fontId="3" fillId="93" borderId="73" applyNumberFormat="0" applyProtection="0">
      <alignment horizontal="left" vertical="top" indent="1"/>
    </xf>
    <xf numFmtId="0" fontId="3" fillId="93" borderId="73" applyNumberFormat="0" applyProtection="0">
      <alignment horizontal="left" vertical="top" indent="1"/>
    </xf>
    <xf numFmtId="0" fontId="3" fillId="93" borderId="73" applyNumberFormat="0" applyProtection="0">
      <alignment horizontal="left" vertical="top" indent="1"/>
    </xf>
    <xf numFmtId="0" fontId="3" fillId="93" borderId="73" applyNumberFormat="0" applyProtection="0">
      <alignment horizontal="left" vertical="top" indent="1"/>
    </xf>
    <xf numFmtId="0" fontId="3" fillId="93" borderId="73" applyNumberFormat="0" applyProtection="0">
      <alignment horizontal="left" vertical="top" indent="1"/>
    </xf>
    <xf numFmtId="0" fontId="3" fillId="93" borderId="73" applyNumberFormat="0" applyProtection="0">
      <alignment horizontal="left" vertical="top" indent="1"/>
    </xf>
    <xf numFmtId="0" fontId="3" fillId="93" borderId="73" applyNumberFormat="0" applyProtection="0">
      <alignment horizontal="left" vertical="top" indent="1"/>
    </xf>
    <xf numFmtId="0" fontId="3" fillId="93" borderId="73" applyNumberFormat="0" applyProtection="0">
      <alignment horizontal="left" vertical="top" indent="1"/>
    </xf>
    <xf numFmtId="0" fontId="3" fillId="93" borderId="73" applyNumberFormat="0" applyProtection="0">
      <alignment horizontal="left" vertical="top" indent="1"/>
    </xf>
    <xf numFmtId="0" fontId="3" fillId="93" borderId="73" applyNumberFormat="0" applyProtection="0">
      <alignment horizontal="left" vertical="top" indent="1"/>
    </xf>
    <xf numFmtId="0" fontId="3" fillId="93" borderId="73" applyNumberFormat="0" applyProtection="0">
      <alignment horizontal="left" vertical="top" indent="1"/>
    </xf>
    <xf numFmtId="0" fontId="3" fillId="93" borderId="73" applyNumberFormat="0" applyProtection="0">
      <alignment horizontal="left" vertical="top" indent="1"/>
    </xf>
    <xf numFmtId="0" fontId="3" fillId="93" borderId="73" applyNumberFormat="0" applyProtection="0">
      <alignment horizontal="left" vertical="top" indent="1"/>
    </xf>
    <xf numFmtId="0" fontId="3" fillId="93" borderId="73" applyNumberFormat="0" applyProtection="0">
      <alignment horizontal="left" vertical="top" indent="1"/>
    </xf>
    <xf numFmtId="0" fontId="3" fillId="93" borderId="73" applyNumberFormat="0" applyProtection="0">
      <alignment horizontal="left" vertical="top" indent="1"/>
    </xf>
    <xf numFmtId="0" fontId="3" fillId="93" borderId="73" applyNumberFormat="0" applyProtection="0">
      <alignment horizontal="left" vertical="top" indent="1"/>
    </xf>
    <xf numFmtId="0" fontId="3" fillId="93" borderId="73" applyNumberFormat="0" applyProtection="0">
      <alignment horizontal="left" vertical="top" indent="1"/>
    </xf>
    <xf numFmtId="0" fontId="3" fillId="93" borderId="73" applyNumberFormat="0" applyProtection="0">
      <alignment horizontal="left" vertical="top" indent="1"/>
    </xf>
    <xf numFmtId="0" fontId="3" fillId="93" borderId="73" applyNumberFormat="0" applyProtection="0">
      <alignment horizontal="left" vertical="top" indent="1"/>
    </xf>
    <xf numFmtId="0" fontId="3" fillId="93" borderId="73" applyNumberFormat="0" applyProtection="0">
      <alignment horizontal="left" vertical="top" indent="1"/>
    </xf>
    <xf numFmtId="0" fontId="3" fillId="93" borderId="73" applyNumberFormat="0" applyProtection="0">
      <alignment horizontal="left" vertical="top" indent="1"/>
    </xf>
    <xf numFmtId="0" fontId="3" fillId="93" borderId="73" applyNumberFormat="0" applyProtection="0">
      <alignment horizontal="left" vertical="top" indent="1"/>
    </xf>
    <xf numFmtId="0" fontId="3" fillId="93" borderId="73" applyNumberFormat="0" applyProtection="0">
      <alignment horizontal="left" vertical="top" indent="1"/>
    </xf>
    <xf numFmtId="0" fontId="3" fillId="93" borderId="73" applyNumberFormat="0" applyProtection="0">
      <alignment horizontal="left" vertical="top" indent="1"/>
    </xf>
    <xf numFmtId="0" fontId="3" fillId="93" borderId="73" applyNumberFormat="0" applyProtection="0">
      <alignment horizontal="left" vertical="top" indent="1"/>
    </xf>
    <xf numFmtId="0" fontId="3" fillId="93" borderId="73" applyNumberFormat="0" applyProtection="0">
      <alignment horizontal="left" vertical="top" indent="1"/>
    </xf>
    <xf numFmtId="0" fontId="3" fillId="93" borderId="73" applyNumberFormat="0" applyProtection="0">
      <alignment horizontal="left" vertical="top" indent="1"/>
    </xf>
    <xf numFmtId="0" fontId="3" fillId="93" borderId="73" applyNumberFormat="0" applyProtection="0">
      <alignment horizontal="left" vertical="top" indent="1"/>
    </xf>
    <xf numFmtId="0" fontId="3" fillId="93" borderId="73" applyNumberFormat="0" applyProtection="0">
      <alignment horizontal="left" vertical="top" indent="1"/>
    </xf>
    <xf numFmtId="0" fontId="3" fillId="93" borderId="73" applyNumberFormat="0" applyProtection="0">
      <alignment horizontal="left" vertical="top" indent="1"/>
    </xf>
    <xf numFmtId="0" fontId="3" fillId="93" borderId="73" applyNumberFormat="0" applyProtection="0">
      <alignment horizontal="left" vertical="top" indent="1"/>
    </xf>
    <xf numFmtId="0" fontId="3" fillId="93" borderId="73" applyNumberFormat="0" applyProtection="0">
      <alignment horizontal="left" vertical="top" indent="1"/>
    </xf>
    <xf numFmtId="0" fontId="3" fillId="93" borderId="73" applyNumberFormat="0" applyProtection="0">
      <alignment horizontal="left" vertical="top" indent="1"/>
    </xf>
    <xf numFmtId="0" fontId="3" fillId="93" borderId="73" applyNumberFormat="0" applyProtection="0">
      <alignment horizontal="left" vertical="top" indent="1"/>
    </xf>
    <xf numFmtId="0" fontId="3" fillId="93" borderId="73" applyNumberFormat="0" applyProtection="0">
      <alignment horizontal="left" vertical="top" indent="1"/>
    </xf>
    <xf numFmtId="0" fontId="3" fillId="93" borderId="73" applyNumberFormat="0" applyProtection="0">
      <alignment horizontal="left" vertical="top" indent="1"/>
    </xf>
    <xf numFmtId="0" fontId="3" fillId="93" borderId="73" applyNumberFormat="0" applyProtection="0">
      <alignment horizontal="left" vertical="top" indent="1"/>
    </xf>
    <xf numFmtId="0" fontId="3" fillId="93" borderId="73" applyNumberFormat="0" applyProtection="0">
      <alignment horizontal="left" vertical="top" indent="1"/>
    </xf>
    <xf numFmtId="0" fontId="3" fillId="93" borderId="73" applyNumberFormat="0" applyProtection="0">
      <alignment horizontal="left" vertical="top" indent="1"/>
    </xf>
    <xf numFmtId="0" fontId="3" fillId="93" borderId="73" applyNumberFormat="0" applyProtection="0">
      <alignment horizontal="left" vertical="top" indent="1"/>
    </xf>
    <xf numFmtId="0" fontId="3" fillId="93" borderId="73" applyNumberFormat="0" applyProtection="0">
      <alignment horizontal="left" vertical="top" indent="1"/>
    </xf>
    <xf numFmtId="0" fontId="3" fillId="93" borderId="73" applyNumberFormat="0" applyProtection="0">
      <alignment horizontal="left" vertical="top" indent="1"/>
    </xf>
    <xf numFmtId="0" fontId="3" fillId="93" borderId="73" applyNumberFormat="0" applyProtection="0">
      <alignment horizontal="left" vertical="top" indent="1"/>
    </xf>
    <xf numFmtId="0" fontId="3" fillId="93" borderId="73" applyNumberFormat="0" applyProtection="0">
      <alignment horizontal="left" vertical="top" indent="1"/>
    </xf>
    <xf numFmtId="0" fontId="3" fillId="93" borderId="73" applyNumberFormat="0" applyProtection="0">
      <alignment horizontal="left" vertical="top" indent="1"/>
    </xf>
    <xf numFmtId="0" fontId="3" fillId="93" borderId="73" applyNumberFormat="0" applyProtection="0">
      <alignment horizontal="left" vertical="top" indent="1"/>
    </xf>
    <xf numFmtId="0" fontId="3" fillId="93" borderId="73" applyNumberFormat="0" applyProtection="0">
      <alignment horizontal="left" vertical="top" indent="1"/>
    </xf>
    <xf numFmtId="0" fontId="3" fillId="93" borderId="73" applyNumberFormat="0" applyProtection="0">
      <alignment horizontal="left" vertical="top" indent="1"/>
    </xf>
    <xf numFmtId="0" fontId="3" fillId="93" borderId="73" applyNumberFormat="0" applyProtection="0">
      <alignment horizontal="left" vertical="top" indent="1"/>
    </xf>
    <xf numFmtId="0" fontId="3" fillId="93" borderId="73" applyNumberFormat="0" applyProtection="0">
      <alignment horizontal="left" vertical="top" indent="1"/>
    </xf>
    <xf numFmtId="0" fontId="3" fillId="93" borderId="73" applyNumberFormat="0" applyProtection="0">
      <alignment horizontal="left" vertical="top" indent="1"/>
    </xf>
    <xf numFmtId="0" fontId="3" fillId="93" borderId="73" applyNumberFormat="0" applyProtection="0">
      <alignment horizontal="left" vertical="top" indent="1"/>
    </xf>
    <xf numFmtId="0" fontId="3" fillId="93" borderId="73" applyNumberFormat="0" applyProtection="0">
      <alignment horizontal="left" vertical="top" indent="1"/>
    </xf>
    <xf numFmtId="0" fontId="3" fillId="93" borderId="73" applyNumberFormat="0" applyProtection="0">
      <alignment horizontal="left" vertical="top" indent="1"/>
    </xf>
    <xf numFmtId="0" fontId="3" fillId="93" borderId="73" applyNumberFormat="0" applyProtection="0">
      <alignment horizontal="left" vertical="top" indent="1"/>
    </xf>
    <xf numFmtId="0" fontId="3" fillId="93" borderId="73" applyNumberFormat="0" applyProtection="0">
      <alignment horizontal="left" vertical="top" indent="1"/>
    </xf>
    <xf numFmtId="0" fontId="3" fillId="93" borderId="73" applyNumberFormat="0" applyProtection="0">
      <alignment horizontal="left" vertical="top" indent="1"/>
    </xf>
    <xf numFmtId="0" fontId="3" fillId="93" borderId="73" applyNumberFormat="0" applyProtection="0">
      <alignment horizontal="left" vertical="top" indent="1"/>
    </xf>
    <xf numFmtId="0" fontId="3" fillId="93" borderId="73" applyNumberFormat="0" applyProtection="0">
      <alignment horizontal="left" vertical="top" indent="1"/>
    </xf>
    <xf numFmtId="0" fontId="3" fillId="93" borderId="73" applyNumberFormat="0" applyProtection="0">
      <alignment horizontal="left" vertical="top" indent="1"/>
    </xf>
    <xf numFmtId="0" fontId="3" fillId="93" borderId="73" applyNumberFormat="0" applyProtection="0">
      <alignment horizontal="left" vertical="top" indent="1"/>
    </xf>
    <xf numFmtId="0" fontId="3" fillId="93" borderId="73" applyNumberFormat="0" applyProtection="0">
      <alignment horizontal="left" vertical="top" indent="1"/>
    </xf>
    <xf numFmtId="0" fontId="3" fillId="93" borderId="73" applyNumberFormat="0" applyProtection="0">
      <alignment horizontal="left" vertical="top" indent="1"/>
    </xf>
    <xf numFmtId="0" fontId="3" fillId="93" borderId="73" applyNumberFormat="0" applyProtection="0">
      <alignment horizontal="left" vertical="top" indent="1"/>
    </xf>
    <xf numFmtId="0" fontId="3" fillId="93" borderId="73" applyNumberFormat="0" applyProtection="0">
      <alignment horizontal="left" vertical="top" indent="1"/>
    </xf>
    <xf numFmtId="0" fontId="3" fillId="93" borderId="73" applyNumberFormat="0" applyProtection="0">
      <alignment horizontal="left" vertical="top" indent="1"/>
    </xf>
    <xf numFmtId="0" fontId="3" fillId="93" borderId="73" applyNumberFormat="0" applyProtection="0">
      <alignment horizontal="left" vertical="top" indent="1"/>
    </xf>
    <xf numFmtId="0" fontId="3" fillId="93" borderId="73" applyNumberFormat="0" applyProtection="0">
      <alignment horizontal="left" vertical="top" indent="1"/>
    </xf>
    <xf numFmtId="0" fontId="3" fillId="93" borderId="73" applyNumberFormat="0" applyProtection="0">
      <alignment horizontal="left" vertical="top" indent="1"/>
    </xf>
    <xf numFmtId="0" fontId="3" fillId="93" borderId="73" applyNumberFormat="0" applyProtection="0">
      <alignment horizontal="left" vertical="top" indent="1"/>
    </xf>
    <xf numFmtId="0" fontId="3" fillId="93" borderId="73" applyNumberFormat="0" applyProtection="0">
      <alignment horizontal="left" vertical="top" indent="1"/>
    </xf>
    <xf numFmtId="0" fontId="3" fillId="93" borderId="73" applyNumberFormat="0" applyProtection="0">
      <alignment horizontal="left" vertical="top" indent="1"/>
    </xf>
    <xf numFmtId="0" fontId="3" fillId="93" borderId="73" applyNumberFormat="0" applyProtection="0">
      <alignment horizontal="left" vertical="top" indent="1"/>
    </xf>
    <xf numFmtId="0" fontId="3" fillId="93" borderId="73" applyNumberFormat="0" applyProtection="0">
      <alignment horizontal="left" vertical="top" indent="1"/>
    </xf>
    <xf numFmtId="0" fontId="3" fillId="93" borderId="73" applyNumberFormat="0" applyProtection="0">
      <alignment horizontal="left" vertical="top" indent="1"/>
    </xf>
    <xf numFmtId="0" fontId="3" fillId="93" borderId="73" applyNumberFormat="0" applyProtection="0">
      <alignment horizontal="left" vertical="top" indent="1"/>
    </xf>
    <xf numFmtId="0" fontId="3" fillId="93" borderId="73" applyNumberFormat="0" applyProtection="0">
      <alignment horizontal="left" vertical="top" indent="1"/>
    </xf>
    <xf numFmtId="0" fontId="3" fillId="93" borderId="73" applyNumberFormat="0" applyProtection="0">
      <alignment horizontal="left" vertical="top" indent="1"/>
    </xf>
    <xf numFmtId="0" fontId="3" fillId="93" borderId="73" applyNumberFormat="0" applyProtection="0">
      <alignment horizontal="left" vertical="top" indent="1"/>
    </xf>
    <xf numFmtId="0" fontId="3" fillId="93" borderId="73" applyNumberFormat="0" applyProtection="0">
      <alignment horizontal="left" vertical="top" indent="1"/>
    </xf>
    <xf numFmtId="0" fontId="3" fillId="93" borderId="73" applyNumberFormat="0" applyProtection="0">
      <alignment horizontal="left" vertical="top" indent="1"/>
    </xf>
    <xf numFmtId="0" fontId="3" fillId="93" borderId="73" applyNumberFormat="0" applyProtection="0">
      <alignment horizontal="left" vertical="top" indent="1"/>
    </xf>
    <xf numFmtId="0" fontId="3" fillId="93" borderId="73" applyNumberFormat="0" applyProtection="0">
      <alignment horizontal="left" vertical="top" indent="1"/>
    </xf>
    <xf numFmtId="0" fontId="3" fillId="93" borderId="73" applyNumberFormat="0" applyProtection="0">
      <alignment horizontal="left" vertical="top" indent="1"/>
    </xf>
    <xf numFmtId="0" fontId="3" fillId="93" borderId="73" applyNumberFormat="0" applyProtection="0">
      <alignment horizontal="left" vertical="top" indent="1"/>
    </xf>
    <xf numFmtId="0" fontId="3" fillId="93" borderId="73" applyNumberFormat="0" applyProtection="0">
      <alignment horizontal="left" vertical="top" indent="1"/>
    </xf>
    <xf numFmtId="0" fontId="3" fillId="93" borderId="73" applyNumberFormat="0" applyProtection="0">
      <alignment horizontal="left" vertical="top" indent="1"/>
    </xf>
    <xf numFmtId="0" fontId="3" fillId="93" borderId="73" applyNumberFormat="0" applyProtection="0">
      <alignment horizontal="left" vertical="top" indent="1"/>
    </xf>
    <xf numFmtId="0" fontId="3" fillId="93" borderId="73" applyNumberFormat="0" applyProtection="0">
      <alignment horizontal="left" vertical="top" indent="1"/>
    </xf>
    <xf numFmtId="0" fontId="3" fillId="93" borderId="73" applyNumberFormat="0" applyProtection="0">
      <alignment horizontal="left" vertical="top" indent="1"/>
    </xf>
    <xf numFmtId="0" fontId="3" fillId="93" borderId="73" applyNumberFormat="0" applyProtection="0">
      <alignment horizontal="left" vertical="top" indent="1"/>
    </xf>
    <xf numFmtId="0" fontId="3" fillId="93" borderId="73" applyNumberFormat="0" applyProtection="0">
      <alignment horizontal="left" vertical="top" indent="1"/>
    </xf>
    <xf numFmtId="0" fontId="3" fillId="93" borderId="73" applyNumberFormat="0" applyProtection="0">
      <alignment horizontal="left" vertical="top" indent="1"/>
    </xf>
    <xf numFmtId="0" fontId="3" fillId="93" borderId="73" applyNumberFormat="0" applyProtection="0">
      <alignment horizontal="left" vertical="top" indent="1"/>
    </xf>
    <xf numFmtId="0" fontId="3" fillId="93" borderId="73" applyNumberFormat="0" applyProtection="0">
      <alignment horizontal="left" vertical="top" indent="1"/>
    </xf>
    <xf numFmtId="0" fontId="3" fillId="93" borderId="73" applyNumberFormat="0" applyProtection="0">
      <alignment horizontal="left" vertical="top" indent="1"/>
    </xf>
    <xf numFmtId="0" fontId="3" fillId="93" borderId="73" applyNumberFormat="0" applyProtection="0">
      <alignment horizontal="left" vertical="top" indent="1"/>
    </xf>
    <xf numFmtId="0" fontId="3" fillId="93" borderId="73" applyNumberFormat="0" applyProtection="0">
      <alignment horizontal="left" vertical="top" indent="1"/>
    </xf>
    <xf numFmtId="0" fontId="3" fillId="93" borderId="73" applyNumberFormat="0" applyProtection="0">
      <alignment horizontal="left" vertical="top" indent="1"/>
    </xf>
    <xf numFmtId="0" fontId="3" fillId="93" borderId="73" applyNumberFormat="0" applyProtection="0">
      <alignment horizontal="left" vertical="top" indent="1"/>
    </xf>
    <xf numFmtId="0" fontId="3" fillId="93" borderId="73" applyNumberFormat="0" applyProtection="0">
      <alignment horizontal="left" vertical="top" indent="1"/>
    </xf>
    <xf numFmtId="0" fontId="3" fillId="93" borderId="73" applyNumberFormat="0" applyProtection="0">
      <alignment horizontal="left" vertical="top" indent="1"/>
    </xf>
    <xf numFmtId="0" fontId="3" fillId="93" borderId="73" applyNumberFormat="0" applyProtection="0">
      <alignment horizontal="left" vertical="top" indent="1"/>
    </xf>
    <xf numFmtId="0" fontId="3" fillId="93" borderId="73" applyNumberFormat="0" applyProtection="0">
      <alignment horizontal="left" vertical="top" indent="1"/>
    </xf>
    <xf numFmtId="0" fontId="3" fillId="93" borderId="73" applyNumberFormat="0" applyProtection="0">
      <alignment horizontal="left" vertical="top" indent="1"/>
    </xf>
    <xf numFmtId="0" fontId="3" fillId="93" borderId="73" applyNumberFormat="0" applyProtection="0">
      <alignment horizontal="left" vertical="top" indent="1"/>
    </xf>
    <xf numFmtId="0" fontId="3" fillId="93" borderId="73" applyNumberFormat="0" applyProtection="0">
      <alignment horizontal="left" vertical="top" indent="1"/>
    </xf>
    <xf numFmtId="0" fontId="3" fillId="93" borderId="73" applyNumberFormat="0" applyProtection="0">
      <alignment horizontal="left" vertical="top" indent="1"/>
    </xf>
    <xf numFmtId="0" fontId="3" fillId="93" borderId="73" applyNumberFormat="0" applyProtection="0">
      <alignment horizontal="left" vertical="top" indent="1"/>
    </xf>
    <xf numFmtId="0" fontId="3" fillId="93" borderId="73" applyNumberFormat="0" applyProtection="0">
      <alignment horizontal="left" vertical="top" indent="1"/>
    </xf>
    <xf numFmtId="0" fontId="3" fillId="93" borderId="73" applyNumberFormat="0" applyProtection="0">
      <alignment horizontal="left" vertical="top" indent="1"/>
    </xf>
    <xf numFmtId="0" fontId="3" fillId="93" borderId="73" applyNumberFormat="0" applyProtection="0">
      <alignment horizontal="left" vertical="top" indent="1"/>
    </xf>
    <xf numFmtId="0" fontId="3" fillId="93" borderId="73" applyNumberFormat="0" applyProtection="0">
      <alignment horizontal="left" vertical="top" indent="1"/>
    </xf>
    <xf numFmtId="0" fontId="3" fillId="93" borderId="73" applyNumberFormat="0" applyProtection="0">
      <alignment horizontal="left" vertical="top" indent="1"/>
    </xf>
    <xf numFmtId="0" fontId="3" fillId="93" borderId="73" applyNumberFormat="0" applyProtection="0">
      <alignment horizontal="left" vertical="top" indent="1"/>
    </xf>
    <xf numFmtId="0" fontId="3" fillId="93" borderId="73" applyNumberFormat="0" applyProtection="0">
      <alignment horizontal="left" vertical="top" indent="1"/>
    </xf>
    <xf numFmtId="0" fontId="3" fillId="93" borderId="73" applyNumberFormat="0" applyProtection="0">
      <alignment horizontal="left" vertical="top" indent="1"/>
    </xf>
    <xf numFmtId="0" fontId="3" fillId="93" borderId="73" applyNumberFormat="0" applyProtection="0">
      <alignment horizontal="left" vertical="top" indent="1"/>
    </xf>
    <xf numFmtId="0" fontId="3" fillId="93" borderId="73" applyNumberFormat="0" applyProtection="0">
      <alignment horizontal="left" vertical="top" indent="1"/>
    </xf>
    <xf numFmtId="0" fontId="3" fillId="93" borderId="73" applyNumberFormat="0" applyProtection="0">
      <alignment horizontal="left" vertical="top" indent="1"/>
    </xf>
    <xf numFmtId="0" fontId="3" fillId="93" borderId="73" applyNumberFormat="0" applyProtection="0">
      <alignment horizontal="left" vertical="top" indent="1"/>
    </xf>
    <xf numFmtId="0" fontId="3" fillId="93" borderId="73" applyNumberFormat="0" applyProtection="0">
      <alignment horizontal="left" vertical="top" indent="1"/>
    </xf>
    <xf numFmtId="0" fontId="3" fillId="93" borderId="73" applyNumberFormat="0" applyProtection="0">
      <alignment horizontal="left" vertical="top" indent="1"/>
    </xf>
    <xf numFmtId="0" fontId="3" fillId="93" borderId="73" applyNumberFormat="0" applyProtection="0">
      <alignment horizontal="left" vertical="top" indent="1"/>
    </xf>
    <xf numFmtId="0" fontId="3" fillId="93" borderId="73" applyNumberFormat="0" applyProtection="0">
      <alignment horizontal="left" vertical="top" indent="1"/>
    </xf>
    <xf numFmtId="0" fontId="3" fillId="93" borderId="73" applyNumberFormat="0" applyProtection="0">
      <alignment horizontal="left" vertical="top" indent="1"/>
    </xf>
    <xf numFmtId="0" fontId="3" fillId="93" borderId="73" applyNumberFormat="0" applyProtection="0">
      <alignment horizontal="left" vertical="top" indent="1"/>
    </xf>
    <xf numFmtId="0" fontId="3" fillId="93" borderId="73" applyNumberFormat="0" applyProtection="0">
      <alignment horizontal="left" vertical="top" indent="1"/>
    </xf>
    <xf numFmtId="0" fontId="3" fillId="93" borderId="73" applyNumberFormat="0" applyProtection="0">
      <alignment horizontal="left" vertical="top" indent="1"/>
    </xf>
    <xf numFmtId="0" fontId="3" fillId="93" borderId="73" applyNumberFormat="0" applyProtection="0">
      <alignment horizontal="left" vertical="top" indent="1"/>
    </xf>
    <xf numFmtId="0" fontId="3" fillId="93" borderId="73" applyNumberFormat="0" applyProtection="0">
      <alignment horizontal="left" vertical="top" indent="1"/>
    </xf>
    <xf numFmtId="0" fontId="3" fillId="93" borderId="73" applyNumberFormat="0" applyProtection="0">
      <alignment horizontal="left" vertical="top" indent="1"/>
    </xf>
    <xf numFmtId="0" fontId="3" fillId="93" borderId="73" applyNumberFormat="0" applyProtection="0">
      <alignment horizontal="left" vertical="top" indent="1"/>
    </xf>
    <xf numFmtId="0" fontId="3" fillId="93" borderId="73" applyNumberFormat="0" applyProtection="0">
      <alignment horizontal="left" vertical="top" indent="1"/>
    </xf>
    <xf numFmtId="0" fontId="3" fillId="93" borderId="73" applyNumberFormat="0" applyProtection="0">
      <alignment horizontal="left" vertical="top" indent="1"/>
    </xf>
    <xf numFmtId="0" fontId="3" fillId="93" borderId="73" applyNumberFormat="0" applyProtection="0">
      <alignment horizontal="left" vertical="top" indent="1"/>
    </xf>
    <xf numFmtId="0" fontId="3" fillId="93" borderId="73" applyNumberFormat="0" applyProtection="0">
      <alignment horizontal="left" vertical="top" indent="1"/>
    </xf>
    <xf numFmtId="0" fontId="3" fillId="93" borderId="73" applyNumberFormat="0" applyProtection="0">
      <alignment horizontal="left" vertical="top" indent="1"/>
    </xf>
    <xf numFmtId="0" fontId="3" fillId="93" borderId="73" applyNumberFormat="0" applyProtection="0">
      <alignment horizontal="left" vertical="top" indent="1"/>
    </xf>
    <xf numFmtId="0" fontId="3" fillId="93" borderId="73" applyNumberFormat="0" applyProtection="0">
      <alignment horizontal="left" vertical="top" indent="1"/>
    </xf>
    <xf numFmtId="0" fontId="3" fillId="93" borderId="73" applyNumberFormat="0" applyProtection="0">
      <alignment horizontal="left" vertical="top" indent="1"/>
    </xf>
    <xf numFmtId="0" fontId="3" fillId="93" borderId="73" applyNumberFormat="0" applyProtection="0">
      <alignment horizontal="left" vertical="top" indent="1"/>
    </xf>
    <xf numFmtId="0" fontId="3" fillId="93" borderId="73" applyNumberFormat="0" applyProtection="0">
      <alignment horizontal="left" vertical="top" indent="1"/>
    </xf>
    <xf numFmtId="0" fontId="3" fillId="93" borderId="73" applyNumberFormat="0" applyProtection="0">
      <alignment horizontal="left" vertical="top" indent="1"/>
    </xf>
    <xf numFmtId="0" fontId="3" fillId="93" borderId="73" applyNumberFormat="0" applyProtection="0">
      <alignment horizontal="left" vertical="top" indent="1"/>
    </xf>
    <xf numFmtId="0" fontId="3" fillId="93" borderId="73" applyNumberFormat="0" applyProtection="0">
      <alignment horizontal="left" vertical="top" indent="1"/>
    </xf>
    <xf numFmtId="0" fontId="3" fillId="93" borderId="73" applyNumberFormat="0" applyProtection="0">
      <alignment horizontal="left" vertical="top" indent="1"/>
    </xf>
    <xf numFmtId="0" fontId="3" fillId="93" borderId="73" applyNumberFormat="0" applyProtection="0">
      <alignment horizontal="left" vertical="top" indent="1"/>
    </xf>
    <xf numFmtId="0" fontId="3" fillId="93" borderId="73" applyNumberFormat="0" applyProtection="0">
      <alignment horizontal="left" vertical="top" indent="1"/>
    </xf>
    <xf numFmtId="0" fontId="3" fillId="93" borderId="73" applyNumberFormat="0" applyProtection="0">
      <alignment horizontal="left" vertical="top" indent="1"/>
    </xf>
    <xf numFmtId="0" fontId="3" fillId="93" borderId="73" applyNumberFormat="0" applyProtection="0">
      <alignment horizontal="left" vertical="top" indent="1"/>
    </xf>
    <xf numFmtId="0" fontId="3" fillId="93" borderId="73" applyNumberFormat="0" applyProtection="0">
      <alignment horizontal="left" vertical="top" indent="1"/>
    </xf>
    <xf numFmtId="0" fontId="3" fillId="93" borderId="73" applyNumberFormat="0" applyProtection="0">
      <alignment horizontal="left" vertical="top" indent="1"/>
    </xf>
    <xf numFmtId="0" fontId="3" fillId="93" borderId="73" applyNumberFormat="0" applyProtection="0">
      <alignment horizontal="left" vertical="top" indent="1"/>
    </xf>
    <xf numFmtId="0" fontId="3" fillId="93" borderId="73" applyNumberFormat="0" applyProtection="0">
      <alignment horizontal="left" vertical="top" indent="1"/>
    </xf>
    <xf numFmtId="0" fontId="3" fillId="93" borderId="73" applyNumberFormat="0" applyProtection="0">
      <alignment horizontal="left" vertical="top" indent="1"/>
    </xf>
    <xf numFmtId="0" fontId="3" fillId="93" borderId="73" applyNumberFormat="0" applyProtection="0">
      <alignment horizontal="left" vertical="top" indent="1"/>
    </xf>
    <xf numFmtId="0" fontId="3" fillId="93" borderId="73" applyNumberFormat="0" applyProtection="0">
      <alignment horizontal="left" vertical="top" indent="1"/>
    </xf>
    <xf numFmtId="0" fontId="3" fillId="93" borderId="73" applyNumberFormat="0" applyProtection="0">
      <alignment horizontal="left" vertical="top" indent="1"/>
    </xf>
    <xf numFmtId="0" fontId="3" fillId="93" borderId="73" applyNumberFormat="0" applyProtection="0">
      <alignment horizontal="left" vertical="top" indent="1"/>
    </xf>
    <xf numFmtId="0" fontId="3" fillId="93" borderId="73" applyNumberFormat="0" applyProtection="0">
      <alignment horizontal="left" vertical="top" indent="1"/>
    </xf>
    <xf numFmtId="0" fontId="3" fillId="93" borderId="73" applyNumberFormat="0" applyProtection="0">
      <alignment horizontal="left" vertical="top" indent="1"/>
    </xf>
    <xf numFmtId="0" fontId="3" fillId="93" borderId="73" applyNumberFormat="0" applyProtection="0">
      <alignment horizontal="left" vertical="top" indent="1"/>
    </xf>
    <xf numFmtId="0" fontId="3" fillId="93" borderId="73" applyNumberFormat="0" applyProtection="0">
      <alignment horizontal="left" vertical="top" indent="1"/>
    </xf>
    <xf numFmtId="0" fontId="3" fillId="93" borderId="73" applyNumberFormat="0" applyProtection="0">
      <alignment horizontal="left" vertical="top" indent="1"/>
    </xf>
    <xf numFmtId="0" fontId="3" fillId="93" borderId="73" applyNumberFormat="0" applyProtection="0">
      <alignment horizontal="left" vertical="top" indent="1"/>
    </xf>
    <xf numFmtId="0" fontId="3" fillId="93" borderId="73" applyNumberFormat="0" applyProtection="0">
      <alignment horizontal="left" vertical="top" indent="1"/>
    </xf>
    <xf numFmtId="0" fontId="3" fillId="93" borderId="73" applyNumberFormat="0" applyProtection="0">
      <alignment horizontal="left" vertical="top" indent="1"/>
    </xf>
    <xf numFmtId="0" fontId="3" fillId="93" borderId="73" applyNumberFormat="0" applyProtection="0">
      <alignment horizontal="left" vertical="top" indent="1"/>
    </xf>
    <xf numFmtId="0" fontId="3" fillId="93" borderId="73" applyNumberFormat="0" applyProtection="0">
      <alignment horizontal="left" vertical="top" indent="1"/>
    </xf>
    <xf numFmtId="0" fontId="3" fillId="93" borderId="73" applyNumberFormat="0" applyProtection="0">
      <alignment horizontal="left" vertical="top" indent="1"/>
    </xf>
    <xf numFmtId="0" fontId="3" fillId="93" borderId="73" applyNumberFormat="0" applyProtection="0">
      <alignment horizontal="left" vertical="top" indent="1"/>
    </xf>
    <xf numFmtId="0" fontId="3" fillId="93" borderId="73" applyNumberFormat="0" applyProtection="0">
      <alignment horizontal="left" vertical="top" indent="1"/>
    </xf>
    <xf numFmtId="0" fontId="3" fillId="93" borderId="73" applyNumberFormat="0" applyProtection="0">
      <alignment horizontal="left" vertical="top" indent="1"/>
    </xf>
    <xf numFmtId="0" fontId="3" fillId="93" borderId="73" applyNumberFormat="0" applyProtection="0">
      <alignment horizontal="left" vertical="top" indent="1"/>
    </xf>
    <xf numFmtId="0" fontId="3" fillId="93" borderId="73" applyNumberFormat="0" applyProtection="0">
      <alignment horizontal="left" vertical="top" indent="1"/>
    </xf>
    <xf numFmtId="0" fontId="3" fillId="93" borderId="73" applyNumberFormat="0" applyProtection="0">
      <alignment horizontal="left" vertical="top" indent="1"/>
    </xf>
    <xf numFmtId="0" fontId="3" fillId="93" borderId="73" applyNumberFormat="0" applyProtection="0">
      <alignment horizontal="left" vertical="top" indent="1"/>
    </xf>
    <xf numFmtId="0" fontId="3" fillId="93" borderId="73" applyNumberFormat="0" applyProtection="0">
      <alignment horizontal="left" vertical="top" indent="1"/>
    </xf>
    <xf numFmtId="0" fontId="3" fillId="93" borderId="73" applyNumberFormat="0" applyProtection="0">
      <alignment horizontal="left" vertical="top" indent="1"/>
    </xf>
    <xf numFmtId="0" fontId="3" fillId="93" borderId="73" applyNumberFormat="0" applyProtection="0">
      <alignment horizontal="left" vertical="top" indent="1"/>
    </xf>
    <xf numFmtId="0" fontId="3" fillId="93" borderId="73" applyNumberFormat="0" applyProtection="0">
      <alignment horizontal="left" vertical="top" indent="1"/>
    </xf>
    <xf numFmtId="0" fontId="3" fillId="93" borderId="73" applyNumberFormat="0" applyProtection="0">
      <alignment horizontal="left" vertical="top" indent="1"/>
    </xf>
    <xf numFmtId="0" fontId="3" fillId="93" borderId="73" applyNumberFormat="0" applyProtection="0">
      <alignment horizontal="left" vertical="top" indent="1"/>
    </xf>
    <xf numFmtId="0" fontId="3" fillId="93" borderId="73" applyNumberFormat="0" applyProtection="0">
      <alignment horizontal="left" vertical="top" indent="1"/>
    </xf>
    <xf numFmtId="0" fontId="3" fillId="93" borderId="73" applyNumberFormat="0" applyProtection="0">
      <alignment horizontal="left" vertical="top" indent="1"/>
    </xf>
    <xf numFmtId="0" fontId="3" fillId="93" borderId="73" applyNumberFormat="0" applyProtection="0">
      <alignment horizontal="left" vertical="top" indent="1"/>
    </xf>
    <xf numFmtId="0" fontId="3" fillId="93" borderId="73" applyNumberFormat="0" applyProtection="0">
      <alignment horizontal="left" vertical="top" indent="1"/>
    </xf>
    <xf numFmtId="0" fontId="3" fillId="93" borderId="73" applyNumberFormat="0" applyProtection="0">
      <alignment horizontal="left" vertical="top" indent="1"/>
    </xf>
    <xf numFmtId="0" fontId="3" fillId="93" borderId="73" applyNumberFormat="0" applyProtection="0">
      <alignment horizontal="left" vertical="top" indent="1"/>
    </xf>
    <xf numFmtId="0" fontId="3" fillId="93" borderId="73" applyNumberFormat="0" applyProtection="0">
      <alignment horizontal="left" vertical="top" indent="1"/>
    </xf>
    <xf numFmtId="0" fontId="3" fillId="93" borderId="73" applyNumberFormat="0" applyProtection="0">
      <alignment horizontal="left" vertical="top" indent="1"/>
    </xf>
    <xf numFmtId="0" fontId="3" fillId="93" borderId="73" applyNumberFormat="0" applyProtection="0">
      <alignment horizontal="left" vertical="top" indent="1"/>
    </xf>
    <xf numFmtId="0" fontId="3" fillId="93" borderId="73" applyNumberFormat="0" applyProtection="0">
      <alignment horizontal="left" vertical="top" indent="1"/>
    </xf>
    <xf numFmtId="0" fontId="3" fillId="93" borderId="73" applyNumberFormat="0" applyProtection="0">
      <alignment horizontal="left" vertical="top" indent="1"/>
    </xf>
    <xf numFmtId="0" fontId="3" fillId="93" borderId="73" applyNumberFormat="0" applyProtection="0">
      <alignment horizontal="left" vertical="top" indent="1"/>
    </xf>
    <xf numFmtId="0" fontId="3" fillId="93" borderId="73" applyNumberFormat="0" applyProtection="0">
      <alignment horizontal="left" vertical="top" indent="1"/>
    </xf>
    <xf numFmtId="0" fontId="3" fillId="93" borderId="73" applyNumberFormat="0" applyProtection="0">
      <alignment horizontal="left" vertical="top" indent="1"/>
    </xf>
    <xf numFmtId="0" fontId="3" fillId="93" borderId="73" applyNumberFormat="0" applyProtection="0">
      <alignment horizontal="left" vertical="top" indent="1"/>
    </xf>
    <xf numFmtId="0" fontId="3" fillId="93" borderId="73" applyNumberFormat="0" applyProtection="0">
      <alignment horizontal="left" vertical="top" indent="1"/>
    </xf>
    <xf numFmtId="0" fontId="3" fillId="93" borderId="73" applyNumberFormat="0" applyProtection="0">
      <alignment horizontal="left" vertical="top" indent="1"/>
    </xf>
    <xf numFmtId="0" fontId="3" fillId="93" borderId="73" applyNumberFormat="0" applyProtection="0">
      <alignment horizontal="left" vertical="top" indent="1"/>
    </xf>
    <xf numFmtId="0" fontId="3" fillId="93" borderId="73" applyNumberFormat="0" applyProtection="0">
      <alignment horizontal="left" vertical="top" indent="1"/>
    </xf>
    <xf numFmtId="0" fontId="3" fillId="93" borderId="73" applyNumberFormat="0" applyProtection="0">
      <alignment horizontal="left" vertical="top" indent="1"/>
    </xf>
    <xf numFmtId="0" fontId="3" fillId="93" borderId="73" applyNumberFormat="0" applyProtection="0">
      <alignment horizontal="left" vertical="top" indent="1"/>
    </xf>
    <xf numFmtId="0" fontId="3" fillId="93" borderId="73" applyNumberFormat="0" applyProtection="0">
      <alignment horizontal="left" vertical="top" indent="1"/>
    </xf>
    <xf numFmtId="0" fontId="3" fillId="93" borderId="73" applyNumberFormat="0" applyProtection="0">
      <alignment horizontal="left" vertical="top" indent="1"/>
    </xf>
    <xf numFmtId="0" fontId="3" fillId="93" borderId="73" applyNumberFormat="0" applyProtection="0">
      <alignment horizontal="left" vertical="top" indent="1"/>
    </xf>
    <xf numFmtId="0" fontId="3" fillId="93" borderId="73" applyNumberFormat="0" applyProtection="0">
      <alignment horizontal="left" vertical="top" indent="1"/>
    </xf>
    <xf numFmtId="0" fontId="3" fillId="93" borderId="73" applyNumberFormat="0" applyProtection="0">
      <alignment horizontal="left" vertical="top" indent="1"/>
    </xf>
    <xf numFmtId="0" fontId="3" fillId="93" borderId="73" applyNumberFormat="0" applyProtection="0">
      <alignment horizontal="left" vertical="top" indent="1"/>
    </xf>
    <xf numFmtId="0" fontId="3" fillId="93" borderId="73" applyNumberFormat="0" applyProtection="0">
      <alignment horizontal="left" vertical="top" indent="1"/>
    </xf>
    <xf numFmtId="0" fontId="3" fillId="93" borderId="73" applyNumberFormat="0" applyProtection="0">
      <alignment horizontal="left" vertical="top" indent="1"/>
    </xf>
    <xf numFmtId="0" fontId="3" fillId="93" borderId="73" applyNumberFormat="0" applyProtection="0">
      <alignment horizontal="left" vertical="top" indent="1"/>
    </xf>
    <xf numFmtId="0" fontId="3" fillId="93" borderId="73" applyNumberFormat="0" applyProtection="0">
      <alignment horizontal="left" vertical="top" indent="1"/>
    </xf>
    <xf numFmtId="0" fontId="3" fillId="93" borderId="73" applyNumberFormat="0" applyProtection="0">
      <alignment horizontal="left" vertical="top" indent="1"/>
    </xf>
    <xf numFmtId="0" fontId="3" fillId="93" borderId="73" applyNumberFormat="0" applyProtection="0">
      <alignment horizontal="left" vertical="top" indent="1"/>
    </xf>
    <xf numFmtId="0" fontId="3" fillId="93" borderId="73" applyNumberFormat="0" applyProtection="0">
      <alignment horizontal="left" vertical="top" indent="1"/>
    </xf>
    <xf numFmtId="0" fontId="3" fillId="93" borderId="73" applyNumberFormat="0" applyProtection="0">
      <alignment horizontal="left" vertical="top" indent="1"/>
    </xf>
    <xf numFmtId="0" fontId="3" fillId="93" borderId="73" applyNumberFormat="0" applyProtection="0">
      <alignment horizontal="left" vertical="top" indent="1"/>
    </xf>
    <xf numFmtId="0" fontId="3" fillId="93" borderId="73" applyNumberFormat="0" applyProtection="0">
      <alignment horizontal="left" vertical="top" indent="1"/>
    </xf>
    <xf numFmtId="0" fontId="3" fillId="93" borderId="73" applyNumberFormat="0" applyProtection="0">
      <alignment horizontal="left" vertical="top" indent="1"/>
    </xf>
    <xf numFmtId="0" fontId="3" fillId="93" borderId="73" applyNumberFormat="0" applyProtection="0">
      <alignment horizontal="left" vertical="top" indent="1"/>
    </xf>
    <xf numFmtId="0" fontId="3" fillId="93" borderId="73" applyNumberFormat="0" applyProtection="0">
      <alignment horizontal="left" vertical="top" indent="1"/>
    </xf>
    <xf numFmtId="0" fontId="3" fillId="93" borderId="73" applyNumberFormat="0" applyProtection="0">
      <alignment horizontal="left" vertical="top" indent="1"/>
    </xf>
    <xf numFmtId="0" fontId="3" fillId="93" borderId="73" applyNumberFormat="0" applyProtection="0">
      <alignment horizontal="left" vertical="top" indent="1"/>
    </xf>
    <xf numFmtId="0" fontId="3" fillId="93" borderId="73" applyNumberFormat="0" applyProtection="0">
      <alignment horizontal="left" vertical="top" indent="1"/>
    </xf>
    <xf numFmtId="0" fontId="3" fillId="93" borderId="73" applyNumberFormat="0" applyProtection="0">
      <alignment horizontal="left" vertical="top" indent="1"/>
    </xf>
    <xf numFmtId="0" fontId="3" fillId="93" borderId="73" applyNumberFormat="0" applyProtection="0">
      <alignment horizontal="left" vertical="top" indent="1"/>
    </xf>
    <xf numFmtId="0" fontId="3" fillId="93" borderId="73" applyNumberFormat="0" applyProtection="0">
      <alignment horizontal="left" vertical="top" indent="1"/>
    </xf>
    <xf numFmtId="0" fontId="3" fillId="93" borderId="73" applyNumberFormat="0" applyProtection="0">
      <alignment horizontal="left" vertical="top" indent="1"/>
    </xf>
    <xf numFmtId="0" fontId="3" fillId="93" borderId="73" applyNumberFormat="0" applyProtection="0">
      <alignment horizontal="left" vertical="top" indent="1"/>
    </xf>
    <xf numFmtId="0" fontId="3" fillId="93" borderId="73" applyNumberFormat="0" applyProtection="0">
      <alignment horizontal="left" vertical="top" indent="1"/>
    </xf>
    <xf numFmtId="0" fontId="3" fillId="93" borderId="73" applyNumberFormat="0" applyProtection="0">
      <alignment horizontal="left" vertical="top" indent="1"/>
    </xf>
    <xf numFmtId="0" fontId="3" fillId="93" borderId="73" applyNumberFormat="0" applyProtection="0">
      <alignment horizontal="left" vertical="top" indent="1"/>
    </xf>
    <xf numFmtId="0" fontId="3" fillId="93" borderId="73" applyNumberFormat="0" applyProtection="0">
      <alignment horizontal="left" vertical="top" indent="1"/>
    </xf>
    <xf numFmtId="0" fontId="3" fillId="93" borderId="73" applyNumberFormat="0" applyProtection="0">
      <alignment horizontal="left" vertical="top" indent="1"/>
    </xf>
    <xf numFmtId="0" fontId="3" fillId="93" borderId="73" applyNumberFormat="0" applyProtection="0">
      <alignment horizontal="left" vertical="top" indent="1"/>
    </xf>
    <xf numFmtId="0" fontId="3" fillId="93" borderId="73" applyNumberFormat="0" applyProtection="0">
      <alignment horizontal="left" vertical="top" indent="1"/>
    </xf>
    <xf numFmtId="0" fontId="3" fillId="93" borderId="73" applyNumberFormat="0" applyProtection="0">
      <alignment horizontal="left" vertical="top" indent="1"/>
    </xf>
    <xf numFmtId="0" fontId="3" fillId="93" borderId="73" applyNumberFormat="0" applyProtection="0">
      <alignment horizontal="left" vertical="top" indent="1"/>
    </xf>
    <xf numFmtId="0" fontId="3" fillId="93" borderId="73" applyNumberFormat="0" applyProtection="0">
      <alignment horizontal="left" vertical="top" indent="1"/>
    </xf>
    <xf numFmtId="0" fontId="3" fillId="93" borderId="73" applyNumberFormat="0" applyProtection="0">
      <alignment horizontal="left" vertical="top" indent="1"/>
    </xf>
    <xf numFmtId="0" fontId="3" fillId="93" borderId="73" applyNumberFormat="0" applyProtection="0">
      <alignment horizontal="left" vertical="top" indent="1"/>
    </xf>
    <xf numFmtId="0" fontId="3" fillId="93" borderId="73" applyNumberFormat="0" applyProtection="0">
      <alignment horizontal="left" vertical="top" indent="1"/>
    </xf>
    <xf numFmtId="0" fontId="3" fillId="93" borderId="73" applyNumberFormat="0" applyProtection="0">
      <alignment horizontal="left" vertical="top" indent="1"/>
    </xf>
    <xf numFmtId="0" fontId="3" fillId="93" borderId="73" applyNumberFormat="0" applyProtection="0">
      <alignment horizontal="left" vertical="top" indent="1"/>
    </xf>
    <xf numFmtId="0" fontId="3" fillId="93" borderId="73" applyNumberFormat="0" applyProtection="0">
      <alignment horizontal="left" vertical="top" indent="1"/>
    </xf>
    <xf numFmtId="0" fontId="3" fillId="93" borderId="73" applyNumberFormat="0" applyProtection="0">
      <alignment horizontal="left" vertical="top" indent="1"/>
    </xf>
    <xf numFmtId="0" fontId="3" fillId="93" borderId="73" applyNumberFormat="0" applyProtection="0">
      <alignment horizontal="left" vertical="top" indent="1"/>
    </xf>
    <xf numFmtId="0" fontId="3" fillId="93" borderId="73" applyNumberFormat="0" applyProtection="0">
      <alignment horizontal="left" vertical="top" indent="1"/>
    </xf>
    <xf numFmtId="0" fontId="3" fillId="93" borderId="73" applyNumberFormat="0" applyProtection="0">
      <alignment horizontal="left" vertical="top" indent="1"/>
    </xf>
    <xf numFmtId="0" fontId="3" fillId="93" borderId="73" applyNumberFormat="0" applyProtection="0">
      <alignment horizontal="left" vertical="top" indent="1"/>
    </xf>
    <xf numFmtId="0" fontId="3" fillId="93" borderId="73" applyNumberFormat="0" applyProtection="0">
      <alignment horizontal="left" vertical="top" indent="1"/>
    </xf>
    <xf numFmtId="0" fontId="3" fillId="93" borderId="73" applyNumberFormat="0" applyProtection="0">
      <alignment horizontal="left" vertical="top" indent="1"/>
    </xf>
    <xf numFmtId="0" fontId="3" fillId="93" borderId="73" applyNumberFormat="0" applyProtection="0">
      <alignment horizontal="left" vertical="top" indent="1"/>
    </xf>
    <xf numFmtId="0" fontId="3" fillId="93" borderId="73" applyNumberFormat="0" applyProtection="0">
      <alignment horizontal="left" vertical="top" indent="1"/>
    </xf>
    <xf numFmtId="0" fontId="3" fillId="93" borderId="73" applyNumberFormat="0" applyProtection="0">
      <alignment horizontal="left" vertical="top" indent="1"/>
    </xf>
    <xf numFmtId="0" fontId="3" fillId="93" borderId="73" applyNumberFormat="0" applyProtection="0">
      <alignment horizontal="left" vertical="top" indent="1"/>
    </xf>
    <xf numFmtId="0" fontId="3" fillId="93" borderId="73" applyNumberFormat="0" applyProtection="0">
      <alignment horizontal="left" vertical="top" indent="1"/>
    </xf>
    <xf numFmtId="0" fontId="3" fillId="93" borderId="73" applyNumberFormat="0" applyProtection="0">
      <alignment horizontal="left" vertical="top" indent="1"/>
    </xf>
    <xf numFmtId="0" fontId="3" fillId="93" borderId="73" applyNumberFormat="0" applyProtection="0">
      <alignment horizontal="left" vertical="top" indent="1"/>
    </xf>
    <xf numFmtId="0" fontId="3" fillId="93" borderId="73" applyNumberFormat="0" applyProtection="0">
      <alignment horizontal="left" vertical="top" indent="1"/>
    </xf>
    <xf numFmtId="0" fontId="3" fillId="93" borderId="73" applyNumberFormat="0" applyProtection="0">
      <alignment horizontal="left" vertical="top" indent="1"/>
    </xf>
    <xf numFmtId="0" fontId="3" fillId="93" borderId="73" applyNumberFormat="0" applyProtection="0">
      <alignment horizontal="left" vertical="top" indent="1"/>
    </xf>
    <xf numFmtId="0" fontId="3" fillId="93" borderId="73" applyNumberFormat="0" applyProtection="0">
      <alignment horizontal="left" vertical="top" indent="1"/>
    </xf>
    <xf numFmtId="0" fontId="3" fillId="93" borderId="73" applyNumberFormat="0" applyProtection="0">
      <alignment horizontal="left" vertical="top" indent="1"/>
    </xf>
    <xf numFmtId="0" fontId="3" fillId="93" borderId="73" applyNumberFormat="0" applyProtection="0">
      <alignment horizontal="left" vertical="top" indent="1"/>
    </xf>
    <xf numFmtId="0" fontId="3" fillId="93" borderId="73" applyNumberFormat="0" applyProtection="0">
      <alignment horizontal="left" vertical="top" indent="1"/>
    </xf>
    <xf numFmtId="0" fontId="3" fillId="93" borderId="73" applyNumberFormat="0" applyProtection="0">
      <alignment horizontal="left" vertical="top" indent="1"/>
    </xf>
    <xf numFmtId="0" fontId="3" fillId="93" borderId="73" applyNumberFormat="0" applyProtection="0">
      <alignment horizontal="left" vertical="top" indent="1"/>
    </xf>
    <xf numFmtId="0" fontId="3" fillId="93" borderId="73" applyNumberFormat="0" applyProtection="0">
      <alignment horizontal="left" vertical="top" indent="1"/>
    </xf>
    <xf numFmtId="0" fontId="3" fillId="93" borderId="73" applyNumberFormat="0" applyProtection="0">
      <alignment horizontal="left" vertical="top" indent="1"/>
    </xf>
    <xf numFmtId="0" fontId="3" fillId="93" borderId="73" applyNumberFormat="0" applyProtection="0">
      <alignment horizontal="left" vertical="top" indent="1"/>
    </xf>
    <xf numFmtId="0" fontId="3" fillId="93" borderId="73" applyNumberFormat="0" applyProtection="0">
      <alignment horizontal="left" vertical="top" indent="1"/>
    </xf>
    <xf numFmtId="0" fontId="3" fillId="93" borderId="73" applyNumberFormat="0" applyProtection="0">
      <alignment horizontal="left" vertical="top" indent="1"/>
    </xf>
    <xf numFmtId="0" fontId="3" fillId="93" borderId="73" applyNumberFormat="0" applyProtection="0">
      <alignment horizontal="left" vertical="top" indent="1"/>
    </xf>
    <xf numFmtId="0" fontId="3" fillId="93" borderId="73" applyNumberFormat="0" applyProtection="0">
      <alignment horizontal="left" vertical="top" indent="1"/>
    </xf>
    <xf numFmtId="0" fontId="3" fillId="93" borderId="73" applyNumberFormat="0" applyProtection="0">
      <alignment horizontal="left" vertical="top" indent="1"/>
    </xf>
    <xf numFmtId="0" fontId="3" fillId="93" borderId="73" applyNumberFormat="0" applyProtection="0">
      <alignment horizontal="left" vertical="top" indent="1"/>
    </xf>
    <xf numFmtId="0" fontId="3" fillId="93" borderId="73" applyNumberFormat="0" applyProtection="0">
      <alignment horizontal="left" vertical="top" indent="1"/>
    </xf>
    <xf numFmtId="0" fontId="3" fillId="93" borderId="73" applyNumberFormat="0" applyProtection="0">
      <alignment horizontal="left" vertical="top" indent="1"/>
    </xf>
    <xf numFmtId="0" fontId="3" fillId="93" borderId="73" applyNumberFormat="0" applyProtection="0">
      <alignment horizontal="left" vertical="top" indent="1"/>
    </xf>
    <xf numFmtId="0" fontId="3" fillId="93" borderId="73" applyNumberFormat="0" applyProtection="0">
      <alignment horizontal="left" vertical="top" indent="1"/>
    </xf>
    <xf numFmtId="0" fontId="3" fillId="93" borderId="73" applyNumberFormat="0" applyProtection="0">
      <alignment horizontal="left" vertical="top" indent="1"/>
    </xf>
    <xf numFmtId="0" fontId="3" fillId="93" borderId="73" applyNumberFormat="0" applyProtection="0">
      <alignment horizontal="left" vertical="top" indent="1"/>
    </xf>
    <xf numFmtId="0" fontId="3" fillId="93" borderId="73" applyNumberFormat="0" applyProtection="0">
      <alignment horizontal="left" vertical="top" indent="1"/>
    </xf>
    <xf numFmtId="0" fontId="3" fillId="93" borderId="73" applyNumberFormat="0" applyProtection="0">
      <alignment horizontal="left" vertical="top" indent="1"/>
    </xf>
    <xf numFmtId="0" fontId="3" fillId="93" borderId="73" applyNumberFormat="0" applyProtection="0">
      <alignment horizontal="left" vertical="top" indent="1"/>
    </xf>
    <xf numFmtId="0" fontId="3" fillId="93" borderId="73" applyNumberFormat="0" applyProtection="0">
      <alignment horizontal="left" vertical="top" indent="1"/>
    </xf>
    <xf numFmtId="0" fontId="3" fillId="93" borderId="73" applyNumberFormat="0" applyProtection="0">
      <alignment horizontal="left" vertical="top" indent="1"/>
    </xf>
    <xf numFmtId="0" fontId="3" fillId="93" borderId="73" applyNumberFormat="0" applyProtection="0">
      <alignment horizontal="left" vertical="top" indent="1"/>
    </xf>
    <xf numFmtId="0" fontId="3" fillId="93" borderId="73" applyNumberFormat="0" applyProtection="0">
      <alignment horizontal="left" vertical="top" indent="1"/>
    </xf>
    <xf numFmtId="0" fontId="3" fillId="93" borderId="73" applyNumberFormat="0" applyProtection="0">
      <alignment horizontal="left" vertical="top" indent="1"/>
    </xf>
    <xf numFmtId="0" fontId="3" fillId="93" borderId="73" applyNumberFormat="0" applyProtection="0">
      <alignment horizontal="left" vertical="top" indent="1"/>
    </xf>
    <xf numFmtId="0" fontId="3" fillId="93" borderId="73" applyNumberFormat="0" applyProtection="0">
      <alignment horizontal="left" vertical="top" indent="1"/>
    </xf>
    <xf numFmtId="0" fontId="3" fillId="93" borderId="73" applyNumberFormat="0" applyProtection="0">
      <alignment horizontal="left" vertical="top" indent="1"/>
    </xf>
    <xf numFmtId="0" fontId="3" fillId="93" borderId="73" applyNumberFormat="0" applyProtection="0">
      <alignment horizontal="left" vertical="top" indent="1"/>
    </xf>
    <xf numFmtId="0" fontId="3" fillId="93" borderId="73" applyNumberFormat="0" applyProtection="0">
      <alignment horizontal="left" vertical="top" indent="1"/>
    </xf>
    <xf numFmtId="0" fontId="3" fillId="93" borderId="73" applyNumberFormat="0" applyProtection="0">
      <alignment horizontal="left" vertical="top" indent="1"/>
    </xf>
    <xf numFmtId="0" fontId="3" fillId="93" borderId="73" applyNumberFormat="0" applyProtection="0">
      <alignment horizontal="left" vertical="top" indent="1"/>
    </xf>
    <xf numFmtId="0" fontId="3" fillId="93" borderId="73" applyNumberFormat="0" applyProtection="0">
      <alignment horizontal="left" vertical="top" indent="1"/>
    </xf>
    <xf numFmtId="0" fontId="3" fillId="93" borderId="73" applyNumberFormat="0" applyProtection="0">
      <alignment horizontal="left" vertical="top" indent="1"/>
    </xf>
    <xf numFmtId="0" fontId="3" fillId="93" borderId="73" applyNumberFormat="0" applyProtection="0">
      <alignment horizontal="left" vertical="top" indent="1"/>
    </xf>
    <xf numFmtId="0" fontId="3" fillId="93" borderId="73" applyNumberFormat="0" applyProtection="0">
      <alignment horizontal="left" vertical="top" indent="1"/>
    </xf>
    <xf numFmtId="0" fontId="3" fillId="93" borderId="73" applyNumberFormat="0" applyProtection="0">
      <alignment horizontal="left" vertical="top" indent="1"/>
    </xf>
    <xf numFmtId="0" fontId="3" fillId="93" borderId="73" applyNumberFormat="0" applyProtection="0">
      <alignment horizontal="left" vertical="top" indent="1"/>
    </xf>
    <xf numFmtId="0" fontId="3" fillId="93" borderId="73" applyNumberFormat="0" applyProtection="0">
      <alignment horizontal="left" vertical="top" indent="1"/>
    </xf>
    <xf numFmtId="0" fontId="3" fillId="93" borderId="73" applyNumberFormat="0" applyProtection="0">
      <alignment horizontal="left" vertical="top" indent="1"/>
    </xf>
    <xf numFmtId="0" fontId="3" fillId="93" borderId="73" applyNumberFormat="0" applyProtection="0">
      <alignment horizontal="left" vertical="top" indent="1"/>
    </xf>
    <xf numFmtId="0" fontId="3" fillId="93" borderId="73" applyNumberFormat="0" applyProtection="0">
      <alignment horizontal="left" vertical="top" indent="1"/>
    </xf>
    <xf numFmtId="0" fontId="3" fillId="93" borderId="73" applyNumberFormat="0" applyProtection="0">
      <alignment horizontal="left" vertical="top" indent="1"/>
    </xf>
    <xf numFmtId="0" fontId="3" fillId="93" borderId="73" applyNumberFormat="0" applyProtection="0">
      <alignment horizontal="left" vertical="top" indent="1"/>
    </xf>
    <xf numFmtId="0" fontId="3" fillId="93" borderId="73" applyNumberFormat="0" applyProtection="0">
      <alignment horizontal="left" vertical="top" indent="1"/>
    </xf>
    <xf numFmtId="0" fontId="3" fillId="93" borderId="73" applyNumberFormat="0" applyProtection="0">
      <alignment horizontal="left" vertical="top" indent="1"/>
    </xf>
    <xf numFmtId="0" fontId="3" fillId="93" borderId="73" applyNumberFormat="0" applyProtection="0">
      <alignment horizontal="left" vertical="top" indent="1"/>
    </xf>
    <xf numFmtId="0" fontId="3" fillId="93" borderId="73" applyNumberFormat="0" applyProtection="0">
      <alignment horizontal="left" vertical="top" indent="1"/>
    </xf>
    <xf numFmtId="0" fontId="3" fillId="93" borderId="73" applyNumberFormat="0" applyProtection="0">
      <alignment horizontal="left" vertical="top" indent="1"/>
    </xf>
    <xf numFmtId="0" fontId="3" fillId="93" borderId="73" applyNumberFormat="0" applyProtection="0">
      <alignment horizontal="left" vertical="top" indent="1"/>
    </xf>
    <xf numFmtId="0" fontId="3" fillId="93" borderId="73" applyNumberFormat="0" applyProtection="0">
      <alignment horizontal="left" vertical="top" indent="1"/>
    </xf>
    <xf numFmtId="0" fontId="3" fillId="93" borderId="73" applyNumberFormat="0" applyProtection="0">
      <alignment horizontal="left" vertical="top" indent="1"/>
    </xf>
    <xf numFmtId="0" fontId="3" fillId="93" borderId="73" applyNumberFormat="0" applyProtection="0">
      <alignment horizontal="left" vertical="top" indent="1"/>
    </xf>
    <xf numFmtId="0" fontId="3" fillId="93" borderId="73" applyNumberFormat="0" applyProtection="0">
      <alignment horizontal="left" vertical="top" indent="1"/>
    </xf>
    <xf numFmtId="0" fontId="3" fillId="93" borderId="73" applyNumberFormat="0" applyProtection="0">
      <alignment horizontal="left" vertical="top" indent="1"/>
    </xf>
    <xf numFmtId="0" fontId="3" fillId="93" borderId="73" applyNumberFormat="0" applyProtection="0">
      <alignment horizontal="left" vertical="top" indent="1"/>
    </xf>
    <xf numFmtId="0" fontId="3" fillId="93" borderId="73" applyNumberFormat="0" applyProtection="0">
      <alignment horizontal="left" vertical="top" indent="1"/>
    </xf>
    <xf numFmtId="0" fontId="3" fillId="93" borderId="73" applyNumberFormat="0" applyProtection="0">
      <alignment horizontal="left" vertical="top" indent="1"/>
    </xf>
    <xf numFmtId="0" fontId="3" fillId="93" borderId="73" applyNumberFormat="0" applyProtection="0">
      <alignment horizontal="left" vertical="top" indent="1"/>
    </xf>
    <xf numFmtId="0" fontId="3" fillId="93" borderId="73" applyNumberFormat="0" applyProtection="0">
      <alignment horizontal="left" vertical="top" indent="1"/>
    </xf>
    <xf numFmtId="0" fontId="3" fillId="93" borderId="73" applyNumberFormat="0" applyProtection="0">
      <alignment horizontal="left" vertical="top" indent="1"/>
    </xf>
    <xf numFmtId="0" fontId="3" fillId="93" borderId="73" applyNumberFormat="0" applyProtection="0">
      <alignment horizontal="left" vertical="top" indent="1"/>
    </xf>
    <xf numFmtId="0" fontId="3" fillId="93" borderId="73" applyNumberFormat="0" applyProtection="0">
      <alignment horizontal="left" vertical="top" indent="1"/>
    </xf>
    <xf numFmtId="0" fontId="3" fillId="93" borderId="73" applyNumberFormat="0" applyProtection="0">
      <alignment horizontal="left" vertical="top" indent="1"/>
    </xf>
    <xf numFmtId="0" fontId="3" fillId="93" borderId="73" applyNumberFormat="0" applyProtection="0">
      <alignment horizontal="left" vertical="top" indent="1"/>
    </xf>
    <xf numFmtId="0" fontId="3" fillId="93" borderId="73" applyNumberFormat="0" applyProtection="0">
      <alignment horizontal="left" vertical="top" indent="1"/>
    </xf>
    <xf numFmtId="0" fontId="3" fillId="93" borderId="73" applyNumberFormat="0" applyProtection="0">
      <alignment horizontal="left" vertical="top" indent="1"/>
    </xf>
    <xf numFmtId="0" fontId="3" fillId="93" borderId="73" applyNumberFormat="0" applyProtection="0">
      <alignment horizontal="left" vertical="top" indent="1"/>
    </xf>
    <xf numFmtId="0" fontId="3" fillId="93" borderId="73" applyNumberFormat="0" applyProtection="0">
      <alignment horizontal="left" vertical="top" indent="1"/>
    </xf>
    <xf numFmtId="0" fontId="3" fillId="93" borderId="73" applyNumberFormat="0" applyProtection="0">
      <alignment horizontal="left" vertical="top" indent="1"/>
    </xf>
    <xf numFmtId="0" fontId="3" fillId="93" borderId="73" applyNumberFormat="0" applyProtection="0">
      <alignment horizontal="left" vertical="top" indent="1"/>
    </xf>
    <xf numFmtId="0" fontId="3" fillId="93" borderId="73" applyNumberFormat="0" applyProtection="0">
      <alignment horizontal="left" vertical="top" indent="1"/>
    </xf>
    <xf numFmtId="0" fontId="3" fillId="93" borderId="73" applyNumberFormat="0" applyProtection="0">
      <alignment horizontal="left" vertical="top" indent="1"/>
    </xf>
    <xf numFmtId="0" fontId="3" fillId="93" borderId="73" applyNumberFormat="0" applyProtection="0">
      <alignment horizontal="left" vertical="top" indent="1"/>
    </xf>
    <xf numFmtId="0" fontId="3" fillId="93" borderId="73" applyNumberFormat="0" applyProtection="0">
      <alignment horizontal="left" vertical="top" indent="1"/>
    </xf>
    <xf numFmtId="0" fontId="3" fillId="93" borderId="73" applyNumberFormat="0" applyProtection="0">
      <alignment horizontal="left" vertical="top" indent="1"/>
    </xf>
    <xf numFmtId="0" fontId="3" fillId="93" borderId="73" applyNumberFormat="0" applyProtection="0">
      <alignment horizontal="left" vertical="top" indent="1"/>
    </xf>
    <xf numFmtId="0" fontId="3" fillId="93" borderId="73" applyNumberFormat="0" applyProtection="0">
      <alignment horizontal="left" vertical="top" indent="1"/>
    </xf>
    <xf numFmtId="0" fontId="3" fillId="93" borderId="73" applyNumberFormat="0" applyProtection="0">
      <alignment horizontal="left" vertical="top" indent="1"/>
    </xf>
    <xf numFmtId="0" fontId="3" fillId="93" borderId="73" applyNumberFormat="0" applyProtection="0">
      <alignment horizontal="left" vertical="top" indent="1"/>
    </xf>
    <xf numFmtId="0" fontId="3" fillId="93" borderId="73" applyNumberFormat="0" applyProtection="0">
      <alignment horizontal="left" vertical="top" indent="1"/>
    </xf>
    <xf numFmtId="0" fontId="3" fillId="93" borderId="73" applyNumberFormat="0" applyProtection="0">
      <alignment horizontal="left" vertical="top" indent="1"/>
    </xf>
    <xf numFmtId="0" fontId="3" fillId="93" borderId="73" applyNumberFormat="0" applyProtection="0">
      <alignment horizontal="left" vertical="top" indent="1"/>
    </xf>
    <xf numFmtId="0" fontId="3" fillId="93" borderId="73" applyNumberFormat="0" applyProtection="0">
      <alignment horizontal="left" vertical="top" indent="1"/>
    </xf>
    <xf numFmtId="0" fontId="3" fillId="93" borderId="73" applyNumberFormat="0" applyProtection="0">
      <alignment horizontal="left" vertical="top" indent="1"/>
    </xf>
    <xf numFmtId="0" fontId="3" fillId="93" borderId="73" applyNumberFormat="0" applyProtection="0">
      <alignment horizontal="left" vertical="top" indent="1"/>
    </xf>
    <xf numFmtId="0" fontId="3" fillId="93" borderId="73" applyNumberFormat="0" applyProtection="0">
      <alignment horizontal="left" vertical="top" indent="1"/>
    </xf>
    <xf numFmtId="0" fontId="3" fillId="93" borderId="73" applyNumberFormat="0" applyProtection="0">
      <alignment horizontal="left" vertical="top" indent="1"/>
    </xf>
    <xf numFmtId="0" fontId="3" fillId="93" borderId="73" applyNumberFormat="0" applyProtection="0">
      <alignment horizontal="left" vertical="top" indent="1"/>
    </xf>
    <xf numFmtId="0" fontId="3" fillId="93" borderId="73" applyNumberFormat="0" applyProtection="0">
      <alignment horizontal="left" vertical="top" indent="1"/>
    </xf>
    <xf numFmtId="0" fontId="3" fillId="93" borderId="73" applyNumberFormat="0" applyProtection="0">
      <alignment horizontal="left" vertical="top" indent="1"/>
    </xf>
    <xf numFmtId="0" fontId="3" fillId="93" borderId="73" applyNumberFormat="0" applyProtection="0">
      <alignment horizontal="left" vertical="top" indent="1"/>
    </xf>
    <xf numFmtId="0" fontId="3" fillId="93" borderId="73" applyNumberFormat="0" applyProtection="0">
      <alignment horizontal="left" vertical="top" indent="1"/>
    </xf>
    <xf numFmtId="0" fontId="3" fillId="93" borderId="73" applyNumberFormat="0" applyProtection="0">
      <alignment horizontal="left" vertical="top" indent="1"/>
    </xf>
    <xf numFmtId="0" fontId="3" fillId="93" borderId="73" applyNumberFormat="0" applyProtection="0">
      <alignment horizontal="left" vertical="top" indent="1"/>
    </xf>
    <xf numFmtId="0" fontId="3" fillId="93" borderId="73" applyNumberFormat="0" applyProtection="0">
      <alignment horizontal="left" vertical="top" indent="1"/>
    </xf>
    <xf numFmtId="0" fontId="3" fillId="93" borderId="73" applyNumberFormat="0" applyProtection="0">
      <alignment horizontal="left" vertical="top" indent="1"/>
    </xf>
    <xf numFmtId="0" fontId="3" fillId="93" borderId="73" applyNumberFormat="0" applyProtection="0">
      <alignment horizontal="left" vertical="top" indent="1"/>
    </xf>
    <xf numFmtId="0" fontId="3" fillId="93" borderId="73" applyNumberFormat="0" applyProtection="0">
      <alignment horizontal="left" vertical="top" indent="1"/>
    </xf>
    <xf numFmtId="0" fontId="3" fillId="93" borderId="73" applyNumberFormat="0" applyProtection="0">
      <alignment horizontal="left" vertical="top" indent="1"/>
    </xf>
    <xf numFmtId="0" fontId="3" fillId="93" borderId="73" applyNumberFormat="0" applyProtection="0">
      <alignment horizontal="left" vertical="top" indent="1"/>
    </xf>
    <xf numFmtId="0" fontId="3" fillId="93" borderId="73" applyNumberFormat="0" applyProtection="0">
      <alignment horizontal="left" vertical="top" indent="1"/>
    </xf>
    <xf numFmtId="0" fontId="3" fillId="93" borderId="73" applyNumberFormat="0" applyProtection="0">
      <alignment horizontal="left" vertical="top" indent="1"/>
    </xf>
    <xf numFmtId="0" fontId="3" fillId="93" borderId="73" applyNumberFormat="0" applyProtection="0">
      <alignment horizontal="left" vertical="top" indent="1"/>
    </xf>
    <xf numFmtId="0" fontId="3" fillId="93" borderId="73" applyNumberFormat="0" applyProtection="0">
      <alignment horizontal="left" vertical="top" indent="1"/>
    </xf>
    <xf numFmtId="0" fontId="3" fillId="93" borderId="73" applyNumberFormat="0" applyProtection="0">
      <alignment horizontal="left" vertical="top" indent="1"/>
    </xf>
    <xf numFmtId="0" fontId="3" fillId="93" borderId="73" applyNumberFormat="0" applyProtection="0">
      <alignment horizontal="left" vertical="top" indent="1"/>
    </xf>
    <xf numFmtId="0" fontId="3" fillId="93" borderId="73" applyNumberFormat="0" applyProtection="0">
      <alignment horizontal="left" vertical="top" indent="1"/>
    </xf>
    <xf numFmtId="0" fontId="3" fillId="93" borderId="73" applyNumberFormat="0" applyProtection="0">
      <alignment horizontal="left" vertical="top" indent="1"/>
    </xf>
    <xf numFmtId="0" fontId="3" fillId="93" borderId="73" applyNumberFormat="0" applyProtection="0">
      <alignment horizontal="left" vertical="top" indent="1"/>
    </xf>
    <xf numFmtId="0" fontId="3" fillId="93" borderId="73" applyNumberFormat="0" applyProtection="0">
      <alignment horizontal="left" vertical="top" indent="1"/>
    </xf>
    <xf numFmtId="0" fontId="3" fillId="93" borderId="73" applyNumberFormat="0" applyProtection="0">
      <alignment horizontal="left" vertical="top" indent="1"/>
    </xf>
    <xf numFmtId="0" fontId="3" fillId="93" borderId="73" applyNumberFormat="0" applyProtection="0">
      <alignment horizontal="left" vertical="top" indent="1"/>
    </xf>
    <xf numFmtId="0" fontId="3" fillId="93" borderId="73" applyNumberFormat="0" applyProtection="0">
      <alignment horizontal="left" vertical="top" indent="1"/>
    </xf>
    <xf numFmtId="0" fontId="3" fillId="93" borderId="73" applyNumberFormat="0" applyProtection="0">
      <alignment horizontal="left" vertical="top" indent="1"/>
    </xf>
    <xf numFmtId="0" fontId="3" fillId="93" borderId="73" applyNumberFormat="0" applyProtection="0">
      <alignment horizontal="left" vertical="top" indent="1"/>
    </xf>
    <xf numFmtId="0" fontId="3" fillId="93" borderId="73" applyNumberFormat="0" applyProtection="0">
      <alignment horizontal="left" vertical="top" indent="1"/>
    </xf>
    <xf numFmtId="0" fontId="3" fillId="93" borderId="73" applyNumberFormat="0" applyProtection="0">
      <alignment horizontal="left" vertical="top" indent="1"/>
    </xf>
    <xf numFmtId="0" fontId="3" fillId="93" borderId="73" applyNumberFormat="0" applyProtection="0">
      <alignment horizontal="left" vertical="top" indent="1"/>
    </xf>
    <xf numFmtId="0" fontId="3" fillId="93" borderId="73" applyNumberFormat="0" applyProtection="0">
      <alignment horizontal="left" vertical="top" indent="1"/>
    </xf>
    <xf numFmtId="0" fontId="3" fillId="93" borderId="73" applyNumberFormat="0" applyProtection="0">
      <alignment horizontal="left" vertical="top" indent="1"/>
    </xf>
    <xf numFmtId="0" fontId="3" fillId="93" borderId="73" applyNumberFormat="0" applyProtection="0">
      <alignment horizontal="left" vertical="top" indent="1"/>
    </xf>
    <xf numFmtId="0" fontId="3" fillId="93" borderId="73" applyNumberFormat="0" applyProtection="0">
      <alignment horizontal="left" vertical="top" indent="1"/>
    </xf>
    <xf numFmtId="0" fontId="3" fillId="93" borderId="73" applyNumberFormat="0" applyProtection="0">
      <alignment horizontal="left" vertical="top" indent="1"/>
    </xf>
    <xf numFmtId="0" fontId="3" fillId="93" borderId="73" applyNumberFormat="0" applyProtection="0">
      <alignment horizontal="left" vertical="top" indent="1"/>
    </xf>
    <xf numFmtId="0" fontId="3" fillId="93" borderId="73" applyNumberFormat="0" applyProtection="0">
      <alignment horizontal="left" vertical="top" indent="1"/>
    </xf>
    <xf numFmtId="0" fontId="3" fillId="93" borderId="73" applyNumberFormat="0" applyProtection="0">
      <alignment horizontal="left" vertical="top" indent="1"/>
    </xf>
    <xf numFmtId="0" fontId="3" fillId="93" borderId="73" applyNumberFormat="0" applyProtection="0">
      <alignment horizontal="left" vertical="top" indent="1"/>
    </xf>
    <xf numFmtId="0" fontId="3" fillId="93" borderId="73" applyNumberFormat="0" applyProtection="0">
      <alignment horizontal="left" vertical="top" indent="1"/>
    </xf>
    <xf numFmtId="0" fontId="3" fillId="93" borderId="73" applyNumberFormat="0" applyProtection="0">
      <alignment horizontal="left" vertical="top" indent="1"/>
    </xf>
    <xf numFmtId="0" fontId="3" fillId="93" borderId="73" applyNumberFormat="0" applyProtection="0">
      <alignment horizontal="left" vertical="top" indent="1"/>
    </xf>
    <xf numFmtId="0" fontId="3" fillId="93" borderId="73" applyNumberFormat="0" applyProtection="0">
      <alignment horizontal="left" vertical="top" indent="1"/>
    </xf>
    <xf numFmtId="0" fontId="3" fillId="93" borderId="73" applyNumberFormat="0" applyProtection="0">
      <alignment horizontal="left" vertical="top" indent="1"/>
    </xf>
    <xf numFmtId="0" fontId="3" fillId="93" borderId="73" applyNumberFormat="0" applyProtection="0">
      <alignment horizontal="left" vertical="top" indent="1"/>
    </xf>
    <xf numFmtId="0" fontId="3" fillId="93" borderId="73" applyNumberFormat="0" applyProtection="0">
      <alignment horizontal="left" vertical="top" indent="1"/>
    </xf>
    <xf numFmtId="0" fontId="3" fillId="93" borderId="73" applyNumberFormat="0" applyProtection="0">
      <alignment horizontal="left" vertical="top" indent="1"/>
    </xf>
    <xf numFmtId="0" fontId="3" fillId="93" borderId="73" applyNumberFormat="0" applyProtection="0">
      <alignment horizontal="left" vertical="top" indent="1"/>
    </xf>
    <xf numFmtId="0" fontId="3" fillId="93" borderId="73" applyNumberFormat="0" applyProtection="0">
      <alignment horizontal="left" vertical="top" indent="1"/>
    </xf>
    <xf numFmtId="0" fontId="3" fillId="93" borderId="73" applyNumberFormat="0" applyProtection="0">
      <alignment horizontal="left" vertical="top" indent="1"/>
    </xf>
    <xf numFmtId="0" fontId="3" fillId="93" borderId="73" applyNumberFormat="0" applyProtection="0">
      <alignment horizontal="left" vertical="top" indent="1"/>
    </xf>
    <xf numFmtId="0" fontId="3" fillId="93" borderId="73" applyNumberFormat="0" applyProtection="0">
      <alignment horizontal="left" vertical="top" indent="1"/>
    </xf>
    <xf numFmtId="0" fontId="3" fillId="93" borderId="73" applyNumberFormat="0" applyProtection="0">
      <alignment horizontal="left" vertical="top" indent="1"/>
    </xf>
    <xf numFmtId="0" fontId="3" fillId="93" borderId="73" applyNumberFormat="0" applyProtection="0">
      <alignment horizontal="left" vertical="top" indent="1"/>
    </xf>
    <xf numFmtId="0" fontId="3" fillId="93" borderId="73" applyNumberFormat="0" applyProtection="0">
      <alignment horizontal="left" vertical="top" indent="1"/>
    </xf>
    <xf numFmtId="0" fontId="3" fillId="93" borderId="73" applyNumberFormat="0" applyProtection="0">
      <alignment horizontal="left" vertical="top" indent="1"/>
    </xf>
    <xf numFmtId="0" fontId="3" fillId="93" borderId="73" applyNumberFormat="0" applyProtection="0">
      <alignment horizontal="left" vertical="top" indent="1"/>
    </xf>
    <xf numFmtId="0" fontId="3" fillId="93" borderId="73" applyNumberFormat="0" applyProtection="0">
      <alignment horizontal="left" vertical="top" indent="1"/>
    </xf>
    <xf numFmtId="0" fontId="3" fillId="93" borderId="73" applyNumberFormat="0" applyProtection="0">
      <alignment horizontal="left" vertical="top" indent="1"/>
    </xf>
    <xf numFmtId="0" fontId="3" fillId="93" borderId="73" applyNumberFormat="0" applyProtection="0">
      <alignment horizontal="left" vertical="top" indent="1"/>
    </xf>
    <xf numFmtId="0" fontId="3" fillId="93" borderId="73" applyNumberFormat="0" applyProtection="0">
      <alignment horizontal="left" vertical="top" indent="1"/>
    </xf>
    <xf numFmtId="0" fontId="3" fillId="93" borderId="73" applyNumberFormat="0" applyProtection="0">
      <alignment horizontal="left" vertical="top" indent="1"/>
    </xf>
    <xf numFmtId="0" fontId="3" fillId="93" borderId="73" applyNumberFormat="0" applyProtection="0">
      <alignment horizontal="left" vertical="top" indent="1"/>
    </xf>
    <xf numFmtId="0" fontId="3" fillId="93" borderId="73" applyNumberFormat="0" applyProtection="0">
      <alignment horizontal="left" vertical="top" indent="1"/>
    </xf>
    <xf numFmtId="0" fontId="3" fillId="93" borderId="73" applyNumberFormat="0" applyProtection="0">
      <alignment horizontal="left" vertical="top" indent="1"/>
    </xf>
    <xf numFmtId="0" fontId="3" fillId="93" borderId="73" applyNumberFormat="0" applyProtection="0">
      <alignment horizontal="left" vertical="top" indent="1"/>
    </xf>
    <xf numFmtId="0" fontId="3" fillId="93" borderId="73" applyNumberFormat="0" applyProtection="0">
      <alignment horizontal="left" vertical="top" indent="1"/>
    </xf>
    <xf numFmtId="0" fontId="3" fillId="93" borderId="73" applyNumberFormat="0" applyProtection="0">
      <alignment horizontal="left" vertical="top" indent="1"/>
    </xf>
    <xf numFmtId="0" fontId="3" fillId="93" borderId="73" applyNumberFormat="0" applyProtection="0">
      <alignment horizontal="left" vertical="top" indent="1"/>
    </xf>
    <xf numFmtId="0" fontId="3" fillId="93" borderId="73" applyNumberFormat="0" applyProtection="0">
      <alignment horizontal="left" vertical="top" indent="1"/>
    </xf>
    <xf numFmtId="0" fontId="3" fillId="93" borderId="73" applyNumberFormat="0" applyProtection="0">
      <alignment horizontal="left" vertical="top" indent="1"/>
    </xf>
    <xf numFmtId="0" fontId="3" fillId="93" borderId="73" applyNumberFormat="0" applyProtection="0">
      <alignment horizontal="left" vertical="top" indent="1"/>
    </xf>
    <xf numFmtId="0" fontId="3" fillId="93" borderId="73" applyNumberFormat="0" applyProtection="0">
      <alignment horizontal="left" vertical="top" indent="1"/>
    </xf>
    <xf numFmtId="0" fontId="3" fillId="93" borderId="73" applyNumberFormat="0" applyProtection="0">
      <alignment horizontal="left" vertical="top" indent="1"/>
    </xf>
    <xf numFmtId="0" fontId="3" fillId="93" borderId="73" applyNumberFormat="0" applyProtection="0">
      <alignment horizontal="left" vertical="top" indent="1"/>
    </xf>
    <xf numFmtId="0" fontId="3" fillId="93" borderId="73" applyNumberFormat="0" applyProtection="0">
      <alignment horizontal="left" vertical="top" indent="1"/>
    </xf>
    <xf numFmtId="0" fontId="3" fillId="93" borderId="73" applyNumberFormat="0" applyProtection="0">
      <alignment horizontal="left" vertical="top" indent="1"/>
    </xf>
    <xf numFmtId="0" fontId="3" fillId="93" borderId="73" applyNumberFormat="0" applyProtection="0">
      <alignment horizontal="left" vertical="top" indent="1"/>
    </xf>
    <xf numFmtId="0" fontId="3" fillId="93" borderId="73" applyNumberFormat="0" applyProtection="0">
      <alignment horizontal="left" vertical="top" indent="1"/>
    </xf>
    <xf numFmtId="0" fontId="3" fillId="93" borderId="73" applyNumberFormat="0" applyProtection="0">
      <alignment horizontal="left" vertical="top" indent="1"/>
    </xf>
    <xf numFmtId="0" fontId="3" fillId="93" borderId="73" applyNumberFormat="0" applyProtection="0">
      <alignment horizontal="left" vertical="top" indent="1"/>
    </xf>
    <xf numFmtId="0" fontId="3" fillId="93" borderId="73" applyNumberFormat="0" applyProtection="0">
      <alignment horizontal="left" vertical="top" indent="1"/>
    </xf>
    <xf numFmtId="0" fontId="3" fillId="93" borderId="73" applyNumberFormat="0" applyProtection="0">
      <alignment horizontal="left" vertical="top" indent="1"/>
    </xf>
    <xf numFmtId="0" fontId="3" fillId="93" borderId="73" applyNumberFormat="0" applyProtection="0">
      <alignment horizontal="left" vertical="top" indent="1"/>
    </xf>
    <xf numFmtId="0" fontId="3" fillId="93" borderId="73" applyNumberFormat="0" applyProtection="0">
      <alignment horizontal="left" vertical="top" indent="1"/>
    </xf>
    <xf numFmtId="0" fontId="3" fillId="93" borderId="73" applyNumberFormat="0" applyProtection="0">
      <alignment horizontal="left" vertical="top" indent="1"/>
    </xf>
    <xf numFmtId="0" fontId="3" fillId="93" borderId="73" applyNumberFormat="0" applyProtection="0">
      <alignment horizontal="left" vertical="top" indent="1"/>
    </xf>
    <xf numFmtId="0" fontId="3" fillId="93" borderId="73" applyNumberFormat="0" applyProtection="0">
      <alignment horizontal="left" vertical="top" indent="1"/>
    </xf>
    <xf numFmtId="0" fontId="3" fillId="93" borderId="73" applyNumberFormat="0" applyProtection="0">
      <alignment horizontal="left" vertical="top" indent="1"/>
    </xf>
    <xf numFmtId="0" fontId="3" fillId="93" borderId="73" applyNumberFormat="0" applyProtection="0">
      <alignment horizontal="left" vertical="top" indent="1"/>
    </xf>
    <xf numFmtId="0" fontId="3" fillId="93" borderId="73" applyNumberFormat="0" applyProtection="0">
      <alignment horizontal="left" vertical="top" indent="1"/>
    </xf>
    <xf numFmtId="0" fontId="3" fillId="93" borderId="73" applyNumberFormat="0" applyProtection="0">
      <alignment horizontal="left" vertical="top" indent="1"/>
    </xf>
    <xf numFmtId="0" fontId="3" fillId="93" borderId="73" applyNumberFormat="0" applyProtection="0">
      <alignment horizontal="left" vertical="top" indent="1"/>
    </xf>
    <xf numFmtId="0" fontId="3" fillId="93" borderId="73" applyNumberFormat="0" applyProtection="0">
      <alignment horizontal="left" vertical="top" indent="1"/>
    </xf>
    <xf numFmtId="0" fontId="3" fillId="93" borderId="73" applyNumberFormat="0" applyProtection="0">
      <alignment horizontal="left" vertical="top" indent="1"/>
    </xf>
    <xf numFmtId="0" fontId="3" fillId="93" borderId="73" applyNumberFormat="0" applyProtection="0">
      <alignment horizontal="left" vertical="top" indent="1"/>
    </xf>
    <xf numFmtId="0" fontId="3" fillId="93" borderId="73" applyNumberFormat="0" applyProtection="0">
      <alignment horizontal="left" vertical="top" indent="1"/>
    </xf>
    <xf numFmtId="0" fontId="3" fillId="93" borderId="73" applyNumberFormat="0" applyProtection="0">
      <alignment horizontal="left" vertical="top" indent="1"/>
    </xf>
    <xf numFmtId="0" fontId="3" fillId="93" borderId="73" applyNumberFormat="0" applyProtection="0">
      <alignment horizontal="left" vertical="top" indent="1"/>
    </xf>
    <xf numFmtId="0" fontId="3" fillId="93" borderId="73" applyNumberFormat="0" applyProtection="0">
      <alignment horizontal="left" vertical="top" indent="1"/>
    </xf>
    <xf numFmtId="0" fontId="3" fillId="93" borderId="73" applyNumberFormat="0" applyProtection="0">
      <alignment horizontal="left" vertical="top" indent="1"/>
    </xf>
    <xf numFmtId="0" fontId="3" fillId="93" borderId="73" applyNumberFormat="0" applyProtection="0">
      <alignment horizontal="left" vertical="top" indent="1"/>
    </xf>
    <xf numFmtId="0" fontId="3" fillId="93" borderId="73" applyNumberFormat="0" applyProtection="0">
      <alignment horizontal="left" vertical="top" indent="1"/>
    </xf>
    <xf numFmtId="0" fontId="3" fillId="93" borderId="73" applyNumberFormat="0" applyProtection="0">
      <alignment horizontal="left" vertical="top" indent="1"/>
    </xf>
    <xf numFmtId="0" fontId="3" fillId="93" borderId="73" applyNumberFormat="0" applyProtection="0">
      <alignment horizontal="left" vertical="top" indent="1"/>
    </xf>
    <xf numFmtId="0" fontId="3" fillId="93" borderId="73" applyNumberFormat="0" applyProtection="0">
      <alignment horizontal="left" vertical="top" indent="1"/>
    </xf>
    <xf numFmtId="0" fontId="3" fillId="93" borderId="73" applyNumberFormat="0" applyProtection="0">
      <alignment horizontal="left" vertical="top" indent="1"/>
    </xf>
    <xf numFmtId="0" fontId="3" fillId="93" borderId="73" applyNumberFormat="0" applyProtection="0">
      <alignment horizontal="left" vertical="top" indent="1"/>
    </xf>
    <xf numFmtId="0" fontId="3" fillId="93" borderId="73" applyNumberFormat="0" applyProtection="0">
      <alignment horizontal="left" vertical="top" indent="1"/>
    </xf>
    <xf numFmtId="0" fontId="3" fillId="93" borderId="73" applyNumberFormat="0" applyProtection="0">
      <alignment horizontal="left" vertical="top" indent="1"/>
    </xf>
    <xf numFmtId="0" fontId="3" fillId="93" borderId="73" applyNumberFormat="0" applyProtection="0">
      <alignment horizontal="left" vertical="top" indent="1"/>
    </xf>
    <xf numFmtId="0" fontId="3" fillId="93" borderId="73" applyNumberFormat="0" applyProtection="0">
      <alignment horizontal="left" vertical="top" indent="1"/>
    </xf>
    <xf numFmtId="0" fontId="3" fillId="93" borderId="73" applyNumberFormat="0" applyProtection="0">
      <alignment horizontal="left" vertical="top" indent="1"/>
    </xf>
    <xf numFmtId="0" fontId="3" fillId="93" borderId="73" applyNumberFormat="0" applyProtection="0">
      <alignment horizontal="left" vertical="top" indent="1"/>
    </xf>
    <xf numFmtId="0" fontId="3" fillId="93" borderId="73" applyNumberFormat="0" applyProtection="0">
      <alignment horizontal="left" vertical="top" indent="1"/>
    </xf>
    <xf numFmtId="0" fontId="3" fillId="93" borderId="73" applyNumberFormat="0" applyProtection="0">
      <alignment horizontal="left" vertical="top" indent="1"/>
    </xf>
    <xf numFmtId="0" fontId="3" fillId="93" borderId="73" applyNumberFormat="0" applyProtection="0">
      <alignment horizontal="left" vertical="top" indent="1"/>
    </xf>
    <xf numFmtId="0" fontId="3" fillId="93" borderId="73" applyNumberFormat="0" applyProtection="0">
      <alignment horizontal="left" vertical="top" indent="1"/>
    </xf>
    <xf numFmtId="0" fontId="3" fillId="93" borderId="73" applyNumberFormat="0" applyProtection="0">
      <alignment horizontal="left" vertical="top" indent="1"/>
    </xf>
    <xf numFmtId="0" fontId="3" fillId="93" borderId="73" applyNumberFormat="0" applyProtection="0">
      <alignment horizontal="left" vertical="top" indent="1"/>
    </xf>
    <xf numFmtId="0" fontId="3" fillId="93" borderId="73" applyNumberFormat="0" applyProtection="0">
      <alignment horizontal="left" vertical="top" indent="1"/>
    </xf>
    <xf numFmtId="0" fontId="3" fillId="93" borderId="73" applyNumberFormat="0" applyProtection="0">
      <alignment horizontal="left" vertical="top" indent="1"/>
    </xf>
    <xf numFmtId="0" fontId="3" fillId="93" borderId="73" applyNumberFormat="0" applyProtection="0">
      <alignment horizontal="left" vertical="top" indent="1"/>
    </xf>
    <xf numFmtId="0" fontId="3" fillId="93" borderId="73" applyNumberFormat="0" applyProtection="0">
      <alignment horizontal="left" vertical="top" indent="1"/>
    </xf>
    <xf numFmtId="0" fontId="3" fillId="93" borderId="73" applyNumberFormat="0" applyProtection="0">
      <alignment horizontal="left" vertical="top" indent="1"/>
    </xf>
    <xf numFmtId="0" fontId="3" fillId="93" borderId="73" applyNumberFormat="0" applyProtection="0">
      <alignment horizontal="left" vertical="top" indent="1"/>
    </xf>
    <xf numFmtId="0" fontId="3" fillId="93" borderId="73" applyNumberFormat="0" applyProtection="0">
      <alignment horizontal="left" vertical="top" indent="1"/>
    </xf>
    <xf numFmtId="0" fontId="3" fillId="93" borderId="73" applyNumberFormat="0" applyProtection="0">
      <alignment horizontal="left" vertical="top" indent="1"/>
    </xf>
    <xf numFmtId="0" fontId="3" fillId="93" borderId="73" applyNumberFormat="0" applyProtection="0">
      <alignment horizontal="left" vertical="top" indent="1"/>
    </xf>
    <xf numFmtId="0" fontId="3" fillId="93" borderId="73" applyNumberFormat="0" applyProtection="0">
      <alignment horizontal="left" vertical="top" indent="1"/>
    </xf>
    <xf numFmtId="0" fontId="3" fillId="93" borderId="73" applyNumberFormat="0" applyProtection="0">
      <alignment horizontal="left" vertical="top" indent="1"/>
    </xf>
    <xf numFmtId="0" fontId="3" fillId="93" borderId="73" applyNumberFormat="0" applyProtection="0">
      <alignment horizontal="left" vertical="top" indent="1"/>
    </xf>
    <xf numFmtId="0" fontId="3" fillId="93" borderId="73" applyNumberFormat="0" applyProtection="0">
      <alignment horizontal="left" vertical="top" indent="1"/>
    </xf>
    <xf numFmtId="0" fontId="3" fillId="93" borderId="73" applyNumberFormat="0" applyProtection="0">
      <alignment horizontal="left" vertical="top" indent="1"/>
    </xf>
    <xf numFmtId="0" fontId="3" fillId="93" borderId="73" applyNumberFormat="0" applyProtection="0">
      <alignment horizontal="left" vertical="top" indent="1"/>
    </xf>
    <xf numFmtId="0" fontId="3" fillId="93" borderId="73" applyNumberFormat="0" applyProtection="0">
      <alignment horizontal="left" vertical="top" indent="1"/>
    </xf>
    <xf numFmtId="0" fontId="3" fillId="93" borderId="73" applyNumberFormat="0" applyProtection="0">
      <alignment horizontal="left" vertical="top" indent="1"/>
    </xf>
    <xf numFmtId="0" fontId="3" fillId="93" borderId="73" applyNumberFormat="0" applyProtection="0">
      <alignment horizontal="left" vertical="top" indent="1"/>
    </xf>
    <xf numFmtId="0" fontId="3" fillId="93" borderId="73" applyNumberFormat="0" applyProtection="0">
      <alignment horizontal="left" vertical="top" indent="1"/>
    </xf>
    <xf numFmtId="0" fontId="3" fillId="93" borderId="73" applyNumberFormat="0" applyProtection="0">
      <alignment horizontal="left" vertical="top" indent="1"/>
    </xf>
    <xf numFmtId="0" fontId="3" fillId="93" borderId="73" applyNumberFormat="0" applyProtection="0">
      <alignment horizontal="left" vertical="top" indent="1"/>
    </xf>
    <xf numFmtId="0" fontId="3" fillId="93" borderId="73" applyNumberFormat="0" applyProtection="0">
      <alignment horizontal="left" vertical="top" indent="1"/>
    </xf>
    <xf numFmtId="0" fontId="3" fillId="93" borderId="73" applyNumberFormat="0" applyProtection="0">
      <alignment horizontal="left" vertical="top" indent="1"/>
    </xf>
    <xf numFmtId="0" fontId="3" fillId="93" borderId="73" applyNumberFormat="0" applyProtection="0">
      <alignment horizontal="left" vertical="top" indent="1"/>
    </xf>
    <xf numFmtId="0" fontId="3" fillId="93" borderId="73" applyNumberFormat="0" applyProtection="0">
      <alignment horizontal="left" vertical="top" indent="1"/>
    </xf>
    <xf numFmtId="0" fontId="3" fillId="93" borderId="73" applyNumberFormat="0" applyProtection="0">
      <alignment horizontal="left" vertical="top" indent="1"/>
    </xf>
    <xf numFmtId="0" fontId="3" fillId="93" borderId="73" applyNumberFormat="0" applyProtection="0">
      <alignment horizontal="left" vertical="top" indent="1"/>
    </xf>
    <xf numFmtId="0" fontId="3" fillId="93" borderId="73" applyNumberFormat="0" applyProtection="0">
      <alignment horizontal="left" vertical="top" indent="1"/>
    </xf>
    <xf numFmtId="0" fontId="3" fillId="93" borderId="73" applyNumberFormat="0" applyProtection="0">
      <alignment horizontal="left" vertical="top" indent="1"/>
    </xf>
    <xf numFmtId="0" fontId="3" fillId="93" borderId="73" applyNumberFormat="0" applyProtection="0">
      <alignment horizontal="left" vertical="top" indent="1"/>
    </xf>
    <xf numFmtId="0" fontId="3" fillId="93" borderId="73" applyNumberFormat="0" applyProtection="0">
      <alignment horizontal="left" vertical="top" indent="1"/>
    </xf>
    <xf numFmtId="0" fontId="3" fillId="93" borderId="73" applyNumberFormat="0" applyProtection="0">
      <alignment horizontal="left" vertical="top" indent="1"/>
    </xf>
    <xf numFmtId="0" fontId="3" fillId="93" borderId="73" applyNumberFormat="0" applyProtection="0">
      <alignment horizontal="left" vertical="top" indent="1"/>
    </xf>
    <xf numFmtId="0" fontId="3" fillId="93" borderId="73" applyNumberFormat="0" applyProtection="0">
      <alignment horizontal="left" vertical="top" indent="1"/>
    </xf>
    <xf numFmtId="0" fontId="3" fillId="93" borderId="73" applyNumberFormat="0" applyProtection="0">
      <alignment horizontal="left" vertical="top" indent="1"/>
    </xf>
    <xf numFmtId="0" fontId="3" fillId="93" borderId="73" applyNumberFormat="0" applyProtection="0">
      <alignment horizontal="left" vertical="top" indent="1"/>
    </xf>
    <xf numFmtId="0" fontId="3" fillId="93" borderId="73" applyNumberFormat="0" applyProtection="0">
      <alignment horizontal="left" vertical="top" indent="1"/>
    </xf>
    <xf numFmtId="0" fontId="3" fillId="93" borderId="73" applyNumberFormat="0" applyProtection="0">
      <alignment horizontal="left" vertical="top" indent="1"/>
    </xf>
    <xf numFmtId="0" fontId="3" fillId="93" borderId="73" applyNumberFormat="0" applyProtection="0">
      <alignment horizontal="left" vertical="top" indent="1"/>
    </xf>
    <xf numFmtId="0" fontId="3" fillId="93" borderId="73" applyNumberFormat="0" applyProtection="0">
      <alignment horizontal="left" vertical="top" indent="1"/>
    </xf>
    <xf numFmtId="0" fontId="3" fillId="93" borderId="73" applyNumberFormat="0" applyProtection="0">
      <alignment horizontal="left" vertical="top" indent="1"/>
    </xf>
    <xf numFmtId="0" fontId="3" fillId="93" borderId="73" applyNumberFormat="0" applyProtection="0">
      <alignment horizontal="left" vertical="top" indent="1"/>
    </xf>
    <xf numFmtId="0" fontId="3" fillId="93" borderId="73" applyNumberFormat="0" applyProtection="0">
      <alignment horizontal="left" vertical="top" indent="1"/>
    </xf>
    <xf numFmtId="0" fontId="3" fillId="93" borderId="73" applyNumberFormat="0" applyProtection="0">
      <alignment horizontal="left" vertical="top" indent="1"/>
    </xf>
    <xf numFmtId="0" fontId="3" fillId="93" borderId="73" applyNumberFormat="0" applyProtection="0">
      <alignment horizontal="left" vertical="top" indent="1"/>
    </xf>
    <xf numFmtId="0" fontId="3" fillId="93" borderId="73" applyNumberFormat="0" applyProtection="0">
      <alignment horizontal="left" vertical="top" indent="1"/>
    </xf>
    <xf numFmtId="0" fontId="3" fillId="93" borderId="73" applyNumberFormat="0" applyProtection="0">
      <alignment horizontal="left" vertical="top" indent="1"/>
    </xf>
    <xf numFmtId="0" fontId="3" fillId="93" borderId="73" applyNumberFormat="0" applyProtection="0">
      <alignment horizontal="left" vertical="top" indent="1"/>
    </xf>
    <xf numFmtId="0" fontId="3" fillId="93" borderId="73" applyNumberFormat="0" applyProtection="0">
      <alignment horizontal="left" vertical="top" indent="1"/>
    </xf>
    <xf numFmtId="0" fontId="3" fillId="93" borderId="73" applyNumberFormat="0" applyProtection="0">
      <alignment horizontal="left" vertical="top" indent="1"/>
    </xf>
    <xf numFmtId="0" fontId="3" fillId="93" borderId="73" applyNumberFormat="0" applyProtection="0">
      <alignment horizontal="left" vertical="top" indent="1"/>
    </xf>
    <xf numFmtId="0" fontId="3" fillId="93" borderId="73" applyNumberFormat="0" applyProtection="0">
      <alignment horizontal="left" vertical="top" indent="1"/>
    </xf>
    <xf numFmtId="0" fontId="3" fillId="93" borderId="73" applyNumberFormat="0" applyProtection="0">
      <alignment horizontal="left" vertical="top" indent="1"/>
    </xf>
    <xf numFmtId="0" fontId="3" fillId="93" borderId="73" applyNumberFormat="0" applyProtection="0">
      <alignment horizontal="left" vertical="top" indent="1"/>
    </xf>
    <xf numFmtId="0" fontId="3" fillId="93" borderId="73" applyNumberFormat="0" applyProtection="0">
      <alignment horizontal="left" vertical="top" indent="1"/>
    </xf>
    <xf numFmtId="0" fontId="3" fillId="93" borderId="73" applyNumberFormat="0" applyProtection="0">
      <alignment horizontal="left" vertical="top" indent="1"/>
    </xf>
    <xf numFmtId="0" fontId="3" fillId="93" borderId="73" applyNumberFormat="0" applyProtection="0">
      <alignment horizontal="left" vertical="top" indent="1"/>
    </xf>
    <xf numFmtId="0" fontId="3" fillId="93" borderId="73" applyNumberFormat="0" applyProtection="0">
      <alignment horizontal="left" vertical="top" indent="1"/>
    </xf>
    <xf numFmtId="0" fontId="3" fillId="93" borderId="73" applyNumberFormat="0" applyProtection="0">
      <alignment horizontal="left" vertical="top" indent="1"/>
    </xf>
    <xf numFmtId="0" fontId="3" fillId="93" borderId="73" applyNumberFormat="0" applyProtection="0">
      <alignment horizontal="left" vertical="top" indent="1"/>
    </xf>
    <xf numFmtId="0" fontId="3" fillId="93" borderId="73" applyNumberFormat="0" applyProtection="0">
      <alignment horizontal="left" vertical="top" indent="1"/>
    </xf>
    <xf numFmtId="0" fontId="3" fillId="93" borderId="73" applyNumberFormat="0" applyProtection="0">
      <alignment horizontal="left" vertical="top" indent="1"/>
    </xf>
    <xf numFmtId="0" fontId="3" fillId="93" borderId="73" applyNumberFormat="0" applyProtection="0">
      <alignment horizontal="left" vertical="top" indent="1"/>
    </xf>
    <xf numFmtId="0" fontId="3" fillId="93" borderId="73" applyNumberFormat="0" applyProtection="0">
      <alignment horizontal="left" vertical="top" indent="1"/>
    </xf>
    <xf numFmtId="0" fontId="3" fillId="93" borderId="73" applyNumberFormat="0" applyProtection="0">
      <alignment horizontal="left" vertical="top" indent="1"/>
    </xf>
    <xf numFmtId="0" fontId="3" fillId="93" borderId="73" applyNumberFormat="0" applyProtection="0">
      <alignment horizontal="left" vertical="top" indent="1"/>
    </xf>
    <xf numFmtId="0" fontId="3" fillId="93" borderId="73" applyNumberFormat="0" applyProtection="0">
      <alignment horizontal="left" vertical="top" indent="1"/>
    </xf>
    <xf numFmtId="0" fontId="3" fillId="93" borderId="73" applyNumberFormat="0" applyProtection="0">
      <alignment horizontal="left" vertical="top" indent="1"/>
    </xf>
    <xf numFmtId="0" fontId="3" fillId="93" borderId="73" applyNumberFormat="0" applyProtection="0">
      <alignment horizontal="left" vertical="top" indent="1"/>
    </xf>
    <xf numFmtId="0" fontId="3" fillId="93" borderId="73" applyNumberFormat="0" applyProtection="0">
      <alignment horizontal="left" vertical="top" indent="1"/>
    </xf>
    <xf numFmtId="0" fontId="3" fillId="93" borderId="73" applyNumberFormat="0" applyProtection="0">
      <alignment horizontal="left" vertical="top" indent="1"/>
    </xf>
    <xf numFmtId="0" fontId="3" fillId="93" borderId="73" applyNumberFormat="0" applyProtection="0">
      <alignment horizontal="left" vertical="top" indent="1"/>
    </xf>
    <xf numFmtId="0" fontId="3" fillId="93" borderId="73" applyNumberFormat="0" applyProtection="0">
      <alignment horizontal="left" vertical="top" indent="1"/>
    </xf>
    <xf numFmtId="0" fontId="3" fillId="93" borderId="73" applyNumberFormat="0" applyProtection="0">
      <alignment horizontal="left" vertical="top" indent="1"/>
    </xf>
    <xf numFmtId="0" fontId="3" fillId="93" borderId="73" applyNumberFormat="0" applyProtection="0">
      <alignment horizontal="left" vertical="top" indent="1"/>
    </xf>
    <xf numFmtId="0" fontId="3" fillId="93" borderId="73" applyNumberFormat="0" applyProtection="0">
      <alignment horizontal="left" vertical="top" indent="1"/>
    </xf>
    <xf numFmtId="0" fontId="3" fillId="93" borderId="73" applyNumberFormat="0" applyProtection="0">
      <alignment horizontal="left" vertical="top" indent="1"/>
    </xf>
    <xf numFmtId="0" fontId="3" fillId="93" borderId="73" applyNumberFormat="0" applyProtection="0">
      <alignment horizontal="left" vertical="top" indent="1"/>
    </xf>
    <xf numFmtId="0" fontId="3" fillId="93" borderId="73" applyNumberFormat="0" applyProtection="0">
      <alignment horizontal="left" vertical="top" indent="1"/>
    </xf>
    <xf numFmtId="0" fontId="3" fillId="93" borderId="73" applyNumberFormat="0" applyProtection="0">
      <alignment horizontal="left" vertical="top" indent="1"/>
    </xf>
    <xf numFmtId="0" fontId="3" fillId="93" borderId="73" applyNumberFormat="0" applyProtection="0">
      <alignment horizontal="left" vertical="top" indent="1"/>
    </xf>
    <xf numFmtId="0" fontId="3" fillId="93" borderId="73" applyNumberFormat="0" applyProtection="0">
      <alignment horizontal="left" vertical="top" indent="1"/>
    </xf>
    <xf numFmtId="0" fontId="3" fillId="93" borderId="73" applyNumberFormat="0" applyProtection="0">
      <alignment horizontal="left" vertical="top" indent="1"/>
    </xf>
    <xf numFmtId="0" fontId="3" fillId="93" borderId="73" applyNumberFormat="0" applyProtection="0">
      <alignment horizontal="left" vertical="top" indent="1"/>
    </xf>
    <xf numFmtId="0" fontId="3" fillId="93" borderId="73" applyNumberFormat="0" applyProtection="0">
      <alignment horizontal="left" vertical="top" indent="1"/>
    </xf>
    <xf numFmtId="0" fontId="3" fillId="93" borderId="73" applyNumberFormat="0" applyProtection="0">
      <alignment horizontal="left" vertical="top" indent="1"/>
    </xf>
    <xf numFmtId="0" fontId="3" fillId="93" borderId="73" applyNumberFormat="0" applyProtection="0">
      <alignment horizontal="left" vertical="top" indent="1"/>
    </xf>
    <xf numFmtId="0" fontId="3" fillId="93" borderId="73" applyNumberFormat="0" applyProtection="0">
      <alignment horizontal="left" vertical="top" indent="1"/>
    </xf>
    <xf numFmtId="0" fontId="3" fillId="93" borderId="73" applyNumberFormat="0" applyProtection="0">
      <alignment horizontal="left" vertical="top" indent="1"/>
    </xf>
    <xf numFmtId="0" fontId="3" fillId="93" borderId="73" applyNumberFormat="0" applyProtection="0">
      <alignment horizontal="left" vertical="top" indent="1"/>
    </xf>
    <xf numFmtId="0" fontId="3" fillId="93" borderId="73" applyNumberFormat="0" applyProtection="0">
      <alignment horizontal="left" vertical="top" indent="1"/>
    </xf>
    <xf numFmtId="0" fontId="3" fillId="93" borderId="73" applyNumberFormat="0" applyProtection="0">
      <alignment horizontal="left" vertical="top" indent="1"/>
    </xf>
    <xf numFmtId="0" fontId="3" fillId="93" borderId="73" applyNumberFormat="0" applyProtection="0">
      <alignment horizontal="left" vertical="top" indent="1"/>
    </xf>
    <xf numFmtId="0" fontId="3" fillId="93" borderId="73" applyNumberFormat="0" applyProtection="0">
      <alignment horizontal="left" vertical="top" indent="1"/>
    </xf>
    <xf numFmtId="0" fontId="3" fillId="93" borderId="73" applyNumberFormat="0" applyProtection="0">
      <alignment horizontal="left" vertical="top" indent="1"/>
    </xf>
    <xf numFmtId="0" fontId="3" fillId="93" borderId="73" applyNumberFormat="0" applyProtection="0">
      <alignment horizontal="left" vertical="top" indent="1"/>
    </xf>
    <xf numFmtId="0" fontId="3" fillId="93" borderId="73" applyNumberFormat="0" applyProtection="0">
      <alignment horizontal="left" vertical="top" indent="1"/>
    </xf>
    <xf numFmtId="0" fontId="3" fillId="93" borderId="73" applyNumberFormat="0" applyProtection="0">
      <alignment horizontal="left" vertical="top" indent="1"/>
    </xf>
    <xf numFmtId="0" fontId="3" fillId="93" borderId="73" applyNumberFormat="0" applyProtection="0">
      <alignment horizontal="left" vertical="top" indent="1"/>
    </xf>
    <xf numFmtId="0" fontId="3" fillId="93" borderId="73" applyNumberFormat="0" applyProtection="0">
      <alignment horizontal="left" vertical="top" indent="1"/>
    </xf>
    <xf numFmtId="0" fontId="3" fillId="93" borderId="73" applyNumberFormat="0" applyProtection="0">
      <alignment horizontal="left" vertical="top" indent="1"/>
    </xf>
    <xf numFmtId="0" fontId="3" fillId="93" borderId="73" applyNumberFormat="0" applyProtection="0">
      <alignment horizontal="left" vertical="top" indent="1"/>
    </xf>
    <xf numFmtId="0" fontId="3" fillId="93" borderId="73" applyNumberFormat="0" applyProtection="0">
      <alignment horizontal="left" vertical="top" indent="1"/>
    </xf>
    <xf numFmtId="0" fontId="3" fillId="93" borderId="73" applyNumberFormat="0" applyProtection="0">
      <alignment horizontal="left" vertical="top" indent="1"/>
    </xf>
    <xf numFmtId="0" fontId="3" fillId="93" borderId="73" applyNumberFormat="0" applyProtection="0">
      <alignment horizontal="left" vertical="top" indent="1"/>
    </xf>
    <xf numFmtId="0" fontId="3" fillId="93" borderId="73" applyNumberFormat="0" applyProtection="0">
      <alignment horizontal="left" vertical="top" indent="1"/>
    </xf>
    <xf numFmtId="0" fontId="3" fillId="93" borderId="73" applyNumberFormat="0" applyProtection="0">
      <alignment horizontal="left" vertical="top" indent="1"/>
    </xf>
    <xf numFmtId="0" fontId="3" fillId="93" borderId="73" applyNumberFormat="0" applyProtection="0">
      <alignment horizontal="left" vertical="top" indent="1"/>
    </xf>
    <xf numFmtId="0" fontId="3" fillId="93" borderId="73" applyNumberFormat="0" applyProtection="0">
      <alignment horizontal="left" vertical="top" indent="1"/>
    </xf>
    <xf numFmtId="0" fontId="3" fillId="93" borderId="73" applyNumberFormat="0" applyProtection="0">
      <alignment horizontal="left" vertical="top" indent="1"/>
    </xf>
    <xf numFmtId="0" fontId="3" fillId="93" borderId="73" applyNumberFormat="0" applyProtection="0">
      <alignment horizontal="left" vertical="top" indent="1"/>
    </xf>
    <xf numFmtId="0" fontId="3" fillId="93" borderId="73" applyNumberFormat="0" applyProtection="0">
      <alignment horizontal="left" vertical="top" indent="1"/>
    </xf>
    <xf numFmtId="0" fontId="3" fillId="93" borderId="73" applyNumberFormat="0" applyProtection="0">
      <alignment horizontal="left" vertical="top" indent="1"/>
    </xf>
    <xf numFmtId="0" fontId="3" fillId="93" borderId="73" applyNumberFormat="0" applyProtection="0">
      <alignment horizontal="left" vertical="top" indent="1"/>
    </xf>
    <xf numFmtId="0" fontId="3" fillId="93" borderId="73" applyNumberFormat="0" applyProtection="0">
      <alignment horizontal="left" vertical="top" indent="1"/>
    </xf>
    <xf numFmtId="0" fontId="3" fillId="93" borderId="73" applyNumberFormat="0" applyProtection="0">
      <alignment horizontal="left" vertical="top" indent="1"/>
    </xf>
    <xf numFmtId="0" fontId="3" fillId="93" borderId="73" applyNumberFormat="0" applyProtection="0">
      <alignment horizontal="left" vertical="top" indent="1"/>
    </xf>
    <xf numFmtId="0" fontId="3" fillId="93" borderId="73" applyNumberFormat="0" applyProtection="0">
      <alignment horizontal="left" vertical="top" indent="1"/>
    </xf>
    <xf numFmtId="0" fontId="3" fillId="93" borderId="73" applyNumberFormat="0" applyProtection="0">
      <alignment horizontal="left" vertical="top" indent="1"/>
    </xf>
    <xf numFmtId="0" fontId="3" fillId="93" borderId="73" applyNumberFormat="0" applyProtection="0">
      <alignment horizontal="left" vertical="top" indent="1"/>
    </xf>
    <xf numFmtId="0" fontId="3" fillId="93" borderId="73" applyNumberFormat="0" applyProtection="0">
      <alignment horizontal="left" vertical="top" indent="1"/>
    </xf>
    <xf numFmtId="0" fontId="3" fillId="93" borderId="73" applyNumberFormat="0" applyProtection="0">
      <alignment horizontal="left" vertical="top" indent="1"/>
    </xf>
    <xf numFmtId="0" fontId="3" fillId="93" borderId="73" applyNumberFormat="0" applyProtection="0">
      <alignment horizontal="left" vertical="top" indent="1"/>
    </xf>
    <xf numFmtId="0" fontId="3" fillId="93" borderId="73" applyNumberFormat="0" applyProtection="0">
      <alignment horizontal="left" vertical="top" indent="1"/>
    </xf>
    <xf numFmtId="0" fontId="3" fillId="93" borderId="73" applyNumberFormat="0" applyProtection="0">
      <alignment horizontal="left" vertical="top" indent="1"/>
    </xf>
    <xf numFmtId="0" fontId="3" fillId="93" borderId="73" applyNumberFormat="0" applyProtection="0">
      <alignment horizontal="left" vertical="top" indent="1"/>
    </xf>
    <xf numFmtId="0" fontId="3" fillId="93" borderId="73" applyNumberFormat="0" applyProtection="0">
      <alignment horizontal="left" vertical="top" indent="1"/>
    </xf>
    <xf numFmtId="0" fontId="3" fillId="93" borderId="73" applyNumberFormat="0" applyProtection="0">
      <alignment horizontal="left" vertical="top" indent="1"/>
    </xf>
    <xf numFmtId="0" fontId="3" fillId="93" borderId="73" applyNumberFormat="0" applyProtection="0">
      <alignment horizontal="left" vertical="top" indent="1"/>
    </xf>
    <xf numFmtId="0" fontId="3" fillId="93" borderId="73" applyNumberFormat="0" applyProtection="0">
      <alignment horizontal="left" vertical="top" indent="1"/>
    </xf>
    <xf numFmtId="0" fontId="3" fillId="93" borderId="73" applyNumberFormat="0" applyProtection="0">
      <alignment horizontal="left" vertical="top" indent="1"/>
    </xf>
    <xf numFmtId="0" fontId="3" fillId="93" borderId="73" applyNumberFormat="0" applyProtection="0">
      <alignment horizontal="left" vertical="top" indent="1"/>
    </xf>
    <xf numFmtId="0" fontId="3" fillId="93" borderId="73" applyNumberFormat="0" applyProtection="0">
      <alignment horizontal="left" vertical="top" indent="1"/>
    </xf>
    <xf numFmtId="0" fontId="3" fillId="93" borderId="73" applyNumberFormat="0" applyProtection="0">
      <alignment horizontal="left" vertical="top" indent="1"/>
    </xf>
    <xf numFmtId="0" fontId="3" fillId="93" borderId="73" applyNumberFormat="0" applyProtection="0">
      <alignment horizontal="left" vertical="top" indent="1"/>
    </xf>
    <xf numFmtId="0" fontId="3" fillId="93" borderId="73" applyNumberFormat="0" applyProtection="0">
      <alignment horizontal="left" vertical="top" indent="1"/>
    </xf>
    <xf numFmtId="0" fontId="3" fillId="93" borderId="73" applyNumberFormat="0" applyProtection="0">
      <alignment horizontal="left" vertical="top" indent="1"/>
    </xf>
    <xf numFmtId="0" fontId="3" fillId="93" borderId="73" applyNumberFormat="0" applyProtection="0">
      <alignment horizontal="left" vertical="top" indent="1"/>
    </xf>
    <xf numFmtId="0" fontId="3" fillId="93" borderId="73" applyNumberFormat="0" applyProtection="0">
      <alignment horizontal="left" vertical="top" indent="1"/>
    </xf>
    <xf numFmtId="0" fontId="3" fillId="93" borderId="73" applyNumberFormat="0" applyProtection="0">
      <alignment horizontal="left" vertical="top" indent="1"/>
    </xf>
    <xf numFmtId="0" fontId="3" fillId="93" borderId="73" applyNumberFormat="0" applyProtection="0">
      <alignment horizontal="left" vertical="top" indent="1"/>
    </xf>
    <xf numFmtId="0" fontId="3" fillId="93" borderId="73" applyNumberFormat="0" applyProtection="0">
      <alignment horizontal="left" vertical="top" indent="1"/>
    </xf>
    <xf numFmtId="0" fontId="3" fillId="93" borderId="73" applyNumberFormat="0" applyProtection="0">
      <alignment horizontal="left" vertical="top" indent="1"/>
    </xf>
    <xf numFmtId="0" fontId="3" fillId="93" borderId="73" applyNumberFormat="0" applyProtection="0">
      <alignment horizontal="left" vertical="top" indent="1"/>
    </xf>
    <xf numFmtId="0" fontId="3" fillId="93" borderId="73" applyNumberFormat="0" applyProtection="0">
      <alignment horizontal="left" vertical="top" indent="1"/>
    </xf>
    <xf numFmtId="0" fontId="3" fillId="93" borderId="73" applyNumberFormat="0" applyProtection="0">
      <alignment horizontal="left" vertical="top" indent="1"/>
    </xf>
    <xf numFmtId="0" fontId="3" fillId="93" borderId="73" applyNumberFormat="0" applyProtection="0">
      <alignment horizontal="left" vertical="top" indent="1"/>
    </xf>
    <xf numFmtId="0" fontId="3" fillId="93" borderId="73" applyNumberFormat="0" applyProtection="0">
      <alignment horizontal="left" vertical="top" indent="1"/>
    </xf>
    <xf numFmtId="0" fontId="3" fillId="93" borderId="73" applyNumberFormat="0" applyProtection="0">
      <alignment horizontal="left" vertical="top" indent="1"/>
    </xf>
    <xf numFmtId="0" fontId="3" fillId="93" borderId="73" applyNumberFormat="0" applyProtection="0">
      <alignment horizontal="left" vertical="top" indent="1"/>
    </xf>
    <xf numFmtId="0" fontId="3" fillId="93" borderId="73" applyNumberFormat="0" applyProtection="0">
      <alignment horizontal="left" vertical="top" indent="1"/>
    </xf>
    <xf numFmtId="0" fontId="3" fillId="93" borderId="73" applyNumberFormat="0" applyProtection="0">
      <alignment horizontal="left" vertical="top" indent="1"/>
    </xf>
    <xf numFmtId="0" fontId="3" fillId="93" borderId="73" applyNumberFormat="0" applyProtection="0">
      <alignment horizontal="left" vertical="top" indent="1"/>
    </xf>
    <xf numFmtId="0" fontId="3" fillId="93" borderId="73" applyNumberFormat="0" applyProtection="0">
      <alignment horizontal="left" vertical="top" indent="1"/>
    </xf>
    <xf numFmtId="0" fontId="3" fillId="93" borderId="73" applyNumberFormat="0" applyProtection="0">
      <alignment horizontal="left" vertical="top" indent="1"/>
    </xf>
    <xf numFmtId="0" fontId="3" fillId="93" borderId="73" applyNumberFormat="0" applyProtection="0">
      <alignment horizontal="left" vertical="top" indent="1"/>
    </xf>
    <xf numFmtId="0" fontId="3" fillId="93" borderId="73" applyNumberFormat="0" applyProtection="0">
      <alignment horizontal="left" vertical="top" indent="1"/>
    </xf>
    <xf numFmtId="0" fontId="3" fillId="93" borderId="73" applyNumberFormat="0" applyProtection="0">
      <alignment horizontal="left" vertical="top" indent="1"/>
    </xf>
    <xf numFmtId="0" fontId="3" fillId="93" borderId="73" applyNumberFormat="0" applyProtection="0">
      <alignment horizontal="left" vertical="top" indent="1"/>
    </xf>
    <xf numFmtId="0" fontId="3" fillId="93" borderId="73" applyNumberFormat="0" applyProtection="0">
      <alignment horizontal="left" vertical="top" indent="1"/>
    </xf>
    <xf numFmtId="0" fontId="3" fillId="93" borderId="73" applyNumberFormat="0" applyProtection="0">
      <alignment horizontal="left" vertical="top" indent="1"/>
    </xf>
    <xf numFmtId="0" fontId="3" fillId="93" borderId="73" applyNumberFormat="0" applyProtection="0">
      <alignment horizontal="left" vertical="top" indent="1"/>
    </xf>
    <xf numFmtId="0" fontId="3" fillId="93" borderId="73" applyNumberFormat="0" applyProtection="0">
      <alignment horizontal="left" vertical="top" indent="1"/>
    </xf>
    <xf numFmtId="0" fontId="3" fillId="93" borderId="73" applyNumberFormat="0" applyProtection="0">
      <alignment horizontal="left" vertical="top" indent="1"/>
    </xf>
    <xf numFmtId="0" fontId="3" fillId="93" borderId="73" applyNumberFormat="0" applyProtection="0">
      <alignment horizontal="left" vertical="top" indent="1"/>
    </xf>
    <xf numFmtId="0" fontId="3" fillId="93" borderId="73" applyNumberFormat="0" applyProtection="0">
      <alignment horizontal="left" vertical="top" indent="1"/>
    </xf>
    <xf numFmtId="0" fontId="3" fillId="93" borderId="73" applyNumberFormat="0" applyProtection="0">
      <alignment horizontal="left" vertical="top" indent="1"/>
    </xf>
    <xf numFmtId="0" fontId="3" fillId="93" borderId="73" applyNumberFormat="0" applyProtection="0">
      <alignment horizontal="left" vertical="top" indent="1"/>
    </xf>
    <xf numFmtId="0" fontId="3" fillId="93" borderId="73" applyNumberFormat="0" applyProtection="0">
      <alignment horizontal="left" vertical="top" indent="1"/>
    </xf>
    <xf numFmtId="0" fontId="3" fillId="93" borderId="73" applyNumberFormat="0" applyProtection="0">
      <alignment horizontal="left" vertical="top" indent="1"/>
    </xf>
    <xf numFmtId="0" fontId="3" fillId="93" borderId="73" applyNumberFormat="0" applyProtection="0">
      <alignment horizontal="left" vertical="top" indent="1"/>
    </xf>
    <xf numFmtId="0" fontId="3" fillId="93" borderId="73" applyNumberFormat="0" applyProtection="0">
      <alignment horizontal="left" vertical="top" indent="1"/>
    </xf>
    <xf numFmtId="0" fontId="3" fillId="93" borderId="73" applyNumberFormat="0" applyProtection="0">
      <alignment horizontal="left" vertical="top" indent="1"/>
    </xf>
    <xf numFmtId="0" fontId="3" fillId="93" borderId="73" applyNumberFormat="0" applyProtection="0">
      <alignment horizontal="left" vertical="top" indent="1"/>
    </xf>
    <xf numFmtId="0" fontId="3" fillId="93" borderId="73" applyNumberFormat="0" applyProtection="0">
      <alignment horizontal="left" vertical="top" indent="1"/>
    </xf>
    <xf numFmtId="0" fontId="3" fillId="93" borderId="73" applyNumberFormat="0" applyProtection="0">
      <alignment horizontal="left" vertical="top" indent="1"/>
    </xf>
    <xf numFmtId="0" fontId="3" fillId="93" borderId="73" applyNumberFormat="0" applyProtection="0">
      <alignment horizontal="left" vertical="top" indent="1"/>
    </xf>
    <xf numFmtId="0" fontId="3" fillId="93" borderId="73" applyNumberFormat="0" applyProtection="0">
      <alignment horizontal="left" vertical="top" indent="1"/>
    </xf>
    <xf numFmtId="0" fontId="3" fillId="93" borderId="73" applyNumberFormat="0" applyProtection="0">
      <alignment horizontal="left" vertical="top" indent="1"/>
    </xf>
    <xf numFmtId="0" fontId="3" fillId="93" borderId="73" applyNumberFormat="0" applyProtection="0">
      <alignment horizontal="left" vertical="top" indent="1"/>
    </xf>
    <xf numFmtId="0" fontId="3" fillId="93" borderId="73" applyNumberFormat="0" applyProtection="0">
      <alignment horizontal="left" vertical="top" indent="1"/>
    </xf>
    <xf numFmtId="0" fontId="3" fillId="93" borderId="73" applyNumberFormat="0" applyProtection="0">
      <alignment horizontal="left" vertical="top" indent="1"/>
    </xf>
    <xf numFmtId="0" fontId="3" fillId="93" borderId="73" applyNumberFormat="0" applyProtection="0">
      <alignment horizontal="left" vertical="top" indent="1"/>
    </xf>
    <xf numFmtId="0" fontId="3" fillId="93" borderId="73" applyNumberFormat="0" applyProtection="0">
      <alignment horizontal="left" vertical="top" indent="1"/>
    </xf>
    <xf numFmtId="0" fontId="3" fillId="93" borderId="73" applyNumberFormat="0" applyProtection="0">
      <alignment horizontal="left" vertical="top" indent="1"/>
    </xf>
    <xf numFmtId="0" fontId="3" fillId="93" borderId="73" applyNumberFormat="0" applyProtection="0">
      <alignment horizontal="left" vertical="top" indent="1"/>
    </xf>
    <xf numFmtId="0" fontId="3" fillId="93" borderId="73" applyNumberFormat="0" applyProtection="0">
      <alignment horizontal="left" vertical="top" indent="1"/>
    </xf>
    <xf numFmtId="0" fontId="3" fillId="93" borderId="73" applyNumberFormat="0" applyProtection="0">
      <alignment horizontal="left" vertical="top" indent="1"/>
    </xf>
    <xf numFmtId="0" fontId="3" fillId="93" borderId="73" applyNumberFormat="0" applyProtection="0">
      <alignment horizontal="left" vertical="top" indent="1"/>
    </xf>
    <xf numFmtId="0" fontId="3" fillId="93" borderId="73" applyNumberFormat="0" applyProtection="0">
      <alignment horizontal="left" vertical="top" indent="1"/>
    </xf>
    <xf numFmtId="0" fontId="3" fillId="93" borderId="73" applyNumberFormat="0" applyProtection="0">
      <alignment horizontal="left" vertical="top" indent="1"/>
    </xf>
    <xf numFmtId="0" fontId="3" fillId="93" borderId="73" applyNumberFormat="0" applyProtection="0">
      <alignment horizontal="left" vertical="top" indent="1"/>
    </xf>
    <xf numFmtId="0" fontId="3" fillId="93" borderId="73" applyNumberFormat="0" applyProtection="0">
      <alignment horizontal="left" vertical="top" indent="1"/>
    </xf>
    <xf numFmtId="0" fontId="3" fillId="93" borderId="73" applyNumberFormat="0" applyProtection="0">
      <alignment horizontal="left" vertical="top" indent="1"/>
    </xf>
    <xf numFmtId="0" fontId="3" fillId="93" borderId="73" applyNumberFormat="0" applyProtection="0">
      <alignment horizontal="left" vertical="top" indent="1"/>
    </xf>
    <xf numFmtId="0" fontId="3" fillId="93" borderId="73" applyNumberFormat="0" applyProtection="0">
      <alignment horizontal="left" vertical="top" indent="1"/>
    </xf>
    <xf numFmtId="0" fontId="3" fillId="93" borderId="73" applyNumberFormat="0" applyProtection="0">
      <alignment horizontal="left" vertical="top" indent="1"/>
    </xf>
    <xf numFmtId="0" fontId="3" fillId="93" borderId="73" applyNumberFormat="0" applyProtection="0">
      <alignment horizontal="left" vertical="top" indent="1"/>
    </xf>
    <xf numFmtId="0" fontId="3" fillId="93" borderId="73" applyNumberFormat="0" applyProtection="0">
      <alignment horizontal="left" vertical="top" indent="1"/>
    </xf>
    <xf numFmtId="0" fontId="3" fillId="93" borderId="73" applyNumberFormat="0" applyProtection="0">
      <alignment horizontal="left" vertical="top" indent="1"/>
    </xf>
    <xf numFmtId="0" fontId="3" fillId="93" borderId="73" applyNumberFormat="0" applyProtection="0">
      <alignment horizontal="left" vertical="top" indent="1"/>
    </xf>
    <xf numFmtId="0" fontId="3" fillId="93" borderId="73" applyNumberFormat="0" applyProtection="0">
      <alignment horizontal="left" vertical="top" indent="1"/>
    </xf>
    <xf numFmtId="0" fontId="3" fillId="93" borderId="73" applyNumberFormat="0" applyProtection="0">
      <alignment horizontal="left" vertical="top" indent="1"/>
    </xf>
    <xf numFmtId="0" fontId="3" fillId="93" borderId="73" applyNumberFormat="0" applyProtection="0">
      <alignment horizontal="left" vertical="top" indent="1"/>
    </xf>
    <xf numFmtId="0" fontId="3" fillId="93" borderId="73" applyNumberFormat="0" applyProtection="0">
      <alignment horizontal="left" vertical="top" indent="1"/>
    </xf>
    <xf numFmtId="0" fontId="3" fillId="93" borderId="73" applyNumberFormat="0" applyProtection="0">
      <alignment horizontal="left" vertical="top" indent="1"/>
    </xf>
    <xf numFmtId="0" fontId="3" fillId="93" borderId="73" applyNumberFormat="0" applyProtection="0">
      <alignment horizontal="left" vertical="top" indent="1"/>
    </xf>
    <xf numFmtId="0" fontId="3" fillId="93" borderId="73" applyNumberFormat="0" applyProtection="0">
      <alignment horizontal="left" vertical="top" indent="1"/>
    </xf>
    <xf numFmtId="0" fontId="3" fillId="93" borderId="73" applyNumberFormat="0" applyProtection="0">
      <alignment horizontal="left" vertical="top" indent="1"/>
    </xf>
    <xf numFmtId="0" fontId="3" fillId="93" borderId="73" applyNumberFormat="0" applyProtection="0">
      <alignment horizontal="left" vertical="top" indent="1"/>
    </xf>
    <xf numFmtId="0" fontId="3" fillId="93" borderId="73" applyNumberFormat="0" applyProtection="0">
      <alignment horizontal="left" vertical="top" indent="1"/>
    </xf>
    <xf numFmtId="0" fontId="3" fillId="93" borderId="73" applyNumberFormat="0" applyProtection="0">
      <alignment horizontal="left" vertical="top" indent="1"/>
    </xf>
    <xf numFmtId="0" fontId="3" fillId="93" borderId="73" applyNumberFormat="0" applyProtection="0">
      <alignment horizontal="left" vertical="top" indent="1"/>
    </xf>
    <xf numFmtId="0" fontId="3" fillId="93" borderId="73" applyNumberFormat="0" applyProtection="0">
      <alignment horizontal="left" vertical="top" indent="1"/>
    </xf>
    <xf numFmtId="0" fontId="3" fillId="93" borderId="73" applyNumberFormat="0" applyProtection="0">
      <alignment horizontal="left" vertical="top" indent="1"/>
    </xf>
    <xf numFmtId="0" fontId="3" fillId="93" borderId="73" applyNumberFormat="0" applyProtection="0">
      <alignment horizontal="left" vertical="top" indent="1"/>
    </xf>
    <xf numFmtId="0" fontId="3" fillId="93" borderId="73" applyNumberFormat="0" applyProtection="0">
      <alignment horizontal="left" vertical="top" indent="1"/>
    </xf>
    <xf numFmtId="0" fontId="3" fillId="93" borderId="73" applyNumberFormat="0" applyProtection="0">
      <alignment horizontal="left" vertical="top" indent="1"/>
    </xf>
    <xf numFmtId="0" fontId="3" fillId="93" borderId="73" applyNumberFormat="0" applyProtection="0">
      <alignment horizontal="left" vertical="top" indent="1"/>
    </xf>
    <xf numFmtId="0" fontId="3" fillId="93" borderId="73" applyNumberFormat="0" applyProtection="0">
      <alignment horizontal="left" vertical="top" indent="1"/>
    </xf>
    <xf numFmtId="0" fontId="3" fillId="93" borderId="73" applyNumberFormat="0" applyProtection="0">
      <alignment horizontal="left" vertical="top" indent="1"/>
    </xf>
    <xf numFmtId="0" fontId="3" fillId="93" borderId="73" applyNumberFormat="0" applyProtection="0">
      <alignment horizontal="left" vertical="top" indent="1"/>
    </xf>
    <xf numFmtId="0" fontId="3" fillId="93" borderId="73" applyNumberFormat="0" applyProtection="0">
      <alignment horizontal="left" vertical="top" indent="1"/>
    </xf>
    <xf numFmtId="0" fontId="3" fillId="93" borderId="73" applyNumberFormat="0" applyProtection="0">
      <alignment horizontal="left" vertical="top" indent="1"/>
    </xf>
    <xf numFmtId="0" fontId="3" fillId="93" borderId="73" applyNumberFormat="0" applyProtection="0">
      <alignment horizontal="left" vertical="top" indent="1"/>
    </xf>
    <xf numFmtId="0" fontId="3" fillId="93" borderId="73" applyNumberFormat="0" applyProtection="0">
      <alignment horizontal="left" vertical="top" indent="1"/>
    </xf>
    <xf numFmtId="0" fontId="3" fillId="93" borderId="73" applyNumberFormat="0" applyProtection="0">
      <alignment horizontal="left" vertical="top" indent="1"/>
    </xf>
    <xf numFmtId="0" fontId="3" fillId="93" borderId="73" applyNumberFormat="0" applyProtection="0">
      <alignment horizontal="left" vertical="top" indent="1"/>
    </xf>
    <xf numFmtId="0" fontId="3" fillId="93" borderId="73" applyNumberFormat="0" applyProtection="0">
      <alignment horizontal="left" vertical="top" indent="1"/>
    </xf>
    <xf numFmtId="0" fontId="3" fillId="93" borderId="73" applyNumberFormat="0" applyProtection="0">
      <alignment horizontal="left" vertical="top" indent="1"/>
    </xf>
    <xf numFmtId="0" fontId="3" fillId="93" borderId="73" applyNumberFormat="0" applyProtection="0">
      <alignment horizontal="left" vertical="top" indent="1"/>
    </xf>
    <xf numFmtId="0" fontId="3" fillId="93" borderId="73" applyNumberFormat="0" applyProtection="0">
      <alignment horizontal="left" vertical="top" indent="1"/>
    </xf>
    <xf numFmtId="0" fontId="3" fillId="93" borderId="73" applyNumberFormat="0" applyProtection="0">
      <alignment horizontal="left" vertical="top" indent="1"/>
    </xf>
    <xf numFmtId="0" fontId="3" fillId="93" borderId="73" applyNumberFormat="0" applyProtection="0">
      <alignment horizontal="left" vertical="top" indent="1"/>
    </xf>
    <xf numFmtId="0" fontId="3" fillId="93" borderId="73" applyNumberFormat="0" applyProtection="0">
      <alignment horizontal="left" vertical="top" indent="1"/>
    </xf>
    <xf numFmtId="0" fontId="3" fillId="93" borderId="73" applyNumberFormat="0" applyProtection="0">
      <alignment horizontal="left" vertical="top" indent="1"/>
    </xf>
    <xf numFmtId="0" fontId="3" fillId="93" borderId="73" applyNumberFormat="0" applyProtection="0">
      <alignment horizontal="left" vertical="top" indent="1"/>
    </xf>
    <xf numFmtId="0" fontId="3" fillId="93" borderId="73" applyNumberFormat="0" applyProtection="0">
      <alignment horizontal="left" vertical="top" indent="1"/>
    </xf>
    <xf numFmtId="0" fontId="3" fillId="93" borderId="73" applyNumberFormat="0" applyProtection="0">
      <alignment horizontal="left" vertical="top" indent="1"/>
    </xf>
    <xf numFmtId="0" fontId="3" fillId="93" borderId="73" applyNumberFormat="0" applyProtection="0">
      <alignment horizontal="left" vertical="top" indent="1"/>
    </xf>
    <xf numFmtId="0" fontId="3" fillId="93" borderId="73" applyNumberFormat="0" applyProtection="0">
      <alignment horizontal="left" vertical="top" indent="1"/>
    </xf>
    <xf numFmtId="0" fontId="3" fillId="93" borderId="73" applyNumberFormat="0" applyProtection="0">
      <alignment horizontal="left" vertical="top" indent="1"/>
    </xf>
    <xf numFmtId="0" fontId="3" fillId="93" borderId="73" applyNumberFormat="0" applyProtection="0">
      <alignment horizontal="left" vertical="top" indent="1"/>
    </xf>
    <xf numFmtId="0" fontId="3" fillId="93" borderId="73" applyNumberFormat="0" applyProtection="0">
      <alignment horizontal="left" vertical="top" indent="1"/>
    </xf>
    <xf numFmtId="0" fontId="3" fillId="93" borderId="73" applyNumberFormat="0" applyProtection="0">
      <alignment horizontal="left" vertical="top" indent="1"/>
    </xf>
    <xf numFmtId="0" fontId="3" fillId="93" borderId="73" applyNumberFormat="0" applyProtection="0">
      <alignment horizontal="left" vertical="top" indent="1"/>
    </xf>
    <xf numFmtId="0" fontId="3" fillId="93" borderId="73" applyNumberFormat="0" applyProtection="0">
      <alignment horizontal="left" vertical="top" indent="1"/>
    </xf>
    <xf numFmtId="0" fontId="3" fillId="93" borderId="73" applyNumberFormat="0" applyProtection="0">
      <alignment horizontal="left" vertical="top" indent="1"/>
    </xf>
    <xf numFmtId="0" fontId="3" fillId="93" borderId="73" applyNumberFormat="0" applyProtection="0">
      <alignment horizontal="left" vertical="top" indent="1"/>
    </xf>
    <xf numFmtId="0" fontId="3" fillId="93" borderId="73" applyNumberFormat="0" applyProtection="0">
      <alignment horizontal="left" vertical="top" indent="1"/>
    </xf>
    <xf numFmtId="0" fontId="3" fillId="93" borderId="73" applyNumberFormat="0" applyProtection="0">
      <alignment horizontal="left" vertical="top" indent="1"/>
    </xf>
    <xf numFmtId="0" fontId="3" fillId="93" borderId="73" applyNumberFormat="0" applyProtection="0">
      <alignment horizontal="left" vertical="top" indent="1"/>
    </xf>
    <xf numFmtId="0" fontId="3" fillId="93" borderId="73" applyNumberFormat="0" applyProtection="0">
      <alignment horizontal="left" vertical="top" indent="1"/>
    </xf>
    <xf numFmtId="0" fontId="3" fillId="93" borderId="73" applyNumberFormat="0" applyProtection="0">
      <alignment horizontal="left" vertical="top" indent="1"/>
    </xf>
    <xf numFmtId="0" fontId="3" fillId="93" borderId="73" applyNumberFormat="0" applyProtection="0">
      <alignment horizontal="left" vertical="top" indent="1"/>
    </xf>
    <xf numFmtId="0" fontId="3" fillId="93" borderId="73" applyNumberFormat="0" applyProtection="0">
      <alignment horizontal="left" vertical="top" indent="1"/>
    </xf>
    <xf numFmtId="0" fontId="3" fillId="93" borderId="73" applyNumberFormat="0" applyProtection="0">
      <alignment horizontal="left" vertical="top" indent="1"/>
    </xf>
    <xf numFmtId="0" fontId="3" fillId="93" borderId="73" applyNumberFormat="0" applyProtection="0">
      <alignment horizontal="left" vertical="top" indent="1"/>
    </xf>
    <xf numFmtId="0" fontId="3" fillId="93" borderId="73" applyNumberFormat="0" applyProtection="0">
      <alignment horizontal="left" vertical="top" indent="1"/>
    </xf>
    <xf numFmtId="0" fontId="3" fillId="93" borderId="73" applyNumberFormat="0" applyProtection="0">
      <alignment horizontal="left" vertical="top" indent="1"/>
    </xf>
    <xf numFmtId="0" fontId="3" fillId="93" borderId="73" applyNumberFormat="0" applyProtection="0">
      <alignment horizontal="left" vertical="top" indent="1"/>
    </xf>
    <xf numFmtId="0" fontId="3" fillId="93" borderId="73" applyNumberFormat="0" applyProtection="0">
      <alignment horizontal="left" vertical="top" indent="1"/>
    </xf>
    <xf numFmtId="0" fontId="3" fillId="93" borderId="73" applyNumberFormat="0" applyProtection="0">
      <alignment horizontal="left" vertical="top" indent="1"/>
    </xf>
    <xf numFmtId="0" fontId="3" fillId="93" borderId="73" applyNumberFormat="0" applyProtection="0">
      <alignment horizontal="left" vertical="top" indent="1"/>
    </xf>
    <xf numFmtId="0" fontId="3" fillId="93" borderId="73" applyNumberFormat="0" applyProtection="0">
      <alignment horizontal="left" vertical="top" indent="1"/>
    </xf>
    <xf numFmtId="0" fontId="3" fillId="93" borderId="73" applyNumberFormat="0" applyProtection="0">
      <alignment horizontal="left" vertical="top" indent="1"/>
    </xf>
    <xf numFmtId="0" fontId="3" fillId="93" borderId="73" applyNumberFormat="0" applyProtection="0">
      <alignment horizontal="left" vertical="top" indent="1"/>
    </xf>
    <xf numFmtId="0" fontId="3" fillId="93" borderId="73" applyNumberFormat="0" applyProtection="0">
      <alignment horizontal="left" vertical="top" indent="1"/>
    </xf>
    <xf numFmtId="0" fontId="3" fillId="93" borderId="73" applyNumberFormat="0" applyProtection="0">
      <alignment horizontal="left" vertical="top" indent="1"/>
    </xf>
    <xf numFmtId="0" fontId="3" fillId="93" borderId="73" applyNumberFormat="0" applyProtection="0">
      <alignment horizontal="left" vertical="top" indent="1"/>
    </xf>
    <xf numFmtId="0" fontId="3" fillId="93" borderId="73" applyNumberFormat="0" applyProtection="0">
      <alignment horizontal="left" vertical="top" indent="1"/>
    </xf>
    <xf numFmtId="0" fontId="3" fillId="93" borderId="73" applyNumberFormat="0" applyProtection="0">
      <alignment horizontal="left" vertical="top" indent="1"/>
    </xf>
    <xf numFmtId="0" fontId="3" fillId="93" borderId="73" applyNumberFormat="0" applyProtection="0">
      <alignment horizontal="left" vertical="top" indent="1"/>
    </xf>
    <xf numFmtId="0" fontId="3" fillId="93" borderId="73" applyNumberFormat="0" applyProtection="0">
      <alignment horizontal="left" vertical="top" indent="1"/>
    </xf>
    <xf numFmtId="0" fontId="3" fillId="93" borderId="73" applyNumberFormat="0" applyProtection="0">
      <alignment horizontal="left" vertical="top" indent="1"/>
    </xf>
    <xf numFmtId="0" fontId="3" fillId="93" borderId="73" applyNumberFormat="0" applyProtection="0">
      <alignment horizontal="left" vertical="top" indent="1"/>
    </xf>
    <xf numFmtId="0" fontId="3" fillId="93" borderId="73" applyNumberFormat="0" applyProtection="0">
      <alignment horizontal="left" vertical="top" indent="1"/>
    </xf>
    <xf numFmtId="0" fontId="3" fillId="93" borderId="73" applyNumberFormat="0" applyProtection="0">
      <alignment horizontal="left" vertical="top" indent="1"/>
    </xf>
    <xf numFmtId="0" fontId="3" fillId="93" borderId="73" applyNumberFormat="0" applyProtection="0">
      <alignment horizontal="left" vertical="top" indent="1"/>
    </xf>
    <xf numFmtId="0" fontId="3" fillId="93" borderId="73" applyNumberFormat="0" applyProtection="0">
      <alignment horizontal="left" vertical="top" indent="1"/>
    </xf>
    <xf numFmtId="0" fontId="3" fillId="93" borderId="73" applyNumberFormat="0" applyProtection="0">
      <alignment horizontal="left" vertical="top" indent="1"/>
    </xf>
    <xf numFmtId="0" fontId="3" fillId="93" borderId="73" applyNumberFormat="0" applyProtection="0">
      <alignment horizontal="left" vertical="top" indent="1"/>
    </xf>
    <xf numFmtId="0" fontId="3" fillId="93" borderId="73" applyNumberFormat="0" applyProtection="0">
      <alignment horizontal="left" vertical="top" indent="1"/>
    </xf>
    <xf numFmtId="0" fontId="3" fillId="93" borderId="73" applyNumberFormat="0" applyProtection="0">
      <alignment horizontal="left" vertical="top" indent="1"/>
    </xf>
    <xf numFmtId="0" fontId="3" fillId="93" borderId="73" applyNumberFormat="0" applyProtection="0">
      <alignment horizontal="left" vertical="top" indent="1"/>
    </xf>
    <xf numFmtId="0" fontId="3" fillId="93" borderId="73" applyNumberFormat="0" applyProtection="0">
      <alignment horizontal="left" vertical="top" indent="1"/>
    </xf>
    <xf numFmtId="0" fontId="3" fillId="93" borderId="73" applyNumberFormat="0" applyProtection="0">
      <alignment horizontal="left" vertical="top" indent="1"/>
    </xf>
    <xf numFmtId="0" fontId="3" fillId="93" borderId="73" applyNumberFormat="0" applyProtection="0">
      <alignment horizontal="left" vertical="top" indent="1"/>
    </xf>
    <xf numFmtId="0" fontId="3" fillId="93" borderId="73" applyNumberFormat="0" applyProtection="0">
      <alignment horizontal="left" vertical="top" indent="1"/>
    </xf>
    <xf numFmtId="0" fontId="3" fillId="93" borderId="73" applyNumberFormat="0" applyProtection="0">
      <alignment horizontal="left" vertical="top" indent="1"/>
    </xf>
    <xf numFmtId="0" fontId="3" fillId="93" borderId="73" applyNumberFormat="0" applyProtection="0">
      <alignment horizontal="left" vertical="top" indent="1"/>
    </xf>
    <xf numFmtId="0" fontId="3" fillId="93" borderId="73" applyNumberFormat="0" applyProtection="0">
      <alignment horizontal="left" vertical="top" indent="1"/>
    </xf>
    <xf numFmtId="0" fontId="3" fillId="93" borderId="73" applyNumberFormat="0" applyProtection="0">
      <alignment horizontal="left" vertical="top" indent="1"/>
    </xf>
    <xf numFmtId="0" fontId="3" fillId="93" borderId="73" applyNumberFormat="0" applyProtection="0">
      <alignment horizontal="left" vertical="top" indent="1"/>
    </xf>
    <xf numFmtId="0" fontId="3" fillId="93" borderId="73" applyNumberFormat="0" applyProtection="0">
      <alignment horizontal="left" vertical="top" indent="1"/>
    </xf>
    <xf numFmtId="0" fontId="3" fillId="93" borderId="73" applyNumberFormat="0" applyProtection="0">
      <alignment horizontal="left" vertical="top" indent="1"/>
    </xf>
    <xf numFmtId="0" fontId="3" fillId="93" borderId="73" applyNumberFormat="0" applyProtection="0">
      <alignment horizontal="left" vertical="top" indent="1"/>
    </xf>
    <xf numFmtId="0" fontId="3" fillId="93" borderId="73" applyNumberFormat="0" applyProtection="0">
      <alignment horizontal="left" vertical="top" indent="1"/>
    </xf>
    <xf numFmtId="0" fontId="3" fillId="93" borderId="73" applyNumberFormat="0" applyProtection="0">
      <alignment horizontal="left" vertical="top" indent="1"/>
    </xf>
    <xf numFmtId="0" fontId="3" fillId="93" borderId="73" applyNumberFormat="0" applyProtection="0">
      <alignment horizontal="left" vertical="top" indent="1"/>
    </xf>
    <xf numFmtId="0" fontId="3" fillId="93" borderId="73" applyNumberFormat="0" applyProtection="0">
      <alignment horizontal="left" vertical="top" indent="1"/>
    </xf>
    <xf numFmtId="0" fontId="3" fillId="93" borderId="73" applyNumberFormat="0" applyProtection="0">
      <alignment horizontal="left" vertical="top" indent="1"/>
    </xf>
    <xf numFmtId="0" fontId="3" fillId="93" borderId="73" applyNumberFormat="0" applyProtection="0">
      <alignment horizontal="left" vertical="top" indent="1"/>
    </xf>
    <xf numFmtId="0" fontId="3" fillId="93" borderId="73" applyNumberFormat="0" applyProtection="0">
      <alignment horizontal="left" vertical="top" indent="1"/>
    </xf>
    <xf numFmtId="0" fontId="3" fillId="93" borderId="73" applyNumberFormat="0" applyProtection="0">
      <alignment horizontal="left" vertical="top" indent="1"/>
    </xf>
    <xf numFmtId="0" fontId="3" fillId="93" borderId="73" applyNumberFormat="0" applyProtection="0">
      <alignment horizontal="left" vertical="top" indent="1"/>
    </xf>
    <xf numFmtId="0" fontId="3" fillId="93" borderId="73" applyNumberFormat="0" applyProtection="0">
      <alignment horizontal="left" vertical="top" indent="1"/>
    </xf>
    <xf numFmtId="0" fontId="3" fillId="93" borderId="73" applyNumberFormat="0" applyProtection="0">
      <alignment horizontal="left" vertical="top" indent="1"/>
    </xf>
    <xf numFmtId="0" fontId="3" fillId="93" borderId="73" applyNumberFormat="0" applyProtection="0">
      <alignment horizontal="left" vertical="top" indent="1"/>
    </xf>
    <xf numFmtId="0" fontId="3" fillId="93" borderId="73" applyNumberFormat="0" applyProtection="0">
      <alignment horizontal="left" vertical="top" indent="1"/>
    </xf>
    <xf numFmtId="0" fontId="3" fillId="93" borderId="73" applyNumberFormat="0" applyProtection="0">
      <alignment horizontal="left" vertical="top" indent="1"/>
    </xf>
    <xf numFmtId="0" fontId="3" fillId="93" borderId="73" applyNumberFormat="0" applyProtection="0">
      <alignment horizontal="left" vertical="top" indent="1"/>
    </xf>
    <xf numFmtId="0" fontId="3" fillId="93" borderId="73" applyNumberFormat="0" applyProtection="0">
      <alignment horizontal="left" vertical="top" indent="1"/>
    </xf>
    <xf numFmtId="0" fontId="3" fillId="93" borderId="73" applyNumberFormat="0" applyProtection="0">
      <alignment horizontal="left" vertical="top" indent="1"/>
    </xf>
    <xf numFmtId="0" fontId="3" fillId="93" borderId="73" applyNumberFormat="0" applyProtection="0">
      <alignment horizontal="left" vertical="top" indent="1"/>
    </xf>
    <xf numFmtId="0" fontId="3" fillId="93" borderId="73" applyNumberFormat="0" applyProtection="0">
      <alignment horizontal="left" vertical="top" indent="1"/>
    </xf>
    <xf numFmtId="0" fontId="3" fillId="93" borderId="73" applyNumberFormat="0" applyProtection="0">
      <alignment horizontal="left" vertical="top" indent="1"/>
    </xf>
    <xf numFmtId="0" fontId="3" fillId="93" borderId="73" applyNumberFormat="0" applyProtection="0">
      <alignment horizontal="left" vertical="top" indent="1"/>
    </xf>
    <xf numFmtId="0" fontId="3" fillId="93" borderId="73" applyNumberFormat="0" applyProtection="0">
      <alignment horizontal="left" vertical="top" indent="1"/>
    </xf>
    <xf numFmtId="0" fontId="3" fillId="93" borderId="73" applyNumberFormat="0" applyProtection="0">
      <alignment horizontal="left" vertical="top" indent="1"/>
    </xf>
    <xf numFmtId="0" fontId="3" fillId="93" borderId="73" applyNumberFormat="0" applyProtection="0">
      <alignment horizontal="left" vertical="top" indent="1"/>
    </xf>
    <xf numFmtId="0" fontId="3" fillId="93" borderId="73" applyNumberFormat="0" applyProtection="0">
      <alignment horizontal="left" vertical="top" indent="1"/>
    </xf>
    <xf numFmtId="0" fontId="3" fillId="93" borderId="73" applyNumberFormat="0" applyProtection="0">
      <alignment horizontal="left" vertical="top" indent="1"/>
    </xf>
    <xf numFmtId="0" fontId="3" fillId="93" borderId="73" applyNumberFormat="0" applyProtection="0">
      <alignment horizontal="left" vertical="top" indent="1"/>
    </xf>
    <xf numFmtId="0" fontId="3" fillId="93" borderId="73" applyNumberFormat="0" applyProtection="0">
      <alignment horizontal="left" vertical="top" indent="1"/>
    </xf>
    <xf numFmtId="0" fontId="3" fillId="93" borderId="73" applyNumberFormat="0" applyProtection="0">
      <alignment horizontal="left" vertical="top" indent="1"/>
    </xf>
    <xf numFmtId="0" fontId="3" fillId="93" borderId="73" applyNumberFormat="0" applyProtection="0">
      <alignment horizontal="left" vertical="top" indent="1"/>
    </xf>
    <xf numFmtId="0" fontId="3" fillId="93" borderId="73" applyNumberFormat="0" applyProtection="0">
      <alignment horizontal="left" vertical="top" indent="1"/>
    </xf>
    <xf numFmtId="0" fontId="3" fillId="93" borderId="73" applyNumberFormat="0" applyProtection="0">
      <alignment horizontal="left" vertical="top" indent="1"/>
    </xf>
    <xf numFmtId="0" fontId="3" fillId="93" borderId="73" applyNumberFormat="0" applyProtection="0">
      <alignment horizontal="left" vertical="top" indent="1"/>
    </xf>
    <xf numFmtId="0" fontId="3" fillId="93" borderId="73" applyNumberFormat="0" applyProtection="0">
      <alignment horizontal="left" vertical="top" indent="1"/>
    </xf>
    <xf numFmtId="0" fontId="3" fillId="93" borderId="73" applyNumberFormat="0" applyProtection="0">
      <alignment horizontal="left" vertical="top" indent="1"/>
    </xf>
    <xf numFmtId="0" fontId="3" fillId="93" borderId="73" applyNumberFormat="0" applyProtection="0">
      <alignment horizontal="left" vertical="top" indent="1"/>
    </xf>
    <xf numFmtId="0" fontId="3" fillId="93" borderId="73" applyNumberFormat="0" applyProtection="0">
      <alignment horizontal="left" vertical="top" indent="1"/>
    </xf>
    <xf numFmtId="0" fontId="3" fillId="93" borderId="73" applyNumberFormat="0" applyProtection="0">
      <alignment horizontal="left" vertical="top" indent="1"/>
    </xf>
    <xf numFmtId="0" fontId="3" fillId="93" borderId="73" applyNumberFormat="0" applyProtection="0">
      <alignment horizontal="left" vertical="top" indent="1"/>
    </xf>
    <xf numFmtId="0" fontId="3" fillId="93" borderId="73" applyNumberFormat="0" applyProtection="0">
      <alignment horizontal="left" vertical="top" indent="1"/>
    </xf>
    <xf numFmtId="0" fontId="3" fillId="93" borderId="73" applyNumberFormat="0" applyProtection="0">
      <alignment horizontal="left" vertical="top" indent="1"/>
    </xf>
    <xf numFmtId="0" fontId="3" fillId="93" borderId="73" applyNumberFormat="0" applyProtection="0">
      <alignment horizontal="left" vertical="top" indent="1"/>
    </xf>
    <xf numFmtId="0" fontId="3" fillId="93" borderId="73" applyNumberFormat="0" applyProtection="0">
      <alignment horizontal="left" vertical="top" indent="1"/>
    </xf>
    <xf numFmtId="0" fontId="3" fillId="93" borderId="73" applyNumberFormat="0" applyProtection="0">
      <alignment horizontal="left" vertical="top" indent="1"/>
    </xf>
    <xf numFmtId="0" fontId="3" fillId="93" borderId="73" applyNumberFormat="0" applyProtection="0">
      <alignment horizontal="left" vertical="top" indent="1"/>
    </xf>
    <xf numFmtId="0" fontId="3" fillId="93" borderId="73" applyNumberFormat="0" applyProtection="0">
      <alignment horizontal="left" vertical="top" indent="1"/>
    </xf>
    <xf numFmtId="0" fontId="3" fillId="93" borderId="73" applyNumberFormat="0" applyProtection="0">
      <alignment horizontal="left" vertical="top" indent="1"/>
    </xf>
    <xf numFmtId="0" fontId="3" fillId="93" borderId="73" applyNumberFormat="0" applyProtection="0">
      <alignment horizontal="left" vertical="top" indent="1"/>
    </xf>
    <xf numFmtId="0" fontId="3" fillId="93" borderId="73" applyNumberFormat="0" applyProtection="0">
      <alignment horizontal="left" vertical="top" indent="1"/>
    </xf>
    <xf numFmtId="0" fontId="3" fillId="93" borderId="73" applyNumberFormat="0" applyProtection="0">
      <alignment horizontal="left" vertical="top" indent="1"/>
    </xf>
    <xf numFmtId="0" fontId="3" fillId="93" borderId="73" applyNumberFormat="0" applyProtection="0">
      <alignment horizontal="left" vertical="top" indent="1"/>
    </xf>
    <xf numFmtId="0" fontId="3" fillId="93" borderId="73" applyNumberFormat="0" applyProtection="0">
      <alignment horizontal="left" vertical="top" indent="1"/>
    </xf>
    <xf numFmtId="0" fontId="3" fillId="93" borderId="73" applyNumberFormat="0" applyProtection="0">
      <alignment horizontal="left" vertical="top" indent="1"/>
    </xf>
    <xf numFmtId="0" fontId="3" fillId="93" borderId="73" applyNumberFormat="0" applyProtection="0">
      <alignment horizontal="left" vertical="top" indent="1"/>
    </xf>
    <xf numFmtId="0" fontId="3" fillId="93" borderId="73" applyNumberFormat="0" applyProtection="0">
      <alignment horizontal="left" vertical="top" indent="1"/>
    </xf>
    <xf numFmtId="0" fontId="3" fillId="93" borderId="73" applyNumberFormat="0" applyProtection="0">
      <alignment horizontal="left" vertical="top" indent="1"/>
    </xf>
    <xf numFmtId="0" fontId="3" fillId="93" borderId="73" applyNumberFormat="0" applyProtection="0">
      <alignment horizontal="left" vertical="top" indent="1"/>
    </xf>
    <xf numFmtId="0" fontId="3" fillId="93" borderId="73" applyNumberFormat="0" applyProtection="0">
      <alignment horizontal="left" vertical="top" indent="1"/>
    </xf>
    <xf numFmtId="0" fontId="3" fillId="93" borderId="73" applyNumberFormat="0" applyProtection="0">
      <alignment horizontal="left" vertical="top" indent="1"/>
    </xf>
    <xf numFmtId="0" fontId="3" fillId="93" borderId="73" applyNumberFormat="0" applyProtection="0">
      <alignment horizontal="left" vertical="top" indent="1"/>
    </xf>
    <xf numFmtId="0" fontId="3" fillId="93" borderId="73" applyNumberFormat="0" applyProtection="0">
      <alignment horizontal="left" vertical="top" indent="1"/>
    </xf>
    <xf numFmtId="0" fontId="3" fillId="93" borderId="73" applyNumberFormat="0" applyProtection="0">
      <alignment horizontal="left" vertical="top" indent="1"/>
    </xf>
    <xf numFmtId="0" fontId="3" fillId="93" borderId="73" applyNumberFormat="0" applyProtection="0">
      <alignment horizontal="left" vertical="top" indent="1"/>
    </xf>
    <xf numFmtId="0" fontId="3" fillId="93" borderId="73" applyNumberFormat="0" applyProtection="0">
      <alignment horizontal="left" vertical="top" indent="1"/>
    </xf>
    <xf numFmtId="0" fontId="3" fillId="93" borderId="73" applyNumberFormat="0" applyProtection="0">
      <alignment horizontal="left" vertical="top" indent="1"/>
    </xf>
    <xf numFmtId="0" fontId="3" fillId="93" borderId="73" applyNumberFormat="0" applyProtection="0">
      <alignment horizontal="left" vertical="top" indent="1"/>
    </xf>
    <xf numFmtId="0" fontId="3" fillId="93" borderId="73" applyNumberFormat="0" applyProtection="0">
      <alignment horizontal="left" vertical="top" indent="1"/>
    </xf>
    <xf numFmtId="0" fontId="3" fillId="93" borderId="73" applyNumberFormat="0" applyProtection="0">
      <alignment horizontal="left" vertical="top" indent="1"/>
    </xf>
    <xf numFmtId="0" fontId="3" fillId="93" borderId="73" applyNumberFormat="0" applyProtection="0">
      <alignment horizontal="left" vertical="top" indent="1"/>
    </xf>
    <xf numFmtId="0" fontId="3" fillId="93" borderId="73" applyNumberFormat="0" applyProtection="0">
      <alignment horizontal="left" vertical="top" indent="1"/>
    </xf>
    <xf numFmtId="0" fontId="3" fillId="93" borderId="73" applyNumberFormat="0" applyProtection="0">
      <alignment horizontal="left" vertical="top" indent="1"/>
    </xf>
    <xf numFmtId="0" fontId="3" fillId="93" borderId="73" applyNumberFormat="0" applyProtection="0">
      <alignment horizontal="left" vertical="top" indent="1"/>
    </xf>
    <xf numFmtId="0" fontId="3" fillId="93" borderId="73" applyNumberFormat="0" applyProtection="0">
      <alignment horizontal="left" vertical="top" indent="1"/>
    </xf>
    <xf numFmtId="0" fontId="3" fillId="93" borderId="73" applyNumberFormat="0" applyProtection="0">
      <alignment horizontal="left" vertical="top" indent="1"/>
    </xf>
    <xf numFmtId="0" fontId="3" fillId="93" borderId="73" applyNumberFormat="0" applyProtection="0">
      <alignment horizontal="left" vertical="top" indent="1"/>
    </xf>
    <xf numFmtId="0" fontId="3" fillId="93" borderId="73" applyNumberFormat="0" applyProtection="0">
      <alignment horizontal="left" vertical="top" indent="1"/>
    </xf>
    <xf numFmtId="0" fontId="3" fillId="93" borderId="73" applyNumberFormat="0" applyProtection="0">
      <alignment horizontal="left" vertical="top" indent="1"/>
    </xf>
    <xf numFmtId="0" fontId="3" fillId="93" borderId="73" applyNumberFormat="0" applyProtection="0">
      <alignment horizontal="left" vertical="top" indent="1"/>
    </xf>
    <xf numFmtId="0" fontId="3" fillId="93" borderId="73" applyNumberFormat="0" applyProtection="0">
      <alignment horizontal="left" vertical="top" indent="1"/>
    </xf>
    <xf numFmtId="0" fontId="3" fillId="93" borderId="73" applyNumberFormat="0" applyProtection="0">
      <alignment horizontal="left" vertical="top" indent="1"/>
    </xf>
    <xf numFmtId="0" fontId="3" fillId="93" borderId="73" applyNumberFormat="0" applyProtection="0">
      <alignment horizontal="left" vertical="top" indent="1"/>
    </xf>
    <xf numFmtId="0" fontId="3" fillId="93" borderId="73" applyNumberFormat="0" applyProtection="0">
      <alignment horizontal="left" vertical="top" indent="1"/>
    </xf>
    <xf numFmtId="0" fontId="3" fillId="93" borderId="73" applyNumberFormat="0" applyProtection="0">
      <alignment horizontal="left" vertical="top" indent="1"/>
    </xf>
    <xf numFmtId="0" fontId="3" fillId="93" borderId="73" applyNumberFormat="0" applyProtection="0">
      <alignment horizontal="left" vertical="top" indent="1"/>
    </xf>
    <xf numFmtId="0" fontId="3" fillId="93" borderId="73" applyNumberFormat="0" applyProtection="0">
      <alignment horizontal="left" vertical="top" indent="1"/>
    </xf>
    <xf numFmtId="0" fontId="3" fillId="93" borderId="73" applyNumberFormat="0" applyProtection="0">
      <alignment horizontal="left" vertical="top" indent="1"/>
    </xf>
    <xf numFmtId="0" fontId="3" fillId="93" borderId="73" applyNumberFormat="0" applyProtection="0">
      <alignment horizontal="left" vertical="top" indent="1"/>
    </xf>
    <xf numFmtId="0" fontId="3" fillId="93" borderId="73" applyNumberFormat="0" applyProtection="0">
      <alignment horizontal="left" vertical="top" indent="1"/>
    </xf>
    <xf numFmtId="0" fontId="3" fillId="93" borderId="73" applyNumberFormat="0" applyProtection="0">
      <alignment horizontal="left" vertical="top" indent="1"/>
    </xf>
    <xf numFmtId="0" fontId="3" fillId="93" borderId="73" applyNumberFormat="0" applyProtection="0">
      <alignment horizontal="left" vertical="top" indent="1"/>
    </xf>
    <xf numFmtId="0" fontId="3" fillId="93" borderId="73" applyNumberFormat="0" applyProtection="0">
      <alignment horizontal="left" vertical="top" indent="1"/>
    </xf>
    <xf numFmtId="0" fontId="3" fillId="93" borderId="73" applyNumberFormat="0" applyProtection="0">
      <alignment horizontal="left" vertical="top" indent="1"/>
    </xf>
    <xf numFmtId="0" fontId="3" fillId="93" borderId="73" applyNumberFormat="0" applyProtection="0">
      <alignment horizontal="left" vertical="top" indent="1"/>
    </xf>
    <xf numFmtId="0" fontId="3" fillId="93" borderId="73" applyNumberFormat="0" applyProtection="0">
      <alignment horizontal="left" vertical="top" indent="1"/>
    </xf>
    <xf numFmtId="0" fontId="3" fillId="93" borderId="73" applyNumberFormat="0" applyProtection="0">
      <alignment horizontal="left" vertical="top" indent="1"/>
    </xf>
    <xf numFmtId="0" fontId="3" fillId="93" borderId="73" applyNumberFormat="0" applyProtection="0">
      <alignment horizontal="left" vertical="top" indent="1"/>
    </xf>
    <xf numFmtId="0" fontId="3" fillId="93" borderId="73" applyNumberFormat="0" applyProtection="0">
      <alignment horizontal="left" vertical="top" indent="1"/>
    </xf>
    <xf numFmtId="0" fontId="3" fillId="93" borderId="73" applyNumberFormat="0" applyProtection="0">
      <alignment horizontal="left" vertical="top" indent="1"/>
    </xf>
    <xf numFmtId="0" fontId="3" fillId="93" borderId="73" applyNumberFormat="0" applyProtection="0">
      <alignment horizontal="left" vertical="top" indent="1"/>
    </xf>
    <xf numFmtId="0" fontId="3" fillId="93" borderId="73" applyNumberFormat="0" applyProtection="0">
      <alignment horizontal="left" vertical="top" indent="1"/>
    </xf>
    <xf numFmtId="0" fontId="3" fillId="93" borderId="73" applyNumberFormat="0" applyProtection="0">
      <alignment horizontal="left" vertical="top" indent="1"/>
    </xf>
    <xf numFmtId="0" fontId="3" fillId="93" borderId="73" applyNumberFormat="0" applyProtection="0">
      <alignment horizontal="left" vertical="top" indent="1"/>
    </xf>
    <xf numFmtId="0" fontId="3" fillId="93" borderId="73" applyNumberFormat="0" applyProtection="0">
      <alignment horizontal="left" vertical="top" indent="1"/>
    </xf>
    <xf numFmtId="0" fontId="3" fillId="93" borderId="73" applyNumberFormat="0" applyProtection="0">
      <alignment horizontal="left" vertical="top" indent="1"/>
    </xf>
    <xf numFmtId="0" fontId="3" fillId="93" borderId="73" applyNumberFormat="0" applyProtection="0">
      <alignment horizontal="left" vertical="top" indent="1"/>
    </xf>
    <xf numFmtId="0" fontId="3" fillId="93" borderId="73" applyNumberFormat="0" applyProtection="0">
      <alignment horizontal="left" vertical="top" indent="1"/>
    </xf>
    <xf numFmtId="0" fontId="3" fillId="93" borderId="73" applyNumberFormat="0" applyProtection="0">
      <alignment horizontal="left" vertical="top" indent="1"/>
    </xf>
    <xf numFmtId="0" fontId="3" fillId="93" borderId="73" applyNumberFormat="0" applyProtection="0">
      <alignment horizontal="left" vertical="top" indent="1"/>
    </xf>
    <xf numFmtId="0" fontId="3" fillId="93" borderId="73" applyNumberFormat="0" applyProtection="0">
      <alignment horizontal="left" vertical="top" indent="1"/>
    </xf>
    <xf numFmtId="0" fontId="3" fillId="93" borderId="73" applyNumberFormat="0" applyProtection="0">
      <alignment horizontal="left" vertical="top" indent="1"/>
    </xf>
    <xf numFmtId="0" fontId="3" fillId="93" borderId="73" applyNumberFormat="0" applyProtection="0">
      <alignment horizontal="left" vertical="top" indent="1"/>
    </xf>
    <xf numFmtId="0" fontId="3" fillId="93" borderId="73" applyNumberFormat="0" applyProtection="0">
      <alignment horizontal="left" vertical="top" indent="1"/>
    </xf>
    <xf numFmtId="0" fontId="3" fillId="93" borderId="73" applyNumberFormat="0" applyProtection="0">
      <alignment horizontal="left" vertical="top" indent="1"/>
    </xf>
    <xf numFmtId="0" fontId="3" fillId="93" borderId="73" applyNumberFormat="0" applyProtection="0">
      <alignment horizontal="left" vertical="top" indent="1"/>
    </xf>
    <xf numFmtId="0" fontId="3" fillId="93" borderId="73" applyNumberFormat="0" applyProtection="0">
      <alignment horizontal="left" vertical="top" indent="1"/>
    </xf>
    <xf numFmtId="0" fontId="3" fillId="93" borderId="73" applyNumberFormat="0" applyProtection="0">
      <alignment horizontal="left" vertical="top" indent="1"/>
    </xf>
    <xf numFmtId="0" fontId="3" fillId="93" borderId="73" applyNumberFormat="0" applyProtection="0">
      <alignment horizontal="left" vertical="top" indent="1"/>
    </xf>
    <xf numFmtId="0" fontId="3" fillId="93" borderId="73" applyNumberFormat="0" applyProtection="0">
      <alignment horizontal="left" vertical="top" indent="1"/>
    </xf>
    <xf numFmtId="0" fontId="3" fillId="93" borderId="73" applyNumberFormat="0" applyProtection="0">
      <alignment horizontal="left" vertical="top" indent="1"/>
    </xf>
    <xf numFmtId="0" fontId="3" fillId="93" borderId="73" applyNumberFormat="0" applyProtection="0">
      <alignment horizontal="left" vertical="top" indent="1"/>
    </xf>
    <xf numFmtId="0" fontId="3" fillId="93" borderId="73" applyNumberFormat="0" applyProtection="0">
      <alignment horizontal="left" vertical="top" indent="1"/>
    </xf>
    <xf numFmtId="0" fontId="3" fillId="93" borderId="73" applyNumberFormat="0" applyProtection="0">
      <alignment horizontal="left" vertical="top" indent="1"/>
    </xf>
    <xf numFmtId="0" fontId="3" fillId="93" borderId="73" applyNumberFormat="0" applyProtection="0">
      <alignment horizontal="left" vertical="top" indent="1"/>
    </xf>
    <xf numFmtId="0" fontId="3" fillId="93" borderId="73" applyNumberFormat="0" applyProtection="0">
      <alignment horizontal="left" vertical="top" indent="1"/>
    </xf>
    <xf numFmtId="0" fontId="3" fillId="93" borderId="73" applyNumberFormat="0" applyProtection="0">
      <alignment horizontal="left" vertical="top" indent="1"/>
    </xf>
    <xf numFmtId="0" fontId="3" fillId="93" borderId="73" applyNumberFormat="0" applyProtection="0">
      <alignment horizontal="left" vertical="top" indent="1"/>
    </xf>
    <xf numFmtId="0" fontId="3" fillId="93" borderId="73" applyNumberFormat="0" applyProtection="0">
      <alignment horizontal="left" vertical="top" indent="1"/>
    </xf>
    <xf numFmtId="0" fontId="3" fillId="93" borderId="73" applyNumberFormat="0" applyProtection="0">
      <alignment horizontal="left" vertical="top" indent="1"/>
    </xf>
    <xf numFmtId="0" fontId="3" fillId="93" borderId="73" applyNumberFormat="0" applyProtection="0">
      <alignment horizontal="left" vertical="top" indent="1"/>
    </xf>
    <xf numFmtId="0" fontId="3" fillId="93" borderId="73" applyNumberFormat="0" applyProtection="0">
      <alignment horizontal="left" vertical="top" indent="1"/>
    </xf>
    <xf numFmtId="0" fontId="3" fillId="93" borderId="73" applyNumberFormat="0" applyProtection="0">
      <alignment horizontal="left" vertical="top" indent="1"/>
    </xf>
    <xf numFmtId="0" fontId="3" fillId="93" borderId="73" applyNumberFormat="0" applyProtection="0">
      <alignment horizontal="left" vertical="top" indent="1"/>
    </xf>
    <xf numFmtId="0" fontId="3" fillId="93" borderId="73" applyNumberFormat="0" applyProtection="0">
      <alignment horizontal="left" vertical="top" indent="1"/>
    </xf>
    <xf numFmtId="0" fontId="3" fillId="93" borderId="73" applyNumberFormat="0" applyProtection="0">
      <alignment horizontal="left" vertical="top" indent="1"/>
    </xf>
    <xf numFmtId="0" fontId="3" fillId="93" borderId="73" applyNumberFormat="0" applyProtection="0">
      <alignment horizontal="left" vertical="top" indent="1"/>
    </xf>
    <xf numFmtId="0" fontId="3" fillId="93" borderId="73" applyNumberFormat="0" applyProtection="0">
      <alignment horizontal="left" vertical="top" indent="1"/>
    </xf>
    <xf numFmtId="0" fontId="3" fillId="93" borderId="73" applyNumberFormat="0" applyProtection="0">
      <alignment horizontal="left" vertical="top" indent="1"/>
    </xf>
    <xf numFmtId="0" fontId="3" fillId="93" borderId="73" applyNumberFormat="0" applyProtection="0">
      <alignment horizontal="left" vertical="top" indent="1"/>
    </xf>
    <xf numFmtId="0" fontId="3" fillId="93" borderId="73" applyNumberFormat="0" applyProtection="0">
      <alignment horizontal="left" vertical="top" indent="1"/>
    </xf>
    <xf numFmtId="0" fontId="3" fillId="93" borderId="73" applyNumberFormat="0" applyProtection="0">
      <alignment horizontal="left" vertical="top" indent="1"/>
    </xf>
    <xf numFmtId="0" fontId="3" fillId="93" borderId="73" applyNumberFormat="0" applyProtection="0">
      <alignment horizontal="left" vertical="top" indent="1"/>
    </xf>
    <xf numFmtId="0" fontId="3" fillId="93" borderId="73" applyNumberFormat="0" applyProtection="0">
      <alignment horizontal="left" vertical="top" indent="1"/>
    </xf>
    <xf numFmtId="0" fontId="3" fillId="93" borderId="73" applyNumberFormat="0" applyProtection="0">
      <alignment horizontal="left" vertical="top" indent="1"/>
    </xf>
    <xf numFmtId="0" fontId="3" fillId="93" borderId="73" applyNumberFormat="0" applyProtection="0">
      <alignment horizontal="left" vertical="top" indent="1"/>
    </xf>
    <xf numFmtId="0" fontId="3" fillId="93" borderId="73" applyNumberFormat="0" applyProtection="0">
      <alignment horizontal="left" vertical="top" indent="1"/>
    </xf>
    <xf numFmtId="0" fontId="3" fillId="93" borderId="73" applyNumberFormat="0" applyProtection="0">
      <alignment horizontal="left" vertical="top" indent="1"/>
    </xf>
    <xf numFmtId="0" fontId="3" fillId="93" borderId="73" applyNumberFormat="0" applyProtection="0">
      <alignment horizontal="left" vertical="top" indent="1"/>
    </xf>
    <xf numFmtId="0" fontId="3" fillId="93" borderId="73" applyNumberFormat="0" applyProtection="0">
      <alignment horizontal="left" vertical="top" indent="1"/>
    </xf>
    <xf numFmtId="0" fontId="3" fillId="93" borderId="73" applyNumberFormat="0" applyProtection="0">
      <alignment horizontal="left" vertical="top" indent="1"/>
    </xf>
    <xf numFmtId="0" fontId="3" fillId="93" borderId="73" applyNumberFormat="0" applyProtection="0">
      <alignment horizontal="left" vertical="top" indent="1"/>
    </xf>
    <xf numFmtId="0" fontId="3" fillId="93" borderId="73" applyNumberFormat="0" applyProtection="0">
      <alignment horizontal="left" vertical="top" indent="1"/>
    </xf>
    <xf numFmtId="0" fontId="3" fillId="93" borderId="73" applyNumberFormat="0" applyProtection="0">
      <alignment horizontal="left" vertical="top" indent="1"/>
    </xf>
    <xf numFmtId="0" fontId="3" fillId="93" borderId="73" applyNumberFormat="0" applyProtection="0">
      <alignment horizontal="left" vertical="top" indent="1"/>
    </xf>
    <xf numFmtId="0" fontId="3" fillId="93" borderId="73" applyNumberFormat="0" applyProtection="0">
      <alignment horizontal="left" vertical="top" indent="1"/>
    </xf>
    <xf numFmtId="0" fontId="3" fillId="93" borderId="73" applyNumberFormat="0" applyProtection="0">
      <alignment horizontal="left" vertical="top" indent="1"/>
    </xf>
    <xf numFmtId="0" fontId="3" fillId="93" borderId="73" applyNumberFormat="0" applyProtection="0">
      <alignment horizontal="left" vertical="top" indent="1"/>
    </xf>
    <xf numFmtId="0" fontId="3" fillId="93" borderId="73" applyNumberFormat="0" applyProtection="0">
      <alignment horizontal="left" vertical="top" indent="1"/>
    </xf>
    <xf numFmtId="0" fontId="3" fillId="93" borderId="73" applyNumberFormat="0" applyProtection="0">
      <alignment horizontal="left" vertical="top" indent="1"/>
    </xf>
    <xf numFmtId="0" fontId="3" fillId="93" borderId="73" applyNumberFormat="0" applyProtection="0">
      <alignment horizontal="left" vertical="top" indent="1"/>
    </xf>
    <xf numFmtId="0" fontId="3" fillId="93" borderId="73" applyNumberFormat="0" applyProtection="0">
      <alignment horizontal="left" vertical="top" indent="1"/>
    </xf>
    <xf numFmtId="0" fontId="3" fillId="93" borderId="73" applyNumberFormat="0" applyProtection="0">
      <alignment horizontal="left" vertical="top" indent="1"/>
    </xf>
    <xf numFmtId="0" fontId="3" fillId="93" borderId="73" applyNumberFormat="0" applyProtection="0">
      <alignment horizontal="left" vertical="top" indent="1"/>
    </xf>
    <xf numFmtId="0" fontId="3" fillId="93" borderId="73" applyNumberFormat="0" applyProtection="0">
      <alignment horizontal="left" vertical="top" indent="1"/>
    </xf>
    <xf numFmtId="0" fontId="3" fillId="93" borderId="73" applyNumberFormat="0" applyProtection="0">
      <alignment horizontal="left" vertical="top" indent="1"/>
    </xf>
    <xf numFmtId="0" fontId="3" fillId="93" borderId="73" applyNumberFormat="0" applyProtection="0">
      <alignment horizontal="left" vertical="top" indent="1"/>
    </xf>
    <xf numFmtId="0" fontId="3" fillId="93" borderId="73" applyNumberFormat="0" applyProtection="0">
      <alignment horizontal="left" vertical="top" indent="1"/>
    </xf>
    <xf numFmtId="0" fontId="3" fillId="93" borderId="73" applyNumberFormat="0" applyProtection="0">
      <alignment horizontal="left" vertical="top" indent="1"/>
    </xf>
    <xf numFmtId="0" fontId="3" fillId="93" borderId="73" applyNumberFormat="0" applyProtection="0">
      <alignment horizontal="left" vertical="top" indent="1"/>
    </xf>
    <xf numFmtId="0" fontId="3" fillId="93" borderId="73" applyNumberFormat="0" applyProtection="0">
      <alignment horizontal="left" vertical="top" indent="1"/>
    </xf>
    <xf numFmtId="0" fontId="3" fillId="93" borderId="73" applyNumberFormat="0" applyProtection="0">
      <alignment horizontal="left" vertical="top" indent="1"/>
    </xf>
    <xf numFmtId="0" fontId="3" fillId="93" borderId="73" applyNumberFormat="0" applyProtection="0">
      <alignment horizontal="left" vertical="top" indent="1"/>
    </xf>
    <xf numFmtId="0" fontId="3" fillId="93" borderId="73" applyNumberFormat="0" applyProtection="0">
      <alignment horizontal="left" vertical="top" indent="1"/>
    </xf>
    <xf numFmtId="0" fontId="3" fillId="93" borderId="73" applyNumberFormat="0" applyProtection="0">
      <alignment horizontal="left" vertical="top" indent="1"/>
    </xf>
    <xf numFmtId="0" fontId="3" fillId="93" borderId="73" applyNumberFormat="0" applyProtection="0">
      <alignment horizontal="left" vertical="top" indent="1"/>
    </xf>
    <xf numFmtId="0" fontId="3" fillId="93" borderId="73" applyNumberFormat="0" applyProtection="0">
      <alignment horizontal="left" vertical="top" indent="1"/>
    </xf>
    <xf numFmtId="0" fontId="3" fillId="93" borderId="73" applyNumberFormat="0" applyProtection="0">
      <alignment horizontal="left" vertical="top" indent="1"/>
    </xf>
    <xf numFmtId="0" fontId="3" fillId="93" borderId="73" applyNumberFormat="0" applyProtection="0">
      <alignment horizontal="left" vertical="top" indent="1"/>
    </xf>
    <xf numFmtId="0" fontId="3" fillId="93" borderId="73" applyNumberFormat="0" applyProtection="0">
      <alignment horizontal="left" vertical="top" indent="1"/>
    </xf>
    <xf numFmtId="0" fontId="3" fillId="93" borderId="73" applyNumberFormat="0" applyProtection="0">
      <alignment horizontal="left" vertical="top" indent="1"/>
    </xf>
    <xf numFmtId="0" fontId="3" fillId="93" borderId="73" applyNumberFormat="0" applyProtection="0">
      <alignment horizontal="left" vertical="top" indent="1"/>
    </xf>
    <xf numFmtId="0" fontId="3" fillId="93" borderId="73" applyNumberFormat="0" applyProtection="0">
      <alignment horizontal="left" vertical="top" indent="1"/>
    </xf>
    <xf numFmtId="0" fontId="3" fillId="93" borderId="73" applyNumberFormat="0" applyProtection="0">
      <alignment horizontal="left" vertical="top" indent="1"/>
    </xf>
    <xf numFmtId="0" fontId="3" fillId="93" borderId="73" applyNumberFormat="0" applyProtection="0">
      <alignment horizontal="left" vertical="top" indent="1"/>
    </xf>
    <xf numFmtId="0" fontId="3" fillId="93" borderId="73" applyNumberFormat="0" applyProtection="0">
      <alignment horizontal="left" vertical="top" indent="1"/>
    </xf>
    <xf numFmtId="0" fontId="3" fillId="93" borderId="73" applyNumberFormat="0" applyProtection="0">
      <alignment horizontal="left" vertical="top" indent="1"/>
    </xf>
    <xf numFmtId="0" fontId="3" fillId="93" borderId="73" applyNumberFormat="0" applyProtection="0">
      <alignment horizontal="left" vertical="top" indent="1"/>
    </xf>
    <xf numFmtId="0" fontId="3" fillId="93" borderId="73" applyNumberFormat="0" applyProtection="0">
      <alignment horizontal="left" vertical="top" indent="1"/>
    </xf>
    <xf numFmtId="0" fontId="3" fillId="93" borderId="73" applyNumberFormat="0" applyProtection="0">
      <alignment horizontal="left" vertical="top" indent="1"/>
    </xf>
    <xf numFmtId="0" fontId="3" fillId="93" borderId="73" applyNumberFormat="0" applyProtection="0">
      <alignment horizontal="left" vertical="top" indent="1"/>
    </xf>
    <xf numFmtId="0" fontId="3" fillId="89" borderId="73" applyNumberFormat="0" applyProtection="0">
      <alignment horizontal="left" vertical="center" indent="1"/>
    </xf>
    <xf numFmtId="0" fontId="3" fillId="89" borderId="73" applyNumberFormat="0" applyProtection="0">
      <alignment horizontal="left" vertical="center" indent="1"/>
    </xf>
    <xf numFmtId="0" fontId="3" fillId="89" borderId="73" applyNumberFormat="0" applyProtection="0">
      <alignment horizontal="left" vertical="center" indent="1"/>
    </xf>
    <xf numFmtId="0" fontId="3" fillId="89" borderId="73" applyNumberFormat="0" applyProtection="0">
      <alignment horizontal="left" vertical="center" indent="1"/>
    </xf>
    <xf numFmtId="0" fontId="3" fillId="89" borderId="73" applyNumberFormat="0" applyProtection="0">
      <alignment horizontal="left" vertical="center" indent="1"/>
    </xf>
    <xf numFmtId="0" fontId="3" fillId="89" borderId="73" applyNumberFormat="0" applyProtection="0">
      <alignment horizontal="left" vertical="center" indent="1"/>
    </xf>
    <xf numFmtId="0" fontId="3" fillId="89" borderId="73" applyNumberFormat="0" applyProtection="0">
      <alignment horizontal="left" vertical="center" indent="1"/>
    </xf>
    <xf numFmtId="0" fontId="3" fillId="89" borderId="73" applyNumberFormat="0" applyProtection="0">
      <alignment horizontal="left" vertical="center" indent="1"/>
    </xf>
    <xf numFmtId="0" fontId="3" fillId="89" borderId="73" applyNumberFormat="0" applyProtection="0">
      <alignment horizontal="left" vertical="center" indent="1"/>
    </xf>
    <xf numFmtId="0" fontId="3" fillId="89" borderId="73" applyNumberFormat="0" applyProtection="0">
      <alignment horizontal="left" vertical="center" indent="1"/>
    </xf>
    <xf numFmtId="0" fontId="3" fillId="89" borderId="73" applyNumberFormat="0" applyProtection="0">
      <alignment horizontal="left" vertical="center" indent="1"/>
    </xf>
    <xf numFmtId="0" fontId="3" fillId="89" borderId="73" applyNumberFormat="0" applyProtection="0">
      <alignment horizontal="left" vertical="center" indent="1"/>
    </xf>
    <xf numFmtId="0" fontId="3" fillId="89" borderId="73" applyNumberFormat="0" applyProtection="0">
      <alignment horizontal="left" vertical="center" indent="1"/>
    </xf>
    <xf numFmtId="0" fontId="3" fillId="89" borderId="73" applyNumberFormat="0" applyProtection="0">
      <alignment horizontal="left" vertical="center" indent="1"/>
    </xf>
    <xf numFmtId="0" fontId="3" fillId="89" borderId="73" applyNumberFormat="0" applyProtection="0">
      <alignment horizontal="left" vertical="center" indent="1"/>
    </xf>
    <xf numFmtId="0" fontId="3" fillId="89" borderId="73" applyNumberFormat="0" applyProtection="0">
      <alignment horizontal="left" vertical="center" indent="1"/>
    </xf>
    <xf numFmtId="0" fontId="3" fillId="89" borderId="73" applyNumberFormat="0" applyProtection="0">
      <alignment horizontal="left" vertical="center" indent="1"/>
    </xf>
    <xf numFmtId="0" fontId="3" fillId="89" borderId="73" applyNumberFormat="0" applyProtection="0">
      <alignment horizontal="left" vertical="center" indent="1"/>
    </xf>
    <xf numFmtId="0" fontId="3" fillId="89" borderId="73" applyNumberFormat="0" applyProtection="0">
      <alignment horizontal="left" vertical="center" indent="1"/>
    </xf>
    <xf numFmtId="0" fontId="3" fillId="89" borderId="73" applyNumberFormat="0" applyProtection="0">
      <alignment horizontal="left" vertical="center" indent="1"/>
    </xf>
    <xf numFmtId="0" fontId="3" fillId="89" borderId="73" applyNumberFormat="0" applyProtection="0">
      <alignment horizontal="left" vertical="center" indent="1"/>
    </xf>
    <xf numFmtId="0" fontId="3" fillId="89" borderId="73" applyNumberFormat="0" applyProtection="0">
      <alignment horizontal="left" vertical="center" indent="1"/>
    </xf>
    <xf numFmtId="0" fontId="3" fillId="89" borderId="73" applyNumberFormat="0" applyProtection="0">
      <alignment horizontal="left" vertical="center" indent="1"/>
    </xf>
    <xf numFmtId="0" fontId="3" fillId="89" borderId="73" applyNumberFormat="0" applyProtection="0">
      <alignment horizontal="left" vertical="center" indent="1"/>
    </xf>
    <xf numFmtId="0" fontId="3" fillId="89" borderId="73" applyNumberFormat="0" applyProtection="0">
      <alignment horizontal="left" vertical="center" indent="1"/>
    </xf>
    <xf numFmtId="0" fontId="3" fillId="89" borderId="73" applyNumberFormat="0" applyProtection="0">
      <alignment horizontal="left" vertical="center" indent="1"/>
    </xf>
    <xf numFmtId="0" fontId="3" fillId="89" borderId="73" applyNumberFormat="0" applyProtection="0">
      <alignment horizontal="left" vertical="center" indent="1"/>
    </xf>
    <xf numFmtId="0" fontId="3" fillId="89" borderId="73" applyNumberFormat="0" applyProtection="0">
      <alignment horizontal="left" vertical="center" indent="1"/>
    </xf>
    <xf numFmtId="0" fontId="3" fillId="89" borderId="73" applyNumberFormat="0" applyProtection="0">
      <alignment horizontal="left" vertical="center" indent="1"/>
    </xf>
    <xf numFmtId="0" fontId="3" fillId="89" borderId="73" applyNumberFormat="0" applyProtection="0">
      <alignment horizontal="left" vertical="center" indent="1"/>
    </xf>
    <xf numFmtId="0" fontId="3" fillId="89" borderId="73" applyNumberFormat="0" applyProtection="0">
      <alignment horizontal="left" vertical="center" indent="1"/>
    </xf>
    <xf numFmtId="0" fontId="3" fillId="89" borderId="73" applyNumberFormat="0" applyProtection="0">
      <alignment horizontal="left" vertical="center" indent="1"/>
    </xf>
    <xf numFmtId="0" fontId="3" fillId="89" borderId="73" applyNumberFormat="0" applyProtection="0">
      <alignment horizontal="left" vertical="center" indent="1"/>
    </xf>
    <xf numFmtId="0" fontId="3" fillId="89" borderId="73" applyNumberFormat="0" applyProtection="0">
      <alignment horizontal="left" vertical="center" indent="1"/>
    </xf>
    <xf numFmtId="0" fontId="3" fillId="89" borderId="73" applyNumberFormat="0" applyProtection="0">
      <alignment horizontal="left" vertical="center" indent="1"/>
    </xf>
    <xf numFmtId="0" fontId="3" fillId="89" borderId="73" applyNumberFormat="0" applyProtection="0">
      <alignment horizontal="left" vertical="center" indent="1"/>
    </xf>
    <xf numFmtId="0" fontId="3" fillId="89" borderId="73" applyNumberFormat="0" applyProtection="0">
      <alignment horizontal="left" vertical="center" indent="1"/>
    </xf>
    <xf numFmtId="0" fontId="3" fillId="89" borderId="73" applyNumberFormat="0" applyProtection="0">
      <alignment horizontal="left" vertical="center" indent="1"/>
    </xf>
    <xf numFmtId="0" fontId="3" fillId="89" borderId="73" applyNumberFormat="0" applyProtection="0">
      <alignment horizontal="left" vertical="center" indent="1"/>
    </xf>
    <xf numFmtId="0" fontId="3" fillId="89" borderId="73" applyNumberFormat="0" applyProtection="0">
      <alignment horizontal="left" vertical="center" indent="1"/>
    </xf>
    <xf numFmtId="0" fontId="3" fillId="89" borderId="73" applyNumberFormat="0" applyProtection="0">
      <alignment horizontal="left" vertical="center" indent="1"/>
    </xf>
    <xf numFmtId="0" fontId="3" fillId="89" borderId="73" applyNumberFormat="0" applyProtection="0">
      <alignment horizontal="left" vertical="center" indent="1"/>
    </xf>
    <xf numFmtId="0" fontId="3" fillId="89" borderId="73" applyNumberFormat="0" applyProtection="0">
      <alignment horizontal="left" vertical="center" indent="1"/>
    </xf>
    <xf numFmtId="0" fontId="3" fillId="89" borderId="73" applyNumberFormat="0" applyProtection="0">
      <alignment horizontal="left" vertical="center" indent="1"/>
    </xf>
    <xf numFmtId="0" fontId="3" fillId="89" borderId="73" applyNumberFormat="0" applyProtection="0">
      <alignment horizontal="left" vertical="center" indent="1"/>
    </xf>
    <xf numFmtId="0" fontId="3" fillId="89" borderId="73" applyNumberFormat="0" applyProtection="0">
      <alignment horizontal="left" vertical="center" indent="1"/>
    </xf>
    <xf numFmtId="0" fontId="3" fillId="89" borderId="73" applyNumberFormat="0" applyProtection="0">
      <alignment horizontal="left" vertical="center" indent="1"/>
    </xf>
    <xf numFmtId="0" fontId="3" fillId="89" borderId="73" applyNumberFormat="0" applyProtection="0">
      <alignment horizontal="left" vertical="center" indent="1"/>
    </xf>
    <xf numFmtId="0" fontId="3" fillId="89" borderId="73" applyNumberFormat="0" applyProtection="0">
      <alignment horizontal="left" vertical="center" indent="1"/>
    </xf>
    <xf numFmtId="0" fontId="3" fillId="89" borderId="73" applyNumberFormat="0" applyProtection="0">
      <alignment horizontal="left" vertical="center" indent="1"/>
    </xf>
    <xf numFmtId="0" fontId="3" fillId="89" borderId="73" applyNumberFormat="0" applyProtection="0">
      <alignment horizontal="left" vertical="center" indent="1"/>
    </xf>
    <xf numFmtId="0" fontId="3" fillId="89" borderId="73" applyNumberFormat="0" applyProtection="0">
      <alignment horizontal="left" vertical="center" indent="1"/>
    </xf>
    <xf numFmtId="0" fontId="3" fillId="89" borderId="73" applyNumberFormat="0" applyProtection="0">
      <alignment horizontal="left" vertical="center" indent="1"/>
    </xf>
    <xf numFmtId="0" fontId="3" fillId="89" borderId="73" applyNumberFormat="0" applyProtection="0">
      <alignment horizontal="left" vertical="center" indent="1"/>
    </xf>
    <xf numFmtId="0" fontId="3" fillId="89" borderId="73" applyNumberFormat="0" applyProtection="0">
      <alignment horizontal="left" vertical="center" indent="1"/>
    </xf>
    <xf numFmtId="0" fontId="3" fillId="89" borderId="73" applyNumberFormat="0" applyProtection="0">
      <alignment horizontal="left" vertical="center" indent="1"/>
    </xf>
    <xf numFmtId="0" fontId="3" fillId="89" borderId="73" applyNumberFormat="0" applyProtection="0">
      <alignment horizontal="left" vertical="center" indent="1"/>
    </xf>
    <xf numFmtId="0" fontId="3" fillId="89" borderId="73" applyNumberFormat="0" applyProtection="0">
      <alignment horizontal="left" vertical="center" indent="1"/>
    </xf>
    <xf numFmtId="0" fontId="3" fillId="89" borderId="73" applyNumberFormat="0" applyProtection="0">
      <alignment horizontal="left" vertical="center" indent="1"/>
    </xf>
    <xf numFmtId="0" fontId="3" fillId="89" borderId="73" applyNumberFormat="0" applyProtection="0">
      <alignment horizontal="left" vertical="center" indent="1"/>
    </xf>
    <xf numFmtId="0" fontId="3" fillId="89" borderId="73" applyNumberFormat="0" applyProtection="0">
      <alignment horizontal="left" vertical="center" indent="1"/>
    </xf>
    <xf numFmtId="0" fontId="3" fillId="89" borderId="73" applyNumberFormat="0" applyProtection="0">
      <alignment horizontal="left" vertical="center" indent="1"/>
    </xf>
    <xf numFmtId="0" fontId="3" fillId="89" borderId="73" applyNumberFormat="0" applyProtection="0">
      <alignment horizontal="left" vertical="center" indent="1"/>
    </xf>
    <xf numFmtId="0" fontId="3" fillId="89" borderId="73" applyNumberFormat="0" applyProtection="0">
      <alignment horizontal="left" vertical="center" indent="1"/>
    </xf>
    <xf numFmtId="0" fontId="3" fillId="89" borderId="73" applyNumberFormat="0" applyProtection="0">
      <alignment horizontal="left" vertical="center" indent="1"/>
    </xf>
    <xf numFmtId="0" fontId="3" fillId="89" borderId="73" applyNumberFormat="0" applyProtection="0">
      <alignment horizontal="left" vertical="center" indent="1"/>
    </xf>
    <xf numFmtId="0" fontId="3" fillId="89" borderId="73" applyNumberFormat="0" applyProtection="0">
      <alignment horizontal="left" vertical="center" indent="1"/>
    </xf>
    <xf numFmtId="0" fontId="3" fillId="89" borderId="73" applyNumberFormat="0" applyProtection="0">
      <alignment horizontal="left" vertical="center" indent="1"/>
    </xf>
    <xf numFmtId="0" fontId="3" fillId="89" borderId="73" applyNumberFormat="0" applyProtection="0">
      <alignment horizontal="left" vertical="center" indent="1"/>
    </xf>
    <xf numFmtId="0" fontId="3" fillId="89" borderId="73" applyNumberFormat="0" applyProtection="0">
      <alignment horizontal="left" vertical="center" indent="1"/>
    </xf>
    <xf numFmtId="0" fontId="3" fillId="89" borderId="73" applyNumberFormat="0" applyProtection="0">
      <alignment horizontal="left" vertical="center" indent="1"/>
    </xf>
    <xf numFmtId="0" fontId="3" fillId="89" borderId="73" applyNumberFormat="0" applyProtection="0">
      <alignment horizontal="left" vertical="center" indent="1"/>
    </xf>
    <xf numFmtId="0" fontId="3" fillId="89" borderId="73" applyNumberFormat="0" applyProtection="0">
      <alignment horizontal="left" vertical="center" indent="1"/>
    </xf>
    <xf numFmtId="0" fontId="3" fillId="89" borderId="73" applyNumberFormat="0" applyProtection="0">
      <alignment horizontal="left" vertical="center" indent="1"/>
    </xf>
    <xf numFmtId="0" fontId="3" fillId="89" borderId="73" applyNumberFormat="0" applyProtection="0">
      <alignment horizontal="left" vertical="center" indent="1"/>
    </xf>
    <xf numFmtId="0" fontId="3" fillId="89" borderId="73" applyNumberFormat="0" applyProtection="0">
      <alignment horizontal="left" vertical="center" indent="1"/>
    </xf>
    <xf numFmtId="0" fontId="3" fillId="89" borderId="73" applyNumberFormat="0" applyProtection="0">
      <alignment horizontal="left" vertical="center" indent="1"/>
    </xf>
    <xf numFmtId="0" fontId="3" fillId="89" borderId="73" applyNumberFormat="0" applyProtection="0">
      <alignment horizontal="left" vertical="center" indent="1"/>
    </xf>
    <xf numFmtId="0" fontId="3" fillId="89" borderId="73" applyNumberFormat="0" applyProtection="0">
      <alignment horizontal="left" vertical="center" indent="1"/>
    </xf>
    <xf numFmtId="0" fontId="3" fillId="89" borderId="73" applyNumberFormat="0" applyProtection="0">
      <alignment horizontal="left" vertical="center" indent="1"/>
    </xf>
    <xf numFmtId="0" fontId="3" fillId="89" borderId="73" applyNumberFormat="0" applyProtection="0">
      <alignment horizontal="left" vertical="center" indent="1"/>
    </xf>
    <xf numFmtId="0" fontId="3" fillId="89" borderId="73" applyNumberFormat="0" applyProtection="0">
      <alignment horizontal="left" vertical="center" indent="1"/>
    </xf>
    <xf numFmtId="0" fontId="3" fillId="89" borderId="73" applyNumberFormat="0" applyProtection="0">
      <alignment horizontal="left" vertical="center" indent="1"/>
    </xf>
    <xf numFmtId="0" fontId="3" fillId="89" borderId="73" applyNumberFormat="0" applyProtection="0">
      <alignment horizontal="left" vertical="center" indent="1"/>
    </xf>
    <xf numFmtId="0" fontId="3" fillId="89" borderId="73" applyNumberFormat="0" applyProtection="0">
      <alignment horizontal="left" vertical="center" indent="1"/>
    </xf>
    <xf numFmtId="0" fontId="3" fillId="89" borderId="73" applyNumberFormat="0" applyProtection="0">
      <alignment horizontal="left" vertical="center" indent="1"/>
    </xf>
    <xf numFmtId="0" fontId="3" fillId="89" borderId="73" applyNumberFormat="0" applyProtection="0">
      <alignment horizontal="left" vertical="center" indent="1"/>
    </xf>
    <xf numFmtId="0" fontId="3" fillId="89" borderId="73" applyNumberFormat="0" applyProtection="0">
      <alignment horizontal="left" vertical="center" indent="1"/>
    </xf>
    <xf numFmtId="0" fontId="3" fillId="89" borderId="73" applyNumberFormat="0" applyProtection="0">
      <alignment horizontal="left" vertical="center" indent="1"/>
    </xf>
    <xf numFmtId="0" fontId="3" fillId="89" borderId="73" applyNumberFormat="0" applyProtection="0">
      <alignment horizontal="left" vertical="center" indent="1"/>
    </xf>
    <xf numFmtId="0" fontId="3" fillId="89" borderId="73" applyNumberFormat="0" applyProtection="0">
      <alignment horizontal="left" vertical="center" indent="1"/>
    </xf>
    <xf numFmtId="0" fontId="3" fillId="89" borderId="73" applyNumberFormat="0" applyProtection="0">
      <alignment horizontal="left" vertical="center" indent="1"/>
    </xf>
    <xf numFmtId="0" fontId="3" fillId="89" borderId="73" applyNumberFormat="0" applyProtection="0">
      <alignment horizontal="left" vertical="center" indent="1"/>
    </xf>
    <xf numFmtId="0" fontId="3" fillId="89" borderId="73" applyNumberFormat="0" applyProtection="0">
      <alignment horizontal="left" vertical="center" indent="1"/>
    </xf>
    <xf numFmtId="0" fontId="3" fillId="89" borderId="73" applyNumberFormat="0" applyProtection="0">
      <alignment horizontal="left" vertical="center" indent="1"/>
    </xf>
    <xf numFmtId="0" fontId="3" fillId="89" borderId="73" applyNumberFormat="0" applyProtection="0">
      <alignment horizontal="left" vertical="center" indent="1"/>
    </xf>
    <xf numFmtId="0" fontId="3" fillId="89" borderId="73" applyNumberFormat="0" applyProtection="0">
      <alignment horizontal="left" vertical="center" indent="1"/>
    </xf>
    <xf numFmtId="0" fontId="3" fillId="89" borderId="73" applyNumberFormat="0" applyProtection="0">
      <alignment horizontal="left" vertical="center" indent="1"/>
    </xf>
    <xf numFmtId="0" fontId="3" fillId="89" borderId="73" applyNumberFormat="0" applyProtection="0">
      <alignment horizontal="left" vertical="center" indent="1"/>
    </xf>
    <xf numFmtId="0" fontId="3" fillId="89" borderId="73" applyNumberFormat="0" applyProtection="0">
      <alignment horizontal="left" vertical="center" indent="1"/>
    </xf>
    <xf numFmtId="0" fontId="3" fillId="89" borderId="73" applyNumberFormat="0" applyProtection="0">
      <alignment horizontal="left" vertical="center" indent="1"/>
    </xf>
    <xf numFmtId="0" fontId="3" fillId="89" borderId="73" applyNumberFormat="0" applyProtection="0">
      <alignment horizontal="left" vertical="center" indent="1"/>
    </xf>
    <xf numFmtId="0" fontId="3" fillId="89" borderId="73" applyNumberFormat="0" applyProtection="0">
      <alignment horizontal="left" vertical="center" indent="1"/>
    </xf>
    <xf numFmtId="0" fontId="3" fillId="89" borderId="73" applyNumberFormat="0" applyProtection="0">
      <alignment horizontal="left" vertical="center" indent="1"/>
    </xf>
    <xf numFmtId="0" fontId="3" fillId="89" borderId="73" applyNumberFormat="0" applyProtection="0">
      <alignment horizontal="left" vertical="center" indent="1"/>
    </xf>
    <xf numFmtId="0" fontId="3" fillId="89" borderId="73" applyNumberFormat="0" applyProtection="0">
      <alignment horizontal="left" vertical="center" indent="1"/>
    </xf>
    <xf numFmtId="0" fontId="3" fillId="89" borderId="73" applyNumberFormat="0" applyProtection="0">
      <alignment horizontal="left" vertical="center" indent="1"/>
    </xf>
    <xf numFmtId="0" fontId="3" fillId="89" borderId="73" applyNumberFormat="0" applyProtection="0">
      <alignment horizontal="left" vertical="center" indent="1"/>
    </xf>
    <xf numFmtId="0" fontId="3" fillId="89" borderId="73" applyNumberFormat="0" applyProtection="0">
      <alignment horizontal="left" vertical="center" indent="1"/>
    </xf>
    <xf numFmtId="0" fontId="3" fillId="89" borderId="73" applyNumberFormat="0" applyProtection="0">
      <alignment horizontal="left" vertical="center" indent="1"/>
    </xf>
    <xf numFmtId="0" fontId="3" fillId="89" borderId="73" applyNumberFormat="0" applyProtection="0">
      <alignment horizontal="left" vertical="center" indent="1"/>
    </xf>
    <xf numFmtId="0" fontId="3" fillId="89" borderId="73" applyNumberFormat="0" applyProtection="0">
      <alignment horizontal="left" vertical="center" indent="1"/>
    </xf>
    <xf numFmtId="0" fontId="3" fillId="89" borderId="73" applyNumberFormat="0" applyProtection="0">
      <alignment horizontal="left" vertical="center" indent="1"/>
    </xf>
    <xf numFmtId="0" fontId="3" fillId="89" borderId="73" applyNumberFormat="0" applyProtection="0">
      <alignment horizontal="left" vertical="center" indent="1"/>
    </xf>
    <xf numFmtId="0" fontId="3" fillId="89" borderId="73" applyNumberFormat="0" applyProtection="0">
      <alignment horizontal="left" vertical="center" indent="1"/>
    </xf>
    <xf numFmtId="0" fontId="3" fillId="89" borderId="73" applyNumberFormat="0" applyProtection="0">
      <alignment horizontal="left" vertical="center" indent="1"/>
    </xf>
    <xf numFmtId="0" fontId="3" fillId="89" borderId="73" applyNumberFormat="0" applyProtection="0">
      <alignment horizontal="left" vertical="center" indent="1"/>
    </xf>
    <xf numFmtId="0" fontId="3" fillId="89" borderId="73" applyNumberFormat="0" applyProtection="0">
      <alignment horizontal="left" vertical="center" indent="1"/>
    </xf>
    <xf numFmtId="0" fontId="3" fillId="89" borderId="73" applyNumberFormat="0" applyProtection="0">
      <alignment horizontal="left" vertical="center" indent="1"/>
    </xf>
    <xf numFmtId="0" fontId="3" fillId="89" borderId="73" applyNumberFormat="0" applyProtection="0">
      <alignment horizontal="left" vertical="center" indent="1"/>
    </xf>
    <xf numFmtId="0" fontId="3" fillId="89" borderId="73" applyNumberFormat="0" applyProtection="0">
      <alignment horizontal="left" vertical="center" indent="1"/>
    </xf>
    <xf numFmtId="0" fontId="3" fillId="89" borderId="73" applyNumberFormat="0" applyProtection="0">
      <alignment horizontal="left" vertical="center" indent="1"/>
    </xf>
    <xf numFmtId="0" fontId="3" fillId="89" borderId="73" applyNumberFormat="0" applyProtection="0">
      <alignment horizontal="left" vertical="center" indent="1"/>
    </xf>
    <xf numFmtId="0" fontId="3" fillId="89" borderId="73" applyNumberFormat="0" applyProtection="0">
      <alignment horizontal="left" vertical="center" indent="1"/>
    </xf>
    <xf numFmtId="0" fontId="3" fillId="89" borderId="73" applyNumberFormat="0" applyProtection="0">
      <alignment horizontal="left" vertical="center" indent="1"/>
    </xf>
    <xf numFmtId="0" fontId="3" fillId="89" borderId="73" applyNumberFormat="0" applyProtection="0">
      <alignment horizontal="left" vertical="center" indent="1"/>
    </xf>
    <xf numFmtId="0" fontId="3" fillId="89" borderId="73" applyNumberFormat="0" applyProtection="0">
      <alignment horizontal="left" vertical="center" indent="1"/>
    </xf>
    <xf numFmtId="0" fontId="3" fillId="89" borderId="73" applyNumberFormat="0" applyProtection="0">
      <alignment horizontal="left" vertical="center" indent="1"/>
    </xf>
    <xf numFmtId="0" fontId="3" fillId="89" borderId="73" applyNumberFormat="0" applyProtection="0">
      <alignment horizontal="left" vertical="center" indent="1"/>
    </xf>
    <xf numFmtId="0" fontId="3" fillId="89" borderId="73" applyNumberFormat="0" applyProtection="0">
      <alignment horizontal="left" vertical="center" indent="1"/>
    </xf>
    <xf numFmtId="0" fontId="3" fillId="89" borderId="73" applyNumberFormat="0" applyProtection="0">
      <alignment horizontal="left" vertical="center" indent="1"/>
    </xf>
    <xf numFmtId="0" fontId="3" fillId="89" borderId="73" applyNumberFormat="0" applyProtection="0">
      <alignment horizontal="left" vertical="center" indent="1"/>
    </xf>
    <xf numFmtId="0" fontId="3" fillId="89" borderId="73" applyNumberFormat="0" applyProtection="0">
      <alignment horizontal="left" vertical="center" indent="1"/>
    </xf>
    <xf numFmtId="0" fontId="3" fillId="89" borderId="73" applyNumberFormat="0" applyProtection="0">
      <alignment horizontal="left" vertical="center" indent="1"/>
    </xf>
    <xf numFmtId="0" fontId="3" fillId="89" borderId="73" applyNumberFormat="0" applyProtection="0">
      <alignment horizontal="left" vertical="center" indent="1"/>
    </xf>
    <xf numFmtId="0" fontId="3" fillId="89" borderId="73" applyNumberFormat="0" applyProtection="0">
      <alignment horizontal="left" vertical="center" indent="1"/>
    </xf>
    <xf numFmtId="0" fontId="3" fillId="89" borderId="73" applyNumberFormat="0" applyProtection="0">
      <alignment horizontal="left" vertical="center" indent="1"/>
    </xf>
    <xf numFmtId="0" fontId="3" fillId="89" borderId="73" applyNumberFormat="0" applyProtection="0">
      <alignment horizontal="left" vertical="center" indent="1"/>
    </xf>
    <xf numFmtId="0" fontId="3" fillId="89" borderId="73" applyNumberFormat="0" applyProtection="0">
      <alignment horizontal="left" vertical="center" indent="1"/>
    </xf>
    <xf numFmtId="0" fontId="3" fillId="89" borderId="73" applyNumberFormat="0" applyProtection="0">
      <alignment horizontal="left" vertical="center" indent="1"/>
    </xf>
    <xf numFmtId="0" fontId="3" fillId="89" borderId="73" applyNumberFormat="0" applyProtection="0">
      <alignment horizontal="left" vertical="center" indent="1"/>
    </xf>
    <xf numFmtId="0" fontId="3" fillId="89" borderId="73" applyNumberFormat="0" applyProtection="0">
      <alignment horizontal="left" vertical="center" indent="1"/>
    </xf>
    <xf numFmtId="0" fontId="3" fillId="89" borderId="73" applyNumberFormat="0" applyProtection="0">
      <alignment horizontal="left" vertical="center" indent="1"/>
    </xf>
    <xf numFmtId="0" fontId="3" fillId="89" borderId="73" applyNumberFormat="0" applyProtection="0">
      <alignment horizontal="left" vertical="center" indent="1"/>
    </xf>
    <xf numFmtId="0" fontId="3" fillId="89" borderId="73" applyNumberFormat="0" applyProtection="0">
      <alignment horizontal="left" vertical="center" indent="1"/>
    </xf>
    <xf numFmtId="0" fontId="3" fillId="89" borderId="73" applyNumberFormat="0" applyProtection="0">
      <alignment horizontal="left" vertical="center" indent="1"/>
    </xf>
    <xf numFmtId="0" fontId="3" fillId="89" borderId="73" applyNumberFormat="0" applyProtection="0">
      <alignment horizontal="left" vertical="center" indent="1"/>
    </xf>
    <xf numFmtId="0" fontId="3" fillId="89" borderId="73" applyNumberFormat="0" applyProtection="0">
      <alignment horizontal="left" vertical="center" indent="1"/>
    </xf>
    <xf numFmtId="0" fontId="3" fillId="89" borderId="73" applyNumberFormat="0" applyProtection="0">
      <alignment horizontal="left" vertical="center" indent="1"/>
    </xf>
    <xf numFmtId="0" fontId="3" fillId="89" borderId="73" applyNumberFormat="0" applyProtection="0">
      <alignment horizontal="left" vertical="center" indent="1"/>
    </xf>
    <xf numFmtId="0" fontId="3" fillId="89" borderId="73" applyNumberFormat="0" applyProtection="0">
      <alignment horizontal="left" vertical="center" indent="1"/>
    </xf>
    <xf numFmtId="0" fontId="3" fillId="89" borderId="73" applyNumberFormat="0" applyProtection="0">
      <alignment horizontal="left" vertical="center" indent="1"/>
    </xf>
    <xf numFmtId="0" fontId="3" fillId="89" borderId="73" applyNumberFormat="0" applyProtection="0">
      <alignment horizontal="left" vertical="center" indent="1"/>
    </xf>
    <xf numFmtId="0" fontId="3" fillId="89" borderId="73" applyNumberFormat="0" applyProtection="0">
      <alignment horizontal="left" vertical="center" indent="1"/>
    </xf>
    <xf numFmtId="0" fontId="3" fillId="89" borderId="73" applyNumberFormat="0" applyProtection="0">
      <alignment horizontal="left" vertical="center" indent="1"/>
    </xf>
    <xf numFmtId="0" fontId="3" fillId="89" borderId="73" applyNumberFormat="0" applyProtection="0">
      <alignment horizontal="left" vertical="center" indent="1"/>
    </xf>
    <xf numFmtId="0" fontId="3" fillId="89" borderId="73" applyNumberFormat="0" applyProtection="0">
      <alignment horizontal="left" vertical="center" indent="1"/>
    </xf>
    <xf numFmtId="0" fontId="3" fillId="89" borderId="73" applyNumberFormat="0" applyProtection="0">
      <alignment horizontal="left" vertical="center" indent="1"/>
    </xf>
    <xf numFmtId="0" fontId="3" fillId="89" borderId="73" applyNumberFormat="0" applyProtection="0">
      <alignment horizontal="left" vertical="center" indent="1"/>
    </xf>
    <xf numFmtId="0" fontId="3" fillId="89" borderId="73" applyNumberFormat="0" applyProtection="0">
      <alignment horizontal="left" vertical="center" indent="1"/>
    </xf>
    <xf numFmtId="0" fontId="3" fillId="89" borderId="73" applyNumberFormat="0" applyProtection="0">
      <alignment horizontal="left" vertical="center" indent="1"/>
    </xf>
    <xf numFmtId="0" fontId="3" fillId="89" borderId="73" applyNumberFormat="0" applyProtection="0">
      <alignment horizontal="left" vertical="center" indent="1"/>
    </xf>
    <xf numFmtId="0" fontId="3" fillId="89" borderId="73" applyNumberFormat="0" applyProtection="0">
      <alignment horizontal="left" vertical="center" indent="1"/>
    </xf>
    <xf numFmtId="0" fontId="3" fillId="89" borderId="73" applyNumberFormat="0" applyProtection="0">
      <alignment horizontal="left" vertical="center" indent="1"/>
    </xf>
    <xf numFmtId="0" fontId="3" fillId="89" borderId="73" applyNumberFormat="0" applyProtection="0">
      <alignment horizontal="left" vertical="center" indent="1"/>
    </xf>
    <xf numFmtId="0" fontId="3" fillId="89" borderId="73" applyNumberFormat="0" applyProtection="0">
      <alignment horizontal="left" vertical="center" indent="1"/>
    </xf>
    <xf numFmtId="0" fontId="3" fillId="89" borderId="73" applyNumberFormat="0" applyProtection="0">
      <alignment horizontal="left" vertical="center" indent="1"/>
    </xf>
    <xf numFmtId="0" fontId="3" fillId="89" borderId="73" applyNumberFormat="0" applyProtection="0">
      <alignment horizontal="left" vertical="center" indent="1"/>
    </xf>
    <xf numFmtId="0" fontId="3" fillId="89" borderId="73" applyNumberFormat="0" applyProtection="0">
      <alignment horizontal="left" vertical="center" indent="1"/>
    </xf>
    <xf numFmtId="0" fontId="3" fillId="89" borderId="73" applyNumberFormat="0" applyProtection="0">
      <alignment horizontal="left" vertical="center" indent="1"/>
    </xf>
    <xf numFmtId="0" fontId="3" fillId="89" borderId="73" applyNumberFormat="0" applyProtection="0">
      <alignment horizontal="left" vertical="center" indent="1"/>
    </xf>
    <xf numFmtId="0" fontId="3" fillId="89" borderId="73" applyNumberFormat="0" applyProtection="0">
      <alignment horizontal="left" vertical="center" indent="1"/>
    </xf>
    <xf numFmtId="0" fontId="3" fillId="89" borderId="73" applyNumberFormat="0" applyProtection="0">
      <alignment horizontal="left" vertical="center" indent="1"/>
    </xf>
    <xf numFmtId="0" fontId="3" fillId="89" borderId="73" applyNumberFormat="0" applyProtection="0">
      <alignment horizontal="left" vertical="center" indent="1"/>
    </xf>
    <xf numFmtId="0" fontId="3" fillId="89" borderId="73" applyNumberFormat="0" applyProtection="0">
      <alignment horizontal="left" vertical="center" indent="1"/>
    </xf>
    <xf numFmtId="0" fontId="3" fillId="89" borderId="73" applyNumberFormat="0" applyProtection="0">
      <alignment horizontal="left" vertical="center" indent="1"/>
    </xf>
    <xf numFmtId="0" fontId="3" fillId="89" borderId="73" applyNumberFormat="0" applyProtection="0">
      <alignment horizontal="left" vertical="center" indent="1"/>
    </xf>
    <xf numFmtId="0" fontId="3" fillId="89" borderId="73" applyNumberFormat="0" applyProtection="0">
      <alignment horizontal="left" vertical="center" indent="1"/>
    </xf>
    <xf numFmtId="0" fontId="3" fillId="89" borderId="73" applyNumberFormat="0" applyProtection="0">
      <alignment horizontal="left" vertical="center" indent="1"/>
    </xf>
    <xf numFmtId="0" fontId="3" fillId="89" borderId="73" applyNumberFormat="0" applyProtection="0">
      <alignment horizontal="left" vertical="center" indent="1"/>
    </xf>
    <xf numFmtId="0" fontId="3" fillId="89" borderId="73" applyNumberFormat="0" applyProtection="0">
      <alignment horizontal="left" vertical="center" indent="1"/>
    </xf>
    <xf numFmtId="0" fontId="3" fillId="89" borderId="73" applyNumberFormat="0" applyProtection="0">
      <alignment horizontal="left" vertical="center" indent="1"/>
    </xf>
    <xf numFmtId="0" fontId="3" fillId="89" borderId="73" applyNumberFormat="0" applyProtection="0">
      <alignment horizontal="left" vertical="center" indent="1"/>
    </xf>
    <xf numFmtId="0" fontId="3" fillId="89" borderId="73" applyNumberFormat="0" applyProtection="0">
      <alignment horizontal="left" vertical="center" indent="1"/>
    </xf>
    <xf numFmtId="0" fontId="3" fillId="89" borderId="73" applyNumberFormat="0" applyProtection="0">
      <alignment horizontal="left" vertical="center" indent="1"/>
    </xf>
    <xf numFmtId="0" fontId="3" fillId="89" borderId="73" applyNumberFormat="0" applyProtection="0">
      <alignment horizontal="left" vertical="center" indent="1"/>
    </xf>
    <xf numFmtId="0" fontId="3" fillId="89" borderId="73" applyNumberFormat="0" applyProtection="0">
      <alignment horizontal="left" vertical="center" indent="1"/>
    </xf>
    <xf numFmtId="0" fontId="3" fillId="89" borderId="73" applyNumberFormat="0" applyProtection="0">
      <alignment horizontal="left" vertical="center" indent="1"/>
    </xf>
    <xf numFmtId="0" fontId="3" fillId="89" borderId="73" applyNumberFormat="0" applyProtection="0">
      <alignment horizontal="left" vertical="center" indent="1"/>
    </xf>
    <xf numFmtId="0" fontId="3" fillId="89" borderId="73" applyNumberFormat="0" applyProtection="0">
      <alignment horizontal="left" vertical="center" indent="1"/>
    </xf>
    <xf numFmtId="0" fontId="3" fillId="89" borderId="73" applyNumberFormat="0" applyProtection="0">
      <alignment horizontal="left" vertical="center" indent="1"/>
    </xf>
    <xf numFmtId="0" fontId="3" fillId="89" borderId="73" applyNumberFormat="0" applyProtection="0">
      <alignment horizontal="left" vertical="center" indent="1"/>
    </xf>
    <xf numFmtId="0" fontId="3" fillId="89" borderId="73" applyNumberFormat="0" applyProtection="0">
      <alignment horizontal="left" vertical="center" indent="1"/>
    </xf>
    <xf numFmtId="0" fontId="3" fillId="89" borderId="73" applyNumberFormat="0" applyProtection="0">
      <alignment horizontal="left" vertical="center" indent="1"/>
    </xf>
    <xf numFmtId="0" fontId="3" fillId="89" borderId="73" applyNumberFormat="0" applyProtection="0">
      <alignment horizontal="left" vertical="center" indent="1"/>
    </xf>
    <xf numFmtId="0" fontId="3" fillId="89" borderId="73" applyNumberFormat="0" applyProtection="0">
      <alignment horizontal="left" vertical="center" indent="1"/>
    </xf>
    <xf numFmtId="0" fontId="3" fillId="89" borderId="73" applyNumberFormat="0" applyProtection="0">
      <alignment horizontal="left" vertical="center" indent="1"/>
    </xf>
    <xf numFmtId="0" fontId="3" fillId="89" borderId="73" applyNumberFormat="0" applyProtection="0">
      <alignment horizontal="left" vertical="center" indent="1"/>
    </xf>
    <xf numFmtId="0" fontId="3" fillId="89" borderId="73" applyNumberFormat="0" applyProtection="0">
      <alignment horizontal="left" vertical="center" indent="1"/>
    </xf>
    <xf numFmtId="0" fontId="3" fillId="89" borderId="73" applyNumberFormat="0" applyProtection="0">
      <alignment horizontal="left" vertical="center" indent="1"/>
    </xf>
    <xf numFmtId="0" fontId="3" fillId="89" borderId="73" applyNumberFormat="0" applyProtection="0">
      <alignment horizontal="left" vertical="center" indent="1"/>
    </xf>
    <xf numFmtId="0" fontId="3" fillId="89" borderId="73" applyNumberFormat="0" applyProtection="0">
      <alignment horizontal="left" vertical="center" indent="1"/>
    </xf>
    <xf numFmtId="0" fontId="3" fillId="89" borderId="73" applyNumberFormat="0" applyProtection="0">
      <alignment horizontal="left" vertical="center" indent="1"/>
    </xf>
    <xf numFmtId="0" fontId="3" fillId="89" borderId="73" applyNumberFormat="0" applyProtection="0">
      <alignment horizontal="left" vertical="center" indent="1"/>
    </xf>
    <xf numFmtId="0" fontId="3" fillId="89" borderId="73" applyNumberFormat="0" applyProtection="0">
      <alignment horizontal="left" vertical="center" indent="1"/>
    </xf>
    <xf numFmtId="0" fontId="3" fillId="89" borderId="73" applyNumberFormat="0" applyProtection="0">
      <alignment horizontal="left" vertical="center" indent="1"/>
    </xf>
    <xf numFmtId="0" fontId="3" fillId="89" borderId="73" applyNumberFormat="0" applyProtection="0">
      <alignment horizontal="left" vertical="center" indent="1"/>
    </xf>
    <xf numFmtId="0" fontId="3" fillId="89" borderId="73" applyNumberFormat="0" applyProtection="0">
      <alignment horizontal="left" vertical="center" indent="1"/>
    </xf>
    <xf numFmtId="0" fontId="3" fillId="89" borderId="73" applyNumberFormat="0" applyProtection="0">
      <alignment horizontal="left" vertical="center" indent="1"/>
    </xf>
    <xf numFmtId="0" fontId="3" fillId="89" borderId="73" applyNumberFormat="0" applyProtection="0">
      <alignment horizontal="left" vertical="center" indent="1"/>
    </xf>
    <xf numFmtId="0" fontId="3" fillId="89" borderId="73" applyNumberFormat="0" applyProtection="0">
      <alignment horizontal="left" vertical="center" indent="1"/>
    </xf>
    <xf numFmtId="0" fontId="3" fillId="89" borderId="73" applyNumberFormat="0" applyProtection="0">
      <alignment horizontal="left" vertical="center" indent="1"/>
    </xf>
    <xf numFmtId="0" fontId="3" fillId="89" borderId="73" applyNumberFormat="0" applyProtection="0">
      <alignment horizontal="left" vertical="center" indent="1"/>
    </xf>
    <xf numFmtId="0" fontId="3" fillId="89" borderId="73" applyNumberFormat="0" applyProtection="0">
      <alignment horizontal="left" vertical="center" indent="1"/>
    </xf>
    <xf numFmtId="0" fontId="3" fillId="89" borderId="73" applyNumberFormat="0" applyProtection="0">
      <alignment horizontal="left" vertical="center" indent="1"/>
    </xf>
    <xf numFmtId="0" fontId="3" fillId="89" borderId="73" applyNumberFormat="0" applyProtection="0">
      <alignment horizontal="left" vertical="center" indent="1"/>
    </xf>
    <xf numFmtId="0" fontId="3" fillId="89" borderId="73" applyNumberFormat="0" applyProtection="0">
      <alignment horizontal="left" vertical="center" indent="1"/>
    </xf>
    <xf numFmtId="0" fontId="3" fillId="89" borderId="73" applyNumberFormat="0" applyProtection="0">
      <alignment horizontal="left" vertical="center" indent="1"/>
    </xf>
    <xf numFmtId="0" fontId="3" fillId="89" borderId="73" applyNumberFormat="0" applyProtection="0">
      <alignment horizontal="left" vertical="center" indent="1"/>
    </xf>
    <xf numFmtId="0" fontId="3" fillId="89" borderId="73" applyNumberFormat="0" applyProtection="0">
      <alignment horizontal="left" vertical="center" indent="1"/>
    </xf>
    <xf numFmtId="0" fontId="3" fillId="89" borderId="73" applyNumberFormat="0" applyProtection="0">
      <alignment horizontal="left" vertical="center" indent="1"/>
    </xf>
    <xf numFmtId="0" fontId="3" fillId="89" borderId="73" applyNumberFormat="0" applyProtection="0">
      <alignment horizontal="left" vertical="center" indent="1"/>
    </xf>
    <xf numFmtId="0" fontId="3" fillId="89" borderId="73" applyNumberFormat="0" applyProtection="0">
      <alignment horizontal="left" vertical="center" indent="1"/>
    </xf>
    <xf numFmtId="0" fontId="3" fillId="89" borderId="73" applyNumberFormat="0" applyProtection="0">
      <alignment horizontal="left" vertical="center" indent="1"/>
    </xf>
    <xf numFmtId="0" fontId="3" fillId="89" borderId="73" applyNumberFormat="0" applyProtection="0">
      <alignment horizontal="left" vertical="center" indent="1"/>
    </xf>
    <xf numFmtId="0" fontId="3" fillId="89" borderId="73" applyNumberFormat="0" applyProtection="0">
      <alignment horizontal="left" vertical="center" indent="1"/>
    </xf>
    <xf numFmtId="0" fontId="3" fillId="89" borderId="73" applyNumberFormat="0" applyProtection="0">
      <alignment horizontal="left" vertical="center" indent="1"/>
    </xf>
    <xf numFmtId="0" fontId="3" fillId="89" borderId="73" applyNumberFormat="0" applyProtection="0">
      <alignment horizontal="left" vertical="center" indent="1"/>
    </xf>
    <xf numFmtId="0" fontId="3" fillId="89" borderId="73" applyNumberFormat="0" applyProtection="0">
      <alignment horizontal="left" vertical="center" indent="1"/>
    </xf>
    <xf numFmtId="0" fontId="3" fillId="89" borderId="73" applyNumberFormat="0" applyProtection="0">
      <alignment horizontal="left" vertical="center" indent="1"/>
    </xf>
    <xf numFmtId="0" fontId="3" fillId="89" borderId="73" applyNumberFormat="0" applyProtection="0">
      <alignment horizontal="left" vertical="center" indent="1"/>
    </xf>
    <xf numFmtId="0" fontId="3" fillId="89" borderId="73" applyNumberFormat="0" applyProtection="0">
      <alignment horizontal="left" vertical="center" indent="1"/>
    </xf>
    <xf numFmtId="0" fontId="3" fillId="89" borderId="73" applyNumberFormat="0" applyProtection="0">
      <alignment horizontal="left" vertical="center" indent="1"/>
    </xf>
    <xf numFmtId="0" fontId="3" fillId="89" borderId="73" applyNumberFormat="0" applyProtection="0">
      <alignment horizontal="left" vertical="center" indent="1"/>
    </xf>
    <xf numFmtId="0" fontId="3" fillId="89" borderId="73" applyNumberFormat="0" applyProtection="0">
      <alignment horizontal="left" vertical="center" indent="1"/>
    </xf>
    <xf numFmtId="0" fontId="3" fillId="89" borderId="73" applyNumberFormat="0" applyProtection="0">
      <alignment horizontal="left" vertical="center" indent="1"/>
    </xf>
    <xf numFmtId="0" fontId="3" fillId="89" borderId="73" applyNumberFormat="0" applyProtection="0">
      <alignment horizontal="left" vertical="center" indent="1"/>
    </xf>
    <xf numFmtId="0" fontId="3" fillId="89" borderId="73" applyNumberFormat="0" applyProtection="0">
      <alignment horizontal="left" vertical="center" indent="1"/>
    </xf>
    <xf numFmtId="0" fontId="3" fillId="89" borderId="73" applyNumberFormat="0" applyProtection="0">
      <alignment horizontal="left" vertical="center" indent="1"/>
    </xf>
    <xf numFmtId="0" fontId="3" fillId="89" borderId="73" applyNumberFormat="0" applyProtection="0">
      <alignment horizontal="left" vertical="center" indent="1"/>
    </xf>
    <xf numFmtId="0" fontId="3" fillId="89" borderId="73" applyNumberFormat="0" applyProtection="0">
      <alignment horizontal="left" vertical="center" indent="1"/>
    </xf>
    <xf numFmtId="0" fontId="3" fillId="89" borderId="73" applyNumberFormat="0" applyProtection="0">
      <alignment horizontal="left" vertical="center" indent="1"/>
    </xf>
    <xf numFmtId="0" fontId="3" fillId="89" borderId="73" applyNumberFormat="0" applyProtection="0">
      <alignment horizontal="left" vertical="center" indent="1"/>
    </xf>
    <xf numFmtId="0" fontId="3" fillId="89" borderId="73" applyNumberFormat="0" applyProtection="0">
      <alignment horizontal="left" vertical="center" indent="1"/>
    </xf>
    <xf numFmtId="0" fontId="3" fillId="89" borderId="73" applyNumberFormat="0" applyProtection="0">
      <alignment horizontal="left" vertical="center" indent="1"/>
    </xf>
    <xf numFmtId="0" fontId="3" fillId="89" borderId="73" applyNumberFormat="0" applyProtection="0">
      <alignment horizontal="left" vertical="center" indent="1"/>
    </xf>
    <xf numFmtId="0" fontId="3" fillId="89" borderId="73" applyNumberFormat="0" applyProtection="0">
      <alignment horizontal="left" vertical="center" indent="1"/>
    </xf>
    <xf numFmtId="0" fontId="3" fillId="89" borderId="73" applyNumberFormat="0" applyProtection="0">
      <alignment horizontal="left" vertical="center" indent="1"/>
    </xf>
    <xf numFmtId="0" fontId="3" fillId="89" borderId="73" applyNumberFormat="0" applyProtection="0">
      <alignment horizontal="left" vertical="center" indent="1"/>
    </xf>
    <xf numFmtId="0" fontId="3" fillId="89" borderId="73" applyNumberFormat="0" applyProtection="0">
      <alignment horizontal="left" vertical="center" indent="1"/>
    </xf>
    <xf numFmtId="0" fontId="3" fillId="89" borderId="73" applyNumberFormat="0" applyProtection="0">
      <alignment horizontal="left" vertical="center" indent="1"/>
    </xf>
    <xf numFmtId="0" fontId="3" fillId="89" borderId="73" applyNumberFormat="0" applyProtection="0">
      <alignment horizontal="left" vertical="center" indent="1"/>
    </xf>
    <xf numFmtId="0" fontId="3" fillId="89" borderId="73" applyNumberFormat="0" applyProtection="0">
      <alignment horizontal="left" vertical="center" indent="1"/>
    </xf>
    <xf numFmtId="0" fontId="3" fillId="89" borderId="73" applyNumberFormat="0" applyProtection="0">
      <alignment horizontal="left" vertical="center" indent="1"/>
    </xf>
    <xf numFmtId="0" fontId="3" fillId="89" borderId="73" applyNumberFormat="0" applyProtection="0">
      <alignment horizontal="left" vertical="center" indent="1"/>
    </xf>
    <xf numFmtId="0" fontId="3" fillId="89" borderId="73" applyNumberFormat="0" applyProtection="0">
      <alignment horizontal="left" vertical="center" indent="1"/>
    </xf>
    <xf numFmtId="0" fontId="3" fillId="89" borderId="73" applyNumberFormat="0" applyProtection="0">
      <alignment horizontal="left" vertical="center" indent="1"/>
    </xf>
    <xf numFmtId="0" fontId="3" fillId="89" borderId="73" applyNumberFormat="0" applyProtection="0">
      <alignment horizontal="left" vertical="center" indent="1"/>
    </xf>
    <xf numFmtId="0" fontId="3" fillId="89" borderId="73" applyNumberFormat="0" applyProtection="0">
      <alignment horizontal="left" vertical="center" indent="1"/>
    </xf>
    <xf numFmtId="0" fontId="3" fillId="89" borderId="73" applyNumberFormat="0" applyProtection="0">
      <alignment horizontal="left" vertical="center" indent="1"/>
    </xf>
    <xf numFmtId="0" fontId="3" fillId="89" borderId="73" applyNumberFormat="0" applyProtection="0">
      <alignment horizontal="left" vertical="center" indent="1"/>
    </xf>
    <xf numFmtId="0" fontId="3" fillId="89" borderId="73" applyNumberFormat="0" applyProtection="0">
      <alignment horizontal="left" vertical="center" indent="1"/>
    </xf>
    <xf numFmtId="0" fontId="3" fillId="89" borderId="73" applyNumberFormat="0" applyProtection="0">
      <alignment horizontal="left" vertical="center" indent="1"/>
    </xf>
    <xf numFmtId="0" fontId="3" fillId="89" borderId="73" applyNumberFormat="0" applyProtection="0">
      <alignment horizontal="left" vertical="center" indent="1"/>
    </xf>
    <xf numFmtId="0" fontId="3" fillId="89" borderId="73" applyNumberFormat="0" applyProtection="0">
      <alignment horizontal="left" vertical="center" indent="1"/>
    </xf>
    <xf numFmtId="0" fontId="3" fillId="89" borderId="73" applyNumberFormat="0" applyProtection="0">
      <alignment horizontal="left" vertical="center" indent="1"/>
    </xf>
    <xf numFmtId="0" fontId="3" fillId="89" borderId="73" applyNumberFormat="0" applyProtection="0">
      <alignment horizontal="left" vertical="center" indent="1"/>
    </xf>
    <xf numFmtId="0" fontId="3" fillId="89" borderId="73" applyNumberFormat="0" applyProtection="0">
      <alignment horizontal="left" vertical="center" indent="1"/>
    </xf>
    <xf numFmtId="0" fontId="3" fillId="89" borderId="73" applyNumberFormat="0" applyProtection="0">
      <alignment horizontal="left" vertical="center" indent="1"/>
    </xf>
    <xf numFmtId="0" fontId="3" fillId="89" borderId="73" applyNumberFormat="0" applyProtection="0">
      <alignment horizontal="left" vertical="center" indent="1"/>
    </xf>
    <xf numFmtId="0" fontId="3" fillId="89" borderId="73" applyNumberFormat="0" applyProtection="0">
      <alignment horizontal="left" vertical="center" indent="1"/>
    </xf>
    <xf numFmtId="0" fontId="3" fillId="89" borderId="73" applyNumberFormat="0" applyProtection="0">
      <alignment horizontal="left" vertical="center" indent="1"/>
    </xf>
    <xf numFmtId="0" fontId="3" fillId="89" borderId="73" applyNumberFormat="0" applyProtection="0">
      <alignment horizontal="left" vertical="center" indent="1"/>
    </xf>
    <xf numFmtId="0" fontId="3" fillId="89" borderId="73" applyNumberFormat="0" applyProtection="0">
      <alignment horizontal="left" vertical="center" indent="1"/>
    </xf>
    <xf numFmtId="0" fontId="3" fillId="89" borderId="73" applyNumberFormat="0" applyProtection="0">
      <alignment horizontal="left" vertical="center" indent="1"/>
    </xf>
    <xf numFmtId="0" fontId="3" fillId="89" borderId="73" applyNumberFormat="0" applyProtection="0">
      <alignment horizontal="left" vertical="center" indent="1"/>
    </xf>
    <xf numFmtId="0" fontId="3" fillId="89" borderId="73" applyNumberFormat="0" applyProtection="0">
      <alignment horizontal="left" vertical="center" indent="1"/>
    </xf>
    <xf numFmtId="0" fontId="3" fillId="89" borderId="73" applyNumberFormat="0" applyProtection="0">
      <alignment horizontal="left" vertical="center" indent="1"/>
    </xf>
    <xf numFmtId="0" fontId="3" fillId="89" borderId="73" applyNumberFormat="0" applyProtection="0">
      <alignment horizontal="left" vertical="center" indent="1"/>
    </xf>
    <xf numFmtId="0" fontId="3" fillId="89" borderId="73" applyNumberFormat="0" applyProtection="0">
      <alignment horizontal="left" vertical="center" indent="1"/>
    </xf>
    <xf numFmtId="0" fontId="3" fillId="89" borderId="73" applyNumberFormat="0" applyProtection="0">
      <alignment horizontal="left" vertical="center" indent="1"/>
    </xf>
    <xf numFmtId="0" fontId="3" fillId="89" borderId="73" applyNumberFormat="0" applyProtection="0">
      <alignment horizontal="left" vertical="center" indent="1"/>
    </xf>
    <xf numFmtId="0" fontId="3" fillId="89" borderId="73" applyNumberFormat="0" applyProtection="0">
      <alignment horizontal="left" vertical="center" indent="1"/>
    </xf>
    <xf numFmtId="0" fontId="3" fillId="89" borderId="73" applyNumberFormat="0" applyProtection="0">
      <alignment horizontal="left" vertical="center" indent="1"/>
    </xf>
    <xf numFmtId="0" fontId="3" fillId="89" borderId="73" applyNumberFormat="0" applyProtection="0">
      <alignment horizontal="left" vertical="center" indent="1"/>
    </xf>
    <xf numFmtId="0" fontId="3" fillId="89" borderId="73" applyNumberFormat="0" applyProtection="0">
      <alignment horizontal="left" vertical="center" indent="1"/>
    </xf>
    <xf numFmtId="0" fontId="3" fillId="89" borderId="73" applyNumberFormat="0" applyProtection="0">
      <alignment horizontal="left" vertical="center" indent="1"/>
    </xf>
    <xf numFmtId="0" fontId="3" fillId="89" borderId="73" applyNumberFormat="0" applyProtection="0">
      <alignment horizontal="left" vertical="center" indent="1"/>
    </xf>
    <xf numFmtId="0" fontId="3" fillId="89" borderId="73" applyNumberFormat="0" applyProtection="0">
      <alignment horizontal="left" vertical="center" indent="1"/>
    </xf>
    <xf numFmtId="0" fontId="3" fillId="89" borderId="73" applyNumberFormat="0" applyProtection="0">
      <alignment horizontal="left" vertical="center" indent="1"/>
    </xf>
    <xf numFmtId="0" fontId="3" fillId="89" borderId="73" applyNumberFormat="0" applyProtection="0">
      <alignment horizontal="left" vertical="center" indent="1"/>
    </xf>
    <xf numFmtId="0" fontId="3" fillId="89" borderId="73" applyNumberFormat="0" applyProtection="0">
      <alignment horizontal="left" vertical="center" indent="1"/>
    </xf>
    <xf numFmtId="0" fontId="3" fillId="89" borderId="73" applyNumberFormat="0" applyProtection="0">
      <alignment horizontal="left" vertical="center" indent="1"/>
    </xf>
    <xf numFmtId="0" fontId="3" fillId="89" borderId="73" applyNumberFormat="0" applyProtection="0">
      <alignment horizontal="left" vertical="center" indent="1"/>
    </xf>
    <xf numFmtId="0" fontId="3" fillId="89" borderId="73" applyNumberFormat="0" applyProtection="0">
      <alignment horizontal="left" vertical="center" indent="1"/>
    </xf>
    <xf numFmtId="0" fontId="3" fillId="89" borderId="73" applyNumberFormat="0" applyProtection="0">
      <alignment horizontal="left" vertical="center" indent="1"/>
    </xf>
    <xf numFmtId="0" fontId="3" fillId="89" borderId="73" applyNumberFormat="0" applyProtection="0">
      <alignment horizontal="left" vertical="center" indent="1"/>
    </xf>
    <xf numFmtId="0" fontId="3" fillId="89" borderId="73" applyNumberFormat="0" applyProtection="0">
      <alignment horizontal="left" vertical="center" indent="1"/>
    </xf>
    <xf numFmtId="0" fontId="3" fillId="89" borderId="73" applyNumberFormat="0" applyProtection="0">
      <alignment horizontal="left" vertical="center" indent="1"/>
    </xf>
    <xf numFmtId="0" fontId="3" fillId="89" borderId="73" applyNumberFormat="0" applyProtection="0">
      <alignment horizontal="left" vertical="center" indent="1"/>
    </xf>
    <xf numFmtId="0" fontId="3" fillId="89" borderId="73" applyNumberFormat="0" applyProtection="0">
      <alignment horizontal="left" vertical="center" indent="1"/>
    </xf>
    <xf numFmtId="0" fontId="3" fillId="89" borderId="73" applyNumberFormat="0" applyProtection="0">
      <alignment horizontal="left" vertical="center" indent="1"/>
    </xf>
    <xf numFmtId="0" fontId="3" fillId="89" borderId="73" applyNumberFormat="0" applyProtection="0">
      <alignment horizontal="left" vertical="center" indent="1"/>
    </xf>
    <xf numFmtId="0" fontId="3" fillId="89" borderId="73" applyNumberFormat="0" applyProtection="0">
      <alignment horizontal="left" vertical="center" indent="1"/>
    </xf>
    <xf numFmtId="0" fontId="3" fillId="89" borderId="73" applyNumberFormat="0" applyProtection="0">
      <alignment horizontal="left" vertical="center" indent="1"/>
    </xf>
    <xf numFmtId="0" fontId="3" fillId="89" borderId="73" applyNumberFormat="0" applyProtection="0">
      <alignment horizontal="left" vertical="center" indent="1"/>
    </xf>
    <xf numFmtId="0" fontId="3" fillId="89" borderId="73" applyNumberFormat="0" applyProtection="0">
      <alignment horizontal="left" vertical="center" indent="1"/>
    </xf>
    <xf numFmtId="0" fontId="3" fillId="89" borderId="73" applyNumberFormat="0" applyProtection="0">
      <alignment horizontal="left" vertical="center" indent="1"/>
    </xf>
    <xf numFmtId="0" fontId="3" fillId="89" borderId="73" applyNumberFormat="0" applyProtection="0">
      <alignment horizontal="left" vertical="center" indent="1"/>
    </xf>
    <xf numFmtId="0" fontId="3" fillId="89" borderId="73" applyNumberFormat="0" applyProtection="0">
      <alignment horizontal="left" vertical="center" indent="1"/>
    </xf>
    <xf numFmtId="0" fontId="3" fillId="89" borderId="73" applyNumberFormat="0" applyProtection="0">
      <alignment horizontal="left" vertical="center" indent="1"/>
    </xf>
    <xf numFmtId="0" fontId="3" fillId="89" borderId="73" applyNumberFormat="0" applyProtection="0">
      <alignment horizontal="left" vertical="center" indent="1"/>
    </xf>
    <xf numFmtId="0" fontId="3" fillId="89" borderId="73" applyNumberFormat="0" applyProtection="0">
      <alignment horizontal="left" vertical="center" indent="1"/>
    </xf>
    <xf numFmtId="0" fontId="3" fillId="89" borderId="73" applyNumberFormat="0" applyProtection="0">
      <alignment horizontal="left" vertical="center" indent="1"/>
    </xf>
    <xf numFmtId="0" fontId="3" fillId="89" borderId="73" applyNumberFormat="0" applyProtection="0">
      <alignment horizontal="left" vertical="center" indent="1"/>
    </xf>
    <xf numFmtId="0" fontId="3" fillId="89" borderId="73" applyNumberFormat="0" applyProtection="0">
      <alignment horizontal="left" vertical="center" indent="1"/>
    </xf>
    <xf numFmtId="0" fontId="3" fillId="89" borderId="73" applyNumberFormat="0" applyProtection="0">
      <alignment horizontal="left" vertical="center" indent="1"/>
    </xf>
    <xf numFmtId="0" fontId="3" fillId="89" borderId="73" applyNumberFormat="0" applyProtection="0">
      <alignment horizontal="left" vertical="center" indent="1"/>
    </xf>
    <xf numFmtId="0" fontId="3" fillId="89" borderId="73" applyNumberFormat="0" applyProtection="0">
      <alignment horizontal="left" vertical="center" indent="1"/>
    </xf>
    <xf numFmtId="0" fontId="3" fillId="89" borderId="73" applyNumberFormat="0" applyProtection="0">
      <alignment horizontal="left" vertical="center" indent="1"/>
    </xf>
    <xf numFmtId="0" fontId="3" fillId="89" borderId="73" applyNumberFormat="0" applyProtection="0">
      <alignment horizontal="left" vertical="center" indent="1"/>
    </xf>
    <xf numFmtId="0" fontId="3" fillId="89" borderId="73" applyNumberFormat="0" applyProtection="0">
      <alignment horizontal="left" vertical="center" indent="1"/>
    </xf>
    <xf numFmtId="0" fontId="3" fillId="89" borderId="73" applyNumberFormat="0" applyProtection="0">
      <alignment horizontal="left" vertical="center" indent="1"/>
    </xf>
    <xf numFmtId="0" fontId="3" fillId="89" borderId="73" applyNumberFormat="0" applyProtection="0">
      <alignment horizontal="left" vertical="center" indent="1"/>
    </xf>
    <xf numFmtId="0" fontId="3" fillId="89" borderId="73" applyNumberFormat="0" applyProtection="0">
      <alignment horizontal="left" vertical="center" indent="1"/>
    </xf>
    <xf numFmtId="0" fontId="3" fillId="89" borderId="73" applyNumberFormat="0" applyProtection="0">
      <alignment horizontal="left" vertical="center" indent="1"/>
    </xf>
    <xf numFmtId="0" fontId="3" fillId="89" borderId="73" applyNumberFormat="0" applyProtection="0">
      <alignment horizontal="left" vertical="center" indent="1"/>
    </xf>
    <xf numFmtId="0" fontId="3" fillId="89" borderId="73" applyNumberFormat="0" applyProtection="0">
      <alignment horizontal="left" vertical="center" indent="1"/>
    </xf>
    <xf numFmtId="0" fontId="3" fillId="89" borderId="73" applyNumberFormat="0" applyProtection="0">
      <alignment horizontal="left" vertical="center" indent="1"/>
    </xf>
    <xf numFmtId="0" fontId="3" fillId="89" borderId="73" applyNumberFormat="0" applyProtection="0">
      <alignment horizontal="left" vertical="center" indent="1"/>
    </xf>
    <xf numFmtId="0" fontId="3" fillId="89" borderId="73" applyNumberFormat="0" applyProtection="0">
      <alignment horizontal="left" vertical="center" indent="1"/>
    </xf>
    <xf numFmtId="0" fontId="3" fillId="89" borderId="73" applyNumberFormat="0" applyProtection="0">
      <alignment horizontal="left" vertical="center" indent="1"/>
    </xf>
    <xf numFmtId="0" fontId="3" fillId="89" borderId="73" applyNumberFormat="0" applyProtection="0">
      <alignment horizontal="left" vertical="center" indent="1"/>
    </xf>
    <xf numFmtId="0" fontId="3" fillId="89" borderId="73" applyNumberFormat="0" applyProtection="0">
      <alignment horizontal="left" vertical="center" indent="1"/>
    </xf>
    <xf numFmtId="0" fontId="3" fillId="89" borderId="73" applyNumberFormat="0" applyProtection="0">
      <alignment horizontal="left" vertical="center" indent="1"/>
    </xf>
    <xf numFmtId="0" fontId="3" fillId="89" borderId="73" applyNumberFormat="0" applyProtection="0">
      <alignment horizontal="left" vertical="center" indent="1"/>
    </xf>
    <xf numFmtId="0" fontId="3" fillId="89" borderId="73" applyNumberFormat="0" applyProtection="0">
      <alignment horizontal="left" vertical="center" indent="1"/>
    </xf>
    <xf numFmtId="0" fontId="3" fillId="89" borderId="73" applyNumberFormat="0" applyProtection="0">
      <alignment horizontal="left" vertical="center" indent="1"/>
    </xf>
    <xf numFmtId="0" fontId="3" fillId="89" borderId="73" applyNumberFormat="0" applyProtection="0">
      <alignment horizontal="left" vertical="center" indent="1"/>
    </xf>
    <xf numFmtId="0" fontId="3" fillId="89" borderId="73" applyNumberFormat="0" applyProtection="0">
      <alignment horizontal="left" vertical="center" indent="1"/>
    </xf>
    <xf numFmtId="0" fontId="3" fillId="89" borderId="73" applyNumberFormat="0" applyProtection="0">
      <alignment horizontal="left" vertical="center" indent="1"/>
    </xf>
    <xf numFmtId="0" fontId="3" fillId="89" borderId="73" applyNumberFormat="0" applyProtection="0">
      <alignment horizontal="left" vertical="center" indent="1"/>
    </xf>
    <xf numFmtId="0" fontId="3" fillId="89" borderId="73" applyNumberFormat="0" applyProtection="0">
      <alignment horizontal="left" vertical="center" indent="1"/>
    </xf>
    <xf numFmtId="0" fontId="3" fillId="89" borderId="73" applyNumberFormat="0" applyProtection="0">
      <alignment horizontal="left" vertical="center" indent="1"/>
    </xf>
    <xf numFmtId="0" fontId="3" fillId="89" borderId="73" applyNumberFormat="0" applyProtection="0">
      <alignment horizontal="left" vertical="center" indent="1"/>
    </xf>
    <xf numFmtId="0" fontId="3" fillId="89" borderId="73" applyNumberFormat="0" applyProtection="0">
      <alignment horizontal="left" vertical="center" indent="1"/>
    </xf>
    <xf numFmtId="0" fontId="3" fillId="89" borderId="73" applyNumberFormat="0" applyProtection="0">
      <alignment horizontal="left" vertical="center" indent="1"/>
    </xf>
    <xf numFmtId="0" fontId="3" fillId="89" borderId="73" applyNumberFormat="0" applyProtection="0">
      <alignment horizontal="left" vertical="center" indent="1"/>
    </xf>
    <xf numFmtId="0" fontId="3" fillId="89" borderId="73" applyNumberFormat="0" applyProtection="0">
      <alignment horizontal="left" vertical="center" indent="1"/>
    </xf>
    <xf numFmtId="0" fontId="3" fillId="89" borderId="73" applyNumberFormat="0" applyProtection="0">
      <alignment horizontal="left" vertical="center" indent="1"/>
    </xf>
    <xf numFmtId="0" fontId="3" fillId="89" borderId="73" applyNumberFormat="0" applyProtection="0">
      <alignment horizontal="left" vertical="center" indent="1"/>
    </xf>
    <xf numFmtId="0" fontId="3" fillId="89" borderId="73" applyNumberFormat="0" applyProtection="0">
      <alignment horizontal="left" vertical="center" indent="1"/>
    </xf>
    <xf numFmtId="0" fontId="3" fillId="89" borderId="73" applyNumberFormat="0" applyProtection="0">
      <alignment horizontal="left" vertical="center" indent="1"/>
    </xf>
    <xf numFmtId="0" fontId="3" fillId="89" borderId="73" applyNumberFormat="0" applyProtection="0">
      <alignment horizontal="left" vertical="center" indent="1"/>
    </xf>
    <xf numFmtId="0" fontId="3" fillId="89" borderId="73" applyNumberFormat="0" applyProtection="0">
      <alignment horizontal="left" vertical="center" indent="1"/>
    </xf>
    <xf numFmtId="0" fontId="3" fillId="89" borderId="73" applyNumberFormat="0" applyProtection="0">
      <alignment horizontal="left" vertical="center" indent="1"/>
    </xf>
    <xf numFmtId="0" fontId="3" fillId="89" borderId="73" applyNumberFormat="0" applyProtection="0">
      <alignment horizontal="left" vertical="center" indent="1"/>
    </xf>
    <xf numFmtId="0" fontId="3" fillId="89" borderId="73" applyNumberFormat="0" applyProtection="0">
      <alignment horizontal="left" vertical="center" indent="1"/>
    </xf>
    <xf numFmtId="0" fontId="3" fillId="89" borderId="73" applyNumberFormat="0" applyProtection="0">
      <alignment horizontal="left" vertical="center" indent="1"/>
    </xf>
    <xf numFmtId="0" fontId="3" fillId="89" borderId="73" applyNumberFormat="0" applyProtection="0">
      <alignment horizontal="left" vertical="center" indent="1"/>
    </xf>
    <xf numFmtId="0" fontId="3" fillId="89" borderId="73" applyNumberFormat="0" applyProtection="0">
      <alignment horizontal="left" vertical="center" indent="1"/>
    </xf>
    <xf numFmtId="0" fontId="3" fillId="89" borderId="73" applyNumberFormat="0" applyProtection="0">
      <alignment horizontal="left" vertical="center" indent="1"/>
    </xf>
    <xf numFmtId="0" fontId="3" fillId="89" borderId="73" applyNumberFormat="0" applyProtection="0">
      <alignment horizontal="left" vertical="center" indent="1"/>
    </xf>
    <xf numFmtId="0" fontId="3" fillId="89" borderId="73" applyNumberFormat="0" applyProtection="0">
      <alignment horizontal="left" vertical="center" indent="1"/>
    </xf>
    <xf numFmtId="0" fontId="3" fillId="89" borderId="73" applyNumberFormat="0" applyProtection="0">
      <alignment horizontal="left" vertical="center" indent="1"/>
    </xf>
    <xf numFmtId="0" fontId="3" fillId="89" borderId="73" applyNumberFormat="0" applyProtection="0">
      <alignment horizontal="left" vertical="center" indent="1"/>
    </xf>
    <xf numFmtId="0" fontId="3" fillId="89" borderId="73" applyNumberFormat="0" applyProtection="0">
      <alignment horizontal="left" vertical="center" indent="1"/>
    </xf>
    <xf numFmtId="0" fontId="3" fillId="89" borderId="73" applyNumberFormat="0" applyProtection="0">
      <alignment horizontal="left" vertical="center" indent="1"/>
    </xf>
    <xf numFmtId="0" fontId="3" fillId="89" borderId="73" applyNumberFormat="0" applyProtection="0">
      <alignment horizontal="left" vertical="center" indent="1"/>
    </xf>
    <xf numFmtId="0" fontId="3" fillId="89" borderId="73" applyNumberFormat="0" applyProtection="0">
      <alignment horizontal="left" vertical="center" indent="1"/>
    </xf>
    <xf numFmtId="0" fontId="3" fillId="89" borderId="73" applyNumberFormat="0" applyProtection="0">
      <alignment horizontal="left" vertical="center" indent="1"/>
    </xf>
    <xf numFmtId="0" fontId="3" fillId="89" borderId="73" applyNumberFormat="0" applyProtection="0">
      <alignment horizontal="left" vertical="center" indent="1"/>
    </xf>
    <xf numFmtId="0" fontId="3" fillId="89" borderId="73" applyNumberFormat="0" applyProtection="0">
      <alignment horizontal="left" vertical="center" indent="1"/>
    </xf>
    <xf numFmtId="0" fontId="3" fillId="89" borderId="73" applyNumberFormat="0" applyProtection="0">
      <alignment horizontal="left" vertical="center" indent="1"/>
    </xf>
    <xf numFmtId="0" fontId="3" fillId="89" borderId="73" applyNumberFormat="0" applyProtection="0">
      <alignment horizontal="left" vertical="center" indent="1"/>
    </xf>
    <xf numFmtId="0" fontId="3" fillId="89" borderId="73" applyNumberFormat="0" applyProtection="0">
      <alignment horizontal="left" vertical="center" indent="1"/>
    </xf>
    <xf numFmtId="0" fontId="3" fillId="89" borderId="73" applyNumberFormat="0" applyProtection="0">
      <alignment horizontal="left" vertical="center" indent="1"/>
    </xf>
    <xf numFmtId="0" fontId="3" fillId="89" borderId="73" applyNumberFormat="0" applyProtection="0">
      <alignment horizontal="left" vertical="center" indent="1"/>
    </xf>
    <xf numFmtId="0" fontId="3" fillId="89" borderId="73" applyNumberFormat="0" applyProtection="0">
      <alignment horizontal="left" vertical="center" indent="1"/>
    </xf>
    <xf numFmtId="0" fontId="3" fillId="89" borderId="73" applyNumberFormat="0" applyProtection="0">
      <alignment horizontal="left" vertical="center" indent="1"/>
    </xf>
    <xf numFmtId="0" fontId="3" fillId="89" borderId="73" applyNumberFormat="0" applyProtection="0">
      <alignment horizontal="left" vertical="center" indent="1"/>
    </xf>
    <xf numFmtId="0" fontId="3" fillId="89" borderId="73" applyNumberFormat="0" applyProtection="0">
      <alignment horizontal="left" vertical="center" indent="1"/>
    </xf>
    <xf numFmtId="0" fontId="3" fillId="89" borderId="73" applyNumberFormat="0" applyProtection="0">
      <alignment horizontal="left" vertical="center" indent="1"/>
    </xf>
    <xf numFmtId="0" fontId="3" fillId="89" borderId="73" applyNumberFormat="0" applyProtection="0">
      <alignment horizontal="left" vertical="center" indent="1"/>
    </xf>
    <xf numFmtId="0" fontId="3" fillId="89" borderId="73" applyNumberFormat="0" applyProtection="0">
      <alignment horizontal="left" vertical="center" indent="1"/>
    </xf>
    <xf numFmtId="0" fontId="3" fillId="89" borderId="73" applyNumberFormat="0" applyProtection="0">
      <alignment horizontal="left" vertical="center" indent="1"/>
    </xf>
    <xf numFmtId="0" fontId="3" fillId="89" borderId="73" applyNumberFormat="0" applyProtection="0">
      <alignment horizontal="left" vertical="center" indent="1"/>
    </xf>
    <xf numFmtId="0" fontId="3" fillId="89" borderId="73" applyNumberFormat="0" applyProtection="0">
      <alignment horizontal="left" vertical="center" indent="1"/>
    </xf>
    <xf numFmtId="0" fontId="3" fillId="89" borderId="73" applyNumberFormat="0" applyProtection="0">
      <alignment horizontal="left" vertical="center" indent="1"/>
    </xf>
    <xf numFmtId="0" fontId="3" fillId="89" borderId="73" applyNumberFormat="0" applyProtection="0">
      <alignment horizontal="left" vertical="center" indent="1"/>
    </xf>
    <xf numFmtId="0" fontId="3" fillId="89" borderId="73" applyNumberFormat="0" applyProtection="0">
      <alignment horizontal="left" vertical="center" indent="1"/>
    </xf>
    <xf numFmtId="0" fontId="3" fillId="89" borderId="73" applyNumberFormat="0" applyProtection="0">
      <alignment horizontal="left" vertical="center" indent="1"/>
    </xf>
    <xf numFmtId="0" fontId="3" fillId="89" borderId="73" applyNumberFormat="0" applyProtection="0">
      <alignment horizontal="left" vertical="center" indent="1"/>
    </xf>
    <xf numFmtId="0" fontId="3" fillId="89" borderId="73" applyNumberFormat="0" applyProtection="0">
      <alignment horizontal="left" vertical="center" indent="1"/>
    </xf>
    <xf numFmtId="0" fontId="3" fillId="89" borderId="73" applyNumberFormat="0" applyProtection="0">
      <alignment horizontal="left" vertical="center" indent="1"/>
    </xf>
    <xf numFmtId="0" fontId="3" fillId="89" borderId="73" applyNumberFormat="0" applyProtection="0">
      <alignment horizontal="left" vertical="center" indent="1"/>
    </xf>
    <xf numFmtId="0" fontId="3" fillId="89" borderId="73" applyNumberFormat="0" applyProtection="0">
      <alignment horizontal="left" vertical="center" indent="1"/>
    </xf>
    <xf numFmtId="0" fontId="3" fillId="89" borderId="73" applyNumberFormat="0" applyProtection="0">
      <alignment horizontal="left" vertical="center" indent="1"/>
    </xf>
    <xf numFmtId="0" fontId="3" fillId="89" borderId="73" applyNumberFormat="0" applyProtection="0">
      <alignment horizontal="left" vertical="center" indent="1"/>
    </xf>
    <xf numFmtId="0" fontId="3" fillId="89" borderId="73" applyNumberFormat="0" applyProtection="0">
      <alignment horizontal="left" vertical="center" indent="1"/>
    </xf>
    <xf numFmtId="0" fontId="3" fillId="89" borderId="73" applyNumberFormat="0" applyProtection="0">
      <alignment horizontal="left" vertical="center" indent="1"/>
    </xf>
    <xf numFmtId="0" fontId="3" fillId="89" borderId="73" applyNumberFormat="0" applyProtection="0">
      <alignment horizontal="left" vertical="center" indent="1"/>
    </xf>
    <xf numFmtId="0" fontId="3" fillId="89" borderId="73" applyNumberFormat="0" applyProtection="0">
      <alignment horizontal="left" vertical="center" indent="1"/>
    </xf>
    <xf numFmtId="0" fontId="3" fillId="89" borderId="73" applyNumberFormat="0" applyProtection="0">
      <alignment horizontal="left" vertical="center" indent="1"/>
    </xf>
    <xf numFmtId="0" fontId="3" fillId="89" borderId="73" applyNumberFormat="0" applyProtection="0">
      <alignment horizontal="left" vertical="center" indent="1"/>
    </xf>
    <xf numFmtId="0" fontId="3" fillId="89" borderId="73" applyNumberFormat="0" applyProtection="0">
      <alignment horizontal="left" vertical="center" indent="1"/>
    </xf>
    <xf numFmtId="0" fontId="3" fillId="89" borderId="73" applyNumberFormat="0" applyProtection="0">
      <alignment horizontal="left" vertical="center" indent="1"/>
    </xf>
    <xf numFmtId="0" fontId="3" fillId="89" borderId="73" applyNumberFormat="0" applyProtection="0">
      <alignment horizontal="left" vertical="center" indent="1"/>
    </xf>
    <xf numFmtId="0" fontId="3" fillId="89" borderId="73" applyNumberFormat="0" applyProtection="0">
      <alignment horizontal="left" vertical="center" indent="1"/>
    </xf>
    <xf numFmtId="0" fontId="3" fillId="89" borderId="73" applyNumberFormat="0" applyProtection="0">
      <alignment horizontal="left" vertical="center" indent="1"/>
    </xf>
    <xf numFmtId="0" fontId="3" fillId="89" borderId="73" applyNumberFormat="0" applyProtection="0">
      <alignment horizontal="left" vertical="center" indent="1"/>
    </xf>
    <xf numFmtId="0" fontId="3" fillId="89" borderId="73" applyNumberFormat="0" applyProtection="0">
      <alignment horizontal="left" vertical="center" indent="1"/>
    </xf>
    <xf numFmtId="0" fontId="3" fillId="89" borderId="73" applyNumberFormat="0" applyProtection="0">
      <alignment horizontal="left" vertical="center" indent="1"/>
    </xf>
    <xf numFmtId="0" fontId="3" fillId="89" borderId="73" applyNumberFormat="0" applyProtection="0">
      <alignment horizontal="left" vertical="center" indent="1"/>
    </xf>
    <xf numFmtId="0" fontId="3" fillId="89" borderId="73" applyNumberFormat="0" applyProtection="0">
      <alignment horizontal="left" vertical="center" indent="1"/>
    </xf>
    <xf numFmtId="0" fontId="3" fillId="89" borderId="73" applyNumberFormat="0" applyProtection="0">
      <alignment horizontal="left" vertical="center" indent="1"/>
    </xf>
    <xf numFmtId="0" fontId="3" fillId="89" borderId="73" applyNumberFormat="0" applyProtection="0">
      <alignment horizontal="left" vertical="center" indent="1"/>
    </xf>
    <xf numFmtId="0" fontId="3" fillId="89" borderId="73" applyNumberFormat="0" applyProtection="0">
      <alignment horizontal="left" vertical="center" indent="1"/>
    </xf>
    <xf numFmtId="0" fontId="3" fillId="89" borderId="73" applyNumberFormat="0" applyProtection="0">
      <alignment horizontal="left" vertical="center" indent="1"/>
    </xf>
    <xf numFmtId="0" fontId="3" fillId="89" borderId="73" applyNumberFormat="0" applyProtection="0">
      <alignment horizontal="left" vertical="center" indent="1"/>
    </xf>
    <xf numFmtId="0" fontId="3" fillId="89" borderId="73" applyNumberFormat="0" applyProtection="0">
      <alignment horizontal="left" vertical="center" indent="1"/>
    </xf>
    <xf numFmtId="0" fontId="3" fillId="89" borderId="73" applyNumberFormat="0" applyProtection="0">
      <alignment horizontal="left" vertical="center" indent="1"/>
    </xf>
    <xf numFmtId="0" fontId="3" fillId="89" borderId="73" applyNumberFormat="0" applyProtection="0">
      <alignment horizontal="left" vertical="center" indent="1"/>
    </xf>
    <xf numFmtId="0" fontId="3" fillId="89" borderId="73" applyNumberFormat="0" applyProtection="0">
      <alignment horizontal="left" vertical="center" indent="1"/>
    </xf>
    <xf numFmtId="0" fontId="3" fillId="89" borderId="73" applyNumberFormat="0" applyProtection="0">
      <alignment horizontal="left" vertical="center" indent="1"/>
    </xf>
    <xf numFmtId="0" fontId="3" fillId="89" borderId="73" applyNumberFormat="0" applyProtection="0">
      <alignment horizontal="left" vertical="center" indent="1"/>
    </xf>
    <xf numFmtId="0" fontId="3" fillId="89" borderId="73" applyNumberFormat="0" applyProtection="0">
      <alignment horizontal="left" vertical="center" indent="1"/>
    </xf>
    <xf numFmtId="0" fontId="3" fillId="89" borderId="73" applyNumberFormat="0" applyProtection="0">
      <alignment horizontal="left" vertical="center" indent="1"/>
    </xf>
    <xf numFmtId="0" fontId="3" fillId="89" borderId="73" applyNumberFormat="0" applyProtection="0">
      <alignment horizontal="left" vertical="center" indent="1"/>
    </xf>
    <xf numFmtId="0" fontId="3" fillId="89" borderId="73" applyNumberFormat="0" applyProtection="0">
      <alignment horizontal="left" vertical="center" indent="1"/>
    </xf>
    <xf numFmtId="0" fontId="3" fillId="89" borderId="73" applyNumberFormat="0" applyProtection="0">
      <alignment horizontal="left" vertical="center" indent="1"/>
    </xf>
    <xf numFmtId="0" fontId="3" fillId="89" borderId="73" applyNumberFormat="0" applyProtection="0">
      <alignment horizontal="left" vertical="center" indent="1"/>
    </xf>
    <xf numFmtId="0" fontId="3" fillId="89" borderId="73" applyNumberFormat="0" applyProtection="0">
      <alignment horizontal="left" vertical="center" indent="1"/>
    </xf>
    <xf numFmtId="0" fontId="3" fillId="89" borderId="73" applyNumberFormat="0" applyProtection="0">
      <alignment horizontal="left" vertical="center" indent="1"/>
    </xf>
    <xf numFmtId="0" fontId="3" fillId="89" borderId="73" applyNumberFormat="0" applyProtection="0">
      <alignment horizontal="left" vertical="center" indent="1"/>
    </xf>
    <xf numFmtId="0" fontId="3" fillId="89" borderId="73" applyNumberFormat="0" applyProtection="0">
      <alignment horizontal="left" vertical="center" indent="1"/>
    </xf>
    <xf numFmtId="0" fontId="3" fillId="89" borderId="73" applyNumberFormat="0" applyProtection="0">
      <alignment horizontal="left" vertical="center" indent="1"/>
    </xf>
    <xf numFmtId="0" fontId="3" fillId="89" borderId="73" applyNumberFormat="0" applyProtection="0">
      <alignment horizontal="left" vertical="center" indent="1"/>
    </xf>
    <xf numFmtId="0" fontId="3" fillId="89" borderId="73" applyNumberFormat="0" applyProtection="0">
      <alignment horizontal="left" vertical="center" indent="1"/>
    </xf>
    <xf numFmtId="0" fontId="3" fillId="89" borderId="73" applyNumberFormat="0" applyProtection="0">
      <alignment horizontal="left" vertical="center" indent="1"/>
    </xf>
    <xf numFmtId="0" fontId="3" fillId="89" borderId="73" applyNumberFormat="0" applyProtection="0">
      <alignment horizontal="left" vertical="center" indent="1"/>
    </xf>
    <xf numFmtId="0" fontId="3" fillId="89" borderId="73" applyNumberFormat="0" applyProtection="0">
      <alignment horizontal="left" vertical="center" indent="1"/>
    </xf>
    <xf numFmtId="0" fontId="3" fillId="89" borderId="73" applyNumberFormat="0" applyProtection="0">
      <alignment horizontal="left" vertical="center" indent="1"/>
    </xf>
    <xf numFmtId="0" fontId="3" fillId="89" borderId="73" applyNumberFormat="0" applyProtection="0">
      <alignment horizontal="left" vertical="center" indent="1"/>
    </xf>
    <xf numFmtId="0" fontId="3" fillId="89" borderId="73" applyNumberFormat="0" applyProtection="0">
      <alignment horizontal="left" vertical="center" indent="1"/>
    </xf>
    <xf numFmtId="0" fontId="3" fillId="89" borderId="73" applyNumberFormat="0" applyProtection="0">
      <alignment horizontal="left" vertical="center" indent="1"/>
    </xf>
    <xf numFmtId="0" fontId="3" fillId="89" borderId="73" applyNumberFormat="0" applyProtection="0">
      <alignment horizontal="left" vertical="center" indent="1"/>
    </xf>
    <xf numFmtId="0" fontId="3" fillId="89" borderId="73" applyNumberFormat="0" applyProtection="0">
      <alignment horizontal="left" vertical="center" indent="1"/>
    </xf>
    <xf numFmtId="0" fontId="3" fillId="89" borderId="73" applyNumberFormat="0" applyProtection="0">
      <alignment horizontal="left" vertical="center" indent="1"/>
    </xf>
    <xf numFmtId="0" fontId="3" fillId="89" borderId="73" applyNumberFormat="0" applyProtection="0">
      <alignment horizontal="left" vertical="center" indent="1"/>
    </xf>
    <xf numFmtId="0" fontId="3" fillId="89" borderId="73" applyNumberFormat="0" applyProtection="0">
      <alignment horizontal="left" vertical="center" indent="1"/>
    </xf>
    <xf numFmtId="0" fontId="3" fillId="89" borderId="73" applyNumberFormat="0" applyProtection="0">
      <alignment horizontal="left" vertical="center" indent="1"/>
    </xf>
    <xf numFmtId="0" fontId="3" fillId="89" borderId="73" applyNumberFormat="0" applyProtection="0">
      <alignment horizontal="left" vertical="center" indent="1"/>
    </xf>
    <xf numFmtId="0" fontId="3" fillId="89" borderId="73" applyNumberFormat="0" applyProtection="0">
      <alignment horizontal="left" vertical="center" indent="1"/>
    </xf>
    <xf numFmtId="0" fontId="3" fillId="89" borderId="73" applyNumberFormat="0" applyProtection="0">
      <alignment horizontal="left" vertical="center" indent="1"/>
    </xf>
    <xf numFmtId="0" fontId="3" fillId="89" borderId="73" applyNumberFormat="0" applyProtection="0">
      <alignment horizontal="left" vertical="center" indent="1"/>
    </xf>
    <xf numFmtId="0" fontId="3" fillId="89" borderId="73" applyNumberFormat="0" applyProtection="0">
      <alignment horizontal="left" vertical="center" indent="1"/>
    </xf>
    <xf numFmtId="0" fontId="3" fillId="89" borderId="73" applyNumberFormat="0" applyProtection="0">
      <alignment horizontal="left" vertical="center" indent="1"/>
    </xf>
    <xf numFmtId="0" fontId="3" fillId="89" borderId="73" applyNumberFormat="0" applyProtection="0">
      <alignment horizontal="left" vertical="center" indent="1"/>
    </xf>
    <xf numFmtId="0" fontId="3" fillId="89" borderId="73" applyNumberFormat="0" applyProtection="0">
      <alignment horizontal="left" vertical="center" indent="1"/>
    </xf>
    <xf numFmtId="0" fontId="3" fillId="89" borderId="73" applyNumberFormat="0" applyProtection="0">
      <alignment horizontal="left" vertical="center" indent="1"/>
    </xf>
    <xf numFmtId="0" fontId="3" fillId="89" borderId="73" applyNumberFormat="0" applyProtection="0">
      <alignment horizontal="left" vertical="center" indent="1"/>
    </xf>
    <xf numFmtId="0" fontId="3" fillId="89" borderId="73" applyNumberFormat="0" applyProtection="0">
      <alignment horizontal="left" vertical="center" indent="1"/>
    </xf>
    <xf numFmtId="0" fontId="3" fillId="89" borderId="73" applyNumberFormat="0" applyProtection="0">
      <alignment horizontal="left" vertical="center" indent="1"/>
    </xf>
    <xf numFmtId="0" fontId="3" fillId="89" borderId="73" applyNumberFormat="0" applyProtection="0">
      <alignment horizontal="left" vertical="center" indent="1"/>
    </xf>
    <xf numFmtId="0" fontId="3" fillId="89" borderId="73" applyNumberFormat="0" applyProtection="0">
      <alignment horizontal="left" vertical="center" indent="1"/>
    </xf>
    <xf numFmtId="0" fontId="3" fillId="89" borderId="73" applyNumberFormat="0" applyProtection="0">
      <alignment horizontal="left" vertical="center" indent="1"/>
    </xf>
    <xf numFmtId="0" fontId="3" fillId="89" borderId="73" applyNumberFormat="0" applyProtection="0">
      <alignment horizontal="left" vertical="center" indent="1"/>
    </xf>
    <xf numFmtId="0" fontId="3" fillId="89" borderId="73" applyNumberFormat="0" applyProtection="0">
      <alignment horizontal="left" vertical="center" indent="1"/>
    </xf>
    <xf numFmtId="0" fontId="3" fillId="89" borderId="73" applyNumberFormat="0" applyProtection="0">
      <alignment horizontal="left" vertical="center" indent="1"/>
    </xf>
    <xf numFmtId="0" fontId="3" fillId="89" borderId="73" applyNumberFormat="0" applyProtection="0">
      <alignment horizontal="left" vertical="center" indent="1"/>
    </xf>
    <xf numFmtId="0" fontId="3" fillId="89" borderId="73" applyNumberFormat="0" applyProtection="0">
      <alignment horizontal="left" vertical="center" indent="1"/>
    </xf>
    <xf numFmtId="0" fontId="3" fillId="89" borderId="73" applyNumberFormat="0" applyProtection="0">
      <alignment horizontal="left" vertical="center" indent="1"/>
    </xf>
    <xf numFmtId="0" fontId="3" fillId="89" borderId="73" applyNumberFormat="0" applyProtection="0">
      <alignment horizontal="left" vertical="center" indent="1"/>
    </xf>
    <xf numFmtId="0" fontId="3" fillId="89" borderId="73" applyNumberFormat="0" applyProtection="0">
      <alignment horizontal="left" vertical="center" indent="1"/>
    </xf>
    <xf numFmtId="0" fontId="3" fillId="89" borderId="73" applyNumberFormat="0" applyProtection="0">
      <alignment horizontal="left" vertical="center" indent="1"/>
    </xf>
    <xf numFmtId="0" fontId="3" fillId="89" borderId="73" applyNumberFormat="0" applyProtection="0">
      <alignment horizontal="left" vertical="center" indent="1"/>
    </xf>
    <xf numFmtId="0" fontId="3" fillId="89" borderId="73" applyNumberFormat="0" applyProtection="0">
      <alignment horizontal="left" vertical="center" indent="1"/>
    </xf>
    <xf numFmtId="0" fontId="3" fillId="89" borderId="73" applyNumberFormat="0" applyProtection="0">
      <alignment horizontal="left" vertical="center" indent="1"/>
    </xf>
    <xf numFmtId="0" fontId="3" fillId="89" borderId="73" applyNumberFormat="0" applyProtection="0">
      <alignment horizontal="left" vertical="center" indent="1"/>
    </xf>
    <xf numFmtId="0" fontId="3" fillId="89" borderId="73" applyNumberFormat="0" applyProtection="0">
      <alignment horizontal="left" vertical="center" indent="1"/>
    </xf>
    <xf numFmtId="0" fontId="3" fillId="89" borderId="73" applyNumberFormat="0" applyProtection="0">
      <alignment horizontal="left" vertical="center" indent="1"/>
    </xf>
    <xf numFmtId="0" fontId="3" fillId="89" borderId="73" applyNumberFormat="0" applyProtection="0">
      <alignment horizontal="left" vertical="center" indent="1"/>
    </xf>
    <xf numFmtId="0" fontId="3" fillId="89" borderId="73" applyNumberFormat="0" applyProtection="0">
      <alignment horizontal="left" vertical="center" indent="1"/>
    </xf>
    <xf numFmtId="0" fontId="3" fillId="89" borderId="73" applyNumberFormat="0" applyProtection="0">
      <alignment horizontal="left" vertical="center" indent="1"/>
    </xf>
    <xf numFmtId="0" fontId="3" fillId="89" borderId="73" applyNumberFormat="0" applyProtection="0">
      <alignment horizontal="left" vertical="center" indent="1"/>
    </xf>
    <xf numFmtId="0" fontId="3" fillId="89" borderId="73" applyNumberFormat="0" applyProtection="0">
      <alignment horizontal="left" vertical="center" indent="1"/>
    </xf>
    <xf numFmtId="0" fontId="3" fillId="89" borderId="73" applyNumberFormat="0" applyProtection="0">
      <alignment horizontal="left" vertical="center" indent="1"/>
    </xf>
    <xf numFmtId="0" fontId="3" fillId="89" borderId="73" applyNumberFormat="0" applyProtection="0">
      <alignment horizontal="left" vertical="center" indent="1"/>
    </xf>
    <xf numFmtId="0" fontId="3" fillId="89" borderId="73" applyNumberFormat="0" applyProtection="0">
      <alignment horizontal="left" vertical="center" indent="1"/>
    </xf>
    <xf numFmtId="0" fontId="3" fillId="89" borderId="73" applyNumberFormat="0" applyProtection="0">
      <alignment horizontal="left" vertical="center" indent="1"/>
    </xf>
    <xf numFmtId="0" fontId="3" fillId="89" borderId="73" applyNumberFormat="0" applyProtection="0">
      <alignment horizontal="left" vertical="center" indent="1"/>
    </xf>
    <xf numFmtId="0" fontId="3" fillId="89" borderId="73" applyNumberFormat="0" applyProtection="0">
      <alignment horizontal="left" vertical="center" indent="1"/>
    </xf>
    <xf numFmtId="0" fontId="3" fillId="89" borderId="73" applyNumberFormat="0" applyProtection="0">
      <alignment horizontal="left" vertical="center" indent="1"/>
    </xf>
    <xf numFmtId="0" fontId="3" fillId="89" borderId="73" applyNumberFormat="0" applyProtection="0">
      <alignment horizontal="left" vertical="center" indent="1"/>
    </xf>
    <xf numFmtId="0" fontId="3" fillId="89" borderId="73" applyNumberFormat="0" applyProtection="0">
      <alignment horizontal="left" vertical="center" indent="1"/>
    </xf>
    <xf numFmtId="0" fontId="3" fillId="89" borderId="73" applyNumberFormat="0" applyProtection="0">
      <alignment horizontal="left" vertical="center" indent="1"/>
    </xf>
    <xf numFmtId="0" fontId="3" fillId="89" borderId="73" applyNumberFormat="0" applyProtection="0">
      <alignment horizontal="left" vertical="center" indent="1"/>
    </xf>
    <xf numFmtId="0" fontId="3" fillId="89" borderId="73" applyNumberFormat="0" applyProtection="0">
      <alignment horizontal="left" vertical="center" indent="1"/>
    </xf>
    <xf numFmtId="0" fontId="3" fillId="89" borderId="73" applyNumberFormat="0" applyProtection="0">
      <alignment horizontal="left" vertical="center" indent="1"/>
    </xf>
    <xf numFmtId="0" fontId="3" fillId="89" borderId="73" applyNumberFormat="0" applyProtection="0">
      <alignment horizontal="left" vertical="center" indent="1"/>
    </xf>
    <xf numFmtId="0" fontId="3" fillId="89" borderId="73" applyNumberFormat="0" applyProtection="0">
      <alignment horizontal="left" vertical="center" indent="1"/>
    </xf>
    <xf numFmtId="0" fontId="3" fillId="89" borderId="73" applyNumberFormat="0" applyProtection="0">
      <alignment horizontal="left" vertical="center" indent="1"/>
    </xf>
    <xf numFmtId="0" fontId="3" fillId="89" borderId="73" applyNumberFormat="0" applyProtection="0">
      <alignment horizontal="left" vertical="center" indent="1"/>
    </xf>
    <xf numFmtId="0" fontId="3" fillId="89" borderId="73" applyNumberFormat="0" applyProtection="0">
      <alignment horizontal="left" vertical="center" indent="1"/>
    </xf>
    <xf numFmtId="0" fontId="3" fillId="89" borderId="73" applyNumberFormat="0" applyProtection="0">
      <alignment horizontal="left" vertical="center" indent="1"/>
    </xf>
    <xf numFmtId="0" fontId="3" fillId="89" borderId="73" applyNumberFormat="0" applyProtection="0">
      <alignment horizontal="left" vertical="center" indent="1"/>
    </xf>
    <xf numFmtId="0" fontId="3" fillId="89" borderId="73" applyNumberFormat="0" applyProtection="0">
      <alignment horizontal="left" vertical="center" indent="1"/>
    </xf>
    <xf numFmtId="0" fontId="3" fillId="89" borderId="73" applyNumberFormat="0" applyProtection="0">
      <alignment horizontal="left" vertical="center" indent="1"/>
    </xf>
    <xf numFmtId="0" fontId="3" fillId="89" borderId="73" applyNumberFormat="0" applyProtection="0">
      <alignment horizontal="left" vertical="center" indent="1"/>
    </xf>
    <xf numFmtId="0" fontId="3" fillId="89" borderId="73" applyNumberFormat="0" applyProtection="0">
      <alignment horizontal="left" vertical="center" indent="1"/>
    </xf>
    <xf numFmtId="0" fontId="3" fillId="89" borderId="73" applyNumberFormat="0" applyProtection="0">
      <alignment horizontal="left" vertical="center" indent="1"/>
    </xf>
    <xf numFmtId="0" fontId="3" fillId="89" borderId="73" applyNumberFormat="0" applyProtection="0">
      <alignment horizontal="left" vertical="center" indent="1"/>
    </xf>
    <xf numFmtId="0" fontId="3" fillId="89" borderId="73" applyNumberFormat="0" applyProtection="0">
      <alignment horizontal="left" vertical="center" indent="1"/>
    </xf>
    <xf numFmtId="0" fontId="3" fillId="89" borderId="73" applyNumberFormat="0" applyProtection="0">
      <alignment horizontal="left" vertical="center" indent="1"/>
    </xf>
    <xf numFmtId="0" fontId="3" fillId="89" borderId="73" applyNumberFormat="0" applyProtection="0">
      <alignment horizontal="left" vertical="center" indent="1"/>
    </xf>
    <xf numFmtId="0" fontId="3" fillId="89" borderId="73" applyNumberFormat="0" applyProtection="0">
      <alignment horizontal="left" vertical="center" indent="1"/>
    </xf>
    <xf numFmtId="0" fontId="3" fillId="89" borderId="73" applyNumberFormat="0" applyProtection="0">
      <alignment horizontal="left" vertical="center" indent="1"/>
    </xf>
    <xf numFmtId="0" fontId="3" fillId="89" borderId="73" applyNumberFormat="0" applyProtection="0">
      <alignment horizontal="left" vertical="center" indent="1"/>
    </xf>
    <xf numFmtId="0" fontId="3" fillId="89" borderId="73" applyNumberFormat="0" applyProtection="0">
      <alignment horizontal="left" vertical="center" indent="1"/>
    </xf>
    <xf numFmtId="0" fontId="3" fillId="89" borderId="73" applyNumberFormat="0" applyProtection="0">
      <alignment horizontal="left" vertical="center" indent="1"/>
    </xf>
    <xf numFmtId="0" fontId="3" fillId="89" borderId="73" applyNumberFormat="0" applyProtection="0">
      <alignment horizontal="left" vertical="center" indent="1"/>
    </xf>
    <xf numFmtId="0" fontId="3" fillId="89" borderId="73" applyNumberFormat="0" applyProtection="0">
      <alignment horizontal="left" vertical="center" indent="1"/>
    </xf>
    <xf numFmtId="0" fontId="3" fillId="89" borderId="73" applyNumberFormat="0" applyProtection="0">
      <alignment horizontal="left" vertical="center" indent="1"/>
    </xf>
    <xf numFmtId="0" fontId="3" fillId="89" borderId="73" applyNumberFormat="0" applyProtection="0">
      <alignment horizontal="left" vertical="center" indent="1"/>
    </xf>
    <xf numFmtId="0" fontId="3" fillId="89" borderId="73" applyNumberFormat="0" applyProtection="0">
      <alignment horizontal="left" vertical="center" indent="1"/>
    </xf>
    <xf numFmtId="0" fontId="3" fillId="89" borderId="73" applyNumberFormat="0" applyProtection="0">
      <alignment horizontal="left" vertical="center" indent="1"/>
    </xf>
    <xf numFmtId="0" fontId="3" fillId="89" borderId="73" applyNumberFormat="0" applyProtection="0">
      <alignment horizontal="left" vertical="center" indent="1"/>
    </xf>
    <xf numFmtId="0" fontId="3" fillId="89" borderId="73" applyNumberFormat="0" applyProtection="0">
      <alignment horizontal="left" vertical="center" indent="1"/>
    </xf>
    <xf numFmtId="0" fontId="3" fillId="89" borderId="73" applyNumberFormat="0" applyProtection="0">
      <alignment horizontal="left" vertical="center" indent="1"/>
    </xf>
    <xf numFmtId="0" fontId="3" fillId="89" borderId="73" applyNumberFormat="0" applyProtection="0">
      <alignment horizontal="left" vertical="center" indent="1"/>
    </xf>
    <xf numFmtId="0" fontId="3" fillId="89" borderId="73" applyNumberFormat="0" applyProtection="0">
      <alignment horizontal="left" vertical="center" indent="1"/>
    </xf>
    <xf numFmtId="0" fontId="3" fillId="89" borderId="73" applyNumberFormat="0" applyProtection="0">
      <alignment horizontal="left" vertical="center" indent="1"/>
    </xf>
    <xf numFmtId="0" fontId="3" fillId="89" borderId="73" applyNumberFormat="0" applyProtection="0">
      <alignment horizontal="left" vertical="center" indent="1"/>
    </xf>
    <xf numFmtId="0" fontId="3" fillId="89" borderId="73" applyNumberFormat="0" applyProtection="0">
      <alignment horizontal="left" vertical="center" indent="1"/>
    </xf>
    <xf numFmtId="0" fontId="3" fillId="89" borderId="73" applyNumberFormat="0" applyProtection="0">
      <alignment horizontal="left" vertical="center" indent="1"/>
    </xf>
    <xf numFmtId="0" fontId="3" fillId="89" borderId="73" applyNumberFormat="0" applyProtection="0">
      <alignment horizontal="left" vertical="center" indent="1"/>
    </xf>
    <xf numFmtId="0" fontId="3" fillId="89" borderId="73" applyNumberFormat="0" applyProtection="0">
      <alignment horizontal="left" vertical="center" indent="1"/>
    </xf>
    <xf numFmtId="0" fontId="3" fillId="89" borderId="73" applyNumberFormat="0" applyProtection="0">
      <alignment horizontal="left" vertical="center" indent="1"/>
    </xf>
    <xf numFmtId="0" fontId="3" fillId="89" borderId="73" applyNumberFormat="0" applyProtection="0">
      <alignment horizontal="left" vertical="center" indent="1"/>
    </xf>
    <xf numFmtId="0" fontId="3" fillId="89" borderId="73" applyNumberFormat="0" applyProtection="0">
      <alignment horizontal="left" vertical="center" indent="1"/>
    </xf>
    <xf numFmtId="0" fontId="3" fillId="89" borderId="73" applyNumberFormat="0" applyProtection="0">
      <alignment horizontal="left" vertical="center" indent="1"/>
    </xf>
    <xf numFmtId="0" fontId="3" fillId="89" borderId="73" applyNumberFormat="0" applyProtection="0">
      <alignment horizontal="left" vertical="center" indent="1"/>
    </xf>
    <xf numFmtId="0" fontId="3" fillId="89" borderId="73" applyNumberFormat="0" applyProtection="0">
      <alignment horizontal="left" vertical="center" indent="1"/>
    </xf>
    <xf numFmtId="0" fontId="3" fillId="89" borderId="73" applyNumberFormat="0" applyProtection="0">
      <alignment horizontal="left" vertical="center" indent="1"/>
    </xf>
    <xf numFmtId="0" fontId="3" fillId="89" borderId="73" applyNumberFormat="0" applyProtection="0">
      <alignment horizontal="left" vertical="center" indent="1"/>
    </xf>
    <xf numFmtId="0" fontId="3" fillId="89" borderId="73" applyNumberFormat="0" applyProtection="0">
      <alignment horizontal="left" vertical="center" indent="1"/>
    </xf>
    <xf numFmtId="0" fontId="3" fillId="89" borderId="73" applyNumberFormat="0" applyProtection="0">
      <alignment horizontal="left" vertical="center" indent="1"/>
    </xf>
    <xf numFmtId="0" fontId="3" fillId="89" borderId="73" applyNumberFormat="0" applyProtection="0">
      <alignment horizontal="left" vertical="center" indent="1"/>
    </xf>
    <xf numFmtId="0" fontId="3" fillId="89" borderId="73" applyNumberFormat="0" applyProtection="0">
      <alignment horizontal="left" vertical="center" indent="1"/>
    </xf>
    <xf numFmtId="0" fontId="3" fillId="89" borderId="73" applyNumberFormat="0" applyProtection="0">
      <alignment horizontal="left" vertical="center" indent="1"/>
    </xf>
    <xf numFmtId="0" fontId="3" fillId="89" borderId="73" applyNumberFormat="0" applyProtection="0">
      <alignment horizontal="left" vertical="center" indent="1"/>
    </xf>
    <xf numFmtId="0" fontId="3" fillId="89" borderId="73" applyNumberFormat="0" applyProtection="0">
      <alignment horizontal="left" vertical="center" indent="1"/>
    </xf>
    <xf numFmtId="0" fontId="3" fillId="89" borderId="73" applyNumberFormat="0" applyProtection="0">
      <alignment horizontal="left" vertical="center" indent="1"/>
    </xf>
    <xf numFmtId="0" fontId="3" fillId="89" borderId="73" applyNumberFormat="0" applyProtection="0">
      <alignment horizontal="left" vertical="center" indent="1"/>
    </xf>
    <xf numFmtId="0" fontId="3" fillId="89" borderId="73" applyNumberFormat="0" applyProtection="0">
      <alignment horizontal="left" vertical="center" indent="1"/>
    </xf>
    <xf numFmtId="0" fontId="3" fillId="89" borderId="73" applyNumberFormat="0" applyProtection="0">
      <alignment horizontal="left" vertical="center" indent="1"/>
    </xf>
    <xf numFmtId="0" fontId="3" fillId="89" borderId="73" applyNumberFormat="0" applyProtection="0">
      <alignment horizontal="left" vertical="center" indent="1"/>
    </xf>
    <xf numFmtId="0" fontId="3" fillId="89" borderId="73" applyNumberFormat="0" applyProtection="0">
      <alignment horizontal="left" vertical="center" indent="1"/>
    </xf>
    <xf numFmtId="0" fontId="3" fillId="89" borderId="73" applyNumberFormat="0" applyProtection="0">
      <alignment horizontal="left" vertical="center" indent="1"/>
    </xf>
    <xf numFmtId="0" fontId="3" fillId="89" borderId="73" applyNumberFormat="0" applyProtection="0">
      <alignment horizontal="left" vertical="center" indent="1"/>
    </xf>
    <xf numFmtId="0" fontId="3" fillId="89" borderId="73" applyNumberFormat="0" applyProtection="0">
      <alignment horizontal="left" vertical="center" indent="1"/>
    </xf>
    <xf numFmtId="0" fontId="3" fillId="89" borderId="73" applyNumberFormat="0" applyProtection="0">
      <alignment horizontal="left" vertical="center" indent="1"/>
    </xf>
    <xf numFmtId="0" fontId="3" fillId="89" borderId="73" applyNumberFormat="0" applyProtection="0">
      <alignment horizontal="left" vertical="center" indent="1"/>
    </xf>
    <xf numFmtId="0" fontId="3" fillId="89" borderId="73" applyNumberFormat="0" applyProtection="0">
      <alignment horizontal="left" vertical="center" indent="1"/>
    </xf>
    <xf numFmtId="0" fontId="3" fillId="89" borderId="73" applyNumberFormat="0" applyProtection="0">
      <alignment horizontal="left" vertical="center" indent="1"/>
    </xf>
    <xf numFmtId="0" fontId="3" fillId="89" borderId="73" applyNumberFormat="0" applyProtection="0">
      <alignment horizontal="left" vertical="center" indent="1"/>
    </xf>
    <xf numFmtId="0" fontId="3" fillId="89" borderId="73" applyNumberFormat="0" applyProtection="0">
      <alignment horizontal="left" vertical="center" indent="1"/>
    </xf>
    <xf numFmtId="0" fontId="3" fillId="89" borderId="73" applyNumberFormat="0" applyProtection="0">
      <alignment horizontal="left" vertical="center" indent="1"/>
    </xf>
    <xf numFmtId="0" fontId="3" fillId="89" borderId="73" applyNumberFormat="0" applyProtection="0">
      <alignment horizontal="left" vertical="center" indent="1"/>
    </xf>
    <xf numFmtId="0" fontId="3" fillId="89" borderId="73" applyNumberFormat="0" applyProtection="0">
      <alignment horizontal="left" vertical="center" indent="1"/>
    </xf>
    <xf numFmtId="0" fontId="3" fillId="89" borderId="73" applyNumberFormat="0" applyProtection="0">
      <alignment horizontal="left" vertical="center" indent="1"/>
    </xf>
    <xf numFmtId="0" fontId="3" fillId="89" borderId="73" applyNumberFormat="0" applyProtection="0">
      <alignment horizontal="left" vertical="center" indent="1"/>
    </xf>
    <xf numFmtId="0" fontId="3" fillId="89" borderId="73" applyNumberFormat="0" applyProtection="0">
      <alignment horizontal="left" vertical="center" indent="1"/>
    </xf>
    <xf numFmtId="0" fontId="3" fillId="89" borderId="73" applyNumberFormat="0" applyProtection="0">
      <alignment horizontal="left" vertical="center" indent="1"/>
    </xf>
    <xf numFmtId="0" fontId="3" fillId="89" borderId="73" applyNumberFormat="0" applyProtection="0">
      <alignment horizontal="left" vertical="center" indent="1"/>
    </xf>
    <xf numFmtId="0" fontId="3" fillId="89" borderId="73" applyNumberFormat="0" applyProtection="0">
      <alignment horizontal="left" vertical="center" indent="1"/>
    </xf>
    <xf numFmtId="0" fontId="3" fillId="89" borderId="73" applyNumberFormat="0" applyProtection="0">
      <alignment horizontal="left" vertical="center" indent="1"/>
    </xf>
    <xf numFmtId="0" fontId="3" fillId="89" borderId="73" applyNumberFormat="0" applyProtection="0">
      <alignment horizontal="left" vertical="center" indent="1"/>
    </xf>
    <xf numFmtId="0" fontId="3" fillId="89" borderId="73" applyNumberFormat="0" applyProtection="0">
      <alignment horizontal="left" vertical="center" indent="1"/>
    </xf>
    <xf numFmtId="0" fontId="3" fillId="89" borderId="73" applyNumberFormat="0" applyProtection="0">
      <alignment horizontal="left" vertical="center" indent="1"/>
    </xf>
    <xf numFmtId="0" fontId="3" fillId="89" borderId="73" applyNumberFormat="0" applyProtection="0">
      <alignment horizontal="left" vertical="center" indent="1"/>
    </xf>
    <xf numFmtId="0" fontId="3" fillId="89" borderId="73" applyNumberFormat="0" applyProtection="0">
      <alignment horizontal="left" vertical="center" indent="1"/>
    </xf>
    <xf numFmtId="0" fontId="3" fillId="89" borderId="73" applyNumberFormat="0" applyProtection="0">
      <alignment horizontal="left" vertical="center" indent="1"/>
    </xf>
    <xf numFmtId="0" fontId="3" fillId="89" borderId="73" applyNumberFormat="0" applyProtection="0">
      <alignment horizontal="left" vertical="center" indent="1"/>
    </xf>
    <xf numFmtId="0" fontId="3" fillId="89" borderId="73" applyNumberFormat="0" applyProtection="0">
      <alignment horizontal="left" vertical="center" indent="1"/>
    </xf>
    <xf numFmtId="0" fontId="3" fillId="89" borderId="73" applyNumberFormat="0" applyProtection="0">
      <alignment horizontal="left" vertical="center" indent="1"/>
    </xf>
    <xf numFmtId="0" fontId="3" fillId="89" borderId="73" applyNumberFormat="0" applyProtection="0">
      <alignment horizontal="left" vertical="center" indent="1"/>
    </xf>
    <xf numFmtId="0" fontId="3" fillId="89" borderId="73" applyNumberFormat="0" applyProtection="0">
      <alignment horizontal="left" vertical="center" indent="1"/>
    </xf>
    <xf numFmtId="0" fontId="3" fillId="89" borderId="73" applyNumberFormat="0" applyProtection="0">
      <alignment horizontal="left" vertical="center" indent="1"/>
    </xf>
    <xf numFmtId="0" fontId="3" fillId="89" borderId="73" applyNumberFormat="0" applyProtection="0">
      <alignment horizontal="left" vertical="center" indent="1"/>
    </xf>
    <xf numFmtId="0" fontId="3" fillId="89" borderId="73" applyNumberFormat="0" applyProtection="0">
      <alignment horizontal="left" vertical="center" indent="1"/>
    </xf>
    <xf numFmtId="0" fontId="3" fillId="89" borderId="73" applyNumberFormat="0" applyProtection="0">
      <alignment horizontal="left" vertical="center" indent="1"/>
    </xf>
    <xf numFmtId="0" fontId="3" fillId="89" borderId="73" applyNumberFormat="0" applyProtection="0">
      <alignment horizontal="left" vertical="center" indent="1"/>
    </xf>
    <xf numFmtId="0" fontId="3" fillId="89" borderId="73" applyNumberFormat="0" applyProtection="0">
      <alignment horizontal="left" vertical="center" indent="1"/>
    </xf>
    <xf numFmtId="0" fontId="3" fillId="89" borderId="73" applyNumberFormat="0" applyProtection="0">
      <alignment horizontal="left" vertical="center" indent="1"/>
    </xf>
    <xf numFmtId="0" fontId="3" fillId="89" borderId="73" applyNumberFormat="0" applyProtection="0">
      <alignment horizontal="left" vertical="center" indent="1"/>
    </xf>
    <xf numFmtId="0" fontId="3" fillId="89" borderId="73" applyNumberFormat="0" applyProtection="0">
      <alignment horizontal="left" vertical="center" indent="1"/>
    </xf>
    <xf numFmtId="0" fontId="3" fillId="89" borderId="73" applyNumberFormat="0" applyProtection="0">
      <alignment horizontal="left" vertical="center" indent="1"/>
    </xf>
    <xf numFmtId="0" fontId="3" fillId="89" borderId="73" applyNumberFormat="0" applyProtection="0">
      <alignment horizontal="left" vertical="center" indent="1"/>
    </xf>
    <xf numFmtId="0" fontId="3" fillId="89" borderId="73" applyNumberFormat="0" applyProtection="0">
      <alignment horizontal="left" vertical="center" indent="1"/>
    </xf>
    <xf numFmtId="0" fontId="3" fillId="89" borderId="73" applyNumberFormat="0" applyProtection="0">
      <alignment horizontal="left" vertical="center" indent="1"/>
    </xf>
    <xf numFmtId="0" fontId="3" fillId="89" borderId="73" applyNumberFormat="0" applyProtection="0">
      <alignment horizontal="left" vertical="center" indent="1"/>
    </xf>
    <xf numFmtId="0" fontId="3" fillId="89" borderId="73" applyNumberFormat="0" applyProtection="0">
      <alignment horizontal="left" vertical="center" indent="1"/>
    </xf>
    <xf numFmtId="0" fontId="3" fillId="89" borderId="73" applyNumberFormat="0" applyProtection="0">
      <alignment horizontal="left" vertical="center" indent="1"/>
    </xf>
    <xf numFmtId="0" fontId="3" fillId="89" borderId="73" applyNumberFormat="0" applyProtection="0">
      <alignment horizontal="left" vertical="center" indent="1"/>
    </xf>
    <xf numFmtId="0" fontId="3" fillId="89" borderId="73" applyNumberFormat="0" applyProtection="0">
      <alignment horizontal="left" vertical="center" indent="1"/>
    </xf>
    <xf numFmtId="0" fontId="3" fillId="89" borderId="73" applyNumberFormat="0" applyProtection="0">
      <alignment horizontal="left" vertical="center" indent="1"/>
    </xf>
    <xf numFmtId="0" fontId="3" fillId="89" borderId="73" applyNumberFormat="0" applyProtection="0">
      <alignment horizontal="left" vertical="center" indent="1"/>
    </xf>
    <xf numFmtId="0" fontId="3" fillId="89" borderId="73" applyNumberFormat="0" applyProtection="0">
      <alignment horizontal="left" vertical="center" indent="1"/>
    </xf>
    <xf numFmtId="0" fontId="3" fillId="89" borderId="73" applyNumberFormat="0" applyProtection="0">
      <alignment horizontal="left" vertical="center" indent="1"/>
    </xf>
    <xf numFmtId="0" fontId="3" fillId="89" borderId="73" applyNumberFormat="0" applyProtection="0">
      <alignment horizontal="left" vertical="center" indent="1"/>
    </xf>
    <xf numFmtId="0" fontId="3" fillId="89" borderId="73" applyNumberFormat="0" applyProtection="0">
      <alignment horizontal="left" vertical="center" indent="1"/>
    </xf>
    <xf numFmtId="0" fontId="3" fillId="89" borderId="73" applyNumberFormat="0" applyProtection="0">
      <alignment horizontal="left" vertical="center" indent="1"/>
    </xf>
    <xf numFmtId="0" fontId="3" fillId="89" borderId="73" applyNumberFormat="0" applyProtection="0">
      <alignment horizontal="left" vertical="center" indent="1"/>
    </xf>
    <xf numFmtId="0" fontId="3" fillId="89" borderId="73" applyNumberFormat="0" applyProtection="0">
      <alignment horizontal="left" vertical="center" indent="1"/>
    </xf>
    <xf numFmtId="0" fontId="3" fillId="89" borderId="73" applyNumberFormat="0" applyProtection="0">
      <alignment horizontal="left" vertical="center" indent="1"/>
    </xf>
    <xf numFmtId="0" fontId="3" fillId="89" borderId="73" applyNumberFormat="0" applyProtection="0">
      <alignment horizontal="left" vertical="center" indent="1"/>
    </xf>
    <xf numFmtId="0" fontId="3" fillId="89" borderId="73" applyNumberFormat="0" applyProtection="0">
      <alignment horizontal="left" vertical="center" indent="1"/>
    </xf>
    <xf numFmtId="0" fontId="3" fillId="89" borderId="73" applyNumberFormat="0" applyProtection="0">
      <alignment horizontal="left" vertical="center" indent="1"/>
    </xf>
    <xf numFmtId="0" fontId="3" fillId="89" borderId="73" applyNumberFormat="0" applyProtection="0">
      <alignment horizontal="left" vertical="center" indent="1"/>
    </xf>
    <xf numFmtId="0" fontId="3" fillId="89" borderId="73" applyNumberFormat="0" applyProtection="0">
      <alignment horizontal="left" vertical="center" indent="1"/>
    </xf>
    <xf numFmtId="0" fontId="3" fillId="89" borderId="73" applyNumberFormat="0" applyProtection="0">
      <alignment horizontal="left" vertical="center" indent="1"/>
    </xf>
    <xf numFmtId="0" fontId="3" fillId="89" borderId="73" applyNumberFormat="0" applyProtection="0">
      <alignment horizontal="left" vertical="center" indent="1"/>
    </xf>
    <xf numFmtId="0" fontId="3" fillId="89" borderId="73" applyNumberFormat="0" applyProtection="0">
      <alignment horizontal="left" vertical="center" indent="1"/>
    </xf>
    <xf numFmtId="0" fontId="3" fillId="89" borderId="73" applyNumberFormat="0" applyProtection="0">
      <alignment horizontal="left" vertical="center" indent="1"/>
    </xf>
    <xf numFmtId="0" fontId="3" fillId="89" borderId="73" applyNumberFormat="0" applyProtection="0">
      <alignment horizontal="left" vertical="center" indent="1"/>
    </xf>
    <xf numFmtId="0" fontId="3" fillId="89" borderId="73" applyNumberFormat="0" applyProtection="0">
      <alignment horizontal="left" vertical="center" indent="1"/>
    </xf>
    <xf numFmtId="0" fontId="3" fillId="89" borderId="73" applyNumberFormat="0" applyProtection="0">
      <alignment horizontal="left" vertical="center" indent="1"/>
    </xf>
    <xf numFmtId="0" fontId="3" fillId="89" borderId="73" applyNumberFormat="0" applyProtection="0">
      <alignment horizontal="left" vertical="center" indent="1"/>
    </xf>
    <xf numFmtId="0" fontId="3" fillId="89" borderId="73" applyNumberFormat="0" applyProtection="0">
      <alignment horizontal="left" vertical="center" indent="1"/>
    </xf>
    <xf numFmtId="0" fontId="3" fillId="89" borderId="73" applyNumberFormat="0" applyProtection="0">
      <alignment horizontal="left" vertical="center" indent="1"/>
    </xf>
    <xf numFmtId="0" fontId="3" fillId="89" borderId="73" applyNumberFormat="0" applyProtection="0">
      <alignment horizontal="left" vertical="center" indent="1"/>
    </xf>
    <xf numFmtId="0" fontId="3" fillId="89" borderId="73" applyNumberFormat="0" applyProtection="0">
      <alignment horizontal="left" vertical="center" indent="1"/>
    </xf>
    <xf numFmtId="0" fontId="3" fillId="89" borderId="73" applyNumberFormat="0" applyProtection="0">
      <alignment horizontal="left" vertical="center" indent="1"/>
    </xf>
    <xf numFmtId="0" fontId="3" fillId="89" borderId="73" applyNumberFormat="0" applyProtection="0">
      <alignment horizontal="left" vertical="center" indent="1"/>
    </xf>
    <xf numFmtId="0" fontId="3" fillId="89" borderId="73" applyNumberFormat="0" applyProtection="0">
      <alignment horizontal="left" vertical="center" indent="1"/>
    </xf>
    <xf numFmtId="0" fontId="3" fillId="89" borderId="73" applyNumberFormat="0" applyProtection="0">
      <alignment horizontal="left" vertical="center" indent="1"/>
    </xf>
    <xf numFmtId="0" fontId="3" fillId="89" borderId="73" applyNumberFormat="0" applyProtection="0">
      <alignment horizontal="left" vertical="center" indent="1"/>
    </xf>
    <xf numFmtId="0" fontId="3" fillId="89" borderId="73" applyNumberFormat="0" applyProtection="0">
      <alignment horizontal="left" vertical="center" indent="1"/>
    </xf>
    <xf numFmtId="0" fontId="3" fillId="89" borderId="73" applyNumberFormat="0" applyProtection="0">
      <alignment horizontal="left" vertical="center" indent="1"/>
    </xf>
    <xf numFmtId="0" fontId="3" fillId="89" borderId="73" applyNumberFormat="0" applyProtection="0">
      <alignment horizontal="left" vertical="center" indent="1"/>
    </xf>
    <xf numFmtId="0" fontId="3" fillId="89" borderId="73" applyNumberFormat="0" applyProtection="0">
      <alignment horizontal="left" vertical="center" indent="1"/>
    </xf>
    <xf numFmtId="0" fontId="3" fillId="89" borderId="73" applyNumberFormat="0" applyProtection="0">
      <alignment horizontal="left" vertical="center" indent="1"/>
    </xf>
    <xf numFmtId="0" fontId="3" fillId="89" borderId="73" applyNumberFormat="0" applyProtection="0">
      <alignment horizontal="left" vertical="center" indent="1"/>
    </xf>
    <xf numFmtId="0" fontId="3" fillId="89" borderId="73" applyNumberFormat="0" applyProtection="0">
      <alignment horizontal="left" vertical="center" indent="1"/>
    </xf>
    <xf numFmtId="0" fontId="3" fillId="89" borderId="73" applyNumberFormat="0" applyProtection="0">
      <alignment horizontal="left" vertical="center" indent="1"/>
    </xf>
    <xf numFmtId="0" fontId="3" fillId="89" borderId="73" applyNumberFormat="0" applyProtection="0">
      <alignment horizontal="left" vertical="center" indent="1"/>
    </xf>
    <xf numFmtId="0" fontId="3" fillId="89" borderId="73" applyNumberFormat="0" applyProtection="0">
      <alignment horizontal="left" vertical="center" indent="1"/>
    </xf>
    <xf numFmtId="0" fontId="3" fillId="89" borderId="73" applyNumberFormat="0" applyProtection="0">
      <alignment horizontal="left" vertical="center" indent="1"/>
    </xf>
    <xf numFmtId="0" fontId="3" fillId="89" borderId="73" applyNumberFormat="0" applyProtection="0">
      <alignment horizontal="left" vertical="center" indent="1"/>
    </xf>
    <xf numFmtId="0" fontId="3" fillId="89" borderId="73" applyNumberFormat="0" applyProtection="0">
      <alignment horizontal="left" vertical="center" indent="1"/>
    </xf>
    <xf numFmtId="0" fontId="3" fillId="89" borderId="73" applyNumberFormat="0" applyProtection="0">
      <alignment horizontal="left" vertical="center" indent="1"/>
    </xf>
    <xf numFmtId="0" fontId="3" fillId="89" borderId="73" applyNumberFormat="0" applyProtection="0">
      <alignment horizontal="left" vertical="center" indent="1"/>
    </xf>
    <xf numFmtId="0" fontId="3" fillId="89" borderId="73" applyNumberFormat="0" applyProtection="0">
      <alignment horizontal="left" vertical="center" indent="1"/>
    </xf>
    <xf numFmtId="0" fontId="3" fillId="89" borderId="73" applyNumberFormat="0" applyProtection="0">
      <alignment horizontal="left" vertical="center" indent="1"/>
    </xf>
    <xf numFmtId="0" fontId="3" fillId="89" borderId="73" applyNumberFormat="0" applyProtection="0">
      <alignment horizontal="left" vertical="center" indent="1"/>
    </xf>
    <xf numFmtId="0" fontId="3" fillId="89" borderId="73" applyNumberFormat="0" applyProtection="0">
      <alignment horizontal="left" vertical="center" indent="1"/>
    </xf>
    <xf numFmtId="0" fontId="3" fillId="89" borderId="73" applyNumberFormat="0" applyProtection="0">
      <alignment horizontal="left" vertical="center" indent="1"/>
    </xf>
    <xf numFmtId="0" fontId="3" fillId="89" borderId="73" applyNumberFormat="0" applyProtection="0">
      <alignment horizontal="left" vertical="center" indent="1"/>
    </xf>
    <xf numFmtId="0" fontId="3" fillId="89" borderId="73" applyNumberFormat="0" applyProtection="0">
      <alignment horizontal="left" vertical="center" indent="1"/>
    </xf>
    <xf numFmtId="0" fontId="3" fillId="89" borderId="73" applyNumberFormat="0" applyProtection="0">
      <alignment horizontal="left" vertical="center" indent="1"/>
    </xf>
    <xf numFmtId="0" fontId="3" fillId="89" borderId="73" applyNumberFormat="0" applyProtection="0">
      <alignment horizontal="left" vertical="center" indent="1"/>
    </xf>
    <xf numFmtId="0" fontId="3" fillId="89" borderId="73" applyNumberFormat="0" applyProtection="0">
      <alignment horizontal="left" vertical="center" indent="1"/>
    </xf>
    <xf numFmtId="0" fontId="3" fillId="89" borderId="73" applyNumberFormat="0" applyProtection="0">
      <alignment horizontal="left" vertical="center" indent="1"/>
    </xf>
    <xf numFmtId="0" fontId="3" fillId="89" borderId="73" applyNumberFormat="0" applyProtection="0">
      <alignment horizontal="left" vertical="center" indent="1"/>
    </xf>
    <xf numFmtId="0" fontId="3" fillId="89" borderId="73" applyNumberFormat="0" applyProtection="0">
      <alignment horizontal="left" vertical="center" indent="1"/>
    </xf>
    <xf numFmtId="0" fontId="3" fillId="89" borderId="73" applyNumberFormat="0" applyProtection="0">
      <alignment horizontal="left" vertical="center" indent="1"/>
    </xf>
    <xf numFmtId="0" fontId="3" fillId="89" borderId="73" applyNumberFormat="0" applyProtection="0">
      <alignment horizontal="left" vertical="center" indent="1"/>
    </xf>
    <xf numFmtId="0" fontId="3" fillId="89" borderId="73" applyNumberFormat="0" applyProtection="0">
      <alignment horizontal="left" vertical="center" indent="1"/>
    </xf>
    <xf numFmtId="0" fontId="3" fillId="89" borderId="73" applyNumberFormat="0" applyProtection="0">
      <alignment horizontal="left" vertical="center" indent="1"/>
    </xf>
    <xf numFmtId="0" fontId="3" fillId="89" borderId="73" applyNumberFormat="0" applyProtection="0">
      <alignment horizontal="left" vertical="center" indent="1"/>
    </xf>
    <xf numFmtId="0" fontId="3" fillId="89" borderId="73" applyNumberFormat="0" applyProtection="0">
      <alignment horizontal="left" vertical="center" indent="1"/>
    </xf>
    <xf numFmtId="0" fontId="3" fillId="89" borderId="73" applyNumberFormat="0" applyProtection="0">
      <alignment horizontal="left" vertical="center" indent="1"/>
    </xf>
    <xf numFmtId="0" fontId="3" fillId="89" borderId="73" applyNumberFormat="0" applyProtection="0">
      <alignment horizontal="left" vertical="center" indent="1"/>
    </xf>
    <xf numFmtId="0" fontId="3" fillId="89" borderId="73" applyNumberFormat="0" applyProtection="0">
      <alignment horizontal="left" vertical="center" indent="1"/>
    </xf>
    <xf numFmtId="0" fontId="3" fillId="89" borderId="73" applyNumberFormat="0" applyProtection="0">
      <alignment horizontal="left" vertical="center" indent="1"/>
    </xf>
    <xf numFmtId="0" fontId="3" fillId="89" borderId="73" applyNumberFormat="0" applyProtection="0">
      <alignment horizontal="left" vertical="center" indent="1"/>
    </xf>
    <xf numFmtId="0" fontId="3" fillId="89" borderId="73" applyNumberFormat="0" applyProtection="0">
      <alignment horizontal="left" vertical="center" indent="1"/>
    </xf>
    <xf numFmtId="0" fontId="3" fillId="89" borderId="73" applyNumberFormat="0" applyProtection="0">
      <alignment horizontal="left" vertical="center" indent="1"/>
    </xf>
    <xf numFmtId="0" fontId="3" fillId="89" borderId="73" applyNumberFormat="0" applyProtection="0">
      <alignment horizontal="left" vertical="center" indent="1"/>
    </xf>
    <xf numFmtId="0" fontId="3" fillId="89" borderId="73" applyNumberFormat="0" applyProtection="0">
      <alignment horizontal="left" vertical="center" indent="1"/>
    </xf>
    <xf numFmtId="0" fontId="3" fillId="89" borderId="73" applyNumberFormat="0" applyProtection="0">
      <alignment horizontal="left" vertical="center" indent="1"/>
    </xf>
    <xf numFmtId="0" fontId="3" fillId="89" borderId="73" applyNumberFormat="0" applyProtection="0">
      <alignment horizontal="left" vertical="center" indent="1"/>
    </xf>
    <xf numFmtId="0" fontId="3" fillId="89" borderId="73" applyNumberFormat="0" applyProtection="0">
      <alignment horizontal="left" vertical="center" indent="1"/>
    </xf>
    <xf numFmtId="0" fontId="3" fillId="89" borderId="73" applyNumberFormat="0" applyProtection="0">
      <alignment horizontal="left" vertical="center" indent="1"/>
    </xf>
    <xf numFmtId="0" fontId="3" fillId="89" borderId="73" applyNumberFormat="0" applyProtection="0">
      <alignment horizontal="left" vertical="center" indent="1"/>
    </xf>
    <xf numFmtId="0" fontId="3" fillId="89" borderId="73" applyNumberFormat="0" applyProtection="0">
      <alignment horizontal="left" vertical="center" indent="1"/>
    </xf>
    <xf numFmtId="0" fontId="3" fillId="89" borderId="73" applyNumberFormat="0" applyProtection="0">
      <alignment horizontal="left" vertical="center" indent="1"/>
    </xf>
    <xf numFmtId="0" fontId="3" fillId="89" borderId="73" applyNumberFormat="0" applyProtection="0">
      <alignment horizontal="left" vertical="center" indent="1"/>
    </xf>
    <xf numFmtId="0" fontId="3" fillId="89" borderId="73" applyNumberFormat="0" applyProtection="0">
      <alignment horizontal="left" vertical="center" indent="1"/>
    </xf>
    <xf numFmtId="0" fontId="3" fillId="89" borderId="73" applyNumberFormat="0" applyProtection="0">
      <alignment horizontal="left" vertical="center" indent="1"/>
    </xf>
    <xf numFmtId="0" fontId="3" fillId="89" borderId="73" applyNumberFormat="0" applyProtection="0">
      <alignment horizontal="left" vertical="center" indent="1"/>
    </xf>
    <xf numFmtId="0" fontId="3" fillId="89" borderId="73" applyNumberFormat="0" applyProtection="0">
      <alignment horizontal="left" vertical="center" indent="1"/>
    </xf>
    <xf numFmtId="0" fontId="3" fillId="89" borderId="73" applyNumberFormat="0" applyProtection="0">
      <alignment horizontal="left" vertical="center" indent="1"/>
    </xf>
    <xf numFmtId="0" fontId="3" fillId="89" borderId="73" applyNumberFormat="0" applyProtection="0">
      <alignment horizontal="left" vertical="center" indent="1"/>
    </xf>
    <xf numFmtId="0" fontId="3" fillId="89" borderId="73" applyNumberFormat="0" applyProtection="0">
      <alignment horizontal="left" vertical="center" indent="1"/>
    </xf>
    <xf numFmtId="0" fontId="3" fillId="89" borderId="73" applyNumberFormat="0" applyProtection="0">
      <alignment horizontal="left" vertical="center" indent="1"/>
    </xf>
    <xf numFmtId="0" fontId="3" fillId="89" borderId="73" applyNumberFormat="0" applyProtection="0">
      <alignment horizontal="left" vertical="center" indent="1"/>
    </xf>
    <xf numFmtId="0" fontId="3" fillId="89" borderId="73" applyNumberFormat="0" applyProtection="0">
      <alignment horizontal="left" vertical="center" indent="1"/>
    </xf>
    <xf numFmtId="0" fontId="3" fillId="89" borderId="73" applyNumberFormat="0" applyProtection="0">
      <alignment horizontal="left" vertical="center" indent="1"/>
    </xf>
    <xf numFmtId="0" fontId="3" fillId="89" borderId="73" applyNumberFormat="0" applyProtection="0">
      <alignment horizontal="left" vertical="center" indent="1"/>
    </xf>
    <xf numFmtId="0" fontId="3" fillId="89" borderId="73" applyNumberFormat="0" applyProtection="0">
      <alignment horizontal="left" vertical="center" indent="1"/>
    </xf>
    <xf numFmtId="0" fontId="3" fillId="89" borderId="73" applyNumberFormat="0" applyProtection="0">
      <alignment horizontal="left" vertical="center" indent="1"/>
    </xf>
    <xf numFmtId="0" fontId="3" fillId="89" borderId="73" applyNumberFormat="0" applyProtection="0">
      <alignment horizontal="left" vertical="center" indent="1"/>
    </xf>
    <xf numFmtId="0" fontId="3" fillId="89" borderId="73" applyNumberFormat="0" applyProtection="0">
      <alignment horizontal="left" vertical="center" indent="1"/>
    </xf>
    <xf numFmtId="0" fontId="3" fillId="89" borderId="73" applyNumberFormat="0" applyProtection="0">
      <alignment horizontal="left" vertical="center" indent="1"/>
    </xf>
    <xf numFmtId="0" fontId="3" fillId="89" borderId="73" applyNumberFormat="0" applyProtection="0">
      <alignment horizontal="left" vertical="center" indent="1"/>
    </xf>
    <xf numFmtId="0" fontId="3" fillId="89" borderId="73" applyNumberFormat="0" applyProtection="0">
      <alignment horizontal="left" vertical="center" indent="1"/>
    </xf>
    <xf numFmtId="0" fontId="3" fillId="89" borderId="73" applyNumberFormat="0" applyProtection="0">
      <alignment horizontal="left" vertical="center" indent="1"/>
    </xf>
    <xf numFmtId="0" fontId="3" fillId="89" borderId="73" applyNumberFormat="0" applyProtection="0">
      <alignment horizontal="left" vertical="center" indent="1"/>
    </xf>
    <xf numFmtId="0" fontId="3" fillId="89" borderId="73" applyNumberFormat="0" applyProtection="0">
      <alignment horizontal="left" vertical="center" indent="1"/>
    </xf>
    <xf numFmtId="0" fontId="3" fillId="89" borderId="73" applyNumberFormat="0" applyProtection="0">
      <alignment horizontal="left" vertical="center" indent="1"/>
    </xf>
    <xf numFmtId="0" fontId="3" fillId="89" borderId="73" applyNumberFormat="0" applyProtection="0">
      <alignment horizontal="left" vertical="center" indent="1"/>
    </xf>
    <xf numFmtId="0" fontId="3" fillId="89" borderId="73" applyNumberFormat="0" applyProtection="0">
      <alignment horizontal="left" vertical="center" indent="1"/>
    </xf>
    <xf numFmtId="0" fontId="3" fillId="89" borderId="73" applyNumberFormat="0" applyProtection="0">
      <alignment horizontal="left" vertical="center" indent="1"/>
    </xf>
    <xf numFmtId="0" fontId="3" fillId="89" borderId="73" applyNumberFormat="0" applyProtection="0">
      <alignment horizontal="left" vertical="center" indent="1"/>
    </xf>
    <xf numFmtId="0" fontId="3" fillId="89" borderId="73" applyNumberFormat="0" applyProtection="0">
      <alignment horizontal="left" vertical="center" indent="1"/>
    </xf>
    <xf numFmtId="0" fontId="3" fillId="89" borderId="73" applyNumberFormat="0" applyProtection="0">
      <alignment horizontal="left" vertical="center" indent="1"/>
    </xf>
    <xf numFmtId="0" fontId="3" fillId="89" borderId="73" applyNumberFormat="0" applyProtection="0">
      <alignment horizontal="left" vertical="center" indent="1"/>
    </xf>
    <xf numFmtId="0" fontId="3" fillId="89" borderId="73" applyNumberFormat="0" applyProtection="0">
      <alignment horizontal="left" vertical="center" indent="1"/>
    </xf>
    <xf numFmtId="0" fontId="3" fillId="89" borderId="73" applyNumberFormat="0" applyProtection="0">
      <alignment horizontal="left" vertical="center" indent="1"/>
    </xf>
    <xf numFmtId="0" fontId="3" fillId="89" borderId="73" applyNumberFormat="0" applyProtection="0">
      <alignment horizontal="left" vertical="center" indent="1"/>
    </xf>
    <xf numFmtId="0" fontId="3" fillId="89" borderId="73" applyNumberFormat="0" applyProtection="0">
      <alignment horizontal="left" vertical="center" indent="1"/>
    </xf>
    <xf numFmtId="0" fontId="3" fillId="89" borderId="73" applyNumberFormat="0" applyProtection="0">
      <alignment horizontal="left" vertical="center" indent="1"/>
    </xf>
    <xf numFmtId="0" fontId="3" fillId="89" borderId="73" applyNumberFormat="0" applyProtection="0">
      <alignment horizontal="left" vertical="center" indent="1"/>
    </xf>
    <xf numFmtId="0" fontId="3" fillId="89" borderId="73" applyNumberFormat="0" applyProtection="0">
      <alignment horizontal="left" vertical="center" indent="1"/>
    </xf>
    <xf numFmtId="0" fontId="3" fillId="89" borderId="73" applyNumberFormat="0" applyProtection="0">
      <alignment horizontal="left" vertical="center" indent="1"/>
    </xf>
    <xf numFmtId="0" fontId="3" fillId="89" borderId="73" applyNumberFormat="0" applyProtection="0">
      <alignment horizontal="left" vertical="center" indent="1"/>
    </xf>
    <xf numFmtId="0" fontId="3" fillId="89" borderId="73" applyNumberFormat="0" applyProtection="0">
      <alignment horizontal="left" vertical="center" indent="1"/>
    </xf>
    <xf numFmtId="0" fontId="3" fillId="89" borderId="73" applyNumberFormat="0" applyProtection="0">
      <alignment horizontal="left" vertical="center" indent="1"/>
    </xf>
    <xf numFmtId="0" fontId="3" fillId="89" borderId="73" applyNumberFormat="0" applyProtection="0">
      <alignment horizontal="left" vertical="center" indent="1"/>
    </xf>
    <xf numFmtId="0" fontId="3" fillId="89" borderId="73" applyNumberFormat="0" applyProtection="0">
      <alignment horizontal="left" vertical="center" indent="1"/>
    </xf>
    <xf numFmtId="0" fontId="3" fillId="89" borderId="73" applyNumberFormat="0" applyProtection="0">
      <alignment horizontal="left" vertical="center" indent="1"/>
    </xf>
    <xf numFmtId="0" fontId="3" fillId="89" borderId="73" applyNumberFormat="0" applyProtection="0">
      <alignment horizontal="left" vertical="center" indent="1"/>
    </xf>
    <xf numFmtId="0" fontId="3" fillId="89" borderId="73" applyNumberFormat="0" applyProtection="0">
      <alignment horizontal="left" vertical="center" indent="1"/>
    </xf>
    <xf numFmtId="0" fontId="3" fillId="89" borderId="73" applyNumberFormat="0" applyProtection="0">
      <alignment horizontal="left" vertical="center" indent="1"/>
    </xf>
    <xf numFmtId="0" fontId="3" fillId="89" borderId="73" applyNumberFormat="0" applyProtection="0">
      <alignment horizontal="left" vertical="center" indent="1"/>
    </xf>
    <xf numFmtId="0" fontId="3" fillId="89" borderId="73" applyNumberFormat="0" applyProtection="0">
      <alignment horizontal="left" vertical="center" indent="1"/>
    </xf>
    <xf numFmtId="0" fontId="3" fillId="89" borderId="73" applyNumberFormat="0" applyProtection="0">
      <alignment horizontal="left" vertical="center" indent="1"/>
    </xf>
    <xf numFmtId="0" fontId="3" fillId="89" borderId="73" applyNumberFormat="0" applyProtection="0">
      <alignment horizontal="left" vertical="center" indent="1"/>
    </xf>
    <xf numFmtId="0" fontId="3" fillId="89" borderId="73" applyNumberFormat="0" applyProtection="0">
      <alignment horizontal="left" vertical="center" indent="1"/>
    </xf>
    <xf numFmtId="0" fontId="3" fillId="89" borderId="73" applyNumberFormat="0" applyProtection="0">
      <alignment horizontal="left" vertical="center" indent="1"/>
    </xf>
    <xf numFmtId="0" fontId="3" fillId="89" borderId="73" applyNumberFormat="0" applyProtection="0">
      <alignment horizontal="left" vertical="center" indent="1"/>
    </xf>
    <xf numFmtId="0" fontId="3" fillId="89" borderId="73" applyNumberFormat="0" applyProtection="0">
      <alignment horizontal="left" vertical="center" indent="1"/>
    </xf>
    <xf numFmtId="0" fontId="3" fillId="89" borderId="73" applyNumberFormat="0" applyProtection="0">
      <alignment horizontal="left" vertical="center" indent="1"/>
    </xf>
    <xf numFmtId="0" fontId="3" fillId="89" borderId="73" applyNumberFormat="0" applyProtection="0">
      <alignment horizontal="left" vertical="center" indent="1"/>
    </xf>
    <xf numFmtId="0" fontId="3" fillId="89" borderId="73" applyNumberFormat="0" applyProtection="0">
      <alignment horizontal="left" vertical="center" indent="1"/>
    </xf>
    <xf numFmtId="0" fontId="3" fillId="89" borderId="73" applyNumberFormat="0" applyProtection="0">
      <alignment horizontal="left" vertical="center" indent="1"/>
    </xf>
    <xf numFmtId="0" fontId="3" fillId="89" borderId="73" applyNumberFormat="0" applyProtection="0">
      <alignment horizontal="left" vertical="center" indent="1"/>
    </xf>
    <xf numFmtId="0" fontId="3" fillId="89" borderId="73" applyNumberFormat="0" applyProtection="0">
      <alignment horizontal="left" vertical="center" indent="1"/>
    </xf>
    <xf numFmtId="0" fontId="3" fillId="89" borderId="73" applyNumberFormat="0" applyProtection="0">
      <alignment horizontal="left" vertical="center" indent="1"/>
    </xf>
    <xf numFmtId="0" fontId="3" fillId="89" borderId="73" applyNumberFormat="0" applyProtection="0">
      <alignment horizontal="left" vertical="center" indent="1"/>
    </xf>
    <xf numFmtId="0" fontId="3" fillId="89" borderId="73" applyNumberFormat="0" applyProtection="0">
      <alignment horizontal="left" vertical="center" indent="1"/>
    </xf>
    <xf numFmtId="0" fontId="3" fillId="89" borderId="73" applyNumberFormat="0" applyProtection="0">
      <alignment horizontal="left" vertical="center" indent="1"/>
    </xf>
    <xf numFmtId="0" fontId="3" fillId="89" borderId="73" applyNumberFormat="0" applyProtection="0">
      <alignment horizontal="left" vertical="center" indent="1"/>
    </xf>
    <xf numFmtId="0" fontId="3" fillId="89" borderId="73" applyNumberFormat="0" applyProtection="0">
      <alignment horizontal="left" vertical="center" indent="1"/>
    </xf>
    <xf numFmtId="0" fontId="3" fillId="89" borderId="73" applyNumberFormat="0" applyProtection="0">
      <alignment horizontal="left" vertical="center" indent="1"/>
    </xf>
    <xf numFmtId="0" fontId="3" fillId="89" borderId="73" applyNumberFormat="0" applyProtection="0">
      <alignment horizontal="left" vertical="center" indent="1"/>
    </xf>
    <xf numFmtId="0" fontId="3" fillId="89" borderId="73" applyNumberFormat="0" applyProtection="0">
      <alignment horizontal="left" vertical="center" indent="1"/>
    </xf>
    <xf numFmtId="0" fontId="3" fillId="89" borderId="73" applyNumberFormat="0" applyProtection="0">
      <alignment horizontal="left" vertical="center" indent="1"/>
    </xf>
    <xf numFmtId="0" fontId="3" fillId="89" borderId="73" applyNumberFormat="0" applyProtection="0">
      <alignment horizontal="left" vertical="center" indent="1"/>
    </xf>
    <xf numFmtId="0" fontId="3" fillId="89" borderId="73" applyNumberFormat="0" applyProtection="0">
      <alignment horizontal="left" vertical="center" indent="1"/>
    </xf>
    <xf numFmtId="0" fontId="3" fillId="89" borderId="73" applyNumberFormat="0" applyProtection="0">
      <alignment horizontal="left" vertical="center" indent="1"/>
    </xf>
    <xf numFmtId="0" fontId="3" fillId="89" borderId="73" applyNumberFormat="0" applyProtection="0">
      <alignment horizontal="left" vertical="center" indent="1"/>
    </xf>
    <xf numFmtId="0" fontId="3" fillId="89" borderId="73" applyNumberFormat="0" applyProtection="0">
      <alignment horizontal="left" vertical="center" indent="1"/>
    </xf>
    <xf numFmtId="0" fontId="3" fillId="89" borderId="73" applyNumberFormat="0" applyProtection="0">
      <alignment horizontal="left" vertical="center" indent="1"/>
    </xf>
    <xf numFmtId="0" fontId="3" fillId="89" borderId="73" applyNumberFormat="0" applyProtection="0">
      <alignment horizontal="left" vertical="center" indent="1"/>
    </xf>
    <xf numFmtId="0" fontId="3" fillId="89" borderId="73" applyNumberFormat="0" applyProtection="0">
      <alignment horizontal="left" vertical="center" indent="1"/>
    </xf>
    <xf numFmtId="0" fontId="3" fillId="89" borderId="73" applyNumberFormat="0" applyProtection="0">
      <alignment horizontal="left" vertical="center" indent="1"/>
    </xf>
    <xf numFmtId="0" fontId="3" fillId="89" borderId="73" applyNumberFormat="0" applyProtection="0">
      <alignment horizontal="left" vertical="center" indent="1"/>
    </xf>
    <xf numFmtId="0" fontId="3" fillId="89" borderId="73" applyNumberFormat="0" applyProtection="0">
      <alignment horizontal="left" vertical="center" indent="1"/>
    </xf>
    <xf numFmtId="0" fontId="3" fillId="89" borderId="73" applyNumberFormat="0" applyProtection="0">
      <alignment horizontal="left" vertical="center" indent="1"/>
    </xf>
    <xf numFmtId="0" fontId="3" fillId="89" borderId="73" applyNumberFormat="0" applyProtection="0">
      <alignment horizontal="left" vertical="center" indent="1"/>
    </xf>
    <xf numFmtId="0" fontId="3" fillId="89" borderId="73" applyNumberFormat="0" applyProtection="0">
      <alignment horizontal="left" vertical="center" indent="1"/>
    </xf>
    <xf numFmtId="0" fontId="3" fillId="89" borderId="73" applyNumberFormat="0" applyProtection="0">
      <alignment horizontal="left" vertical="center" indent="1"/>
    </xf>
    <xf numFmtId="0" fontId="3" fillId="89" borderId="73" applyNumberFormat="0" applyProtection="0">
      <alignment horizontal="left" vertical="center" indent="1"/>
    </xf>
    <xf numFmtId="0" fontId="3" fillId="89" borderId="73" applyNumberFormat="0" applyProtection="0">
      <alignment horizontal="left" vertical="center" indent="1"/>
    </xf>
    <xf numFmtId="0" fontId="3" fillId="89" borderId="73" applyNumberFormat="0" applyProtection="0">
      <alignment horizontal="left" vertical="center" indent="1"/>
    </xf>
    <xf numFmtId="0" fontId="3" fillId="89" borderId="73" applyNumberFormat="0" applyProtection="0">
      <alignment horizontal="left" vertical="center" indent="1"/>
    </xf>
    <xf numFmtId="0" fontId="3" fillId="89" borderId="73" applyNumberFormat="0" applyProtection="0">
      <alignment horizontal="left" vertical="center" indent="1"/>
    </xf>
    <xf numFmtId="0" fontId="3" fillId="89" borderId="73" applyNumberFormat="0" applyProtection="0">
      <alignment horizontal="left" vertical="center" indent="1"/>
    </xf>
    <xf numFmtId="0" fontId="3" fillId="89" borderId="73" applyNumberFormat="0" applyProtection="0">
      <alignment horizontal="left" vertical="center" indent="1"/>
    </xf>
    <xf numFmtId="0" fontId="3" fillId="89" borderId="73" applyNumberFormat="0" applyProtection="0">
      <alignment horizontal="left" vertical="center" indent="1"/>
    </xf>
    <xf numFmtId="0" fontId="3" fillId="89" borderId="73" applyNumberFormat="0" applyProtection="0">
      <alignment horizontal="left" vertical="center" indent="1"/>
    </xf>
    <xf numFmtId="0" fontId="3" fillId="89" borderId="73" applyNumberFormat="0" applyProtection="0">
      <alignment horizontal="left" vertical="center" indent="1"/>
    </xf>
    <xf numFmtId="0" fontId="3" fillId="89" borderId="73" applyNumberFormat="0" applyProtection="0">
      <alignment horizontal="left" vertical="center" indent="1"/>
    </xf>
    <xf numFmtId="0" fontId="3" fillId="89" borderId="73" applyNumberFormat="0" applyProtection="0">
      <alignment horizontal="left" vertical="center" indent="1"/>
    </xf>
    <xf numFmtId="0" fontId="3" fillId="89" borderId="73" applyNumberFormat="0" applyProtection="0">
      <alignment horizontal="left" vertical="center" indent="1"/>
    </xf>
    <xf numFmtId="0" fontId="3" fillId="89" borderId="73" applyNumberFormat="0" applyProtection="0">
      <alignment horizontal="left" vertical="center" indent="1"/>
    </xf>
    <xf numFmtId="0" fontId="3" fillId="89" borderId="73" applyNumberFormat="0" applyProtection="0">
      <alignment horizontal="left" vertical="center" indent="1"/>
    </xf>
    <xf numFmtId="0" fontId="3" fillId="89" borderId="73" applyNumberFormat="0" applyProtection="0">
      <alignment horizontal="left" vertical="center" indent="1"/>
    </xf>
    <xf numFmtId="0" fontId="3" fillId="89" borderId="73" applyNumberFormat="0" applyProtection="0">
      <alignment horizontal="left" vertical="center" indent="1"/>
    </xf>
    <xf numFmtId="0" fontId="3" fillId="89" borderId="73" applyNumberFormat="0" applyProtection="0">
      <alignment horizontal="left" vertical="center" indent="1"/>
    </xf>
    <xf numFmtId="0" fontId="3" fillId="89" borderId="73" applyNumberFormat="0" applyProtection="0">
      <alignment horizontal="left" vertical="center" indent="1"/>
    </xf>
    <xf numFmtId="0" fontId="3" fillId="89" borderId="73" applyNumberFormat="0" applyProtection="0">
      <alignment horizontal="left" vertical="center" indent="1"/>
    </xf>
    <xf numFmtId="0" fontId="3" fillId="89" borderId="73" applyNumberFormat="0" applyProtection="0">
      <alignment horizontal="left" vertical="center" indent="1"/>
    </xf>
    <xf numFmtId="0" fontId="3" fillId="89" borderId="73" applyNumberFormat="0" applyProtection="0">
      <alignment horizontal="left" vertical="center" indent="1"/>
    </xf>
    <xf numFmtId="0" fontId="3" fillId="89" borderId="73" applyNumberFormat="0" applyProtection="0">
      <alignment horizontal="left" vertical="center" indent="1"/>
    </xf>
    <xf numFmtId="0" fontId="3" fillId="89" borderId="73" applyNumberFormat="0" applyProtection="0">
      <alignment horizontal="left" vertical="center" indent="1"/>
    </xf>
    <xf numFmtId="0" fontId="3" fillId="89" borderId="73" applyNumberFormat="0" applyProtection="0">
      <alignment horizontal="left" vertical="center" indent="1"/>
    </xf>
    <xf numFmtId="0" fontId="3" fillId="89" borderId="73" applyNumberFormat="0" applyProtection="0">
      <alignment horizontal="left" vertical="center" indent="1"/>
    </xf>
    <xf numFmtId="0" fontId="3" fillId="89" borderId="73" applyNumberFormat="0" applyProtection="0">
      <alignment horizontal="left" vertical="center" indent="1"/>
    </xf>
    <xf numFmtId="0" fontId="3" fillId="89" borderId="73" applyNumberFormat="0" applyProtection="0">
      <alignment horizontal="left" vertical="center" indent="1"/>
    </xf>
    <xf numFmtId="0" fontId="3" fillId="89" borderId="73" applyNumberFormat="0" applyProtection="0">
      <alignment horizontal="left" vertical="center" indent="1"/>
    </xf>
    <xf numFmtId="0" fontId="3" fillId="89" borderId="73" applyNumberFormat="0" applyProtection="0">
      <alignment horizontal="left" vertical="center" indent="1"/>
    </xf>
    <xf numFmtId="0" fontId="3" fillId="89" borderId="73" applyNumberFormat="0" applyProtection="0">
      <alignment horizontal="left" vertical="center" indent="1"/>
    </xf>
    <xf numFmtId="0" fontId="3" fillId="89" borderId="73" applyNumberFormat="0" applyProtection="0">
      <alignment horizontal="left" vertical="center" indent="1"/>
    </xf>
    <xf numFmtId="0" fontId="3" fillId="89" borderId="73" applyNumberFormat="0" applyProtection="0">
      <alignment horizontal="left" vertical="center" indent="1"/>
    </xf>
    <xf numFmtId="0" fontId="3" fillId="89" borderId="73" applyNumberFormat="0" applyProtection="0">
      <alignment horizontal="left" vertical="center" indent="1"/>
    </xf>
    <xf numFmtId="0" fontId="3" fillId="89" borderId="73" applyNumberFormat="0" applyProtection="0">
      <alignment horizontal="left" vertical="center" indent="1"/>
    </xf>
    <xf numFmtId="0" fontId="3" fillId="89" borderId="73" applyNumberFormat="0" applyProtection="0">
      <alignment horizontal="left" vertical="center" indent="1"/>
    </xf>
    <xf numFmtId="0" fontId="3" fillId="89" borderId="73" applyNumberFormat="0" applyProtection="0">
      <alignment horizontal="left" vertical="center" indent="1"/>
    </xf>
    <xf numFmtId="0" fontId="3" fillId="89" borderId="73" applyNumberFormat="0" applyProtection="0">
      <alignment horizontal="left" vertical="center" indent="1"/>
    </xf>
    <xf numFmtId="0" fontId="3" fillId="89" borderId="73" applyNumberFormat="0" applyProtection="0">
      <alignment horizontal="left" vertical="center" indent="1"/>
    </xf>
    <xf numFmtId="0" fontId="3" fillId="89" borderId="73" applyNumberFormat="0" applyProtection="0">
      <alignment horizontal="left" vertical="center" indent="1"/>
    </xf>
    <xf numFmtId="0" fontId="3" fillId="89" borderId="73" applyNumberFormat="0" applyProtection="0">
      <alignment horizontal="left" vertical="center" indent="1"/>
    </xf>
    <xf numFmtId="0" fontId="3" fillId="89" borderId="73" applyNumberFormat="0" applyProtection="0">
      <alignment horizontal="left" vertical="center" indent="1"/>
    </xf>
    <xf numFmtId="0" fontId="3" fillId="89" borderId="73" applyNumberFormat="0" applyProtection="0">
      <alignment horizontal="left" vertical="center" indent="1"/>
    </xf>
    <xf numFmtId="0" fontId="3" fillId="89" borderId="73" applyNumberFormat="0" applyProtection="0">
      <alignment horizontal="left" vertical="center" indent="1"/>
    </xf>
    <xf numFmtId="0" fontId="3" fillId="89" borderId="73" applyNumberFormat="0" applyProtection="0">
      <alignment horizontal="left" vertical="center" indent="1"/>
    </xf>
    <xf numFmtId="0" fontId="3" fillId="89" borderId="73" applyNumberFormat="0" applyProtection="0">
      <alignment horizontal="left" vertical="center" indent="1"/>
    </xf>
    <xf numFmtId="0" fontId="3" fillId="89" borderId="73" applyNumberFormat="0" applyProtection="0">
      <alignment horizontal="left" vertical="center" indent="1"/>
    </xf>
    <xf numFmtId="0" fontId="3" fillId="89" borderId="73" applyNumberFormat="0" applyProtection="0">
      <alignment horizontal="left" vertical="center" indent="1"/>
    </xf>
    <xf numFmtId="0" fontId="3" fillId="89" borderId="73" applyNumberFormat="0" applyProtection="0">
      <alignment horizontal="left" vertical="center" indent="1"/>
    </xf>
    <xf numFmtId="0" fontId="3" fillId="89" borderId="73" applyNumberFormat="0" applyProtection="0">
      <alignment horizontal="left" vertical="center" indent="1"/>
    </xf>
    <xf numFmtId="0" fontId="3" fillId="89" borderId="73" applyNumberFormat="0" applyProtection="0">
      <alignment horizontal="left" vertical="center" indent="1"/>
    </xf>
    <xf numFmtId="0" fontId="3" fillId="89" borderId="73" applyNumberFormat="0" applyProtection="0">
      <alignment horizontal="left" vertical="center" indent="1"/>
    </xf>
    <xf numFmtId="0" fontId="3" fillId="89" borderId="73" applyNumberFormat="0" applyProtection="0">
      <alignment horizontal="left" vertical="center" indent="1"/>
    </xf>
    <xf numFmtId="0" fontId="3" fillId="89" borderId="73" applyNumberFormat="0" applyProtection="0">
      <alignment horizontal="left" vertical="center" indent="1"/>
    </xf>
    <xf numFmtId="0" fontId="3" fillId="89" borderId="73" applyNumberFormat="0" applyProtection="0">
      <alignment horizontal="left" vertical="center" indent="1"/>
    </xf>
    <xf numFmtId="0" fontId="3" fillId="89" borderId="73" applyNumberFormat="0" applyProtection="0">
      <alignment horizontal="left" vertical="center" indent="1"/>
    </xf>
    <xf numFmtId="0" fontId="3" fillId="89" borderId="73" applyNumberFormat="0" applyProtection="0">
      <alignment horizontal="left" vertical="center" indent="1"/>
    </xf>
    <xf numFmtId="0" fontId="3" fillId="89" borderId="73" applyNumberFormat="0" applyProtection="0">
      <alignment horizontal="left" vertical="center" indent="1"/>
    </xf>
    <xf numFmtId="0" fontId="3" fillId="89" borderId="73" applyNumberFormat="0" applyProtection="0">
      <alignment horizontal="left" vertical="center" indent="1"/>
    </xf>
    <xf numFmtId="0" fontId="3" fillId="89" borderId="73" applyNumberFormat="0" applyProtection="0">
      <alignment horizontal="left" vertical="center" indent="1"/>
    </xf>
    <xf numFmtId="0" fontId="3" fillId="89" borderId="73" applyNumberFormat="0" applyProtection="0">
      <alignment horizontal="left" vertical="center" indent="1"/>
    </xf>
    <xf numFmtId="0" fontId="3" fillId="89" borderId="73" applyNumberFormat="0" applyProtection="0">
      <alignment horizontal="left" vertical="center" indent="1"/>
    </xf>
    <xf numFmtId="0" fontId="3" fillId="89" borderId="73" applyNumberFormat="0" applyProtection="0">
      <alignment horizontal="left" vertical="center" indent="1"/>
    </xf>
    <xf numFmtId="0" fontId="3" fillId="89" borderId="73" applyNumberFormat="0" applyProtection="0">
      <alignment horizontal="left" vertical="center" indent="1"/>
    </xf>
    <xf numFmtId="0" fontId="3" fillId="89" borderId="73" applyNumberFormat="0" applyProtection="0">
      <alignment horizontal="left" vertical="center" indent="1"/>
    </xf>
    <xf numFmtId="0" fontId="3" fillId="89" borderId="73" applyNumberFormat="0" applyProtection="0">
      <alignment horizontal="left" vertical="center" indent="1"/>
    </xf>
    <xf numFmtId="0" fontId="3" fillId="89" borderId="73" applyNumberFormat="0" applyProtection="0">
      <alignment horizontal="left" vertical="center" indent="1"/>
    </xf>
    <xf numFmtId="0" fontId="3" fillId="89" borderId="73" applyNumberFormat="0" applyProtection="0">
      <alignment horizontal="left" vertical="center" indent="1"/>
    </xf>
    <xf numFmtId="0" fontId="3" fillId="89" borderId="73" applyNumberFormat="0" applyProtection="0">
      <alignment horizontal="left" vertical="center" indent="1"/>
    </xf>
    <xf numFmtId="0" fontId="3" fillId="89" borderId="73" applyNumberFormat="0" applyProtection="0">
      <alignment horizontal="left" vertical="center" indent="1"/>
    </xf>
    <xf numFmtId="0" fontId="3" fillId="89" borderId="73" applyNumberFormat="0" applyProtection="0">
      <alignment horizontal="left" vertical="center" indent="1"/>
    </xf>
    <xf numFmtId="0" fontId="3" fillId="89" borderId="73" applyNumberFormat="0" applyProtection="0">
      <alignment horizontal="left" vertical="center" indent="1"/>
    </xf>
    <xf numFmtId="0" fontId="3" fillId="89" borderId="73" applyNumberFormat="0" applyProtection="0">
      <alignment horizontal="left" vertical="center" indent="1"/>
    </xf>
    <xf numFmtId="0" fontId="3" fillId="89" borderId="73" applyNumberFormat="0" applyProtection="0">
      <alignment horizontal="left" vertical="center" indent="1"/>
    </xf>
    <xf numFmtId="0" fontId="3" fillId="89" borderId="73" applyNumberFormat="0" applyProtection="0">
      <alignment horizontal="left" vertical="center" indent="1"/>
    </xf>
    <xf numFmtId="0" fontId="3" fillId="89" borderId="73" applyNumberFormat="0" applyProtection="0">
      <alignment horizontal="left" vertical="center" indent="1"/>
    </xf>
    <xf numFmtId="0" fontId="3" fillId="89" borderId="73" applyNumberFormat="0" applyProtection="0">
      <alignment horizontal="left" vertical="center" indent="1"/>
    </xf>
    <xf numFmtId="0" fontId="3" fillId="89" borderId="73" applyNumberFormat="0" applyProtection="0">
      <alignment horizontal="left" vertical="center" indent="1"/>
    </xf>
    <xf numFmtId="0" fontId="3" fillId="89" borderId="73" applyNumberFormat="0" applyProtection="0">
      <alignment horizontal="left" vertical="center" indent="1"/>
    </xf>
    <xf numFmtId="0" fontId="3" fillId="89" borderId="73" applyNumberFormat="0" applyProtection="0">
      <alignment horizontal="left" vertical="center" indent="1"/>
    </xf>
    <xf numFmtId="0" fontId="3" fillId="89" borderId="73" applyNumberFormat="0" applyProtection="0">
      <alignment horizontal="left" vertical="center" indent="1"/>
    </xf>
    <xf numFmtId="0" fontId="3" fillId="89" borderId="73" applyNumberFormat="0" applyProtection="0">
      <alignment horizontal="left" vertical="center" indent="1"/>
    </xf>
    <xf numFmtId="0" fontId="3" fillId="89" borderId="73" applyNumberFormat="0" applyProtection="0">
      <alignment horizontal="left" vertical="center" indent="1"/>
    </xf>
    <xf numFmtId="0" fontId="3" fillId="89" borderId="73" applyNumberFormat="0" applyProtection="0">
      <alignment horizontal="left" vertical="center" indent="1"/>
    </xf>
    <xf numFmtId="0" fontId="3" fillId="89" borderId="73" applyNumberFormat="0" applyProtection="0">
      <alignment horizontal="left" vertical="center" indent="1"/>
    </xf>
    <xf numFmtId="0" fontId="3" fillId="89" borderId="73" applyNumberFormat="0" applyProtection="0">
      <alignment horizontal="left" vertical="center" indent="1"/>
    </xf>
    <xf numFmtId="0" fontId="3" fillId="89" borderId="73" applyNumberFormat="0" applyProtection="0">
      <alignment horizontal="left" vertical="center" indent="1"/>
    </xf>
    <xf numFmtId="0" fontId="3" fillId="89" borderId="73" applyNumberFormat="0" applyProtection="0">
      <alignment horizontal="left" vertical="center" indent="1"/>
    </xf>
    <xf numFmtId="0" fontId="3" fillId="89" borderId="73" applyNumberFormat="0" applyProtection="0">
      <alignment horizontal="left" vertical="center" indent="1"/>
    </xf>
    <xf numFmtId="0" fontId="3" fillId="89" borderId="73" applyNumberFormat="0" applyProtection="0">
      <alignment horizontal="left" vertical="center" indent="1"/>
    </xf>
    <xf numFmtId="0" fontId="3" fillId="89" borderId="73" applyNumberFormat="0" applyProtection="0">
      <alignment horizontal="left" vertical="center" indent="1"/>
    </xf>
    <xf numFmtId="0" fontId="3" fillId="89" borderId="73" applyNumberFormat="0" applyProtection="0">
      <alignment horizontal="left" vertical="center" indent="1"/>
    </xf>
    <xf numFmtId="0" fontId="3" fillId="89" borderId="73" applyNumberFormat="0" applyProtection="0">
      <alignment horizontal="left" vertical="center" indent="1"/>
    </xf>
    <xf numFmtId="0" fontId="3" fillId="89" borderId="73" applyNumberFormat="0" applyProtection="0">
      <alignment horizontal="left" vertical="center" indent="1"/>
    </xf>
    <xf numFmtId="0" fontId="3" fillId="89" borderId="73" applyNumberFormat="0" applyProtection="0">
      <alignment horizontal="left" vertical="center" indent="1"/>
    </xf>
    <xf numFmtId="0" fontId="3" fillId="89" borderId="73" applyNumberFormat="0" applyProtection="0">
      <alignment horizontal="left" vertical="center" indent="1"/>
    </xf>
    <xf numFmtId="0" fontId="3" fillId="89" borderId="73" applyNumberFormat="0" applyProtection="0">
      <alignment horizontal="left" vertical="center" indent="1"/>
    </xf>
    <xf numFmtId="0" fontId="3" fillId="89" borderId="73" applyNumberFormat="0" applyProtection="0">
      <alignment horizontal="left" vertical="center" indent="1"/>
    </xf>
    <xf numFmtId="0" fontId="3" fillId="89" borderId="73" applyNumberFormat="0" applyProtection="0">
      <alignment horizontal="left" vertical="center" indent="1"/>
    </xf>
    <xf numFmtId="0" fontId="3" fillId="89" borderId="73" applyNumberFormat="0" applyProtection="0">
      <alignment horizontal="left" vertical="center" indent="1"/>
    </xf>
    <xf numFmtId="0" fontId="3" fillId="89" borderId="73" applyNumberFormat="0" applyProtection="0">
      <alignment horizontal="left" vertical="center" indent="1"/>
    </xf>
    <xf numFmtId="0" fontId="3" fillId="89" borderId="73" applyNumberFormat="0" applyProtection="0">
      <alignment horizontal="left" vertical="center" indent="1"/>
    </xf>
    <xf numFmtId="0" fontId="3" fillId="89" borderId="73" applyNumberFormat="0" applyProtection="0">
      <alignment horizontal="left" vertical="center" indent="1"/>
    </xf>
    <xf numFmtId="0" fontId="3" fillId="89" borderId="73" applyNumberFormat="0" applyProtection="0">
      <alignment horizontal="left" vertical="center" indent="1"/>
    </xf>
    <xf numFmtId="0" fontId="3" fillId="89" borderId="73" applyNumberFormat="0" applyProtection="0">
      <alignment horizontal="left" vertical="center" indent="1"/>
    </xf>
    <xf numFmtId="0" fontId="3" fillId="89" borderId="73" applyNumberFormat="0" applyProtection="0">
      <alignment horizontal="left" vertical="center" indent="1"/>
    </xf>
    <xf numFmtId="0" fontId="3" fillId="89" borderId="73" applyNumberFormat="0" applyProtection="0">
      <alignment horizontal="left" vertical="center" indent="1"/>
    </xf>
    <xf numFmtId="0" fontId="3" fillId="89" borderId="73" applyNumberFormat="0" applyProtection="0">
      <alignment horizontal="left" vertical="center" indent="1"/>
    </xf>
    <xf numFmtId="0" fontId="3" fillId="89" borderId="73" applyNumberFormat="0" applyProtection="0">
      <alignment horizontal="left" vertical="center" indent="1"/>
    </xf>
    <xf numFmtId="0" fontId="3" fillId="89" borderId="73" applyNumberFormat="0" applyProtection="0">
      <alignment horizontal="left" vertical="center" indent="1"/>
    </xf>
    <xf numFmtId="0" fontId="3" fillId="89" borderId="73" applyNumberFormat="0" applyProtection="0">
      <alignment horizontal="left" vertical="center" indent="1"/>
    </xf>
    <xf numFmtId="0" fontId="3" fillId="89" borderId="73" applyNumberFormat="0" applyProtection="0">
      <alignment horizontal="left" vertical="center" indent="1"/>
    </xf>
    <xf numFmtId="0" fontId="3" fillId="89" borderId="73" applyNumberFormat="0" applyProtection="0">
      <alignment horizontal="left" vertical="center" indent="1"/>
    </xf>
    <xf numFmtId="0" fontId="3" fillId="89" borderId="73" applyNumberFormat="0" applyProtection="0">
      <alignment horizontal="left" vertical="center" indent="1"/>
    </xf>
    <xf numFmtId="0" fontId="3" fillId="89" borderId="73" applyNumberFormat="0" applyProtection="0">
      <alignment horizontal="left" vertical="center" indent="1"/>
    </xf>
    <xf numFmtId="0" fontId="3" fillId="89" borderId="73" applyNumberFormat="0" applyProtection="0">
      <alignment horizontal="left" vertical="center" indent="1"/>
    </xf>
    <xf numFmtId="0" fontId="3" fillId="89" borderId="73" applyNumberFormat="0" applyProtection="0">
      <alignment horizontal="left" vertical="center" indent="1"/>
    </xf>
    <xf numFmtId="0" fontId="3" fillId="89" borderId="73" applyNumberFormat="0" applyProtection="0">
      <alignment horizontal="left" vertical="center" indent="1"/>
    </xf>
    <xf numFmtId="0" fontId="3" fillId="89" borderId="73" applyNumberFormat="0" applyProtection="0">
      <alignment horizontal="left" vertical="center" indent="1"/>
    </xf>
    <xf numFmtId="0" fontId="3" fillId="89" borderId="73" applyNumberFormat="0" applyProtection="0">
      <alignment horizontal="left" vertical="center" indent="1"/>
    </xf>
    <xf numFmtId="0" fontId="3" fillId="89" borderId="73" applyNumberFormat="0" applyProtection="0">
      <alignment horizontal="left" vertical="center" indent="1"/>
    </xf>
    <xf numFmtId="0" fontId="3" fillId="89" borderId="73" applyNumberFormat="0" applyProtection="0">
      <alignment horizontal="left" vertical="center" indent="1"/>
    </xf>
    <xf numFmtId="0" fontId="3" fillId="89" borderId="73" applyNumberFormat="0" applyProtection="0">
      <alignment horizontal="left" vertical="center" indent="1"/>
    </xf>
    <xf numFmtId="0" fontId="3" fillId="89" borderId="73" applyNumberFormat="0" applyProtection="0">
      <alignment horizontal="left" vertical="center" indent="1"/>
    </xf>
    <xf numFmtId="0" fontId="3" fillId="89" borderId="73" applyNumberFormat="0" applyProtection="0">
      <alignment horizontal="left" vertical="center" indent="1"/>
    </xf>
    <xf numFmtId="0" fontId="3" fillId="89" borderId="73" applyNumberFormat="0" applyProtection="0">
      <alignment horizontal="left" vertical="center" indent="1"/>
    </xf>
    <xf numFmtId="0" fontId="3" fillId="89" borderId="73" applyNumberFormat="0" applyProtection="0">
      <alignment horizontal="left" vertical="center" indent="1"/>
    </xf>
    <xf numFmtId="0" fontId="3" fillId="89" borderId="73" applyNumberFormat="0" applyProtection="0">
      <alignment horizontal="left" vertical="center" indent="1"/>
    </xf>
    <xf numFmtId="0" fontId="3" fillId="89" borderId="73" applyNumberFormat="0" applyProtection="0">
      <alignment horizontal="left" vertical="center" indent="1"/>
    </xf>
    <xf numFmtId="0" fontId="3" fillId="89" borderId="73" applyNumberFormat="0" applyProtection="0">
      <alignment horizontal="left" vertical="center" indent="1"/>
    </xf>
    <xf numFmtId="0" fontId="3" fillId="89" borderId="73" applyNumberFormat="0" applyProtection="0">
      <alignment horizontal="left" vertical="center" indent="1"/>
    </xf>
    <xf numFmtId="0" fontId="3" fillId="89" borderId="73" applyNumberFormat="0" applyProtection="0">
      <alignment horizontal="left" vertical="center" indent="1"/>
    </xf>
    <xf numFmtId="0" fontId="3" fillId="89" borderId="73" applyNumberFormat="0" applyProtection="0">
      <alignment horizontal="left" vertical="center" indent="1"/>
    </xf>
    <xf numFmtId="0" fontId="3" fillId="89" borderId="73" applyNumberFormat="0" applyProtection="0">
      <alignment horizontal="left" vertical="center" indent="1"/>
    </xf>
    <xf numFmtId="0" fontId="3" fillId="89" borderId="73" applyNumberFormat="0" applyProtection="0">
      <alignment horizontal="left" vertical="center" indent="1"/>
    </xf>
    <xf numFmtId="0" fontId="3" fillId="89" borderId="73" applyNumberFormat="0" applyProtection="0">
      <alignment horizontal="left" vertical="center" indent="1"/>
    </xf>
    <xf numFmtId="0" fontId="3" fillId="89" borderId="73" applyNumberFormat="0" applyProtection="0">
      <alignment horizontal="left" vertical="center" indent="1"/>
    </xf>
    <xf numFmtId="0" fontId="3" fillId="89" borderId="73" applyNumberFormat="0" applyProtection="0">
      <alignment horizontal="left" vertical="center" indent="1"/>
    </xf>
    <xf numFmtId="0" fontId="3" fillId="89" borderId="73" applyNumberFormat="0" applyProtection="0">
      <alignment horizontal="left" vertical="center" indent="1"/>
    </xf>
    <xf numFmtId="0" fontId="3" fillId="89" borderId="73" applyNumberFormat="0" applyProtection="0">
      <alignment horizontal="left" vertical="center" indent="1"/>
    </xf>
    <xf numFmtId="0" fontId="3" fillId="89" borderId="73" applyNumberFormat="0" applyProtection="0">
      <alignment horizontal="left" vertical="center" indent="1"/>
    </xf>
    <xf numFmtId="0" fontId="3" fillId="89" borderId="73" applyNumberFormat="0" applyProtection="0">
      <alignment horizontal="left" vertical="center" indent="1"/>
    </xf>
    <xf numFmtId="0" fontId="3" fillId="89" borderId="73" applyNumberFormat="0" applyProtection="0">
      <alignment horizontal="left" vertical="center" indent="1"/>
    </xf>
    <xf numFmtId="0" fontId="3" fillId="89" borderId="73" applyNumberFormat="0" applyProtection="0">
      <alignment horizontal="left" vertical="center" indent="1"/>
    </xf>
    <xf numFmtId="0" fontId="3" fillId="89" borderId="73" applyNumberFormat="0" applyProtection="0">
      <alignment horizontal="left" vertical="center" indent="1"/>
    </xf>
    <xf numFmtId="0" fontId="3" fillId="89" borderId="73" applyNumberFormat="0" applyProtection="0">
      <alignment horizontal="left" vertical="center" indent="1"/>
    </xf>
    <xf numFmtId="0" fontId="3" fillId="89" borderId="73" applyNumberFormat="0" applyProtection="0">
      <alignment horizontal="left" vertical="center" indent="1"/>
    </xf>
    <xf numFmtId="0" fontId="3" fillId="89" borderId="73" applyNumberFormat="0" applyProtection="0">
      <alignment horizontal="left" vertical="center" indent="1"/>
    </xf>
    <xf numFmtId="0" fontId="3" fillId="89" borderId="73" applyNumberFormat="0" applyProtection="0">
      <alignment horizontal="left" vertical="center" indent="1"/>
    </xf>
    <xf numFmtId="0" fontId="3" fillId="89" borderId="73" applyNumberFormat="0" applyProtection="0">
      <alignment horizontal="left" vertical="center" indent="1"/>
    </xf>
    <xf numFmtId="0" fontId="3" fillId="89" borderId="73" applyNumberFormat="0" applyProtection="0">
      <alignment horizontal="left" vertical="center" indent="1"/>
    </xf>
    <xf numFmtId="0" fontId="3" fillId="89" borderId="73" applyNumberFormat="0" applyProtection="0">
      <alignment horizontal="left" vertical="center" indent="1"/>
    </xf>
    <xf numFmtId="0" fontId="3" fillId="89" borderId="73" applyNumberFormat="0" applyProtection="0">
      <alignment horizontal="left" vertical="center" indent="1"/>
    </xf>
    <xf numFmtId="0" fontId="3" fillId="89" borderId="73" applyNumberFormat="0" applyProtection="0">
      <alignment horizontal="left" vertical="center" indent="1"/>
    </xf>
    <xf numFmtId="0" fontId="3" fillId="89" borderId="73" applyNumberFormat="0" applyProtection="0">
      <alignment horizontal="left" vertical="center" indent="1"/>
    </xf>
    <xf numFmtId="0" fontId="3" fillId="89" borderId="73" applyNumberFormat="0" applyProtection="0">
      <alignment horizontal="left" vertical="center" indent="1"/>
    </xf>
    <xf numFmtId="0" fontId="3" fillId="89" borderId="73" applyNumberFormat="0" applyProtection="0">
      <alignment horizontal="left" vertical="center" indent="1"/>
    </xf>
    <xf numFmtId="0" fontId="3" fillId="89" borderId="73" applyNumberFormat="0" applyProtection="0">
      <alignment horizontal="left" vertical="center" indent="1"/>
    </xf>
    <xf numFmtId="0" fontId="3" fillId="89" borderId="73" applyNumberFormat="0" applyProtection="0">
      <alignment horizontal="left" vertical="center" indent="1"/>
    </xf>
    <xf numFmtId="0" fontId="3" fillId="89" borderId="73" applyNumberFormat="0" applyProtection="0">
      <alignment horizontal="left" vertical="center" indent="1"/>
    </xf>
    <xf numFmtId="0" fontId="3" fillId="89" borderId="73" applyNumberFormat="0" applyProtection="0">
      <alignment horizontal="left" vertical="center" indent="1"/>
    </xf>
    <xf numFmtId="0" fontId="3" fillId="89" borderId="73" applyNumberFormat="0" applyProtection="0">
      <alignment horizontal="left" vertical="center" indent="1"/>
    </xf>
    <xf numFmtId="0" fontId="3" fillId="89" borderId="73" applyNumberFormat="0" applyProtection="0">
      <alignment horizontal="left" vertical="center" indent="1"/>
    </xf>
    <xf numFmtId="0" fontId="3" fillId="89" borderId="73" applyNumberFormat="0" applyProtection="0">
      <alignment horizontal="left" vertical="center" indent="1"/>
    </xf>
    <xf numFmtId="0" fontId="3" fillId="89" borderId="73" applyNumberFormat="0" applyProtection="0">
      <alignment horizontal="left" vertical="center" indent="1"/>
    </xf>
    <xf numFmtId="0" fontId="3" fillId="89" borderId="73" applyNumberFormat="0" applyProtection="0">
      <alignment horizontal="left" vertical="center" indent="1"/>
    </xf>
    <xf numFmtId="0" fontId="3" fillId="89" borderId="73" applyNumberFormat="0" applyProtection="0">
      <alignment horizontal="left" vertical="center" indent="1"/>
    </xf>
    <xf numFmtId="0" fontId="3" fillId="89" borderId="73" applyNumberFormat="0" applyProtection="0">
      <alignment horizontal="left" vertical="center" indent="1"/>
    </xf>
    <xf numFmtId="0" fontId="3" fillId="89" borderId="73" applyNumberFormat="0" applyProtection="0">
      <alignment horizontal="left" vertical="center" indent="1"/>
    </xf>
    <xf numFmtId="0" fontId="3" fillId="89" borderId="73" applyNumberFormat="0" applyProtection="0">
      <alignment horizontal="left" vertical="center" indent="1"/>
    </xf>
    <xf numFmtId="0" fontId="3" fillId="89" borderId="73" applyNumberFormat="0" applyProtection="0">
      <alignment horizontal="left" vertical="center" indent="1"/>
    </xf>
    <xf numFmtId="0" fontId="3" fillId="89" borderId="73" applyNumberFormat="0" applyProtection="0">
      <alignment horizontal="left" vertical="center" indent="1"/>
    </xf>
    <xf numFmtId="0" fontId="3" fillId="89" borderId="73" applyNumberFormat="0" applyProtection="0">
      <alignment horizontal="left" vertical="center" indent="1"/>
    </xf>
    <xf numFmtId="0" fontId="3" fillId="89" borderId="73" applyNumberFormat="0" applyProtection="0">
      <alignment horizontal="left" vertical="center" indent="1"/>
    </xf>
    <xf numFmtId="0" fontId="3" fillId="89" borderId="73" applyNumberFormat="0" applyProtection="0">
      <alignment horizontal="left" vertical="center" indent="1"/>
    </xf>
    <xf numFmtId="0" fontId="3" fillId="89" borderId="73" applyNumberFormat="0" applyProtection="0">
      <alignment horizontal="left" vertical="center" indent="1"/>
    </xf>
    <xf numFmtId="0" fontId="3" fillId="89" borderId="73" applyNumberFormat="0" applyProtection="0">
      <alignment horizontal="left" vertical="center" indent="1"/>
    </xf>
    <xf numFmtId="0" fontId="3" fillId="89" borderId="73" applyNumberFormat="0" applyProtection="0">
      <alignment horizontal="left" vertical="center" indent="1"/>
    </xf>
    <xf numFmtId="0" fontId="3" fillId="89" borderId="73" applyNumberFormat="0" applyProtection="0">
      <alignment horizontal="left" vertical="center" indent="1"/>
    </xf>
    <xf numFmtId="0" fontId="3" fillId="89" borderId="73" applyNumberFormat="0" applyProtection="0">
      <alignment horizontal="left" vertical="center" indent="1"/>
    </xf>
    <xf numFmtId="0" fontId="3" fillId="89" borderId="73" applyNumberFormat="0" applyProtection="0">
      <alignment horizontal="left" vertical="center" indent="1"/>
    </xf>
    <xf numFmtId="0" fontId="3" fillId="89" borderId="73" applyNumberFormat="0" applyProtection="0">
      <alignment horizontal="left" vertical="center" indent="1"/>
    </xf>
    <xf numFmtId="0" fontId="3" fillId="89" borderId="73" applyNumberFormat="0" applyProtection="0">
      <alignment horizontal="left" vertical="center" indent="1"/>
    </xf>
    <xf numFmtId="0" fontId="3" fillId="89" borderId="73" applyNumberFormat="0" applyProtection="0">
      <alignment horizontal="left" vertical="center" indent="1"/>
    </xf>
    <xf numFmtId="0" fontId="3" fillId="89" borderId="73" applyNumberFormat="0" applyProtection="0">
      <alignment horizontal="left" vertical="center" indent="1"/>
    </xf>
    <xf numFmtId="0" fontId="3" fillId="89" borderId="73" applyNumberFormat="0" applyProtection="0">
      <alignment horizontal="left" vertical="center" indent="1"/>
    </xf>
    <xf numFmtId="0" fontId="3" fillId="89" borderId="73" applyNumberFormat="0" applyProtection="0">
      <alignment horizontal="left" vertical="center" indent="1"/>
    </xf>
    <xf numFmtId="0" fontId="3" fillId="89" borderId="73" applyNumberFormat="0" applyProtection="0">
      <alignment horizontal="left" vertical="center" indent="1"/>
    </xf>
    <xf numFmtId="0" fontId="3" fillId="89" borderId="73" applyNumberFormat="0" applyProtection="0">
      <alignment horizontal="left" vertical="center" indent="1"/>
    </xf>
    <xf numFmtId="0" fontId="3" fillId="89" borderId="73" applyNumberFormat="0" applyProtection="0">
      <alignment horizontal="left" vertical="center" indent="1"/>
    </xf>
    <xf numFmtId="0" fontId="3" fillId="89" borderId="73" applyNumberFormat="0" applyProtection="0">
      <alignment horizontal="left" vertical="center" indent="1"/>
    </xf>
    <xf numFmtId="0" fontId="3" fillId="89" borderId="73" applyNumberFormat="0" applyProtection="0">
      <alignment horizontal="left" vertical="center" indent="1"/>
    </xf>
    <xf numFmtId="0" fontId="3" fillId="89" borderId="73" applyNumberFormat="0" applyProtection="0">
      <alignment horizontal="left" vertical="center" indent="1"/>
    </xf>
    <xf numFmtId="0" fontId="3" fillId="89" borderId="73" applyNumberFormat="0" applyProtection="0">
      <alignment horizontal="left" vertical="center" indent="1"/>
    </xf>
    <xf numFmtId="0" fontId="3" fillId="89" borderId="73" applyNumberFormat="0" applyProtection="0">
      <alignment horizontal="left" vertical="center" indent="1"/>
    </xf>
    <xf numFmtId="0" fontId="3" fillId="89" borderId="73" applyNumberFormat="0" applyProtection="0">
      <alignment horizontal="left" vertical="center" indent="1"/>
    </xf>
    <xf numFmtId="0" fontId="3" fillId="89" borderId="73" applyNumberFormat="0" applyProtection="0">
      <alignment horizontal="left" vertical="center" indent="1"/>
    </xf>
    <xf numFmtId="0" fontId="3" fillId="89" borderId="73" applyNumberFormat="0" applyProtection="0">
      <alignment horizontal="left" vertical="center" indent="1"/>
    </xf>
    <xf numFmtId="0" fontId="3" fillId="89" borderId="73" applyNumberFormat="0" applyProtection="0">
      <alignment horizontal="left" vertical="center" indent="1"/>
    </xf>
    <xf numFmtId="0" fontId="3" fillId="89" borderId="73" applyNumberFormat="0" applyProtection="0">
      <alignment horizontal="left" vertical="center" indent="1"/>
    </xf>
    <xf numFmtId="0" fontId="3" fillId="89" borderId="73" applyNumberFormat="0" applyProtection="0">
      <alignment horizontal="left" vertical="center" indent="1"/>
    </xf>
    <xf numFmtId="0" fontId="3" fillId="89" borderId="73" applyNumberFormat="0" applyProtection="0">
      <alignment horizontal="left" vertical="center" indent="1"/>
    </xf>
    <xf numFmtId="0" fontId="3" fillId="89" borderId="73" applyNumberFormat="0" applyProtection="0">
      <alignment horizontal="left" vertical="center" indent="1"/>
    </xf>
    <xf numFmtId="0" fontId="3" fillId="89" borderId="73" applyNumberFormat="0" applyProtection="0">
      <alignment horizontal="left" vertical="center" indent="1"/>
    </xf>
    <xf numFmtId="0" fontId="3" fillId="89" borderId="73" applyNumberFormat="0" applyProtection="0">
      <alignment horizontal="left" vertical="center" indent="1"/>
    </xf>
    <xf numFmtId="0" fontId="3" fillId="89" borderId="73" applyNumberFormat="0" applyProtection="0">
      <alignment horizontal="left" vertical="center" indent="1"/>
    </xf>
    <xf numFmtId="0" fontId="3" fillId="89" borderId="73" applyNumberFormat="0" applyProtection="0">
      <alignment horizontal="left" vertical="center" indent="1"/>
    </xf>
    <xf numFmtId="0" fontId="3" fillId="89" borderId="73" applyNumberFormat="0" applyProtection="0">
      <alignment horizontal="left" vertical="center" indent="1"/>
    </xf>
    <xf numFmtId="0" fontId="3" fillId="89" borderId="73" applyNumberFormat="0" applyProtection="0">
      <alignment horizontal="left" vertical="center" indent="1"/>
    </xf>
    <xf numFmtId="0" fontId="3" fillId="89" borderId="73" applyNumberFormat="0" applyProtection="0">
      <alignment horizontal="left" vertical="center" indent="1"/>
    </xf>
    <xf numFmtId="0" fontId="3" fillId="89" borderId="73" applyNumberFormat="0" applyProtection="0">
      <alignment horizontal="left" vertical="center" indent="1"/>
    </xf>
    <xf numFmtId="0" fontId="3" fillId="89" borderId="73" applyNumberFormat="0" applyProtection="0">
      <alignment horizontal="left" vertical="center" indent="1"/>
    </xf>
    <xf numFmtId="0" fontId="3" fillId="89" borderId="73" applyNumberFormat="0" applyProtection="0">
      <alignment horizontal="left" vertical="center" indent="1"/>
    </xf>
    <xf numFmtId="0" fontId="3" fillId="89" borderId="73" applyNumberFormat="0" applyProtection="0">
      <alignment horizontal="left" vertical="center" indent="1"/>
    </xf>
    <xf numFmtId="0" fontId="3" fillId="89" borderId="73" applyNumberFormat="0" applyProtection="0">
      <alignment horizontal="left" vertical="center" indent="1"/>
    </xf>
    <xf numFmtId="0" fontId="3" fillId="89" borderId="73" applyNumberFormat="0" applyProtection="0">
      <alignment horizontal="left" vertical="center" indent="1"/>
    </xf>
    <xf numFmtId="0" fontId="3" fillId="89" borderId="73" applyNumberFormat="0" applyProtection="0">
      <alignment horizontal="left" vertical="center" indent="1"/>
    </xf>
    <xf numFmtId="0" fontId="3" fillId="89" borderId="73" applyNumberFormat="0" applyProtection="0">
      <alignment horizontal="left" vertical="center" indent="1"/>
    </xf>
    <xf numFmtId="0" fontId="3" fillId="89" borderId="73" applyNumberFormat="0" applyProtection="0">
      <alignment horizontal="left" vertical="center" indent="1"/>
    </xf>
    <xf numFmtId="0" fontId="3" fillId="89" borderId="73" applyNumberFormat="0" applyProtection="0">
      <alignment horizontal="left" vertical="center" indent="1"/>
    </xf>
    <xf numFmtId="0" fontId="3" fillId="89" borderId="73" applyNumberFormat="0" applyProtection="0">
      <alignment horizontal="left" vertical="center" indent="1"/>
    </xf>
    <xf numFmtId="0" fontId="3" fillId="89" borderId="73" applyNumberFormat="0" applyProtection="0">
      <alignment horizontal="left" vertical="center" indent="1"/>
    </xf>
    <xf numFmtId="0" fontId="3" fillId="89" borderId="73" applyNumberFormat="0" applyProtection="0">
      <alignment horizontal="left" vertical="center" indent="1"/>
    </xf>
    <xf numFmtId="0" fontId="3" fillId="89" borderId="73" applyNumberFormat="0" applyProtection="0">
      <alignment horizontal="left" vertical="center" indent="1"/>
    </xf>
    <xf numFmtId="0" fontId="3" fillId="89" borderId="73" applyNumberFormat="0" applyProtection="0">
      <alignment horizontal="left" vertical="center" indent="1"/>
    </xf>
    <xf numFmtId="0" fontId="3" fillId="89" borderId="73" applyNumberFormat="0" applyProtection="0">
      <alignment horizontal="left" vertical="center" indent="1"/>
    </xf>
    <xf numFmtId="0" fontId="3" fillId="89" borderId="73" applyNumberFormat="0" applyProtection="0">
      <alignment horizontal="left" vertical="center" indent="1"/>
    </xf>
    <xf numFmtId="0" fontId="3" fillId="89" borderId="73" applyNumberFormat="0" applyProtection="0">
      <alignment horizontal="left" vertical="center" indent="1"/>
    </xf>
    <xf numFmtId="0" fontId="3" fillId="89" borderId="73" applyNumberFormat="0" applyProtection="0">
      <alignment horizontal="left" vertical="center" indent="1"/>
    </xf>
    <xf numFmtId="0" fontId="3" fillId="89" borderId="73" applyNumberFormat="0" applyProtection="0">
      <alignment horizontal="left" vertical="center" indent="1"/>
    </xf>
    <xf numFmtId="0" fontId="3" fillId="89" borderId="73" applyNumberFormat="0" applyProtection="0">
      <alignment horizontal="left" vertical="center" indent="1"/>
    </xf>
    <xf numFmtId="0" fontId="3" fillId="89" borderId="73" applyNumberFormat="0" applyProtection="0">
      <alignment horizontal="left" vertical="center" indent="1"/>
    </xf>
    <xf numFmtId="0" fontId="3" fillId="89" borderId="73" applyNumberFormat="0" applyProtection="0">
      <alignment horizontal="left" vertical="center" indent="1"/>
    </xf>
    <xf numFmtId="0" fontId="3" fillId="89" borderId="73" applyNumberFormat="0" applyProtection="0">
      <alignment horizontal="left" vertical="center" indent="1"/>
    </xf>
    <xf numFmtId="0" fontId="3" fillId="89" borderId="73" applyNumberFormat="0" applyProtection="0">
      <alignment horizontal="left" vertical="center" indent="1"/>
    </xf>
    <xf numFmtId="0" fontId="3" fillId="89" borderId="73" applyNumberFormat="0" applyProtection="0">
      <alignment horizontal="left" vertical="center" indent="1"/>
    </xf>
    <xf numFmtId="0" fontId="3" fillId="89" borderId="73" applyNumberFormat="0" applyProtection="0">
      <alignment horizontal="left" vertical="center" indent="1"/>
    </xf>
    <xf numFmtId="0" fontId="3" fillId="89" borderId="73" applyNumberFormat="0" applyProtection="0">
      <alignment horizontal="left" vertical="center" indent="1"/>
    </xf>
    <xf numFmtId="0" fontId="3" fillId="89" borderId="73" applyNumberFormat="0" applyProtection="0">
      <alignment horizontal="left" vertical="center" indent="1"/>
    </xf>
    <xf numFmtId="0" fontId="3" fillId="89" borderId="73" applyNumberFormat="0" applyProtection="0">
      <alignment horizontal="left" vertical="center" indent="1"/>
    </xf>
    <xf numFmtId="0" fontId="3" fillId="89" borderId="73" applyNumberFormat="0" applyProtection="0">
      <alignment horizontal="left" vertical="center" indent="1"/>
    </xf>
    <xf numFmtId="0" fontId="3" fillId="89" borderId="73" applyNumberFormat="0" applyProtection="0">
      <alignment horizontal="left" vertical="center" indent="1"/>
    </xf>
    <xf numFmtId="0" fontId="3" fillId="89" borderId="73" applyNumberFormat="0" applyProtection="0">
      <alignment horizontal="left" vertical="center" indent="1"/>
    </xf>
    <xf numFmtId="0" fontId="3" fillId="89" borderId="73" applyNumberFormat="0" applyProtection="0">
      <alignment horizontal="left" vertical="center" indent="1"/>
    </xf>
    <xf numFmtId="0" fontId="3" fillId="89" borderId="73" applyNumberFormat="0" applyProtection="0">
      <alignment horizontal="left" vertical="center" indent="1"/>
    </xf>
    <xf numFmtId="0" fontId="3" fillId="89" borderId="73" applyNumberFormat="0" applyProtection="0">
      <alignment horizontal="left" vertical="center" indent="1"/>
    </xf>
    <xf numFmtId="0" fontId="3" fillId="89" borderId="73" applyNumberFormat="0" applyProtection="0">
      <alignment horizontal="left" vertical="center" indent="1"/>
    </xf>
    <xf numFmtId="0" fontId="3" fillId="89" borderId="73" applyNumberFormat="0" applyProtection="0">
      <alignment horizontal="left" vertical="center" indent="1"/>
    </xf>
    <xf numFmtId="0" fontId="3" fillId="89" borderId="73" applyNumberFormat="0" applyProtection="0">
      <alignment horizontal="left" vertical="center" indent="1"/>
    </xf>
    <xf numFmtId="0" fontId="3" fillId="89" borderId="73" applyNumberFormat="0" applyProtection="0">
      <alignment horizontal="left" vertical="center" indent="1"/>
    </xf>
    <xf numFmtId="0" fontId="3" fillId="89" borderId="73" applyNumberFormat="0" applyProtection="0">
      <alignment horizontal="left" vertical="center" indent="1"/>
    </xf>
    <xf numFmtId="0" fontId="3" fillId="89" borderId="73" applyNumberFormat="0" applyProtection="0">
      <alignment horizontal="left" vertical="center" indent="1"/>
    </xf>
    <xf numFmtId="0" fontId="3" fillId="89" borderId="73" applyNumberFormat="0" applyProtection="0">
      <alignment horizontal="left" vertical="center" indent="1"/>
    </xf>
    <xf numFmtId="0" fontId="3" fillId="89" borderId="73" applyNumberFormat="0" applyProtection="0">
      <alignment horizontal="left" vertical="center" indent="1"/>
    </xf>
    <xf numFmtId="0" fontId="3" fillId="89" borderId="73" applyNumberFormat="0" applyProtection="0">
      <alignment horizontal="left" vertical="center" indent="1"/>
    </xf>
    <xf numFmtId="0" fontId="3" fillId="89" borderId="73" applyNumberFormat="0" applyProtection="0">
      <alignment horizontal="left" vertical="center" indent="1"/>
    </xf>
    <xf numFmtId="0" fontId="3" fillId="89" borderId="73" applyNumberFormat="0" applyProtection="0">
      <alignment horizontal="left" vertical="center" indent="1"/>
    </xf>
    <xf numFmtId="0" fontId="3" fillId="89" borderId="73" applyNumberFormat="0" applyProtection="0">
      <alignment horizontal="left" vertical="center" indent="1"/>
    </xf>
    <xf numFmtId="0" fontId="3" fillId="89" borderId="73" applyNumberFormat="0" applyProtection="0">
      <alignment horizontal="left" vertical="center" indent="1"/>
    </xf>
    <xf numFmtId="0" fontId="3" fillId="89" borderId="73" applyNumberFormat="0" applyProtection="0">
      <alignment horizontal="left" vertical="center" indent="1"/>
    </xf>
    <xf numFmtId="0" fontId="3" fillId="89" borderId="73" applyNumberFormat="0" applyProtection="0">
      <alignment horizontal="left" vertical="center" indent="1"/>
    </xf>
    <xf numFmtId="0" fontId="3" fillId="89" borderId="73" applyNumberFormat="0" applyProtection="0">
      <alignment horizontal="left" vertical="center" indent="1"/>
    </xf>
    <xf numFmtId="0" fontId="3" fillId="89" borderId="73" applyNumberFormat="0" applyProtection="0">
      <alignment horizontal="left" vertical="center" indent="1"/>
    </xf>
    <xf numFmtId="0" fontId="3" fillId="89" borderId="73" applyNumberFormat="0" applyProtection="0">
      <alignment horizontal="left" vertical="center" indent="1"/>
    </xf>
    <xf numFmtId="0" fontId="3" fillId="89" borderId="73" applyNumberFormat="0" applyProtection="0">
      <alignment horizontal="left" vertical="center" indent="1"/>
    </xf>
    <xf numFmtId="0" fontId="3" fillId="89" borderId="73" applyNumberFormat="0" applyProtection="0">
      <alignment horizontal="left" vertical="center" indent="1"/>
    </xf>
    <xf numFmtId="0" fontId="3" fillId="89" borderId="73" applyNumberFormat="0" applyProtection="0">
      <alignment horizontal="left" vertical="center" indent="1"/>
    </xf>
    <xf numFmtId="0" fontId="3" fillId="89" borderId="73" applyNumberFormat="0" applyProtection="0">
      <alignment horizontal="left" vertical="center" indent="1"/>
    </xf>
    <xf numFmtId="0" fontId="3" fillId="89" borderId="73" applyNumberFormat="0" applyProtection="0">
      <alignment horizontal="left" vertical="center" indent="1"/>
    </xf>
    <xf numFmtId="0" fontId="3" fillId="89" borderId="73" applyNumberFormat="0" applyProtection="0">
      <alignment horizontal="left" vertical="center" indent="1"/>
    </xf>
    <xf numFmtId="0" fontId="3" fillId="89" borderId="73" applyNumberFormat="0" applyProtection="0">
      <alignment horizontal="left" vertical="center" indent="1"/>
    </xf>
    <xf numFmtId="0" fontId="3" fillId="89" borderId="73" applyNumberFormat="0" applyProtection="0">
      <alignment horizontal="left" vertical="center" indent="1"/>
    </xf>
    <xf numFmtId="0" fontId="3" fillId="89" borderId="73" applyNumberFormat="0" applyProtection="0">
      <alignment horizontal="left" vertical="center" indent="1"/>
    </xf>
    <xf numFmtId="0" fontId="3" fillId="89" borderId="73" applyNumberFormat="0" applyProtection="0">
      <alignment horizontal="left" vertical="center" indent="1"/>
    </xf>
    <xf numFmtId="0" fontId="3" fillId="89" borderId="73" applyNumberFormat="0" applyProtection="0">
      <alignment horizontal="left" vertical="center" indent="1"/>
    </xf>
    <xf numFmtId="0" fontId="3" fillId="89" borderId="73" applyNumberFormat="0" applyProtection="0">
      <alignment horizontal="left" vertical="center" indent="1"/>
    </xf>
    <xf numFmtId="0" fontId="3" fillId="89" borderId="73" applyNumberFormat="0" applyProtection="0">
      <alignment horizontal="left" vertical="center" indent="1"/>
    </xf>
    <xf numFmtId="0" fontId="3" fillId="89" borderId="73" applyNumberFormat="0" applyProtection="0">
      <alignment horizontal="left" vertical="center" indent="1"/>
    </xf>
    <xf numFmtId="0" fontId="3" fillId="89" borderId="73" applyNumberFormat="0" applyProtection="0">
      <alignment horizontal="left" vertical="center" indent="1"/>
    </xf>
    <xf numFmtId="0" fontId="3" fillId="89" borderId="73" applyNumberFormat="0" applyProtection="0">
      <alignment horizontal="left" vertical="center" indent="1"/>
    </xf>
    <xf numFmtId="0" fontId="3" fillId="89" borderId="73" applyNumberFormat="0" applyProtection="0">
      <alignment horizontal="left" vertical="top" indent="1"/>
    </xf>
    <xf numFmtId="0" fontId="3" fillId="89" borderId="73" applyNumberFormat="0" applyProtection="0">
      <alignment horizontal="left" vertical="top" indent="1"/>
    </xf>
    <xf numFmtId="0" fontId="3" fillId="89" borderId="73" applyNumberFormat="0" applyProtection="0">
      <alignment horizontal="left" vertical="top" indent="1"/>
    </xf>
    <xf numFmtId="0" fontId="3" fillId="89" borderId="73" applyNumberFormat="0" applyProtection="0">
      <alignment horizontal="left" vertical="top" indent="1"/>
    </xf>
    <xf numFmtId="0" fontId="3" fillId="89" borderId="73" applyNumberFormat="0" applyProtection="0">
      <alignment horizontal="left" vertical="top" indent="1"/>
    </xf>
    <xf numFmtId="0" fontId="3" fillId="89" borderId="73" applyNumberFormat="0" applyProtection="0">
      <alignment horizontal="left" vertical="top" indent="1"/>
    </xf>
    <xf numFmtId="0" fontId="3" fillId="89" borderId="73" applyNumberFormat="0" applyProtection="0">
      <alignment horizontal="left" vertical="top" indent="1"/>
    </xf>
    <xf numFmtId="0" fontId="3" fillId="89" borderId="73" applyNumberFormat="0" applyProtection="0">
      <alignment horizontal="left" vertical="top" indent="1"/>
    </xf>
    <xf numFmtId="0" fontId="3" fillId="89" borderId="73" applyNumberFormat="0" applyProtection="0">
      <alignment horizontal="left" vertical="top" indent="1"/>
    </xf>
    <xf numFmtId="0" fontId="3" fillId="89" borderId="73" applyNumberFormat="0" applyProtection="0">
      <alignment horizontal="left" vertical="top" indent="1"/>
    </xf>
    <xf numFmtId="0" fontId="3" fillId="89" borderId="73" applyNumberFormat="0" applyProtection="0">
      <alignment horizontal="left" vertical="top" indent="1"/>
    </xf>
    <xf numFmtId="0" fontId="3" fillId="89" borderId="73" applyNumberFormat="0" applyProtection="0">
      <alignment horizontal="left" vertical="top" indent="1"/>
    </xf>
    <xf numFmtId="0" fontId="3" fillId="89" borderId="73" applyNumberFormat="0" applyProtection="0">
      <alignment horizontal="left" vertical="top" indent="1"/>
    </xf>
    <xf numFmtId="0" fontId="3" fillId="89" borderId="73" applyNumberFormat="0" applyProtection="0">
      <alignment horizontal="left" vertical="top" indent="1"/>
    </xf>
    <xf numFmtId="0" fontId="3" fillId="89" borderId="73" applyNumberFormat="0" applyProtection="0">
      <alignment horizontal="left" vertical="top" indent="1"/>
    </xf>
    <xf numFmtId="0" fontId="3" fillId="89" borderId="73" applyNumberFormat="0" applyProtection="0">
      <alignment horizontal="left" vertical="top" indent="1"/>
    </xf>
    <xf numFmtId="0" fontId="3" fillId="89" borderId="73" applyNumberFormat="0" applyProtection="0">
      <alignment horizontal="left" vertical="top" indent="1"/>
    </xf>
    <xf numFmtId="0" fontId="3" fillId="89" borderId="73" applyNumberFormat="0" applyProtection="0">
      <alignment horizontal="left" vertical="top" indent="1"/>
    </xf>
    <xf numFmtId="0" fontId="3" fillId="89" borderId="73" applyNumberFormat="0" applyProtection="0">
      <alignment horizontal="left" vertical="top" indent="1"/>
    </xf>
    <xf numFmtId="0" fontId="3" fillId="89" borderId="73" applyNumberFormat="0" applyProtection="0">
      <alignment horizontal="left" vertical="top" indent="1"/>
    </xf>
    <xf numFmtId="0" fontId="3" fillId="89" borderId="73" applyNumberFormat="0" applyProtection="0">
      <alignment horizontal="left" vertical="top" indent="1"/>
    </xf>
    <xf numFmtId="0" fontId="3" fillId="89" borderId="73" applyNumberFormat="0" applyProtection="0">
      <alignment horizontal="left" vertical="top" indent="1"/>
    </xf>
    <xf numFmtId="0" fontId="3" fillId="89" borderId="73" applyNumberFormat="0" applyProtection="0">
      <alignment horizontal="left" vertical="top" indent="1"/>
    </xf>
    <xf numFmtId="0" fontId="3" fillId="89" borderId="73" applyNumberFormat="0" applyProtection="0">
      <alignment horizontal="left" vertical="top" indent="1"/>
    </xf>
    <xf numFmtId="0" fontId="3" fillId="89" borderId="73" applyNumberFormat="0" applyProtection="0">
      <alignment horizontal="left" vertical="top" indent="1"/>
    </xf>
    <xf numFmtId="0" fontId="3" fillId="89" borderId="73" applyNumberFormat="0" applyProtection="0">
      <alignment horizontal="left" vertical="top" indent="1"/>
    </xf>
    <xf numFmtId="0" fontId="3" fillId="89" borderId="73" applyNumberFormat="0" applyProtection="0">
      <alignment horizontal="left" vertical="top" indent="1"/>
    </xf>
    <xf numFmtId="0" fontId="3" fillId="89" borderId="73" applyNumberFormat="0" applyProtection="0">
      <alignment horizontal="left" vertical="top" indent="1"/>
    </xf>
    <xf numFmtId="0" fontId="3" fillId="89" borderId="73" applyNumberFormat="0" applyProtection="0">
      <alignment horizontal="left" vertical="top" indent="1"/>
    </xf>
    <xf numFmtId="0" fontId="3" fillId="89" borderId="73" applyNumberFormat="0" applyProtection="0">
      <alignment horizontal="left" vertical="top" indent="1"/>
    </xf>
    <xf numFmtId="0" fontId="3" fillId="89" borderId="73" applyNumberFormat="0" applyProtection="0">
      <alignment horizontal="left" vertical="top" indent="1"/>
    </xf>
    <xf numFmtId="0" fontId="3" fillId="89" borderId="73" applyNumberFormat="0" applyProtection="0">
      <alignment horizontal="left" vertical="top" indent="1"/>
    </xf>
    <xf numFmtId="0" fontId="3" fillId="89" borderId="73" applyNumberFormat="0" applyProtection="0">
      <alignment horizontal="left" vertical="top" indent="1"/>
    </xf>
    <xf numFmtId="0" fontId="3" fillId="89" borderId="73" applyNumberFormat="0" applyProtection="0">
      <alignment horizontal="left" vertical="top" indent="1"/>
    </xf>
    <xf numFmtId="0" fontId="3" fillId="89" borderId="73" applyNumberFormat="0" applyProtection="0">
      <alignment horizontal="left" vertical="top" indent="1"/>
    </xf>
    <xf numFmtId="0" fontId="3" fillId="89" borderId="73" applyNumberFormat="0" applyProtection="0">
      <alignment horizontal="left" vertical="top" indent="1"/>
    </xf>
    <xf numFmtId="0" fontId="3" fillId="89" borderId="73" applyNumberFormat="0" applyProtection="0">
      <alignment horizontal="left" vertical="top" indent="1"/>
    </xf>
    <xf numFmtId="0" fontId="3" fillId="89" borderId="73" applyNumberFormat="0" applyProtection="0">
      <alignment horizontal="left" vertical="top" indent="1"/>
    </xf>
    <xf numFmtId="0" fontId="3" fillId="89" borderId="73" applyNumberFormat="0" applyProtection="0">
      <alignment horizontal="left" vertical="top" indent="1"/>
    </xf>
    <xf numFmtId="0" fontId="3" fillId="89" borderId="73" applyNumberFormat="0" applyProtection="0">
      <alignment horizontal="left" vertical="top" indent="1"/>
    </xf>
    <xf numFmtId="0" fontId="3" fillId="89" borderId="73" applyNumberFormat="0" applyProtection="0">
      <alignment horizontal="left" vertical="top" indent="1"/>
    </xf>
    <xf numFmtId="0" fontId="3" fillId="89" borderId="73" applyNumberFormat="0" applyProtection="0">
      <alignment horizontal="left" vertical="top" indent="1"/>
    </xf>
    <xf numFmtId="0" fontId="3" fillId="89" borderId="73" applyNumberFormat="0" applyProtection="0">
      <alignment horizontal="left" vertical="top" indent="1"/>
    </xf>
    <xf numFmtId="0" fontId="3" fillId="89" borderId="73" applyNumberFormat="0" applyProtection="0">
      <alignment horizontal="left" vertical="top" indent="1"/>
    </xf>
    <xf numFmtId="0" fontId="3" fillId="89" borderId="73" applyNumberFormat="0" applyProtection="0">
      <alignment horizontal="left" vertical="top" indent="1"/>
    </xf>
    <xf numFmtId="0" fontId="3" fillId="89" borderId="73" applyNumberFormat="0" applyProtection="0">
      <alignment horizontal="left" vertical="top" indent="1"/>
    </xf>
    <xf numFmtId="0" fontId="3" fillId="89" borderId="73" applyNumberFormat="0" applyProtection="0">
      <alignment horizontal="left" vertical="top" indent="1"/>
    </xf>
    <xf numFmtId="0" fontId="3" fillId="89" borderId="73" applyNumberFormat="0" applyProtection="0">
      <alignment horizontal="left" vertical="top" indent="1"/>
    </xf>
    <xf numFmtId="0" fontId="3" fillId="89" borderId="73" applyNumberFormat="0" applyProtection="0">
      <alignment horizontal="left" vertical="top" indent="1"/>
    </xf>
    <xf numFmtId="0" fontId="3" fillId="89" borderId="73" applyNumberFormat="0" applyProtection="0">
      <alignment horizontal="left" vertical="top" indent="1"/>
    </xf>
    <xf numFmtId="0" fontId="3" fillId="89" borderId="73" applyNumberFormat="0" applyProtection="0">
      <alignment horizontal="left" vertical="top" indent="1"/>
    </xf>
    <xf numFmtId="0" fontId="3" fillId="89" borderId="73" applyNumberFormat="0" applyProtection="0">
      <alignment horizontal="left" vertical="top" indent="1"/>
    </xf>
    <xf numFmtId="0" fontId="3" fillId="89" borderId="73" applyNumberFormat="0" applyProtection="0">
      <alignment horizontal="left" vertical="top" indent="1"/>
    </xf>
    <xf numFmtId="0" fontId="3" fillId="89" borderId="73" applyNumberFormat="0" applyProtection="0">
      <alignment horizontal="left" vertical="top" indent="1"/>
    </xf>
    <xf numFmtId="0" fontId="3" fillId="89" borderId="73" applyNumberFormat="0" applyProtection="0">
      <alignment horizontal="left" vertical="top" indent="1"/>
    </xf>
    <xf numFmtId="0" fontId="3" fillId="89" borderId="73" applyNumberFormat="0" applyProtection="0">
      <alignment horizontal="left" vertical="top" indent="1"/>
    </xf>
    <xf numFmtId="0" fontId="3" fillId="89" borderId="73" applyNumberFormat="0" applyProtection="0">
      <alignment horizontal="left" vertical="top" indent="1"/>
    </xf>
    <xf numFmtId="0" fontId="3" fillId="89" borderId="73" applyNumberFormat="0" applyProtection="0">
      <alignment horizontal="left" vertical="top" indent="1"/>
    </xf>
    <xf numFmtId="0" fontId="3" fillId="89" borderId="73" applyNumberFormat="0" applyProtection="0">
      <alignment horizontal="left" vertical="top" indent="1"/>
    </xf>
    <xf numFmtId="0" fontId="3" fillId="89" borderId="73" applyNumberFormat="0" applyProtection="0">
      <alignment horizontal="left" vertical="top" indent="1"/>
    </xf>
    <xf numFmtId="0" fontId="3" fillId="89" borderId="73" applyNumberFormat="0" applyProtection="0">
      <alignment horizontal="left" vertical="top" indent="1"/>
    </xf>
    <xf numFmtId="0" fontId="3" fillId="89" borderId="73" applyNumberFormat="0" applyProtection="0">
      <alignment horizontal="left" vertical="top" indent="1"/>
    </xf>
    <xf numFmtId="0" fontId="3" fillId="89" borderId="73" applyNumberFormat="0" applyProtection="0">
      <alignment horizontal="left" vertical="top" indent="1"/>
    </xf>
    <xf numFmtId="0" fontId="3" fillId="89" borderId="73" applyNumberFormat="0" applyProtection="0">
      <alignment horizontal="left" vertical="top" indent="1"/>
    </xf>
    <xf numFmtId="0" fontId="3" fillId="89" borderId="73" applyNumberFormat="0" applyProtection="0">
      <alignment horizontal="left" vertical="top" indent="1"/>
    </xf>
    <xf numFmtId="0" fontId="3" fillId="89" borderId="73" applyNumberFormat="0" applyProtection="0">
      <alignment horizontal="left" vertical="top" indent="1"/>
    </xf>
    <xf numFmtId="0" fontId="3" fillId="89" borderId="73" applyNumberFormat="0" applyProtection="0">
      <alignment horizontal="left" vertical="top" indent="1"/>
    </xf>
    <xf numFmtId="0" fontId="3" fillId="89" borderId="73" applyNumberFormat="0" applyProtection="0">
      <alignment horizontal="left" vertical="top" indent="1"/>
    </xf>
    <xf numFmtId="0" fontId="3" fillId="89" borderId="73" applyNumberFormat="0" applyProtection="0">
      <alignment horizontal="left" vertical="top" indent="1"/>
    </xf>
    <xf numFmtId="0" fontId="3" fillId="89" borderId="73" applyNumberFormat="0" applyProtection="0">
      <alignment horizontal="left" vertical="top" indent="1"/>
    </xf>
    <xf numFmtId="0" fontId="3" fillId="89" borderId="73" applyNumberFormat="0" applyProtection="0">
      <alignment horizontal="left" vertical="top" indent="1"/>
    </xf>
    <xf numFmtId="0" fontId="3" fillId="89" borderId="73" applyNumberFormat="0" applyProtection="0">
      <alignment horizontal="left" vertical="top" indent="1"/>
    </xf>
    <xf numFmtId="0" fontId="3" fillId="89" borderId="73" applyNumberFormat="0" applyProtection="0">
      <alignment horizontal="left" vertical="top" indent="1"/>
    </xf>
    <xf numFmtId="0" fontId="3" fillId="89" borderId="73" applyNumberFormat="0" applyProtection="0">
      <alignment horizontal="left" vertical="top" indent="1"/>
    </xf>
    <xf numFmtId="0" fontId="3" fillId="89" borderId="73" applyNumberFormat="0" applyProtection="0">
      <alignment horizontal="left" vertical="top" indent="1"/>
    </xf>
    <xf numFmtId="0" fontId="3" fillId="89" borderId="73" applyNumberFormat="0" applyProtection="0">
      <alignment horizontal="left" vertical="top" indent="1"/>
    </xf>
    <xf numFmtId="0" fontId="3" fillId="89" borderId="73" applyNumberFormat="0" applyProtection="0">
      <alignment horizontal="left" vertical="top" indent="1"/>
    </xf>
    <xf numFmtId="0" fontId="3" fillId="89" borderId="73" applyNumberFormat="0" applyProtection="0">
      <alignment horizontal="left" vertical="top" indent="1"/>
    </xf>
    <xf numFmtId="0" fontId="3" fillId="89" borderId="73" applyNumberFormat="0" applyProtection="0">
      <alignment horizontal="left" vertical="top" indent="1"/>
    </xf>
    <xf numFmtId="0" fontId="3" fillId="89" borderId="73" applyNumberFormat="0" applyProtection="0">
      <alignment horizontal="left" vertical="top" indent="1"/>
    </xf>
    <xf numFmtId="0" fontId="3" fillId="89" borderId="73" applyNumberFormat="0" applyProtection="0">
      <alignment horizontal="left" vertical="top" indent="1"/>
    </xf>
    <xf numFmtId="0" fontId="3" fillId="89" borderId="73" applyNumberFormat="0" applyProtection="0">
      <alignment horizontal="left" vertical="top" indent="1"/>
    </xf>
    <xf numFmtId="0" fontId="3" fillId="89" borderId="73" applyNumberFormat="0" applyProtection="0">
      <alignment horizontal="left" vertical="top" indent="1"/>
    </xf>
    <xf numFmtId="0" fontId="3" fillId="89" borderId="73" applyNumberFormat="0" applyProtection="0">
      <alignment horizontal="left" vertical="top" indent="1"/>
    </xf>
    <xf numFmtId="0" fontId="3" fillId="89" borderId="73" applyNumberFormat="0" applyProtection="0">
      <alignment horizontal="left" vertical="top" indent="1"/>
    </xf>
    <xf numFmtId="0" fontId="3" fillId="89" borderId="73" applyNumberFormat="0" applyProtection="0">
      <alignment horizontal="left" vertical="top" indent="1"/>
    </xf>
    <xf numFmtId="0" fontId="3" fillId="89" borderId="73" applyNumberFormat="0" applyProtection="0">
      <alignment horizontal="left" vertical="top" indent="1"/>
    </xf>
    <xf numFmtId="0" fontId="3" fillId="89" borderId="73" applyNumberFormat="0" applyProtection="0">
      <alignment horizontal="left" vertical="top" indent="1"/>
    </xf>
    <xf numFmtId="0" fontId="3" fillId="89" borderId="73" applyNumberFormat="0" applyProtection="0">
      <alignment horizontal="left" vertical="top" indent="1"/>
    </xf>
    <xf numFmtId="0" fontId="3" fillId="89" borderId="73" applyNumberFormat="0" applyProtection="0">
      <alignment horizontal="left" vertical="top" indent="1"/>
    </xf>
    <xf numFmtId="0" fontId="3" fillId="89" borderId="73" applyNumberFormat="0" applyProtection="0">
      <alignment horizontal="left" vertical="top" indent="1"/>
    </xf>
    <xf numFmtId="0" fontId="3" fillId="89" borderId="73" applyNumberFormat="0" applyProtection="0">
      <alignment horizontal="left" vertical="top" indent="1"/>
    </xf>
    <xf numFmtId="0" fontId="3" fillId="89" borderId="73" applyNumberFormat="0" applyProtection="0">
      <alignment horizontal="left" vertical="top" indent="1"/>
    </xf>
    <xf numFmtId="0" fontId="3" fillId="89" borderId="73" applyNumberFormat="0" applyProtection="0">
      <alignment horizontal="left" vertical="top" indent="1"/>
    </xf>
    <xf numFmtId="0" fontId="3" fillId="89" borderId="73" applyNumberFormat="0" applyProtection="0">
      <alignment horizontal="left" vertical="top" indent="1"/>
    </xf>
    <xf numFmtId="0" fontId="3" fillId="89" borderId="73" applyNumberFormat="0" applyProtection="0">
      <alignment horizontal="left" vertical="top" indent="1"/>
    </xf>
    <xf numFmtId="0" fontId="3" fillId="89" borderId="73" applyNumberFormat="0" applyProtection="0">
      <alignment horizontal="left" vertical="top" indent="1"/>
    </xf>
    <xf numFmtId="0" fontId="3" fillId="89" borderId="73" applyNumberFormat="0" applyProtection="0">
      <alignment horizontal="left" vertical="top" indent="1"/>
    </xf>
    <xf numFmtId="0" fontId="3" fillId="89" borderId="73" applyNumberFormat="0" applyProtection="0">
      <alignment horizontal="left" vertical="top" indent="1"/>
    </xf>
    <xf numFmtId="0" fontId="3" fillId="89" borderId="73" applyNumberFormat="0" applyProtection="0">
      <alignment horizontal="left" vertical="top" indent="1"/>
    </xf>
    <xf numFmtId="0" fontId="3" fillId="89" borderId="73" applyNumberFormat="0" applyProtection="0">
      <alignment horizontal="left" vertical="top" indent="1"/>
    </xf>
    <xf numFmtId="0" fontId="3" fillId="89" borderId="73" applyNumberFormat="0" applyProtection="0">
      <alignment horizontal="left" vertical="top" indent="1"/>
    </xf>
    <xf numFmtId="0" fontId="3" fillId="89" borderId="73" applyNumberFormat="0" applyProtection="0">
      <alignment horizontal="left" vertical="top" indent="1"/>
    </xf>
    <xf numFmtId="0" fontId="3" fillId="89" borderId="73" applyNumberFormat="0" applyProtection="0">
      <alignment horizontal="left" vertical="top" indent="1"/>
    </xf>
    <xf numFmtId="0" fontId="3" fillId="89" borderId="73" applyNumberFormat="0" applyProtection="0">
      <alignment horizontal="left" vertical="top" indent="1"/>
    </xf>
    <xf numFmtId="0" fontId="3" fillId="89" borderId="73" applyNumberFormat="0" applyProtection="0">
      <alignment horizontal="left" vertical="top" indent="1"/>
    </xf>
    <xf numFmtId="0" fontId="3" fillId="89" borderId="73" applyNumberFormat="0" applyProtection="0">
      <alignment horizontal="left" vertical="top" indent="1"/>
    </xf>
    <xf numFmtId="0" fontId="3" fillId="89" borderId="73" applyNumberFormat="0" applyProtection="0">
      <alignment horizontal="left" vertical="top" indent="1"/>
    </xf>
    <xf numFmtId="0" fontId="3" fillId="89" borderId="73" applyNumberFormat="0" applyProtection="0">
      <alignment horizontal="left" vertical="top" indent="1"/>
    </xf>
    <xf numFmtId="0" fontId="3" fillId="89" borderId="73" applyNumberFormat="0" applyProtection="0">
      <alignment horizontal="left" vertical="top" indent="1"/>
    </xf>
    <xf numFmtId="0" fontId="3" fillId="89" borderId="73" applyNumberFormat="0" applyProtection="0">
      <alignment horizontal="left" vertical="top" indent="1"/>
    </xf>
    <xf numFmtId="0" fontId="3" fillId="89" borderId="73" applyNumberFormat="0" applyProtection="0">
      <alignment horizontal="left" vertical="top" indent="1"/>
    </xf>
    <xf numFmtId="0" fontId="3" fillId="89" borderId="73" applyNumberFormat="0" applyProtection="0">
      <alignment horizontal="left" vertical="top" indent="1"/>
    </xf>
    <xf numFmtId="0" fontId="3" fillId="89" borderId="73" applyNumberFormat="0" applyProtection="0">
      <alignment horizontal="left" vertical="top" indent="1"/>
    </xf>
    <xf numFmtId="0" fontId="3" fillId="89" borderId="73" applyNumberFormat="0" applyProtection="0">
      <alignment horizontal="left" vertical="top" indent="1"/>
    </xf>
    <xf numFmtId="0" fontId="3" fillId="89" borderId="73" applyNumberFormat="0" applyProtection="0">
      <alignment horizontal="left" vertical="top" indent="1"/>
    </xf>
    <xf numFmtId="0" fontId="3" fillId="89" borderId="73" applyNumberFormat="0" applyProtection="0">
      <alignment horizontal="left" vertical="top" indent="1"/>
    </xf>
    <xf numFmtId="0" fontId="3" fillId="89" borderId="73" applyNumberFormat="0" applyProtection="0">
      <alignment horizontal="left" vertical="top" indent="1"/>
    </xf>
    <xf numFmtId="0" fontId="3" fillId="89" borderId="73" applyNumberFormat="0" applyProtection="0">
      <alignment horizontal="left" vertical="top" indent="1"/>
    </xf>
    <xf numFmtId="0" fontId="3" fillId="89" borderId="73" applyNumberFormat="0" applyProtection="0">
      <alignment horizontal="left" vertical="top" indent="1"/>
    </xf>
    <xf numFmtId="0" fontId="3" fillId="89" borderId="73" applyNumberFormat="0" applyProtection="0">
      <alignment horizontal="left" vertical="top" indent="1"/>
    </xf>
    <xf numFmtId="0" fontId="3" fillId="89" borderId="73" applyNumberFormat="0" applyProtection="0">
      <alignment horizontal="left" vertical="top" indent="1"/>
    </xf>
    <xf numFmtId="0" fontId="3" fillId="89" borderId="73" applyNumberFormat="0" applyProtection="0">
      <alignment horizontal="left" vertical="top" indent="1"/>
    </xf>
    <xf numFmtId="0" fontId="3" fillId="89" borderId="73" applyNumberFormat="0" applyProtection="0">
      <alignment horizontal="left" vertical="top" indent="1"/>
    </xf>
    <xf numFmtId="0" fontId="3" fillId="89" borderId="73" applyNumberFormat="0" applyProtection="0">
      <alignment horizontal="left" vertical="top" indent="1"/>
    </xf>
    <xf numFmtId="0" fontId="3" fillId="89" borderId="73" applyNumberFormat="0" applyProtection="0">
      <alignment horizontal="left" vertical="top" indent="1"/>
    </xf>
    <xf numFmtId="0" fontId="3" fillId="89" borderId="73" applyNumberFormat="0" applyProtection="0">
      <alignment horizontal="left" vertical="top" indent="1"/>
    </xf>
    <xf numFmtId="0" fontId="3" fillId="89" borderId="73" applyNumberFormat="0" applyProtection="0">
      <alignment horizontal="left" vertical="top" indent="1"/>
    </xf>
    <xf numFmtId="0" fontId="3" fillId="89" borderId="73" applyNumberFormat="0" applyProtection="0">
      <alignment horizontal="left" vertical="top" indent="1"/>
    </xf>
    <xf numFmtId="0" fontId="3" fillId="89" borderId="73" applyNumberFormat="0" applyProtection="0">
      <alignment horizontal="left" vertical="top" indent="1"/>
    </xf>
    <xf numFmtId="0" fontId="3" fillId="89" borderId="73" applyNumberFormat="0" applyProtection="0">
      <alignment horizontal="left" vertical="top" indent="1"/>
    </xf>
    <xf numFmtId="0" fontId="3" fillId="89" borderId="73" applyNumberFormat="0" applyProtection="0">
      <alignment horizontal="left" vertical="top" indent="1"/>
    </xf>
    <xf numFmtId="0" fontId="3" fillId="89" borderId="73" applyNumberFormat="0" applyProtection="0">
      <alignment horizontal="left" vertical="top" indent="1"/>
    </xf>
    <xf numFmtId="0" fontId="3" fillId="89" borderId="73" applyNumberFormat="0" applyProtection="0">
      <alignment horizontal="left" vertical="top" indent="1"/>
    </xf>
    <xf numFmtId="0" fontId="3" fillId="89" borderId="73" applyNumberFormat="0" applyProtection="0">
      <alignment horizontal="left" vertical="top" indent="1"/>
    </xf>
    <xf numFmtId="0" fontId="3" fillId="89" borderId="73" applyNumberFormat="0" applyProtection="0">
      <alignment horizontal="left" vertical="top" indent="1"/>
    </xf>
    <xf numFmtId="0" fontId="3" fillId="89" borderId="73" applyNumberFormat="0" applyProtection="0">
      <alignment horizontal="left" vertical="top" indent="1"/>
    </xf>
    <xf numFmtId="0" fontId="3" fillId="89" borderId="73" applyNumberFormat="0" applyProtection="0">
      <alignment horizontal="left" vertical="top" indent="1"/>
    </xf>
    <xf numFmtId="0" fontId="3" fillId="89" borderId="73" applyNumberFormat="0" applyProtection="0">
      <alignment horizontal="left" vertical="top" indent="1"/>
    </xf>
    <xf numFmtId="0" fontId="3" fillId="89" borderId="73" applyNumberFormat="0" applyProtection="0">
      <alignment horizontal="left" vertical="top" indent="1"/>
    </xf>
    <xf numFmtId="0" fontId="3" fillId="89" borderId="73" applyNumberFormat="0" applyProtection="0">
      <alignment horizontal="left" vertical="top" indent="1"/>
    </xf>
    <xf numFmtId="0" fontId="3" fillId="89" borderId="73" applyNumberFormat="0" applyProtection="0">
      <alignment horizontal="left" vertical="top" indent="1"/>
    </xf>
    <xf numFmtId="0" fontId="3" fillId="89" borderId="73" applyNumberFormat="0" applyProtection="0">
      <alignment horizontal="left" vertical="top" indent="1"/>
    </xf>
    <xf numFmtId="0" fontId="3" fillId="89" borderId="73" applyNumberFormat="0" applyProtection="0">
      <alignment horizontal="left" vertical="top" indent="1"/>
    </xf>
    <xf numFmtId="0" fontId="3" fillId="89" borderId="73" applyNumberFormat="0" applyProtection="0">
      <alignment horizontal="left" vertical="top" indent="1"/>
    </xf>
    <xf numFmtId="0" fontId="3" fillId="89" borderId="73" applyNumberFormat="0" applyProtection="0">
      <alignment horizontal="left" vertical="top" indent="1"/>
    </xf>
    <xf numFmtId="0" fontId="3" fillId="89" borderId="73" applyNumberFormat="0" applyProtection="0">
      <alignment horizontal="left" vertical="top" indent="1"/>
    </xf>
    <xf numFmtId="0" fontId="3" fillId="89" borderId="73" applyNumberFormat="0" applyProtection="0">
      <alignment horizontal="left" vertical="top" indent="1"/>
    </xf>
    <xf numFmtId="0" fontId="3" fillId="89" borderId="73" applyNumberFormat="0" applyProtection="0">
      <alignment horizontal="left" vertical="top" indent="1"/>
    </xf>
    <xf numFmtId="0" fontId="3" fillId="89" borderId="73" applyNumberFormat="0" applyProtection="0">
      <alignment horizontal="left" vertical="top" indent="1"/>
    </xf>
    <xf numFmtId="0" fontId="3" fillId="89" borderId="73" applyNumberFormat="0" applyProtection="0">
      <alignment horizontal="left" vertical="top" indent="1"/>
    </xf>
    <xf numFmtId="0" fontId="3" fillId="89" borderId="73" applyNumberFormat="0" applyProtection="0">
      <alignment horizontal="left" vertical="top" indent="1"/>
    </xf>
    <xf numFmtId="0" fontId="3" fillId="89" borderId="73" applyNumberFormat="0" applyProtection="0">
      <alignment horizontal="left" vertical="top" indent="1"/>
    </xf>
    <xf numFmtId="0" fontId="3" fillId="89" borderId="73" applyNumberFormat="0" applyProtection="0">
      <alignment horizontal="left" vertical="top" indent="1"/>
    </xf>
    <xf numFmtId="0" fontId="3" fillId="89" borderId="73" applyNumberFormat="0" applyProtection="0">
      <alignment horizontal="left" vertical="top" indent="1"/>
    </xf>
    <xf numFmtId="0" fontId="3" fillId="89" borderId="73" applyNumberFormat="0" applyProtection="0">
      <alignment horizontal="left" vertical="top" indent="1"/>
    </xf>
    <xf numFmtId="0" fontId="3" fillId="89" borderId="73" applyNumberFormat="0" applyProtection="0">
      <alignment horizontal="left" vertical="top" indent="1"/>
    </xf>
    <xf numFmtId="0" fontId="3" fillId="89" borderId="73" applyNumberFormat="0" applyProtection="0">
      <alignment horizontal="left" vertical="top" indent="1"/>
    </xf>
    <xf numFmtId="0" fontId="3" fillId="89" borderId="73" applyNumberFormat="0" applyProtection="0">
      <alignment horizontal="left" vertical="top" indent="1"/>
    </xf>
    <xf numFmtId="0" fontId="3" fillId="89" borderId="73" applyNumberFormat="0" applyProtection="0">
      <alignment horizontal="left" vertical="top" indent="1"/>
    </xf>
    <xf numFmtId="0" fontId="3" fillId="89" borderId="73" applyNumberFormat="0" applyProtection="0">
      <alignment horizontal="left" vertical="top" indent="1"/>
    </xf>
    <xf numFmtId="0" fontId="3" fillId="89" borderId="73" applyNumberFormat="0" applyProtection="0">
      <alignment horizontal="left" vertical="top" indent="1"/>
    </xf>
    <xf numFmtId="0" fontId="3" fillId="89" borderId="73" applyNumberFormat="0" applyProtection="0">
      <alignment horizontal="left" vertical="top" indent="1"/>
    </xf>
    <xf numFmtId="0" fontId="3" fillId="89" borderId="73" applyNumberFormat="0" applyProtection="0">
      <alignment horizontal="left" vertical="top" indent="1"/>
    </xf>
    <xf numFmtId="0" fontId="3" fillId="89" borderId="73" applyNumberFormat="0" applyProtection="0">
      <alignment horizontal="left" vertical="top" indent="1"/>
    </xf>
    <xf numFmtId="0" fontId="3" fillId="89" borderId="73" applyNumberFormat="0" applyProtection="0">
      <alignment horizontal="left" vertical="top" indent="1"/>
    </xf>
    <xf numFmtId="0" fontId="3" fillId="89" borderId="73" applyNumberFormat="0" applyProtection="0">
      <alignment horizontal="left" vertical="top" indent="1"/>
    </xf>
    <xf numFmtId="0" fontId="3" fillId="89" borderId="73" applyNumberFormat="0" applyProtection="0">
      <alignment horizontal="left" vertical="top" indent="1"/>
    </xf>
    <xf numFmtId="0" fontId="3" fillId="89" borderId="73" applyNumberFormat="0" applyProtection="0">
      <alignment horizontal="left" vertical="top" indent="1"/>
    </xf>
    <xf numFmtId="0" fontId="3" fillId="89" borderId="73" applyNumberFormat="0" applyProtection="0">
      <alignment horizontal="left" vertical="top" indent="1"/>
    </xf>
    <xf numFmtId="0" fontId="3" fillId="89" borderId="73" applyNumberFormat="0" applyProtection="0">
      <alignment horizontal="left" vertical="top" indent="1"/>
    </xf>
    <xf numFmtId="0" fontId="3" fillId="89" borderId="73" applyNumberFormat="0" applyProtection="0">
      <alignment horizontal="left" vertical="top" indent="1"/>
    </xf>
    <xf numFmtId="0" fontId="3" fillId="89" borderId="73" applyNumberFormat="0" applyProtection="0">
      <alignment horizontal="left" vertical="top" indent="1"/>
    </xf>
    <xf numFmtId="0" fontId="3" fillId="89" borderId="73" applyNumberFormat="0" applyProtection="0">
      <alignment horizontal="left" vertical="top" indent="1"/>
    </xf>
    <xf numFmtId="0" fontId="3" fillId="89" borderId="73" applyNumberFormat="0" applyProtection="0">
      <alignment horizontal="left" vertical="top" indent="1"/>
    </xf>
    <xf numFmtId="0" fontId="3" fillId="89" borderId="73" applyNumberFormat="0" applyProtection="0">
      <alignment horizontal="left" vertical="top" indent="1"/>
    </xf>
    <xf numFmtId="0" fontId="3" fillId="89" borderId="73" applyNumberFormat="0" applyProtection="0">
      <alignment horizontal="left" vertical="top" indent="1"/>
    </xf>
    <xf numFmtId="0" fontId="3" fillId="89" borderId="73" applyNumberFormat="0" applyProtection="0">
      <alignment horizontal="left" vertical="top" indent="1"/>
    </xf>
    <xf numFmtId="0" fontId="3" fillId="89" borderId="73" applyNumberFormat="0" applyProtection="0">
      <alignment horizontal="left" vertical="top" indent="1"/>
    </xf>
    <xf numFmtId="0" fontId="3" fillId="89" borderId="73" applyNumberFormat="0" applyProtection="0">
      <alignment horizontal="left" vertical="top" indent="1"/>
    </xf>
    <xf numFmtId="0" fontId="3" fillId="89" borderId="73" applyNumberFormat="0" applyProtection="0">
      <alignment horizontal="left" vertical="top" indent="1"/>
    </xf>
    <xf numFmtId="0" fontId="3" fillId="89" borderId="73" applyNumberFormat="0" applyProtection="0">
      <alignment horizontal="left" vertical="top" indent="1"/>
    </xf>
    <xf numFmtId="0" fontId="3" fillId="89" borderId="73" applyNumberFormat="0" applyProtection="0">
      <alignment horizontal="left" vertical="top" indent="1"/>
    </xf>
    <xf numFmtId="0" fontId="3" fillId="89" borderId="73" applyNumberFormat="0" applyProtection="0">
      <alignment horizontal="left" vertical="top" indent="1"/>
    </xf>
    <xf numFmtId="0" fontId="3" fillId="89" borderId="73" applyNumberFormat="0" applyProtection="0">
      <alignment horizontal="left" vertical="top" indent="1"/>
    </xf>
    <xf numFmtId="0" fontId="3" fillId="89" borderId="73" applyNumberFormat="0" applyProtection="0">
      <alignment horizontal="left" vertical="top" indent="1"/>
    </xf>
    <xf numFmtId="0" fontId="3" fillId="89" borderId="73" applyNumberFormat="0" applyProtection="0">
      <alignment horizontal="left" vertical="top" indent="1"/>
    </xf>
    <xf numFmtId="0" fontId="3" fillId="89" borderId="73" applyNumberFormat="0" applyProtection="0">
      <alignment horizontal="left" vertical="top" indent="1"/>
    </xf>
    <xf numFmtId="0" fontId="3" fillId="89" borderId="73" applyNumberFormat="0" applyProtection="0">
      <alignment horizontal="left" vertical="top" indent="1"/>
    </xf>
    <xf numFmtId="0" fontId="3" fillId="89" borderId="73" applyNumberFormat="0" applyProtection="0">
      <alignment horizontal="left" vertical="top" indent="1"/>
    </xf>
    <xf numFmtId="0" fontId="3" fillId="89" borderId="73" applyNumberFormat="0" applyProtection="0">
      <alignment horizontal="left" vertical="top" indent="1"/>
    </xf>
    <xf numFmtId="0" fontId="3" fillId="89" borderId="73" applyNumberFormat="0" applyProtection="0">
      <alignment horizontal="left" vertical="top" indent="1"/>
    </xf>
    <xf numFmtId="0" fontId="3" fillId="89" borderId="73" applyNumberFormat="0" applyProtection="0">
      <alignment horizontal="left" vertical="top" indent="1"/>
    </xf>
    <xf numFmtId="0" fontId="3" fillId="89" borderId="73" applyNumberFormat="0" applyProtection="0">
      <alignment horizontal="left" vertical="top" indent="1"/>
    </xf>
    <xf numFmtId="0" fontId="3" fillId="89" borderId="73" applyNumberFormat="0" applyProtection="0">
      <alignment horizontal="left" vertical="top" indent="1"/>
    </xf>
    <xf numFmtId="0" fontId="3" fillId="89" borderId="73" applyNumberFormat="0" applyProtection="0">
      <alignment horizontal="left" vertical="top" indent="1"/>
    </xf>
    <xf numFmtId="0" fontId="3" fillId="89" borderId="73" applyNumberFormat="0" applyProtection="0">
      <alignment horizontal="left" vertical="top" indent="1"/>
    </xf>
    <xf numFmtId="0" fontId="3" fillId="89" borderId="73" applyNumberFormat="0" applyProtection="0">
      <alignment horizontal="left" vertical="top" indent="1"/>
    </xf>
    <xf numFmtId="0" fontId="3" fillId="89" borderId="73" applyNumberFormat="0" applyProtection="0">
      <alignment horizontal="left" vertical="top" indent="1"/>
    </xf>
    <xf numFmtId="0" fontId="3" fillId="89" borderId="73" applyNumberFormat="0" applyProtection="0">
      <alignment horizontal="left" vertical="top" indent="1"/>
    </xf>
    <xf numFmtId="0" fontId="3" fillId="89" borderId="73" applyNumberFormat="0" applyProtection="0">
      <alignment horizontal="left" vertical="top" indent="1"/>
    </xf>
    <xf numFmtId="0" fontId="3" fillId="89" borderId="73" applyNumberFormat="0" applyProtection="0">
      <alignment horizontal="left" vertical="top" indent="1"/>
    </xf>
    <xf numFmtId="0" fontId="3" fillId="89" borderId="73" applyNumberFormat="0" applyProtection="0">
      <alignment horizontal="left" vertical="top" indent="1"/>
    </xf>
    <xf numFmtId="0" fontId="3" fillId="89" borderId="73" applyNumberFormat="0" applyProtection="0">
      <alignment horizontal="left" vertical="top" indent="1"/>
    </xf>
    <xf numFmtId="0" fontId="3" fillId="89" borderId="73" applyNumberFormat="0" applyProtection="0">
      <alignment horizontal="left" vertical="top" indent="1"/>
    </xf>
    <xf numFmtId="0" fontId="3" fillId="89" borderId="73" applyNumberFormat="0" applyProtection="0">
      <alignment horizontal="left" vertical="top" indent="1"/>
    </xf>
    <xf numFmtId="0" fontId="3" fillId="89" borderId="73" applyNumberFormat="0" applyProtection="0">
      <alignment horizontal="left" vertical="top" indent="1"/>
    </xf>
    <xf numFmtId="0" fontId="3" fillId="89" borderId="73" applyNumberFormat="0" applyProtection="0">
      <alignment horizontal="left" vertical="top" indent="1"/>
    </xf>
    <xf numFmtId="0" fontId="3" fillId="89" borderId="73" applyNumberFormat="0" applyProtection="0">
      <alignment horizontal="left" vertical="top" indent="1"/>
    </xf>
    <xf numFmtId="0" fontId="3" fillId="89" borderId="73" applyNumberFormat="0" applyProtection="0">
      <alignment horizontal="left" vertical="top" indent="1"/>
    </xf>
    <xf numFmtId="0" fontId="3" fillId="89" borderId="73" applyNumberFormat="0" applyProtection="0">
      <alignment horizontal="left" vertical="top" indent="1"/>
    </xf>
    <xf numFmtId="0" fontId="3" fillId="89" borderId="73" applyNumberFormat="0" applyProtection="0">
      <alignment horizontal="left" vertical="top" indent="1"/>
    </xf>
    <xf numFmtId="0" fontId="3" fillId="89" borderId="73" applyNumberFormat="0" applyProtection="0">
      <alignment horizontal="left" vertical="top" indent="1"/>
    </xf>
    <xf numFmtId="0" fontId="3" fillId="89" borderId="73" applyNumberFormat="0" applyProtection="0">
      <alignment horizontal="left" vertical="top" indent="1"/>
    </xf>
    <xf numFmtId="0" fontId="3" fillId="89" borderId="73" applyNumberFormat="0" applyProtection="0">
      <alignment horizontal="left" vertical="top" indent="1"/>
    </xf>
    <xf numFmtId="0" fontId="3" fillId="89" borderId="73" applyNumberFormat="0" applyProtection="0">
      <alignment horizontal="left" vertical="top" indent="1"/>
    </xf>
    <xf numFmtId="0" fontId="3" fillId="89" borderId="73" applyNumberFormat="0" applyProtection="0">
      <alignment horizontal="left" vertical="top" indent="1"/>
    </xf>
    <xf numFmtId="0" fontId="3" fillId="89" borderId="73" applyNumberFormat="0" applyProtection="0">
      <alignment horizontal="left" vertical="top" indent="1"/>
    </xf>
    <xf numFmtId="0" fontId="3" fillId="89" borderId="73" applyNumberFormat="0" applyProtection="0">
      <alignment horizontal="left" vertical="top" indent="1"/>
    </xf>
    <xf numFmtId="0" fontId="3" fillId="89" borderId="73" applyNumberFormat="0" applyProtection="0">
      <alignment horizontal="left" vertical="top" indent="1"/>
    </xf>
    <xf numFmtId="0" fontId="3" fillId="89" borderId="73" applyNumberFormat="0" applyProtection="0">
      <alignment horizontal="left" vertical="top" indent="1"/>
    </xf>
    <xf numFmtId="0" fontId="3" fillId="89" borderId="73" applyNumberFormat="0" applyProtection="0">
      <alignment horizontal="left" vertical="top" indent="1"/>
    </xf>
    <xf numFmtId="0" fontId="3" fillId="89" borderId="73" applyNumberFormat="0" applyProtection="0">
      <alignment horizontal="left" vertical="top" indent="1"/>
    </xf>
    <xf numFmtId="0" fontId="3" fillId="89" borderId="73" applyNumberFormat="0" applyProtection="0">
      <alignment horizontal="left" vertical="top" indent="1"/>
    </xf>
    <xf numFmtId="0" fontId="3" fillId="89" borderId="73" applyNumberFormat="0" applyProtection="0">
      <alignment horizontal="left" vertical="top" indent="1"/>
    </xf>
    <xf numFmtId="0" fontId="3" fillId="89" borderId="73" applyNumberFormat="0" applyProtection="0">
      <alignment horizontal="left" vertical="top" indent="1"/>
    </xf>
    <xf numFmtId="0" fontId="3" fillId="89" borderId="73" applyNumberFormat="0" applyProtection="0">
      <alignment horizontal="left" vertical="top" indent="1"/>
    </xf>
    <xf numFmtId="0" fontId="3" fillId="89" borderId="73" applyNumberFormat="0" applyProtection="0">
      <alignment horizontal="left" vertical="top" indent="1"/>
    </xf>
    <xf numFmtId="0" fontId="3" fillId="89" borderId="73" applyNumberFormat="0" applyProtection="0">
      <alignment horizontal="left" vertical="top" indent="1"/>
    </xf>
    <xf numFmtId="0" fontId="3" fillId="89" borderId="73" applyNumberFormat="0" applyProtection="0">
      <alignment horizontal="left" vertical="top" indent="1"/>
    </xf>
    <xf numFmtId="0" fontId="3" fillId="89" borderId="73" applyNumberFormat="0" applyProtection="0">
      <alignment horizontal="left" vertical="top" indent="1"/>
    </xf>
    <xf numFmtId="0" fontId="3" fillId="89" borderId="73" applyNumberFormat="0" applyProtection="0">
      <alignment horizontal="left" vertical="top" indent="1"/>
    </xf>
    <xf numFmtId="0" fontId="3" fillId="89" borderId="73" applyNumberFormat="0" applyProtection="0">
      <alignment horizontal="left" vertical="top" indent="1"/>
    </xf>
    <xf numFmtId="0" fontId="3" fillId="89" borderId="73" applyNumberFormat="0" applyProtection="0">
      <alignment horizontal="left" vertical="top" indent="1"/>
    </xf>
    <xf numFmtId="0" fontId="3" fillId="89" borderId="73" applyNumberFormat="0" applyProtection="0">
      <alignment horizontal="left" vertical="top" indent="1"/>
    </xf>
    <xf numFmtId="0" fontId="3" fillId="89" borderId="73" applyNumberFormat="0" applyProtection="0">
      <alignment horizontal="left" vertical="top" indent="1"/>
    </xf>
    <xf numFmtId="0" fontId="3" fillId="89" borderId="73" applyNumberFormat="0" applyProtection="0">
      <alignment horizontal="left" vertical="top" indent="1"/>
    </xf>
    <xf numFmtId="0" fontId="3" fillId="89" borderId="73" applyNumberFormat="0" applyProtection="0">
      <alignment horizontal="left" vertical="top" indent="1"/>
    </xf>
    <xf numFmtId="0" fontId="3" fillId="89" borderId="73" applyNumberFormat="0" applyProtection="0">
      <alignment horizontal="left" vertical="top" indent="1"/>
    </xf>
    <xf numFmtId="0" fontId="3" fillId="89" borderId="73" applyNumberFormat="0" applyProtection="0">
      <alignment horizontal="left" vertical="top" indent="1"/>
    </xf>
    <xf numFmtId="0" fontId="3" fillId="89" borderId="73" applyNumberFormat="0" applyProtection="0">
      <alignment horizontal="left" vertical="top" indent="1"/>
    </xf>
    <xf numFmtId="0" fontId="3" fillId="89" borderId="73" applyNumberFormat="0" applyProtection="0">
      <alignment horizontal="left" vertical="top" indent="1"/>
    </xf>
    <xf numFmtId="0" fontId="3" fillId="89" borderId="73" applyNumberFormat="0" applyProtection="0">
      <alignment horizontal="left" vertical="top" indent="1"/>
    </xf>
    <xf numFmtId="0" fontId="3" fillId="89" borderId="73" applyNumberFormat="0" applyProtection="0">
      <alignment horizontal="left" vertical="top" indent="1"/>
    </xf>
    <xf numFmtId="0" fontId="3" fillId="89" borderId="73" applyNumberFormat="0" applyProtection="0">
      <alignment horizontal="left" vertical="top" indent="1"/>
    </xf>
    <xf numFmtId="0" fontId="3" fillId="89" borderId="73" applyNumberFormat="0" applyProtection="0">
      <alignment horizontal="left" vertical="top" indent="1"/>
    </xf>
    <xf numFmtId="0" fontId="3" fillId="89" borderId="73" applyNumberFormat="0" applyProtection="0">
      <alignment horizontal="left" vertical="top" indent="1"/>
    </xf>
    <xf numFmtId="0" fontId="3" fillId="89" borderId="73" applyNumberFormat="0" applyProtection="0">
      <alignment horizontal="left" vertical="top" indent="1"/>
    </xf>
    <xf numFmtId="0" fontId="3" fillId="89" borderId="73" applyNumberFormat="0" applyProtection="0">
      <alignment horizontal="left" vertical="top" indent="1"/>
    </xf>
    <xf numFmtId="0" fontId="3" fillId="89" borderId="73" applyNumberFormat="0" applyProtection="0">
      <alignment horizontal="left" vertical="top" indent="1"/>
    </xf>
    <xf numFmtId="0" fontId="3" fillId="89" borderId="73" applyNumberFormat="0" applyProtection="0">
      <alignment horizontal="left" vertical="top" indent="1"/>
    </xf>
    <xf numFmtId="0" fontId="3" fillId="89" borderId="73" applyNumberFormat="0" applyProtection="0">
      <alignment horizontal="left" vertical="top" indent="1"/>
    </xf>
    <xf numFmtId="0" fontId="3" fillId="89" borderId="73" applyNumberFormat="0" applyProtection="0">
      <alignment horizontal="left" vertical="top" indent="1"/>
    </xf>
    <xf numFmtId="0" fontId="3" fillId="89" borderId="73" applyNumberFormat="0" applyProtection="0">
      <alignment horizontal="left" vertical="top" indent="1"/>
    </xf>
    <xf numFmtId="0" fontId="3" fillId="89" borderId="73" applyNumberFormat="0" applyProtection="0">
      <alignment horizontal="left" vertical="top" indent="1"/>
    </xf>
    <xf numFmtId="0" fontId="3" fillId="89" borderId="73" applyNumberFormat="0" applyProtection="0">
      <alignment horizontal="left" vertical="top" indent="1"/>
    </xf>
    <xf numFmtId="0" fontId="3" fillId="89" borderId="73" applyNumberFormat="0" applyProtection="0">
      <alignment horizontal="left" vertical="top" indent="1"/>
    </xf>
    <xf numFmtId="0" fontId="3" fillId="89" borderId="73" applyNumberFormat="0" applyProtection="0">
      <alignment horizontal="left" vertical="top" indent="1"/>
    </xf>
    <xf numFmtId="0" fontId="3" fillId="89" borderId="73" applyNumberFormat="0" applyProtection="0">
      <alignment horizontal="left" vertical="top" indent="1"/>
    </xf>
    <xf numFmtId="0" fontId="3" fillId="89" borderId="73" applyNumberFormat="0" applyProtection="0">
      <alignment horizontal="left" vertical="top" indent="1"/>
    </xf>
    <xf numFmtId="0" fontId="3" fillId="89" borderId="73" applyNumberFormat="0" applyProtection="0">
      <alignment horizontal="left" vertical="top" indent="1"/>
    </xf>
    <xf numFmtId="0" fontId="3" fillId="89" borderId="73" applyNumberFormat="0" applyProtection="0">
      <alignment horizontal="left" vertical="top" indent="1"/>
    </xf>
    <xf numFmtId="0" fontId="3" fillId="89" borderId="73" applyNumberFormat="0" applyProtection="0">
      <alignment horizontal="left" vertical="top" indent="1"/>
    </xf>
    <xf numFmtId="0" fontId="3" fillId="89" borderId="73" applyNumberFormat="0" applyProtection="0">
      <alignment horizontal="left" vertical="top" indent="1"/>
    </xf>
    <xf numFmtId="0" fontId="3" fillId="89" borderId="73" applyNumberFormat="0" applyProtection="0">
      <alignment horizontal="left" vertical="top" indent="1"/>
    </xf>
    <xf numFmtId="0" fontId="3" fillId="89" borderId="73" applyNumberFormat="0" applyProtection="0">
      <alignment horizontal="left" vertical="top" indent="1"/>
    </xf>
    <xf numFmtId="0" fontId="3" fillId="89" borderId="73" applyNumberFormat="0" applyProtection="0">
      <alignment horizontal="left" vertical="top" indent="1"/>
    </xf>
    <xf numFmtId="0" fontId="3" fillId="89" borderId="73" applyNumberFormat="0" applyProtection="0">
      <alignment horizontal="left" vertical="top" indent="1"/>
    </xf>
    <xf numFmtId="0" fontId="3" fillId="89" borderId="73" applyNumberFormat="0" applyProtection="0">
      <alignment horizontal="left" vertical="top" indent="1"/>
    </xf>
    <xf numFmtId="0" fontId="3" fillId="89" borderId="73" applyNumberFormat="0" applyProtection="0">
      <alignment horizontal="left" vertical="top" indent="1"/>
    </xf>
    <xf numFmtId="0" fontId="3" fillId="89" borderId="73" applyNumberFormat="0" applyProtection="0">
      <alignment horizontal="left" vertical="top" indent="1"/>
    </xf>
    <xf numFmtId="0" fontId="3" fillId="89" borderId="73" applyNumberFormat="0" applyProtection="0">
      <alignment horizontal="left" vertical="top" indent="1"/>
    </xf>
    <xf numFmtId="0" fontId="3" fillId="89" borderId="73" applyNumberFormat="0" applyProtection="0">
      <alignment horizontal="left" vertical="top" indent="1"/>
    </xf>
    <xf numFmtId="0" fontId="3" fillId="89" borderId="73" applyNumberFormat="0" applyProtection="0">
      <alignment horizontal="left" vertical="top" indent="1"/>
    </xf>
    <xf numFmtId="0" fontId="3" fillId="89" borderId="73" applyNumberFormat="0" applyProtection="0">
      <alignment horizontal="left" vertical="top" indent="1"/>
    </xf>
    <xf numFmtId="0" fontId="3" fillId="89" borderId="73" applyNumberFormat="0" applyProtection="0">
      <alignment horizontal="left" vertical="top" indent="1"/>
    </xf>
    <xf numFmtId="0" fontId="3" fillId="89" borderId="73" applyNumberFormat="0" applyProtection="0">
      <alignment horizontal="left" vertical="top" indent="1"/>
    </xf>
    <xf numFmtId="0" fontId="3" fillId="89" borderId="73" applyNumberFormat="0" applyProtection="0">
      <alignment horizontal="left" vertical="top" indent="1"/>
    </xf>
    <xf numFmtId="0" fontId="3" fillId="89" borderId="73" applyNumberFormat="0" applyProtection="0">
      <alignment horizontal="left" vertical="top" indent="1"/>
    </xf>
    <xf numFmtId="0" fontId="3" fillId="89" borderId="73" applyNumberFormat="0" applyProtection="0">
      <alignment horizontal="left" vertical="top" indent="1"/>
    </xf>
    <xf numFmtId="0" fontId="3" fillId="89" borderId="73" applyNumberFormat="0" applyProtection="0">
      <alignment horizontal="left" vertical="top" indent="1"/>
    </xf>
    <xf numFmtId="0" fontId="3" fillId="89" borderId="73" applyNumberFormat="0" applyProtection="0">
      <alignment horizontal="left" vertical="top" indent="1"/>
    </xf>
    <xf numFmtId="0" fontId="3" fillId="89" borderId="73" applyNumberFormat="0" applyProtection="0">
      <alignment horizontal="left" vertical="top" indent="1"/>
    </xf>
    <xf numFmtId="0" fontId="3" fillId="89" borderId="73" applyNumberFormat="0" applyProtection="0">
      <alignment horizontal="left" vertical="top" indent="1"/>
    </xf>
    <xf numFmtId="0" fontId="3" fillId="89" borderId="73" applyNumberFormat="0" applyProtection="0">
      <alignment horizontal="left" vertical="top" indent="1"/>
    </xf>
    <xf numFmtId="0" fontId="3" fillId="89" borderId="73" applyNumberFormat="0" applyProtection="0">
      <alignment horizontal="left" vertical="top" indent="1"/>
    </xf>
    <xf numFmtId="0" fontId="3" fillId="89" borderId="73" applyNumberFormat="0" applyProtection="0">
      <alignment horizontal="left" vertical="top" indent="1"/>
    </xf>
    <xf numFmtId="0" fontId="3" fillId="89" borderId="73" applyNumberFormat="0" applyProtection="0">
      <alignment horizontal="left" vertical="top" indent="1"/>
    </xf>
    <xf numFmtId="0" fontId="3" fillId="89" borderId="73" applyNumberFormat="0" applyProtection="0">
      <alignment horizontal="left" vertical="top" indent="1"/>
    </xf>
    <xf numFmtId="0" fontId="3" fillId="89" borderId="73" applyNumberFormat="0" applyProtection="0">
      <alignment horizontal="left" vertical="top" indent="1"/>
    </xf>
    <xf numFmtId="0" fontId="3" fillId="89" borderId="73" applyNumberFormat="0" applyProtection="0">
      <alignment horizontal="left" vertical="top" indent="1"/>
    </xf>
    <xf numFmtId="0" fontId="3" fillId="89" borderId="73" applyNumberFormat="0" applyProtection="0">
      <alignment horizontal="left" vertical="top" indent="1"/>
    </xf>
    <xf numFmtId="0" fontId="3" fillId="89" borderId="73" applyNumberFormat="0" applyProtection="0">
      <alignment horizontal="left" vertical="top" indent="1"/>
    </xf>
    <xf numFmtId="0" fontId="3" fillId="89" borderId="73" applyNumberFormat="0" applyProtection="0">
      <alignment horizontal="left" vertical="top" indent="1"/>
    </xf>
    <xf numFmtId="0" fontId="3" fillId="89" borderId="73" applyNumberFormat="0" applyProtection="0">
      <alignment horizontal="left" vertical="top" indent="1"/>
    </xf>
    <xf numFmtId="0" fontId="3" fillId="89" borderId="73" applyNumberFormat="0" applyProtection="0">
      <alignment horizontal="left" vertical="top" indent="1"/>
    </xf>
    <xf numFmtId="0" fontId="3" fillId="89" borderId="73" applyNumberFormat="0" applyProtection="0">
      <alignment horizontal="left" vertical="top" indent="1"/>
    </xf>
    <xf numFmtId="0" fontId="3" fillId="89" borderId="73" applyNumberFormat="0" applyProtection="0">
      <alignment horizontal="left" vertical="top" indent="1"/>
    </xf>
    <xf numFmtId="0" fontId="3" fillId="89" borderId="73" applyNumberFormat="0" applyProtection="0">
      <alignment horizontal="left" vertical="top" indent="1"/>
    </xf>
    <xf numFmtId="0" fontId="3" fillId="89" borderId="73" applyNumberFormat="0" applyProtection="0">
      <alignment horizontal="left" vertical="top" indent="1"/>
    </xf>
    <xf numFmtId="0" fontId="3" fillId="89" borderId="73" applyNumberFormat="0" applyProtection="0">
      <alignment horizontal="left" vertical="top" indent="1"/>
    </xf>
    <xf numFmtId="0" fontId="3" fillId="89" borderId="73" applyNumberFormat="0" applyProtection="0">
      <alignment horizontal="left" vertical="top" indent="1"/>
    </xf>
    <xf numFmtId="0" fontId="3" fillId="89" borderId="73" applyNumberFormat="0" applyProtection="0">
      <alignment horizontal="left" vertical="top" indent="1"/>
    </xf>
    <xf numFmtId="0" fontId="3" fillId="89" borderId="73" applyNumberFormat="0" applyProtection="0">
      <alignment horizontal="left" vertical="top" indent="1"/>
    </xf>
    <xf numFmtId="0" fontId="3" fillId="89" borderId="73" applyNumberFormat="0" applyProtection="0">
      <alignment horizontal="left" vertical="top" indent="1"/>
    </xf>
    <xf numFmtId="0" fontId="3" fillId="89" borderId="73" applyNumberFormat="0" applyProtection="0">
      <alignment horizontal="left" vertical="top" indent="1"/>
    </xf>
    <xf numFmtId="0" fontId="3" fillId="89" borderId="73" applyNumberFormat="0" applyProtection="0">
      <alignment horizontal="left" vertical="top" indent="1"/>
    </xf>
    <xf numFmtId="0" fontId="3" fillId="89" borderId="73" applyNumberFormat="0" applyProtection="0">
      <alignment horizontal="left" vertical="top" indent="1"/>
    </xf>
    <xf numFmtId="0" fontId="3" fillId="89" borderId="73" applyNumberFormat="0" applyProtection="0">
      <alignment horizontal="left" vertical="top" indent="1"/>
    </xf>
    <xf numFmtId="0" fontId="3" fillId="89" borderId="73" applyNumberFormat="0" applyProtection="0">
      <alignment horizontal="left" vertical="top" indent="1"/>
    </xf>
    <xf numFmtId="0" fontId="3" fillId="89" borderId="73" applyNumberFormat="0" applyProtection="0">
      <alignment horizontal="left" vertical="top" indent="1"/>
    </xf>
    <xf numFmtId="0" fontId="3" fillId="89" borderId="73" applyNumberFormat="0" applyProtection="0">
      <alignment horizontal="left" vertical="top" indent="1"/>
    </xf>
    <xf numFmtId="0" fontId="3" fillId="89" borderId="73" applyNumberFormat="0" applyProtection="0">
      <alignment horizontal="left" vertical="top" indent="1"/>
    </xf>
    <xf numFmtId="0" fontId="3" fillId="89" borderId="73" applyNumberFormat="0" applyProtection="0">
      <alignment horizontal="left" vertical="top" indent="1"/>
    </xf>
    <xf numFmtId="0" fontId="3" fillId="89" borderId="73" applyNumberFormat="0" applyProtection="0">
      <alignment horizontal="left" vertical="top" indent="1"/>
    </xf>
    <xf numFmtId="0" fontId="3" fillId="89" borderId="73" applyNumberFormat="0" applyProtection="0">
      <alignment horizontal="left" vertical="top" indent="1"/>
    </xf>
    <xf numFmtId="0" fontId="3" fillId="89" borderId="73" applyNumberFormat="0" applyProtection="0">
      <alignment horizontal="left" vertical="top" indent="1"/>
    </xf>
    <xf numFmtId="0" fontId="3" fillId="89" borderId="73" applyNumberFormat="0" applyProtection="0">
      <alignment horizontal="left" vertical="top" indent="1"/>
    </xf>
    <xf numFmtId="0" fontId="3" fillId="89" borderId="73" applyNumberFormat="0" applyProtection="0">
      <alignment horizontal="left" vertical="top" indent="1"/>
    </xf>
    <xf numFmtId="0" fontId="3" fillId="89" borderId="73" applyNumberFormat="0" applyProtection="0">
      <alignment horizontal="left" vertical="top" indent="1"/>
    </xf>
    <xf numFmtId="0" fontId="3" fillId="89" borderId="73" applyNumberFormat="0" applyProtection="0">
      <alignment horizontal="left" vertical="top" indent="1"/>
    </xf>
    <xf numFmtId="0" fontId="3" fillId="89" borderId="73" applyNumberFormat="0" applyProtection="0">
      <alignment horizontal="left" vertical="top" indent="1"/>
    </xf>
    <xf numFmtId="0" fontId="3" fillId="89" borderId="73" applyNumberFormat="0" applyProtection="0">
      <alignment horizontal="left" vertical="top" indent="1"/>
    </xf>
    <xf numFmtId="0" fontId="3" fillId="89" borderId="73" applyNumberFormat="0" applyProtection="0">
      <alignment horizontal="left" vertical="top" indent="1"/>
    </xf>
    <xf numFmtId="0" fontId="3" fillId="89" borderId="73" applyNumberFormat="0" applyProtection="0">
      <alignment horizontal="left" vertical="top" indent="1"/>
    </xf>
    <xf numFmtId="0" fontId="3" fillId="89" borderId="73" applyNumberFormat="0" applyProtection="0">
      <alignment horizontal="left" vertical="top" indent="1"/>
    </xf>
    <xf numFmtId="0" fontId="3" fillId="89" borderId="73" applyNumberFormat="0" applyProtection="0">
      <alignment horizontal="left" vertical="top" indent="1"/>
    </xf>
    <xf numFmtId="0" fontId="3" fillId="89" borderId="73" applyNumberFormat="0" applyProtection="0">
      <alignment horizontal="left" vertical="top" indent="1"/>
    </xf>
    <xf numFmtId="0" fontId="3" fillId="89" borderId="73" applyNumberFormat="0" applyProtection="0">
      <alignment horizontal="left" vertical="top" indent="1"/>
    </xf>
    <xf numFmtId="0" fontId="3" fillId="89" borderId="73" applyNumberFormat="0" applyProtection="0">
      <alignment horizontal="left" vertical="top" indent="1"/>
    </xf>
    <xf numFmtId="0" fontId="3" fillId="89" borderId="73" applyNumberFormat="0" applyProtection="0">
      <alignment horizontal="left" vertical="top" indent="1"/>
    </xf>
    <xf numFmtId="0" fontId="3" fillId="89" borderId="73" applyNumberFormat="0" applyProtection="0">
      <alignment horizontal="left" vertical="top" indent="1"/>
    </xf>
    <xf numFmtId="0" fontId="3" fillId="89" borderId="73" applyNumberFormat="0" applyProtection="0">
      <alignment horizontal="left" vertical="top" indent="1"/>
    </xf>
    <xf numFmtId="0" fontId="3" fillId="89" borderId="73" applyNumberFormat="0" applyProtection="0">
      <alignment horizontal="left" vertical="top" indent="1"/>
    </xf>
    <xf numFmtId="0" fontId="3" fillId="89" borderId="73" applyNumberFormat="0" applyProtection="0">
      <alignment horizontal="left" vertical="top" indent="1"/>
    </xf>
    <xf numFmtId="0" fontId="3" fillId="89" borderId="73" applyNumberFormat="0" applyProtection="0">
      <alignment horizontal="left" vertical="top" indent="1"/>
    </xf>
    <xf numFmtId="0" fontId="3" fillId="89" borderId="73" applyNumberFormat="0" applyProtection="0">
      <alignment horizontal="left" vertical="top" indent="1"/>
    </xf>
    <xf numFmtId="0" fontId="3" fillId="89" borderId="73" applyNumberFormat="0" applyProtection="0">
      <alignment horizontal="left" vertical="top" indent="1"/>
    </xf>
    <xf numFmtId="0" fontId="3" fillId="89" borderId="73" applyNumberFormat="0" applyProtection="0">
      <alignment horizontal="left" vertical="top" indent="1"/>
    </xf>
    <xf numFmtId="0" fontId="3" fillId="89" borderId="73" applyNumberFormat="0" applyProtection="0">
      <alignment horizontal="left" vertical="top" indent="1"/>
    </xf>
    <xf numFmtId="0" fontId="3" fillId="89" borderId="73" applyNumberFormat="0" applyProtection="0">
      <alignment horizontal="left" vertical="top" indent="1"/>
    </xf>
    <xf numFmtId="0" fontId="3" fillId="89" borderId="73" applyNumberFormat="0" applyProtection="0">
      <alignment horizontal="left" vertical="top" indent="1"/>
    </xf>
    <xf numFmtId="0" fontId="3" fillId="89" borderId="73" applyNumberFormat="0" applyProtection="0">
      <alignment horizontal="left" vertical="top" indent="1"/>
    </xf>
    <xf numFmtId="0" fontId="3" fillId="89" borderId="73" applyNumberFormat="0" applyProtection="0">
      <alignment horizontal="left" vertical="top" indent="1"/>
    </xf>
    <xf numFmtId="0" fontId="3" fillId="89" borderId="73" applyNumberFormat="0" applyProtection="0">
      <alignment horizontal="left" vertical="top" indent="1"/>
    </xf>
    <xf numFmtId="0" fontId="3" fillId="89" borderId="73" applyNumberFormat="0" applyProtection="0">
      <alignment horizontal="left" vertical="top" indent="1"/>
    </xf>
    <xf numFmtId="0" fontId="3" fillId="89" borderId="73" applyNumberFormat="0" applyProtection="0">
      <alignment horizontal="left" vertical="top" indent="1"/>
    </xf>
    <xf numFmtId="0" fontId="3" fillId="89" borderId="73" applyNumberFormat="0" applyProtection="0">
      <alignment horizontal="left" vertical="top" indent="1"/>
    </xf>
    <xf numFmtId="0" fontId="3" fillId="89" borderId="73" applyNumberFormat="0" applyProtection="0">
      <alignment horizontal="left" vertical="top" indent="1"/>
    </xf>
    <xf numFmtId="0" fontId="3" fillId="89" borderId="73" applyNumberFormat="0" applyProtection="0">
      <alignment horizontal="left" vertical="top" indent="1"/>
    </xf>
    <xf numFmtId="0" fontId="3" fillId="89" borderId="73" applyNumberFormat="0" applyProtection="0">
      <alignment horizontal="left" vertical="top" indent="1"/>
    </xf>
    <xf numFmtId="0" fontId="3" fillId="89" borderId="73" applyNumberFormat="0" applyProtection="0">
      <alignment horizontal="left" vertical="top" indent="1"/>
    </xf>
    <xf numFmtId="0" fontId="3" fillId="89" borderId="73" applyNumberFormat="0" applyProtection="0">
      <alignment horizontal="left" vertical="top" indent="1"/>
    </xf>
    <xf numFmtId="0" fontId="3" fillId="89" borderId="73" applyNumberFormat="0" applyProtection="0">
      <alignment horizontal="left" vertical="top" indent="1"/>
    </xf>
    <xf numFmtId="0" fontId="3" fillId="89" borderId="73" applyNumberFormat="0" applyProtection="0">
      <alignment horizontal="left" vertical="top" indent="1"/>
    </xf>
    <xf numFmtId="0" fontId="3" fillId="89" borderId="73" applyNumberFormat="0" applyProtection="0">
      <alignment horizontal="left" vertical="top" indent="1"/>
    </xf>
    <xf numFmtId="0" fontId="3" fillId="89" borderId="73" applyNumberFormat="0" applyProtection="0">
      <alignment horizontal="left" vertical="top" indent="1"/>
    </xf>
    <xf numFmtId="0" fontId="3" fillId="89" borderId="73" applyNumberFormat="0" applyProtection="0">
      <alignment horizontal="left" vertical="top" indent="1"/>
    </xf>
    <xf numFmtId="0" fontId="3" fillId="89" borderId="73" applyNumberFormat="0" applyProtection="0">
      <alignment horizontal="left" vertical="top" indent="1"/>
    </xf>
    <xf numFmtId="0" fontId="3" fillId="89" borderId="73" applyNumberFormat="0" applyProtection="0">
      <alignment horizontal="left" vertical="top" indent="1"/>
    </xf>
    <xf numFmtId="0" fontId="3" fillId="89" borderId="73" applyNumberFormat="0" applyProtection="0">
      <alignment horizontal="left" vertical="top" indent="1"/>
    </xf>
    <xf numFmtId="0" fontId="3" fillId="89" borderId="73" applyNumberFormat="0" applyProtection="0">
      <alignment horizontal="left" vertical="top" indent="1"/>
    </xf>
    <xf numFmtId="0" fontId="3" fillId="89" borderId="73" applyNumberFormat="0" applyProtection="0">
      <alignment horizontal="left" vertical="top" indent="1"/>
    </xf>
    <xf numFmtId="0" fontId="3" fillId="89" borderId="73" applyNumberFormat="0" applyProtection="0">
      <alignment horizontal="left" vertical="top" indent="1"/>
    </xf>
    <xf numFmtId="0" fontId="3" fillId="89" borderId="73" applyNumberFormat="0" applyProtection="0">
      <alignment horizontal="left" vertical="top" indent="1"/>
    </xf>
    <xf numFmtId="0" fontId="3" fillId="89" borderId="73" applyNumberFormat="0" applyProtection="0">
      <alignment horizontal="left" vertical="top" indent="1"/>
    </xf>
    <xf numFmtId="0" fontId="3" fillId="89" borderId="73" applyNumberFormat="0" applyProtection="0">
      <alignment horizontal="left" vertical="top" indent="1"/>
    </xf>
    <xf numFmtId="0" fontId="3" fillId="89" borderId="73" applyNumberFormat="0" applyProtection="0">
      <alignment horizontal="left" vertical="top" indent="1"/>
    </xf>
    <xf numFmtId="0" fontId="3" fillId="89" borderId="73" applyNumberFormat="0" applyProtection="0">
      <alignment horizontal="left" vertical="top" indent="1"/>
    </xf>
    <xf numFmtId="0" fontId="3" fillId="89" borderId="73" applyNumberFormat="0" applyProtection="0">
      <alignment horizontal="left" vertical="top" indent="1"/>
    </xf>
    <xf numFmtId="0" fontId="3" fillId="89" borderId="73" applyNumberFormat="0" applyProtection="0">
      <alignment horizontal="left" vertical="top" indent="1"/>
    </xf>
    <xf numFmtId="0" fontId="3" fillId="89" borderId="73" applyNumberFormat="0" applyProtection="0">
      <alignment horizontal="left" vertical="top" indent="1"/>
    </xf>
    <xf numFmtId="0" fontId="3" fillId="89" borderId="73" applyNumberFormat="0" applyProtection="0">
      <alignment horizontal="left" vertical="top" indent="1"/>
    </xf>
    <xf numFmtId="0" fontId="3" fillId="89" borderId="73" applyNumberFormat="0" applyProtection="0">
      <alignment horizontal="left" vertical="top" indent="1"/>
    </xf>
    <xf numFmtId="0" fontId="3" fillId="89" borderId="73" applyNumberFormat="0" applyProtection="0">
      <alignment horizontal="left" vertical="top" indent="1"/>
    </xf>
    <xf numFmtId="0" fontId="3" fillId="89" borderId="73" applyNumberFormat="0" applyProtection="0">
      <alignment horizontal="left" vertical="top" indent="1"/>
    </xf>
    <xf numFmtId="0" fontId="3" fillId="89" borderId="73" applyNumberFormat="0" applyProtection="0">
      <alignment horizontal="left" vertical="top" indent="1"/>
    </xf>
    <xf numFmtId="0" fontId="3" fillId="89" borderId="73" applyNumberFormat="0" applyProtection="0">
      <alignment horizontal="left" vertical="top" indent="1"/>
    </xf>
    <xf numFmtId="0" fontId="3" fillId="89" borderId="73" applyNumberFormat="0" applyProtection="0">
      <alignment horizontal="left" vertical="top" indent="1"/>
    </xf>
    <xf numFmtId="0" fontId="3" fillId="89" borderId="73" applyNumberFormat="0" applyProtection="0">
      <alignment horizontal="left" vertical="top" indent="1"/>
    </xf>
    <xf numFmtId="0" fontId="3" fillId="89" borderId="73" applyNumberFormat="0" applyProtection="0">
      <alignment horizontal="left" vertical="top" indent="1"/>
    </xf>
    <xf numFmtId="0" fontId="3" fillId="89" borderId="73" applyNumberFormat="0" applyProtection="0">
      <alignment horizontal="left" vertical="top" indent="1"/>
    </xf>
    <xf numFmtId="0" fontId="3" fillId="89" borderId="73" applyNumberFormat="0" applyProtection="0">
      <alignment horizontal="left" vertical="top" indent="1"/>
    </xf>
    <xf numFmtId="0" fontId="3" fillId="89" borderId="73" applyNumberFormat="0" applyProtection="0">
      <alignment horizontal="left" vertical="top" indent="1"/>
    </xf>
    <xf numFmtId="0" fontId="3" fillId="89" borderId="73" applyNumberFormat="0" applyProtection="0">
      <alignment horizontal="left" vertical="top" indent="1"/>
    </xf>
    <xf numFmtId="0" fontId="3" fillId="89" borderId="73" applyNumberFormat="0" applyProtection="0">
      <alignment horizontal="left" vertical="top" indent="1"/>
    </xf>
    <xf numFmtId="0" fontId="3" fillId="89" borderId="73" applyNumberFormat="0" applyProtection="0">
      <alignment horizontal="left" vertical="top" indent="1"/>
    </xf>
    <xf numFmtId="0" fontId="3" fillId="89" borderId="73" applyNumberFormat="0" applyProtection="0">
      <alignment horizontal="left" vertical="top" indent="1"/>
    </xf>
    <xf numFmtId="0" fontId="3" fillId="89" borderId="73" applyNumberFormat="0" applyProtection="0">
      <alignment horizontal="left" vertical="top" indent="1"/>
    </xf>
    <xf numFmtId="0" fontId="3" fillId="89" borderId="73" applyNumberFormat="0" applyProtection="0">
      <alignment horizontal="left" vertical="top" indent="1"/>
    </xf>
    <xf numFmtId="0" fontId="3" fillId="89" borderId="73" applyNumberFormat="0" applyProtection="0">
      <alignment horizontal="left" vertical="top" indent="1"/>
    </xf>
    <xf numFmtId="0" fontId="3" fillId="89" borderId="73" applyNumberFormat="0" applyProtection="0">
      <alignment horizontal="left" vertical="top" indent="1"/>
    </xf>
    <xf numFmtId="0" fontId="3" fillId="89" borderId="73" applyNumberFormat="0" applyProtection="0">
      <alignment horizontal="left" vertical="top" indent="1"/>
    </xf>
    <xf numFmtId="0" fontId="3" fillId="89" borderId="73" applyNumberFormat="0" applyProtection="0">
      <alignment horizontal="left" vertical="top" indent="1"/>
    </xf>
    <xf numFmtId="0" fontId="3" fillId="89" borderId="73" applyNumberFormat="0" applyProtection="0">
      <alignment horizontal="left" vertical="top" indent="1"/>
    </xf>
    <xf numFmtId="0" fontId="3" fillId="89" borderId="73" applyNumberFormat="0" applyProtection="0">
      <alignment horizontal="left" vertical="top" indent="1"/>
    </xf>
    <xf numFmtId="0" fontId="3" fillId="89" borderId="73" applyNumberFormat="0" applyProtection="0">
      <alignment horizontal="left" vertical="top" indent="1"/>
    </xf>
    <xf numFmtId="0" fontId="3" fillId="89" borderId="73" applyNumberFormat="0" applyProtection="0">
      <alignment horizontal="left" vertical="top" indent="1"/>
    </xf>
    <xf numFmtId="0" fontId="3" fillId="89" borderId="73" applyNumberFormat="0" applyProtection="0">
      <alignment horizontal="left" vertical="top" indent="1"/>
    </xf>
    <xf numFmtId="0" fontId="3" fillId="89" borderId="73" applyNumberFormat="0" applyProtection="0">
      <alignment horizontal="left" vertical="top" indent="1"/>
    </xf>
    <xf numFmtId="0" fontId="3" fillId="89" borderId="73" applyNumberFormat="0" applyProtection="0">
      <alignment horizontal="left" vertical="top" indent="1"/>
    </xf>
    <xf numFmtId="0" fontId="3" fillId="89" borderId="73" applyNumberFormat="0" applyProtection="0">
      <alignment horizontal="left" vertical="top" indent="1"/>
    </xf>
    <xf numFmtId="0" fontId="3" fillId="89" borderId="73" applyNumberFormat="0" applyProtection="0">
      <alignment horizontal="left" vertical="top" indent="1"/>
    </xf>
    <xf numFmtId="0" fontId="3" fillId="89" borderId="73" applyNumberFormat="0" applyProtection="0">
      <alignment horizontal="left" vertical="top" indent="1"/>
    </xf>
    <xf numFmtId="0" fontId="3" fillId="89" borderId="73" applyNumberFormat="0" applyProtection="0">
      <alignment horizontal="left" vertical="top" indent="1"/>
    </xf>
    <xf numFmtId="0" fontId="3" fillId="89" borderId="73" applyNumberFormat="0" applyProtection="0">
      <alignment horizontal="left" vertical="top" indent="1"/>
    </xf>
    <xf numFmtId="0" fontId="3" fillId="89" borderId="73" applyNumberFormat="0" applyProtection="0">
      <alignment horizontal="left" vertical="top" indent="1"/>
    </xf>
    <xf numFmtId="0" fontId="3" fillId="89" borderId="73" applyNumberFormat="0" applyProtection="0">
      <alignment horizontal="left" vertical="top" indent="1"/>
    </xf>
    <xf numFmtId="0" fontId="3" fillId="89" borderId="73" applyNumberFormat="0" applyProtection="0">
      <alignment horizontal="left" vertical="top" indent="1"/>
    </xf>
    <xf numFmtId="0" fontId="3" fillId="89" borderId="73" applyNumberFormat="0" applyProtection="0">
      <alignment horizontal="left" vertical="top" indent="1"/>
    </xf>
    <xf numFmtId="0" fontId="3" fillId="89" borderId="73" applyNumberFormat="0" applyProtection="0">
      <alignment horizontal="left" vertical="top" indent="1"/>
    </xf>
    <xf numFmtId="0" fontId="3" fillId="89" borderId="73" applyNumberFormat="0" applyProtection="0">
      <alignment horizontal="left" vertical="top" indent="1"/>
    </xf>
    <xf numFmtId="0" fontId="3" fillId="89" borderId="73" applyNumberFormat="0" applyProtection="0">
      <alignment horizontal="left" vertical="top" indent="1"/>
    </xf>
    <xf numFmtId="0" fontId="3" fillId="89" borderId="73" applyNumberFormat="0" applyProtection="0">
      <alignment horizontal="left" vertical="top" indent="1"/>
    </xf>
    <xf numFmtId="0" fontId="3" fillId="89" borderId="73" applyNumberFormat="0" applyProtection="0">
      <alignment horizontal="left" vertical="top" indent="1"/>
    </xf>
    <xf numFmtId="0" fontId="3" fillId="89" borderId="73" applyNumberFormat="0" applyProtection="0">
      <alignment horizontal="left" vertical="top" indent="1"/>
    </xf>
    <xf numFmtId="0" fontId="3" fillId="89" borderId="73" applyNumberFormat="0" applyProtection="0">
      <alignment horizontal="left" vertical="top" indent="1"/>
    </xf>
    <xf numFmtId="0" fontId="3" fillId="89" borderId="73" applyNumberFormat="0" applyProtection="0">
      <alignment horizontal="left" vertical="top" indent="1"/>
    </xf>
    <xf numFmtId="0" fontId="3" fillId="89" borderId="73" applyNumberFormat="0" applyProtection="0">
      <alignment horizontal="left" vertical="top" indent="1"/>
    </xf>
    <xf numFmtId="0" fontId="3" fillId="89" borderId="73" applyNumberFormat="0" applyProtection="0">
      <alignment horizontal="left" vertical="top" indent="1"/>
    </xf>
    <xf numFmtId="0" fontId="3" fillId="89" borderId="73" applyNumberFormat="0" applyProtection="0">
      <alignment horizontal="left" vertical="top" indent="1"/>
    </xf>
    <xf numFmtId="0" fontId="3" fillId="89" borderId="73" applyNumberFormat="0" applyProtection="0">
      <alignment horizontal="left" vertical="top" indent="1"/>
    </xf>
    <xf numFmtId="0" fontId="3" fillId="89" borderId="73" applyNumberFormat="0" applyProtection="0">
      <alignment horizontal="left" vertical="top" indent="1"/>
    </xf>
    <xf numFmtId="0" fontId="3" fillId="89" borderId="73" applyNumberFormat="0" applyProtection="0">
      <alignment horizontal="left" vertical="top" indent="1"/>
    </xf>
    <xf numFmtId="0" fontId="3" fillId="89" borderId="73" applyNumberFormat="0" applyProtection="0">
      <alignment horizontal="left" vertical="top" indent="1"/>
    </xf>
    <xf numFmtId="0" fontId="3" fillId="89" borderId="73" applyNumberFormat="0" applyProtection="0">
      <alignment horizontal="left" vertical="top" indent="1"/>
    </xf>
    <xf numFmtId="0" fontId="3" fillId="89" borderId="73" applyNumberFormat="0" applyProtection="0">
      <alignment horizontal="left" vertical="top" indent="1"/>
    </xf>
    <xf numFmtId="0" fontId="3" fillId="89" borderId="73" applyNumberFormat="0" applyProtection="0">
      <alignment horizontal="left" vertical="top" indent="1"/>
    </xf>
    <xf numFmtId="0" fontId="3" fillId="89" borderId="73" applyNumberFormat="0" applyProtection="0">
      <alignment horizontal="left" vertical="top" indent="1"/>
    </xf>
    <xf numFmtId="0" fontId="3" fillId="89" borderId="73" applyNumberFormat="0" applyProtection="0">
      <alignment horizontal="left" vertical="top" indent="1"/>
    </xf>
    <xf numFmtId="0" fontId="3" fillId="89" borderId="73" applyNumberFormat="0" applyProtection="0">
      <alignment horizontal="left" vertical="top" indent="1"/>
    </xf>
    <xf numFmtId="0" fontId="3" fillId="89" borderId="73" applyNumberFormat="0" applyProtection="0">
      <alignment horizontal="left" vertical="top" indent="1"/>
    </xf>
    <xf numFmtId="0" fontId="3" fillId="89" borderId="73" applyNumberFormat="0" applyProtection="0">
      <alignment horizontal="left" vertical="top" indent="1"/>
    </xf>
    <xf numFmtId="0" fontId="3" fillId="89" borderId="73" applyNumberFormat="0" applyProtection="0">
      <alignment horizontal="left" vertical="top" indent="1"/>
    </xf>
    <xf numFmtId="0" fontId="3" fillId="89" borderId="73" applyNumberFormat="0" applyProtection="0">
      <alignment horizontal="left" vertical="top" indent="1"/>
    </xf>
    <xf numFmtId="0" fontId="3" fillId="89" borderId="73" applyNumberFormat="0" applyProtection="0">
      <alignment horizontal="left" vertical="top" indent="1"/>
    </xf>
    <xf numFmtId="0" fontId="3" fillId="89" borderId="73" applyNumberFormat="0" applyProtection="0">
      <alignment horizontal="left" vertical="top" indent="1"/>
    </xf>
    <xf numFmtId="0" fontId="3" fillId="89" borderId="73" applyNumberFormat="0" applyProtection="0">
      <alignment horizontal="left" vertical="top" indent="1"/>
    </xf>
    <xf numFmtId="0" fontId="3" fillId="89" borderId="73" applyNumberFormat="0" applyProtection="0">
      <alignment horizontal="left" vertical="top" indent="1"/>
    </xf>
    <xf numFmtId="0" fontId="3" fillId="89" borderId="73" applyNumberFormat="0" applyProtection="0">
      <alignment horizontal="left" vertical="top" indent="1"/>
    </xf>
    <xf numFmtId="0" fontId="3" fillId="89" borderId="73" applyNumberFormat="0" applyProtection="0">
      <alignment horizontal="left" vertical="top" indent="1"/>
    </xf>
    <xf numFmtId="0" fontId="3" fillId="89" borderId="73" applyNumberFormat="0" applyProtection="0">
      <alignment horizontal="left" vertical="top" indent="1"/>
    </xf>
    <xf numFmtId="0" fontId="3" fillId="89" borderId="73" applyNumberFormat="0" applyProtection="0">
      <alignment horizontal="left" vertical="top" indent="1"/>
    </xf>
    <xf numFmtId="0" fontId="3" fillId="89" borderId="73" applyNumberFormat="0" applyProtection="0">
      <alignment horizontal="left" vertical="top" indent="1"/>
    </xf>
    <xf numFmtId="0" fontId="3" fillId="89" borderId="73" applyNumberFormat="0" applyProtection="0">
      <alignment horizontal="left" vertical="top" indent="1"/>
    </xf>
    <xf numFmtId="0" fontId="3" fillId="89" borderId="73" applyNumberFormat="0" applyProtection="0">
      <alignment horizontal="left" vertical="top" indent="1"/>
    </xf>
    <xf numFmtId="0" fontId="3" fillId="89" borderId="73" applyNumberFormat="0" applyProtection="0">
      <alignment horizontal="left" vertical="top" indent="1"/>
    </xf>
    <xf numFmtId="0" fontId="3" fillId="89" borderId="73" applyNumberFormat="0" applyProtection="0">
      <alignment horizontal="left" vertical="top" indent="1"/>
    </xf>
    <xf numFmtId="0" fontId="3" fillId="89" borderId="73" applyNumberFormat="0" applyProtection="0">
      <alignment horizontal="left" vertical="top" indent="1"/>
    </xf>
    <xf numFmtId="0" fontId="3" fillId="89" borderId="73" applyNumberFormat="0" applyProtection="0">
      <alignment horizontal="left" vertical="top" indent="1"/>
    </xf>
    <xf numFmtId="0" fontId="3" fillId="89" borderId="73" applyNumberFormat="0" applyProtection="0">
      <alignment horizontal="left" vertical="top" indent="1"/>
    </xf>
    <xf numFmtId="0" fontId="3" fillId="89" borderId="73" applyNumberFormat="0" applyProtection="0">
      <alignment horizontal="left" vertical="top" indent="1"/>
    </xf>
    <xf numFmtId="0" fontId="3" fillId="89" borderId="73" applyNumberFormat="0" applyProtection="0">
      <alignment horizontal="left" vertical="top" indent="1"/>
    </xf>
    <xf numFmtId="0" fontId="3" fillId="89" borderId="73" applyNumberFormat="0" applyProtection="0">
      <alignment horizontal="left" vertical="top" indent="1"/>
    </xf>
    <xf numFmtId="0" fontId="3" fillId="89" borderId="73" applyNumberFormat="0" applyProtection="0">
      <alignment horizontal="left" vertical="top" indent="1"/>
    </xf>
    <xf numFmtId="0" fontId="3" fillId="89" borderId="73" applyNumberFormat="0" applyProtection="0">
      <alignment horizontal="left" vertical="top" indent="1"/>
    </xf>
    <xf numFmtId="0" fontId="3" fillId="89" borderId="73" applyNumberFormat="0" applyProtection="0">
      <alignment horizontal="left" vertical="top" indent="1"/>
    </xf>
    <xf numFmtId="0" fontId="3" fillId="89" borderId="73" applyNumberFormat="0" applyProtection="0">
      <alignment horizontal="left" vertical="top" indent="1"/>
    </xf>
    <xf numFmtId="0" fontId="3" fillId="89" borderId="73" applyNumberFormat="0" applyProtection="0">
      <alignment horizontal="left" vertical="top" indent="1"/>
    </xf>
    <xf numFmtId="0" fontId="3" fillId="89" borderId="73" applyNumberFormat="0" applyProtection="0">
      <alignment horizontal="left" vertical="top" indent="1"/>
    </xf>
    <xf numFmtId="0" fontId="3" fillId="89" borderId="73" applyNumberFormat="0" applyProtection="0">
      <alignment horizontal="left" vertical="top" indent="1"/>
    </xf>
    <xf numFmtId="0" fontId="3" fillId="89" borderId="73" applyNumberFormat="0" applyProtection="0">
      <alignment horizontal="left" vertical="top" indent="1"/>
    </xf>
    <xf numFmtId="0" fontId="3" fillId="89" borderId="73" applyNumberFormat="0" applyProtection="0">
      <alignment horizontal="left" vertical="top" indent="1"/>
    </xf>
    <xf numFmtId="0" fontId="3" fillId="89" borderId="73" applyNumberFormat="0" applyProtection="0">
      <alignment horizontal="left" vertical="top" indent="1"/>
    </xf>
    <xf numFmtId="0" fontId="3" fillId="89" borderId="73" applyNumberFormat="0" applyProtection="0">
      <alignment horizontal="left" vertical="top" indent="1"/>
    </xf>
    <xf numFmtId="0" fontId="3" fillId="89" borderId="73" applyNumberFormat="0" applyProtection="0">
      <alignment horizontal="left" vertical="top" indent="1"/>
    </xf>
    <xf numFmtId="0" fontId="3" fillId="89" borderId="73" applyNumberFormat="0" applyProtection="0">
      <alignment horizontal="left" vertical="top" indent="1"/>
    </xf>
    <xf numFmtId="0" fontId="3" fillId="89" borderId="73" applyNumberFormat="0" applyProtection="0">
      <alignment horizontal="left" vertical="top" indent="1"/>
    </xf>
    <xf numFmtId="0" fontId="3" fillId="89" borderId="73" applyNumberFormat="0" applyProtection="0">
      <alignment horizontal="left" vertical="top" indent="1"/>
    </xf>
    <xf numFmtId="0" fontId="3" fillId="89" borderId="73" applyNumberFormat="0" applyProtection="0">
      <alignment horizontal="left" vertical="top" indent="1"/>
    </xf>
    <xf numFmtId="0" fontId="3" fillId="89" borderId="73" applyNumberFormat="0" applyProtection="0">
      <alignment horizontal="left" vertical="top" indent="1"/>
    </xf>
    <xf numFmtId="0" fontId="3" fillId="89" borderId="73" applyNumberFormat="0" applyProtection="0">
      <alignment horizontal="left" vertical="top" indent="1"/>
    </xf>
    <xf numFmtId="0" fontId="3" fillId="89" borderId="73" applyNumberFormat="0" applyProtection="0">
      <alignment horizontal="left" vertical="top" indent="1"/>
    </xf>
    <xf numFmtId="0" fontId="3" fillId="89" borderId="73" applyNumberFormat="0" applyProtection="0">
      <alignment horizontal="left" vertical="top" indent="1"/>
    </xf>
    <xf numFmtId="0" fontId="3" fillId="89" borderId="73" applyNumberFormat="0" applyProtection="0">
      <alignment horizontal="left" vertical="top" indent="1"/>
    </xf>
    <xf numFmtId="0" fontId="3" fillId="89" borderId="73" applyNumberFormat="0" applyProtection="0">
      <alignment horizontal="left" vertical="top" indent="1"/>
    </xf>
    <xf numFmtId="0" fontId="3" fillId="89" borderId="73" applyNumberFormat="0" applyProtection="0">
      <alignment horizontal="left" vertical="top" indent="1"/>
    </xf>
    <xf numFmtId="0" fontId="3" fillId="89" borderId="73" applyNumberFormat="0" applyProtection="0">
      <alignment horizontal="left" vertical="top" indent="1"/>
    </xf>
    <xf numFmtId="0" fontId="3" fillId="89" borderId="73" applyNumberFormat="0" applyProtection="0">
      <alignment horizontal="left" vertical="top" indent="1"/>
    </xf>
    <xf numFmtId="0" fontId="3" fillId="89" borderId="73" applyNumberFormat="0" applyProtection="0">
      <alignment horizontal="left" vertical="top" indent="1"/>
    </xf>
    <xf numFmtId="0" fontId="3" fillId="89" borderId="73" applyNumberFormat="0" applyProtection="0">
      <alignment horizontal="left" vertical="top" indent="1"/>
    </xf>
    <xf numFmtId="0" fontId="3" fillId="89" borderId="73" applyNumberFormat="0" applyProtection="0">
      <alignment horizontal="left" vertical="top" indent="1"/>
    </xf>
    <xf numFmtId="0" fontId="3" fillId="89" borderId="73" applyNumberFormat="0" applyProtection="0">
      <alignment horizontal="left" vertical="top" indent="1"/>
    </xf>
    <xf numFmtId="0" fontId="3" fillId="89" borderId="73" applyNumberFormat="0" applyProtection="0">
      <alignment horizontal="left" vertical="top" indent="1"/>
    </xf>
    <xf numFmtId="0" fontId="3" fillId="89" borderId="73" applyNumberFormat="0" applyProtection="0">
      <alignment horizontal="left" vertical="top" indent="1"/>
    </xf>
    <xf numFmtId="0" fontId="3" fillId="89" borderId="73" applyNumberFormat="0" applyProtection="0">
      <alignment horizontal="left" vertical="top" indent="1"/>
    </xf>
    <xf numFmtId="0" fontId="3" fillId="89" borderId="73" applyNumberFormat="0" applyProtection="0">
      <alignment horizontal="left" vertical="top" indent="1"/>
    </xf>
    <xf numFmtId="0" fontId="3" fillId="89" borderId="73" applyNumberFormat="0" applyProtection="0">
      <alignment horizontal="left" vertical="top" indent="1"/>
    </xf>
    <xf numFmtId="0" fontId="3" fillId="89" borderId="73" applyNumberFormat="0" applyProtection="0">
      <alignment horizontal="left" vertical="top" indent="1"/>
    </xf>
    <xf numFmtId="0" fontId="3" fillId="89" borderId="73" applyNumberFormat="0" applyProtection="0">
      <alignment horizontal="left" vertical="top" indent="1"/>
    </xf>
    <xf numFmtId="0" fontId="3" fillId="89" borderId="73" applyNumberFormat="0" applyProtection="0">
      <alignment horizontal="left" vertical="top" indent="1"/>
    </xf>
    <xf numFmtId="0" fontId="3" fillId="89" borderId="73" applyNumberFormat="0" applyProtection="0">
      <alignment horizontal="left" vertical="top" indent="1"/>
    </xf>
    <xf numFmtId="0" fontId="3" fillId="89" borderId="73" applyNumberFormat="0" applyProtection="0">
      <alignment horizontal="left" vertical="top" indent="1"/>
    </xf>
    <xf numFmtId="0" fontId="3" fillId="89" borderId="73" applyNumberFormat="0" applyProtection="0">
      <alignment horizontal="left" vertical="top" indent="1"/>
    </xf>
    <xf numFmtId="0" fontId="3" fillId="89" borderId="73" applyNumberFormat="0" applyProtection="0">
      <alignment horizontal="left" vertical="top" indent="1"/>
    </xf>
    <xf numFmtId="0" fontId="3" fillId="89" borderId="73" applyNumberFormat="0" applyProtection="0">
      <alignment horizontal="left" vertical="top" indent="1"/>
    </xf>
    <xf numFmtId="0" fontId="3" fillId="89" borderId="73" applyNumberFormat="0" applyProtection="0">
      <alignment horizontal="left" vertical="top" indent="1"/>
    </xf>
    <xf numFmtId="0" fontId="3" fillId="89" borderId="73" applyNumberFormat="0" applyProtection="0">
      <alignment horizontal="left" vertical="top" indent="1"/>
    </xf>
    <xf numFmtId="0" fontId="3" fillId="89" borderId="73" applyNumberFormat="0" applyProtection="0">
      <alignment horizontal="left" vertical="top" indent="1"/>
    </xf>
    <xf numFmtId="0" fontId="3" fillId="89" borderId="73" applyNumberFormat="0" applyProtection="0">
      <alignment horizontal="left" vertical="top" indent="1"/>
    </xf>
    <xf numFmtId="0" fontId="3" fillId="89" borderId="73" applyNumberFormat="0" applyProtection="0">
      <alignment horizontal="left" vertical="top" indent="1"/>
    </xf>
    <xf numFmtId="0" fontId="3" fillId="89" borderId="73" applyNumberFormat="0" applyProtection="0">
      <alignment horizontal="left" vertical="top" indent="1"/>
    </xf>
    <xf numFmtId="0" fontId="3" fillId="89" borderId="73" applyNumberFormat="0" applyProtection="0">
      <alignment horizontal="left" vertical="top" indent="1"/>
    </xf>
    <xf numFmtId="0" fontId="3" fillId="89" borderId="73" applyNumberFormat="0" applyProtection="0">
      <alignment horizontal="left" vertical="top" indent="1"/>
    </xf>
    <xf numFmtId="0" fontId="3" fillId="89" borderId="73" applyNumberFormat="0" applyProtection="0">
      <alignment horizontal="left" vertical="top" indent="1"/>
    </xf>
    <xf numFmtId="0" fontId="3" fillId="89" borderId="73" applyNumberFormat="0" applyProtection="0">
      <alignment horizontal="left" vertical="top" indent="1"/>
    </xf>
    <xf numFmtId="0" fontId="3" fillId="89" borderId="73" applyNumberFormat="0" applyProtection="0">
      <alignment horizontal="left" vertical="top" indent="1"/>
    </xf>
    <xf numFmtId="0" fontId="3" fillId="89" borderId="73" applyNumberFormat="0" applyProtection="0">
      <alignment horizontal="left" vertical="top" indent="1"/>
    </xf>
    <xf numFmtId="0" fontId="3" fillId="89" borderId="73" applyNumberFormat="0" applyProtection="0">
      <alignment horizontal="left" vertical="top" indent="1"/>
    </xf>
    <xf numFmtId="0" fontId="3" fillId="89" borderId="73" applyNumberFormat="0" applyProtection="0">
      <alignment horizontal="left" vertical="top" indent="1"/>
    </xf>
    <xf numFmtId="0" fontId="3" fillId="89" borderId="73" applyNumberFormat="0" applyProtection="0">
      <alignment horizontal="left" vertical="top" indent="1"/>
    </xf>
    <xf numFmtId="0" fontId="3" fillId="89" borderId="73" applyNumberFormat="0" applyProtection="0">
      <alignment horizontal="left" vertical="top" indent="1"/>
    </xf>
    <xf numFmtId="0" fontId="3" fillId="89" borderId="73" applyNumberFormat="0" applyProtection="0">
      <alignment horizontal="left" vertical="top" indent="1"/>
    </xf>
    <xf numFmtId="0" fontId="3" fillId="89" borderId="73" applyNumberFormat="0" applyProtection="0">
      <alignment horizontal="left" vertical="top" indent="1"/>
    </xf>
    <xf numFmtId="0" fontId="3" fillId="89" borderId="73" applyNumberFormat="0" applyProtection="0">
      <alignment horizontal="left" vertical="top" indent="1"/>
    </xf>
    <xf numFmtId="0" fontId="3" fillId="89" borderId="73" applyNumberFormat="0" applyProtection="0">
      <alignment horizontal="left" vertical="top" indent="1"/>
    </xf>
    <xf numFmtId="0" fontId="3" fillId="89" borderId="73" applyNumberFormat="0" applyProtection="0">
      <alignment horizontal="left" vertical="top" indent="1"/>
    </xf>
    <xf numFmtId="0" fontId="3" fillId="89" borderId="73" applyNumberFormat="0" applyProtection="0">
      <alignment horizontal="left" vertical="top" indent="1"/>
    </xf>
    <xf numFmtId="0" fontId="3" fillId="89" borderId="73" applyNumberFormat="0" applyProtection="0">
      <alignment horizontal="left" vertical="top" indent="1"/>
    </xf>
    <xf numFmtId="0" fontId="3" fillId="89" borderId="73" applyNumberFormat="0" applyProtection="0">
      <alignment horizontal="left" vertical="top" indent="1"/>
    </xf>
    <xf numFmtId="0" fontId="3" fillId="89" borderId="73" applyNumberFormat="0" applyProtection="0">
      <alignment horizontal="left" vertical="top" indent="1"/>
    </xf>
    <xf numFmtId="0" fontId="3" fillId="89" borderId="73" applyNumberFormat="0" applyProtection="0">
      <alignment horizontal="left" vertical="top" indent="1"/>
    </xf>
    <xf numFmtId="0" fontId="3" fillId="89" borderId="73" applyNumberFormat="0" applyProtection="0">
      <alignment horizontal="left" vertical="top" indent="1"/>
    </xf>
    <xf numFmtId="0" fontId="3" fillId="89" borderId="73" applyNumberFormat="0" applyProtection="0">
      <alignment horizontal="left" vertical="top" indent="1"/>
    </xf>
    <xf numFmtId="0" fontId="3" fillId="89" borderId="73" applyNumberFormat="0" applyProtection="0">
      <alignment horizontal="left" vertical="top" indent="1"/>
    </xf>
    <xf numFmtId="0" fontId="3" fillId="89" borderId="73" applyNumberFormat="0" applyProtection="0">
      <alignment horizontal="left" vertical="top" indent="1"/>
    </xf>
    <xf numFmtId="0" fontId="3" fillId="89" borderId="73" applyNumberFormat="0" applyProtection="0">
      <alignment horizontal="left" vertical="top" indent="1"/>
    </xf>
    <xf numFmtId="0" fontId="3" fillId="89" borderId="73" applyNumberFormat="0" applyProtection="0">
      <alignment horizontal="left" vertical="top" indent="1"/>
    </xf>
    <xf numFmtId="0" fontId="3" fillId="89" borderId="73" applyNumberFormat="0" applyProtection="0">
      <alignment horizontal="left" vertical="top" indent="1"/>
    </xf>
    <xf numFmtId="0" fontId="3" fillId="89" borderId="73" applyNumberFormat="0" applyProtection="0">
      <alignment horizontal="left" vertical="top" indent="1"/>
    </xf>
    <xf numFmtId="0" fontId="3" fillId="89" borderId="73" applyNumberFormat="0" applyProtection="0">
      <alignment horizontal="left" vertical="top" indent="1"/>
    </xf>
    <xf numFmtId="0" fontId="3" fillId="89" borderId="73" applyNumberFormat="0" applyProtection="0">
      <alignment horizontal="left" vertical="top" indent="1"/>
    </xf>
    <xf numFmtId="0" fontId="3" fillId="89" borderId="73" applyNumberFormat="0" applyProtection="0">
      <alignment horizontal="left" vertical="top" indent="1"/>
    </xf>
    <xf numFmtId="0" fontId="3" fillId="89" borderId="73" applyNumberFormat="0" applyProtection="0">
      <alignment horizontal="left" vertical="top" indent="1"/>
    </xf>
    <xf numFmtId="0" fontId="3" fillId="89" borderId="73" applyNumberFormat="0" applyProtection="0">
      <alignment horizontal="left" vertical="top" indent="1"/>
    </xf>
    <xf numFmtId="0" fontId="3" fillId="89" borderId="73" applyNumberFormat="0" applyProtection="0">
      <alignment horizontal="left" vertical="top" indent="1"/>
    </xf>
    <xf numFmtId="0" fontId="3" fillId="89" borderId="73" applyNumberFormat="0" applyProtection="0">
      <alignment horizontal="left" vertical="top" indent="1"/>
    </xf>
    <xf numFmtId="0" fontId="3" fillId="89" borderId="73" applyNumberFormat="0" applyProtection="0">
      <alignment horizontal="left" vertical="top" indent="1"/>
    </xf>
    <xf numFmtId="0" fontId="3" fillId="89" borderId="73" applyNumberFormat="0" applyProtection="0">
      <alignment horizontal="left" vertical="top" indent="1"/>
    </xf>
    <xf numFmtId="0" fontId="3" fillId="89" borderId="73" applyNumberFormat="0" applyProtection="0">
      <alignment horizontal="left" vertical="top" indent="1"/>
    </xf>
    <xf numFmtId="0" fontId="3" fillId="89" borderId="73" applyNumberFormat="0" applyProtection="0">
      <alignment horizontal="left" vertical="top" indent="1"/>
    </xf>
    <xf numFmtId="0" fontId="3" fillId="89" borderId="73" applyNumberFormat="0" applyProtection="0">
      <alignment horizontal="left" vertical="top" indent="1"/>
    </xf>
    <xf numFmtId="0" fontId="3" fillId="89" borderId="73" applyNumberFormat="0" applyProtection="0">
      <alignment horizontal="left" vertical="top" indent="1"/>
    </xf>
    <xf numFmtId="0" fontId="3" fillId="89" borderId="73" applyNumberFormat="0" applyProtection="0">
      <alignment horizontal="left" vertical="top" indent="1"/>
    </xf>
    <xf numFmtId="0" fontId="3" fillId="89" borderId="73" applyNumberFormat="0" applyProtection="0">
      <alignment horizontal="left" vertical="top" indent="1"/>
    </xf>
    <xf numFmtId="0" fontId="3" fillId="89" borderId="73" applyNumberFormat="0" applyProtection="0">
      <alignment horizontal="left" vertical="top" indent="1"/>
    </xf>
    <xf numFmtId="0" fontId="3" fillId="89" borderId="73" applyNumberFormat="0" applyProtection="0">
      <alignment horizontal="left" vertical="top" indent="1"/>
    </xf>
    <xf numFmtId="0" fontId="3" fillId="89" borderId="73" applyNumberFormat="0" applyProtection="0">
      <alignment horizontal="left" vertical="top" indent="1"/>
    </xf>
    <xf numFmtId="0" fontId="3" fillId="89" borderId="73" applyNumberFormat="0" applyProtection="0">
      <alignment horizontal="left" vertical="top" indent="1"/>
    </xf>
    <xf numFmtId="0" fontId="3" fillId="89" borderId="73" applyNumberFormat="0" applyProtection="0">
      <alignment horizontal="left" vertical="top" indent="1"/>
    </xf>
    <xf numFmtId="0" fontId="3" fillId="89" borderId="73" applyNumberFormat="0" applyProtection="0">
      <alignment horizontal="left" vertical="top" indent="1"/>
    </xf>
    <xf numFmtId="0" fontId="3" fillId="89" borderId="73" applyNumberFormat="0" applyProtection="0">
      <alignment horizontal="left" vertical="top" indent="1"/>
    </xf>
    <xf numFmtId="0" fontId="3" fillId="89" borderId="73" applyNumberFormat="0" applyProtection="0">
      <alignment horizontal="left" vertical="top" indent="1"/>
    </xf>
    <xf numFmtId="0" fontId="3" fillId="89" borderId="73" applyNumberFormat="0" applyProtection="0">
      <alignment horizontal="left" vertical="top" indent="1"/>
    </xf>
    <xf numFmtId="0" fontId="3" fillId="89" borderId="73" applyNumberFormat="0" applyProtection="0">
      <alignment horizontal="left" vertical="top" indent="1"/>
    </xf>
    <xf numFmtId="0" fontId="3" fillId="89" borderId="73" applyNumberFormat="0" applyProtection="0">
      <alignment horizontal="left" vertical="top" indent="1"/>
    </xf>
    <xf numFmtId="0" fontId="3" fillId="89" borderId="73" applyNumberFormat="0" applyProtection="0">
      <alignment horizontal="left" vertical="top" indent="1"/>
    </xf>
    <xf numFmtId="0" fontId="3" fillId="89" borderId="73" applyNumberFormat="0" applyProtection="0">
      <alignment horizontal="left" vertical="top" indent="1"/>
    </xf>
    <xf numFmtId="0" fontId="3" fillId="89" borderId="73" applyNumberFormat="0" applyProtection="0">
      <alignment horizontal="left" vertical="top" indent="1"/>
    </xf>
    <xf numFmtId="0" fontId="3" fillId="89" borderId="73" applyNumberFormat="0" applyProtection="0">
      <alignment horizontal="left" vertical="top" indent="1"/>
    </xf>
    <xf numFmtId="0" fontId="3" fillId="89" borderId="73" applyNumberFormat="0" applyProtection="0">
      <alignment horizontal="left" vertical="top" indent="1"/>
    </xf>
    <xf numFmtId="0" fontId="3" fillId="89" borderId="73" applyNumberFormat="0" applyProtection="0">
      <alignment horizontal="left" vertical="top" indent="1"/>
    </xf>
    <xf numFmtId="0" fontId="3" fillId="89" borderId="73" applyNumberFormat="0" applyProtection="0">
      <alignment horizontal="left" vertical="top" indent="1"/>
    </xf>
    <xf numFmtId="0" fontId="3" fillId="89" borderId="73" applyNumberFormat="0" applyProtection="0">
      <alignment horizontal="left" vertical="top" indent="1"/>
    </xf>
    <xf numFmtId="0" fontId="3" fillId="89" borderId="73" applyNumberFormat="0" applyProtection="0">
      <alignment horizontal="left" vertical="top" indent="1"/>
    </xf>
    <xf numFmtId="0" fontId="3" fillId="89" borderId="73" applyNumberFormat="0" applyProtection="0">
      <alignment horizontal="left" vertical="top" indent="1"/>
    </xf>
    <xf numFmtId="0" fontId="3" fillId="89" borderId="73" applyNumberFormat="0" applyProtection="0">
      <alignment horizontal="left" vertical="top" indent="1"/>
    </xf>
    <xf numFmtId="0" fontId="3" fillId="89" borderId="73" applyNumberFormat="0" applyProtection="0">
      <alignment horizontal="left" vertical="top" indent="1"/>
    </xf>
    <xf numFmtId="0" fontId="3" fillId="89" borderId="73" applyNumberFormat="0" applyProtection="0">
      <alignment horizontal="left" vertical="top" indent="1"/>
    </xf>
    <xf numFmtId="0" fontId="3" fillId="89" borderId="73" applyNumberFormat="0" applyProtection="0">
      <alignment horizontal="left" vertical="top" indent="1"/>
    </xf>
    <xf numFmtId="0" fontId="3" fillId="89" borderId="73" applyNumberFormat="0" applyProtection="0">
      <alignment horizontal="left" vertical="top" indent="1"/>
    </xf>
    <xf numFmtId="0" fontId="3" fillId="89" borderId="73" applyNumberFormat="0" applyProtection="0">
      <alignment horizontal="left" vertical="top" indent="1"/>
    </xf>
    <xf numFmtId="0" fontId="3" fillId="89" borderId="73" applyNumberFormat="0" applyProtection="0">
      <alignment horizontal="left" vertical="top" indent="1"/>
    </xf>
    <xf numFmtId="0" fontId="3" fillId="89" borderId="73" applyNumberFormat="0" applyProtection="0">
      <alignment horizontal="left" vertical="top" indent="1"/>
    </xf>
    <xf numFmtId="0" fontId="3" fillId="89" borderId="73" applyNumberFormat="0" applyProtection="0">
      <alignment horizontal="left" vertical="top" indent="1"/>
    </xf>
    <xf numFmtId="0" fontId="3" fillId="89" borderId="73" applyNumberFormat="0" applyProtection="0">
      <alignment horizontal="left" vertical="top" indent="1"/>
    </xf>
    <xf numFmtId="0" fontId="3" fillId="89" borderId="73" applyNumberFormat="0" applyProtection="0">
      <alignment horizontal="left" vertical="top" indent="1"/>
    </xf>
    <xf numFmtId="0" fontId="3" fillId="89" borderId="73" applyNumberFormat="0" applyProtection="0">
      <alignment horizontal="left" vertical="top" indent="1"/>
    </xf>
    <xf numFmtId="0" fontId="3" fillId="89" borderId="73" applyNumberFormat="0" applyProtection="0">
      <alignment horizontal="left" vertical="top" indent="1"/>
    </xf>
    <xf numFmtId="0" fontId="3" fillId="89" borderId="73" applyNumberFormat="0" applyProtection="0">
      <alignment horizontal="left" vertical="top" indent="1"/>
    </xf>
    <xf numFmtId="0" fontId="3" fillId="89" borderId="73" applyNumberFormat="0" applyProtection="0">
      <alignment horizontal="left" vertical="top" indent="1"/>
    </xf>
    <xf numFmtId="0" fontId="3" fillId="89" borderId="73" applyNumberFormat="0" applyProtection="0">
      <alignment horizontal="left" vertical="top" indent="1"/>
    </xf>
    <xf numFmtId="0" fontId="3" fillId="89" borderId="73" applyNumberFormat="0" applyProtection="0">
      <alignment horizontal="left" vertical="top" indent="1"/>
    </xf>
    <xf numFmtId="0" fontId="3" fillId="89" borderId="73" applyNumberFormat="0" applyProtection="0">
      <alignment horizontal="left" vertical="top" indent="1"/>
    </xf>
    <xf numFmtId="0" fontId="3" fillId="89" borderId="73" applyNumberFormat="0" applyProtection="0">
      <alignment horizontal="left" vertical="top" indent="1"/>
    </xf>
    <xf numFmtId="0" fontId="3" fillId="89" borderId="73" applyNumberFormat="0" applyProtection="0">
      <alignment horizontal="left" vertical="top" indent="1"/>
    </xf>
    <xf numFmtId="0" fontId="3" fillId="89" borderId="73" applyNumberFormat="0" applyProtection="0">
      <alignment horizontal="left" vertical="top" indent="1"/>
    </xf>
    <xf numFmtId="0" fontId="3" fillId="89" borderId="73" applyNumberFormat="0" applyProtection="0">
      <alignment horizontal="left" vertical="top" indent="1"/>
    </xf>
    <xf numFmtId="0" fontId="3" fillId="89" borderId="73" applyNumberFormat="0" applyProtection="0">
      <alignment horizontal="left" vertical="top" indent="1"/>
    </xf>
    <xf numFmtId="0" fontId="3" fillId="89" borderId="73" applyNumberFormat="0" applyProtection="0">
      <alignment horizontal="left" vertical="top" indent="1"/>
    </xf>
    <xf numFmtId="0" fontId="3" fillId="89" borderId="73" applyNumberFormat="0" applyProtection="0">
      <alignment horizontal="left" vertical="top" indent="1"/>
    </xf>
    <xf numFmtId="0" fontId="3" fillId="89" borderId="73" applyNumberFormat="0" applyProtection="0">
      <alignment horizontal="left" vertical="top" indent="1"/>
    </xf>
    <xf numFmtId="0" fontId="3" fillId="89" borderId="73" applyNumberFormat="0" applyProtection="0">
      <alignment horizontal="left" vertical="top" indent="1"/>
    </xf>
    <xf numFmtId="0" fontId="3" fillId="89" borderId="73" applyNumberFormat="0" applyProtection="0">
      <alignment horizontal="left" vertical="top" indent="1"/>
    </xf>
    <xf numFmtId="0" fontId="3" fillId="89" borderId="73" applyNumberFormat="0" applyProtection="0">
      <alignment horizontal="left" vertical="top" indent="1"/>
    </xf>
    <xf numFmtId="0" fontId="3" fillId="89" borderId="73" applyNumberFormat="0" applyProtection="0">
      <alignment horizontal="left" vertical="top" indent="1"/>
    </xf>
    <xf numFmtId="0" fontId="3" fillId="89" borderId="73" applyNumberFormat="0" applyProtection="0">
      <alignment horizontal="left" vertical="top" indent="1"/>
    </xf>
    <xf numFmtId="0" fontId="3" fillId="89" borderId="73" applyNumberFormat="0" applyProtection="0">
      <alignment horizontal="left" vertical="top" indent="1"/>
    </xf>
    <xf numFmtId="0" fontId="3" fillId="89" borderId="73" applyNumberFormat="0" applyProtection="0">
      <alignment horizontal="left" vertical="top" indent="1"/>
    </xf>
    <xf numFmtId="0" fontId="3" fillId="89" borderId="73" applyNumberFormat="0" applyProtection="0">
      <alignment horizontal="left" vertical="top" indent="1"/>
    </xf>
    <xf numFmtId="0" fontId="3" fillId="89" borderId="73" applyNumberFormat="0" applyProtection="0">
      <alignment horizontal="left" vertical="top" indent="1"/>
    </xf>
    <xf numFmtId="0" fontId="3" fillId="89" borderId="73" applyNumberFormat="0" applyProtection="0">
      <alignment horizontal="left" vertical="top" indent="1"/>
    </xf>
    <xf numFmtId="0" fontId="3" fillId="89" borderId="73" applyNumberFormat="0" applyProtection="0">
      <alignment horizontal="left" vertical="top" indent="1"/>
    </xf>
    <xf numFmtId="0" fontId="3" fillId="89" borderId="73" applyNumberFormat="0" applyProtection="0">
      <alignment horizontal="left" vertical="top" indent="1"/>
    </xf>
    <xf numFmtId="0" fontId="3" fillId="89" borderId="73" applyNumberFormat="0" applyProtection="0">
      <alignment horizontal="left" vertical="top" indent="1"/>
    </xf>
    <xf numFmtId="0" fontId="3" fillId="89" borderId="73" applyNumberFormat="0" applyProtection="0">
      <alignment horizontal="left" vertical="top" indent="1"/>
    </xf>
    <xf numFmtId="0" fontId="3" fillId="89" borderId="73" applyNumberFormat="0" applyProtection="0">
      <alignment horizontal="left" vertical="top" indent="1"/>
    </xf>
    <xf numFmtId="0" fontId="3" fillId="89" borderId="73" applyNumberFormat="0" applyProtection="0">
      <alignment horizontal="left" vertical="top" indent="1"/>
    </xf>
    <xf numFmtId="0" fontId="3" fillId="89" borderId="73" applyNumberFormat="0" applyProtection="0">
      <alignment horizontal="left" vertical="top" indent="1"/>
    </xf>
    <xf numFmtId="0" fontId="3" fillId="89" borderId="73" applyNumberFormat="0" applyProtection="0">
      <alignment horizontal="left" vertical="top" indent="1"/>
    </xf>
    <xf numFmtId="0" fontId="3" fillId="89" borderId="73" applyNumberFormat="0" applyProtection="0">
      <alignment horizontal="left" vertical="top" indent="1"/>
    </xf>
    <xf numFmtId="0" fontId="3" fillId="89" borderId="73" applyNumberFormat="0" applyProtection="0">
      <alignment horizontal="left" vertical="top" indent="1"/>
    </xf>
    <xf numFmtId="0" fontId="3" fillId="89" borderId="73" applyNumberFormat="0" applyProtection="0">
      <alignment horizontal="left" vertical="top" indent="1"/>
    </xf>
    <xf numFmtId="0" fontId="3" fillId="89" borderId="73" applyNumberFormat="0" applyProtection="0">
      <alignment horizontal="left" vertical="top" indent="1"/>
    </xf>
    <xf numFmtId="0" fontId="3" fillId="89" borderId="73" applyNumberFormat="0" applyProtection="0">
      <alignment horizontal="left" vertical="top" indent="1"/>
    </xf>
    <xf numFmtId="0" fontId="3" fillId="89" borderId="73" applyNumberFormat="0" applyProtection="0">
      <alignment horizontal="left" vertical="top" indent="1"/>
    </xf>
    <xf numFmtId="0" fontId="3" fillId="89" borderId="73" applyNumberFormat="0" applyProtection="0">
      <alignment horizontal="left" vertical="top" indent="1"/>
    </xf>
    <xf numFmtId="0" fontId="3" fillId="89" borderId="73" applyNumberFormat="0" applyProtection="0">
      <alignment horizontal="left" vertical="top" indent="1"/>
    </xf>
    <xf numFmtId="0" fontId="3" fillId="89" borderId="73" applyNumberFormat="0" applyProtection="0">
      <alignment horizontal="left" vertical="top" indent="1"/>
    </xf>
    <xf numFmtId="0" fontId="3" fillId="89" borderId="73" applyNumberFormat="0" applyProtection="0">
      <alignment horizontal="left" vertical="top" indent="1"/>
    </xf>
    <xf numFmtId="0" fontId="3" fillId="89" borderId="73" applyNumberFormat="0" applyProtection="0">
      <alignment horizontal="left" vertical="top" indent="1"/>
    </xf>
    <xf numFmtId="0" fontId="3" fillId="89" borderId="73" applyNumberFormat="0" applyProtection="0">
      <alignment horizontal="left" vertical="top" indent="1"/>
    </xf>
    <xf numFmtId="0" fontId="3" fillId="89" borderId="73" applyNumberFormat="0" applyProtection="0">
      <alignment horizontal="left" vertical="top" indent="1"/>
    </xf>
    <xf numFmtId="0" fontId="3" fillId="89" borderId="73" applyNumberFormat="0" applyProtection="0">
      <alignment horizontal="left" vertical="top" indent="1"/>
    </xf>
    <xf numFmtId="0" fontId="3" fillId="89" borderId="73" applyNumberFormat="0" applyProtection="0">
      <alignment horizontal="left" vertical="top" indent="1"/>
    </xf>
    <xf numFmtId="0" fontId="3" fillId="89" borderId="73" applyNumberFormat="0" applyProtection="0">
      <alignment horizontal="left" vertical="top" indent="1"/>
    </xf>
    <xf numFmtId="0" fontId="3" fillId="89" borderId="73" applyNumberFormat="0" applyProtection="0">
      <alignment horizontal="left" vertical="top" indent="1"/>
    </xf>
    <xf numFmtId="0" fontId="3" fillId="89" borderId="73" applyNumberFormat="0" applyProtection="0">
      <alignment horizontal="left" vertical="top" indent="1"/>
    </xf>
    <xf numFmtId="0" fontId="3" fillId="89" borderId="73" applyNumberFormat="0" applyProtection="0">
      <alignment horizontal="left" vertical="top" indent="1"/>
    </xf>
    <xf numFmtId="0" fontId="3" fillId="89" borderId="73" applyNumberFormat="0" applyProtection="0">
      <alignment horizontal="left" vertical="top" indent="1"/>
    </xf>
    <xf numFmtId="0" fontId="3" fillId="89" borderId="73" applyNumberFormat="0" applyProtection="0">
      <alignment horizontal="left" vertical="top" indent="1"/>
    </xf>
    <xf numFmtId="0" fontId="3" fillId="89" borderId="73" applyNumberFormat="0" applyProtection="0">
      <alignment horizontal="left" vertical="top" indent="1"/>
    </xf>
    <xf numFmtId="0" fontId="3" fillId="89" borderId="73" applyNumberFormat="0" applyProtection="0">
      <alignment horizontal="left" vertical="top" indent="1"/>
    </xf>
    <xf numFmtId="0" fontId="3" fillId="89" borderId="73" applyNumberFormat="0" applyProtection="0">
      <alignment horizontal="left" vertical="top" indent="1"/>
    </xf>
    <xf numFmtId="0" fontId="3" fillId="89" borderId="73" applyNumberFormat="0" applyProtection="0">
      <alignment horizontal="left" vertical="top" indent="1"/>
    </xf>
    <xf numFmtId="0" fontId="3" fillId="89" borderId="73" applyNumberFormat="0" applyProtection="0">
      <alignment horizontal="left" vertical="top" indent="1"/>
    </xf>
    <xf numFmtId="0" fontId="3" fillId="89" borderId="73" applyNumberFormat="0" applyProtection="0">
      <alignment horizontal="left" vertical="top" indent="1"/>
    </xf>
    <xf numFmtId="0" fontId="3" fillId="89" borderId="73" applyNumberFormat="0" applyProtection="0">
      <alignment horizontal="left" vertical="top" indent="1"/>
    </xf>
    <xf numFmtId="0" fontId="3" fillId="89" borderId="73" applyNumberFormat="0" applyProtection="0">
      <alignment horizontal="left" vertical="top" indent="1"/>
    </xf>
    <xf numFmtId="0" fontId="3" fillId="89" borderId="73" applyNumberFormat="0" applyProtection="0">
      <alignment horizontal="left" vertical="top" indent="1"/>
    </xf>
    <xf numFmtId="0" fontId="3" fillId="89" borderId="73" applyNumberFormat="0" applyProtection="0">
      <alignment horizontal="left" vertical="top" indent="1"/>
    </xf>
    <xf numFmtId="0" fontId="3" fillId="89" borderId="73" applyNumberFormat="0" applyProtection="0">
      <alignment horizontal="left" vertical="top" indent="1"/>
    </xf>
    <xf numFmtId="0" fontId="3" fillId="89" borderId="73" applyNumberFormat="0" applyProtection="0">
      <alignment horizontal="left" vertical="top" indent="1"/>
    </xf>
    <xf numFmtId="0" fontId="3" fillId="89" borderId="73" applyNumberFormat="0" applyProtection="0">
      <alignment horizontal="left" vertical="top" indent="1"/>
    </xf>
    <xf numFmtId="0" fontId="3" fillId="89" borderId="73" applyNumberFormat="0" applyProtection="0">
      <alignment horizontal="left" vertical="top" indent="1"/>
    </xf>
    <xf numFmtId="0" fontId="3" fillId="89" borderId="73" applyNumberFormat="0" applyProtection="0">
      <alignment horizontal="left" vertical="top" indent="1"/>
    </xf>
    <xf numFmtId="0" fontId="3" fillId="89" borderId="73" applyNumberFormat="0" applyProtection="0">
      <alignment horizontal="left" vertical="top" indent="1"/>
    </xf>
    <xf numFmtId="0" fontId="3" fillId="89" borderId="73" applyNumberFormat="0" applyProtection="0">
      <alignment horizontal="left" vertical="top" indent="1"/>
    </xf>
    <xf numFmtId="0" fontId="3" fillId="89" borderId="73" applyNumberFormat="0" applyProtection="0">
      <alignment horizontal="left" vertical="top" indent="1"/>
    </xf>
    <xf numFmtId="0" fontId="3" fillId="89" borderId="73" applyNumberFormat="0" applyProtection="0">
      <alignment horizontal="left" vertical="top" indent="1"/>
    </xf>
    <xf numFmtId="0" fontId="3" fillId="89" borderId="73" applyNumberFormat="0" applyProtection="0">
      <alignment horizontal="left" vertical="top" indent="1"/>
    </xf>
    <xf numFmtId="0" fontId="3" fillId="89" borderId="73" applyNumberFormat="0" applyProtection="0">
      <alignment horizontal="left" vertical="top" indent="1"/>
    </xf>
    <xf numFmtId="0" fontId="3" fillId="89" borderId="73" applyNumberFormat="0" applyProtection="0">
      <alignment horizontal="left" vertical="top" indent="1"/>
    </xf>
    <xf numFmtId="0" fontId="3" fillId="89" borderId="73" applyNumberFormat="0" applyProtection="0">
      <alignment horizontal="left" vertical="top" indent="1"/>
    </xf>
    <xf numFmtId="0" fontId="3" fillId="89" borderId="73" applyNumberFormat="0" applyProtection="0">
      <alignment horizontal="left" vertical="top" indent="1"/>
    </xf>
    <xf numFmtId="0" fontId="3" fillId="89" borderId="73" applyNumberFormat="0" applyProtection="0">
      <alignment horizontal="left" vertical="top" indent="1"/>
    </xf>
    <xf numFmtId="0" fontId="3" fillId="89" borderId="73" applyNumberFormat="0" applyProtection="0">
      <alignment horizontal="left" vertical="top" indent="1"/>
    </xf>
    <xf numFmtId="0" fontId="3" fillId="89" borderId="73" applyNumberFormat="0" applyProtection="0">
      <alignment horizontal="left" vertical="top" indent="1"/>
    </xf>
    <xf numFmtId="0" fontId="3" fillId="89" borderId="73" applyNumberFormat="0" applyProtection="0">
      <alignment horizontal="left" vertical="top" indent="1"/>
    </xf>
    <xf numFmtId="0" fontId="3" fillId="89" borderId="73" applyNumberFormat="0" applyProtection="0">
      <alignment horizontal="left" vertical="top" indent="1"/>
    </xf>
    <xf numFmtId="0" fontId="3" fillId="89" borderId="73" applyNumberFormat="0" applyProtection="0">
      <alignment horizontal="left" vertical="top" indent="1"/>
    </xf>
    <xf numFmtId="0" fontId="3" fillId="89" borderId="73" applyNumberFormat="0" applyProtection="0">
      <alignment horizontal="left" vertical="top" indent="1"/>
    </xf>
    <xf numFmtId="0" fontId="3" fillId="89" borderId="73" applyNumberFormat="0" applyProtection="0">
      <alignment horizontal="left" vertical="top" indent="1"/>
    </xf>
    <xf numFmtId="0" fontId="3" fillId="89" borderId="73" applyNumberFormat="0" applyProtection="0">
      <alignment horizontal="left" vertical="top" indent="1"/>
    </xf>
    <xf numFmtId="0" fontId="3" fillId="89" borderId="73" applyNumberFormat="0" applyProtection="0">
      <alignment horizontal="left" vertical="top" indent="1"/>
    </xf>
    <xf numFmtId="0" fontId="3" fillId="89" borderId="73" applyNumberFormat="0" applyProtection="0">
      <alignment horizontal="left" vertical="top" indent="1"/>
    </xf>
    <xf numFmtId="0" fontId="3" fillId="89" borderId="73" applyNumberFormat="0" applyProtection="0">
      <alignment horizontal="left" vertical="top" indent="1"/>
    </xf>
    <xf numFmtId="0" fontId="3" fillId="89" borderId="73" applyNumberFormat="0" applyProtection="0">
      <alignment horizontal="left" vertical="top" indent="1"/>
    </xf>
    <xf numFmtId="0" fontId="3" fillId="89" borderId="73" applyNumberFormat="0" applyProtection="0">
      <alignment horizontal="left" vertical="top" indent="1"/>
    </xf>
    <xf numFmtId="0" fontId="3" fillId="89" borderId="73" applyNumberFormat="0" applyProtection="0">
      <alignment horizontal="left" vertical="top" indent="1"/>
    </xf>
    <xf numFmtId="0" fontId="3" fillId="89" borderId="73" applyNumberFormat="0" applyProtection="0">
      <alignment horizontal="left" vertical="top" indent="1"/>
    </xf>
    <xf numFmtId="0" fontId="3" fillId="89" borderId="73" applyNumberFormat="0" applyProtection="0">
      <alignment horizontal="left" vertical="top" indent="1"/>
    </xf>
    <xf numFmtId="0" fontId="3" fillId="89" borderId="73" applyNumberFormat="0" applyProtection="0">
      <alignment horizontal="left" vertical="top" indent="1"/>
    </xf>
    <xf numFmtId="0" fontId="3" fillId="89" borderId="73" applyNumberFormat="0" applyProtection="0">
      <alignment horizontal="left" vertical="top" indent="1"/>
    </xf>
    <xf numFmtId="0" fontId="3" fillId="89" borderId="73" applyNumberFormat="0" applyProtection="0">
      <alignment horizontal="left" vertical="top" indent="1"/>
    </xf>
    <xf numFmtId="0" fontId="3" fillId="89" borderId="73" applyNumberFormat="0" applyProtection="0">
      <alignment horizontal="left" vertical="top" indent="1"/>
    </xf>
    <xf numFmtId="0" fontId="3" fillId="89" borderId="73" applyNumberFormat="0" applyProtection="0">
      <alignment horizontal="left" vertical="top" indent="1"/>
    </xf>
    <xf numFmtId="0" fontId="3" fillId="89" borderId="73" applyNumberFormat="0" applyProtection="0">
      <alignment horizontal="left" vertical="top" indent="1"/>
    </xf>
    <xf numFmtId="0" fontId="3" fillId="89" borderId="73" applyNumberFormat="0" applyProtection="0">
      <alignment horizontal="left" vertical="top" indent="1"/>
    </xf>
    <xf numFmtId="0" fontId="3" fillId="89" borderId="73" applyNumberFormat="0" applyProtection="0">
      <alignment horizontal="left" vertical="top" indent="1"/>
    </xf>
    <xf numFmtId="0" fontId="3" fillId="89" borderId="73" applyNumberFormat="0" applyProtection="0">
      <alignment horizontal="left" vertical="top" indent="1"/>
    </xf>
    <xf numFmtId="0" fontId="3" fillId="89" borderId="73" applyNumberFormat="0" applyProtection="0">
      <alignment horizontal="left" vertical="top" indent="1"/>
    </xf>
    <xf numFmtId="0" fontId="3" fillId="89" borderId="73" applyNumberFormat="0" applyProtection="0">
      <alignment horizontal="left" vertical="top" indent="1"/>
    </xf>
    <xf numFmtId="0" fontId="3" fillId="89" borderId="73" applyNumberFormat="0" applyProtection="0">
      <alignment horizontal="left" vertical="top" indent="1"/>
    </xf>
    <xf numFmtId="0" fontId="3" fillId="89" borderId="73" applyNumberFormat="0" applyProtection="0">
      <alignment horizontal="left" vertical="top" indent="1"/>
    </xf>
    <xf numFmtId="0" fontId="3" fillId="89" borderId="73" applyNumberFormat="0" applyProtection="0">
      <alignment horizontal="left" vertical="top" indent="1"/>
    </xf>
    <xf numFmtId="0" fontId="3" fillId="89" borderId="73" applyNumberFormat="0" applyProtection="0">
      <alignment horizontal="left" vertical="top" indent="1"/>
    </xf>
    <xf numFmtId="0" fontId="3" fillId="89" borderId="73" applyNumberFormat="0" applyProtection="0">
      <alignment horizontal="left" vertical="top" indent="1"/>
    </xf>
    <xf numFmtId="0" fontId="3" fillId="89" borderId="73" applyNumberFormat="0" applyProtection="0">
      <alignment horizontal="left" vertical="top" indent="1"/>
    </xf>
    <xf numFmtId="0" fontId="3" fillId="89" borderId="73" applyNumberFormat="0" applyProtection="0">
      <alignment horizontal="left" vertical="top" indent="1"/>
    </xf>
    <xf numFmtId="0" fontId="3" fillId="89" borderId="73" applyNumberFormat="0" applyProtection="0">
      <alignment horizontal="left" vertical="top" indent="1"/>
    </xf>
    <xf numFmtId="0" fontId="3" fillId="89" borderId="73" applyNumberFormat="0" applyProtection="0">
      <alignment horizontal="left" vertical="top" indent="1"/>
    </xf>
    <xf numFmtId="0" fontId="3" fillId="89" borderId="73" applyNumberFormat="0" applyProtection="0">
      <alignment horizontal="left" vertical="top" indent="1"/>
    </xf>
    <xf numFmtId="0" fontId="3" fillId="89" borderId="73" applyNumberFormat="0" applyProtection="0">
      <alignment horizontal="left" vertical="top" indent="1"/>
    </xf>
    <xf numFmtId="0" fontId="3" fillId="89" borderId="73" applyNumberFormat="0" applyProtection="0">
      <alignment horizontal="left" vertical="top" indent="1"/>
    </xf>
    <xf numFmtId="0" fontId="3" fillId="89" borderId="73" applyNumberFormat="0" applyProtection="0">
      <alignment horizontal="left" vertical="top" indent="1"/>
    </xf>
    <xf numFmtId="0" fontId="3" fillId="89" borderId="73" applyNumberFormat="0" applyProtection="0">
      <alignment horizontal="left" vertical="top" indent="1"/>
    </xf>
    <xf numFmtId="0" fontId="3" fillId="89" borderId="73" applyNumberFormat="0" applyProtection="0">
      <alignment horizontal="left" vertical="top" indent="1"/>
    </xf>
    <xf numFmtId="0" fontId="3" fillId="89" borderId="73" applyNumberFormat="0" applyProtection="0">
      <alignment horizontal="left" vertical="top" indent="1"/>
    </xf>
    <xf numFmtId="0" fontId="3" fillId="89" borderId="73" applyNumberFormat="0" applyProtection="0">
      <alignment horizontal="left" vertical="top" indent="1"/>
    </xf>
    <xf numFmtId="0" fontId="3" fillId="89" borderId="73" applyNumberFormat="0" applyProtection="0">
      <alignment horizontal="left" vertical="top" indent="1"/>
    </xf>
    <xf numFmtId="0" fontId="3" fillId="89" borderId="73" applyNumberFormat="0" applyProtection="0">
      <alignment horizontal="left" vertical="top" indent="1"/>
    </xf>
    <xf numFmtId="0" fontId="3" fillId="89" borderId="73" applyNumberFormat="0" applyProtection="0">
      <alignment horizontal="left" vertical="top" indent="1"/>
    </xf>
    <xf numFmtId="0" fontId="3" fillId="89" borderId="73" applyNumberFormat="0" applyProtection="0">
      <alignment horizontal="left" vertical="top" indent="1"/>
    </xf>
    <xf numFmtId="0" fontId="3" fillId="89" borderId="73" applyNumberFormat="0" applyProtection="0">
      <alignment horizontal="left" vertical="top" indent="1"/>
    </xf>
    <xf numFmtId="0" fontId="3" fillId="89" borderId="73" applyNumberFormat="0" applyProtection="0">
      <alignment horizontal="left" vertical="top" indent="1"/>
    </xf>
    <xf numFmtId="0" fontId="3" fillId="89" borderId="73" applyNumberFormat="0" applyProtection="0">
      <alignment horizontal="left" vertical="top" indent="1"/>
    </xf>
    <xf numFmtId="0" fontId="3" fillId="89" borderId="73" applyNumberFormat="0" applyProtection="0">
      <alignment horizontal="left" vertical="top" indent="1"/>
    </xf>
    <xf numFmtId="0" fontId="3" fillId="89" borderId="73" applyNumberFormat="0" applyProtection="0">
      <alignment horizontal="left" vertical="top" indent="1"/>
    </xf>
    <xf numFmtId="0" fontId="3" fillId="89" borderId="73" applyNumberFormat="0" applyProtection="0">
      <alignment horizontal="left" vertical="top" indent="1"/>
    </xf>
    <xf numFmtId="0" fontId="3" fillId="89" borderId="73" applyNumberFormat="0" applyProtection="0">
      <alignment horizontal="left" vertical="top" indent="1"/>
    </xf>
    <xf numFmtId="0" fontId="3" fillId="89" borderId="73" applyNumberFormat="0" applyProtection="0">
      <alignment horizontal="left" vertical="top" indent="1"/>
    </xf>
    <xf numFmtId="0" fontId="3" fillId="89" borderId="73" applyNumberFormat="0" applyProtection="0">
      <alignment horizontal="left" vertical="top" indent="1"/>
    </xf>
    <xf numFmtId="0" fontId="3" fillId="89" borderId="73" applyNumberFormat="0" applyProtection="0">
      <alignment horizontal="left" vertical="top" indent="1"/>
    </xf>
    <xf numFmtId="0" fontId="3" fillId="89" borderId="73" applyNumberFormat="0" applyProtection="0">
      <alignment horizontal="left" vertical="top" indent="1"/>
    </xf>
    <xf numFmtId="0" fontId="3" fillId="89" borderId="73" applyNumberFormat="0" applyProtection="0">
      <alignment horizontal="left" vertical="top" indent="1"/>
    </xf>
    <xf numFmtId="0" fontId="3" fillId="89" borderId="73" applyNumberFormat="0" applyProtection="0">
      <alignment horizontal="left" vertical="top" indent="1"/>
    </xf>
    <xf numFmtId="0" fontId="3" fillId="89" borderId="73" applyNumberFormat="0" applyProtection="0">
      <alignment horizontal="left" vertical="top" indent="1"/>
    </xf>
    <xf numFmtId="0" fontId="3" fillId="89" borderId="73" applyNumberFormat="0" applyProtection="0">
      <alignment horizontal="left" vertical="top" indent="1"/>
    </xf>
    <xf numFmtId="0" fontId="3" fillId="89" borderId="73" applyNumberFormat="0" applyProtection="0">
      <alignment horizontal="left" vertical="top" indent="1"/>
    </xf>
    <xf numFmtId="0" fontId="3" fillId="89" borderId="73" applyNumberFormat="0" applyProtection="0">
      <alignment horizontal="left" vertical="top" indent="1"/>
    </xf>
    <xf numFmtId="0" fontId="3" fillId="89" borderId="73" applyNumberFormat="0" applyProtection="0">
      <alignment horizontal="left" vertical="top" indent="1"/>
    </xf>
    <xf numFmtId="0" fontId="3" fillId="89" borderId="73" applyNumberFormat="0" applyProtection="0">
      <alignment horizontal="left" vertical="top" indent="1"/>
    </xf>
    <xf numFmtId="0" fontId="3" fillId="89" borderId="73" applyNumberFormat="0" applyProtection="0">
      <alignment horizontal="left" vertical="top" indent="1"/>
    </xf>
    <xf numFmtId="0" fontId="3" fillId="89" borderId="73" applyNumberFormat="0" applyProtection="0">
      <alignment horizontal="left" vertical="top" indent="1"/>
    </xf>
    <xf numFmtId="0" fontId="3" fillId="89" borderId="73" applyNumberFormat="0" applyProtection="0">
      <alignment horizontal="left" vertical="top" indent="1"/>
    </xf>
    <xf numFmtId="0" fontId="3" fillId="89" borderId="73" applyNumberFormat="0" applyProtection="0">
      <alignment horizontal="left" vertical="top" indent="1"/>
    </xf>
    <xf numFmtId="0" fontId="3" fillId="89" borderId="73" applyNumberFormat="0" applyProtection="0">
      <alignment horizontal="left" vertical="top" indent="1"/>
    </xf>
    <xf numFmtId="0" fontId="3" fillId="89" borderId="73" applyNumberFormat="0" applyProtection="0">
      <alignment horizontal="left" vertical="top" indent="1"/>
    </xf>
    <xf numFmtId="0" fontId="3" fillId="89" borderId="73" applyNumberFormat="0" applyProtection="0">
      <alignment horizontal="left" vertical="top" indent="1"/>
    </xf>
    <xf numFmtId="0" fontId="3" fillId="89" borderId="73" applyNumberFormat="0" applyProtection="0">
      <alignment horizontal="left" vertical="top" indent="1"/>
    </xf>
    <xf numFmtId="0" fontId="3" fillId="89" borderId="73" applyNumberFormat="0" applyProtection="0">
      <alignment horizontal="left" vertical="top" indent="1"/>
    </xf>
    <xf numFmtId="0" fontId="3" fillId="89" borderId="73" applyNumberFormat="0" applyProtection="0">
      <alignment horizontal="left" vertical="top" indent="1"/>
    </xf>
    <xf numFmtId="0" fontId="3" fillId="89" borderId="73" applyNumberFormat="0" applyProtection="0">
      <alignment horizontal="left" vertical="top" indent="1"/>
    </xf>
    <xf numFmtId="0" fontId="3" fillId="89" borderId="73" applyNumberFormat="0" applyProtection="0">
      <alignment horizontal="left" vertical="top" indent="1"/>
    </xf>
    <xf numFmtId="0" fontId="3" fillId="89" borderId="73" applyNumberFormat="0" applyProtection="0">
      <alignment horizontal="left" vertical="top" indent="1"/>
    </xf>
    <xf numFmtId="0" fontId="3" fillId="89" borderId="73" applyNumberFormat="0" applyProtection="0">
      <alignment horizontal="left" vertical="top" indent="1"/>
    </xf>
    <xf numFmtId="0" fontId="3" fillId="89" borderId="73" applyNumberFormat="0" applyProtection="0">
      <alignment horizontal="left" vertical="top" indent="1"/>
    </xf>
    <xf numFmtId="0" fontId="3" fillId="89" borderId="73" applyNumberFormat="0" applyProtection="0">
      <alignment horizontal="left" vertical="top" indent="1"/>
    </xf>
    <xf numFmtId="0" fontId="3" fillId="89" borderId="73" applyNumberFormat="0" applyProtection="0">
      <alignment horizontal="left" vertical="top" indent="1"/>
    </xf>
    <xf numFmtId="0" fontId="3" fillId="89" borderId="73" applyNumberFormat="0" applyProtection="0">
      <alignment horizontal="left" vertical="top" indent="1"/>
    </xf>
    <xf numFmtId="0" fontId="3" fillId="89" borderId="73" applyNumberFormat="0" applyProtection="0">
      <alignment horizontal="left" vertical="top" indent="1"/>
    </xf>
    <xf numFmtId="0" fontId="3" fillId="89" borderId="73" applyNumberFormat="0" applyProtection="0">
      <alignment horizontal="left" vertical="top" indent="1"/>
    </xf>
    <xf numFmtId="0" fontId="3" fillId="89" borderId="73" applyNumberFormat="0" applyProtection="0">
      <alignment horizontal="left" vertical="top" indent="1"/>
    </xf>
    <xf numFmtId="0" fontId="3" fillId="89" borderId="73" applyNumberFormat="0" applyProtection="0">
      <alignment horizontal="left" vertical="top" indent="1"/>
    </xf>
    <xf numFmtId="0" fontId="3" fillId="89" borderId="73" applyNumberFormat="0" applyProtection="0">
      <alignment horizontal="left" vertical="top" indent="1"/>
    </xf>
    <xf numFmtId="0" fontId="3" fillId="89" borderId="73" applyNumberFormat="0" applyProtection="0">
      <alignment horizontal="left" vertical="top" indent="1"/>
    </xf>
    <xf numFmtId="0" fontId="3" fillId="89" borderId="73" applyNumberFormat="0" applyProtection="0">
      <alignment horizontal="left" vertical="top" indent="1"/>
    </xf>
    <xf numFmtId="0" fontId="3" fillId="89" borderId="73" applyNumberFormat="0" applyProtection="0">
      <alignment horizontal="left" vertical="top" indent="1"/>
    </xf>
    <xf numFmtId="0" fontId="3" fillId="89" borderId="73" applyNumberFormat="0" applyProtection="0">
      <alignment horizontal="left" vertical="top" indent="1"/>
    </xf>
    <xf numFmtId="0" fontId="3" fillId="89" borderId="73" applyNumberFormat="0" applyProtection="0">
      <alignment horizontal="left" vertical="top" indent="1"/>
    </xf>
    <xf numFmtId="0" fontId="3" fillId="89" borderId="73" applyNumberFormat="0" applyProtection="0">
      <alignment horizontal="left" vertical="top" indent="1"/>
    </xf>
    <xf numFmtId="0" fontId="3" fillId="89" borderId="73" applyNumberFormat="0" applyProtection="0">
      <alignment horizontal="left" vertical="top" indent="1"/>
    </xf>
    <xf numFmtId="0" fontId="3" fillId="89" borderId="73" applyNumberFormat="0" applyProtection="0">
      <alignment horizontal="left" vertical="top" indent="1"/>
    </xf>
    <xf numFmtId="0" fontId="3" fillId="89" borderId="73" applyNumberFormat="0" applyProtection="0">
      <alignment horizontal="left" vertical="top" indent="1"/>
    </xf>
    <xf numFmtId="0" fontId="3" fillId="89" borderId="73" applyNumberFormat="0" applyProtection="0">
      <alignment horizontal="left" vertical="top" indent="1"/>
    </xf>
    <xf numFmtId="0" fontId="3" fillId="89" borderId="73" applyNumberFormat="0" applyProtection="0">
      <alignment horizontal="left" vertical="top" indent="1"/>
    </xf>
    <xf numFmtId="0" fontId="3" fillId="89" borderId="73" applyNumberFormat="0" applyProtection="0">
      <alignment horizontal="left" vertical="top" indent="1"/>
    </xf>
    <xf numFmtId="0" fontId="3" fillId="89" borderId="73" applyNumberFormat="0" applyProtection="0">
      <alignment horizontal="left" vertical="top" indent="1"/>
    </xf>
    <xf numFmtId="0" fontId="3" fillId="89" borderId="73" applyNumberFormat="0" applyProtection="0">
      <alignment horizontal="left" vertical="top" indent="1"/>
    </xf>
    <xf numFmtId="0" fontId="3" fillId="89" borderId="73" applyNumberFormat="0" applyProtection="0">
      <alignment horizontal="left" vertical="top" indent="1"/>
    </xf>
    <xf numFmtId="0" fontId="3" fillId="89" borderId="73" applyNumberFormat="0" applyProtection="0">
      <alignment horizontal="left" vertical="top" indent="1"/>
    </xf>
    <xf numFmtId="0" fontId="3" fillId="89" borderId="73" applyNumberFormat="0" applyProtection="0">
      <alignment horizontal="left" vertical="top" indent="1"/>
    </xf>
    <xf numFmtId="0" fontId="3" fillId="89" borderId="73" applyNumberFormat="0" applyProtection="0">
      <alignment horizontal="left" vertical="top" indent="1"/>
    </xf>
    <xf numFmtId="0" fontId="3" fillId="89" borderId="73" applyNumberFormat="0" applyProtection="0">
      <alignment horizontal="left" vertical="top" indent="1"/>
    </xf>
    <xf numFmtId="0" fontId="3" fillId="89" borderId="73" applyNumberFormat="0" applyProtection="0">
      <alignment horizontal="left" vertical="top" indent="1"/>
    </xf>
    <xf numFmtId="0" fontId="3" fillId="89" borderId="73" applyNumberFormat="0" applyProtection="0">
      <alignment horizontal="left" vertical="top" indent="1"/>
    </xf>
    <xf numFmtId="0" fontId="3" fillId="89" borderId="73" applyNumberFormat="0" applyProtection="0">
      <alignment horizontal="left" vertical="top" indent="1"/>
    </xf>
    <xf numFmtId="0" fontId="3" fillId="89" borderId="73" applyNumberFormat="0" applyProtection="0">
      <alignment horizontal="left" vertical="top" indent="1"/>
    </xf>
    <xf numFmtId="0" fontId="3" fillId="89" borderId="73" applyNumberFormat="0" applyProtection="0">
      <alignment horizontal="left" vertical="top" indent="1"/>
    </xf>
    <xf numFmtId="0" fontId="3" fillId="89" borderId="73" applyNumberFormat="0" applyProtection="0">
      <alignment horizontal="left" vertical="top" indent="1"/>
    </xf>
    <xf numFmtId="0" fontId="3" fillId="89" borderId="73" applyNumberFormat="0" applyProtection="0">
      <alignment horizontal="left" vertical="top" indent="1"/>
    </xf>
    <xf numFmtId="0" fontId="3" fillId="89" borderId="73" applyNumberFormat="0" applyProtection="0">
      <alignment horizontal="left" vertical="top" indent="1"/>
    </xf>
    <xf numFmtId="0" fontId="3" fillId="89" borderId="73" applyNumberFormat="0" applyProtection="0">
      <alignment horizontal="left" vertical="top" indent="1"/>
    </xf>
    <xf numFmtId="0" fontId="3" fillId="89" borderId="73" applyNumberFormat="0" applyProtection="0">
      <alignment horizontal="left" vertical="top" indent="1"/>
    </xf>
    <xf numFmtId="0" fontId="3" fillId="89" borderId="73" applyNumberFormat="0" applyProtection="0">
      <alignment horizontal="left" vertical="top" indent="1"/>
    </xf>
    <xf numFmtId="0" fontId="3" fillId="89" borderId="73" applyNumberFormat="0" applyProtection="0">
      <alignment horizontal="left" vertical="top" indent="1"/>
    </xf>
    <xf numFmtId="0" fontId="3" fillId="89" borderId="73" applyNumberFormat="0" applyProtection="0">
      <alignment horizontal="left" vertical="top" indent="1"/>
    </xf>
    <xf numFmtId="0" fontId="3" fillId="89" borderId="73" applyNumberFormat="0" applyProtection="0">
      <alignment horizontal="left" vertical="top" indent="1"/>
    </xf>
    <xf numFmtId="0" fontId="3" fillId="89" borderId="73" applyNumberFormat="0" applyProtection="0">
      <alignment horizontal="left" vertical="top" indent="1"/>
    </xf>
    <xf numFmtId="0" fontId="3" fillId="89" borderId="73" applyNumberFormat="0" applyProtection="0">
      <alignment horizontal="left" vertical="top" indent="1"/>
    </xf>
    <xf numFmtId="0" fontId="3" fillId="89" borderId="73" applyNumberFormat="0" applyProtection="0">
      <alignment horizontal="left" vertical="top" indent="1"/>
    </xf>
    <xf numFmtId="0" fontId="3" fillId="89" borderId="73" applyNumberFormat="0" applyProtection="0">
      <alignment horizontal="left" vertical="top" indent="1"/>
    </xf>
    <xf numFmtId="0" fontId="3" fillId="89" borderId="73" applyNumberFormat="0" applyProtection="0">
      <alignment horizontal="left" vertical="top" indent="1"/>
    </xf>
    <xf numFmtId="0" fontId="3" fillId="89" borderId="73" applyNumberFormat="0" applyProtection="0">
      <alignment horizontal="left" vertical="top" indent="1"/>
    </xf>
    <xf numFmtId="0" fontId="3" fillId="89" borderId="73" applyNumberFormat="0" applyProtection="0">
      <alignment horizontal="left" vertical="top" indent="1"/>
    </xf>
    <xf numFmtId="0" fontId="3" fillId="89" borderId="73" applyNumberFormat="0" applyProtection="0">
      <alignment horizontal="left" vertical="top" indent="1"/>
    </xf>
    <xf numFmtId="0" fontId="3" fillId="89" borderId="73" applyNumberFormat="0" applyProtection="0">
      <alignment horizontal="left" vertical="top" indent="1"/>
    </xf>
    <xf numFmtId="0" fontId="3" fillId="89" borderId="73" applyNumberFormat="0" applyProtection="0">
      <alignment horizontal="left" vertical="top" indent="1"/>
    </xf>
    <xf numFmtId="0" fontId="3" fillId="89" borderId="73" applyNumberFormat="0" applyProtection="0">
      <alignment horizontal="left" vertical="top" indent="1"/>
    </xf>
    <xf numFmtId="0" fontId="3" fillId="89" borderId="73" applyNumberFormat="0" applyProtection="0">
      <alignment horizontal="left" vertical="top" indent="1"/>
    </xf>
    <xf numFmtId="0" fontId="3" fillId="89" borderId="73" applyNumberFormat="0" applyProtection="0">
      <alignment horizontal="left" vertical="top" indent="1"/>
    </xf>
    <xf numFmtId="0" fontId="3" fillId="89" borderId="73" applyNumberFormat="0" applyProtection="0">
      <alignment horizontal="left" vertical="top" indent="1"/>
    </xf>
    <xf numFmtId="0" fontId="3" fillId="89" borderId="73" applyNumberFormat="0" applyProtection="0">
      <alignment horizontal="left" vertical="top" indent="1"/>
    </xf>
    <xf numFmtId="0" fontId="3" fillId="89" borderId="73" applyNumberFormat="0" applyProtection="0">
      <alignment horizontal="left" vertical="top" indent="1"/>
    </xf>
    <xf numFmtId="0" fontId="3" fillId="89" borderId="73" applyNumberFormat="0" applyProtection="0">
      <alignment horizontal="left" vertical="top" indent="1"/>
    </xf>
    <xf numFmtId="0" fontId="3" fillId="89" borderId="73" applyNumberFormat="0" applyProtection="0">
      <alignment horizontal="left" vertical="top" indent="1"/>
    </xf>
    <xf numFmtId="0" fontId="3" fillId="89" borderId="73" applyNumberFormat="0" applyProtection="0">
      <alignment horizontal="left" vertical="top" indent="1"/>
    </xf>
    <xf numFmtId="0" fontId="3" fillId="89" borderId="73" applyNumberFormat="0" applyProtection="0">
      <alignment horizontal="left" vertical="top" indent="1"/>
    </xf>
    <xf numFmtId="0" fontId="3" fillId="89" borderId="73" applyNumberFormat="0" applyProtection="0">
      <alignment horizontal="left" vertical="top" indent="1"/>
    </xf>
    <xf numFmtId="0" fontId="3" fillId="89" borderId="73" applyNumberFormat="0" applyProtection="0">
      <alignment horizontal="left" vertical="top" indent="1"/>
    </xf>
    <xf numFmtId="0" fontId="3" fillId="89" borderId="73" applyNumberFormat="0" applyProtection="0">
      <alignment horizontal="left" vertical="top" indent="1"/>
    </xf>
    <xf numFmtId="0" fontId="3" fillId="89" borderId="73" applyNumberFormat="0" applyProtection="0">
      <alignment horizontal="left" vertical="top" indent="1"/>
    </xf>
    <xf numFmtId="0" fontId="3" fillId="89" borderId="73" applyNumberFormat="0" applyProtection="0">
      <alignment horizontal="left" vertical="top" indent="1"/>
    </xf>
    <xf numFmtId="0" fontId="3" fillId="89" borderId="73" applyNumberFormat="0" applyProtection="0">
      <alignment horizontal="left" vertical="top" indent="1"/>
    </xf>
    <xf numFmtId="0" fontId="3" fillId="89" borderId="73" applyNumberFormat="0" applyProtection="0">
      <alignment horizontal="left" vertical="top" indent="1"/>
    </xf>
    <xf numFmtId="0" fontId="3" fillId="89" borderId="73" applyNumberFormat="0" applyProtection="0">
      <alignment horizontal="left" vertical="top" indent="1"/>
    </xf>
    <xf numFmtId="0" fontId="3" fillId="89" borderId="73" applyNumberFormat="0" applyProtection="0">
      <alignment horizontal="left" vertical="top" indent="1"/>
    </xf>
    <xf numFmtId="0" fontId="3" fillId="89" borderId="73" applyNumberFormat="0" applyProtection="0">
      <alignment horizontal="left" vertical="top" indent="1"/>
    </xf>
    <xf numFmtId="0" fontId="3" fillId="89" borderId="73" applyNumberFormat="0" applyProtection="0">
      <alignment horizontal="left" vertical="top" indent="1"/>
    </xf>
    <xf numFmtId="0" fontId="3" fillId="89" borderId="73" applyNumberFormat="0" applyProtection="0">
      <alignment horizontal="left" vertical="top" indent="1"/>
    </xf>
    <xf numFmtId="0" fontId="3" fillId="89" borderId="73" applyNumberFormat="0" applyProtection="0">
      <alignment horizontal="left" vertical="top" indent="1"/>
    </xf>
    <xf numFmtId="0" fontId="3" fillId="89" borderId="73" applyNumberFormat="0" applyProtection="0">
      <alignment horizontal="left" vertical="top" indent="1"/>
    </xf>
    <xf numFmtId="0" fontId="3" fillId="89" borderId="73" applyNumberFormat="0" applyProtection="0">
      <alignment horizontal="left" vertical="top" indent="1"/>
    </xf>
    <xf numFmtId="0" fontId="3" fillId="89" borderId="73" applyNumberFormat="0" applyProtection="0">
      <alignment horizontal="left" vertical="top" indent="1"/>
    </xf>
    <xf numFmtId="0" fontId="3" fillId="89" borderId="73" applyNumberFormat="0" applyProtection="0">
      <alignment horizontal="left" vertical="top" indent="1"/>
    </xf>
    <xf numFmtId="0" fontId="3" fillId="89" borderId="73" applyNumberFormat="0" applyProtection="0">
      <alignment horizontal="left" vertical="top" indent="1"/>
    </xf>
    <xf numFmtId="0" fontId="3" fillId="89" borderId="73" applyNumberFormat="0" applyProtection="0">
      <alignment horizontal="left" vertical="top" indent="1"/>
    </xf>
    <xf numFmtId="0" fontId="3" fillId="89" borderId="73" applyNumberFormat="0" applyProtection="0">
      <alignment horizontal="left" vertical="top" indent="1"/>
    </xf>
    <xf numFmtId="0" fontId="3" fillId="89" borderId="73" applyNumberFormat="0" applyProtection="0">
      <alignment horizontal="left" vertical="top" indent="1"/>
    </xf>
    <xf numFmtId="0" fontId="3" fillId="89" borderId="73" applyNumberFormat="0" applyProtection="0">
      <alignment horizontal="left" vertical="top" indent="1"/>
    </xf>
    <xf numFmtId="0" fontId="3" fillId="89" borderId="73" applyNumberFormat="0" applyProtection="0">
      <alignment horizontal="left" vertical="top" indent="1"/>
    </xf>
    <xf numFmtId="0" fontId="3" fillId="89" borderId="73" applyNumberFormat="0" applyProtection="0">
      <alignment horizontal="left" vertical="top" indent="1"/>
    </xf>
    <xf numFmtId="0" fontId="3" fillId="89" borderId="73" applyNumberFormat="0" applyProtection="0">
      <alignment horizontal="left" vertical="top" indent="1"/>
    </xf>
    <xf numFmtId="0" fontId="3" fillId="89" borderId="73" applyNumberFormat="0" applyProtection="0">
      <alignment horizontal="left" vertical="top" indent="1"/>
    </xf>
    <xf numFmtId="0" fontId="3" fillId="89" borderId="73" applyNumberFormat="0" applyProtection="0">
      <alignment horizontal="left" vertical="top" indent="1"/>
    </xf>
    <xf numFmtId="0" fontId="3" fillId="89" borderId="73" applyNumberFormat="0" applyProtection="0">
      <alignment horizontal="left" vertical="top" indent="1"/>
    </xf>
    <xf numFmtId="0" fontId="3" fillId="89" borderId="73" applyNumberFormat="0" applyProtection="0">
      <alignment horizontal="left" vertical="top" indent="1"/>
    </xf>
    <xf numFmtId="0" fontId="3" fillId="89" borderId="73" applyNumberFormat="0" applyProtection="0">
      <alignment horizontal="left" vertical="top" indent="1"/>
    </xf>
    <xf numFmtId="0" fontId="3" fillId="89" borderId="73" applyNumberFormat="0" applyProtection="0">
      <alignment horizontal="left" vertical="top" indent="1"/>
    </xf>
    <xf numFmtId="0" fontId="3" fillId="89" borderId="73" applyNumberFormat="0" applyProtection="0">
      <alignment horizontal="left" vertical="top" indent="1"/>
    </xf>
    <xf numFmtId="0" fontId="3" fillId="89" borderId="73" applyNumberFormat="0" applyProtection="0">
      <alignment horizontal="left" vertical="top" indent="1"/>
    </xf>
    <xf numFmtId="0" fontId="3" fillId="89" borderId="73" applyNumberFormat="0" applyProtection="0">
      <alignment horizontal="left" vertical="top" indent="1"/>
    </xf>
    <xf numFmtId="0" fontId="3" fillId="89" borderId="73" applyNumberFormat="0" applyProtection="0">
      <alignment horizontal="left" vertical="top" indent="1"/>
    </xf>
    <xf numFmtId="0" fontId="3" fillId="89" borderId="73" applyNumberFormat="0" applyProtection="0">
      <alignment horizontal="left" vertical="top" indent="1"/>
    </xf>
    <xf numFmtId="0" fontId="3" fillId="89" borderId="73" applyNumberFormat="0" applyProtection="0">
      <alignment horizontal="left" vertical="top" indent="1"/>
    </xf>
    <xf numFmtId="0" fontId="3" fillId="89" borderId="73" applyNumberFormat="0" applyProtection="0">
      <alignment horizontal="left" vertical="top" indent="1"/>
    </xf>
    <xf numFmtId="0" fontId="3" fillId="89" borderId="73" applyNumberFormat="0" applyProtection="0">
      <alignment horizontal="left" vertical="top" indent="1"/>
    </xf>
    <xf numFmtId="0" fontId="3" fillId="89" borderId="73" applyNumberFormat="0" applyProtection="0">
      <alignment horizontal="left" vertical="top" indent="1"/>
    </xf>
    <xf numFmtId="0" fontId="3" fillId="89" borderId="73" applyNumberFormat="0" applyProtection="0">
      <alignment horizontal="left" vertical="top" indent="1"/>
    </xf>
    <xf numFmtId="0" fontId="3" fillId="89" borderId="73" applyNumberFormat="0" applyProtection="0">
      <alignment horizontal="left" vertical="top" indent="1"/>
    </xf>
    <xf numFmtId="0" fontId="3" fillId="89" borderId="73" applyNumberFormat="0" applyProtection="0">
      <alignment horizontal="left" vertical="top" indent="1"/>
    </xf>
    <xf numFmtId="0" fontId="3" fillId="89" borderId="73" applyNumberFormat="0" applyProtection="0">
      <alignment horizontal="left" vertical="top" indent="1"/>
    </xf>
    <xf numFmtId="0" fontId="3" fillId="89" borderId="73" applyNumberFormat="0" applyProtection="0">
      <alignment horizontal="left" vertical="top" indent="1"/>
    </xf>
    <xf numFmtId="0" fontId="3" fillId="89" borderId="73" applyNumberFormat="0" applyProtection="0">
      <alignment horizontal="left" vertical="top" indent="1"/>
    </xf>
    <xf numFmtId="0" fontId="3" fillId="89" borderId="73" applyNumberFormat="0" applyProtection="0">
      <alignment horizontal="left" vertical="top" indent="1"/>
    </xf>
    <xf numFmtId="0" fontId="3" fillId="89" borderId="73" applyNumberFormat="0" applyProtection="0">
      <alignment horizontal="left" vertical="top" indent="1"/>
    </xf>
    <xf numFmtId="0" fontId="3" fillId="89" borderId="73" applyNumberFormat="0" applyProtection="0">
      <alignment horizontal="left" vertical="top" indent="1"/>
    </xf>
    <xf numFmtId="0" fontId="3" fillId="89" borderId="73" applyNumberFormat="0" applyProtection="0">
      <alignment horizontal="left" vertical="top" indent="1"/>
    </xf>
    <xf numFmtId="0" fontId="3" fillId="89" borderId="73" applyNumberFormat="0" applyProtection="0">
      <alignment horizontal="left" vertical="top" indent="1"/>
    </xf>
    <xf numFmtId="0" fontId="3" fillId="89" borderId="73" applyNumberFormat="0" applyProtection="0">
      <alignment horizontal="left" vertical="top" indent="1"/>
    </xf>
    <xf numFmtId="0" fontId="3" fillId="89" borderId="73" applyNumberFormat="0" applyProtection="0">
      <alignment horizontal="left" vertical="top" indent="1"/>
    </xf>
    <xf numFmtId="0" fontId="3" fillId="89" borderId="73" applyNumberFormat="0" applyProtection="0">
      <alignment horizontal="left" vertical="top" indent="1"/>
    </xf>
    <xf numFmtId="0" fontId="3" fillId="89" borderId="73" applyNumberFormat="0" applyProtection="0">
      <alignment horizontal="left" vertical="top" indent="1"/>
    </xf>
    <xf numFmtId="0" fontId="3" fillId="89" borderId="73" applyNumberFormat="0" applyProtection="0">
      <alignment horizontal="left" vertical="top" indent="1"/>
    </xf>
    <xf numFmtId="0" fontId="3" fillId="89" borderId="73" applyNumberFormat="0" applyProtection="0">
      <alignment horizontal="left" vertical="top" indent="1"/>
    </xf>
    <xf numFmtId="0" fontId="3" fillId="89" borderId="73" applyNumberFormat="0" applyProtection="0">
      <alignment horizontal="left" vertical="top" indent="1"/>
    </xf>
    <xf numFmtId="0" fontId="3" fillId="89" borderId="73" applyNumberFormat="0" applyProtection="0">
      <alignment horizontal="left" vertical="top" indent="1"/>
    </xf>
    <xf numFmtId="0" fontId="3" fillId="89" borderId="73" applyNumberFormat="0" applyProtection="0">
      <alignment horizontal="left" vertical="top" indent="1"/>
    </xf>
    <xf numFmtId="0" fontId="3" fillId="89" borderId="73" applyNumberFormat="0" applyProtection="0">
      <alignment horizontal="left" vertical="top" indent="1"/>
    </xf>
    <xf numFmtId="0" fontId="3" fillId="89" borderId="73" applyNumberFormat="0" applyProtection="0">
      <alignment horizontal="left" vertical="top" indent="1"/>
    </xf>
    <xf numFmtId="0" fontId="3" fillId="89" borderId="73" applyNumberFormat="0" applyProtection="0">
      <alignment horizontal="left" vertical="top" indent="1"/>
    </xf>
    <xf numFmtId="0" fontId="3" fillId="89" borderId="73" applyNumberFormat="0" applyProtection="0">
      <alignment horizontal="left" vertical="top" indent="1"/>
    </xf>
    <xf numFmtId="0" fontId="3" fillId="89" borderId="73" applyNumberFormat="0" applyProtection="0">
      <alignment horizontal="left" vertical="top" indent="1"/>
    </xf>
    <xf numFmtId="0" fontId="3" fillId="89" borderId="73" applyNumberFormat="0" applyProtection="0">
      <alignment horizontal="left" vertical="top" indent="1"/>
    </xf>
    <xf numFmtId="0" fontId="3" fillId="89" borderId="73" applyNumberFormat="0" applyProtection="0">
      <alignment horizontal="left" vertical="top" indent="1"/>
    </xf>
    <xf numFmtId="0" fontId="3" fillId="89" borderId="73" applyNumberFormat="0" applyProtection="0">
      <alignment horizontal="left" vertical="top" indent="1"/>
    </xf>
    <xf numFmtId="0" fontId="3" fillId="89" borderId="73" applyNumberFormat="0" applyProtection="0">
      <alignment horizontal="left" vertical="top" indent="1"/>
    </xf>
    <xf numFmtId="0" fontId="3" fillId="89" borderId="73" applyNumberFormat="0" applyProtection="0">
      <alignment horizontal="left" vertical="top" indent="1"/>
    </xf>
    <xf numFmtId="0" fontId="3" fillId="89" borderId="73" applyNumberFormat="0" applyProtection="0">
      <alignment horizontal="left" vertical="top" indent="1"/>
    </xf>
    <xf numFmtId="0" fontId="3" fillId="89" borderId="73" applyNumberFormat="0" applyProtection="0">
      <alignment horizontal="left" vertical="top" indent="1"/>
    </xf>
    <xf numFmtId="0" fontId="3" fillId="89" borderId="73" applyNumberFormat="0" applyProtection="0">
      <alignment horizontal="left" vertical="top" indent="1"/>
    </xf>
    <xf numFmtId="0" fontId="3" fillId="89" borderId="73" applyNumberFormat="0" applyProtection="0">
      <alignment horizontal="left" vertical="top" indent="1"/>
    </xf>
    <xf numFmtId="0" fontId="3" fillId="89" borderId="73" applyNumberFormat="0" applyProtection="0">
      <alignment horizontal="left" vertical="top" indent="1"/>
    </xf>
    <xf numFmtId="0" fontId="3" fillId="89" borderId="73" applyNumberFormat="0" applyProtection="0">
      <alignment horizontal="left" vertical="top" indent="1"/>
    </xf>
    <xf numFmtId="0" fontId="3" fillId="89" borderId="73" applyNumberFormat="0" applyProtection="0">
      <alignment horizontal="left" vertical="top" indent="1"/>
    </xf>
    <xf numFmtId="0" fontId="3" fillId="89" borderId="73" applyNumberFormat="0" applyProtection="0">
      <alignment horizontal="left" vertical="top" indent="1"/>
    </xf>
    <xf numFmtId="0" fontId="3" fillId="89" borderId="73" applyNumberFormat="0" applyProtection="0">
      <alignment horizontal="left" vertical="top" indent="1"/>
    </xf>
    <xf numFmtId="0" fontId="3" fillId="89" borderId="73" applyNumberFormat="0" applyProtection="0">
      <alignment horizontal="left" vertical="top" indent="1"/>
    </xf>
    <xf numFmtId="0" fontId="3" fillId="89" borderId="73" applyNumberFormat="0" applyProtection="0">
      <alignment horizontal="left" vertical="top" indent="1"/>
    </xf>
    <xf numFmtId="0" fontId="3" fillId="89" borderId="73" applyNumberFormat="0" applyProtection="0">
      <alignment horizontal="left" vertical="top" indent="1"/>
    </xf>
    <xf numFmtId="0" fontId="3" fillId="89" borderId="73" applyNumberFormat="0" applyProtection="0">
      <alignment horizontal="left" vertical="top" indent="1"/>
    </xf>
    <xf numFmtId="0" fontId="3" fillId="89" borderId="73" applyNumberFormat="0" applyProtection="0">
      <alignment horizontal="left" vertical="top" indent="1"/>
    </xf>
    <xf numFmtId="0" fontId="3" fillId="89" borderId="73" applyNumberFormat="0" applyProtection="0">
      <alignment horizontal="left" vertical="top" indent="1"/>
    </xf>
    <xf numFmtId="0" fontId="3" fillId="89" borderId="73" applyNumberFormat="0" applyProtection="0">
      <alignment horizontal="left" vertical="top" indent="1"/>
    </xf>
    <xf numFmtId="0" fontId="3" fillId="89" borderId="73" applyNumberFormat="0" applyProtection="0">
      <alignment horizontal="left" vertical="top" indent="1"/>
    </xf>
    <xf numFmtId="0" fontId="3" fillId="89" borderId="73" applyNumberFormat="0" applyProtection="0">
      <alignment horizontal="left" vertical="top" indent="1"/>
    </xf>
    <xf numFmtId="0" fontId="3" fillId="89" borderId="73" applyNumberFormat="0" applyProtection="0">
      <alignment horizontal="left" vertical="top" indent="1"/>
    </xf>
    <xf numFmtId="0" fontId="3" fillId="89" borderId="73" applyNumberFormat="0" applyProtection="0">
      <alignment horizontal="left" vertical="top" indent="1"/>
    </xf>
    <xf numFmtId="0" fontId="3" fillId="89" borderId="73" applyNumberFormat="0" applyProtection="0">
      <alignment horizontal="left" vertical="top" indent="1"/>
    </xf>
    <xf numFmtId="0" fontId="3" fillId="89" borderId="73" applyNumberFormat="0" applyProtection="0">
      <alignment horizontal="left" vertical="top" indent="1"/>
    </xf>
    <xf numFmtId="0" fontId="3" fillId="89" borderId="73" applyNumberFormat="0" applyProtection="0">
      <alignment horizontal="left" vertical="top" indent="1"/>
    </xf>
    <xf numFmtId="0" fontId="3" fillId="89" borderId="73" applyNumberFormat="0" applyProtection="0">
      <alignment horizontal="left" vertical="top" indent="1"/>
    </xf>
    <xf numFmtId="0" fontId="3" fillId="89" borderId="73" applyNumberFormat="0" applyProtection="0">
      <alignment horizontal="left" vertical="top" indent="1"/>
    </xf>
    <xf numFmtId="0" fontId="3" fillId="89" borderId="73" applyNumberFormat="0" applyProtection="0">
      <alignment horizontal="left" vertical="top" indent="1"/>
    </xf>
    <xf numFmtId="0" fontId="3" fillId="89" borderId="73" applyNumberFormat="0" applyProtection="0">
      <alignment horizontal="left" vertical="top" indent="1"/>
    </xf>
    <xf numFmtId="0" fontId="3" fillId="89" borderId="73" applyNumberFormat="0" applyProtection="0">
      <alignment horizontal="left" vertical="top" indent="1"/>
    </xf>
    <xf numFmtId="0" fontId="3" fillId="89" borderId="73" applyNumberFormat="0" applyProtection="0">
      <alignment horizontal="left" vertical="top" indent="1"/>
    </xf>
    <xf numFmtId="0" fontId="3" fillId="89" borderId="73" applyNumberFormat="0" applyProtection="0">
      <alignment horizontal="left" vertical="top" indent="1"/>
    </xf>
    <xf numFmtId="0" fontId="3" fillId="89" borderId="73" applyNumberFormat="0" applyProtection="0">
      <alignment horizontal="left" vertical="top" indent="1"/>
    </xf>
    <xf numFmtId="0" fontId="3" fillId="89" borderId="73" applyNumberFormat="0" applyProtection="0">
      <alignment horizontal="left" vertical="top" indent="1"/>
    </xf>
    <xf numFmtId="0" fontId="3" fillId="89" borderId="73" applyNumberFormat="0" applyProtection="0">
      <alignment horizontal="left" vertical="top" indent="1"/>
    </xf>
    <xf numFmtId="0" fontId="3" fillId="89" borderId="73" applyNumberFormat="0" applyProtection="0">
      <alignment horizontal="left" vertical="top" indent="1"/>
    </xf>
    <xf numFmtId="0" fontId="3" fillId="89" borderId="73" applyNumberFormat="0" applyProtection="0">
      <alignment horizontal="left" vertical="top" indent="1"/>
    </xf>
    <xf numFmtId="0" fontId="3" fillId="89" borderId="73" applyNumberFormat="0" applyProtection="0">
      <alignment horizontal="left" vertical="top" indent="1"/>
    </xf>
    <xf numFmtId="0" fontId="3" fillId="89" borderId="73" applyNumberFormat="0" applyProtection="0">
      <alignment horizontal="left" vertical="top" indent="1"/>
    </xf>
    <xf numFmtId="0" fontId="3" fillId="89" borderId="73" applyNumberFormat="0" applyProtection="0">
      <alignment horizontal="left" vertical="top" indent="1"/>
    </xf>
    <xf numFmtId="0" fontId="3" fillId="89" borderId="73" applyNumberFormat="0" applyProtection="0">
      <alignment horizontal="left" vertical="top" indent="1"/>
    </xf>
    <xf numFmtId="0" fontId="3" fillId="89" borderId="73" applyNumberFormat="0" applyProtection="0">
      <alignment horizontal="left" vertical="top" indent="1"/>
    </xf>
    <xf numFmtId="0" fontId="3" fillId="89" borderId="73" applyNumberFormat="0" applyProtection="0">
      <alignment horizontal="left" vertical="top" indent="1"/>
    </xf>
    <xf numFmtId="0" fontId="3" fillId="89" borderId="73" applyNumberFormat="0" applyProtection="0">
      <alignment horizontal="left" vertical="top" indent="1"/>
    </xf>
    <xf numFmtId="0" fontId="3" fillId="89" borderId="73" applyNumberFormat="0" applyProtection="0">
      <alignment horizontal="left" vertical="top" indent="1"/>
    </xf>
    <xf numFmtId="0" fontId="3" fillId="89" borderId="73" applyNumberFormat="0" applyProtection="0">
      <alignment horizontal="left" vertical="top" indent="1"/>
    </xf>
    <xf numFmtId="0" fontId="3" fillId="89" borderId="73" applyNumberFormat="0" applyProtection="0">
      <alignment horizontal="left" vertical="top" indent="1"/>
    </xf>
    <xf numFmtId="0" fontId="3" fillId="89" borderId="73" applyNumberFormat="0" applyProtection="0">
      <alignment horizontal="left" vertical="top" indent="1"/>
    </xf>
    <xf numFmtId="0" fontId="3" fillId="89" borderId="73" applyNumberFormat="0" applyProtection="0">
      <alignment horizontal="left" vertical="top" indent="1"/>
    </xf>
    <xf numFmtId="0" fontId="3" fillId="89" borderId="73" applyNumberFormat="0" applyProtection="0">
      <alignment horizontal="left" vertical="top" indent="1"/>
    </xf>
    <xf numFmtId="0" fontId="3" fillId="89" borderId="73" applyNumberFormat="0" applyProtection="0">
      <alignment horizontal="left" vertical="top" indent="1"/>
    </xf>
    <xf numFmtId="0" fontId="3" fillId="89" borderId="73" applyNumberFormat="0" applyProtection="0">
      <alignment horizontal="left" vertical="top" indent="1"/>
    </xf>
    <xf numFmtId="0" fontId="3" fillId="89" borderId="73" applyNumberFormat="0" applyProtection="0">
      <alignment horizontal="left" vertical="top" indent="1"/>
    </xf>
    <xf numFmtId="0" fontId="3" fillId="89" borderId="73" applyNumberFormat="0" applyProtection="0">
      <alignment horizontal="left" vertical="top" indent="1"/>
    </xf>
    <xf numFmtId="0" fontId="3" fillId="89" borderId="73" applyNumberFormat="0" applyProtection="0">
      <alignment horizontal="left" vertical="top" indent="1"/>
    </xf>
    <xf numFmtId="0" fontId="3" fillId="89" borderId="73" applyNumberFormat="0" applyProtection="0">
      <alignment horizontal="left" vertical="top" indent="1"/>
    </xf>
    <xf numFmtId="0" fontId="3" fillId="89" borderId="73" applyNumberFormat="0" applyProtection="0">
      <alignment horizontal="left" vertical="top" indent="1"/>
    </xf>
    <xf numFmtId="0" fontId="3" fillId="89" borderId="73" applyNumberFormat="0" applyProtection="0">
      <alignment horizontal="left" vertical="top" indent="1"/>
    </xf>
    <xf numFmtId="0" fontId="3" fillId="89" borderId="73" applyNumberFormat="0" applyProtection="0">
      <alignment horizontal="left" vertical="top" indent="1"/>
    </xf>
    <xf numFmtId="0" fontId="3" fillId="89" borderId="73" applyNumberFormat="0" applyProtection="0">
      <alignment horizontal="left" vertical="top" indent="1"/>
    </xf>
    <xf numFmtId="0" fontId="3" fillId="89" borderId="73" applyNumberFormat="0" applyProtection="0">
      <alignment horizontal="left" vertical="top" indent="1"/>
    </xf>
    <xf numFmtId="0" fontId="3" fillId="89" borderId="73" applyNumberFormat="0" applyProtection="0">
      <alignment horizontal="left" vertical="top" indent="1"/>
    </xf>
    <xf numFmtId="0" fontId="3" fillId="89" borderId="73" applyNumberFormat="0" applyProtection="0">
      <alignment horizontal="left" vertical="top" indent="1"/>
    </xf>
    <xf numFmtId="0" fontId="3" fillId="89" borderId="73" applyNumberFormat="0" applyProtection="0">
      <alignment horizontal="left" vertical="top" indent="1"/>
    </xf>
    <xf numFmtId="0" fontId="3" fillId="89" borderId="73" applyNumberFormat="0" applyProtection="0">
      <alignment horizontal="left" vertical="top" indent="1"/>
    </xf>
    <xf numFmtId="0" fontId="3" fillId="89" borderId="73" applyNumberFormat="0" applyProtection="0">
      <alignment horizontal="left" vertical="top" indent="1"/>
    </xf>
    <xf numFmtId="0" fontId="3" fillId="89" borderId="73" applyNumberFormat="0" applyProtection="0">
      <alignment horizontal="left" vertical="top" indent="1"/>
    </xf>
    <xf numFmtId="0" fontId="3" fillId="89" borderId="73" applyNumberFormat="0" applyProtection="0">
      <alignment horizontal="left" vertical="top" indent="1"/>
    </xf>
    <xf numFmtId="0" fontId="3" fillId="89" borderId="73" applyNumberFormat="0" applyProtection="0">
      <alignment horizontal="left" vertical="top" indent="1"/>
    </xf>
    <xf numFmtId="0" fontId="3" fillId="89" borderId="73" applyNumberFormat="0" applyProtection="0">
      <alignment horizontal="left" vertical="top" indent="1"/>
    </xf>
    <xf numFmtId="0" fontId="3" fillId="89" borderId="73" applyNumberFormat="0" applyProtection="0">
      <alignment horizontal="left" vertical="top" indent="1"/>
    </xf>
    <xf numFmtId="0" fontId="3" fillId="89" borderId="73" applyNumberFormat="0" applyProtection="0">
      <alignment horizontal="left" vertical="top" indent="1"/>
    </xf>
    <xf numFmtId="0" fontId="3" fillId="89" borderId="73" applyNumberFormat="0" applyProtection="0">
      <alignment horizontal="left" vertical="top" indent="1"/>
    </xf>
    <xf numFmtId="0" fontId="3" fillId="89" borderId="73" applyNumberFormat="0" applyProtection="0">
      <alignment horizontal="left" vertical="top" indent="1"/>
    </xf>
    <xf numFmtId="0" fontId="3" fillId="89" borderId="73" applyNumberFormat="0" applyProtection="0">
      <alignment horizontal="left" vertical="top" indent="1"/>
    </xf>
    <xf numFmtId="0" fontId="3" fillId="89" borderId="73" applyNumberFormat="0" applyProtection="0">
      <alignment horizontal="left" vertical="top" indent="1"/>
    </xf>
    <xf numFmtId="0" fontId="3" fillId="89" borderId="73" applyNumberFormat="0" applyProtection="0">
      <alignment horizontal="left" vertical="top" indent="1"/>
    </xf>
    <xf numFmtId="0" fontId="3" fillId="89" borderId="73" applyNumberFormat="0" applyProtection="0">
      <alignment horizontal="left" vertical="top" indent="1"/>
    </xf>
    <xf numFmtId="0" fontId="3" fillId="89" borderId="73" applyNumberFormat="0" applyProtection="0">
      <alignment horizontal="left" vertical="top" indent="1"/>
    </xf>
    <xf numFmtId="0" fontId="3" fillId="89" borderId="73" applyNumberFormat="0" applyProtection="0">
      <alignment horizontal="left" vertical="top" indent="1"/>
    </xf>
    <xf numFmtId="0" fontId="3" fillId="89" borderId="73" applyNumberFormat="0" applyProtection="0">
      <alignment horizontal="left" vertical="top" indent="1"/>
    </xf>
    <xf numFmtId="0" fontId="3" fillId="89" borderId="73" applyNumberFormat="0" applyProtection="0">
      <alignment horizontal="left" vertical="top" indent="1"/>
    </xf>
    <xf numFmtId="0" fontId="3" fillId="89" borderId="73" applyNumberFormat="0" applyProtection="0">
      <alignment horizontal="left" vertical="top" indent="1"/>
    </xf>
    <xf numFmtId="0" fontId="3" fillId="89" borderId="73" applyNumberFormat="0" applyProtection="0">
      <alignment horizontal="left" vertical="top" indent="1"/>
    </xf>
    <xf numFmtId="0" fontId="3" fillId="89" borderId="73" applyNumberFormat="0" applyProtection="0">
      <alignment horizontal="left" vertical="top" indent="1"/>
    </xf>
    <xf numFmtId="0" fontId="3" fillId="89" borderId="73" applyNumberFormat="0" applyProtection="0">
      <alignment horizontal="left" vertical="top" indent="1"/>
    </xf>
    <xf numFmtId="0" fontId="3" fillId="89" borderId="73" applyNumberFormat="0" applyProtection="0">
      <alignment horizontal="left" vertical="top" indent="1"/>
    </xf>
    <xf numFmtId="0" fontId="3" fillId="89" borderId="73" applyNumberFormat="0" applyProtection="0">
      <alignment horizontal="left" vertical="top" indent="1"/>
    </xf>
    <xf numFmtId="0" fontId="3" fillId="89" borderId="73" applyNumberFormat="0" applyProtection="0">
      <alignment horizontal="left" vertical="top" indent="1"/>
    </xf>
    <xf numFmtId="0" fontId="3" fillId="89" borderId="73" applyNumberFormat="0" applyProtection="0">
      <alignment horizontal="left" vertical="top" indent="1"/>
    </xf>
    <xf numFmtId="0" fontId="3" fillId="89" borderId="73" applyNumberFormat="0" applyProtection="0">
      <alignment horizontal="left" vertical="top" indent="1"/>
    </xf>
    <xf numFmtId="0" fontId="3" fillId="89" borderId="73" applyNumberFormat="0" applyProtection="0">
      <alignment horizontal="left" vertical="top" indent="1"/>
    </xf>
    <xf numFmtId="0" fontId="3" fillId="89" borderId="73" applyNumberFormat="0" applyProtection="0">
      <alignment horizontal="left" vertical="top" indent="1"/>
    </xf>
    <xf numFmtId="0" fontId="3" fillId="89" borderId="73" applyNumberFormat="0" applyProtection="0">
      <alignment horizontal="left" vertical="top" indent="1"/>
    </xf>
    <xf numFmtId="0" fontId="3" fillId="89" borderId="73" applyNumberFormat="0" applyProtection="0">
      <alignment horizontal="left" vertical="top" indent="1"/>
    </xf>
    <xf numFmtId="0" fontId="3" fillId="89" borderId="73" applyNumberFormat="0" applyProtection="0">
      <alignment horizontal="left" vertical="top" indent="1"/>
    </xf>
    <xf numFmtId="0" fontId="3" fillId="89" borderId="73" applyNumberFormat="0" applyProtection="0">
      <alignment horizontal="left" vertical="top" indent="1"/>
    </xf>
    <xf numFmtId="0" fontId="3" fillId="89" borderId="73" applyNumberFormat="0" applyProtection="0">
      <alignment horizontal="left" vertical="top" indent="1"/>
    </xf>
    <xf numFmtId="0" fontId="3" fillId="89" borderId="73" applyNumberFormat="0" applyProtection="0">
      <alignment horizontal="left" vertical="top" indent="1"/>
    </xf>
    <xf numFmtId="0" fontId="3" fillId="89" borderId="73" applyNumberFormat="0" applyProtection="0">
      <alignment horizontal="left" vertical="top" indent="1"/>
    </xf>
    <xf numFmtId="0" fontId="3" fillId="89" borderId="73" applyNumberFormat="0" applyProtection="0">
      <alignment horizontal="left" vertical="top" indent="1"/>
    </xf>
    <xf numFmtId="0" fontId="3" fillId="89" borderId="73" applyNumberFormat="0" applyProtection="0">
      <alignment horizontal="left" vertical="top" indent="1"/>
    </xf>
    <xf numFmtId="0" fontId="3" fillId="89" borderId="73" applyNumberFormat="0" applyProtection="0">
      <alignment horizontal="left" vertical="top" indent="1"/>
    </xf>
    <xf numFmtId="0" fontId="3" fillId="89" borderId="73" applyNumberFormat="0" applyProtection="0">
      <alignment horizontal="left" vertical="top" indent="1"/>
    </xf>
    <xf numFmtId="0" fontId="3" fillId="89" borderId="73" applyNumberFormat="0" applyProtection="0">
      <alignment horizontal="left" vertical="top" indent="1"/>
    </xf>
    <xf numFmtId="0" fontId="3" fillId="89" borderId="73" applyNumberFormat="0" applyProtection="0">
      <alignment horizontal="left" vertical="top" indent="1"/>
    </xf>
    <xf numFmtId="0" fontId="3" fillId="89" borderId="73" applyNumberFormat="0" applyProtection="0">
      <alignment horizontal="left" vertical="top" indent="1"/>
    </xf>
    <xf numFmtId="0" fontId="3" fillId="89" borderId="73" applyNumberFormat="0" applyProtection="0">
      <alignment horizontal="left" vertical="top" indent="1"/>
    </xf>
    <xf numFmtId="0" fontId="3" fillId="89" borderId="73" applyNumberFormat="0" applyProtection="0">
      <alignment horizontal="left" vertical="top" indent="1"/>
    </xf>
    <xf numFmtId="0" fontId="3" fillId="89" borderId="73" applyNumberFormat="0" applyProtection="0">
      <alignment horizontal="left" vertical="top" indent="1"/>
    </xf>
    <xf numFmtId="0" fontId="3" fillId="89" borderId="73" applyNumberFormat="0" applyProtection="0">
      <alignment horizontal="left" vertical="top" indent="1"/>
    </xf>
    <xf numFmtId="0" fontId="3" fillId="89" borderId="73" applyNumberFormat="0" applyProtection="0">
      <alignment horizontal="left" vertical="top" indent="1"/>
    </xf>
    <xf numFmtId="0" fontId="3" fillId="89" borderId="73" applyNumberFormat="0" applyProtection="0">
      <alignment horizontal="left" vertical="top" indent="1"/>
    </xf>
    <xf numFmtId="0" fontId="3" fillId="89" borderId="73" applyNumberFormat="0" applyProtection="0">
      <alignment horizontal="left" vertical="top" indent="1"/>
    </xf>
    <xf numFmtId="0" fontId="3" fillId="89" borderId="73" applyNumberFormat="0" applyProtection="0">
      <alignment horizontal="left" vertical="top" indent="1"/>
    </xf>
    <xf numFmtId="0" fontId="3" fillId="89" borderId="73" applyNumberFormat="0" applyProtection="0">
      <alignment horizontal="left" vertical="top" indent="1"/>
    </xf>
    <xf numFmtId="0" fontId="3" fillId="89" borderId="73" applyNumberFormat="0" applyProtection="0">
      <alignment horizontal="left" vertical="top" indent="1"/>
    </xf>
    <xf numFmtId="0" fontId="3" fillId="89" borderId="73" applyNumberFormat="0" applyProtection="0">
      <alignment horizontal="left" vertical="top" indent="1"/>
    </xf>
    <xf numFmtId="0" fontId="3" fillId="89" borderId="73" applyNumberFormat="0" applyProtection="0">
      <alignment horizontal="left" vertical="top" indent="1"/>
    </xf>
    <xf numFmtId="0" fontId="3" fillId="89" borderId="73" applyNumberFormat="0" applyProtection="0">
      <alignment horizontal="left" vertical="top" indent="1"/>
    </xf>
    <xf numFmtId="0" fontId="3" fillId="89" borderId="73" applyNumberFormat="0" applyProtection="0">
      <alignment horizontal="left" vertical="top" indent="1"/>
    </xf>
    <xf numFmtId="0" fontId="3" fillId="89" borderId="73" applyNumberFormat="0" applyProtection="0">
      <alignment horizontal="left" vertical="top" indent="1"/>
    </xf>
    <xf numFmtId="0" fontId="3" fillId="89" borderId="73" applyNumberFormat="0" applyProtection="0">
      <alignment horizontal="left" vertical="top" indent="1"/>
    </xf>
    <xf numFmtId="0" fontId="3" fillId="89" borderId="73" applyNumberFormat="0" applyProtection="0">
      <alignment horizontal="left" vertical="top" indent="1"/>
    </xf>
    <xf numFmtId="0" fontId="3" fillId="89" borderId="73" applyNumberFormat="0" applyProtection="0">
      <alignment horizontal="left" vertical="top" indent="1"/>
    </xf>
    <xf numFmtId="0" fontId="3" fillId="89" borderId="73" applyNumberFormat="0" applyProtection="0">
      <alignment horizontal="left" vertical="top" indent="1"/>
    </xf>
    <xf numFmtId="0" fontId="3" fillId="89" borderId="73" applyNumberFormat="0" applyProtection="0">
      <alignment horizontal="left" vertical="top" indent="1"/>
    </xf>
    <xf numFmtId="0" fontId="3" fillId="89" borderId="73" applyNumberFormat="0" applyProtection="0">
      <alignment horizontal="left" vertical="top" indent="1"/>
    </xf>
    <xf numFmtId="0" fontId="3" fillId="89" borderId="73" applyNumberFormat="0" applyProtection="0">
      <alignment horizontal="left" vertical="top" indent="1"/>
    </xf>
    <xf numFmtId="0" fontId="3" fillId="89" borderId="73" applyNumberFormat="0" applyProtection="0">
      <alignment horizontal="left" vertical="top" indent="1"/>
    </xf>
    <xf numFmtId="0" fontId="3" fillId="89" borderId="73" applyNumberFormat="0" applyProtection="0">
      <alignment horizontal="left" vertical="top" indent="1"/>
    </xf>
    <xf numFmtId="0" fontId="3" fillId="89" borderId="73" applyNumberFormat="0" applyProtection="0">
      <alignment horizontal="left" vertical="top" indent="1"/>
    </xf>
    <xf numFmtId="0" fontId="3" fillId="89" borderId="73" applyNumberFormat="0" applyProtection="0">
      <alignment horizontal="left" vertical="top" indent="1"/>
    </xf>
    <xf numFmtId="0" fontId="3" fillId="89" borderId="73" applyNumberFormat="0" applyProtection="0">
      <alignment horizontal="left" vertical="top" indent="1"/>
    </xf>
    <xf numFmtId="0" fontId="3" fillId="89" borderId="73" applyNumberFormat="0" applyProtection="0">
      <alignment horizontal="left" vertical="top" indent="1"/>
    </xf>
    <xf numFmtId="0" fontId="3" fillId="89" borderId="73" applyNumberFormat="0" applyProtection="0">
      <alignment horizontal="left" vertical="top" indent="1"/>
    </xf>
    <xf numFmtId="0" fontId="3" fillId="89" borderId="73" applyNumberFormat="0" applyProtection="0">
      <alignment horizontal="left" vertical="top" indent="1"/>
    </xf>
    <xf numFmtId="0" fontId="3" fillId="89" borderId="73" applyNumberFormat="0" applyProtection="0">
      <alignment horizontal="left" vertical="top" indent="1"/>
    </xf>
    <xf numFmtId="0" fontId="3" fillId="89" borderId="73" applyNumberFormat="0" applyProtection="0">
      <alignment horizontal="left" vertical="top" indent="1"/>
    </xf>
    <xf numFmtId="0" fontId="3" fillId="89" borderId="73" applyNumberFormat="0" applyProtection="0">
      <alignment horizontal="left" vertical="top" indent="1"/>
    </xf>
    <xf numFmtId="0" fontId="3" fillId="89" borderId="73" applyNumberFormat="0" applyProtection="0">
      <alignment horizontal="left" vertical="top" indent="1"/>
    </xf>
    <xf numFmtId="0" fontId="3" fillId="89" borderId="73" applyNumberFormat="0" applyProtection="0">
      <alignment horizontal="left" vertical="top" indent="1"/>
    </xf>
    <xf numFmtId="0" fontId="3" fillId="89" borderId="73" applyNumberFormat="0" applyProtection="0">
      <alignment horizontal="left" vertical="top" indent="1"/>
    </xf>
    <xf numFmtId="0" fontId="3" fillId="89" borderId="73" applyNumberFormat="0" applyProtection="0">
      <alignment horizontal="left" vertical="top" indent="1"/>
    </xf>
    <xf numFmtId="0" fontId="3" fillId="89" borderId="73" applyNumberFormat="0" applyProtection="0">
      <alignment horizontal="left" vertical="top" indent="1"/>
    </xf>
    <xf numFmtId="0" fontId="3" fillId="89" borderId="73" applyNumberFormat="0" applyProtection="0">
      <alignment horizontal="left" vertical="top" indent="1"/>
    </xf>
    <xf numFmtId="0" fontId="3" fillId="89" borderId="73" applyNumberFormat="0" applyProtection="0">
      <alignment horizontal="left" vertical="top" indent="1"/>
    </xf>
    <xf numFmtId="0" fontId="3" fillId="89" borderId="73" applyNumberFormat="0" applyProtection="0">
      <alignment horizontal="left" vertical="top" indent="1"/>
    </xf>
    <xf numFmtId="0" fontId="3" fillId="89" borderId="73" applyNumberFormat="0" applyProtection="0">
      <alignment horizontal="left" vertical="top" indent="1"/>
    </xf>
    <xf numFmtId="0" fontId="3" fillId="89" borderId="73" applyNumberFormat="0" applyProtection="0">
      <alignment horizontal="left" vertical="top" indent="1"/>
    </xf>
    <xf numFmtId="0" fontId="3" fillId="89" borderId="73" applyNumberFormat="0" applyProtection="0">
      <alignment horizontal="left" vertical="top" indent="1"/>
    </xf>
    <xf numFmtId="0" fontId="3" fillId="89" borderId="73" applyNumberFormat="0" applyProtection="0">
      <alignment horizontal="left" vertical="top" indent="1"/>
    </xf>
    <xf numFmtId="0" fontId="3" fillId="89" borderId="73" applyNumberFormat="0" applyProtection="0">
      <alignment horizontal="left" vertical="top" indent="1"/>
    </xf>
    <xf numFmtId="0" fontId="3" fillId="89" borderId="73" applyNumberFormat="0" applyProtection="0">
      <alignment horizontal="left" vertical="top" indent="1"/>
    </xf>
    <xf numFmtId="0" fontId="3" fillId="89" borderId="73" applyNumberFormat="0" applyProtection="0">
      <alignment horizontal="left" vertical="top" indent="1"/>
    </xf>
    <xf numFmtId="0" fontId="3" fillId="89" borderId="73" applyNumberFormat="0" applyProtection="0">
      <alignment horizontal="left" vertical="top" indent="1"/>
    </xf>
    <xf numFmtId="0" fontId="3" fillId="89" borderId="73" applyNumberFormat="0" applyProtection="0">
      <alignment horizontal="left" vertical="top" indent="1"/>
    </xf>
    <xf numFmtId="0" fontId="3" fillId="89" borderId="73" applyNumberFormat="0" applyProtection="0">
      <alignment horizontal="left" vertical="top" indent="1"/>
    </xf>
    <xf numFmtId="0" fontId="3" fillId="89" borderId="73" applyNumberFormat="0" applyProtection="0">
      <alignment horizontal="left" vertical="top" indent="1"/>
    </xf>
    <xf numFmtId="0" fontId="3" fillId="89" borderId="73" applyNumberFormat="0" applyProtection="0">
      <alignment horizontal="left" vertical="top" indent="1"/>
    </xf>
    <xf numFmtId="0" fontId="3" fillId="89" borderId="73" applyNumberFormat="0" applyProtection="0">
      <alignment horizontal="left" vertical="top" indent="1"/>
    </xf>
    <xf numFmtId="0" fontId="3" fillId="89" borderId="73" applyNumberFormat="0" applyProtection="0">
      <alignment horizontal="left" vertical="top" indent="1"/>
    </xf>
    <xf numFmtId="0" fontId="3" fillId="89" borderId="73" applyNumberFormat="0" applyProtection="0">
      <alignment horizontal="left" vertical="top" indent="1"/>
    </xf>
    <xf numFmtId="0" fontId="3" fillId="89" borderId="73" applyNumberFormat="0" applyProtection="0">
      <alignment horizontal="left" vertical="top" indent="1"/>
    </xf>
    <xf numFmtId="0" fontId="3" fillId="89" borderId="73" applyNumberFormat="0" applyProtection="0">
      <alignment horizontal="left" vertical="top" indent="1"/>
    </xf>
    <xf numFmtId="0" fontId="3" fillId="89" borderId="73" applyNumberFormat="0" applyProtection="0">
      <alignment horizontal="left" vertical="top" indent="1"/>
    </xf>
    <xf numFmtId="0" fontId="3" fillId="89" borderId="73" applyNumberFormat="0" applyProtection="0">
      <alignment horizontal="left" vertical="top" indent="1"/>
    </xf>
    <xf numFmtId="0" fontId="3" fillId="89" borderId="73" applyNumberFormat="0" applyProtection="0">
      <alignment horizontal="left" vertical="top" indent="1"/>
    </xf>
    <xf numFmtId="0" fontId="3" fillId="89" borderId="73" applyNumberFormat="0" applyProtection="0">
      <alignment horizontal="left" vertical="top" indent="1"/>
    </xf>
    <xf numFmtId="0" fontId="3" fillId="89" borderId="73" applyNumberFormat="0" applyProtection="0">
      <alignment horizontal="left" vertical="top" indent="1"/>
    </xf>
    <xf numFmtId="0" fontId="3" fillId="89" borderId="73" applyNumberFormat="0" applyProtection="0">
      <alignment horizontal="left" vertical="top" indent="1"/>
    </xf>
    <xf numFmtId="0" fontId="3" fillId="89" borderId="73" applyNumberFormat="0" applyProtection="0">
      <alignment horizontal="left" vertical="top" indent="1"/>
    </xf>
    <xf numFmtId="0" fontId="3" fillId="89" borderId="73" applyNumberFormat="0" applyProtection="0">
      <alignment horizontal="left" vertical="top" indent="1"/>
    </xf>
    <xf numFmtId="0" fontId="3" fillId="89" borderId="73" applyNumberFormat="0" applyProtection="0">
      <alignment horizontal="left" vertical="top" indent="1"/>
    </xf>
    <xf numFmtId="0" fontId="3" fillId="89" borderId="73" applyNumberFormat="0" applyProtection="0">
      <alignment horizontal="left" vertical="top" indent="1"/>
    </xf>
    <xf numFmtId="0" fontId="3" fillId="89" borderId="73" applyNumberFormat="0" applyProtection="0">
      <alignment horizontal="left" vertical="top" indent="1"/>
    </xf>
    <xf numFmtId="0" fontId="3" fillId="89" borderId="73" applyNumberFormat="0" applyProtection="0">
      <alignment horizontal="left" vertical="top" indent="1"/>
    </xf>
    <xf numFmtId="0" fontId="3" fillId="89" borderId="73" applyNumberFormat="0" applyProtection="0">
      <alignment horizontal="left" vertical="top" indent="1"/>
    </xf>
    <xf numFmtId="0" fontId="3" fillId="89" borderId="73" applyNumberFormat="0" applyProtection="0">
      <alignment horizontal="left" vertical="top" indent="1"/>
    </xf>
    <xf numFmtId="0" fontId="3" fillId="89" borderId="73" applyNumberFormat="0" applyProtection="0">
      <alignment horizontal="left" vertical="top" indent="1"/>
    </xf>
    <xf numFmtId="0" fontId="3" fillId="89" borderId="73" applyNumberFormat="0" applyProtection="0">
      <alignment horizontal="left" vertical="top" indent="1"/>
    </xf>
    <xf numFmtId="0" fontId="3" fillId="89" borderId="73" applyNumberFormat="0" applyProtection="0">
      <alignment horizontal="left" vertical="top" indent="1"/>
    </xf>
    <xf numFmtId="0" fontId="3" fillId="89" borderId="73" applyNumberFormat="0" applyProtection="0">
      <alignment horizontal="left" vertical="top" indent="1"/>
    </xf>
    <xf numFmtId="0" fontId="3" fillId="89" borderId="73" applyNumberFormat="0" applyProtection="0">
      <alignment horizontal="left" vertical="top" indent="1"/>
    </xf>
    <xf numFmtId="0" fontId="3" fillId="89" borderId="73" applyNumberFormat="0" applyProtection="0">
      <alignment horizontal="left" vertical="top" indent="1"/>
    </xf>
    <xf numFmtId="0" fontId="3" fillId="89" borderId="73" applyNumberFormat="0" applyProtection="0">
      <alignment horizontal="left" vertical="top" indent="1"/>
    </xf>
    <xf numFmtId="0" fontId="3" fillId="89" borderId="73" applyNumberFormat="0" applyProtection="0">
      <alignment horizontal="left" vertical="top" indent="1"/>
    </xf>
    <xf numFmtId="0" fontId="3" fillId="89" borderId="73" applyNumberFormat="0" applyProtection="0">
      <alignment horizontal="left" vertical="top" indent="1"/>
    </xf>
    <xf numFmtId="0" fontId="3" fillId="89" borderId="73" applyNumberFormat="0" applyProtection="0">
      <alignment horizontal="left" vertical="top" indent="1"/>
    </xf>
    <xf numFmtId="0" fontId="3" fillId="47" borderId="73" applyNumberFormat="0" applyProtection="0">
      <alignment horizontal="left" vertical="center" indent="1"/>
    </xf>
    <xf numFmtId="0" fontId="3" fillId="47" borderId="73" applyNumberFormat="0" applyProtection="0">
      <alignment horizontal="left" vertical="center" indent="1"/>
    </xf>
    <xf numFmtId="0" fontId="3" fillId="47" borderId="73" applyNumberFormat="0" applyProtection="0">
      <alignment horizontal="left" vertical="center" indent="1"/>
    </xf>
    <xf numFmtId="0" fontId="3" fillId="47" borderId="73" applyNumberFormat="0" applyProtection="0">
      <alignment horizontal="left" vertical="center" indent="1"/>
    </xf>
    <xf numFmtId="0" fontId="3" fillId="47" borderId="73" applyNumberFormat="0" applyProtection="0">
      <alignment horizontal="left" vertical="center" indent="1"/>
    </xf>
    <xf numFmtId="0" fontId="3" fillId="47" borderId="73" applyNumberFormat="0" applyProtection="0">
      <alignment horizontal="left" vertical="center" indent="1"/>
    </xf>
    <xf numFmtId="0" fontId="3" fillId="47" borderId="73" applyNumberFormat="0" applyProtection="0">
      <alignment horizontal="left" vertical="center" indent="1"/>
    </xf>
    <xf numFmtId="0" fontId="3" fillId="47" borderId="73" applyNumberFormat="0" applyProtection="0">
      <alignment horizontal="left" vertical="center" indent="1"/>
    </xf>
    <xf numFmtId="0" fontId="3" fillId="47" borderId="73" applyNumberFormat="0" applyProtection="0">
      <alignment horizontal="left" vertical="center" indent="1"/>
    </xf>
    <xf numFmtId="0" fontId="3" fillId="47" borderId="73" applyNumberFormat="0" applyProtection="0">
      <alignment horizontal="left" vertical="center" indent="1"/>
    </xf>
    <xf numFmtId="0" fontId="3" fillId="47" borderId="73" applyNumberFormat="0" applyProtection="0">
      <alignment horizontal="left" vertical="center" indent="1"/>
    </xf>
    <xf numFmtId="0" fontId="3" fillId="47" borderId="73" applyNumberFormat="0" applyProtection="0">
      <alignment horizontal="left" vertical="center" indent="1"/>
    </xf>
    <xf numFmtId="0" fontId="3" fillId="47" borderId="73" applyNumberFormat="0" applyProtection="0">
      <alignment horizontal="left" vertical="center" indent="1"/>
    </xf>
    <xf numFmtId="0" fontId="3" fillId="47" borderId="73" applyNumberFormat="0" applyProtection="0">
      <alignment horizontal="left" vertical="center" indent="1"/>
    </xf>
    <xf numFmtId="0" fontId="3" fillId="47" borderId="73" applyNumberFormat="0" applyProtection="0">
      <alignment horizontal="left" vertical="center" indent="1"/>
    </xf>
    <xf numFmtId="0" fontId="3" fillId="47" borderId="73" applyNumberFormat="0" applyProtection="0">
      <alignment horizontal="left" vertical="center" indent="1"/>
    </xf>
    <xf numFmtId="0" fontId="3" fillId="47" borderId="73" applyNumberFormat="0" applyProtection="0">
      <alignment horizontal="left" vertical="center" indent="1"/>
    </xf>
    <xf numFmtId="0" fontId="3" fillId="47" borderId="73" applyNumberFormat="0" applyProtection="0">
      <alignment horizontal="left" vertical="center" indent="1"/>
    </xf>
    <xf numFmtId="0" fontId="3" fillId="47" borderId="73" applyNumberFormat="0" applyProtection="0">
      <alignment horizontal="left" vertical="center" indent="1"/>
    </xf>
    <xf numFmtId="0" fontId="3" fillId="47" borderId="73" applyNumberFormat="0" applyProtection="0">
      <alignment horizontal="left" vertical="center" indent="1"/>
    </xf>
    <xf numFmtId="0" fontId="3" fillId="47" borderId="73" applyNumberFormat="0" applyProtection="0">
      <alignment horizontal="left" vertical="center" indent="1"/>
    </xf>
    <xf numFmtId="0" fontId="3" fillId="47" borderId="73" applyNumberFormat="0" applyProtection="0">
      <alignment horizontal="left" vertical="center" indent="1"/>
    </xf>
    <xf numFmtId="0" fontId="3" fillId="47" borderId="73" applyNumberFormat="0" applyProtection="0">
      <alignment horizontal="left" vertical="center" indent="1"/>
    </xf>
    <xf numFmtId="0" fontId="3" fillId="47" borderId="73" applyNumberFormat="0" applyProtection="0">
      <alignment horizontal="left" vertical="center" indent="1"/>
    </xf>
    <xf numFmtId="0" fontId="3" fillId="47" borderId="73" applyNumberFormat="0" applyProtection="0">
      <alignment horizontal="left" vertical="center" indent="1"/>
    </xf>
    <xf numFmtId="0" fontId="3" fillId="47" borderId="73" applyNumberFormat="0" applyProtection="0">
      <alignment horizontal="left" vertical="center" indent="1"/>
    </xf>
    <xf numFmtId="0" fontId="3" fillId="47" borderId="73" applyNumberFormat="0" applyProtection="0">
      <alignment horizontal="left" vertical="center" indent="1"/>
    </xf>
    <xf numFmtId="0" fontId="3" fillId="47" borderId="73" applyNumberFormat="0" applyProtection="0">
      <alignment horizontal="left" vertical="center" indent="1"/>
    </xf>
    <xf numFmtId="0" fontId="3" fillId="47" borderId="73" applyNumberFormat="0" applyProtection="0">
      <alignment horizontal="left" vertical="center" indent="1"/>
    </xf>
    <xf numFmtId="0" fontId="3" fillId="47" borderId="73" applyNumberFormat="0" applyProtection="0">
      <alignment horizontal="left" vertical="center" indent="1"/>
    </xf>
    <xf numFmtId="0" fontId="3" fillId="47" borderId="73" applyNumberFormat="0" applyProtection="0">
      <alignment horizontal="left" vertical="center" indent="1"/>
    </xf>
    <xf numFmtId="0" fontId="3" fillId="47" borderId="73" applyNumberFormat="0" applyProtection="0">
      <alignment horizontal="left" vertical="center" indent="1"/>
    </xf>
    <xf numFmtId="0" fontId="3" fillId="47" borderId="73" applyNumberFormat="0" applyProtection="0">
      <alignment horizontal="left" vertical="center" indent="1"/>
    </xf>
    <xf numFmtId="0" fontId="3" fillId="47" borderId="73" applyNumberFormat="0" applyProtection="0">
      <alignment horizontal="left" vertical="center" indent="1"/>
    </xf>
    <xf numFmtId="0" fontId="3" fillId="47" borderId="73" applyNumberFormat="0" applyProtection="0">
      <alignment horizontal="left" vertical="center" indent="1"/>
    </xf>
    <xf numFmtId="0" fontId="3" fillId="47" borderId="73" applyNumberFormat="0" applyProtection="0">
      <alignment horizontal="left" vertical="center" indent="1"/>
    </xf>
    <xf numFmtId="0" fontId="3" fillId="47" borderId="73" applyNumberFormat="0" applyProtection="0">
      <alignment horizontal="left" vertical="center" indent="1"/>
    </xf>
    <xf numFmtId="0" fontId="3" fillId="47" borderId="73" applyNumberFormat="0" applyProtection="0">
      <alignment horizontal="left" vertical="center" indent="1"/>
    </xf>
    <xf numFmtId="0" fontId="3" fillId="47" borderId="73" applyNumberFormat="0" applyProtection="0">
      <alignment horizontal="left" vertical="center" indent="1"/>
    </xf>
    <xf numFmtId="0" fontId="3" fillId="47" borderId="73" applyNumberFormat="0" applyProtection="0">
      <alignment horizontal="left" vertical="center" indent="1"/>
    </xf>
    <xf numFmtId="0" fontId="3" fillId="47" borderId="73" applyNumberFormat="0" applyProtection="0">
      <alignment horizontal="left" vertical="center" indent="1"/>
    </xf>
    <xf numFmtId="0" fontId="3" fillId="47" borderId="73" applyNumberFormat="0" applyProtection="0">
      <alignment horizontal="left" vertical="center" indent="1"/>
    </xf>
    <xf numFmtId="0" fontId="3" fillId="47" borderId="73" applyNumberFormat="0" applyProtection="0">
      <alignment horizontal="left" vertical="center" indent="1"/>
    </xf>
    <xf numFmtId="0" fontId="3" fillId="47" borderId="73" applyNumberFormat="0" applyProtection="0">
      <alignment horizontal="left" vertical="center" indent="1"/>
    </xf>
    <xf numFmtId="0" fontId="3" fillId="47" borderId="73" applyNumberFormat="0" applyProtection="0">
      <alignment horizontal="left" vertical="center" indent="1"/>
    </xf>
    <xf numFmtId="0" fontId="3" fillId="47" borderId="73" applyNumberFormat="0" applyProtection="0">
      <alignment horizontal="left" vertical="center" indent="1"/>
    </xf>
    <xf numFmtId="0" fontId="3" fillId="47" borderId="73" applyNumberFormat="0" applyProtection="0">
      <alignment horizontal="left" vertical="center" indent="1"/>
    </xf>
    <xf numFmtId="0" fontId="3" fillId="47" borderId="73" applyNumberFormat="0" applyProtection="0">
      <alignment horizontal="left" vertical="center" indent="1"/>
    </xf>
    <xf numFmtId="0" fontId="3" fillId="47" borderId="73" applyNumberFormat="0" applyProtection="0">
      <alignment horizontal="left" vertical="center" indent="1"/>
    </xf>
    <xf numFmtId="0" fontId="3" fillId="47" borderId="73" applyNumberFormat="0" applyProtection="0">
      <alignment horizontal="left" vertical="center" indent="1"/>
    </xf>
    <xf numFmtId="0" fontId="3" fillId="47" borderId="73" applyNumberFormat="0" applyProtection="0">
      <alignment horizontal="left" vertical="center" indent="1"/>
    </xf>
    <xf numFmtId="0" fontId="3" fillId="47" borderId="73" applyNumberFormat="0" applyProtection="0">
      <alignment horizontal="left" vertical="center" indent="1"/>
    </xf>
    <xf numFmtId="0" fontId="3" fillId="47" borderId="73" applyNumberFormat="0" applyProtection="0">
      <alignment horizontal="left" vertical="center" indent="1"/>
    </xf>
    <xf numFmtId="0" fontId="3" fillId="47" borderId="73" applyNumberFormat="0" applyProtection="0">
      <alignment horizontal="left" vertical="center" indent="1"/>
    </xf>
    <xf numFmtId="0" fontId="3" fillId="47" borderId="73" applyNumberFormat="0" applyProtection="0">
      <alignment horizontal="left" vertical="center" indent="1"/>
    </xf>
    <xf numFmtId="0" fontId="3" fillId="47" borderId="73" applyNumberFormat="0" applyProtection="0">
      <alignment horizontal="left" vertical="center" indent="1"/>
    </xf>
    <xf numFmtId="0" fontId="3" fillId="47" borderId="73" applyNumberFormat="0" applyProtection="0">
      <alignment horizontal="left" vertical="center" indent="1"/>
    </xf>
    <xf numFmtId="0" fontId="3" fillId="47" borderId="73" applyNumberFormat="0" applyProtection="0">
      <alignment horizontal="left" vertical="center" indent="1"/>
    </xf>
    <xf numFmtId="0" fontId="3" fillId="47" borderId="73" applyNumberFormat="0" applyProtection="0">
      <alignment horizontal="left" vertical="center" indent="1"/>
    </xf>
    <xf numFmtId="0" fontId="3" fillId="47" borderId="73" applyNumberFormat="0" applyProtection="0">
      <alignment horizontal="left" vertical="center" indent="1"/>
    </xf>
    <xf numFmtId="0" fontId="3" fillId="47" borderId="73" applyNumberFormat="0" applyProtection="0">
      <alignment horizontal="left" vertical="center" indent="1"/>
    </xf>
    <xf numFmtId="0" fontId="3" fillId="47" borderId="73" applyNumberFormat="0" applyProtection="0">
      <alignment horizontal="left" vertical="center" indent="1"/>
    </xf>
    <xf numFmtId="0" fontId="3" fillId="47" borderId="73" applyNumberFormat="0" applyProtection="0">
      <alignment horizontal="left" vertical="center" indent="1"/>
    </xf>
    <xf numFmtId="0" fontId="3" fillId="47" borderId="73" applyNumberFormat="0" applyProtection="0">
      <alignment horizontal="left" vertical="center" indent="1"/>
    </xf>
    <xf numFmtId="0" fontId="3" fillId="47" borderId="73" applyNumberFormat="0" applyProtection="0">
      <alignment horizontal="left" vertical="center" indent="1"/>
    </xf>
    <xf numFmtId="0" fontId="3" fillId="47" borderId="73" applyNumberFormat="0" applyProtection="0">
      <alignment horizontal="left" vertical="center" indent="1"/>
    </xf>
    <xf numFmtId="0" fontId="3" fillId="47" borderId="73" applyNumberFormat="0" applyProtection="0">
      <alignment horizontal="left" vertical="center" indent="1"/>
    </xf>
    <xf numFmtId="0" fontId="3" fillId="47" borderId="73" applyNumberFormat="0" applyProtection="0">
      <alignment horizontal="left" vertical="center" indent="1"/>
    </xf>
    <xf numFmtId="0" fontId="3" fillId="47" borderId="73" applyNumberFormat="0" applyProtection="0">
      <alignment horizontal="left" vertical="center" indent="1"/>
    </xf>
    <xf numFmtId="0" fontId="3" fillId="47" borderId="73" applyNumberFormat="0" applyProtection="0">
      <alignment horizontal="left" vertical="center" indent="1"/>
    </xf>
    <xf numFmtId="0" fontId="3" fillId="47" borderId="73" applyNumberFormat="0" applyProtection="0">
      <alignment horizontal="left" vertical="center" indent="1"/>
    </xf>
    <xf numFmtId="0" fontId="3" fillId="47" borderId="73" applyNumberFormat="0" applyProtection="0">
      <alignment horizontal="left" vertical="center" indent="1"/>
    </xf>
    <xf numFmtId="0" fontId="3" fillId="47" borderId="73" applyNumberFormat="0" applyProtection="0">
      <alignment horizontal="left" vertical="center" indent="1"/>
    </xf>
    <xf numFmtId="0" fontId="3" fillId="47" borderId="73" applyNumberFormat="0" applyProtection="0">
      <alignment horizontal="left" vertical="center" indent="1"/>
    </xf>
    <xf numFmtId="0" fontId="3" fillId="47" borderId="73" applyNumberFormat="0" applyProtection="0">
      <alignment horizontal="left" vertical="center" indent="1"/>
    </xf>
    <xf numFmtId="0" fontId="3" fillId="47" borderId="73" applyNumberFormat="0" applyProtection="0">
      <alignment horizontal="left" vertical="center" indent="1"/>
    </xf>
    <xf numFmtId="0" fontId="3" fillId="47" borderId="73" applyNumberFormat="0" applyProtection="0">
      <alignment horizontal="left" vertical="center" indent="1"/>
    </xf>
    <xf numFmtId="0" fontId="3" fillId="47" borderId="73" applyNumberFormat="0" applyProtection="0">
      <alignment horizontal="left" vertical="center" indent="1"/>
    </xf>
    <xf numFmtId="0" fontId="3" fillId="47" borderId="73" applyNumberFormat="0" applyProtection="0">
      <alignment horizontal="left" vertical="center" indent="1"/>
    </xf>
    <xf numFmtId="0" fontId="3" fillId="47" borderId="73" applyNumberFormat="0" applyProtection="0">
      <alignment horizontal="left" vertical="center" indent="1"/>
    </xf>
    <xf numFmtId="0" fontId="3" fillId="47" borderId="73" applyNumberFormat="0" applyProtection="0">
      <alignment horizontal="left" vertical="center" indent="1"/>
    </xf>
    <xf numFmtId="0" fontId="3" fillId="47" borderId="73" applyNumberFormat="0" applyProtection="0">
      <alignment horizontal="left" vertical="center" indent="1"/>
    </xf>
    <xf numFmtId="0" fontId="3" fillId="47" borderId="73" applyNumberFormat="0" applyProtection="0">
      <alignment horizontal="left" vertical="center" indent="1"/>
    </xf>
    <xf numFmtId="0" fontId="3" fillId="47" borderId="73" applyNumberFormat="0" applyProtection="0">
      <alignment horizontal="left" vertical="center" indent="1"/>
    </xf>
    <xf numFmtId="0" fontId="3" fillId="47" borderId="73" applyNumberFormat="0" applyProtection="0">
      <alignment horizontal="left" vertical="center" indent="1"/>
    </xf>
    <xf numFmtId="0" fontId="3" fillId="47" borderId="73" applyNumberFormat="0" applyProtection="0">
      <alignment horizontal="left" vertical="center" indent="1"/>
    </xf>
    <xf numFmtId="0" fontId="3" fillId="47" borderId="73" applyNumberFormat="0" applyProtection="0">
      <alignment horizontal="left" vertical="center" indent="1"/>
    </xf>
    <xf numFmtId="0" fontId="3" fillId="47" borderId="73" applyNumberFormat="0" applyProtection="0">
      <alignment horizontal="left" vertical="center" indent="1"/>
    </xf>
    <xf numFmtId="0" fontId="3" fillId="47" borderId="73" applyNumberFormat="0" applyProtection="0">
      <alignment horizontal="left" vertical="center" indent="1"/>
    </xf>
    <xf numFmtId="0" fontId="3" fillId="47" borderId="73" applyNumberFormat="0" applyProtection="0">
      <alignment horizontal="left" vertical="center" indent="1"/>
    </xf>
    <xf numFmtId="0" fontId="3" fillId="47" borderId="73" applyNumberFormat="0" applyProtection="0">
      <alignment horizontal="left" vertical="center" indent="1"/>
    </xf>
    <xf numFmtId="0" fontId="3" fillId="47" borderId="73" applyNumberFormat="0" applyProtection="0">
      <alignment horizontal="left" vertical="center" indent="1"/>
    </xf>
    <xf numFmtId="0" fontId="3" fillId="47" borderId="73" applyNumberFormat="0" applyProtection="0">
      <alignment horizontal="left" vertical="center" indent="1"/>
    </xf>
    <xf numFmtId="0" fontId="3" fillId="47" borderId="73" applyNumberFormat="0" applyProtection="0">
      <alignment horizontal="left" vertical="center" indent="1"/>
    </xf>
    <xf numFmtId="0" fontId="3" fillId="47" borderId="73" applyNumberFormat="0" applyProtection="0">
      <alignment horizontal="left" vertical="center" indent="1"/>
    </xf>
    <xf numFmtId="0" fontId="3" fillId="47" borderId="73" applyNumberFormat="0" applyProtection="0">
      <alignment horizontal="left" vertical="center" indent="1"/>
    </xf>
    <xf numFmtId="0" fontId="3" fillId="47" borderId="73" applyNumberFormat="0" applyProtection="0">
      <alignment horizontal="left" vertical="center" indent="1"/>
    </xf>
    <xf numFmtId="0" fontId="3" fillId="47" borderId="73" applyNumberFormat="0" applyProtection="0">
      <alignment horizontal="left" vertical="center" indent="1"/>
    </xf>
    <xf numFmtId="0" fontId="3" fillId="47" borderId="73" applyNumberFormat="0" applyProtection="0">
      <alignment horizontal="left" vertical="center" indent="1"/>
    </xf>
    <xf numFmtId="0" fontId="3" fillId="47" borderId="73" applyNumberFormat="0" applyProtection="0">
      <alignment horizontal="left" vertical="center" indent="1"/>
    </xf>
    <xf numFmtId="0" fontId="3" fillId="47" borderId="73" applyNumberFormat="0" applyProtection="0">
      <alignment horizontal="left" vertical="center" indent="1"/>
    </xf>
    <xf numFmtId="0" fontId="3" fillId="47" borderId="73" applyNumberFormat="0" applyProtection="0">
      <alignment horizontal="left" vertical="center" indent="1"/>
    </xf>
    <xf numFmtId="0" fontId="3" fillId="47" borderId="73" applyNumberFormat="0" applyProtection="0">
      <alignment horizontal="left" vertical="center" indent="1"/>
    </xf>
    <xf numFmtId="0" fontId="3" fillId="47" borderId="73" applyNumberFormat="0" applyProtection="0">
      <alignment horizontal="left" vertical="center" indent="1"/>
    </xf>
    <xf numFmtId="0" fontId="3" fillId="47" borderId="73" applyNumberFormat="0" applyProtection="0">
      <alignment horizontal="left" vertical="center" indent="1"/>
    </xf>
    <xf numFmtId="0" fontId="3" fillId="47" borderId="73" applyNumberFormat="0" applyProtection="0">
      <alignment horizontal="left" vertical="center" indent="1"/>
    </xf>
    <xf numFmtId="0" fontId="3" fillId="47" borderId="73" applyNumberFormat="0" applyProtection="0">
      <alignment horizontal="left" vertical="center" indent="1"/>
    </xf>
    <xf numFmtId="0" fontId="3" fillId="47" borderId="73" applyNumberFormat="0" applyProtection="0">
      <alignment horizontal="left" vertical="center" indent="1"/>
    </xf>
    <xf numFmtId="0" fontId="3" fillId="47" borderId="73" applyNumberFormat="0" applyProtection="0">
      <alignment horizontal="left" vertical="center" indent="1"/>
    </xf>
    <xf numFmtId="0" fontId="3" fillId="47" borderId="73" applyNumberFormat="0" applyProtection="0">
      <alignment horizontal="left" vertical="center" indent="1"/>
    </xf>
    <xf numFmtId="0" fontId="3" fillId="47" borderId="73" applyNumberFormat="0" applyProtection="0">
      <alignment horizontal="left" vertical="center" indent="1"/>
    </xf>
    <xf numFmtId="0" fontId="3" fillId="47" borderId="73" applyNumberFormat="0" applyProtection="0">
      <alignment horizontal="left" vertical="center" indent="1"/>
    </xf>
    <xf numFmtId="0" fontId="3" fillId="47" borderId="73" applyNumberFormat="0" applyProtection="0">
      <alignment horizontal="left" vertical="center" indent="1"/>
    </xf>
    <xf numFmtId="0" fontId="3" fillId="47" borderId="73" applyNumberFormat="0" applyProtection="0">
      <alignment horizontal="left" vertical="center" indent="1"/>
    </xf>
    <xf numFmtId="0" fontId="3" fillId="47" borderId="73" applyNumberFormat="0" applyProtection="0">
      <alignment horizontal="left" vertical="center" indent="1"/>
    </xf>
    <xf numFmtId="0" fontId="3" fillId="47" borderId="73" applyNumberFormat="0" applyProtection="0">
      <alignment horizontal="left" vertical="center" indent="1"/>
    </xf>
    <xf numFmtId="0" fontId="3" fillId="47" borderId="73" applyNumberFormat="0" applyProtection="0">
      <alignment horizontal="left" vertical="center" indent="1"/>
    </xf>
    <xf numFmtId="0" fontId="3" fillId="47" borderId="73" applyNumberFormat="0" applyProtection="0">
      <alignment horizontal="left" vertical="center" indent="1"/>
    </xf>
    <xf numFmtId="0" fontId="3" fillId="47" borderId="73" applyNumberFormat="0" applyProtection="0">
      <alignment horizontal="left" vertical="center" indent="1"/>
    </xf>
    <xf numFmtId="0" fontId="3" fillId="47" borderId="73" applyNumberFormat="0" applyProtection="0">
      <alignment horizontal="left" vertical="center" indent="1"/>
    </xf>
    <xf numFmtId="0" fontId="3" fillId="47" borderId="73" applyNumberFormat="0" applyProtection="0">
      <alignment horizontal="left" vertical="center" indent="1"/>
    </xf>
    <xf numFmtId="0" fontId="3" fillId="47" borderId="73" applyNumberFormat="0" applyProtection="0">
      <alignment horizontal="left" vertical="center" indent="1"/>
    </xf>
    <xf numFmtId="0" fontId="3" fillId="47" borderId="73" applyNumberFormat="0" applyProtection="0">
      <alignment horizontal="left" vertical="center" indent="1"/>
    </xf>
    <xf numFmtId="0" fontId="3" fillId="47" borderId="73" applyNumberFormat="0" applyProtection="0">
      <alignment horizontal="left" vertical="center" indent="1"/>
    </xf>
    <xf numFmtId="0" fontId="3" fillId="47" borderId="73" applyNumberFormat="0" applyProtection="0">
      <alignment horizontal="left" vertical="center" indent="1"/>
    </xf>
    <xf numFmtId="0" fontId="3" fillId="47" borderId="73" applyNumberFormat="0" applyProtection="0">
      <alignment horizontal="left" vertical="center" indent="1"/>
    </xf>
    <xf numFmtId="0" fontId="3" fillId="47" borderId="73" applyNumberFormat="0" applyProtection="0">
      <alignment horizontal="left" vertical="center" indent="1"/>
    </xf>
    <xf numFmtId="0" fontId="3" fillId="47" borderId="73" applyNumberFormat="0" applyProtection="0">
      <alignment horizontal="left" vertical="center" indent="1"/>
    </xf>
    <xf numFmtId="0" fontId="3" fillId="47" borderId="73" applyNumberFormat="0" applyProtection="0">
      <alignment horizontal="left" vertical="center" indent="1"/>
    </xf>
    <xf numFmtId="0" fontId="3" fillId="47" borderId="73" applyNumberFormat="0" applyProtection="0">
      <alignment horizontal="left" vertical="center" indent="1"/>
    </xf>
    <xf numFmtId="0" fontId="3" fillId="47" borderId="73" applyNumberFormat="0" applyProtection="0">
      <alignment horizontal="left" vertical="center" indent="1"/>
    </xf>
    <xf numFmtId="0" fontId="3" fillId="47" borderId="73" applyNumberFormat="0" applyProtection="0">
      <alignment horizontal="left" vertical="center" indent="1"/>
    </xf>
    <xf numFmtId="0" fontId="3" fillId="47" borderId="73" applyNumberFormat="0" applyProtection="0">
      <alignment horizontal="left" vertical="center" indent="1"/>
    </xf>
    <xf numFmtId="0" fontId="3" fillId="47" borderId="73" applyNumberFormat="0" applyProtection="0">
      <alignment horizontal="left" vertical="center" indent="1"/>
    </xf>
    <xf numFmtId="0" fontId="3" fillId="47" borderId="73" applyNumberFormat="0" applyProtection="0">
      <alignment horizontal="left" vertical="center" indent="1"/>
    </xf>
    <xf numFmtId="0" fontId="3" fillId="47" borderId="73" applyNumberFormat="0" applyProtection="0">
      <alignment horizontal="left" vertical="center" indent="1"/>
    </xf>
    <xf numFmtId="0" fontId="3" fillId="47" borderId="73" applyNumberFormat="0" applyProtection="0">
      <alignment horizontal="left" vertical="center" indent="1"/>
    </xf>
    <xf numFmtId="0" fontId="3" fillId="47" borderId="73" applyNumberFormat="0" applyProtection="0">
      <alignment horizontal="left" vertical="center" indent="1"/>
    </xf>
    <xf numFmtId="0" fontId="3" fillId="47" borderId="73" applyNumberFormat="0" applyProtection="0">
      <alignment horizontal="left" vertical="center" indent="1"/>
    </xf>
    <xf numFmtId="0" fontId="3" fillId="47" borderId="73" applyNumberFormat="0" applyProtection="0">
      <alignment horizontal="left" vertical="center" indent="1"/>
    </xf>
    <xf numFmtId="0" fontId="3" fillId="47" borderId="73" applyNumberFormat="0" applyProtection="0">
      <alignment horizontal="left" vertical="center" indent="1"/>
    </xf>
    <xf numFmtId="0" fontId="3" fillId="47" borderId="73" applyNumberFormat="0" applyProtection="0">
      <alignment horizontal="left" vertical="center" indent="1"/>
    </xf>
    <xf numFmtId="0" fontId="3" fillId="47" borderId="73" applyNumberFormat="0" applyProtection="0">
      <alignment horizontal="left" vertical="center" indent="1"/>
    </xf>
    <xf numFmtId="0" fontId="3" fillId="47" borderId="73" applyNumberFormat="0" applyProtection="0">
      <alignment horizontal="left" vertical="center" indent="1"/>
    </xf>
    <xf numFmtId="0" fontId="3" fillId="47" borderId="73" applyNumberFormat="0" applyProtection="0">
      <alignment horizontal="left" vertical="center" indent="1"/>
    </xf>
    <xf numFmtId="0" fontId="3" fillId="47" borderId="73" applyNumberFormat="0" applyProtection="0">
      <alignment horizontal="left" vertical="center" indent="1"/>
    </xf>
    <xf numFmtId="0" fontId="3" fillId="47" borderId="73" applyNumberFormat="0" applyProtection="0">
      <alignment horizontal="left" vertical="center" indent="1"/>
    </xf>
    <xf numFmtId="0" fontId="3" fillId="47" borderId="73" applyNumberFormat="0" applyProtection="0">
      <alignment horizontal="left" vertical="center" indent="1"/>
    </xf>
    <xf numFmtId="0" fontId="3" fillId="47" borderId="73" applyNumberFormat="0" applyProtection="0">
      <alignment horizontal="left" vertical="center" indent="1"/>
    </xf>
    <xf numFmtId="0" fontId="3" fillId="47" borderId="73" applyNumberFormat="0" applyProtection="0">
      <alignment horizontal="left" vertical="center" indent="1"/>
    </xf>
    <xf numFmtId="0" fontId="3" fillId="47" borderId="73" applyNumberFormat="0" applyProtection="0">
      <alignment horizontal="left" vertical="center" indent="1"/>
    </xf>
    <xf numFmtId="0" fontId="3" fillId="47" borderId="73" applyNumberFormat="0" applyProtection="0">
      <alignment horizontal="left" vertical="center" indent="1"/>
    </xf>
    <xf numFmtId="0" fontId="3" fillId="47" borderId="73" applyNumberFormat="0" applyProtection="0">
      <alignment horizontal="left" vertical="center" indent="1"/>
    </xf>
    <xf numFmtId="0" fontId="3" fillId="47" borderId="73" applyNumberFormat="0" applyProtection="0">
      <alignment horizontal="left" vertical="center" indent="1"/>
    </xf>
    <xf numFmtId="0" fontId="3" fillId="47" borderId="73" applyNumberFormat="0" applyProtection="0">
      <alignment horizontal="left" vertical="center" indent="1"/>
    </xf>
    <xf numFmtId="0" fontId="3" fillId="47" borderId="73" applyNumberFormat="0" applyProtection="0">
      <alignment horizontal="left" vertical="center" indent="1"/>
    </xf>
    <xf numFmtId="0" fontId="3" fillId="47" borderId="73" applyNumberFormat="0" applyProtection="0">
      <alignment horizontal="left" vertical="center" indent="1"/>
    </xf>
    <xf numFmtId="0" fontId="3" fillId="47" borderId="73" applyNumberFormat="0" applyProtection="0">
      <alignment horizontal="left" vertical="center" indent="1"/>
    </xf>
    <xf numFmtId="0" fontId="3" fillId="47" borderId="73" applyNumberFormat="0" applyProtection="0">
      <alignment horizontal="left" vertical="center" indent="1"/>
    </xf>
    <xf numFmtId="0" fontId="3" fillId="47" borderId="73" applyNumberFormat="0" applyProtection="0">
      <alignment horizontal="left" vertical="center" indent="1"/>
    </xf>
    <xf numFmtId="0" fontId="3" fillId="47" borderId="73" applyNumberFormat="0" applyProtection="0">
      <alignment horizontal="left" vertical="center" indent="1"/>
    </xf>
    <xf numFmtId="0" fontId="3" fillId="47" borderId="73" applyNumberFormat="0" applyProtection="0">
      <alignment horizontal="left" vertical="center" indent="1"/>
    </xf>
    <xf numFmtId="0" fontId="3" fillId="47" borderId="73" applyNumberFormat="0" applyProtection="0">
      <alignment horizontal="left" vertical="center" indent="1"/>
    </xf>
    <xf numFmtId="0" fontId="3" fillId="47" borderId="73" applyNumberFormat="0" applyProtection="0">
      <alignment horizontal="left" vertical="center" indent="1"/>
    </xf>
    <xf numFmtId="0" fontId="3" fillId="47" borderId="73" applyNumberFormat="0" applyProtection="0">
      <alignment horizontal="left" vertical="center" indent="1"/>
    </xf>
    <xf numFmtId="0" fontId="3" fillId="47" borderId="73" applyNumberFormat="0" applyProtection="0">
      <alignment horizontal="left" vertical="center" indent="1"/>
    </xf>
    <xf numFmtId="0" fontId="3" fillId="47" borderId="73" applyNumberFormat="0" applyProtection="0">
      <alignment horizontal="left" vertical="center" indent="1"/>
    </xf>
    <xf numFmtId="0" fontId="3" fillId="47" borderId="73" applyNumberFormat="0" applyProtection="0">
      <alignment horizontal="left" vertical="center" indent="1"/>
    </xf>
    <xf numFmtId="0" fontId="3" fillId="47" borderId="73" applyNumberFormat="0" applyProtection="0">
      <alignment horizontal="left" vertical="center" indent="1"/>
    </xf>
    <xf numFmtId="0" fontId="3" fillId="47" borderId="73" applyNumberFormat="0" applyProtection="0">
      <alignment horizontal="left" vertical="center" indent="1"/>
    </xf>
    <xf numFmtId="0" fontId="3" fillId="47" borderId="73" applyNumberFormat="0" applyProtection="0">
      <alignment horizontal="left" vertical="center" indent="1"/>
    </xf>
    <xf numFmtId="0" fontId="3" fillId="47" borderId="73" applyNumberFormat="0" applyProtection="0">
      <alignment horizontal="left" vertical="center" indent="1"/>
    </xf>
    <xf numFmtId="0" fontId="3" fillId="47" borderId="73" applyNumberFormat="0" applyProtection="0">
      <alignment horizontal="left" vertical="center" indent="1"/>
    </xf>
    <xf numFmtId="0" fontId="3" fillId="47" borderId="73" applyNumberFormat="0" applyProtection="0">
      <alignment horizontal="left" vertical="center" indent="1"/>
    </xf>
    <xf numFmtId="0" fontId="3" fillId="47" borderId="73" applyNumberFormat="0" applyProtection="0">
      <alignment horizontal="left" vertical="center" indent="1"/>
    </xf>
    <xf numFmtId="0" fontId="3" fillId="47" borderId="73" applyNumberFormat="0" applyProtection="0">
      <alignment horizontal="left" vertical="center" indent="1"/>
    </xf>
    <xf numFmtId="0" fontId="3" fillId="47" borderId="73" applyNumberFormat="0" applyProtection="0">
      <alignment horizontal="left" vertical="center" indent="1"/>
    </xf>
    <xf numFmtId="0" fontId="3" fillId="47" borderId="73" applyNumberFormat="0" applyProtection="0">
      <alignment horizontal="left" vertical="center" indent="1"/>
    </xf>
    <xf numFmtId="0" fontId="3" fillId="47" borderId="73" applyNumberFormat="0" applyProtection="0">
      <alignment horizontal="left" vertical="center" indent="1"/>
    </xf>
    <xf numFmtId="0" fontId="3" fillId="47" borderId="73" applyNumberFormat="0" applyProtection="0">
      <alignment horizontal="left" vertical="center" indent="1"/>
    </xf>
    <xf numFmtId="0" fontId="3" fillId="47" borderId="73" applyNumberFormat="0" applyProtection="0">
      <alignment horizontal="left" vertical="center" indent="1"/>
    </xf>
    <xf numFmtId="0" fontId="3" fillId="47" borderId="73" applyNumberFormat="0" applyProtection="0">
      <alignment horizontal="left" vertical="center" indent="1"/>
    </xf>
    <xf numFmtId="0" fontId="3" fillId="47" borderId="73" applyNumberFormat="0" applyProtection="0">
      <alignment horizontal="left" vertical="center" indent="1"/>
    </xf>
    <xf numFmtId="0" fontId="3" fillId="47" borderId="73" applyNumberFormat="0" applyProtection="0">
      <alignment horizontal="left" vertical="center" indent="1"/>
    </xf>
    <xf numFmtId="0" fontId="3" fillId="47" borderId="73" applyNumberFormat="0" applyProtection="0">
      <alignment horizontal="left" vertical="center" indent="1"/>
    </xf>
    <xf numFmtId="0" fontId="3" fillId="47" borderId="73" applyNumberFormat="0" applyProtection="0">
      <alignment horizontal="left" vertical="center" indent="1"/>
    </xf>
    <xf numFmtId="0" fontId="3" fillId="47" borderId="73" applyNumberFormat="0" applyProtection="0">
      <alignment horizontal="left" vertical="center" indent="1"/>
    </xf>
    <xf numFmtId="0" fontId="3" fillId="47" borderId="73" applyNumberFormat="0" applyProtection="0">
      <alignment horizontal="left" vertical="center" indent="1"/>
    </xf>
    <xf numFmtId="0" fontId="3" fillId="47" borderId="73" applyNumberFormat="0" applyProtection="0">
      <alignment horizontal="left" vertical="center" indent="1"/>
    </xf>
    <xf numFmtId="0" fontId="3" fillId="47" borderId="73" applyNumberFormat="0" applyProtection="0">
      <alignment horizontal="left" vertical="center" indent="1"/>
    </xf>
    <xf numFmtId="0" fontId="3" fillId="47" borderId="73" applyNumberFormat="0" applyProtection="0">
      <alignment horizontal="left" vertical="center" indent="1"/>
    </xf>
    <xf numFmtId="0" fontId="3" fillId="47" borderId="73" applyNumberFormat="0" applyProtection="0">
      <alignment horizontal="left" vertical="center" indent="1"/>
    </xf>
    <xf numFmtId="0" fontId="3" fillId="47" borderId="73" applyNumberFormat="0" applyProtection="0">
      <alignment horizontal="left" vertical="center" indent="1"/>
    </xf>
    <xf numFmtId="0" fontId="3" fillId="47" borderId="73" applyNumberFormat="0" applyProtection="0">
      <alignment horizontal="left" vertical="center" indent="1"/>
    </xf>
    <xf numFmtId="0" fontId="3" fillId="47" borderId="73" applyNumberFormat="0" applyProtection="0">
      <alignment horizontal="left" vertical="center" indent="1"/>
    </xf>
    <xf numFmtId="0" fontId="3" fillId="47" borderId="73" applyNumberFormat="0" applyProtection="0">
      <alignment horizontal="left" vertical="center" indent="1"/>
    </xf>
    <xf numFmtId="0" fontId="3" fillId="47" borderId="73" applyNumberFormat="0" applyProtection="0">
      <alignment horizontal="left" vertical="center" indent="1"/>
    </xf>
    <xf numFmtId="0" fontId="3" fillId="47" borderId="73" applyNumberFormat="0" applyProtection="0">
      <alignment horizontal="left" vertical="center" indent="1"/>
    </xf>
    <xf numFmtId="0" fontId="3" fillId="47" borderId="73" applyNumberFormat="0" applyProtection="0">
      <alignment horizontal="left" vertical="center" indent="1"/>
    </xf>
    <xf numFmtId="0" fontId="3" fillId="47" borderId="73" applyNumberFormat="0" applyProtection="0">
      <alignment horizontal="left" vertical="center" indent="1"/>
    </xf>
    <xf numFmtId="0" fontId="3" fillId="47" borderId="73" applyNumberFormat="0" applyProtection="0">
      <alignment horizontal="left" vertical="center" indent="1"/>
    </xf>
    <xf numFmtId="0" fontId="3" fillId="47" borderId="73" applyNumberFormat="0" applyProtection="0">
      <alignment horizontal="left" vertical="center" indent="1"/>
    </xf>
    <xf numFmtId="0" fontId="3" fillId="47" borderId="73" applyNumberFormat="0" applyProtection="0">
      <alignment horizontal="left" vertical="center" indent="1"/>
    </xf>
    <xf numFmtId="0" fontId="3" fillId="47" borderId="73" applyNumberFormat="0" applyProtection="0">
      <alignment horizontal="left" vertical="center" indent="1"/>
    </xf>
    <xf numFmtId="0" fontId="3" fillId="47" borderId="73" applyNumberFormat="0" applyProtection="0">
      <alignment horizontal="left" vertical="center" indent="1"/>
    </xf>
    <xf numFmtId="0" fontId="3" fillId="47" borderId="73" applyNumberFormat="0" applyProtection="0">
      <alignment horizontal="left" vertical="center" indent="1"/>
    </xf>
    <xf numFmtId="0" fontId="3" fillId="47" borderId="73" applyNumberFormat="0" applyProtection="0">
      <alignment horizontal="left" vertical="center" indent="1"/>
    </xf>
    <xf numFmtId="0" fontId="3" fillId="47" borderId="73" applyNumberFormat="0" applyProtection="0">
      <alignment horizontal="left" vertical="center" indent="1"/>
    </xf>
    <xf numFmtId="0" fontId="3" fillId="47" borderId="73" applyNumberFormat="0" applyProtection="0">
      <alignment horizontal="left" vertical="center" indent="1"/>
    </xf>
    <xf numFmtId="0" fontId="3" fillId="47" borderId="73" applyNumberFormat="0" applyProtection="0">
      <alignment horizontal="left" vertical="center" indent="1"/>
    </xf>
    <xf numFmtId="0" fontId="3" fillId="47" borderId="73" applyNumberFormat="0" applyProtection="0">
      <alignment horizontal="left" vertical="center" indent="1"/>
    </xf>
    <xf numFmtId="0" fontId="3" fillId="47" borderId="73" applyNumberFormat="0" applyProtection="0">
      <alignment horizontal="left" vertical="center" indent="1"/>
    </xf>
    <xf numFmtId="0" fontId="3" fillId="47" borderId="73" applyNumberFormat="0" applyProtection="0">
      <alignment horizontal="left" vertical="center" indent="1"/>
    </xf>
    <xf numFmtId="0" fontId="3" fillId="47" borderId="73" applyNumberFormat="0" applyProtection="0">
      <alignment horizontal="left" vertical="center" indent="1"/>
    </xf>
    <xf numFmtId="0" fontId="3" fillId="47" borderId="73" applyNumberFormat="0" applyProtection="0">
      <alignment horizontal="left" vertical="center" indent="1"/>
    </xf>
    <xf numFmtId="0" fontId="3" fillId="47" borderId="73" applyNumberFormat="0" applyProtection="0">
      <alignment horizontal="left" vertical="center" indent="1"/>
    </xf>
    <xf numFmtId="0" fontId="3" fillId="47" borderId="73" applyNumberFormat="0" applyProtection="0">
      <alignment horizontal="left" vertical="center" indent="1"/>
    </xf>
    <xf numFmtId="0" fontId="3" fillId="47" borderId="73" applyNumberFormat="0" applyProtection="0">
      <alignment horizontal="left" vertical="center" indent="1"/>
    </xf>
    <xf numFmtId="0" fontId="3" fillId="47" borderId="73" applyNumberFormat="0" applyProtection="0">
      <alignment horizontal="left" vertical="center" indent="1"/>
    </xf>
    <xf numFmtId="0" fontId="3" fillId="47" borderId="73" applyNumberFormat="0" applyProtection="0">
      <alignment horizontal="left" vertical="center" indent="1"/>
    </xf>
    <xf numFmtId="0" fontId="3" fillId="47" borderId="73" applyNumberFormat="0" applyProtection="0">
      <alignment horizontal="left" vertical="center" indent="1"/>
    </xf>
    <xf numFmtId="0" fontId="3" fillId="47" borderId="73" applyNumberFormat="0" applyProtection="0">
      <alignment horizontal="left" vertical="center" indent="1"/>
    </xf>
    <xf numFmtId="0" fontId="3" fillId="47" borderId="73" applyNumberFormat="0" applyProtection="0">
      <alignment horizontal="left" vertical="center" indent="1"/>
    </xf>
    <xf numFmtId="0" fontId="3" fillId="47" borderId="73" applyNumberFormat="0" applyProtection="0">
      <alignment horizontal="left" vertical="center" indent="1"/>
    </xf>
    <xf numFmtId="0" fontId="3" fillId="47" borderId="73" applyNumberFormat="0" applyProtection="0">
      <alignment horizontal="left" vertical="center" indent="1"/>
    </xf>
    <xf numFmtId="0" fontId="3" fillId="47" borderId="73" applyNumberFormat="0" applyProtection="0">
      <alignment horizontal="left" vertical="center" indent="1"/>
    </xf>
    <xf numFmtId="0" fontId="3" fillId="47" borderId="73" applyNumberFormat="0" applyProtection="0">
      <alignment horizontal="left" vertical="center" indent="1"/>
    </xf>
    <xf numFmtId="0" fontId="3" fillId="47" borderId="73" applyNumberFormat="0" applyProtection="0">
      <alignment horizontal="left" vertical="center" indent="1"/>
    </xf>
    <xf numFmtId="0" fontId="3" fillId="47" borderId="73" applyNumberFormat="0" applyProtection="0">
      <alignment horizontal="left" vertical="center" indent="1"/>
    </xf>
    <xf numFmtId="0" fontId="3" fillId="47" borderId="73" applyNumberFormat="0" applyProtection="0">
      <alignment horizontal="left" vertical="center" indent="1"/>
    </xf>
    <xf numFmtId="0" fontId="3" fillId="47" borderId="73" applyNumberFormat="0" applyProtection="0">
      <alignment horizontal="left" vertical="center" indent="1"/>
    </xf>
    <xf numFmtId="0" fontId="3" fillId="47" borderId="73" applyNumberFormat="0" applyProtection="0">
      <alignment horizontal="left" vertical="center" indent="1"/>
    </xf>
    <xf numFmtId="0" fontId="3" fillId="47" borderId="73" applyNumberFormat="0" applyProtection="0">
      <alignment horizontal="left" vertical="center" indent="1"/>
    </xf>
    <xf numFmtId="0" fontId="3" fillId="47" borderId="73" applyNumberFormat="0" applyProtection="0">
      <alignment horizontal="left" vertical="center" indent="1"/>
    </xf>
    <xf numFmtId="0" fontId="3" fillId="47" borderId="73" applyNumberFormat="0" applyProtection="0">
      <alignment horizontal="left" vertical="center" indent="1"/>
    </xf>
    <xf numFmtId="0" fontId="3" fillId="47" borderId="73" applyNumberFormat="0" applyProtection="0">
      <alignment horizontal="left" vertical="center" indent="1"/>
    </xf>
    <xf numFmtId="0" fontId="3" fillId="47" borderId="73" applyNumberFormat="0" applyProtection="0">
      <alignment horizontal="left" vertical="center" indent="1"/>
    </xf>
    <xf numFmtId="0" fontId="3" fillId="47" borderId="73" applyNumberFormat="0" applyProtection="0">
      <alignment horizontal="left" vertical="center" indent="1"/>
    </xf>
    <xf numFmtId="0" fontId="3" fillId="47" borderId="73" applyNumberFormat="0" applyProtection="0">
      <alignment horizontal="left" vertical="center" indent="1"/>
    </xf>
    <xf numFmtId="0" fontId="3" fillId="47" borderId="73" applyNumberFormat="0" applyProtection="0">
      <alignment horizontal="left" vertical="center" indent="1"/>
    </xf>
    <xf numFmtId="0" fontId="3" fillId="47" borderId="73" applyNumberFormat="0" applyProtection="0">
      <alignment horizontal="left" vertical="center" indent="1"/>
    </xf>
    <xf numFmtId="0" fontId="3" fillId="47" borderId="73" applyNumberFormat="0" applyProtection="0">
      <alignment horizontal="left" vertical="center" indent="1"/>
    </xf>
    <xf numFmtId="0" fontId="3" fillId="47" borderId="73" applyNumberFormat="0" applyProtection="0">
      <alignment horizontal="left" vertical="center" indent="1"/>
    </xf>
    <xf numFmtId="0" fontId="3" fillId="47" borderId="73" applyNumberFormat="0" applyProtection="0">
      <alignment horizontal="left" vertical="center" indent="1"/>
    </xf>
    <xf numFmtId="0" fontId="3" fillId="47" borderId="73" applyNumberFormat="0" applyProtection="0">
      <alignment horizontal="left" vertical="center" indent="1"/>
    </xf>
    <xf numFmtId="0" fontId="3" fillId="47" borderId="73" applyNumberFormat="0" applyProtection="0">
      <alignment horizontal="left" vertical="center" indent="1"/>
    </xf>
    <xf numFmtId="0" fontId="3" fillId="47" borderId="73" applyNumberFormat="0" applyProtection="0">
      <alignment horizontal="left" vertical="center" indent="1"/>
    </xf>
    <xf numFmtId="0" fontId="3" fillId="47" borderId="73" applyNumberFormat="0" applyProtection="0">
      <alignment horizontal="left" vertical="center" indent="1"/>
    </xf>
    <xf numFmtId="0" fontId="3" fillId="47" borderId="73" applyNumberFormat="0" applyProtection="0">
      <alignment horizontal="left" vertical="center" indent="1"/>
    </xf>
    <xf numFmtId="0" fontId="3" fillId="47" borderId="73" applyNumberFormat="0" applyProtection="0">
      <alignment horizontal="left" vertical="center" indent="1"/>
    </xf>
    <xf numFmtId="0" fontId="3" fillId="47" borderId="73" applyNumberFormat="0" applyProtection="0">
      <alignment horizontal="left" vertical="center" indent="1"/>
    </xf>
    <xf numFmtId="0" fontId="3" fillId="47" borderId="73" applyNumberFormat="0" applyProtection="0">
      <alignment horizontal="left" vertical="center" indent="1"/>
    </xf>
    <xf numFmtId="0" fontId="3" fillId="47" borderId="73" applyNumberFormat="0" applyProtection="0">
      <alignment horizontal="left" vertical="center" indent="1"/>
    </xf>
    <xf numFmtId="0" fontId="3" fillId="47" borderId="73" applyNumberFormat="0" applyProtection="0">
      <alignment horizontal="left" vertical="center" indent="1"/>
    </xf>
    <xf numFmtId="0" fontId="3" fillId="47" borderId="73" applyNumberFormat="0" applyProtection="0">
      <alignment horizontal="left" vertical="center" indent="1"/>
    </xf>
    <xf numFmtId="0" fontId="3" fillId="47" borderId="73" applyNumberFormat="0" applyProtection="0">
      <alignment horizontal="left" vertical="center" indent="1"/>
    </xf>
    <xf numFmtId="0" fontId="3" fillId="47" borderId="73" applyNumberFormat="0" applyProtection="0">
      <alignment horizontal="left" vertical="center" indent="1"/>
    </xf>
    <xf numFmtId="0" fontId="3" fillId="47" borderId="73" applyNumberFormat="0" applyProtection="0">
      <alignment horizontal="left" vertical="center" indent="1"/>
    </xf>
    <xf numFmtId="0" fontId="3" fillId="47" borderId="73" applyNumberFormat="0" applyProtection="0">
      <alignment horizontal="left" vertical="center" indent="1"/>
    </xf>
    <xf numFmtId="0" fontId="3" fillId="47" borderId="73" applyNumberFormat="0" applyProtection="0">
      <alignment horizontal="left" vertical="center" indent="1"/>
    </xf>
    <xf numFmtId="0" fontId="3" fillId="47" borderId="73" applyNumberFormat="0" applyProtection="0">
      <alignment horizontal="left" vertical="center" indent="1"/>
    </xf>
    <xf numFmtId="0" fontId="3" fillId="47" borderId="73" applyNumberFormat="0" applyProtection="0">
      <alignment horizontal="left" vertical="center" indent="1"/>
    </xf>
    <xf numFmtId="0" fontId="3" fillId="47" borderId="73" applyNumberFormat="0" applyProtection="0">
      <alignment horizontal="left" vertical="center" indent="1"/>
    </xf>
    <xf numFmtId="0" fontId="3" fillId="47" borderId="73" applyNumberFormat="0" applyProtection="0">
      <alignment horizontal="left" vertical="center" indent="1"/>
    </xf>
    <xf numFmtId="0" fontId="3" fillId="47" borderId="73" applyNumberFormat="0" applyProtection="0">
      <alignment horizontal="left" vertical="center" indent="1"/>
    </xf>
    <xf numFmtId="0" fontId="3" fillId="47" borderId="73" applyNumberFormat="0" applyProtection="0">
      <alignment horizontal="left" vertical="center" indent="1"/>
    </xf>
    <xf numFmtId="0" fontId="3" fillId="47" borderId="73" applyNumberFormat="0" applyProtection="0">
      <alignment horizontal="left" vertical="center" indent="1"/>
    </xf>
    <xf numFmtId="0" fontId="3" fillId="47" borderId="73" applyNumberFormat="0" applyProtection="0">
      <alignment horizontal="left" vertical="center" indent="1"/>
    </xf>
    <xf numFmtId="0" fontId="3" fillId="47" borderId="73" applyNumberFormat="0" applyProtection="0">
      <alignment horizontal="left" vertical="center" indent="1"/>
    </xf>
    <xf numFmtId="0" fontId="3" fillId="47" borderId="73" applyNumberFormat="0" applyProtection="0">
      <alignment horizontal="left" vertical="center" indent="1"/>
    </xf>
    <xf numFmtId="0" fontId="3" fillId="47" borderId="73" applyNumberFormat="0" applyProtection="0">
      <alignment horizontal="left" vertical="center" indent="1"/>
    </xf>
    <xf numFmtId="0" fontId="3" fillId="47" borderId="73" applyNumberFormat="0" applyProtection="0">
      <alignment horizontal="left" vertical="center" indent="1"/>
    </xf>
    <xf numFmtId="0" fontId="3" fillId="47" borderId="73" applyNumberFormat="0" applyProtection="0">
      <alignment horizontal="left" vertical="center" indent="1"/>
    </xf>
    <xf numFmtId="0" fontId="3" fillId="47" borderId="73" applyNumberFormat="0" applyProtection="0">
      <alignment horizontal="left" vertical="center" indent="1"/>
    </xf>
    <xf numFmtId="0" fontId="3" fillId="47" borderId="73" applyNumberFormat="0" applyProtection="0">
      <alignment horizontal="left" vertical="center" indent="1"/>
    </xf>
    <xf numFmtId="0" fontId="3" fillId="47" borderId="73" applyNumberFormat="0" applyProtection="0">
      <alignment horizontal="left" vertical="center" indent="1"/>
    </xf>
    <xf numFmtId="0" fontId="3" fillId="47" borderId="73" applyNumberFormat="0" applyProtection="0">
      <alignment horizontal="left" vertical="center" indent="1"/>
    </xf>
    <xf numFmtId="0" fontId="3" fillId="47" borderId="73" applyNumberFormat="0" applyProtection="0">
      <alignment horizontal="left" vertical="center" indent="1"/>
    </xf>
    <xf numFmtId="0" fontId="3" fillId="47" borderId="73" applyNumberFormat="0" applyProtection="0">
      <alignment horizontal="left" vertical="center" indent="1"/>
    </xf>
    <xf numFmtId="0" fontId="3" fillId="47" borderId="73" applyNumberFormat="0" applyProtection="0">
      <alignment horizontal="left" vertical="center" indent="1"/>
    </xf>
    <xf numFmtId="0" fontId="3" fillId="47" borderId="73" applyNumberFormat="0" applyProtection="0">
      <alignment horizontal="left" vertical="center" indent="1"/>
    </xf>
    <xf numFmtId="0" fontId="3" fillId="47" borderId="73" applyNumberFormat="0" applyProtection="0">
      <alignment horizontal="left" vertical="center" indent="1"/>
    </xf>
    <xf numFmtId="0" fontId="3" fillId="47" borderId="73" applyNumberFormat="0" applyProtection="0">
      <alignment horizontal="left" vertical="center" indent="1"/>
    </xf>
    <xf numFmtId="0" fontId="3" fillId="47" borderId="73" applyNumberFormat="0" applyProtection="0">
      <alignment horizontal="left" vertical="center" indent="1"/>
    </xf>
    <xf numFmtId="0" fontId="3" fillId="47" borderId="73" applyNumberFormat="0" applyProtection="0">
      <alignment horizontal="left" vertical="center" indent="1"/>
    </xf>
    <xf numFmtId="0" fontId="3" fillId="47" borderId="73" applyNumberFormat="0" applyProtection="0">
      <alignment horizontal="left" vertical="center" indent="1"/>
    </xf>
    <xf numFmtId="0" fontId="3" fillId="47" borderId="73" applyNumberFormat="0" applyProtection="0">
      <alignment horizontal="left" vertical="center" indent="1"/>
    </xf>
    <xf numFmtId="0" fontId="3" fillId="47" borderId="73" applyNumberFormat="0" applyProtection="0">
      <alignment horizontal="left" vertical="center" indent="1"/>
    </xf>
    <xf numFmtId="0" fontId="3" fillId="47" borderId="73" applyNumberFormat="0" applyProtection="0">
      <alignment horizontal="left" vertical="center" indent="1"/>
    </xf>
    <xf numFmtId="0" fontId="3" fillId="47" borderId="73" applyNumberFormat="0" applyProtection="0">
      <alignment horizontal="left" vertical="center" indent="1"/>
    </xf>
    <xf numFmtId="0" fontId="3" fillId="47" borderId="73" applyNumberFormat="0" applyProtection="0">
      <alignment horizontal="left" vertical="center" indent="1"/>
    </xf>
    <xf numFmtId="0" fontId="3" fillId="47" borderId="73" applyNumberFormat="0" applyProtection="0">
      <alignment horizontal="left" vertical="center" indent="1"/>
    </xf>
    <xf numFmtId="0" fontId="3" fillId="47" borderId="73" applyNumberFormat="0" applyProtection="0">
      <alignment horizontal="left" vertical="center" indent="1"/>
    </xf>
    <xf numFmtId="0" fontId="3" fillId="47" borderId="73" applyNumberFormat="0" applyProtection="0">
      <alignment horizontal="left" vertical="center" indent="1"/>
    </xf>
    <xf numFmtId="0" fontId="3" fillId="47" borderId="73" applyNumberFormat="0" applyProtection="0">
      <alignment horizontal="left" vertical="center" indent="1"/>
    </xf>
    <xf numFmtId="0" fontId="3" fillId="47" borderId="73" applyNumberFormat="0" applyProtection="0">
      <alignment horizontal="left" vertical="center" indent="1"/>
    </xf>
    <xf numFmtId="0" fontId="3" fillId="47" borderId="73" applyNumberFormat="0" applyProtection="0">
      <alignment horizontal="left" vertical="center" indent="1"/>
    </xf>
    <xf numFmtId="0" fontId="3" fillId="47" borderId="73" applyNumberFormat="0" applyProtection="0">
      <alignment horizontal="left" vertical="center" indent="1"/>
    </xf>
    <xf numFmtId="0" fontId="3" fillId="47" borderId="73" applyNumberFormat="0" applyProtection="0">
      <alignment horizontal="left" vertical="center" indent="1"/>
    </xf>
    <xf numFmtId="0" fontId="3" fillId="47" borderId="73" applyNumberFormat="0" applyProtection="0">
      <alignment horizontal="left" vertical="center" indent="1"/>
    </xf>
    <xf numFmtId="0" fontId="3" fillId="47" borderId="73" applyNumberFormat="0" applyProtection="0">
      <alignment horizontal="left" vertical="center" indent="1"/>
    </xf>
    <xf numFmtId="0" fontId="3" fillId="47" borderId="73" applyNumberFormat="0" applyProtection="0">
      <alignment horizontal="left" vertical="center" indent="1"/>
    </xf>
    <xf numFmtId="0" fontId="3" fillId="47" borderId="73" applyNumberFormat="0" applyProtection="0">
      <alignment horizontal="left" vertical="center" indent="1"/>
    </xf>
    <xf numFmtId="0" fontId="3" fillId="47" borderId="73" applyNumberFormat="0" applyProtection="0">
      <alignment horizontal="left" vertical="center" indent="1"/>
    </xf>
    <xf numFmtId="0" fontId="3" fillId="47" borderId="73" applyNumberFormat="0" applyProtection="0">
      <alignment horizontal="left" vertical="center" indent="1"/>
    </xf>
    <xf numFmtId="0" fontId="3" fillId="47" borderId="73" applyNumberFormat="0" applyProtection="0">
      <alignment horizontal="left" vertical="center" indent="1"/>
    </xf>
    <xf numFmtId="0" fontId="3" fillId="47" borderId="73" applyNumberFormat="0" applyProtection="0">
      <alignment horizontal="left" vertical="center" indent="1"/>
    </xf>
    <xf numFmtId="0" fontId="3" fillId="47" borderId="73" applyNumberFormat="0" applyProtection="0">
      <alignment horizontal="left" vertical="center" indent="1"/>
    </xf>
    <xf numFmtId="0" fontId="3" fillId="47" borderId="73" applyNumberFormat="0" applyProtection="0">
      <alignment horizontal="left" vertical="center" indent="1"/>
    </xf>
    <xf numFmtId="0" fontId="3" fillId="47" borderId="73" applyNumberFormat="0" applyProtection="0">
      <alignment horizontal="left" vertical="center" indent="1"/>
    </xf>
    <xf numFmtId="0" fontId="3" fillId="47" borderId="73" applyNumberFormat="0" applyProtection="0">
      <alignment horizontal="left" vertical="center" indent="1"/>
    </xf>
    <xf numFmtId="0" fontId="3" fillId="47" borderId="73" applyNumberFormat="0" applyProtection="0">
      <alignment horizontal="left" vertical="center" indent="1"/>
    </xf>
    <xf numFmtId="0" fontId="3" fillId="47" borderId="73" applyNumberFormat="0" applyProtection="0">
      <alignment horizontal="left" vertical="center" indent="1"/>
    </xf>
    <xf numFmtId="0" fontId="3" fillId="47" borderId="73" applyNumberFormat="0" applyProtection="0">
      <alignment horizontal="left" vertical="center" indent="1"/>
    </xf>
    <xf numFmtId="0" fontId="3" fillId="47" borderId="73" applyNumberFormat="0" applyProtection="0">
      <alignment horizontal="left" vertical="center" indent="1"/>
    </xf>
    <xf numFmtId="0" fontId="3" fillId="47" borderId="73" applyNumberFormat="0" applyProtection="0">
      <alignment horizontal="left" vertical="center" indent="1"/>
    </xf>
    <xf numFmtId="0" fontId="3" fillId="47" borderId="73" applyNumberFormat="0" applyProtection="0">
      <alignment horizontal="left" vertical="center" indent="1"/>
    </xf>
    <xf numFmtId="0" fontId="3" fillId="47" borderId="73" applyNumberFormat="0" applyProtection="0">
      <alignment horizontal="left" vertical="center" indent="1"/>
    </xf>
    <xf numFmtId="0" fontId="3" fillId="47" borderId="73" applyNumberFormat="0" applyProtection="0">
      <alignment horizontal="left" vertical="center" indent="1"/>
    </xf>
    <xf numFmtId="0" fontId="3" fillId="47" borderId="73" applyNumberFormat="0" applyProtection="0">
      <alignment horizontal="left" vertical="center" indent="1"/>
    </xf>
    <xf numFmtId="0" fontId="3" fillId="47" borderId="73" applyNumberFormat="0" applyProtection="0">
      <alignment horizontal="left" vertical="center" indent="1"/>
    </xf>
    <xf numFmtId="0" fontId="3" fillId="47" borderId="73" applyNumberFormat="0" applyProtection="0">
      <alignment horizontal="left" vertical="center" indent="1"/>
    </xf>
    <xf numFmtId="0" fontId="3" fillId="47" borderId="73" applyNumberFormat="0" applyProtection="0">
      <alignment horizontal="left" vertical="center" indent="1"/>
    </xf>
    <xf numFmtId="0" fontId="3" fillId="47" borderId="73" applyNumberFormat="0" applyProtection="0">
      <alignment horizontal="left" vertical="center" indent="1"/>
    </xf>
    <xf numFmtId="0" fontId="3" fillId="47" borderId="73" applyNumberFormat="0" applyProtection="0">
      <alignment horizontal="left" vertical="center" indent="1"/>
    </xf>
    <xf numFmtId="0" fontId="3" fillId="47" borderId="73" applyNumberFormat="0" applyProtection="0">
      <alignment horizontal="left" vertical="center" indent="1"/>
    </xf>
    <xf numFmtId="0" fontId="3" fillId="47" borderId="73" applyNumberFormat="0" applyProtection="0">
      <alignment horizontal="left" vertical="center" indent="1"/>
    </xf>
    <xf numFmtId="0" fontId="3" fillId="47" borderId="73" applyNumberFormat="0" applyProtection="0">
      <alignment horizontal="left" vertical="center" indent="1"/>
    </xf>
    <xf numFmtId="0" fontId="3" fillId="47" borderId="73" applyNumberFormat="0" applyProtection="0">
      <alignment horizontal="left" vertical="center" indent="1"/>
    </xf>
    <xf numFmtId="0" fontId="3" fillId="47" borderId="73" applyNumberFormat="0" applyProtection="0">
      <alignment horizontal="left" vertical="center" indent="1"/>
    </xf>
    <xf numFmtId="0" fontId="3" fillId="47" borderId="73" applyNumberFormat="0" applyProtection="0">
      <alignment horizontal="left" vertical="center" indent="1"/>
    </xf>
    <xf numFmtId="0" fontId="3" fillId="47" borderId="73" applyNumberFormat="0" applyProtection="0">
      <alignment horizontal="left" vertical="center" indent="1"/>
    </xf>
    <xf numFmtId="0" fontId="3" fillId="47" borderId="73" applyNumberFormat="0" applyProtection="0">
      <alignment horizontal="left" vertical="center" indent="1"/>
    </xf>
    <xf numFmtId="0" fontId="3" fillId="47" borderId="73" applyNumberFormat="0" applyProtection="0">
      <alignment horizontal="left" vertical="center" indent="1"/>
    </xf>
    <xf numFmtId="0" fontId="3" fillId="47" borderId="73" applyNumberFormat="0" applyProtection="0">
      <alignment horizontal="left" vertical="center" indent="1"/>
    </xf>
    <xf numFmtId="0" fontId="3" fillId="47" borderId="73" applyNumberFormat="0" applyProtection="0">
      <alignment horizontal="left" vertical="center" indent="1"/>
    </xf>
    <xf numFmtId="0" fontId="3" fillId="47" borderId="73" applyNumberFormat="0" applyProtection="0">
      <alignment horizontal="left" vertical="center" indent="1"/>
    </xf>
    <xf numFmtId="0" fontId="3" fillId="47" borderId="73" applyNumberFormat="0" applyProtection="0">
      <alignment horizontal="left" vertical="center" indent="1"/>
    </xf>
    <xf numFmtId="0" fontId="3" fillId="47" borderId="73" applyNumberFormat="0" applyProtection="0">
      <alignment horizontal="left" vertical="center" indent="1"/>
    </xf>
    <xf numFmtId="0" fontId="3" fillId="47" borderId="73" applyNumberFormat="0" applyProtection="0">
      <alignment horizontal="left" vertical="center" indent="1"/>
    </xf>
    <xf numFmtId="0" fontId="3" fillId="47" borderId="73" applyNumberFormat="0" applyProtection="0">
      <alignment horizontal="left" vertical="center" indent="1"/>
    </xf>
    <xf numFmtId="0" fontId="3" fillId="47" borderId="73" applyNumberFormat="0" applyProtection="0">
      <alignment horizontal="left" vertical="center" indent="1"/>
    </xf>
    <xf numFmtId="0" fontId="3" fillId="47" borderId="73" applyNumberFormat="0" applyProtection="0">
      <alignment horizontal="left" vertical="center" indent="1"/>
    </xf>
    <xf numFmtId="0" fontId="3" fillId="47" borderId="73" applyNumberFormat="0" applyProtection="0">
      <alignment horizontal="left" vertical="center" indent="1"/>
    </xf>
    <xf numFmtId="0" fontId="3" fillId="47" borderId="73" applyNumberFormat="0" applyProtection="0">
      <alignment horizontal="left" vertical="center" indent="1"/>
    </xf>
    <xf numFmtId="0" fontId="3" fillId="47" borderId="73" applyNumberFormat="0" applyProtection="0">
      <alignment horizontal="left" vertical="center" indent="1"/>
    </xf>
    <xf numFmtId="0" fontId="3" fillId="47" borderId="73" applyNumberFormat="0" applyProtection="0">
      <alignment horizontal="left" vertical="center" indent="1"/>
    </xf>
    <xf numFmtId="0" fontId="3" fillId="47" borderId="73" applyNumberFormat="0" applyProtection="0">
      <alignment horizontal="left" vertical="center" indent="1"/>
    </xf>
    <xf numFmtId="0" fontId="3" fillId="47" borderId="73" applyNumberFormat="0" applyProtection="0">
      <alignment horizontal="left" vertical="center" indent="1"/>
    </xf>
    <xf numFmtId="0" fontId="3" fillId="47" borderId="73" applyNumberFormat="0" applyProtection="0">
      <alignment horizontal="left" vertical="center" indent="1"/>
    </xf>
    <xf numFmtId="0" fontId="3" fillId="47" borderId="73" applyNumberFormat="0" applyProtection="0">
      <alignment horizontal="left" vertical="center" indent="1"/>
    </xf>
    <xf numFmtId="0" fontId="3" fillId="47" borderId="73" applyNumberFormat="0" applyProtection="0">
      <alignment horizontal="left" vertical="center" indent="1"/>
    </xf>
    <xf numFmtId="0" fontId="3" fillId="47" borderId="73" applyNumberFormat="0" applyProtection="0">
      <alignment horizontal="left" vertical="center" indent="1"/>
    </xf>
    <xf numFmtId="0" fontId="3" fillId="47" borderId="73" applyNumberFormat="0" applyProtection="0">
      <alignment horizontal="left" vertical="center" indent="1"/>
    </xf>
    <xf numFmtId="0" fontId="3" fillId="47" borderId="73" applyNumberFormat="0" applyProtection="0">
      <alignment horizontal="left" vertical="center" indent="1"/>
    </xf>
    <xf numFmtId="0" fontId="3" fillId="47" borderId="73" applyNumberFormat="0" applyProtection="0">
      <alignment horizontal="left" vertical="center" indent="1"/>
    </xf>
    <xf numFmtId="0" fontId="3" fillId="47" borderId="73" applyNumberFormat="0" applyProtection="0">
      <alignment horizontal="left" vertical="center" indent="1"/>
    </xf>
    <xf numFmtId="0" fontId="3" fillId="47" borderId="73" applyNumberFormat="0" applyProtection="0">
      <alignment horizontal="left" vertical="center" indent="1"/>
    </xf>
    <xf numFmtId="0" fontId="3" fillId="47" borderId="73" applyNumberFormat="0" applyProtection="0">
      <alignment horizontal="left" vertical="center" indent="1"/>
    </xf>
    <xf numFmtId="0" fontId="3" fillId="47" borderId="73" applyNumberFormat="0" applyProtection="0">
      <alignment horizontal="left" vertical="center" indent="1"/>
    </xf>
    <xf numFmtId="0" fontId="3" fillId="47" borderId="73" applyNumberFormat="0" applyProtection="0">
      <alignment horizontal="left" vertical="center" indent="1"/>
    </xf>
    <xf numFmtId="0" fontId="3" fillId="47" borderId="73" applyNumberFormat="0" applyProtection="0">
      <alignment horizontal="left" vertical="center" indent="1"/>
    </xf>
    <xf numFmtId="0" fontId="3" fillId="47" borderId="73" applyNumberFormat="0" applyProtection="0">
      <alignment horizontal="left" vertical="center" indent="1"/>
    </xf>
    <xf numFmtId="0" fontId="3" fillId="47" borderId="73" applyNumberFormat="0" applyProtection="0">
      <alignment horizontal="left" vertical="center" indent="1"/>
    </xf>
    <xf numFmtId="0" fontId="3" fillId="47" borderId="73" applyNumberFormat="0" applyProtection="0">
      <alignment horizontal="left" vertical="center" indent="1"/>
    </xf>
    <xf numFmtId="0" fontId="3" fillId="47" borderId="73" applyNumberFormat="0" applyProtection="0">
      <alignment horizontal="left" vertical="center" indent="1"/>
    </xf>
    <xf numFmtId="0" fontId="3" fillId="47" borderId="73" applyNumberFormat="0" applyProtection="0">
      <alignment horizontal="left" vertical="center" indent="1"/>
    </xf>
    <xf numFmtId="0" fontId="3" fillId="47" borderId="73" applyNumberFormat="0" applyProtection="0">
      <alignment horizontal="left" vertical="center" indent="1"/>
    </xf>
    <xf numFmtId="0" fontId="3" fillId="47" borderId="73" applyNumberFormat="0" applyProtection="0">
      <alignment horizontal="left" vertical="center" indent="1"/>
    </xf>
    <xf numFmtId="0" fontId="3" fillId="47" borderId="73" applyNumberFormat="0" applyProtection="0">
      <alignment horizontal="left" vertical="center" indent="1"/>
    </xf>
    <xf numFmtId="0" fontId="3" fillId="47" borderId="73" applyNumberFormat="0" applyProtection="0">
      <alignment horizontal="left" vertical="center" indent="1"/>
    </xf>
    <xf numFmtId="0" fontId="3" fillId="47" borderId="73" applyNumberFormat="0" applyProtection="0">
      <alignment horizontal="left" vertical="center" indent="1"/>
    </xf>
    <xf numFmtId="0" fontId="3" fillId="47" borderId="73" applyNumberFormat="0" applyProtection="0">
      <alignment horizontal="left" vertical="center" indent="1"/>
    </xf>
    <xf numFmtId="0" fontId="3" fillId="47" borderId="73" applyNumberFormat="0" applyProtection="0">
      <alignment horizontal="left" vertical="center" indent="1"/>
    </xf>
    <xf numFmtId="0" fontId="3" fillId="47" borderId="73" applyNumberFormat="0" applyProtection="0">
      <alignment horizontal="left" vertical="center" indent="1"/>
    </xf>
    <xf numFmtId="0" fontId="3" fillId="47" borderId="73" applyNumberFormat="0" applyProtection="0">
      <alignment horizontal="left" vertical="center" indent="1"/>
    </xf>
    <xf numFmtId="0" fontId="3" fillId="47" borderId="73" applyNumberFormat="0" applyProtection="0">
      <alignment horizontal="left" vertical="center" indent="1"/>
    </xf>
    <xf numFmtId="0" fontId="3" fillId="47" borderId="73" applyNumberFormat="0" applyProtection="0">
      <alignment horizontal="left" vertical="center" indent="1"/>
    </xf>
    <xf numFmtId="0" fontId="3" fillId="47" borderId="73" applyNumberFormat="0" applyProtection="0">
      <alignment horizontal="left" vertical="center" indent="1"/>
    </xf>
    <xf numFmtId="0" fontId="3" fillId="47" borderId="73" applyNumberFormat="0" applyProtection="0">
      <alignment horizontal="left" vertical="center" indent="1"/>
    </xf>
    <xf numFmtId="0" fontId="3" fillId="47" borderId="73" applyNumberFormat="0" applyProtection="0">
      <alignment horizontal="left" vertical="center" indent="1"/>
    </xf>
    <xf numFmtId="0" fontId="3" fillId="47" borderId="73" applyNumberFormat="0" applyProtection="0">
      <alignment horizontal="left" vertical="center" indent="1"/>
    </xf>
    <xf numFmtId="0" fontId="3" fillId="47" borderId="73" applyNumberFormat="0" applyProtection="0">
      <alignment horizontal="left" vertical="center" indent="1"/>
    </xf>
    <xf numFmtId="0" fontId="3" fillId="47" borderId="73" applyNumberFormat="0" applyProtection="0">
      <alignment horizontal="left" vertical="center" indent="1"/>
    </xf>
    <xf numFmtId="0" fontId="3" fillId="47" borderId="73" applyNumberFormat="0" applyProtection="0">
      <alignment horizontal="left" vertical="center" indent="1"/>
    </xf>
    <xf numFmtId="0" fontId="3" fillId="47" borderId="73" applyNumberFormat="0" applyProtection="0">
      <alignment horizontal="left" vertical="center" indent="1"/>
    </xf>
    <xf numFmtId="0" fontId="3" fillId="47" borderId="73" applyNumberFormat="0" applyProtection="0">
      <alignment horizontal="left" vertical="center" indent="1"/>
    </xf>
    <xf numFmtId="0" fontId="3" fillId="47" borderId="73" applyNumberFormat="0" applyProtection="0">
      <alignment horizontal="left" vertical="center" indent="1"/>
    </xf>
    <xf numFmtId="0" fontId="3" fillId="47" borderId="73" applyNumberFormat="0" applyProtection="0">
      <alignment horizontal="left" vertical="center" indent="1"/>
    </xf>
    <xf numFmtId="0" fontId="3" fillId="47" borderId="73" applyNumberFormat="0" applyProtection="0">
      <alignment horizontal="left" vertical="center" indent="1"/>
    </xf>
    <xf numFmtId="0" fontId="3" fillId="47" borderId="73" applyNumberFormat="0" applyProtection="0">
      <alignment horizontal="left" vertical="center" indent="1"/>
    </xf>
    <xf numFmtId="0" fontId="3" fillId="47" borderId="73" applyNumberFormat="0" applyProtection="0">
      <alignment horizontal="left" vertical="center" indent="1"/>
    </xf>
    <xf numFmtId="0" fontId="3" fillId="47" borderId="73" applyNumberFormat="0" applyProtection="0">
      <alignment horizontal="left" vertical="center" indent="1"/>
    </xf>
    <xf numFmtId="0" fontId="3" fillId="47" borderId="73" applyNumberFormat="0" applyProtection="0">
      <alignment horizontal="left" vertical="center" indent="1"/>
    </xf>
    <xf numFmtId="0" fontId="3" fillId="47" borderId="73" applyNumberFormat="0" applyProtection="0">
      <alignment horizontal="left" vertical="center" indent="1"/>
    </xf>
    <xf numFmtId="0" fontId="3" fillId="47" borderId="73" applyNumberFormat="0" applyProtection="0">
      <alignment horizontal="left" vertical="center" indent="1"/>
    </xf>
    <xf numFmtId="0" fontId="3" fillId="47" borderId="73" applyNumberFormat="0" applyProtection="0">
      <alignment horizontal="left" vertical="center" indent="1"/>
    </xf>
    <xf numFmtId="0" fontId="3" fillId="47" borderId="73" applyNumberFormat="0" applyProtection="0">
      <alignment horizontal="left" vertical="center" indent="1"/>
    </xf>
    <xf numFmtId="0" fontId="3" fillId="47" borderId="73" applyNumberFormat="0" applyProtection="0">
      <alignment horizontal="left" vertical="center" indent="1"/>
    </xf>
    <xf numFmtId="0" fontId="3" fillId="47" borderId="73" applyNumberFormat="0" applyProtection="0">
      <alignment horizontal="left" vertical="center" indent="1"/>
    </xf>
    <xf numFmtId="0" fontId="3" fillId="47" borderId="73" applyNumberFormat="0" applyProtection="0">
      <alignment horizontal="left" vertical="center" indent="1"/>
    </xf>
    <xf numFmtId="0" fontId="3" fillId="47" borderId="73" applyNumberFormat="0" applyProtection="0">
      <alignment horizontal="left" vertical="center" indent="1"/>
    </xf>
    <xf numFmtId="0" fontId="3" fillId="47" borderId="73" applyNumberFormat="0" applyProtection="0">
      <alignment horizontal="left" vertical="center" indent="1"/>
    </xf>
    <xf numFmtId="0" fontId="3" fillId="47" borderId="73" applyNumberFormat="0" applyProtection="0">
      <alignment horizontal="left" vertical="center" indent="1"/>
    </xf>
    <xf numFmtId="0" fontId="3" fillId="47" borderId="73" applyNumberFormat="0" applyProtection="0">
      <alignment horizontal="left" vertical="center" indent="1"/>
    </xf>
    <xf numFmtId="0" fontId="3" fillId="47" borderId="73" applyNumberFormat="0" applyProtection="0">
      <alignment horizontal="left" vertical="center" indent="1"/>
    </xf>
    <xf numFmtId="0" fontId="3" fillId="47" borderId="73" applyNumberFormat="0" applyProtection="0">
      <alignment horizontal="left" vertical="center" indent="1"/>
    </xf>
    <xf numFmtId="0" fontId="3" fillId="47" borderId="73" applyNumberFormat="0" applyProtection="0">
      <alignment horizontal="left" vertical="center" indent="1"/>
    </xf>
    <xf numFmtId="0" fontId="3" fillId="47" borderId="73" applyNumberFormat="0" applyProtection="0">
      <alignment horizontal="left" vertical="center" indent="1"/>
    </xf>
    <xf numFmtId="0" fontId="3" fillId="47" borderId="73" applyNumberFormat="0" applyProtection="0">
      <alignment horizontal="left" vertical="center" indent="1"/>
    </xf>
    <xf numFmtId="0" fontId="3" fillId="47" borderId="73" applyNumberFormat="0" applyProtection="0">
      <alignment horizontal="left" vertical="center" indent="1"/>
    </xf>
    <xf numFmtId="0" fontId="3" fillId="47" borderId="73" applyNumberFormat="0" applyProtection="0">
      <alignment horizontal="left" vertical="center" indent="1"/>
    </xf>
    <xf numFmtId="0" fontId="3" fillId="47" borderId="73" applyNumberFormat="0" applyProtection="0">
      <alignment horizontal="left" vertical="center" indent="1"/>
    </xf>
    <xf numFmtId="0" fontId="3" fillId="47" borderId="73" applyNumberFormat="0" applyProtection="0">
      <alignment horizontal="left" vertical="center" indent="1"/>
    </xf>
    <xf numFmtId="0" fontId="3" fillId="47" borderId="73" applyNumberFormat="0" applyProtection="0">
      <alignment horizontal="left" vertical="center" indent="1"/>
    </xf>
    <xf numFmtId="0" fontId="3" fillId="47" borderId="73" applyNumberFormat="0" applyProtection="0">
      <alignment horizontal="left" vertical="center" indent="1"/>
    </xf>
    <xf numFmtId="0" fontId="3" fillId="47" borderId="73" applyNumberFormat="0" applyProtection="0">
      <alignment horizontal="left" vertical="center" indent="1"/>
    </xf>
    <xf numFmtId="0" fontId="3" fillId="47" borderId="73" applyNumberFormat="0" applyProtection="0">
      <alignment horizontal="left" vertical="center" indent="1"/>
    </xf>
    <xf numFmtId="0" fontId="3" fillId="47" borderId="73" applyNumberFormat="0" applyProtection="0">
      <alignment horizontal="left" vertical="center" indent="1"/>
    </xf>
    <xf numFmtId="0" fontId="3" fillId="47" borderId="73" applyNumberFormat="0" applyProtection="0">
      <alignment horizontal="left" vertical="center" indent="1"/>
    </xf>
    <xf numFmtId="0" fontId="3" fillId="47" borderId="73" applyNumberFormat="0" applyProtection="0">
      <alignment horizontal="left" vertical="center" indent="1"/>
    </xf>
    <xf numFmtId="0" fontId="3" fillId="47" borderId="73" applyNumberFormat="0" applyProtection="0">
      <alignment horizontal="left" vertical="center" indent="1"/>
    </xf>
    <xf numFmtId="0" fontId="3" fillId="47" borderId="73" applyNumberFormat="0" applyProtection="0">
      <alignment horizontal="left" vertical="center" indent="1"/>
    </xf>
    <xf numFmtId="0" fontId="3" fillId="47" borderId="73" applyNumberFormat="0" applyProtection="0">
      <alignment horizontal="left" vertical="center" indent="1"/>
    </xf>
    <xf numFmtId="0" fontId="3" fillId="47" borderId="73" applyNumberFormat="0" applyProtection="0">
      <alignment horizontal="left" vertical="center" indent="1"/>
    </xf>
    <xf numFmtId="0" fontId="3" fillId="47" borderId="73" applyNumberFormat="0" applyProtection="0">
      <alignment horizontal="left" vertical="center" indent="1"/>
    </xf>
    <xf numFmtId="0" fontId="3" fillId="47" borderId="73" applyNumberFormat="0" applyProtection="0">
      <alignment horizontal="left" vertical="center" indent="1"/>
    </xf>
    <xf numFmtId="0" fontId="3" fillId="47" borderId="73" applyNumberFormat="0" applyProtection="0">
      <alignment horizontal="left" vertical="center" indent="1"/>
    </xf>
    <xf numFmtId="0" fontId="3" fillId="47" borderId="73" applyNumberFormat="0" applyProtection="0">
      <alignment horizontal="left" vertical="center" indent="1"/>
    </xf>
    <xf numFmtId="0" fontId="3" fillId="47" borderId="73" applyNumberFormat="0" applyProtection="0">
      <alignment horizontal="left" vertical="center" indent="1"/>
    </xf>
    <xf numFmtId="0" fontId="3" fillId="47" borderId="73" applyNumberFormat="0" applyProtection="0">
      <alignment horizontal="left" vertical="center" indent="1"/>
    </xf>
    <xf numFmtId="0" fontId="3" fillId="47" borderId="73" applyNumberFormat="0" applyProtection="0">
      <alignment horizontal="left" vertical="center" indent="1"/>
    </xf>
    <xf numFmtId="0" fontId="3" fillId="47" borderId="73" applyNumberFormat="0" applyProtection="0">
      <alignment horizontal="left" vertical="center" indent="1"/>
    </xf>
    <xf numFmtId="0" fontId="3" fillId="47" borderId="73" applyNumberFormat="0" applyProtection="0">
      <alignment horizontal="left" vertical="center" indent="1"/>
    </xf>
    <xf numFmtId="0" fontId="3" fillId="47" borderId="73" applyNumberFormat="0" applyProtection="0">
      <alignment horizontal="left" vertical="center" indent="1"/>
    </xf>
    <xf numFmtId="0" fontId="3" fillId="47" borderId="73" applyNumberFormat="0" applyProtection="0">
      <alignment horizontal="left" vertical="center" indent="1"/>
    </xf>
    <xf numFmtId="0" fontId="3" fillId="47" borderId="73" applyNumberFormat="0" applyProtection="0">
      <alignment horizontal="left" vertical="center" indent="1"/>
    </xf>
    <xf numFmtId="0" fontId="3" fillId="47" borderId="73" applyNumberFormat="0" applyProtection="0">
      <alignment horizontal="left" vertical="center" indent="1"/>
    </xf>
    <xf numFmtId="0" fontId="3" fillId="47" borderId="73" applyNumberFormat="0" applyProtection="0">
      <alignment horizontal="left" vertical="center" indent="1"/>
    </xf>
    <xf numFmtId="0" fontId="3" fillId="47" borderId="73" applyNumberFormat="0" applyProtection="0">
      <alignment horizontal="left" vertical="center" indent="1"/>
    </xf>
    <xf numFmtId="0" fontId="3" fillId="47" borderId="73" applyNumberFormat="0" applyProtection="0">
      <alignment horizontal="left" vertical="center" indent="1"/>
    </xf>
    <xf numFmtId="0" fontId="3" fillId="47" borderId="73" applyNumberFormat="0" applyProtection="0">
      <alignment horizontal="left" vertical="center" indent="1"/>
    </xf>
    <xf numFmtId="0" fontId="3" fillId="47" borderId="73" applyNumberFormat="0" applyProtection="0">
      <alignment horizontal="left" vertical="center" indent="1"/>
    </xf>
    <xf numFmtId="0" fontId="3" fillId="47" borderId="73" applyNumberFormat="0" applyProtection="0">
      <alignment horizontal="left" vertical="center" indent="1"/>
    </xf>
    <xf numFmtId="0" fontId="3" fillId="47" borderId="73" applyNumberFormat="0" applyProtection="0">
      <alignment horizontal="left" vertical="center" indent="1"/>
    </xf>
    <xf numFmtId="0" fontId="3" fillId="47" borderId="73" applyNumberFormat="0" applyProtection="0">
      <alignment horizontal="left" vertical="center" indent="1"/>
    </xf>
    <xf numFmtId="0" fontId="3" fillId="47" borderId="73" applyNumberFormat="0" applyProtection="0">
      <alignment horizontal="left" vertical="center" indent="1"/>
    </xf>
    <xf numFmtId="0" fontId="3" fillId="47" borderId="73" applyNumberFormat="0" applyProtection="0">
      <alignment horizontal="left" vertical="center" indent="1"/>
    </xf>
    <xf numFmtId="0" fontId="3" fillId="47" borderId="73" applyNumberFormat="0" applyProtection="0">
      <alignment horizontal="left" vertical="center" indent="1"/>
    </xf>
    <xf numFmtId="0" fontId="3" fillId="47" borderId="73" applyNumberFormat="0" applyProtection="0">
      <alignment horizontal="left" vertical="center" indent="1"/>
    </xf>
    <xf numFmtId="0" fontId="3" fillId="47" borderId="73" applyNumberFormat="0" applyProtection="0">
      <alignment horizontal="left" vertical="center" indent="1"/>
    </xf>
    <xf numFmtId="0" fontId="3" fillId="47" borderId="73" applyNumberFormat="0" applyProtection="0">
      <alignment horizontal="left" vertical="center" indent="1"/>
    </xf>
    <xf numFmtId="0" fontId="3" fillId="47" borderId="73" applyNumberFormat="0" applyProtection="0">
      <alignment horizontal="left" vertical="center" indent="1"/>
    </xf>
    <xf numFmtId="0" fontId="3" fillId="47" borderId="73" applyNumberFormat="0" applyProtection="0">
      <alignment horizontal="left" vertical="center" indent="1"/>
    </xf>
    <xf numFmtId="0" fontId="3" fillId="47" borderId="73" applyNumberFormat="0" applyProtection="0">
      <alignment horizontal="left" vertical="center" indent="1"/>
    </xf>
    <xf numFmtId="0" fontId="3" fillId="47" borderId="73" applyNumberFormat="0" applyProtection="0">
      <alignment horizontal="left" vertical="center" indent="1"/>
    </xf>
    <xf numFmtId="0" fontId="3" fillId="47" borderId="73" applyNumberFormat="0" applyProtection="0">
      <alignment horizontal="left" vertical="center" indent="1"/>
    </xf>
    <xf numFmtId="0" fontId="3" fillId="47" borderId="73" applyNumberFormat="0" applyProtection="0">
      <alignment horizontal="left" vertical="center" indent="1"/>
    </xf>
    <xf numFmtId="0" fontId="3" fillId="47" borderId="73" applyNumberFormat="0" applyProtection="0">
      <alignment horizontal="left" vertical="center" indent="1"/>
    </xf>
    <xf numFmtId="0" fontId="3" fillId="47" borderId="73" applyNumberFormat="0" applyProtection="0">
      <alignment horizontal="left" vertical="center" indent="1"/>
    </xf>
    <xf numFmtId="0" fontId="3" fillId="47" borderId="73" applyNumberFormat="0" applyProtection="0">
      <alignment horizontal="left" vertical="center" indent="1"/>
    </xf>
    <xf numFmtId="0" fontId="3" fillId="47" borderId="73" applyNumberFormat="0" applyProtection="0">
      <alignment horizontal="left" vertical="center" indent="1"/>
    </xf>
    <xf numFmtId="0" fontId="3" fillId="47" borderId="73" applyNumberFormat="0" applyProtection="0">
      <alignment horizontal="left" vertical="center" indent="1"/>
    </xf>
    <xf numFmtId="0" fontId="3" fillId="47" borderId="73" applyNumberFormat="0" applyProtection="0">
      <alignment horizontal="left" vertical="center" indent="1"/>
    </xf>
    <xf numFmtId="0" fontId="3" fillId="47" borderId="73" applyNumberFormat="0" applyProtection="0">
      <alignment horizontal="left" vertical="center" indent="1"/>
    </xf>
    <xf numFmtId="0" fontId="3" fillId="47" borderId="73" applyNumberFormat="0" applyProtection="0">
      <alignment horizontal="left" vertical="center" indent="1"/>
    </xf>
    <xf numFmtId="0" fontId="3" fillId="47" borderId="73" applyNumberFormat="0" applyProtection="0">
      <alignment horizontal="left" vertical="center" indent="1"/>
    </xf>
    <xf numFmtId="0" fontId="3" fillId="47" borderId="73" applyNumberFormat="0" applyProtection="0">
      <alignment horizontal="left" vertical="center" indent="1"/>
    </xf>
    <xf numFmtId="0" fontId="3" fillId="47" borderId="73" applyNumberFormat="0" applyProtection="0">
      <alignment horizontal="left" vertical="center" indent="1"/>
    </xf>
    <xf numFmtId="0" fontId="3" fillId="47" borderId="73" applyNumberFormat="0" applyProtection="0">
      <alignment horizontal="left" vertical="center" indent="1"/>
    </xf>
    <xf numFmtId="0" fontId="3" fillId="47" borderId="73" applyNumberFormat="0" applyProtection="0">
      <alignment horizontal="left" vertical="center" indent="1"/>
    </xf>
    <xf numFmtId="0" fontId="3" fillId="47" borderId="73" applyNumberFormat="0" applyProtection="0">
      <alignment horizontal="left" vertical="center" indent="1"/>
    </xf>
    <xf numFmtId="0" fontId="3" fillId="47" borderId="73" applyNumberFormat="0" applyProtection="0">
      <alignment horizontal="left" vertical="center" indent="1"/>
    </xf>
    <xf numFmtId="0" fontId="3" fillId="47" borderId="73" applyNumberFormat="0" applyProtection="0">
      <alignment horizontal="left" vertical="center" indent="1"/>
    </xf>
    <xf numFmtId="0" fontId="3" fillId="47" borderId="73" applyNumberFormat="0" applyProtection="0">
      <alignment horizontal="left" vertical="center" indent="1"/>
    </xf>
    <xf numFmtId="0" fontId="3" fillId="47" borderId="73" applyNumberFormat="0" applyProtection="0">
      <alignment horizontal="left" vertical="center" indent="1"/>
    </xf>
    <xf numFmtId="0" fontId="3" fillId="47" borderId="73" applyNumberFormat="0" applyProtection="0">
      <alignment horizontal="left" vertical="center" indent="1"/>
    </xf>
    <xf numFmtId="0" fontId="3" fillId="47" borderId="73" applyNumberFormat="0" applyProtection="0">
      <alignment horizontal="left" vertical="center" indent="1"/>
    </xf>
    <xf numFmtId="0" fontId="3" fillId="47" borderId="73" applyNumberFormat="0" applyProtection="0">
      <alignment horizontal="left" vertical="center" indent="1"/>
    </xf>
    <xf numFmtId="0" fontId="3" fillId="47" borderId="73" applyNumberFormat="0" applyProtection="0">
      <alignment horizontal="left" vertical="center" indent="1"/>
    </xf>
    <xf numFmtId="0" fontId="3" fillId="47" borderId="73" applyNumberFormat="0" applyProtection="0">
      <alignment horizontal="left" vertical="center" indent="1"/>
    </xf>
    <xf numFmtId="0" fontId="3" fillId="47" borderId="73" applyNumberFormat="0" applyProtection="0">
      <alignment horizontal="left" vertical="center" indent="1"/>
    </xf>
    <xf numFmtId="0" fontId="3" fillId="47" borderId="73" applyNumberFormat="0" applyProtection="0">
      <alignment horizontal="left" vertical="center" indent="1"/>
    </xf>
    <xf numFmtId="0" fontId="3" fillId="47" borderId="73" applyNumberFormat="0" applyProtection="0">
      <alignment horizontal="left" vertical="center" indent="1"/>
    </xf>
    <xf numFmtId="0" fontId="3" fillId="47" borderId="73" applyNumberFormat="0" applyProtection="0">
      <alignment horizontal="left" vertical="center" indent="1"/>
    </xf>
    <xf numFmtId="0" fontId="3" fillId="47" borderId="73" applyNumberFormat="0" applyProtection="0">
      <alignment horizontal="left" vertical="center" indent="1"/>
    </xf>
    <xf numFmtId="0" fontId="3" fillId="47" borderId="73" applyNumberFormat="0" applyProtection="0">
      <alignment horizontal="left" vertical="center" indent="1"/>
    </xf>
    <xf numFmtId="0" fontId="3" fillId="47" borderId="73" applyNumberFormat="0" applyProtection="0">
      <alignment horizontal="left" vertical="center" indent="1"/>
    </xf>
    <xf numFmtId="0" fontId="3" fillId="47" borderId="73" applyNumberFormat="0" applyProtection="0">
      <alignment horizontal="left" vertical="center" indent="1"/>
    </xf>
    <xf numFmtId="0" fontId="3" fillId="47" borderId="73" applyNumberFormat="0" applyProtection="0">
      <alignment horizontal="left" vertical="center" indent="1"/>
    </xf>
    <xf numFmtId="0" fontId="3" fillId="47" borderId="73" applyNumberFormat="0" applyProtection="0">
      <alignment horizontal="left" vertical="center" indent="1"/>
    </xf>
    <xf numFmtId="0" fontId="3" fillId="47" borderId="73" applyNumberFormat="0" applyProtection="0">
      <alignment horizontal="left" vertical="center" indent="1"/>
    </xf>
    <xf numFmtId="0" fontId="3" fillId="47" borderId="73" applyNumberFormat="0" applyProtection="0">
      <alignment horizontal="left" vertical="center" indent="1"/>
    </xf>
    <xf numFmtId="0" fontId="3" fillId="47" borderId="73" applyNumberFormat="0" applyProtection="0">
      <alignment horizontal="left" vertical="center" indent="1"/>
    </xf>
    <xf numFmtId="0" fontId="3" fillId="47" borderId="73" applyNumberFormat="0" applyProtection="0">
      <alignment horizontal="left" vertical="center" indent="1"/>
    </xf>
    <xf numFmtId="0" fontId="3" fillId="47" borderId="73" applyNumberFormat="0" applyProtection="0">
      <alignment horizontal="left" vertical="center" indent="1"/>
    </xf>
    <xf numFmtId="0" fontId="3" fillId="47" borderId="73" applyNumberFormat="0" applyProtection="0">
      <alignment horizontal="left" vertical="center" indent="1"/>
    </xf>
    <xf numFmtId="0" fontId="3" fillId="47" borderId="73" applyNumberFormat="0" applyProtection="0">
      <alignment horizontal="left" vertical="center" indent="1"/>
    </xf>
    <xf numFmtId="0" fontId="3" fillId="47" borderId="73" applyNumberFormat="0" applyProtection="0">
      <alignment horizontal="left" vertical="center" indent="1"/>
    </xf>
    <xf numFmtId="0" fontId="3" fillId="47" borderId="73" applyNumberFormat="0" applyProtection="0">
      <alignment horizontal="left" vertical="center" indent="1"/>
    </xf>
    <xf numFmtId="0" fontId="3" fillId="47" borderId="73" applyNumberFormat="0" applyProtection="0">
      <alignment horizontal="left" vertical="center" indent="1"/>
    </xf>
    <xf numFmtId="0" fontId="3" fillId="47" borderId="73" applyNumberFormat="0" applyProtection="0">
      <alignment horizontal="left" vertical="center" indent="1"/>
    </xf>
    <xf numFmtId="0" fontId="3" fillId="47" borderId="73" applyNumberFormat="0" applyProtection="0">
      <alignment horizontal="left" vertical="center" indent="1"/>
    </xf>
    <xf numFmtId="0" fontId="3" fillId="47" borderId="73" applyNumberFormat="0" applyProtection="0">
      <alignment horizontal="left" vertical="center" indent="1"/>
    </xf>
    <xf numFmtId="0" fontId="3" fillId="47" borderId="73" applyNumberFormat="0" applyProtection="0">
      <alignment horizontal="left" vertical="center" indent="1"/>
    </xf>
    <xf numFmtId="0" fontId="3" fillId="47" borderId="73" applyNumberFormat="0" applyProtection="0">
      <alignment horizontal="left" vertical="center" indent="1"/>
    </xf>
    <xf numFmtId="0" fontId="3" fillId="47" borderId="73" applyNumberFormat="0" applyProtection="0">
      <alignment horizontal="left" vertical="center" indent="1"/>
    </xf>
    <xf numFmtId="0" fontId="3" fillId="47" borderId="73" applyNumberFormat="0" applyProtection="0">
      <alignment horizontal="left" vertical="center" indent="1"/>
    </xf>
    <xf numFmtId="0" fontId="3" fillId="47" borderId="73" applyNumberFormat="0" applyProtection="0">
      <alignment horizontal="left" vertical="center" indent="1"/>
    </xf>
    <xf numFmtId="0" fontId="3" fillId="47" borderId="73" applyNumberFormat="0" applyProtection="0">
      <alignment horizontal="left" vertical="center" indent="1"/>
    </xf>
    <xf numFmtId="0" fontId="3" fillId="47" borderId="73" applyNumberFormat="0" applyProtection="0">
      <alignment horizontal="left" vertical="center" indent="1"/>
    </xf>
    <xf numFmtId="0" fontId="3" fillId="47" borderId="73" applyNumberFormat="0" applyProtection="0">
      <alignment horizontal="left" vertical="center" indent="1"/>
    </xf>
    <xf numFmtId="0" fontId="3" fillId="47" borderId="73" applyNumberFormat="0" applyProtection="0">
      <alignment horizontal="left" vertical="center" indent="1"/>
    </xf>
    <xf numFmtId="0" fontId="3" fillId="47" borderId="73" applyNumberFormat="0" applyProtection="0">
      <alignment horizontal="left" vertical="center" indent="1"/>
    </xf>
    <xf numFmtId="0" fontId="3" fillId="47" borderId="73" applyNumberFormat="0" applyProtection="0">
      <alignment horizontal="left" vertical="center" indent="1"/>
    </xf>
    <xf numFmtId="0" fontId="3" fillId="47" borderId="73" applyNumberFormat="0" applyProtection="0">
      <alignment horizontal="left" vertical="center" indent="1"/>
    </xf>
    <xf numFmtId="0" fontId="3" fillId="47" borderId="73" applyNumberFormat="0" applyProtection="0">
      <alignment horizontal="left" vertical="center" indent="1"/>
    </xf>
    <xf numFmtId="0" fontId="3" fillId="47" borderId="73" applyNumberFormat="0" applyProtection="0">
      <alignment horizontal="left" vertical="center" indent="1"/>
    </xf>
    <xf numFmtId="0" fontId="3" fillId="47" borderId="73" applyNumberFormat="0" applyProtection="0">
      <alignment horizontal="left" vertical="center" indent="1"/>
    </xf>
    <xf numFmtId="0" fontId="3" fillId="47" borderId="73" applyNumberFormat="0" applyProtection="0">
      <alignment horizontal="left" vertical="center" indent="1"/>
    </xf>
    <xf numFmtId="0" fontId="3" fillId="47" borderId="73" applyNumberFormat="0" applyProtection="0">
      <alignment horizontal="left" vertical="center" indent="1"/>
    </xf>
    <xf numFmtId="0" fontId="3" fillId="47" borderId="73" applyNumberFormat="0" applyProtection="0">
      <alignment horizontal="left" vertical="center" indent="1"/>
    </xf>
    <xf numFmtId="0" fontId="3" fillId="47" borderId="73" applyNumberFormat="0" applyProtection="0">
      <alignment horizontal="left" vertical="center" indent="1"/>
    </xf>
    <xf numFmtId="0" fontId="3" fillId="47" borderId="73" applyNumberFormat="0" applyProtection="0">
      <alignment horizontal="left" vertical="center" indent="1"/>
    </xf>
    <xf numFmtId="0" fontId="3" fillId="47" borderId="73" applyNumberFormat="0" applyProtection="0">
      <alignment horizontal="left" vertical="center" indent="1"/>
    </xf>
    <xf numFmtId="0" fontId="3" fillId="47" borderId="73" applyNumberFormat="0" applyProtection="0">
      <alignment horizontal="left" vertical="center" indent="1"/>
    </xf>
    <xf numFmtId="0" fontId="3" fillId="47" borderId="73" applyNumberFormat="0" applyProtection="0">
      <alignment horizontal="left" vertical="center" indent="1"/>
    </xf>
    <xf numFmtId="0" fontId="3" fillId="47" borderId="73" applyNumberFormat="0" applyProtection="0">
      <alignment horizontal="left" vertical="center" indent="1"/>
    </xf>
    <xf numFmtId="0" fontId="3" fillId="47" borderId="73" applyNumberFormat="0" applyProtection="0">
      <alignment horizontal="left" vertical="center" indent="1"/>
    </xf>
    <xf numFmtId="0" fontId="3" fillId="47" borderId="73" applyNumberFormat="0" applyProtection="0">
      <alignment horizontal="left" vertical="center" indent="1"/>
    </xf>
    <xf numFmtId="0" fontId="3" fillId="47" borderId="73" applyNumberFormat="0" applyProtection="0">
      <alignment horizontal="left" vertical="center" indent="1"/>
    </xf>
    <xf numFmtId="0" fontId="3" fillId="47" borderId="73" applyNumberFormat="0" applyProtection="0">
      <alignment horizontal="left" vertical="center" indent="1"/>
    </xf>
    <xf numFmtId="0" fontId="3" fillId="47" borderId="73" applyNumberFormat="0" applyProtection="0">
      <alignment horizontal="left" vertical="center" indent="1"/>
    </xf>
    <xf numFmtId="0" fontId="3" fillId="47" borderId="73" applyNumberFormat="0" applyProtection="0">
      <alignment horizontal="left" vertical="center" indent="1"/>
    </xf>
    <xf numFmtId="0" fontId="3" fillId="47" borderId="73" applyNumberFormat="0" applyProtection="0">
      <alignment horizontal="left" vertical="center" indent="1"/>
    </xf>
    <xf numFmtId="0" fontId="3" fillId="47" borderId="73" applyNumberFormat="0" applyProtection="0">
      <alignment horizontal="left" vertical="center" indent="1"/>
    </xf>
    <xf numFmtId="0" fontId="3" fillId="47" borderId="73" applyNumberFormat="0" applyProtection="0">
      <alignment horizontal="left" vertical="center" indent="1"/>
    </xf>
    <xf numFmtId="0" fontId="3" fillId="47" borderId="73" applyNumberFormat="0" applyProtection="0">
      <alignment horizontal="left" vertical="center" indent="1"/>
    </xf>
    <xf numFmtId="0" fontId="3" fillId="47" borderId="73" applyNumberFormat="0" applyProtection="0">
      <alignment horizontal="left" vertical="center" indent="1"/>
    </xf>
    <xf numFmtId="0" fontId="3" fillId="47" borderId="73" applyNumberFormat="0" applyProtection="0">
      <alignment horizontal="left" vertical="center" indent="1"/>
    </xf>
    <xf numFmtId="0" fontId="3" fillId="47" borderId="73" applyNumberFormat="0" applyProtection="0">
      <alignment horizontal="left" vertical="center" indent="1"/>
    </xf>
    <xf numFmtId="0" fontId="3" fillId="47" borderId="73" applyNumberFormat="0" applyProtection="0">
      <alignment horizontal="left" vertical="center" indent="1"/>
    </xf>
    <xf numFmtId="0" fontId="3" fillId="47" borderId="73" applyNumberFormat="0" applyProtection="0">
      <alignment horizontal="left" vertical="center" indent="1"/>
    </xf>
    <xf numFmtId="0" fontId="3" fillId="47" borderId="73" applyNumberFormat="0" applyProtection="0">
      <alignment horizontal="left" vertical="center" indent="1"/>
    </xf>
    <xf numFmtId="0" fontId="3" fillId="47" borderId="73" applyNumberFormat="0" applyProtection="0">
      <alignment horizontal="left" vertical="center" indent="1"/>
    </xf>
    <xf numFmtId="0" fontId="3" fillId="47" borderId="73" applyNumberFormat="0" applyProtection="0">
      <alignment horizontal="left" vertical="center" indent="1"/>
    </xf>
    <xf numFmtId="0" fontId="3" fillId="47" borderId="73" applyNumberFormat="0" applyProtection="0">
      <alignment horizontal="left" vertical="center" indent="1"/>
    </xf>
    <xf numFmtId="0" fontId="3" fillId="47" borderId="73" applyNumberFormat="0" applyProtection="0">
      <alignment horizontal="left" vertical="center" indent="1"/>
    </xf>
    <xf numFmtId="0" fontId="3" fillId="47" borderId="73" applyNumberFormat="0" applyProtection="0">
      <alignment horizontal="left" vertical="center" indent="1"/>
    </xf>
    <xf numFmtId="0" fontId="3" fillId="47" borderId="73" applyNumberFormat="0" applyProtection="0">
      <alignment horizontal="left" vertical="center" indent="1"/>
    </xf>
    <xf numFmtId="0" fontId="3" fillId="47" borderId="73" applyNumberFormat="0" applyProtection="0">
      <alignment horizontal="left" vertical="center" indent="1"/>
    </xf>
    <xf numFmtId="0" fontId="3" fillId="47" borderId="73" applyNumberFormat="0" applyProtection="0">
      <alignment horizontal="left" vertical="center" indent="1"/>
    </xf>
    <xf numFmtId="0" fontId="3" fillId="47" borderId="73" applyNumberFormat="0" applyProtection="0">
      <alignment horizontal="left" vertical="center" indent="1"/>
    </xf>
    <xf numFmtId="0" fontId="3" fillId="47" borderId="73" applyNumberFormat="0" applyProtection="0">
      <alignment horizontal="left" vertical="center" indent="1"/>
    </xf>
    <xf numFmtId="0" fontId="3" fillId="47" borderId="73" applyNumberFormat="0" applyProtection="0">
      <alignment horizontal="left" vertical="center" indent="1"/>
    </xf>
    <xf numFmtId="0" fontId="3" fillId="47" borderId="73" applyNumberFormat="0" applyProtection="0">
      <alignment horizontal="left" vertical="center" indent="1"/>
    </xf>
    <xf numFmtId="0" fontId="3" fillId="47" borderId="73" applyNumberFormat="0" applyProtection="0">
      <alignment horizontal="left" vertical="center" indent="1"/>
    </xf>
    <xf numFmtId="0" fontId="3" fillId="47" borderId="73" applyNumberFormat="0" applyProtection="0">
      <alignment horizontal="left" vertical="center" indent="1"/>
    </xf>
    <xf numFmtId="0" fontId="3" fillId="47" borderId="73" applyNumberFormat="0" applyProtection="0">
      <alignment horizontal="left" vertical="center" indent="1"/>
    </xf>
    <xf numFmtId="0" fontId="3" fillId="47" borderId="73" applyNumberFormat="0" applyProtection="0">
      <alignment horizontal="left" vertical="center" indent="1"/>
    </xf>
    <xf numFmtId="0" fontId="3" fillId="47" borderId="73" applyNumberFormat="0" applyProtection="0">
      <alignment horizontal="left" vertical="center" indent="1"/>
    </xf>
    <xf numFmtId="0" fontId="3" fillId="47" borderId="73" applyNumberFormat="0" applyProtection="0">
      <alignment horizontal="left" vertical="center" indent="1"/>
    </xf>
    <xf numFmtId="0" fontId="3" fillId="47" borderId="73" applyNumberFormat="0" applyProtection="0">
      <alignment horizontal="left" vertical="center" indent="1"/>
    </xf>
    <xf numFmtId="0" fontId="3" fillId="47" borderId="73" applyNumberFormat="0" applyProtection="0">
      <alignment horizontal="left" vertical="center" indent="1"/>
    </xf>
    <xf numFmtId="0" fontId="3" fillId="47" borderId="73" applyNumberFormat="0" applyProtection="0">
      <alignment horizontal="left" vertical="center" indent="1"/>
    </xf>
    <xf numFmtId="0" fontId="3" fillId="47" borderId="73" applyNumberFormat="0" applyProtection="0">
      <alignment horizontal="left" vertical="center" indent="1"/>
    </xf>
    <xf numFmtId="0" fontId="3" fillId="47" borderId="73" applyNumberFormat="0" applyProtection="0">
      <alignment horizontal="left" vertical="center" indent="1"/>
    </xf>
    <xf numFmtId="0" fontId="3" fillId="47" borderId="73" applyNumberFormat="0" applyProtection="0">
      <alignment horizontal="left" vertical="center" indent="1"/>
    </xf>
    <xf numFmtId="0" fontId="3" fillId="47" borderId="73" applyNumberFormat="0" applyProtection="0">
      <alignment horizontal="left" vertical="center" indent="1"/>
    </xf>
    <xf numFmtId="0" fontId="3" fillId="47" borderId="73" applyNumberFormat="0" applyProtection="0">
      <alignment horizontal="left" vertical="center" indent="1"/>
    </xf>
    <xf numFmtId="0" fontId="3" fillId="47" borderId="73" applyNumberFormat="0" applyProtection="0">
      <alignment horizontal="left" vertical="center" indent="1"/>
    </xf>
    <xf numFmtId="0" fontId="3" fillId="47" borderId="73" applyNumberFormat="0" applyProtection="0">
      <alignment horizontal="left" vertical="center" indent="1"/>
    </xf>
    <xf numFmtId="0" fontId="3" fillId="47" borderId="73" applyNumberFormat="0" applyProtection="0">
      <alignment horizontal="left" vertical="center" indent="1"/>
    </xf>
    <xf numFmtId="0" fontId="3" fillId="47" borderId="73" applyNumberFormat="0" applyProtection="0">
      <alignment horizontal="left" vertical="center" indent="1"/>
    </xf>
    <xf numFmtId="0" fontId="3" fillId="47" borderId="73" applyNumberFormat="0" applyProtection="0">
      <alignment horizontal="left" vertical="center" indent="1"/>
    </xf>
    <xf numFmtId="0" fontId="3" fillId="47" borderId="73" applyNumberFormat="0" applyProtection="0">
      <alignment horizontal="left" vertical="center" indent="1"/>
    </xf>
    <xf numFmtId="0" fontId="3" fillId="47" borderId="73" applyNumberFormat="0" applyProtection="0">
      <alignment horizontal="left" vertical="center" indent="1"/>
    </xf>
    <xf numFmtId="0" fontId="3" fillId="47" borderId="73" applyNumberFormat="0" applyProtection="0">
      <alignment horizontal="left" vertical="center" indent="1"/>
    </xf>
    <xf numFmtId="0" fontId="3" fillId="47" borderId="73" applyNumberFormat="0" applyProtection="0">
      <alignment horizontal="left" vertical="center" indent="1"/>
    </xf>
    <xf numFmtId="0" fontId="3" fillId="47" borderId="73" applyNumberFormat="0" applyProtection="0">
      <alignment horizontal="left" vertical="center" indent="1"/>
    </xf>
    <xf numFmtId="0" fontId="3" fillId="47" borderId="73" applyNumberFormat="0" applyProtection="0">
      <alignment horizontal="left" vertical="center" indent="1"/>
    </xf>
    <xf numFmtId="0" fontId="3" fillId="47" borderId="73" applyNumberFormat="0" applyProtection="0">
      <alignment horizontal="left" vertical="center" indent="1"/>
    </xf>
    <xf numFmtId="0" fontId="3" fillId="47" borderId="73" applyNumberFormat="0" applyProtection="0">
      <alignment horizontal="left" vertical="center" indent="1"/>
    </xf>
    <xf numFmtId="0" fontId="3" fillId="47" borderId="73" applyNumberFormat="0" applyProtection="0">
      <alignment horizontal="left" vertical="center" indent="1"/>
    </xf>
    <xf numFmtId="0" fontId="3" fillId="47" borderId="73" applyNumberFormat="0" applyProtection="0">
      <alignment horizontal="left" vertical="center" indent="1"/>
    </xf>
    <xf numFmtId="0" fontId="3" fillId="47" borderId="73" applyNumberFormat="0" applyProtection="0">
      <alignment horizontal="left" vertical="center" indent="1"/>
    </xf>
    <xf numFmtId="0" fontId="3" fillId="47" borderId="73" applyNumberFormat="0" applyProtection="0">
      <alignment horizontal="left" vertical="center" indent="1"/>
    </xf>
    <xf numFmtId="0" fontId="3" fillId="47" borderId="73" applyNumberFormat="0" applyProtection="0">
      <alignment horizontal="left" vertical="center" indent="1"/>
    </xf>
    <xf numFmtId="0" fontId="3" fillId="47" borderId="73" applyNumberFormat="0" applyProtection="0">
      <alignment horizontal="left" vertical="center" indent="1"/>
    </xf>
    <xf numFmtId="0" fontId="3" fillId="47" borderId="73" applyNumberFormat="0" applyProtection="0">
      <alignment horizontal="left" vertical="center" indent="1"/>
    </xf>
    <xf numFmtId="0" fontId="3" fillId="47" borderId="73" applyNumberFormat="0" applyProtection="0">
      <alignment horizontal="left" vertical="center" indent="1"/>
    </xf>
    <xf numFmtId="0" fontId="3" fillId="47" borderId="73" applyNumberFormat="0" applyProtection="0">
      <alignment horizontal="left" vertical="center" indent="1"/>
    </xf>
    <xf numFmtId="0" fontId="3" fillId="47" borderId="73" applyNumberFormat="0" applyProtection="0">
      <alignment horizontal="left" vertical="center" indent="1"/>
    </xf>
    <xf numFmtId="0" fontId="3" fillId="47" borderId="73" applyNumberFormat="0" applyProtection="0">
      <alignment horizontal="left" vertical="center" indent="1"/>
    </xf>
    <xf numFmtId="0" fontId="3" fillId="47" borderId="73" applyNumberFormat="0" applyProtection="0">
      <alignment horizontal="left" vertical="center" indent="1"/>
    </xf>
    <xf numFmtId="0" fontId="3" fillId="47" borderId="73" applyNumberFormat="0" applyProtection="0">
      <alignment horizontal="left" vertical="center" indent="1"/>
    </xf>
    <xf numFmtId="0" fontId="3" fillId="47" borderId="73" applyNumberFormat="0" applyProtection="0">
      <alignment horizontal="left" vertical="center" indent="1"/>
    </xf>
    <xf numFmtId="0" fontId="3" fillId="47" borderId="73" applyNumberFormat="0" applyProtection="0">
      <alignment horizontal="left" vertical="center" indent="1"/>
    </xf>
    <xf numFmtId="0" fontId="3" fillId="47" borderId="73" applyNumberFormat="0" applyProtection="0">
      <alignment horizontal="left" vertical="center" indent="1"/>
    </xf>
    <xf numFmtId="0" fontId="3" fillId="47" borderId="73" applyNumberFormat="0" applyProtection="0">
      <alignment horizontal="left" vertical="center" indent="1"/>
    </xf>
    <xf numFmtId="0" fontId="3" fillId="47" borderId="73" applyNumberFormat="0" applyProtection="0">
      <alignment horizontal="left" vertical="center" indent="1"/>
    </xf>
    <xf numFmtId="0" fontId="3" fillId="47" borderId="73" applyNumberFormat="0" applyProtection="0">
      <alignment horizontal="left" vertical="center" indent="1"/>
    </xf>
    <xf numFmtId="0" fontId="3" fillId="47" borderId="73" applyNumberFormat="0" applyProtection="0">
      <alignment horizontal="left" vertical="center" indent="1"/>
    </xf>
    <xf numFmtId="0" fontId="3" fillId="47" borderId="73" applyNumberFormat="0" applyProtection="0">
      <alignment horizontal="left" vertical="center" indent="1"/>
    </xf>
    <xf numFmtId="0" fontId="3" fillId="47" borderId="73" applyNumberFormat="0" applyProtection="0">
      <alignment horizontal="left" vertical="center" indent="1"/>
    </xf>
    <xf numFmtId="0" fontId="3" fillId="47" borderId="73" applyNumberFormat="0" applyProtection="0">
      <alignment horizontal="left" vertical="center" indent="1"/>
    </xf>
    <xf numFmtId="0" fontId="3" fillId="47" borderId="73" applyNumberFormat="0" applyProtection="0">
      <alignment horizontal="left" vertical="center" indent="1"/>
    </xf>
    <xf numFmtId="0" fontId="3" fillId="47" borderId="73" applyNumberFormat="0" applyProtection="0">
      <alignment horizontal="left" vertical="center" indent="1"/>
    </xf>
    <xf numFmtId="0" fontId="3" fillId="47" borderId="73" applyNumberFormat="0" applyProtection="0">
      <alignment horizontal="left" vertical="center" indent="1"/>
    </xf>
    <xf numFmtId="0" fontId="3" fillId="47" borderId="73" applyNumberFormat="0" applyProtection="0">
      <alignment horizontal="left" vertical="center" indent="1"/>
    </xf>
    <xf numFmtId="0" fontId="3" fillId="47" borderId="73" applyNumberFormat="0" applyProtection="0">
      <alignment horizontal="left" vertical="center" indent="1"/>
    </xf>
    <xf numFmtId="0" fontId="3" fillId="47" borderId="73" applyNumberFormat="0" applyProtection="0">
      <alignment horizontal="left" vertical="center" indent="1"/>
    </xf>
    <xf numFmtId="0" fontId="3" fillId="47" borderId="73" applyNumberFormat="0" applyProtection="0">
      <alignment horizontal="left" vertical="center" indent="1"/>
    </xf>
    <xf numFmtId="0" fontId="3" fillId="47" borderId="73" applyNumberFormat="0" applyProtection="0">
      <alignment horizontal="left" vertical="center" indent="1"/>
    </xf>
    <xf numFmtId="0" fontId="3" fillId="47" borderId="73" applyNumberFormat="0" applyProtection="0">
      <alignment horizontal="left" vertical="center" indent="1"/>
    </xf>
    <xf numFmtId="0" fontId="3" fillId="47" borderId="73" applyNumberFormat="0" applyProtection="0">
      <alignment horizontal="left" vertical="center" indent="1"/>
    </xf>
    <xf numFmtId="0" fontId="3" fillId="47" borderId="73" applyNumberFormat="0" applyProtection="0">
      <alignment horizontal="left" vertical="center" indent="1"/>
    </xf>
    <xf numFmtId="0" fontId="3" fillId="47" borderId="73" applyNumberFormat="0" applyProtection="0">
      <alignment horizontal="left" vertical="center" indent="1"/>
    </xf>
    <xf numFmtId="0" fontId="3" fillId="47" borderId="73" applyNumberFormat="0" applyProtection="0">
      <alignment horizontal="left" vertical="center" indent="1"/>
    </xf>
    <xf numFmtId="0" fontId="3" fillId="47" borderId="73" applyNumberFormat="0" applyProtection="0">
      <alignment horizontal="left" vertical="center" indent="1"/>
    </xf>
    <xf numFmtId="0" fontId="3" fillId="47" borderId="73" applyNumberFormat="0" applyProtection="0">
      <alignment horizontal="left" vertical="center" indent="1"/>
    </xf>
    <xf numFmtId="0" fontId="3" fillId="47" borderId="73" applyNumberFormat="0" applyProtection="0">
      <alignment horizontal="left" vertical="center" indent="1"/>
    </xf>
    <xf numFmtId="0" fontId="3" fillId="47" borderId="73" applyNumberFormat="0" applyProtection="0">
      <alignment horizontal="left" vertical="center" indent="1"/>
    </xf>
    <xf numFmtId="0" fontId="3" fillId="47" borderId="73" applyNumberFormat="0" applyProtection="0">
      <alignment horizontal="left" vertical="center" indent="1"/>
    </xf>
    <xf numFmtId="0" fontId="3" fillId="47" borderId="73" applyNumberFormat="0" applyProtection="0">
      <alignment horizontal="left" vertical="center" indent="1"/>
    </xf>
    <xf numFmtId="0" fontId="3" fillId="47" borderId="73" applyNumberFormat="0" applyProtection="0">
      <alignment horizontal="left" vertical="center" indent="1"/>
    </xf>
    <xf numFmtId="0" fontId="3" fillId="47" borderId="73" applyNumberFormat="0" applyProtection="0">
      <alignment horizontal="left" vertical="center" indent="1"/>
    </xf>
    <xf numFmtId="0" fontId="3" fillId="47" borderId="73" applyNumberFormat="0" applyProtection="0">
      <alignment horizontal="left" vertical="center" indent="1"/>
    </xf>
    <xf numFmtId="0" fontId="3" fillId="47" borderId="73" applyNumberFormat="0" applyProtection="0">
      <alignment horizontal="left" vertical="center" indent="1"/>
    </xf>
    <xf numFmtId="0" fontId="3" fillId="47" borderId="73" applyNumberFormat="0" applyProtection="0">
      <alignment horizontal="left" vertical="center" indent="1"/>
    </xf>
    <xf numFmtId="0" fontId="3" fillId="47" borderId="73" applyNumberFormat="0" applyProtection="0">
      <alignment horizontal="left" vertical="center" indent="1"/>
    </xf>
    <xf numFmtId="0" fontId="3" fillId="47" borderId="73" applyNumberFormat="0" applyProtection="0">
      <alignment horizontal="left" vertical="center" indent="1"/>
    </xf>
    <xf numFmtId="0" fontId="3" fillId="47" borderId="73" applyNumberFormat="0" applyProtection="0">
      <alignment horizontal="left" vertical="center" indent="1"/>
    </xf>
    <xf numFmtId="0" fontId="3" fillId="47" borderId="73" applyNumberFormat="0" applyProtection="0">
      <alignment horizontal="left" vertical="center" indent="1"/>
    </xf>
    <xf numFmtId="0" fontId="3" fillId="47" borderId="73" applyNumberFormat="0" applyProtection="0">
      <alignment horizontal="left" vertical="center" indent="1"/>
    </xf>
    <xf numFmtId="0" fontId="3" fillId="47" borderId="73" applyNumberFormat="0" applyProtection="0">
      <alignment horizontal="left" vertical="center" indent="1"/>
    </xf>
    <xf numFmtId="0" fontId="3" fillId="47" borderId="73" applyNumberFormat="0" applyProtection="0">
      <alignment horizontal="left" vertical="center" indent="1"/>
    </xf>
    <xf numFmtId="0" fontId="3" fillId="47" borderId="73" applyNumberFormat="0" applyProtection="0">
      <alignment horizontal="left" vertical="center" indent="1"/>
    </xf>
    <xf numFmtId="0" fontId="3" fillId="47" borderId="73" applyNumberFormat="0" applyProtection="0">
      <alignment horizontal="left" vertical="center" indent="1"/>
    </xf>
    <xf numFmtId="0" fontId="3" fillId="47" borderId="73" applyNumberFormat="0" applyProtection="0">
      <alignment horizontal="left" vertical="center" indent="1"/>
    </xf>
    <xf numFmtId="0" fontId="3" fillId="47" borderId="73" applyNumberFormat="0" applyProtection="0">
      <alignment horizontal="left" vertical="center" indent="1"/>
    </xf>
    <xf numFmtId="0" fontId="3" fillId="47" borderId="73" applyNumberFormat="0" applyProtection="0">
      <alignment horizontal="left" vertical="center" indent="1"/>
    </xf>
    <xf numFmtId="0" fontId="3" fillId="47" borderId="73" applyNumberFormat="0" applyProtection="0">
      <alignment horizontal="left" vertical="center" indent="1"/>
    </xf>
    <xf numFmtId="0" fontId="3" fillId="47" borderId="73" applyNumberFormat="0" applyProtection="0">
      <alignment horizontal="left" vertical="center" indent="1"/>
    </xf>
    <xf numFmtId="0" fontId="3" fillId="47" borderId="73" applyNumberFormat="0" applyProtection="0">
      <alignment horizontal="left" vertical="center" indent="1"/>
    </xf>
    <xf numFmtId="0" fontId="3" fillId="47" borderId="73" applyNumberFormat="0" applyProtection="0">
      <alignment horizontal="left" vertical="center" indent="1"/>
    </xf>
    <xf numFmtId="0" fontId="3" fillId="47" borderId="73" applyNumberFormat="0" applyProtection="0">
      <alignment horizontal="left" vertical="center" indent="1"/>
    </xf>
    <xf numFmtId="0" fontId="3" fillId="47" borderId="73" applyNumberFormat="0" applyProtection="0">
      <alignment horizontal="left" vertical="center" indent="1"/>
    </xf>
    <xf numFmtId="0" fontId="3" fillId="47" borderId="73" applyNumberFormat="0" applyProtection="0">
      <alignment horizontal="left" vertical="center" indent="1"/>
    </xf>
    <xf numFmtId="0" fontId="3" fillId="47" borderId="73" applyNumberFormat="0" applyProtection="0">
      <alignment horizontal="left" vertical="center" indent="1"/>
    </xf>
    <xf numFmtId="0" fontId="3" fillId="47" borderId="73" applyNumberFormat="0" applyProtection="0">
      <alignment horizontal="left" vertical="center" indent="1"/>
    </xf>
    <xf numFmtId="0" fontId="3" fillId="47" borderId="73" applyNumberFormat="0" applyProtection="0">
      <alignment horizontal="left" vertical="center" indent="1"/>
    </xf>
    <xf numFmtId="0" fontId="3" fillId="47" borderId="73" applyNumberFormat="0" applyProtection="0">
      <alignment horizontal="left" vertical="center" indent="1"/>
    </xf>
    <xf numFmtId="0" fontId="3" fillId="47" borderId="73" applyNumberFormat="0" applyProtection="0">
      <alignment horizontal="left" vertical="center" indent="1"/>
    </xf>
    <xf numFmtId="0" fontId="3" fillId="47" borderId="73" applyNumberFormat="0" applyProtection="0">
      <alignment horizontal="left" vertical="center" indent="1"/>
    </xf>
    <xf numFmtId="0" fontId="3" fillId="47" borderId="73" applyNumberFormat="0" applyProtection="0">
      <alignment horizontal="left" vertical="center" indent="1"/>
    </xf>
    <xf numFmtId="0" fontId="3" fillId="47" borderId="73" applyNumberFormat="0" applyProtection="0">
      <alignment horizontal="left" vertical="center" indent="1"/>
    </xf>
    <xf numFmtId="0" fontId="3" fillId="47" borderId="73" applyNumberFormat="0" applyProtection="0">
      <alignment horizontal="left" vertical="center" indent="1"/>
    </xf>
    <xf numFmtId="0" fontId="3" fillId="47" borderId="73" applyNumberFormat="0" applyProtection="0">
      <alignment horizontal="left" vertical="center" indent="1"/>
    </xf>
    <xf numFmtId="0" fontId="3" fillId="47" borderId="73" applyNumberFormat="0" applyProtection="0">
      <alignment horizontal="left" vertical="center" indent="1"/>
    </xf>
    <xf numFmtId="0" fontId="3" fillId="47" borderId="73" applyNumberFormat="0" applyProtection="0">
      <alignment horizontal="left" vertical="center" indent="1"/>
    </xf>
    <xf numFmtId="0" fontId="3" fillId="47" borderId="73" applyNumberFormat="0" applyProtection="0">
      <alignment horizontal="left" vertical="center" indent="1"/>
    </xf>
    <xf numFmtId="0" fontId="3" fillId="47" borderId="73" applyNumberFormat="0" applyProtection="0">
      <alignment horizontal="left" vertical="center" indent="1"/>
    </xf>
    <xf numFmtId="0" fontId="3" fillId="47" borderId="73" applyNumberFormat="0" applyProtection="0">
      <alignment horizontal="left" vertical="center" indent="1"/>
    </xf>
    <xf numFmtId="0" fontId="3" fillId="47" borderId="73" applyNumberFormat="0" applyProtection="0">
      <alignment horizontal="left" vertical="center" indent="1"/>
    </xf>
    <xf numFmtId="0" fontId="3" fillId="47" borderId="73" applyNumberFormat="0" applyProtection="0">
      <alignment horizontal="left" vertical="center" indent="1"/>
    </xf>
    <xf numFmtId="0" fontId="3" fillId="47" borderId="73" applyNumberFormat="0" applyProtection="0">
      <alignment horizontal="left" vertical="center" indent="1"/>
    </xf>
    <xf numFmtId="0" fontId="3" fillId="47" borderId="73" applyNumberFormat="0" applyProtection="0">
      <alignment horizontal="left" vertical="center" indent="1"/>
    </xf>
    <xf numFmtId="0" fontId="3" fillId="47" borderId="73" applyNumberFormat="0" applyProtection="0">
      <alignment horizontal="left" vertical="center" indent="1"/>
    </xf>
    <xf numFmtId="0" fontId="3" fillId="47" borderId="73" applyNumberFormat="0" applyProtection="0">
      <alignment horizontal="left" vertical="center" indent="1"/>
    </xf>
    <xf numFmtId="0" fontId="3" fillId="47" borderId="73" applyNumberFormat="0" applyProtection="0">
      <alignment horizontal="left" vertical="center" indent="1"/>
    </xf>
    <xf numFmtId="0" fontId="3" fillId="47" borderId="73" applyNumberFormat="0" applyProtection="0">
      <alignment horizontal="left" vertical="center" indent="1"/>
    </xf>
    <xf numFmtId="0" fontId="3" fillId="47" borderId="73" applyNumberFormat="0" applyProtection="0">
      <alignment horizontal="left" vertical="center" indent="1"/>
    </xf>
    <xf numFmtId="0" fontId="3" fillId="47" borderId="73" applyNumberFormat="0" applyProtection="0">
      <alignment horizontal="left" vertical="center" indent="1"/>
    </xf>
    <xf numFmtId="0" fontId="3" fillId="47" borderId="73" applyNumberFormat="0" applyProtection="0">
      <alignment horizontal="left" vertical="center" indent="1"/>
    </xf>
    <xf numFmtId="0" fontId="3" fillId="47" borderId="73" applyNumberFormat="0" applyProtection="0">
      <alignment horizontal="left" vertical="center" indent="1"/>
    </xf>
    <xf numFmtId="0" fontId="3" fillId="47" borderId="73" applyNumberFormat="0" applyProtection="0">
      <alignment horizontal="left" vertical="center" indent="1"/>
    </xf>
    <xf numFmtId="0" fontId="3" fillId="47" borderId="73" applyNumberFormat="0" applyProtection="0">
      <alignment horizontal="left" vertical="center" indent="1"/>
    </xf>
    <xf numFmtId="0" fontId="3" fillId="47" borderId="73" applyNumberFormat="0" applyProtection="0">
      <alignment horizontal="left" vertical="center" indent="1"/>
    </xf>
    <xf numFmtId="0" fontId="3" fillId="47" borderId="73" applyNumberFormat="0" applyProtection="0">
      <alignment horizontal="left" vertical="center" indent="1"/>
    </xf>
    <xf numFmtId="0" fontId="3" fillId="47" borderId="73" applyNumberFormat="0" applyProtection="0">
      <alignment horizontal="left" vertical="center" indent="1"/>
    </xf>
    <xf numFmtId="0" fontId="3" fillId="47" borderId="73" applyNumberFormat="0" applyProtection="0">
      <alignment horizontal="left" vertical="center" indent="1"/>
    </xf>
    <xf numFmtId="0" fontId="3" fillId="47" borderId="73" applyNumberFormat="0" applyProtection="0">
      <alignment horizontal="left" vertical="center" indent="1"/>
    </xf>
    <xf numFmtId="0" fontId="3" fillId="47" borderId="73" applyNumberFormat="0" applyProtection="0">
      <alignment horizontal="left" vertical="center" indent="1"/>
    </xf>
    <xf numFmtId="0" fontId="3" fillId="47" borderId="73" applyNumberFormat="0" applyProtection="0">
      <alignment horizontal="left" vertical="center" indent="1"/>
    </xf>
    <xf numFmtId="0" fontId="3" fillId="47" borderId="73" applyNumberFormat="0" applyProtection="0">
      <alignment horizontal="left" vertical="center" indent="1"/>
    </xf>
    <xf numFmtId="0" fontId="3" fillId="47" borderId="73" applyNumberFormat="0" applyProtection="0">
      <alignment horizontal="left" vertical="center" indent="1"/>
    </xf>
    <xf numFmtId="0" fontId="3" fillId="47" borderId="73" applyNumberFormat="0" applyProtection="0">
      <alignment horizontal="left" vertical="center" indent="1"/>
    </xf>
    <xf numFmtId="0" fontId="3" fillId="47" borderId="73" applyNumberFormat="0" applyProtection="0">
      <alignment horizontal="left" vertical="center" indent="1"/>
    </xf>
    <xf numFmtId="0" fontId="3" fillId="47" borderId="73" applyNumberFormat="0" applyProtection="0">
      <alignment horizontal="left" vertical="center" indent="1"/>
    </xf>
    <xf numFmtId="0" fontId="3" fillId="47" borderId="73" applyNumberFormat="0" applyProtection="0">
      <alignment horizontal="left" vertical="center" indent="1"/>
    </xf>
    <xf numFmtId="0" fontId="3" fillId="47" borderId="73" applyNumberFormat="0" applyProtection="0">
      <alignment horizontal="left" vertical="center" indent="1"/>
    </xf>
    <xf numFmtId="0" fontId="3" fillId="47" borderId="73" applyNumberFormat="0" applyProtection="0">
      <alignment horizontal="left" vertical="center" indent="1"/>
    </xf>
    <xf numFmtId="0" fontId="3" fillId="47" borderId="73" applyNumberFormat="0" applyProtection="0">
      <alignment horizontal="left" vertical="center" indent="1"/>
    </xf>
    <xf numFmtId="0" fontId="3" fillId="47" borderId="73" applyNumberFormat="0" applyProtection="0">
      <alignment horizontal="left" vertical="center" indent="1"/>
    </xf>
    <xf numFmtId="0" fontId="3" fillId="47" borderId="73" applyNumberFormat="0" applyProtection="0">
      <alignment horizontal="left" vertical="center" indent="1"/>
    </xf>
    <xf numFmtId="0" fontId="3" fillId="47" borderId="73" applyNumberFormat="0" applyProtection="0">
      <alignment horizontal="left" vertical="center" indent="1"/>
    </xf>
    <xf numFmtId="0" fontId="3" fillId="47" borderId="73" applyNumberFormat="0" applyProtection="0">
      <alignment horizontal="left" vertical="center" indent="1"/>
    </xf>
    <xf numFmtId="0" fontId="3" fillId="47" borderId="73" applyNumberFormat="0" applyProtection="0">
      <alignment horizontal="left" vertical="center" indent="1"/>
    </xf>
    <xf numFmtId="0" fontId="3" fillId="47" borderId="73" applyNumberFormat="0" applyProtection="0">
      <alignment horizontal="left" vertical="center" indent="1"/>
    </xf>
    <xf numFmtId="0" fontId="3" fillId="47" borderId="73" applyNumberFormat="0" applyProtection="0">
      <alignment horizontal="left" vertical="center" indent="1"/>
    </xf>
    <xf numFmtId="0" fontId="3" fillId="47" borderId="73" applyNumberFormat="0" applyProtection="0">
      <alignment horizontal="left" vertical="center" indent="1"/>
    </xf>
    <xf numFmtId="0" fontId="3" fillId="47" borderId="73" applyNumberFormat="0" applyProtection="0">
      <alignment horizontal="left" vertical="center" indent="1"/>
    </xf>
    <xf numFmtId="0" fontId="3" fillId="47" borderId="73" applyNumberFormat="0" applyProtection="0">
      <alignment horizontal="left" vertical="center" indent="1"/>
    </xf>
    <xf numFmtId="0" fontId="3" fillId="47" borderId="73" applyNumberFormat="0" applyProtection="0">
      <alignment horizontal="left" vertical="center" indent="1"/>
    </xf>
    <xf numFmtId="0" fontId="3" fillId="47" borderId="73" applyNumberFormat="0" applyProtection="0">
      <alignment horizontal="left" vertical="center" indent="1"/>
    </xf>
    <xf numFmtId="0" fontId="3" fillId="47" borderId="73" applyNumberFormat="0" applyProtection="0">
      <alignment horizontal="left" vertical="center" indent="1"/>
    </xf>
    <xf numFmtId="0" fontId="3" fillId="47" borderId="73" applyNumberFormat="0" applyProtection="0">
      <alignment horizontal="left" vertical="center" indent="1"/>
    </xf>
    <xf numFmtId="0" fontId="3" fillId="47" borderId="73" applyNumberFormat="0" applyProtection="0">
      <alignment horizontal="left" vertical="center" indent="1"/>
    </xf>
    <xf numFmtId="0" fontId="3" fillId="47" borderId="73" applyNumberFormat="0" applyProtection="0">
      <alignment horizontal="left" vertical="center" indent="1"/>
    </xf>
    <xf numFmtId="0" fontId="3" fillId="47" borderId="73" applyNumberFormat="0" applyProtection="0">
      <alignment horizontal="left" vertical="center" indent="1"/>
    </xf>
    <xf numFmtId="0" fontId="3" fillId="47" borderId="73" applyNumberFormat="0" applyProtection="0">
      <alignment horizontal="left" vertical="center" indent="1"/>
    </xf>
    <xf numFmtId="0" fontId="3" fillId="47" borderId="73" applyNumberFormat="0" applyProtection="0">
      <alignment horizontal="left" vertical="center" indent="1"/>
    </xf>
    <xf numFmtId="0" fontId="3" fillId="47" borderId="73" applyNumberFormat="0" applyProtection="0">
      <alignment horizontal="left" vertical="center" indent="1"/>
    </xf>
    <xf numFmtId="0" fontId="3" fillId="47" borderId="73" applyNumberFormat="0" applyProtection="0">
      <alignment horizontal="left" vertical="center" indent="1"/>
    </xf>
    <xf numFmtId="0" fontId="3" fillId="47" borderId="73" applyNumberFormat="0" applyProtection="0">
      <alignment horizontal="left" vertical="center" indent="1"/>
    </xf>
    <xf numFmtId="0" fontId="3" fillId="47" borderId="73" applyNumberFormat="0" applyProtection="0">
      <alignment horizontal="left" vertical="center" indent="1"/>
    </xf>
    <xf numFmtId="0" fontId="3" fillId="47" borderId="73" applyNumberFormat="0" applyProtection="0">
      <alignment horizontal="left" vertical="center" indent="1"/>
    </xf>
    <xf numFmtId="0" fontId="3" fillId="47" borderId="73" applyNumberFormat="0" applyProtection="0">
      <alignment horizontal="left" vertical="center" indent="1"/>
    </xf>
    <xf numFmtId="0" fontId="3" fillId="47" borderId="73" applyNumberFormat="0" applyProtection="0">
      <alignment horizontal="left" vertical="center" indent="1"/>
    </xf>
    <xf numFmtId="0" fontId="3" fillId="47" borderId="73" applyNumberFormat="0" applyProtection="0">
      <alignment horizontal="left" vertical="center" indent="1"/>
    </xf>
    <xf numFmtId="0" fontId="3" fillId="47" borderId="73" applyNumberFormat="0" applyProtection="0">
      <alignment horizontal="left" vertical="center" indent="1"/>
    </xf>
    <xf numFmtId="0" fontId="3" fillId="47" borderId="73" applyNumberFormat="0" applyProtection="0">
      <alignment horizontal="left" vertical="center" indent="1"/>
    </xf>
    <xf numFmtId="0" fontId="3" fillId="47" borderId="73" applyNumberFormat="0" applyProtection="0">
      <alignment horizontal="left" vertical="center" indent="1"/>
    </xf>
    <xf numFmtId="0" fontId="3" fillId="47" borderId="73" applyNumberFormat="0" applyProtection="0">
      <alignment horizontal="left" vertical="center" indent="1"/>
    </xf>
    <xf numFmtId="0" fontId="3" fillId="47" borderId="73" applyNumberFormat="0" applyProtection="0">
      <alignment horizontal="left" vertical="center" indent="1"/>
    </xf>
    <xf numFmtId="0" fontId="3" fillId="47" borderId="73" applyNumberFormat="0" applyProtection="0">
      <alignment horizontal="left" vertical="center" indent="1"/>
    </xf>
    <xf numFmtId="0" fontId="3" fillId="47" borderId="73" applyNumberFormat="0" applyProtection="0">
      <alignment horizontal="left" vertical="center" indent="1"/>
    </xf>
    <xf numFmtId="0" fontId="3" fillId="47" borderId="73" applyNumberFormat="0" applyProtection="0">
      <alignment horizontal="left" vertical="center" indent="1"/>
    </xf>
    <xf numFmtId="0" fontId="3" fillId="47" borderId="73" applyNumberFormat="0" applyProtection="0">
      <alignment horizontal="left" vertical="center" indent="1"/>
    </xf>
    <xf numFmtId="0" fontId="3" fillId="47" borderId="73" applyNumberFormat="0" applyProtection="0">
      <alignment horizontal="left" vertical="center" indent="1"/>
    </xf>
    <xf numFmtId="0" fontId="3" fillId="47" borderId="73" applyNumberFormat="0" applyProtection="0">
      <alignment horizontal="left" vertical="center" indent="1"/>
    </xf>
    <xf numFmtId="0" fontId="3" fillId="47" borderId="73" applyNumberFormat="0" applyProtection="0">
      <alignment horizontal="left" vertical="center" indent="1"/>
    </xf>
    <xf numFmtId="0" fontId="3" fillId="47" borderId="73" applyNumberFormat="0" applyProtection="0">
      <alignment horizontal="left" vertical="center" indent="1"/>
    </xf>
    <xf numFmtId="0" fontId="3" fillId="47" borderId="73" applyNumberFormat="0" applyProtection="0">
      <alignment horizontal="left" vertical="center" indent="1"/>
    </xf>
    <xf numFmtId="0" fontId="3" fillId="47" borderId="73" applyNumberFormat="0" applyProtection="0">
      <alignment horizontal="left" vertical="center" indent="1"/>
    </xf>
    <xf numFmtId="0" fontId="3" fillId="47" borderId="73" applyNumberFormat="0" applyProtection="0">
      <alignment horizontal="left" vertical="center" indent="1"/>
    </xf>
    <xf numFmtId="0" fontId="3" fillId="47" borderId="73" applyNumberFormat="0" applyProtection="0">
      <alignment horizontal="left" vertical="center" indent="1"/>
    </xf>
    <xf numFmtId="0" fontId="3" fillId="47" borderId="73" applyNumberFormat="0" applyProtection="0">
      <alignment horizontal="left" vertical="center" indent="1"/>
    </xf>
    <xf numFmtId="0" fontId="3" fillId="47" borderId="73" applyNumberFormat="0" applyProtection="0">
      <alignment horizontal="left" vertical="center" indent="1"/>
    </xf>
    <xf numFmtId="0" fontId="3" fillId="47" borderId="73" applyNumberFormat="0" applyProtection="0">
      <alignment horizontal="left" vertical="center" indent="1"/>
    </xf>
    <xf numFmtId="0" fontId="3" fillId="47" borderId="73" applyNumberFormat="0" applyProtection="0">
      <alignment horizontal="left" vertical="center" indent="1"/>
    </xf>
    <xf numFmtId="0" fontId="3" fillId="47" borderId="73" applyNumberFormat="0" applyProtection="0">
      <alignment horizontal="left" vertical="center" indent="1"/>
    </xf>
    <xf numFmtId="0" fontId="3" fillId="47" borderId="73" applyNumberFormat="0" applyProtection="0">
      <alignment horizontal="left" vertical="center" indent="1"/>
    </xf>
    <xf numFmtId="0" fontId="3" fillId="47" borderId="73" applyNumberFormat="0" applyProtection="0">
      <alignment horizontal="left" vertical="center" indent="1"/>
    </xf>
    <xf numFmtId="0" fontId="3" fillId="47" borderId="73" applyNumberFormat="0" applyProtection="0">
      <alignment horizontal="left" vertical="center" indent="1"/>
    </xf>
    <xf numFmtId="0" fontId="3" fillId="47" borderId="73" applyNumberFormat="0" applyProtection="0">
      <alignment horizontal="left" vertical="center" indent="1"/>
    </xf>
    <xf numFmtId="0" fontId="3" fillId="47" borderId="73" applyNumberFormat="0" applyProtection="0">
      <alignment horizontal="left" vertical="center" indent="1"/>
    </xf>
    <xf numFmtId="0" fontId="3" fillId="47" borderId="73" applyNumberFormat="0" applyProtection="0">
      <alignment horizontal="left" vertical="center" indent="1"/>
    </xf>
    <xf numFmtId="0" fontId="3" fillId="47" borderId="73" applyNumberFormat="0" applyProtection="0">
      <alignment horizontal="left" vertical="center" indent="1"/>
    </xf>
    <xf numFmtId="0" fontId="3" fillId="47" borderId="73" applyNumberFormat="0" applyProtection="0">
      <alignment horizontal="left" vertical="center" indent="1"/>
    </xf>
    <xf numFmtId="0" fontId="3" fillId="47" borderId="73" applyNumberFormat="0" applyProtection="0">
      <alignment horizontal="left" vertical="center" indent="1"/>
    </xf>
    <xf numFmtId="0" fontId="3" fillId="47" borderId="73" applyNumberFormat="0" applyProtection="0">
      <alignment horizontal="left" vertical="center" indent="1"/>
    </xf>
    <xf numFmtId="0" fontId="3" fillId="47" borderId="73" applyNumberFormat="0" applyProtection="0">
      <alignment horizontal="left" vertical="center" indent="1"/>
    </xf>
    <xf numFmtId="0" fontId="3" fillId="47" borderId="73" applyNumberFormat="0" applyProtection="0">
      <alignment horizontal="left" vertical="center" indent="1"/>
    </xf>
    <xf numFmtId="0" fontId="3" fillId="47" borderId="73" applyNumberFormat="0" applyProtection="0">
      <alignment horizontal="left" vertical="center" indent="1"/>
    </xf>
    <xf numFmtId="0" fontId="3" fillId="47" borderId="73" applyNumberFormat="0" applyProtection="0">
      <alignment horizontal="left" vertical="center" indent="1"/>
    </xf>
    <xf numFmtId="0" fontId="3" fillId="47" borderId="73" applyNumberFormat="0" applyProtection="0">
      <alignment horizontal="left" vertical="center" indent="1"/>
    </xf>
    <xf numFmtId="0" fontId="3" fillId="47" borderId="73" applyNumberFormat="0" applyProtection="0">
      <alignment horizontal="left" vertical="center" indent="1"/>
    </xf>
    <xf numFmtId="0" fontId="3" fillId="47" borderId="73" applyNumberFormat="0" applyProtection="0">
      <alignment horizontal="left" vertical="center" indent="1"/>
    </xf>
    <xf numFmtId="0" fontId="3" fillId="47" borderId="73" applyNumberFormat="0" applyProtection="0">
      <alignment horizontal="left" vertical="center" indent="1"/>
    </xf>
    <xf numFmtId="0" fontId="3" fillId="47" borderId="73" applyNumberFormat="0" applyProtection="0">
      <alignment horizontal="left" vertical="center" indent="1"/>
    </xf>
    <xf numFmtId="0" fontId="3" fillId="47" borderId="73" applyNumberFormat="0" applyProtection="0">
      <alignment horizontal="left" vertical="center" indent="1"/>
    </xf>
    <xf numFmtId="0" fontId="3" fillId="47" borderId="73" applyNumberFormat="0" applyProtection="0">
      <alignment horizontal="left" vertical="center" indent="1"/>
    </xf>
    <xf numFmtId="0" fontId="3" fillId="47" borderId="73" applyNumberFormat="0" applyProtection="0">
      <alignment horizontal="left" vertical="center" indent="1"/>
    </xf>
    <xf numFmtId="0" fontId="3" fillId="47" borderId="73" applyNumberFormat="0" applyProtection="0">
      <alignment horizontal="left" vertical="center" indent="1"/>
    </xf>
    <xf numFmtId="0" fontId="3" fillId="47" borderId="73" applyNumberFormat="0" applyProtection="0">
      <alignment horizontal="left" vertical="center" indent="1"/>
    </xf>
    <xf numFmtId="0" fontId="3" fillId="47" borderId="73" applyNumberFormat="0" applyProtection="0">
      <alignment horizontal="left" vertical="center" indent="1"/>
    </xf>
    <xf numFmtId="0" fontId="3" fillId="47" borderId="73" applyNumberFormat="0" applyProtection="0">
      <alignment horizontal="left" vertical="center" indent="1"/>
    </xf>
    <xf numFmtId="0" fontId="3" fillId="47" borderId="73" applyNumberFormat="0" applyProtection="0">
      <alignment horizontal="left" vertical="center" indent="1"/>
    </xf>
    <xf numFmtId="0" fontId="3" fillId="47" borderId="73" applyNumberFormat="0" applyProtection="0">
      <alignment horizontal="left" vertical="center" indent="1"/>
    </xf>
    <xf numFmtId="0" fontId="3" fillId="47" borderId="73" applyNumberFormat="0" applyProtection="0">
      <alignment horizontal="left" vertical="center" indent="1"/>
    </xf>
    <xf numFmtId="0" fontId="3" fillId="47" borderId="73" applyNumberFormat="0" applyProtection="0">
      <alignment horizontal="left" vertical="center" indent="1"/>
    </xf>
    <xf numFmtId="0" fontId="3" fillId="47" borderId="73" applyNumberFormat="0" applyProtection="0">
      <alignment horizontal="left" vertical="center" indent="1"/>
    </xf>
    <xf numFmtId="0" fontId="3" fillId="47" borderId="73" applyNumberFormat="0" applyProtection="0">
      <alignment horizontal="left" vertical="center" indent="1"/>
    </xf>
    <xf numFmtId="0" fontId="3" fillId="47" borderId="73" applyNumberFormat="0" applyProtection="0">
      <alignment horizontal="left" vertical="center" indent="1"/>
    </xf>
    <xf numFmtId="0" fontId="3" fillId="47" borderId="73" applyNumberFormat="0" applyProtection="0">
      <alignment horizontal="left" vertical="center" indent="1"/>
    </xf>
    <xf numFmtId="0" fontId="3" fillId="47" borderId="73" applyNumberFormat="0" applyProtection="0">
      <alignment horizontal="left" vertical="center" indent="1"/>
    </xf>
    <xf numFmtId="0" fontId="3" fillId="47" borderId="73" applyNumberFormat="0" applyProtection="0">
      <alignment horizontal="left" vertical="center" indent="1"/>
    </xf>
    <xf numFmtId="0" fontId="3" fillId="47" borderId="73" applyNumberFormat="0" applyProtection="0">
      <alignment horizontal="left" vertical="center" indent="1"/>
    </xf>
    <xf numFmtId="0" fontId="3" fillId="47" borderId="73" applyNumberFormat="0" applyProtection="0">
      <alignment horizontal="left" vertical="center" indent="1"/>
    </xf>
    <xf numFmtId="0" fontId="3" fillId="47" borderId="73" applyNumberFormat="0" applyProtection="0">
      <alignment horizontal="left" vertical="center" indent="1"/>
    </xf>
    <xf numFmtId="0" fontId="3" fillId="47" borderId="73" applyNumberFormat="0" applyProtection="0">
      <alignment horizontal="left" vertical="center" indent="1"/>
    </xf>
    <xf numFmtId="0" fontId="3" fillId="47" borderId="73" applyNumberFormat="0" applyProtection="0">
      <alignment horizontal="left" vertical="center" indent="1"/>
    </xf>
    <xf numFmtId="0" fontId="3" fillId="47" borderId="73" applyNumberFormat="0" applyProtection="0">
      <alignment horizontal="left" vertical="center" indent="1"/>
    </xf>
    <xf numFmtId="0" fontId="3" fillId="47" borderId="73" applyNumberFormat="0" applyProtection="0">
      <alignment horizontal="left" vertical="center" indent="1"/>
    </xf>
    <xf numFmtId="0" fontId="3" fillId="47" borderId="73" applyNumberFormat="0" applyProtection="0">
      <alignment horizontal="left" vertical="center" indent="1"/>
    </xf>
    <xf numFmtId="0" fontId="3" fillId="47" borderId="73" applyNumberFormat="0" applyProtection="0">
      <alignment horizontal="left" vertical="center" indent="1"/>
    </xf>
    <xf numFmtId="0" fontId="3" fillId="47" borderId="73" applyNumberFormat="0" applyProtection="0">
      <alignment horizontal="left" vertical="center" indent="1"/>
    </xf>
    <xf numFmtId="0" fontId="3" fillId="47" borderId="73" applyNumberFormat="0" applyProtection="0">
      <alignment horizontal="left" vertical="center" indent="1"/>
    </xf>
    <xf numFmtId="0" fontId="3" fillId="47" borderId="73" applyNumberFormat="0" applyProtection="0">
      <alignment horizontal="left" vertical="center" indent="1"/>
    </xf>
    <xf numFmtId="0" fontId="3" fillId="47" borderId="73" applyNumberFormat="0" applyProtection="0">
      <alignment horizontal="left" vertical="center" indent="1"/>
    </xf>
    <xf numFmtId="0" fontId="3" fillId="47" borderId="73" applyNumberFormat="0" applyProtection="0">
      <alignment horizontal="left" vertical="center" indent="1"/>
    </xf>
    <xf numFmtId="0" fontId="3" fillId="47" borderId="73" applyNumberFormat="0" applyProtection="0">
      <alignment horizontal="left" vertical="center" indent="1"/>
    </xf>
    <xf numFmtId="0" fontId="3" fillId="47" borderId="73" applyNumberFormat="0" applyProtection="0">
      <alignment horizontal="left" vertical="center" indent="1"/>
    </xf>
    <xf numFmtId="0" fontId="3" fillId="47" borderId="73" applyNumberFormat="0" applyProtection="0">
      <alignment horizontal="left" vertical="center" indent="1"/>
    </xf>
    <xf numFmtId="0" fontId="3" fillId="47" borderId="73" applyNumberFormat="0" applyProtection="0">
      <alignment horizontal="left" vertical="center" indent="1"/>
    </xf>
    <xf numFmtId="0" fontId="3" fillId="47" borderId="73" applyNumberFormat="0" applyProtection="0">
      <alignment horizontal="left" vertical="center" indent="1"/>
    </xf>
    <xf numFmtId="0" fontId="3" fillId="47" borderId="73" applyNumberFormat="0" applyProtection="0">
      <alignment horizontal="left" vertical="center" indent="1"/>
    </xf>
    <xf numFmtId="0" fontId="3" fillId="47" borderId="73" applyNumberFormat="0" applyProtection="0">
      <alignment horizontal="left" vertical="center" indent="1"/>
    </xf>
    <xf numFmtId="0" fontId="3" fillId="47" borderId="73" applyNumberFormat="0" applyProtection="0">
      <alignment horizontal="left" vertical="center" indent="1"/>
    </xf>
    <xf numFmtId="0" fontId="3" fillId="47" borderId="73" applyNumberFormat="0" applyProtection="0">
      <alignment horizontal="left" vertical="center" indent="1"/>
    </xf>
    <xf numFmtId="0" fontId="3" fillId="47" borderId="73" applyNumberFormat="0" applyProtection="0">
      <alignment horizontal="left" vertical="center" indent="1"/>
    </xf>
    <xf numFmtId="0" fontId="3" fillId="47" borderId="73" applyNumberFormat="0" applyProtection="0">
      <alignment horizontal="left" vertical="center" indent="1"/>
    </xf>
    <xf numFmtId="0" fontId="3" fillId="47" borderId="73" applyNumberFormat="0" applyProtection="0">
      <alignment horizontal="left" vertical="center" indent="1"/>
    </xf>
    <xf numFmtId="0" fontId="3" fillId="47" borderId="73" applyNumberFormat="0" applyProtection="0">
      <alignment horizontal="left" vertical="center" indent="1"/>
    </xf>
    <xf numFmtId="0" fontId="3" fillId="47" borderId="73" applyNumberFormat="0" applyProtection="0">
      <alignment horizontal="left" vertical="center" indent="1"/>
    </xf>
    <xf numFmtId="0" fontId="3" fillId="47" borderId="73" applyNumberFormat="0" applyProtection="0">
      <alignment horizontal="left" vertical="center" indent="1"/>
    </xf>
    <xf numFmtId="0" fontId="3" fillId="47" borderId="73" applyNumberFormat="0" applyProtection="0">
      <alignment horizontal="left" vertical="center" indent="1"/>
    </xf>
    <xf numFmtId="0" fontId="3" fillId="47" borderId="73" applyNumberFormat="0" applyProtection="0">
      <alignment horizontal="left" vertical="center" indent="1"/>
    </xf>
    <xf numFmtId="0" fontId="3" fillId="47" borderId="73" applyNumberFormat="0" applyProtection="0">
      <alignment horizontal="left" vertical="center" indent="1"/>
    </xf>
    <xf numFmtId="0" fontId="3" fillId="47" borderId="73" applyNumberFormat="0" applyProtection="0">
      <alignment horizontal="left" vertical="center" indent="1"/>
    </xf>
    <xf numFmtId="0" fontId="3" fillId="47" borderId="73" applyNumberFormat="0" applyProtection="0">
      <alignment horizontal="left" vertical="center" indent="1"/>
    </xf>
    <xf numFmtId="0" fontId="3" fillId="47" borderId="73" applyNumberFormat="0" applyProtection="0">
      <alignment horizontal="left" vertical="center" indent="1"/>
    </xf>
    <xf numFmtId="0" fontId="3" fillId="47" borderId="73" applyNumberFormat="0" applyProtection="0">
      <alignment horizontal="left" vertical="center" indent="1"/>
    </xf>
    <xf numFmtId="0" fontId="3" fillId="47" borderId="73" applyNumberFormat="0" applyProtection="0">
      <alignment horizontal="left" vertical="center" indent="1"/>
    </xf>
    <xf numFmtId="0" fontId="3" fillId="47" borderId="73" applyNumberFormat="0" applyProtection="0">
      <alignment horizontal="left" vertical="center" indent="1"/>
    </xf>
    <xf numFmtId="0" fontId="3" fillId="47" borderId="73" applyNumberFormat="0" applyProtection="0">
      <alignment horizontal="left" vertical="center" indent="1"/>
    </xf>
    <xf numFmtId="0" fontId="3" fillId="47" borderId="73" applyNumberFormat="0" applyProtection="0">
      <alignment horizontal="left" vertical="center" indent="1"/>
    </xf>
    <xf numFmtId="0" fontId="3" fillId="47" borderId="73" applyNumberFormat="0" applyProtection="0">
      <alignment horizontal="left" vertical="center" indent="1"/>
    </xf>
    <xf numFmtId="0" fontId="3" fillId="47" borderId="73" applyNumberFormat="0" applyProtection="0">
      <alignment horizontal="left" vertical="center" indent="1"/>
    </xf>
    <xf numFmtId="0" fontId="3" fillId="47" borderId="73" applyNumberFormat="0" applyProtection="0">
      <alignment horizontal="left" vertical="center" indent="1"/>
    </xf>
    <xf numFmtId="0" fontId="3" fillId="47" borderId="73" applyNumberFormat="0" applyProtection="0">
      <alignment horizontal="left" vertical="center" indent="1"/>
    </xf>
    <xf numFmtId="0" fontId="3" fillId="47" borderId="73" applyNumberFormat="0" applyProtection="0">
      <alignment horizontal="left" vertical="center" indent="1"/>
    </xf>
    <xf numFmtId="0" fontId="3" fillId="47" borderId="73" applyNumberFormat="0" applyProtection="0">
      <alignment horizontal="left" vertical="center" indent="1"/>
    </xf>
    <xf numFmtId="0" fontId="3" fillId="47" borderId="73" applyNumberFormat="0" applyProtection="0">
      <alignment horizontal="left" vertical="center" indent="1"/>
    </xf>
    <xf numFmtId="0" fontId="3" fillId="47" borderId="73" applyNumberFormat="0" applyProtection="0">
      <alignment horizontal="left" vertical="center" indent="1"/>
    </xf>
    <xf numFmtId="0" fontId="3" fillId="47" borderId="73" applyNumberFormat="0" applyProtection="0">
      <alignment horizontal="left" vertical="center" indent="1"/>
    </xf>
    <xf numFmtId="0" fontId="3" fillId="47" borderId="73" applyNumberFormat="0" applyProtection="0">
      <alignment horizontal="left" vertical="center" indent="1"/>
    </xf>
    <xf numFmtId="0" fontId="3" fillId="47" borderId="73" applyNumberFormat="0" applyProtection="0">
      <alignment horizontal="left" vertical="center" indent="1"/>
    </xf>
    <xf numFmtId="0" fontId="3" fillId="47" borderId="73" applyNumberFormat="0" applyProtection="0">
      <alignment horizontal="left" vertical="center" indent="1"/>
    </xf>
    <xf numFmtId="0" fontId="3" fillId="47" borderId="73" applyNumberFormat="0" applyProtection="0">
      <alignment horizontal="left" vertical="center" indent="1"/>
    </xf>
    <xf numFmtId="0" fontId="3" fillId="47" borderId="73" applyNumberFormat="0" applyProtection="0">
      <alignment horizontal="left" vertical="center" indent="1"/>
    </xf>
    <xf numFmtId="0" fontId="3" fillId="47" borderId="73" applyNumberFormat="0" applyProtection="0">
      <alignment horizontal="left" vertical="center" indent="1"/>
    </xf>
    <xf numFmtId="0" fontId="3" fillId="47" borderId="73" applyNumberFormat="0" applyProtection="0">
      <alignment horizontal="left" vertical="center" indent="1"/>
    </xf>
    <xf numFmtId="0" fontId="3" fillId="47" borderId="73" applyNumberFormat="0" applyProtection="0">
      <alignment horizontal="left" vertical="center" indent="1"/>
    </xf>
    <xf numFmtId="0" fontId="3" fillId="47" borderId="73" applyNumberFormat="0" applyProtection="0">
      <alignment horizontal="left" vertical="center" indent="1"/>
    </xf>
    <xf numFmtId="0" fontId="3" fillId="47" borderId="73" applyNumberFormat="0" applyProtection="0">
      <alignment horizontal="left" vertical="center" indent="1"/>
    </xf>
    <xf numFmtId="0" fontId="3" fillId="47" borderId="73" applyNumberFormat="0" applyProtection="0">
      <alignment horizontal="left" vertical="center" indent="1"/>
    </xf>
    <xf numFmtId="0" fontId="3" fillId="47" borderId="73" applyNumberFormat="0" applyProtection="0">
      <alignment horizontal="left" vertical="center" indent="1"/>
    </xf>
    <xf numFmtId="0" fontId="3" fillId="47" borderId="73" applyNumberFormat="0" applyProtection="0">
      <alignment horizontal="left" vertical="center" indent="1"/>
    </xf>
    <xf numFmtId="0" fontId="3" fillId="47" borderId="73" applyNumberFormat="0" applyProtection="0">
      <alignment horizontal="left" vertical="center" indent="1"/>
    </xf>
    <xf numFmtId="0" fontId="3" fillId="47" borderId="73" applyNumberFormat="0" applyProtection="0">
      <alignment horizontal="left" vertical="center" indent="1"/>
    </xf>
    <xf numFmtId="0" fontId="3" fillId="47" borderId="73" applyNumberFormat="0" applyProtection="0">
      <alignment horizontal="left" vertical="center" indent="1"/>
    </xf>
    <xf numFmtId="0" fontId="3" fillId="47" borderId="73" applyNumberFormat="0" applyProtection="0">
      <alignment horizontal="left" vertical="center" indent="1"/>
    </xf>
    <xf numFmtId="0" fontId="3" fillId="47" borderId="73" applyNumberFormat="0" applyProtection="0">
      <alignment horizontal="left" vertical="center" indent="1"/>
    </xf>
    <xf numFmtId="0" fontId="3" fillId="47" borderId="73" applyNumberFormat="0" applyProtection="0">
      <alignment horizontal="left" vertical="center" indent="1"/>
    </xf>
    <xf numFmtId="0" fontId="3" fillId="47" borderId="73" applyNumberFormat="0" applyProtection="0">
      <alignment horizontal="left" vertical="center" indent="1"/>
    </xf>
    <xf numFmtId="0" fontId="3" fillId="47" borderId="73" applyNumberFormat="0" applyProtection="0">
      <alignment horizontal="left" vertical="center" indent="1"/>
    </xf>
    <xf numFmtId="0" fontId="3" fillId="47" borderId="73" applyNumberFormat="0" applyProtection="0">
      <alignment horizontal="left" vertical="center" indent="1"/>
    </xf>
    <xf numFmtId="0" fontId="3" fillId="47" borderId="73" applyNumberFormat="0" applyProtection="0">
      <alignment horizontal="left" vertical="center" indent="1"/>
    </xf>
    <xf numFmtId="0" fontId="3" fillId="47" borderId="73" applyNumberFormat="0" applyProtection="0">
      <alignment horizontal="left" vertical="center" indent="1"/>
    </xf>
    <xf numFmtId="0" fontId="3" fillId="47" borderId="73" applyNumberFormat="0" applyProtection="0">
      <alignment horizontal="left" vertical="center" indent="1"/>
    </xf>
    <xf numFmtId="0" fontId="3" fillId="47" borderId="73" applyNumberFormat="0" applyProtection="0">
      <alignment horizontal="left" vertical="center" indent="1"/>
    </xf>
    <xf numFmtId="0" fontId="3" fillId="47" borderId="73" applyNumberFormat="0" applyProtection="0">
      <alignment horizontal="left" vertical="center" indent="1"/>
    </xf>
    <xf numFmtId="0" fontId="3" fillId="47" borderId="73" applyNumberFormat="0" applyProtection="0">
      <alignment horizontal="left" vertical="center" indent="1"/>
    </xf>
    <xf numFmtId="0" fontId="3" fillId="47" borderId="73" applyNumberFormat="0" applyProtection="0">
      <alignment horizontal="left" vertical="center" indent="1"/>
    </xf>
    <xf numFmtId="0" fontId="3" fillId="47" borderId="73" applyNumberFormat="0" applyProtection="0">
      <alignment horizontal="left" vertical="center" indent="1"/>
    </xf>
    <xf numFmtId="0" fontId="3" fillId="47" borderId="73" applyNumberFormat="0" applyProtection="0">
      <alignment horizontal="left" vertical="center" indent="1"/>
    </xf>
    <xf numFmtId="0" fontId="3" fillId="47" borderId="73" applyNumberFormat="0" applyProtection="0">
      <alignment horizontal="left" vertical="center" indent="1"/>
    </xf>
    <xf numFmtId="0" fontId="3" fillId="47" borderId="73" applyNumberFormat="0" applyProtection="0">
      <alignment horizontal="left" vertical="center" indent="1"/>
    </xf>
    <xf numFmtId="0" fontId="3" fillId="47" borderId="73" applyNumberFormat="0" applyProtection="0">
      <alignment horizontal="left" vertical="center" indent="1"/>
    </xf>
    <xf numFmtId="0" fontId="3" fillId="47" borderId="73" applyNumberFormat="0" applyProtection="0">
      <alignment horizontal="left" vertical="center" indent="1"/>
    </xf>
    <xf numFmtId="0" fontId="3" fillId="47" borderId="73" applyNumberFormat="0" applyProtection="0">
      <alignment horizontal="left" vertical="center" indent="1"/>
    </xf>
    <xf numFmtId="0" fontId="3" fillId="47" borderId="73" applyNumberFormat="0" applyProtection="0">
      <alignment horizontal="left" vertical="center" indent="1"/>
    </xf>
    <xf numFmtId="0" fontId="3" fillId="47" borderId="73" applyNumberFormat="0" applyProtection="0">
      <alignment horizontal="left" vertical="center" indent="1"/>
    </xf>
    <xf numFmtId="0" fontId="3" fillId="47" borderId="73" applyNumberFormat="0" applyProtection="0">
      <alignment horizontal="left" vertical="center" indent="1"/>
    </xf>
    <xf numFmtId="0" fontId="3" fillId="47" borderId="73" applyNumberFormat="0" applyProtection="0">
      <alignment horizontal="left" vertical="center" indent="1"/>
    </xf>
    <xf numFmtId="0" fontId="3" fillId="47" borderId="73" applyNumberFormat="0" applyProtection="0">
      <alignment horizontal="left" vertical="center" indent="1"/>
    </xf>
    <xf numFmtId="0" fontId="3" fillId="47" borderId="73" applyNumberFormat="0" applyProtection="0">
      <alignment horizontal="left" vertical="center" indent="1"/>
    </xf>
    <xf numFmtId="0" fontId="3" fillId="47" borderId="73" applyNumberFormat="0" applyProtection="0">
      <alignment horizontal="left" vertical="center" indent="1"/>
    </xf>
    <xf numFmtId="0" fontId="3" fillId="47" borderId="73" applyNumberFormat="0" applyProtection="0">
      <alignment horizontal="left" vertical="center" indent="1"/>
    </xf>
    <xf numFmtId="0" fontId="3" fillId="47" borderId="73" applyNumberFormat="0" applyProtection="0">
      <alignment horizontal="left" vertical="center" indent="1"/>
    </xf>
    <xf numFmtId="0" fontId="3" fillId="47" borderId="73" applyNumberFormat="0" applyProtection="0">
      <alignment horizontal="left" vertical="center" indent="1"/>
    </xf>
    <xf numFmtId="0" fontId="3" fillId="47" borderId="73" applyNumberFormat="0" applyProtection="0">
      <alignment horizontal="left" vertical="center" indent="1"/>
    </xf>
    <xf numFmtId="0" fontId="3" fillId="47" borderId="73" applyNumberFormat="0" applyProtection="0">
      <alignment horizontal="left" vertical="center" indent="1"/>
    </xf>
    <xf numFmtId="0" fontId="3" fillId="47" borderId="73" applyNumberFormat="0" applyProtection="0">
      <alignment horizontal="left" vertical="center" indent="1"/>
    </xf>
    <xf numFmtId="0" fontId="3" fillId="47" borderId="73" applyNumberFormat="0" applyProtection="0">
      <alignment horizontal="left" vertical="center" indent="1"/>
    </xf>
    <xf numFmtId="0" fontId="3" fillId="47" borderId="73" applyNumberFormat="0" applyProtection="0">
      <alignment horizontal="left" vertical="center" indent="1"/>
    </xf>
    <xf numFmtId="0" fontId="3" fillId="47" borderId="73" applyNumberFormat="0" applyProtection="0">
      <alignment horizontal="left" vertical="center" indent="1"/>
    </xf>
    <xf numFmtId="0" fontId="3" fillId="47" borderId="73" applyNumberFormat="0" applyProtection="0">
      <alignment horizontal="left" vertical="center" indent="1"/>
    </xf>
    <xf numFmtId="0" fontId="3" fillId="47" borderId="73" applyNumberFormat="0" applyProtection="0">
      <alignment horizontal="left" vertical="center" indent="1"/>
    </xf>
    <xf numFmtId="0" fontId="3" fillId="47" borderId="73" applyNumberFormat="0" applyProtection="0">
      <alignment horizontal="left" vertical="center" indent="1"/>
    </xf>
    <xf numFmtId="0" fontId="3" fillId="47" borderId="73" applyNumberFormat="0" applyProtection="0">
      <alignment horizontal="left" vertical="center" indent="1"/>
    </xf>
    <xf numFmtId="0" fontId="3" fillId="47" borderId="73" applyNumberFormat="0" applyProtection="0">
      <alignment horizontal="left" vertical="center" indent="1"/>
    </xf>
    <xf numFmtId="0" fontId="3" fillId="47" borderId="73" applyNumberFormat="0" applyProtection="0">
      <alignment horizontal="left" vertical="center" indent="1"/>
    </xf>
    <xf numFmtId="0" fontId="3" fillId="47" borderId="73" applyNumberFormat="0" applyProtection="0">
      <alignment horizontal="left" vertical="center" indent="1"/>
    </xf>
    <xf numFmtId="0" fontId="3" fillId="47" borderId="73" applyNumberFormat="0" applyProtection="0">
      <alignment horizontal="left" vertical="center" indent="1"/>
    </xf>
    <xf numFmtId="0" fontId="3" fillId="47" borderId="73" applyNumberFormat="0" applyProtection="0">
      <alignment horizontal="left" vertical="center" indent="1"/>
    </xf>
    <xf numFmtId="0" fontId="3" fillId="47" borderId="73" applyNumberFormat="0" applyProtection="0">
      <alignment horizontal="left" vertical="center" indent="1"/>
    </xf>
    <xf numFmtId="0" fontId="3" fillId="47" borderId="73" applyNumberFormat="0" applyProtection="0">
      <alignment horizontal="left" vertical="center" indent="1"/>
    </xf>
    <xf numFmtId="0" fontId="3" fillId="47" borderId="73" applyNumberFormat="0" applyProtection="0">
      <alignment horizontal="left" vertical="center" indent="1"/>
    </xf>
    <xf numFmtId="0" fontId="3" fillId="47" borderId="73" applyNumberFormat="0" applyProtection="0">
      <alignment horizontal="left" vertical="center" indent="1"/>
    </xf>
    <xf numFmtId="0" fontId="3" fillId="47" borderId="73" applyNumberFormat="0" applyProtection="0">
      <alignment horizontal="left" vertical="center" indent="1"/>
    </xf>
    <xf numFmtId="0" fontId="3" fillId="47" borderId="73" applyNumberFormat="0" applyProtection="0">
      <alignment horizontal="left" vertical="center" indent="1"/>
    </xf>
    <xf numFmtId="0" fontId="3" fillId="47" borderId="73" applyNumberFormat="0" applyProtection="0">
      <alignment horizontal="left" vertical="center" indent="1"/>
    </xf>
    <xf numFmtId="0" fontId="3" fillId="47" borderId="73" applyNumberFormat="0" applyProtection="0">
      <alignment horizontal="left" vertical="center" indent="1"/>
    </xf>
    <xf numFmtId="0" fontId="3" fillId="47" borderId="73" applyNumberFormat="0" applyProtection="0">
      <alignment horizontal="left" vertical="center" indent="1"/>
    </xf>
    <xf numFmtId="0" fontId="3" fillId="47" borderId="73" applyNumberFormat="0" applyProtection="0">
      <alignment horizontal="left" vertical="center" indent="1"/>
    </xf>
    <xf numFmtId="0" fontId="3" fillId="47" borderId="73" applyNumberFormat="0" applyProtection="0">
      <alignment horizontal="left" vertical="center" indent="1"/>
    </xf>
    <xf numFmtId="0" fontId="3" fillId="47" borderId="73" applyNumberFormat="0" applyProtection="0">
      <alignment horizontal="left" vertical="center" indent="1"/>
    </xf>
    <xf numFmtId="0" fontId="3" fillId="47" borderId="73" applyNumberFormat="0" applyProtection="0">
      <alignment horizontal="left" vertical="center" indent="1"/>
    </xf>
    <xf numFmtId="0" fontId="3" fillId="47" borderId="73" applyNumberFormat="0" applyProtection="0">
      <alignment horizontal="left" vertical="center" indent="1"/>
    </xf>
    <xf numFmtId="0" fontId="3" fillId="47" borderId="73" applyNumberFormat="0" applyProtection="0">
      <alignment horizontal="left" vertical="center" indent="1"/>
    </xf>
    <xf numFmtId="0" fontId="3" fillId="47" borderId="73" applyNumberFormat="0" applyProtection="0">
      <alignment horizontal="left" vertical="center" indent="1"/>
    </xf>
    <xf numFmtId="0" fontId="3" fillId="47" borderId="73" applyNumberFormat="0" applyProtection="0">
      <alignment horizontal="left" vertical="center" indent="1"/>
    </xf>
    <xf numFmtId="0" fontId="3" fillId="47" borderId="73" applyNumberFormat="0" applyProtection="0">
      <alignment horizontal="left" vertical="center" indent="1"/>
    </xf>
    <xf numFmtId="0" fontId="3" fillId="47" borderId="73" applyNumberFormat="0" applyProtection="0">
      <alignment horizontal="left" vertical="center" indent="1"/>
    </xf>
    <xf numFmtId="0" fontId="3" fillId="47" borderId="73" applyNumberFormat="0" applyProtection="0">
      <alignment horizontal="left" vertical="center" indent="1"/>
    </xf>
    <xf numFmtId="0" fontId="3" fillId="47" borderId="73" applyNumberFormat="0" applyProtection="0">
      <alignment horizontal="left" vertical="center" indent="1"/>
    </xf>
    <xf numFmtId="0" fontId="3" fillId="47" borderId="73" applyNumberFormat="0" applyProtection="0">
      <alignment horizontal="left" vertical="center" indent="1"/>
    </xf>
    <xf numFmtId="0" fontId="3" fillId="47" borderId="73" applyNumberFormat="0" applyProtection="0">
      <alignment horizontal="left" vertical="center" indent="1"/>
    </xf>
    <xf numFmtId="0" fontId="3" fillId="47" borderId="73" applyNumberFormat="0" applyProtection="0">
      <alignment horizontal="left" vertical="center" indent="1"/>
    </xf>
    <xf numFmtId="0" fontId="3" fillId="47" borderId="73" applyNumberFormat="0" applyProtection="0">
      <alignment horizontal="left" vertical="center" indent="1"/>
    </xf>
    <xf numFmtId="0" fontId="3" fillId="47" borderId="73" applyNumberFormat="0" applyProtection="0">
      <alignment horizontal="left" vertical="center" indent="1"/>
    </xf>
    <xf numFmtId="0" fontId="3" fillId="47" borderId="73" applyNumberFormat="0" applyProtection="0">
      <alignment horizontal="left" vertical="center" indent="1"/>
    </xf>
    <xf numFmtId="0" fontId="3" fillId="47" borderId="73" applyNumberFormat="0" applyProtection="0">
      <alignment horizontal="left" vertical="center" indent="1"/>
    </xf>
    <xf numFmtId="0" fontId="3" fillId="47" borderId="73" applyNumberFormat="0" applyProtection="0">
      <alignment horizontal="left" vertical="center" indent="1"/>
    </xf>
    <xf numFmtId="0" fontId="3" fillId="47" borderId="73" applyNumberFormat="0" applyProtection="0">
      <alignment horizontal="left" vertical="center" indent="1"/>
    </xf>
    <xf numFmtId="0" fontId="3" fillId="47" borderId="73" applyNumberFormat="0" applyProtection="0">
      <alignment horizontal="left" vertical="center" indent="1"/>
    </xf>
    <xf numFmtId="0" fontId="3" fillId="47" borderId="73" applyNumberFormat="0" applyProtection="0">
      <alignment horizontal="left" vertical="center" indent="1"/>
    </xf>
    <xf numFmtId="0" fontId="3" fillId="47" borderId="73" applyNumberFormat="0" applyProtection="0">
      <alignment horizontal="left" vertical="center" indent="1"/>
    </xf>
    <xf numFmtId="0" fontId="3" fillId="47" borderId="73" applyNumberFormat="0" applyProtection="0">
      <alignment horizontal="left" vertical="center" indent="1"/>
    </xf>
    <xf numFmtId="0" fontId="3" fillId="47" borderId="73" applyNumberFormat="0" applyProtection="0">
      <alignment horizontal="left" vertical="center" indent="1"/>
    </xf>
    <xf numFmtId="0" fontId="3" fillId="47" borderId="73" applyNumberFormat="0" applyProtection="0">
      <alignment horizontal="left" vertical="center" indent="1"/>
    </xf>
    <xf numFmtId="0" fontId="3" fillId="47" borderId="73" applyNumberFormat="0" applyProtection="0">
      <alignment horizontal="left" vertical="center" indent="1"/>
    </xf>
    <xf numFmtId="0" fontId="3" fillId="47" borderId="73" applyNumberFormat="0" applyProtection="0">
      <alignment horizontal="left" vertical="center" indent="1"/>
    </xf>
    <xf numFmtId="0" fontId="3" fillId="47" borderId="73" applyNumberFormat="0" applyProtection="0">
      <alignment horizontal="left" vertical="center" indent="1"/>
    </xf>
    <xf numFmtId="0" fontId="3" fillId="47" borderId="73" applyNumberFormat="0" applyProtection="0">
      <alignment horizontal="left" vertical="center" indent="1"/>
    </xf>
    <xf numFmtId="0" fontId="3" fillId="47" borderId="73" applyNumberFormat="0" applyProtection="0">
      <alignment horizontal="left" vertical="center" indent="1"/>
    </xf>
    <xf numFmtId="0" fontId="3" fillId="47" borderId="73" applyNumberFormat="0" applyProtection="0">
      <alignment horizontal="left" vertical="center" indent="1"/>
    </xf>
    <xf numFmtId="0" fontId="3" fillId="47" borderId="73" applyNumberFormat="0" applyProtection="0">
      <alignment horizontal="left" vertical="center" indent="1"/>
    </xf>
    <xf numFmtId="0" fontId="3" fillId="47" borderId="73" applyNumberFormat="0" applyProtection="0">
      <alignment horizontal="left" vertical="center" indent="1"/>
    </xf>
    <xf numFmtId="0" fontId="3" fillId="47" borderId="73" applyNumberFormat="0" applyProtection="0">
      <alignment horizontal="left" vertical="center" indent="1"/>
    </xf>
    <xf numFmtId="0" fontId="3" fillId="47" borderId="73" applyNumberFormat="0" applyProtection="0">
      <alignment horizontal="left" vertical="center" indent="1"/>
    </xf>
    <xf numFmtId="0" fontId="3" fillId="47" borderId="73" applyNumberFormat="0" applyProtection="0">
      <alignment horizontal="left" vertical="center" indent="1"/>
    </xf>
    <xf numFmtId="0" fontId="3" fillId="47" borderId="73" applyNumberFormat="0" applyProtection="0">
      <alignment horizontal="left" vertical="center" indent="1"/>
    </xf>
    <xf numFmtId="0" fontId="3" fillId="47" borderId="73" applyNumberFormat="0" applyProtection="0">
      <alignment horizontal="left" vertical="center" indent="1"/>
    </xf>
    <xf numFmtId="0" fontId="3" fillId="47" borderId="73" applyNumberFormat="0" applyProtection="0">
      <alignment horizontal="left" vertical="center" indent="1"/>
    </xf>
    <xf numFmtId="0" fontId="3" fillId="47" borderId="73" applyNumberFormat="0" applyProtection="0">
      <alignment horizontal="left" vertical="center" indent="1"/>
    </xf>
    <xf numFmtId="0" fontId="3" fillId="47" borderId="73" applyNumberFormat="0" applyProtection="0">
      <alignment horizontal="left" vertical="center" indent="1"/>
    </xf>
    <xf numFmtId="0" fontId="3" fillId="47" borderId="73" applyNumberFormat="0" applyProtection="0">
      <alignment horizontal="left" vertical="center" indent="1"/>
    </xf>
    <xf numFmtId="0" fontId="3" fillId="47" borderId="73" applyNumberFormat="0" applyProtection="0">
      <alignment horizontal="left" vertical="center" indent="1"/>
    </xf>
    <xf numFmtId="0" fontId="3" fillId="47" borderId="73" applyNumberFormat="0" applyProtection="0">
      <alignment horizontal="left" vertical="center" indent="1"/>
    </xf>
    <xf numFmtId="0" fontId="3" fillId="47" borderId="73" applyNumberFormat="0" applyProtection="0">
      <alignment horizontal="left" vertical="center" indent="1"/>
    </xf>
    <xf numFmtId="0" fontId="3" fillId="47" borderId="73" applyNumberFormat="0" applyProtection="0">
      <alignment horizontal="left" vertical="center" indent="1"/>
    </xf>
    <xf numFmtId="0" fontId="3" fillId="47" borderId="73" applyNumberFormat="0" applyProtection="0">
      <alignment horizontal="left" vertical="center" indent="1"/>
    </xf>
    <xf numFmtId="0" fontId="3" fillId="47" borderId="73" applyNumberFormat="0" applyProtection="0">
      <alignment horizontal="left" vertical="center" indent="1"/>
    </xf>
    <xf numFmtId="0" fontId="3" fillId="47" borderId="73" applyNumberFormat="0" applyProtection="0">
      <alignment horizontal="left" vertical="center" indent="1"/>
    </xf>
    <xf numFmtId="0" fontId="3" fillId="47" borderId="73" applyNumberFormat="0" applyProtection="0">
      <alignment horizontal="left" vertical="center" indent="1"/>
    </xf>
    <xf numFmtId="0" fontId="3" fillId="47" borderId="73" applyNumberFormat="0" applyProtection="0">
      <alignment horizontal="left" vertical="center" indent="1"/>
    </xf>
    <xf numFmtId="0" fontId="3" fillId="47" borderId="73" applyNumberFormat="0" applyProtection="0">
      <alignment horizontal="left" vertical="center" indent="1"/>
    </xf>
    <xf numFmtId="0" fontId="3" fillId="47" borderId="73" applyNumberFormat="0" applyProtection="0">
      <alignment horizontal="left" vertical="center" indent="1"/>
    </xf>
    <xf numFmtId="0" fontId="3" fillId="47" borderId="73" applyNumberFormat="0" applyProtection="0">
      <alignment horizontal="left" vertical="center" indent="1"/>
    </xf>
    <xf numFmtId="0" fontId="3" fillId="47" borderId="73" applyNumberFormat="0" applyProtection="0">
      <alignment horizontal="left" vertical="center" indent="1"/>
    </xf>
    <xf numFmtId="0" fontId="3" fillId="47" borderId="73" applyNumberFormat="0" applyProtection="0">
      <alignment horizontal="left" vertical="center" indent="1"/>
    </xf>
    <xf numFmtId="0" fontId="3" fillId="47" borderId="73" applyNumberFormat="0" applyProtection="0">
      <alignment horizontal="left" vertical="center" indent="1"/>
    </xf>
    <xf numFmtId="0" fontId="3" fillId="47" borderId="73" applyNumberFormat="0" applyProtection="0">
      <alignment horizontal="left" vertical="center" indent="1"/>
    </xf>
    <xf numFmtId="0" fontId="3" fillId="47" borderId="73" applyNumberFormat="0" applyProtection="0">
      <alignment horizontal="left" vertical="center" indent="1"/>
    </xf>
    <xf numFmtId="0" fontId="3" fillId="47" borderId="73" applyNumberFormat="0" applyProtection="0">
      <alignment horizontal="left" vertical="center" indent="1"/>
    </xf>
    <xf numFmtId="0" fontId="3" fillId="47" borderId="73" applyNumberFormat="0" applyProtection="0">
      <alignment horizontal="left" vertical="center" indent="1"/>
    </xf>
    <xf numFmtId="0" fontId="3" fillId="47" borderId="73" applyNumberFormat="0" applyProtection="0">
      <alignment horizontal="left" vertical="center" indent="1"/>
    </xf>
    <xf numFmtId="0" fontId="3" fillId="47" borderId="73" applyNumberFormat="0" applyProtection="0">
      <alignment horizontal="left" vertical="center" indent="1"/>
    </xf>
    <xf numFmtId="0" fontId="3" fillId="47" borderId="73" applyNumberFormat="0" applyProtection="0">
      <alignment horizontal="left" vertical="center" indent="1"/>
    </xf>
    <xf numFmtId="0" fontId="3" fillId="47" borderId="73" applyNumberFormat="0" applyProtection="0">
      <alignment horizontal="left" vertical="center" indent="1"/>
    </xf>
    <xf numFmtId="0" fontId="3" fillId="47" borderId="73" applyNumberFormat="0" applyProtection="0">
      <alignment horizontal="left" vertical="center" indent="1"/>
    </xf>
    <xf numFmtId="0" fontId="3" fillId="47" borderId="73" applyNumberFormat="0" applyProtection="0">
      <alignment horizontal="left" vertical="center" indent="1"/>
    </xf>
    <xf numFmtId="0" fontId="3" fillId="47" borderId="73" applyNumberFormat="0" applyProtection="0">
      <alignment horizontal="left" vertical="center" indent="1"/>
    </xf>
    <xf numFmtId="0" fontId="3" fillId="47" borderId="73" applyNumberFormat="0" applyProtection="0">
      <alignment horizontal="left" vertical="center" indent="1"/>
    </xf>
    <xf numFmtId="0" fontId="3" fillId="47" borderId="73" applyNumberFormat="0" applyProtection="0">
      <alignment horizontal="left" vertical="center" indent="1"/>
    </xf>
    <xf numFmtId="0" fontId="3" fillId="47" borderId="73" applyNumberFormat="0" applyProtection="0">
      <alignment horizontal="left" vertical="center" indent="1"/>
    </xf>
    <xf numFmtId="0" fontId="3" fillId="47" borderId="73" applyNumberFormat="0" applyProtection="0">
      <alignment horizontal="left" vertical="center" indent="1"/>
    </xf>
    <xf numFmtId="0" fontId="3" fillId="47" borderId="73" applyNumberFormat="0" applyProtection="0">
      <alignment horizontal="left" vertical="center" indent="1"/>
    </xf>
    <xf numFmtId="0" fontId="3" fillId="47" borderId="73" applyNumberFormat="0" applyProtection="0">
      <alignment horizontal="left" vertical="center" indent="1"/>
    </xf>
    <xf numFmtId="0" fontId="3" fillId="47" borderId="73" applyNumberFormat="0" applyProtection="0">
      <alignment horizontal="left" vertical="center" indent="1"/>
    </xf>
    <xf numFmtId="0" fontId="3" fillId="47" borderId="73" applyNumberFormat="0" applyProtection="0">
      <alignment horizontal="left" vertical="center" indent="1"/>
    </xf>
    <xf numFmtId="0" fontId="3" fillId="47" borderId="73" applyNumberFormat="0" applyProtection="0">
      <alignment horizontal="left" vertical="center" indent="1"/>
    </xf>
    <xf numFmtId="0" fontId="3" fillId="47" borderId="73" applyNumberFormat="0" applyProtection="0">
      <alignment horizontal="left" vertical="center" indent="1"/>
    </xf>
    <xf numFmtId="0" fontId="3" fillId="47" borderId="73" applyNumberFormat="0" applyProtection="0">
      <alignment horizontal="left" vertical="center" indent="1"/>
    </xf>
    <xf numFmtId="0" fontId="3" fillId="47" borderId="73" applyNumberFormat="0" applyProtection="0">
      <alignment horizontal="left" vertical="center" indent="1"/>
    </xf>
    <xf numFmtId="0" fontId="3" fillId="47" borderId="73" applyNumberFormat="0" applyProtection="0">
      <alignment horizontal="left" vertical="center" indent="1"/>
    </xf>
    <xf numFmtId="0" fontId="3" fillId="47" borderId="73" applyNumberFormat="0" applyProtection="0">
      <alignment horizontal="left" vertical="center" indent="1"/>
    </xf>
    <xf numFmtId="0" fontId="3" fillId="47" borderId="73" applyNumberFormat="0" applyProtection="0">
      <alignment horizontal="left" vertical="center" indent="1"/>
    </xf>
    <xf numFmtId="0" fontId="3" fillId="47" borderId="73" applyNumberFormat="0" applyProtection="0">
      <alignment horizontal="left" vertical="center" indent="1"/>
    </xf>
    <xf numFmtId="0" fontId="3" fillId="47" borderId="73" applyNumberFormat="0" applyProtection="0">
      <alignment horizontal="left" vertical="center" indent="1"/>
    </xf>
    <xf numFmtId="0" fontId="3" fillId="47" borderId="73" applyNumberFormat="0" applyProtection="0">
      <alignment horizontal="left" vertical="center" indent="1"/>
    </xf>
    <xf numFmtId="0" fontId="3" fillId="47" borderId="73" applyNumberFormat="0" applyProtection="0">
      <alignment horizontal="left" vertical="center" indent="1"/>
    </xf>
    <xf numFmtId="0" fontId="3" fillId="47" borderId="73" applyNumberFormat="0" applyProtection="0">
      <alignment horizontal="left" vertical="center" indent="1"/>
    </xf>
    <xf numFmtId="0" fontId="3" fillId="47" borderId="73" applyNumberFormat="0" applyProtection="0">
      <alignment horizontal="left" vertical="center" indent="1"/>
    </xf>
    <xf numFmtId="0" fontId="3" fillId="47" borderId="73" applyNumberFormat="0" applyProtection="0">
      <alignment horizontal="left" vertical="center" indent="1"/>
    </xf>
    <xf numFmtId="0" fontId="3" fillId="47" borderId="73" applyNumberFormat="0" applyProtection="0">
      <alignment horizontal="left" vertical="center" indent="1"/>
    </xf>
    <xf numFmtId="0" fontId="3" fillId="47" borderId="73" applyNumberFormat="0" applyProtection="0">
      <alignment horizontal="left" vertical="center" indent="1"/>
    </xf>
    <xf numFmtId="0" fontId="3" fillId="47" borderId="73" applyNumberFormat="0" applyProtection="0">
      <alignment horizontal="left" vertical="center" indent="1"/>
    </xf>
    <xf numFmtId="0" fontId="3" fillId="47" borderId="73" applyNumberFormat="0" applyProtection="0">
      <alignment horizontal="left" vertical="center" indent="1"/>
    </xf>
    <xf numFmtId="0" fontId="3" fillId="47" borderId="73" applyNumberFormat="0" applyProtection="0">
      <alignment horizontal="left" vertical="center" indent="1"/>
    </xf>
    <xf numFmtId="0" fontId="3" fillId="47" borderId="73" applyNumberFormat="0" applyProtection="0">
      <alignment horizontal="left" vertical="center" indent="1"/>
    </xf>
    <xf numFmtId="0" fontId="3" fillId="47" borderId="73" applyNumberFormat="0" applyProtection="0">
      <alignment horizontal="left" vertical="center" indent="1"/>
    </xf>
    <xf numFmtId="0" fontId="3" fillId="47" borderId="73" applyNumberFormat="0" applyProtection="0">
      <alignment horizontal="left" vertical="center" indent="1"/>
    </xf>
    <xf numFmtId="0" fontId="3" fillId="47" borderId="73" applyNumberFormat="0" applyProtection="0">
      <alignment horizontal="left" vertical="center" indent="1"/>
    </xf>
    <xf numFmtId="0" fontId="3" fillId="47" borderId="73" applyNumberFormat="0" applyProtection="0">
      <alignment horizontal="left" vertical="center" indent="1"/>
    </xf>
    <xf numFmtId="0" fontId="3" fillId="47" borderId="73" applyNumberFormat="0" applyProtection="0">
      <alignment horizontal="left" vertical="center" indent="1"/>
    </xf>
    <xf numFmtId="0" fontId="3" fillId="47" borderId="73" applyNumberFormat="0" applyProtection="0">
      <alignment horizontal="left" vertical="center" indent="1"/>
    </xf>
    <xf numFmtId="0" fontId="3" fillId="47" borderId="73" applyNumberFormat="0" applyProtection="0">
      <alignment horizontal="left" vertical="center" indent="1"/>
    </xf>
    <xf numFmtId="0" fontId="3" fillId="47" borderId="73" applyNumberFormat="0" applyProtection="0">
      <alignment horizontal="left" vertical="center" indent="1"/>
    </xf>
    <xf numFmtId="0" fontId="3" fillId="47" borderId="73" applyNumberFormat="0" applyProtection="0">
      <alignment horizontal="left" vertical="center" indent="1"/>
    </xf>
    <xf numFmtId="0" fontId="3" fillId="47" borderId="73" applyNumberFormat="0" applyProtection="0">
      <alignment horizontal="left" vertical="center" indent="1"/>
    </xf>
    <xf numFmtId="0" fontId="3" fillId="47" borderId="73" applyNumberFormat="0" applyProtection="0">
      <alignment horizontal="left" vertical="center" indent="1"/>
    </xf>
    <xf numFmtId="0" fontId="3" fillId="47" borderId="73" applyNumberFormat="0" applyProtection="0">
      <alignment horizontal="left" vertical="center" indent="1"/>
    </xf>
    <xf numFmtId="0" fontId="3" fillId="47" borderId="73" applyNumberFormat="0" applyProtection="0">
      <alignment horizontal="left" vertical="center" indent="1"/>
    </xf>
    <xf numFmtId="0" fontId="3" fillId="47" borderId="73" applyNumberFormat="0" applyProtection="0">
      <alignment horizontal="left" vertical="center" indent="1"/>
    </xf>
    <xf numFmtId="0" fontId="3" fillId="47" borderId="73" applyNumberFormat="0" applyProtection="0">
      <alignment horizontal="left" vertical="center" indent="1"/>
    </xf>
    <xf numFmtId="0" fontId="3" fillId="47" borderId="73" applyNumberFormat="0" applyProtection="0">
      <alignment horizontal="left" vertical="center" indent="1"/>
    </xf>
    <xf numFmtId="0" fontId="3" fillId="47" borderId="73" applyNumberFormat="0" applyProtection="0">
      <alignment horizontal="left" vertical="center" indent="1"/>
    </xf>
    <xf numFmtId="0" fontId="3" fillId="47" borderId="73" applyNumberFormat="0" applyProtection="0">
      <alignment horizontal="left" vertical="center" indent="1"/>
    </xf>
    <xf numFmtId="0" fontId="3" fillId="47" borderId="73" applyNumberFormat="0" applyProtection="0">
      <alignment horizontal="left" vertical="center" indent="1"/>
    </xf>
    <xf numFmtId="0" fontId="3" fillId="47" borderId="73" applyNumberFormat="0" applyProtection="0">
      <alignment horizontal="left" vertical="center" indent="1"/>
    </xf>
    <xf numFmtId="0" fontId="3" fillId="47" borderId="73" applyNumberFormat="0" applyProtection="0">
      <alignment horizontal="left" vertical="center" indent="1"/>
    </xf>
    <xf numFmtId="0" fontId="3" fillId="47" borderId="73" applyNumberFormat="0" applyProtection="0">
      <alignment horizontal="left" vertical="center" indent="1"/>
    </xf>
    <xf numFmtId="0" fontId="3" fillId="47" borderId="73" applyNumberFormat="0" applyProtection="0">
      <alignment horizontal="left" vertical="center" indent="1"/>
    </xf>
    <xf numFmtId="0" fontId="3" fillId="47" borderId="73" applyNumberFormat="0" applyProtection="0">
      <alignment horizontal="left" vertical="center" indent="1"/>
    </xf>
    <xf numFmtId="0" fontId="3" fillId="47" borderId="73" applyNumberFormat="0" applyProtection="0">
      <alignment horizontal="left" vertical="center" indent="1"/>
    </xf>
    <xf numFmtId="0" fontId="3" fillId="47" borderId="73" applyNumberFormat="0" applyProtection="0">
      <alignment horizontal="left" vertical="center" indent="1"/>
    </xf>
    <xf numFmtId="0" fontId="3" fillId="47" borderId="73" applyNumberFormat="0" applyProtection="0">
      <alignment horizontal="left" vertical="center" indent="1"/>
    </xf>
    <xf numFmtId="0" fontId="3" fillId="47" borderId="73" applyNumberFormat="0" applyProtection="0">
      <alignment horizontal="left" vertical="center" indent="1"/>
    </xf>
    <xf numFmtId="0" fontId="3" fillId="47" borderId="73" applyNumberFormat="0" applyProtection="0">
      <alignment horizontal="left" vertical="center" indent="1"/>
    </xf>
    <xf numFmtId="0" fontId="3" fillId="47" borderId="73" applyNumberFormat="0" applyProtection="0">
      <alignment horizontal="left" vertical="center" indent="1"/>
    </xf>
    <xf numFmtId="0" fontId="3" fillId="47" borderId="73" applyNumberFormat="0" applyProtection="0">
      <alignment horizontal="left" vertical="center" indent="1"/>
    </xf>
    <xf numFmtId="0" fontId="3" fillId="47" borderId="73" applyNumberFormat="0" applyProtection="0">
      <alignment horizontal="left" vertical="center" indent="1"/>
    </xf>
    <xf numFmtId="0" fontId="3" fillId="47" borderId="73" applyNumberFormat="0" applyProtection="0">
      <alignment horizontal="left" vertical="center" indent="1"/>
    </xf>
    <xf numFmtId="0" fontId="3" fillId="47" borderId="73" applyNumberFormat="0" applyProtection="0">
      <alignment horizontal="left" vertical="center" indent="1"/>
    </xf>
    <xf numFmtId="0" fontId="3" fillId="47" borderId="73" applyNumberFormat="0" applyProtection="0">
      <alignment horizontal="left" vertical="center" indent="1"/>
    </xf>
    <xf numFmtId="0" fontId="3" fillId="47" borderId="73" applyNumberFormat="0" applyProtection="0">
      <alignment horizontal="left" vertical="center" indent="1"/>
    </xf>
    <xf numFmtId="0" fontId="3" fillId="47" borderId="73" applyNumberFormat="0" applyProtection="0">
      <alignment horizontal="left" vertical="center" indent="1"/>
    </xf>
    <xf numFmtId="0" fontId="3" fillId="47" borderId="73" applyNumberFormat="0" applyProtection="0">
      <alignment horizontal="left" vertical="center" indent="1"/>
    </xf>
    <xf numFmtId="0" fontId="3" fillId="47" borderId="73" applyNumberFormat="0" applyProtection="0">
      <alignment horizontal="left" vertical="center" indent="1"/>
    </xf>
    <xf numFmtId="0" fontId="3" fillId="47" borderId="73" applyNumberFormat="0" applyProtection="0">
      <alignment horizontal="left" vertical="center" indent="1"/>
    </xf>
    <xf numFmtId="0" fontId="3" fillId="47" borderId="73" applyNumberFormat="0" applyProtection="0">
      <alignment horizontal="left" vertical="center" indent="1"/>
    </xf>
    <xf numFmtId="0" fontId="3" fillId="47" borderId="73" applyNumberFormat="0" applyProtection="0">
      <alignment horizontal="left" vertical="center" indent="1"/>
    </xf>
    <xf numFmtId="0" fontId="3" fillId="47" borderId="73" applyNumberFormat="0" applyProtection="0">
      <alignment horizontal="left" vertical="center" indent="1"/>
    </xf>
    <xf numFmtId="0" fontId="3" fillId="47" borderId="73" applyNumberFormat="0" applyProtection="0">
      <alignment horizontal="left" vertical="center" indent="1"/>
    </xf>
    <xf numFmtId="0" fontId="3" fillId="47" borderId="73" applyNumberFormat="0" applyProtection="0">
      <alignment horizontal="left" vertical="center" indent="1"/>
    </xf>
    <xf numFmtId="0" fontId="3" fillId="47" borderId="73" applyNumberFormat="0" applyProtection="0">
      <alignment horizontal="left" vertical="center" indent="1"/>
    </xf>
    <xf numFmtId="0" fontId="3" fillId="47" borderId="73" applyNumberFormat="0" applyProtection="0">
      <alignment horizontal="left" vertical="center" indent="1"/>
    </xf>
    <xf numFmtId="0" fontId="3" fillId="47" borderId="73" applyNumberFormat="0" applyProtection="0">
      <alignment horizontal="left" vertical="center" indent="1"/>
    </xf>
    <xf numFmtId="0" fontId="3" fillId="47" borderId="73" applyNumberFormat="0" applyProtection="0">
      <alignment horizontal="left" vertical="center" indent="1"/>
    </xf>
    <xf numFmtId="0" fontId="3" fillId="47" borderId="73" applyNumberFormat="0" applyProtection="0">
      <alignment horizontal="left" vertical="center" indent="1"/>
    </xf>
    <xf numFmtId="0" fontId="3" fillId="47" borderId="73" applyNumberFormat="0" applyProtection="0">
      <alignment horizontal="left" vertical="center" indent="1"/>
    </xf>
    <xf numFmtId="0" fontId="3" fillId="47" borderId="73" applyNumberFormat="0" applyProtection="0">
      <alignment horizontal="left" vertical="center" indent="1"/>
    </xf>
    <xf numFmtId="0" fontId="3" fillId="47" borderId="73" applyNumberFormat="0" applyProtection="0">
      <alignment horizontal="left" vertical="center" indent="1"/>
    </xf>
    <xf numFmtId="0" fontId="3" fillId="47" borderId="73" applyNumberFormat="0" applyProtection="0">
      <alignment horizontal="left" vertical="center" indent="1"/>
    </xf>
    <xf numFmtId="0" fontId="3" fillId="47" borderId="73" applyNumberFormat="0" applyProtection="0">
      <alignment horizontal="left" vertical="center" indent="1"/>
    </xf>
    <xf numFmtId="0" fontId="3" fillId="47" borderId="73" applyNumberFormat="0" applyProtection="0">
      <alignment horizontal="left" vertical="center" indent="1"/>
    </xf>
    <xf numFmtId="0" fontId="3" fillId="47" borderId="73" applyNumberFormat="0" applyProtection="0">
      <alignment horizontal="left" vertical="center" indent="1"/>
    </xf>
    <xf numFmtId="0" fontId="3" fillId="47" borderId="73" applyNumberFormat="0" applyProtection="0">
      <alignment horizontal="left" vertical="center" indent="1"/>
    </xf>
    <xf numFmtId="0" fontId="3" fillId="47" borderId="73" applyNumberFormat="0" applyProtection="0">
      <alignment horizontal="left" vertical="center" indent="1"/>
    </xf>
    <xf numFmtId="0" fontId="3" fillId="47" borderId="73" applyNumberFormat="0" applyProtection="0">
      <alignment horizontal="left" vertical="center" indent="1"/>
    </xf>
    <xf numFmtId="0" fontId="3" fillId="47" borderId="73" applyNumberFormat="0" applyProtection="0">
      <alignment horizontal="left" vertical="top" indent="1"/>
    </xf>
    <xf numFmtId="0" fontId="3" fillId="47" borderId="73" applyNumberFormat="0" applyProtection="0">
      <alignment horizontal="left" vertical="top" indent="1"/>
    </xf>
    <xf numFmtId="0" fontId="3" fillId="47" borderId="73" applyNumberFormat="0" applyProtection="0">
      <alignment horizontal="left" vertical="top" indent="1"/>
    </xf>
    <xf numFmtId="0" fontId="3" fillId="47" borderId="73" applyNumberFormat="0" applyProtection="0">
      <alignment horizontal="left" vertical="top" indent="1"/>
    </xf>
    <xf numFmtId="0" fontId="3" fillId="47" borderId="73" applyNumberFormat="0" applyProtection="0">
      <alignment horizontal="left" vertical="top" indent="1"/>
    </xf>
    <xf numFmtId="0" fontId="3" fillId="47" borderId="73" applyNumberFormat="0" applyProtection="0">
      <alignment horizontal="left" vertical="top" indent="1"/>
    </xf>
    <xf numFmtId="0" fontId="3" fillId="47" borderId="73" applyNumberFormat="0" applyProtection="0">
      <alignment horizontal="left" vertical="top" indent="1"/>
    </xf>
    <xf numFmtId="0" fontId="3" fillId="47" borderId="73" applyNumberFormat="0" applyProtection="0">
      <alignment horizontal="left" vertical="top" indent="1"/>
    </xf>
    <xf numFmtId="0" fontId="3" fillId="47" borderId="73" applyNumberFormat="0" applyProtection="0">
      <alignment horizontal="left" vertical="top" indent="1"/>
    </xf>
    <xf numFmtId="0" fontId="3" fillId="47" borderId="73" applyNumberFormat="0" applyProtection="0">
      <alignment horizontal="left" vertical="top" indent="1"/>
    </xf>
    <xf numFmtId="0" fontId="3" fillId="47" borderId="73" applyNumberFormat="0" applyProtection="0">
      <alignment horizontal="left" vertical="top" indent="1"/>
    </xf>
    <xf numFmtId="0" fontId="3" fillId="47" borderId="73" applyNumberFormat="0" applyProtection="0">
      <alignment horizontal="left" vertical="top" indent="1"/>
    </xf>
    <xf numFmtId="0" fontId="3" fillId="47" borderId="73" applyNumberFormat="0" applyProtection="0">
      <alignment horizontal="left" vertical="top" indent="1"/>
    </xf>
    <xf numFmtId="0" fontId="3" fillId="47" borderId="73" applyNumberFormat="0" applyProtection="0">
      <alignment horizontal="left" vertical="top" indent="1"/>
    </xf>
    <xf numFmtId="0" fontId="3" fillId="47" borderId="73" applyNumberFormat="0" applyProtection="0">
      <alignment horizontal="left" vertical="top" indent="1"/>
    </xf>
    <xf numFmtId="0" fontId="3" fillId="47" borderId="73" applyNumberFormat="0" applyProtection="0">
      <alignment horizontal="left" vertical="top" indent="1"/>
    </xf>
    <xf numFmtId="0" fontId="3" fillId="47" borderId="73" applyNumberFormat="0" applyProtection="0">
      <alignment horizontal="left" vertical="top" indent="1"/>
    </xf>
    <xf numFmtId="0" fontId="3" fillId="47" borderId="73" applyNumberFormat="0" applyProtection="0">
      <alignment horizontal="left" vertical="top" indent="1"/>
    </xf>
    <xf numFmtId="0" fontId="3" fillId="47" borderId="73" applyNumberFormat="0" applyProtection="0">
      <alignment horizontal="left" vertical="top" indent="1"/>
    </xf>
    <xf numFmtId="0" fontId="3" fillId="47" borderId="73" applyNumberFormat="0" applyProtection="0">
      <alignment horizontal="left" vertical="top" indent="1"/>
    </xf>
    <xf numFmtId="0" fontId="3" fillId="47" borderId="73" applyNumberFormat="0" applyProtection="0">
      <alignment horizontal="left" vertical="top" indent="1"/>
    </xf>
    <xf numFmtId="0" fontId="3" fillId="47" borderId="73" applyNumberFormat="0" applyProtection="0">
      <alignment horizontal="left" vertical="top" indent="1"/>
    </xf>
    <xf numFmtId="0" fontId="3" fillId="47" borderId="73" applyNumberFormat="0" applyProtection="0">
      <alignment horizontal="left" vertical="top" indent="1"/>
    </xf>
    <xf numFmtId="0" fontId="3" fillId="47" borderId="73" applyNumberFormat="0" applyProtection="0">
      <alignment horizontal="left" vertical="top" indent="1"/>
    </xf>
    <xf numFmtId="0" fontId="3" fillId="47" borderId="73" applyNumberFormat="0" applyProtection="0">
      <alignment horizontal="left" vertical="top" indent="1"/>
    </xf>
    <xf numFmtId="0" fontId="3" fillId="47" borderId="73" applyNumberFormat="0" applyProtection="0">
      <alignment horizontal="left" vertical="top" indent="1"/>
    </xf>
    <xf numFmtId="0" fontId="3" fillId="47" borderId="73" applyNumberFormat="0" applyProtection="0">
      <alignment horizontal="left" vertical="top" indent="1"/>
    </xf>
    <xf numFmtId="0" fontId="3" fillId="47" borderId="73" applyNumberFormat="0" applyProtection="0">
      <alignment horizontal="left" vertical="top" indent="1"/>
    </xf>
    <xf numFmtId="0" fontId="3" fillId="47" borderId="73" applyNumberFormat="0" applyProtection="0">
      <alignment horizontal="left" vertical="top" indent="1"/>
    </xf>
    <xf numFmtId="0" fontId="3" fillId="47" borderId="73" applyNumberFormat="0" applyProtection="0">
      <alignment horizontal="left" vertical="top" indent="1"/>
    </xf>
    <xf numFmtId="0" fontId="3" fillId="47" borderId="73" applyNumberFormat="0" applyProtection="0">
      <alignment horizontal="left" vertical="top" indent="1"/>
    </xf>
    <xf numFmtId="0" fontId="3" fillId="47" borderId="73" applyNumberFormat="0" applyProtection="0">
      <alignment horizontal="left" vertical="top" indent="1"/>
    </xf>
    <xf numFmtId="0" fontId="3" fillId="47" borderId="73" applyNumberFormat="0" applyProtection="0">
      <alignment horizontal="left" vertical="top" indent="1"/>
    </xf>
    <xf numFmtId="0" fontId="3" fillId="47" borderId="73" applyNumberFormat="0" applyProtection="0">
      <alignment horizontal="left" vertical="top" indent="1"/>
    </xf>
    <xf numFmtId="0" fontId="3" fillId="47" borderId="73" applyNumberFormat="0" applyProtection="0">
      <alignment horizontal="left" vertical="top" indent="1"/>
    </xf>
    <xf numFmtId="0" fontId="3" fillId="47" borderId="73" applyNumberFormat="0" applyProtection="0">
      <alignment horizontal="left" vertical="top" indent="1"/>
    </xf>
    <xf numFmtId="0" fontId="3" fillId="47" borderId="73" applyNumberFormat="0" applyProtection="0">
      <alignment horizontal="left" vertical="top" indent="1"/>
    </xf>
    <xf numFmtId="0" fontId="3" fillId="47" borderId="73" applyNumberFormat="0" applyProtection="0">
      <alignment horizontal="left" vertical="top" indent="1"/>
    </xf>
    <xf numFmtId="0" fontId="3" fillId="47" borderId="73" applyNumberFormat="0" applyProtection="0">
      <alignment horizontal="left" vertical="top" indent="1"/>
    </xf>
    <xf numFmtId="0" fontId="3" fillId="47" borderId="73" applyNumberFormat="0" applyProtection="0">
      <alignment horizontal="left" vertical="top" indent="1"/>
    </xf>
    <xf numFmtId="0" fontId="3" fillId="47" borderId="73" applyNumberFormat="0" applyProtection="0">
      <alignment horizontal="left" vertical="top" indent="1"/>
    </xf>
    <xf numFmtId="0" fontId="3" fillId="47" borderId="73" applyNumberFormat="0" applyProtection="0">
      <alignment horizontal="left" vertical="top" indent="1"/>
    </xf>
    <xf numFmtId="0" fontId="3" fillId="47" borderId="73" applyNumberFormat="0" applyProtection="0">
      <alignment horizontal="left" vertical="top" indent="1"/>
    </xf>
    <xf numFmtId="0" fontId="3" fillId="47" borderId="73" applyNumberFormat="0" applyProtection="0">
      <alignment horizontal="left" vertical="top" indent="1"/>
    </xf>
    <xf numFmtId="0" fontId="3" fillId="47" borderId="73" applyNumberFormat="0" applyProtection="0">
      <alignment horizontal="left" vertical="top" indent="1"/>
    </xf>
    <xf numFmtId="0" fontId="3" fillId="47" borderId="73" applyNumberFormat="0" applyProtection="0">
      <alignment horizontal="left" vertical="top" indent="1"/>
    </xf>
    <xf numFmtId="0" fontId="3" fillId="47" borderId="73" applyNumberFormat="0" applyProtection="0">
      <alignment horizontal="left" vertical="top" indent="1"/>
    </xf>
    <xf numFmtId="0" fontId="3" fillId="47" borderId="73" applyNumberFormat="0" applyProtection="0">
      <alignment horizontal="left" vertical="top" indent="1"/>
    </xf>
    <xf numFmtId="0" fontId="3" fillId="47" borderId="73" applyNumberFormat="0" applyProtection="0">
      <alignment horizontal="left" vertical="top" indent="1"/>
    </xf>
    <xf numFmtId="0" fontId="3" fillId="47" borderId="73" applyNumberFormat="0" applyProtection="0">
      <alignment horizontal="left" vertical="top" indent="1"/>
    </xf>
    <xf numFmtId="0" fontId="3" fillId="47" borderId="73" applyNumberFormat="0" applyProtection="0">
      <alignment horizontal="left" vertical="top" indent="1"/>
    </xf>
    <xf numFmtId="0" fontId="3" fillId="47" borderId="73" applyNumberFormat="0" applyProtection="0">
      <alignment horizontal="left" vertical="top" indent="1"/>
    </xf>
    <xf numFmtId="0" fontId="3" fillId="47" borderId="73" applyNumberFormat="0" applyProtection="0">
      <alignment horizontal="left" vertical="top" indent="1"/>
    </xf>
    <xf numFmtId="0" fontId="3" fillId="47" borderId="73" applyNumberFormat="0" applyProtection="0">
      <alignment horizontal="left" vertical="top" indent="1"/>
    </xf>
    <xf numFmtId="0" fontId="3" fillId="47" borderId="73" applyNumberFormat="0" applyProtection="0">
      <alignment horizontal="left" vertical="top" indent="1"/>
    </xf>
    <xf numFmtId="0" fontId="3" fillId="47" borderId="73" applyNumberFormat="0" applyProtection="0">
      <alignment horizontal="left" vertical="top" indent="1"/>
    </xf>
    <xf numFmtId="0" fontId="3" fillId="47" borderId="73" applyNumberFormat="0" applyProtection="0">
      <alignment horizontal="left" vertical="top" indent="1"/>
    </xf>
    <xf numFmtId="0" fontId="3" fillId="47" borderId="73" applyNumberFormat="0" applyProtection="0">
      <alignment horizontal="left" vertical="top" indent="1"/>
    </xf>
    <xf numFmtId="0" fontId="3" fillId="47" borderId="73" applyNumberFormat="0" applyProtection="0">
      <alignment horizontal="left" vertical="top" indent="1"/>
    </xf>
    <xf numFmtId="0" fontId="3" fillId="47" borderId="73" applyNumberFormat="0" applyProtection="0">
      <alignment horizontal="left" vertical="top" indent="1"/>
    </xf>
    <xf numFmtId="0" fontId="3" fillId="47" borderId="73" applyNumberFormat="0" applyProtection="0">
      <alignment horizontal="left" vertical="top" indent="1"/>
    </xf>
    <xf numFmtId="0" fontId="3" fillId="47" borderId="73" applyNumberFormat="0" applyProtection="0">
      <alignment horizontal="left" vertical="top" indent="1"/>
    </xf>
    <xf numFmtId="0" fontId="3" fillId="47" borderId="73" applyNumberFormat="0" applyProtection="0">
      <alignment horizontal="left" vertical="top" indent="1"/>
    </xf>
    <xf numFmtId="0" fontId="3" fillId="47" borderId="73" applyNumberFormat="0" applyProtection="0">
      <alignment horizontal="left" vertical="top" indent="1"/>
    </xf>
    <xf numFmtId="0" fontId="3" fillId="47" borderId="73" applyNumberFormat="0" applyProtection="0">
      <alignment horizontal="left" vertical="top" indent="1"/>
    </xf>
    <xf numFmtId="0" fontId="3" fillId="47" borderId="73" applyNumberFormat="0" applyProtection="0">
      <alignment horizontal="left" vertical="top" indent="1"/>
    </xf>
    <xf numFmtId="0" fontId="3" fillId="47" borderId="73" applyNumberFormat="0" applyProtection="0">
      <alignment horizontal="left" vertical="top" indent="1"/>
    </xf>
    <xf numFmtId="0" fontId="3" fillId="47" borderId="73" applyNumberFormat="0" applyProtection="0">
      <alignment horizontal="left" vertical="top" indent="1"/>
    </xf>
    <xf numFmtId="0" fontId="3" fillId="47" borderId="73" applyNumberFormat="0" applyProtection="0">
      <alignment horizontal="left" vertical="top" indent="1"/>
    </xf>
    <xf numFmtId="0" fontId="3" fillId="47" borderId="73" applyNumberFormat="0" applyProtection="0">
      <alignment horizontal="left" vertical="top" indent="1"/>
    </xf>
    <xf numFmtId="0" fontId="3" fillId="47" borderId="73" applyNumberFormat="0" applyProtection="0">
      <alignment horizontal="left" vertical="top" indent="1"/>
    </xf>
    <xf numFmtId="0" fontId="3" fillId="47" borderId="73" applyNumberFormat="0" applyProtection="0">
      <alignment horizontal="left" vertical="top" indent="1"/>
    </xf>
    <xf numFmtId="0" fontId="3" fillId="47" borderId="73" applyNumberFormat="0" applyProtection="0">
      <alignment horizontal="left" vertical="top" indent="1"/>
    </xf>
    <xf numFmtId="0" fontId="3" fillId="47" borderId="73" applyNumberFormat="0" applyProtection="0">
      <alignment horizontal="left" vertical="top" indent="1"/>
    </xf>
    <xf numFmtId="0" fontId="3" fillId="47" borderId="73" applyNumberFormat="0" applyProtection="0">
      <alignment horizontal="left" vertical="top" indent="1"/>
    </xf>
    <xf numFmtId="0" fontId="3" fillId="47" borderId="73" applyNumberFormat="0" applyProtection="0">
      <alignment horizontal="left" vertical="top" indent="1"/>
    </xf>
    <xf numFmtId="0" fontId="3" fillId="47" borderId="73" applyNumberFormat="0" applyProtection="0">
      <alignment horizontal="left" vertical="top" indent="1"/>
    </xf>
    <xf numFmtId="0" fontId="3" fillId="47" borderId="73" applyNumberFormat="0" applyProtection="0">
      <alignment horizontal="left" vertical="top" indent="1"/>
    </xf>
    <xf numFmtId="0" fontId="3" fillId="47" borderId="73" applyNumberFormat="0" applyProtection="0">
      <alignment horizontal="left" vertical="top" indent="1"/>
    </xf>
    <xf numFmtId="0" fontId="3" fillId="47" borderId="73" applyNumberFormat="0" applyProtection="0">
      <alignment horizontal="left" vertical="top" indent="1"/>
    </xf>
    <xf numFmtId="0" fontId="3" fillId="47" borderId="73" applyNumberFormat="0" applyProtection="0">
      <alignment horizontal="left" vertical="top" indent="1"/>
    </xf>
    <xf numFmtId="0" fontId="3" fillId="47" borderId="73" applyNumberFormat="0" applyProtection="0">
      <alignment horizontal="left" vertical="top" indent="1"/>
    </xf>
    <xf numFmtId="0" fontId="3" fillId="47" borderId="73" applyNumberFormat="0" applyProtection="0">
      <alignment horizontal="left" vertical="top" indent="1"/>
    </xf>
    <xf numFmtId="0" fontId="3" fillId="47" borderId="73" applyNumberFormat="0" applyProtection="0">
      <alignment horizontal="left" vertical="top" indent="1"/>
    </xf>
    <xf numFmtId="0" fontId="3" fillId="47" borderId="73" applyNumberFormat="0" applyProtection="0">
      <alignment horizontal="left" vertical="top" indent="1"/>
    </xf>
    <xf numFmtId="0" fontId="3" fillId="47" borderId="73" applyNumberFormat="0" applyProtection="0">
      <alignment horizontal="left" vertical="top" indent="1"/>
    </xf>
    <xf numFmtId="0" fontId="3" fillId="47" borderId="73" applyNumberFormat="0" applyProtection="0">
      <alignment horizontal="left" vertical="top" indent="1"/>
    </xf>
    <xf numFmtId="0" fontId="3" fillId="47" borderId="73" applyNumberFormat="0" applyProtection="0">
      <alignment horizontal="left" vertical="top" indent="1"/>
    </xf>
    <xf numFmtId="0" fontId="3" fillId="47" borderId="73" applyNumberFormat="0" applyProtection="0">
      <alignment horizontal="left" vertical="top" indent="1"/>
    </xf>
    <xf numFmtId="0" fontId="3" fillId="47" borderId="73" applyNumberFormat="0" applyProtection="0">
      <alignment horizontal="left" vertical="top" indent="1"/>
    </xf>
    <xf numFmtId="0" fontId="3" fillId="47" borderId="73" applyNumberFormat="0" applyProtection="0">
      <alignment horizontal="left" vertical="top" indent="1"/>
    </xf>
    <xf numFmtId="0" fontId="3" fillId="47" borderId="73" applyNumberFormat="0" applyProtection="0">
      <alignment horizontal="left" vertical="top" indent="1"/>
    </xf>
    <xf numFmtId="0" fontId="3" fillId="47" borderId="73" applyNumberFormat="0" applyProtection="0">
      <alignment horizontal="left" vertical="top" indent="1"/>
    </xf>
    <xf numFmtId="0" fontId="3" fillId="47" borderId="73" applyNumberFormat="0" applyProtection="0">
      <alignment horizontal="left" vertical="top" indent="1"/>
    </xf>
    <xf numFmtId="0" fontId="3" fillId="47" borderId="73" applyNumberFormat="0" applyProtection="0">
      <alignment horizontal="left" vertical="top" indent="1"/>
    </xf>
    <xf numFmtId="0" fontId="3" fillId="47" borderId="73" applyNumberFormat="0" applyProtection="0">
      <alignment horizontal="left" vertical="top" indent="1"/>
    </xf>
    <xf numFmtId="0" fontId="3" fillId="47" borderId="73" applyNumberFormat="0" applyProtection="0">
      <alignment horizontal="left" vertical="top" indent="1"/>
    </xf>
    <xf numFmtId="0" fontId="3" fillId="47" borderId="73" applyNumberFormat="0" applyProtection="0">
      <alignment horizontal="left" vertical="top" indent="1"/>
    </xf>
    <xf numFmtId="0" fontId="3" fillId="47" borderId="73" applyNumberFormat="0" applyProtection="0">
      <alignment horizontal="left" vertical="top" indent="1"/>
    </xf>
    <xf numFmtId="0" fontId="3" fillId="47" borderId="73" applyNumberFormat="0" applyProtection="0">
      <alignment horizontal="left" vertical="top" indent="1"/>
    </xf>
    <xf numFmtId="0" fontId="3" fillId="47" borderId="73" applyNumberFormat="0" applyProtection="0">
      <alignment horizontal="left" vertical="top" indent="1"/>
    </xf>
    <xf numFmtId="0" fontId="3" fillId="47" borderId="73" applyNumberFormat="0" applyProtection="0">
      <alignment horizontal="left" vertical="top" indent="1"/>
    </xf>
    <xf numFmtId="0" fontId="3" fillId="47" borderId="73" applyNumberFormat="0" applyProtection="0">
      <alignment horizontal="left" vertical="top" indent="1"/>
    </xf>
    <xf numFmtId="0" fontId="3" fillId="47" borderId="73" applyNumberFormat="0" applyProtection="0">
      <alignment horizontal="left" vertical="top" indent="1"/>
    </xf>
    <xf numFmtId="0" fontId="3" fillId="47" borderId="73" applyNumberFormat="0" applyProtection="0">
      <alignment horizontal="left" vertical="top" indent="1"/>
    </xf>
    <xf numFmtId="0" fontId="3" fillId="47" borderId="73" applyNumberFormat="0" applyProtection="0">
      <alignment horizontal="left" vertical="top" indent="1"/>
    </xf>
    <xf numFmtId="0" fontId="3" fillId="47" borderId="73" applyNumberFormat="0" applyProtection="0">
      <alignment horizontal="left" vertical="top" indent="1"/>
    </xf>
    <xf numFmtId="0" fontId="3" fillId="47" borderId="73" applyNumberFormat="0" applyProtection="0">
      <alignment horizontal="left" vertical="top" indent="1"/>
    </xf>
    <xf numFmtId="0" fontId="3" fillId="47" borderId="73" applyNumberFormat="0" applyProtection="0">
      <alignment horizontal="left" vertical="top" indent="1"/>
    </xf>
    <xf numFmtId="0" fontId="3" fillId="47" borderId="73" applyNumberFormat="0" applyProtection="0">
      <alignment horizontal="left" vertical="top" indent="1"/>
    </xf>
    <xf numFmtId="0" fontId="3" fillId="47" borderId="73" applyNumberFormat="0" applyProtection="0">
      <alignment horizontal="left" vertical="top" indent="1"/>
    </xf>
    <xf numFmtId="0" fontId="3" fillId="47" borderId="73" applyNumberFormat="0" applyProtection="0">
      <alignment horizontal="left" vertical="top" indent="1"/>
    </xf>
    <xf numFmtId="0" fontId="3" fillId="47" borderId="73" applyNumberFormat="0" applyProtection="0">
      <alignment horizontal="left" vertical="top" indent="1"/>
    </xf>
    <xf numFmtId="0" fontId="3" fillId="47" borderId="73" applyNumberFormat="0" applyProtection="0">
      <alignment horizontal="left" vertical="top" indent="1"/>
    </xf>
    <xf numFmtId="0" fontId="3" fillId="47" borderId="73" applyNumberFormat="0" applyProtection="0">
      <alignment horizontal="left" vertical="top" indent="1"/>
    </xf>
    <xf numFmtId="0" fontId="3" fillId="47" borderId="73" applyNumberFormat="0" applyProtection="0">
      <alignment horizontal="left" vertical="top" indent="1"/>
    </xf>
    <xf numFmtId="0" fontId="3" fillId="47" borderId="73" applyNumberFormat="0" applyProtection="0">
      <alignment horizontal="left" vertical="top" indent="1"/>
    </xf>
    <xf numFmtId="0" fontId="3" fillId="47" borderId="73" applyNumberFormat="0" applyProtection="0">
      <alignment horizontal="left" vertical="top" indent="1"/>
    </xf>
    <xf numFmtId="0" fontId="3" fillId="47" borderId="73" applyNumberFormat="0" applyProtection="0">
      <alignment horizontal="left" vertical="top" indent="1"/>
    </xf>
    <xf numFmtId="0" fontId="3" fillId="47" borderId="73" applyNumberFormat="0" applyProtection="0">
      <alignment horizontal="left" vertical="top" indent="1"/>
    </xf>
    <xf numFmtId="0" fontId="3" fillId="47" borderId="73" applyNumberFormat="0" applyProtection="0">
      <alignment horizontal="left" vertical="top" indent="1"/>
    </xf>
    <xf numFmtId="0" fontId="3" fillId="47" borderId="73" applyNumberFormat="0" applyProtection="0">
      <alignment horizontal="left" vertical="top" indent="1"/>
    </xf>
    <xf numFmtId="0" fontId="3" fillId="47" borderId="73" applyNumberFormat="0" applyProtection="0">
      <alignment horizontal="left" vertical="top" indent="1"/>
    </xf>
    <xf numFmtId="0" fontId="3" fillId="47" borderId="73" applyNumberFormat="0" applyProtection="0">
      <alignment horizontal="left" vertical="top" indent="1"/>
    </xf>
    <xf numFmtId="0" fontId="3" fillId="47" borderId="73" applyNumberFormat="0" applyProtection="0">
      <alignment horizontal="left" vertical="top" indent="1"/>
    </xf>
    <xf numFmtId="0" fontId="3" fillId="47" borderId="73" applyNumberFormat="0" applyProtection="0">
      <alignment horizontal="left" vertical="top" indent="1"/>
    </xf>
    <xf numFmtId="0" fontId="3" fillId="47" borderId="73" applyNumberFormat="0" applyProtection="0">
      <alignment horizontal="left" vertical="top" indent="1"/>
    </xf>
    <xf numFmtId="0" fontId="3" fillId="47" borderId="73" applyNumberFormat="0" applyProtection="0">
      <alignment horizontal="left" vertical="top" indent="1"/>
    </xf>
    <xf numFmtId="0" fontId="3" fillId="47" borderId="73" applyNumberFormat="0" applyProtection="0">
      <alignment horizontal="left" vertical="top" indent="1"/>
    </xf>
    <xf numFmtId="0" fontId="3" fillId="47" borderId="73" applyNumberFormat="0" applyProtection="0">
      <alignment horizontal="left" vertical="top" indent="1"/>
    </xf>
    <xf numFmtId="0" fontId="3" fillId="47" borderId="73" applyNumberFormat="0" applyProtection="0">
      <alignment horizontal="left" vertical="top" indent="1"/>
    </xf>
    <xf numFmtId="0" fontId="3" fillId="47" borderId="73" applyNumberFormat="0" applyProtection="0">
      <alignment horizontal="left" vertical="top" indent="1"/>
    </xf>
    <xf numFmtId="0" fontId="3" fillId="47" borderId="73" applyNumberFormat="0" applyProtection="0">
      <alignment horizontal="left" vertical="top" indent="1"/>
    </xf>
    <xf numFmtId="0" fontId="3" fillId="47" borderId="73" applyNumberFormat="0" applyProtection="0">
      <alignment horizontal="left" vertical="top" indent="1"/>
    </xf>
    <xf numFmtId="0" fontId="3" fillId="47" borderId="73" applyNumberFormat="0" applyProtection="0">
      <alignment horizontal="left" vertical="top" indent="1"/>
    </xf>
    <xf numFmtId="0" fontId="3" fillId="47" borderId="73" applyNumberFormat="0" applyProtection="0">
      <alignment horizontal="left" vertical="top" indent="1"/>
    </xf>
    <xf numFmtId="0" fontId="3" fillId="47" borderId="73" applyNumberFormat="0" applyProtection="0">
      <alignment horizontal="left" vertical="top" indent="1"/>
    </xf>
    <xf numFmtId="0" fontId="3" fillId="47" borderId="73" applyNumberFormat="0" applyProtection="0">
      <alignment horizontal="left" vertical="top" indent="1"/>
    </xf>
    <xf numFmtId="0" fontId="3" fillId="47" borderId="73" applyNumberFormat="0" applyProtection="0">
      <alignment horizontal="left" vertical="top" indent="1"/>
    </xf>
    <xf numFmtId="0" fontId="3" fillId="47" borderId="73" applyNumberFormat="0" applyProtection="0">
      <alignment horizontal="left" vertical="top" indent="1"/>
    </xf>
    <xf numFmtId="0" fontId="3" fillId="47" borderId="73" applyNumberFormat="0" applyProtection="0">
      <alignment horizontal="left" vertical="top" indent="1"/>
    </xf>
    <xf numFmtId="0" fontId="3" fillId="47" borderId="73" applyNumberFormat="0" applyProtection="0">
      <alignment horizontal="left" vertical="top" indent="1"/>
    </xf>
    <xf numFmtId="0" fontId="3" fillId="47" borderId="73" applyNumberFormat="0" applyProtection="0">
      <alignment horizontal="left" vertical="top" indent="1"/>
    </xf>
    <xf numFmtId="0" fontId="3" fillId="47" borderId="73" applyNumberFormat="0" applyProtection="0">
      <alignment horizontal="left" vertical="top" indent="1"/>
    </xf>
    <xf numFmtId="0" fontId="3" fillId="47" borderId="73" applyNumberFormat="0" applyProtection="0">
      <alignment horizontal="left" vertical="top" indent="1"/>
    </xf>
    <xf numFmtId="0" fontId="3" fillId="47" borderId="73" applyNumberFormat="0" applyProtection="0">
      <alignment horizontal="left" vertical="top" indent="1"/>
    </xf>
    <xf numFmtId="0" fontId="3" fillId="47" borderId="73" applyNumberFormat="0" applyProtection="0">
      <alignment horizontal="left" vertical="top" indent="1"/>
    </xf>
    <xf numFmtId="0" fontId="3" fillId="47" borderId="73" applyNumberFormat="0" applyProtection="0">
      <alignment horizontal="left" vertical="top" indent="1"/>
    </xf>
    <xf numFmtId="0" fontId="3" fillId="47" borderId="73" applyNumberFormat="0" applyProtection="0">
      <alignment horizontal="left" vertical="top" indent="1"/>
    </xf>
    <xf numFmtId="0" fontId="3" fillId="47" borderId="73" applyNumberFormat="0" applyProtection="0">
      <alignment horizontal="left" vertical="top" indent="1"/>
    </xf>
    <xf numFmtId="0" fontId="3" fillId="47" borderId="73" applyNumberFormat="0" applyProtection="0">
      <alignment horizontal="left" vertical="top" indent="1"/>
    </xf>
    <xf numFmtId="0" fontId="3" fillId="47" borderId="73" applyNumberFormat="0" applyProtection="0">
      <alignment horizontal="left" vertical="top" indent="1"/>
    </xf>
    <xf numFmtId="0" fontId="3" fillId="47" borderId="73" applyNumberFormat="0" applyProtection="0">
      <alignment horizontal="left" vertical="top" indent="1"/>
    </xf>
    <xf numFmtId="0" fontId="3" fillId="47" borderId="73" applyNumberFormat="0" applyProtection="0">
      <alignment horizontal="left" vertical="top" indent="1"/>
    </xf>
    <xf numFmtId="0" fontId="3" fillId="47" borderId="73" applyNumberFormat="0" applyProtection="0">
      <alignment horizontal="left" vertical="top" indent="1"/>
    </xf>
    <xf numFmtId="0" fontId="3" fillId="47" borderId="73" applyNumberFormat="0" applyProtection="0">
      <alignment horizontal="left" vertical="top" indent="1"/>
    </xf>
    <xf numFmtId="0" fontId="3" fillId="47" borderId="73" applyNumberFormat="0" applyProtection="0">
      <alignment horizontal="left" vertical="top" indent="1"/>
    </xf>
    <xf numFmtId="0" fontId="3" fillId="47" borderId="73" applyNumberFormat="0" applyProtection="0">
      <alignment horizontal="left" vertical="top" indent="1"/>
    </xf>
    <xf numFmtId="0" fontId="3" fillId="47" borderId="73" applyNumberFormat="0" applyProtection="0">
      <alignment horizontal="left" vertical="top" indent="1"/>
    </xf>
    <xf numFmtId="0" fontId="3" fillId="47" borderId="73" applyNumberFormat="0" applyProtection="0">
      <alignment horizontal="left" vertical="top" indent="1"/>
    </xf>
    <xf numFmtId="0" fontId="3" fillId="47" borderId="73" applyNumberFormat="0" applyProtection="0">
      <alignment horizontal="left" vertical="top" indent="1"/>
    </xf>
    <xf numFmtId="0" fontId="3" fillId="47" borderId="73" applyNumberFormat="0" applyProtection="0">
      <alignment horizontal="left" vertical="top" indent="1"/>
    </xf>
    <xf numFmtId="0" fontId="3" fillId="47" borderId="73" applyNumberFormat="0" applyProtection="0">
      <alignment horizontal="left" vertical="top" indent="1"/>
    </xf>
    <xf numFmtId="0" fontId="3" fillId="47" borderId="73" applyNumberFormat="0" applyProtection="0">
      <alignment horizontal="left" vertical="top" indent="1"/>
    </xf>
    <xf numFmtId="0" fontId="3" fillId="47" borderId="73" applyNumberFormat="0" applyProtection="0">
      <alignment horizontal="left" vertical="top" indent="1"/>
    </xf>
    <xf numFmtId="0" fontId="3" fillId="47" borderId="73" applyNumberFormat="0" applyProtection="0">
      <alignment horizontal="left" vertical="top" indent="1"/>
    </xf>
    <xf numFmtId="0" fontId="3" fillId="47" borderId="73" applyNumberFormat="0" applyProtection="0">
      <alignment horizontal="left" vertical="top" indent="1"/>
    </xf>
    <xf numFmtId="0" fontId="3" fillId="47" borderId="73" applyNumberFormat="0" applyProtection="0">
      <alignment horizontal="left" vertical="top" indent="1"/>
    </xf>
    <xf numFmtId="0" fontId="3" fillId="47" borderId="73" applyNumberFormat="0" applyProtection="0">
      <alignment horizontal="left" vertical="top" indent="1"/>
    </xf>
    <xf numFmtId="0" fontId="3" fillId="47" borderId="73" applyNumberFormat="0" applyProtection="0">
      <alignment horizontal="left" vertical="top" indent="1"/>
    </xf>
    <xf numFmtId="0" fontId="3" fillId="47" borderId="73" applyNumberFormat="0" applyProtection="0">
      <alignment horizontal="left" vertical="top" indent="1"/>
    </xf>
    <xf numFmtId="0" fontId="3" fillId="47" borderId="73" applyNumberFormat="0" applyProtection="0">
      <alignment horizontal="left" vertical="top" indent="1"/>
    </xf>
    <xf numFmtId="0" fontId="3" fillId="47" borderId="73" applyNumberFormat="0" applyProtection="0">
      <alignment horizontal="left" vertical="top" indent="1"/>
    </xf>
    <xf numFmtId="0" fontId="3" fillId="47" borderId="73" applyNumberFormat="0" applyProtection="0">
      <alignment horizontal="left" vertical="top" indent="1"/>
    </xf>
    <xf numFmtId="0" fontId="3" fillId="47" borderId="73" applyNumberFormat="0" applyProtection="0">
      <alignment horizontal="left" vertical="top" indent="1"/>
    </xf>
    <xf numFmtId="0" fontId="3" fillId="47" borderId="73" applyNumberFormat="0" applyProtection="0">
      <alignment horizontal="left" vertical="top" indent="1"/>
    </xf>
    <xf numFmtId="0" fontId="3" fillId="47" borderId="73" applyNumberFormat="0" applyProtection="0">
      <alignment horizontal="left" vertical="top" indent="1"/>
    </xf>
    <xf numFmtId="0" fontId="3" fillId="47" borderId="73" applyNumberFormat="0" applyProtection="0">
      <alignment horizontal="left" vertical="top" indent="1"/>
    </xf>
    <xf numFmtId="0" fontId="3" fillId="47" borderId="73" applyNumberFormat="0" applyProtection="0">
      <alignment horizontal="left" vertical="top" indent="1"/>
    </xf>
    <xf numFmtId="0" fontId="3" fillId="47" borderId="73" applyNumberFormat="0" applyProtection="0">
      <alignment horizontal="left" vertical="top" indent="1"/>
    </xf>
    <xf numFmtId="0" fontId="3" fillId="47" borderId="73" applyNumberFormat="0" applyProtection="0">
      <alignment horizontal="left" vertical="top" indent="1"/>
    </xf>
    <xf numFmtId="0" fontId="3" fillId="47" borderId="73" applyNumberFormat="0" applyProtection="0">
      <alignment horizontal="left" vertical="top" indent="1"/>
    </xf>
    <xf numFmtId="0" fontId="3" fillId="47" borderId="73" applyNumberFormat="0" applyProtection="0">
      <alignment horizontal="left" vertical="top" indent="1"/>
    </xf>
    <xf numFmtId="0" fontId="3" fillId="47" borderId="73" applyNumberFormat="0" applyProtection="0">
      <alignment horizontal="left" vertical="top" indent="1"/>
    </xf>
    <xf numFmtId="0" fontId="3" fillId="47" borderId="73" applyNumberFormat="0" applyProtection="0">
      <alignment horizontal="left" vertical="top" indent="1"/>
    </xf>
    <xf numFmtId="0" fontId="3" fillId="47" borderId="73" applyNumberFormat="0" applyProtection="0">
      <alignment horizontal="left" vertical="top" indent="1"/>
    </xf>
    <xf numFmtId="0" fontId="3" fillId="47" borderId="73" applyNumberFormat="0" applyProtection="0">
      <alignment horizontal="left" vertical="top" indent="1"/>
    </xf>
    <xf numFmtId="0" fontId="3" fillId="47" borderId="73" applyNumberFormat="0" applyProtection="0">
      <alignment horizontal="left" vertical="top" indent="1"/>
    </xf>
    <xf numFmtId="0" fontId="3" fillId="47" borderId="73" applyNumberFormat="0" applyProtection="0">
      <alignment horizontal="left" vertical="top" indent="1"/>
    </xf>
    <xf numFmtId="0" fontId="3" fillId="47" borderId="73" applyNumberFormat="0" applyProtection="0">
      <alignment horizontal="left" vertical="top" indent="1"/>
    </xf>
    <xf numFmtId="0" fontId="3" fillId="47" borderId="73" applyNumberFormat="0" applyProtection="0">
      <alignment horizontal="left" vertical="top" indent="1"/>
    </xf>
    <xf numFmtId="0" fontId="3" fillId="47" borderId="73" applyNumberFormat="0" applyProtection="0">
      <alignment horizontal="left" vertical="top" indent="1"/>
    </xf>
    <xf numFmtId="0" fontId="3" fillId="47" borderId="73" applyNumberFormat="0" applyProtection="0">
      <alignment horizontal="left" vertical="top" indent="1"/>
    </xf>
    <xf numFmtId="0" fontId="3" fillId="47" borderId="73" applyNumberFormat="0" applyProtection="0">
      <alignment horizontal="left" vertical="top" indent="1"/>
    </xf>
    <xf numFmtId="0" fontId="3" fillId="47" borderId="73" applyNumberFormat="0" applyProtection="0">
      <alignment horizontal="left" vertical="top" indent="1"/>
    </xf>
    <xf numFmtId="0" fontId="3" fillId="47" borderId="73" applyNumberFormat="0" applyProtection="0">
      <alignment horizontal="left" vertical="top" indent="1"/>
    </xf>
    <xf numFmtId="0" fontId="3" fillId="47" borderId="73" applyNumberFormat="0" applyProtection="0">
      <alignment horizontal="left" vertical="top" indent="1"/>
    </xf>
    <xf numFmtId="0" fontId="3" fillId="47" borderId="73" applyNumberFormat="0" applyProtection="0">
      <alignment horizontal="left" vertical="top" indent="1"/>
    </xf>
    <xf numFmtId="0" fontId="3" fillId="47" borderId="73" applyNumberFormat="0" applyProtection="0">
      <alignment horizontal="left" vertical="top" indent="1"/>
    </xf>
    <xf numFmtId="0" fontId="3" fillId="47" borderId="73" applyNumberFormat="0" applyProtection="0">
      <alignment horizontal="left" vertical="top" indent="1"/>
    </xf>
    <xf numFmtId="0" fontId="3" fillId="47" borderId="73" applyNumberFormat="0" applyProtection="0">
      <alignment horizontal="left" vertical="top" indent="1"/>
    </xf>
    <xf numFmtId="0" fontId="3" fillId="47" borderId="73" applyNumberFormat="0" applyProtection="0">
      <alignment horizontal="left" vertical="top" indent="1"/>
    </xf>
    <xf numFmtId="0" fontId="3" fillId="47" borderId="73" applyNumberFormat="0" applyProtection="0">
      <alignment horizontal="left" vertical="top" indent="1"/>
    </xf>
    <xf numFmtId="0" fontId="3" fillId="47" borderId="73" applyNumberFormat="0" applyProtection="0">
      <alignment horizontal="left" vertical="top" indent="1"/>
    </xf>
    <xf numFmtId="0" fontId="3" fillId="47" borderId="73" applyNumberFormat="0" applyProtection="0">
      <alignment horizontal="left" vertical="top" indent="1"/>
    </xf>
    <xf numFmtId="0" fontId="3" fillId="47" borderId="73" applyNumberFormat="0" applyProtection="0">
      <alignment horizontal="left" vertical="top" indent="1"/>
    </xf>
    <xf numFmtId="0" fontId="3" fillId="47" borderId="73" applyNumberFormat="0" applyProtection="0">
      <alignment horizontal="left" vertical="top" indent="1"/>
    </xf>
    <xf numFmtId="0" fontId="3" fillId="47" borderId="73" applyNumberFormat="0" applyProtection="0">
      <alignment horizontal="left" vertical="top" indent="1"/>
    </xf>
    <xf numFmtId="0" fontId="3" fillId="47" borderId="73" applyNumberFormat="0" applyProtection="0">
      <alignment horizontal="left" vertical="top" indent="1"/>
    </xf>
    <xf numFmtId="0" fontId="3" fillId="47" borderId="73" applyNumberFormat="0" applyProtection="0">
      <alignment horizontal="left" vertical="top" indent="1"/>
    </xf>
    <xf numFmtId="0" fontId="3" fillId="47" borderId="73" applyNumberFormat="0" applyProtection="0">
      <alignment horizontal="left" vertical="top" indent="1"/>
    </xf>
    <xf numFmtId="0" fontId="3" fillId="47" borderId="73" applyNumberFormat="0" applyProtection="0">
      <alignment horizontal="left" vertical="top" indent="1"/>
    </xf>
    <xf numFmtId="0" fontId="3" fillId="47" borderId="73" applyNumberFormat="0" applyProtection="0">
      <alignment horizontal="left" vertical="top" indent="1"/>
    </xf>
    <xf numFmtId="0" fontId="3" fillId="47" borderId="73" applyNumberFormat="0" applyProtection="0">
      <alignment horizontal="left" vertical="top" indent="1"/>
    </xf>
    <xf numFmtId="0" fontId="3" fillId="47" borderId="73" applyNumberFormat="0" applyProtection="0">
      <alignment horizontal="left" vertical="top" indent="1"/>
    </xf>
    <xf numFmtId="0" fontId="3" fillId="47" borderId="73" applyNumberFormat="0" applyProtection="0">
      <alignment horizontal="left" vertical="top" indent="1"/>
    </xf>
    <xf numFmtId="0" fontId="3" fillId="47" borderId="73" applyNumberFormat="0" applyProtection="0">
      <alignment horizontal="left" vertical="top" indent="1"/>
    </xf>
    <xf numFmtId="0" fontId="3" fillId="47" borderId="73" applyNumberFormat="0" applyProtection="0">
      <alignment horizontal="left" vertical="top" indent="1"/>
    </xf>
    <xf numFmtId="0" fontId="3" fillId="47" borderId="73" applyNumberFormat="0" applyProtection="0">
      <alignment horizontal="left" vertical="top" indent="1"/>
    </xf>
    <xf numFmtId="0" fontId="3" fillId="47" borderId="73" applyNumberFormat="0" applyProtection="0">
      <alignment horizontal="left" vertical="top" indent="1"/>
    </xf>
    <xf numFmtId="0" fontId="3" fillId="47" borderId="73" applyNumberFormat="0" applyProtection="0">
      <alignment horizontal="left" vertical="top" indent="1"/>
    </xf>
    <xf numFmtId="0" fontId="3" fillId="47" borderId="73" applyNumberFormat="0" applyProtection="0">
      <alignment horizontal="left" vertical="top" indent="1"/>
    </xf>
    <xf numFmtId="0" fontId="3" fillId="47" borderId="73" applyNumberFormat="0" applyProtection="0">
      <alignment horizontal="left" vertical="top" indent="1"/>
    </xf>
    <xf numFmtId="0" fontId="3" fillId="47" borderId="73" applyNumberFormat="0" applyProtection="0">
      <alignment horizontal="left" vertical="top" indent="1"/>
    </xf>
    <xf numFmtId="0" fontId="3" fillId="47" borderId="73" applyNumberFormat="0" applyProtection="0">
      <alignment horizontal="left" vertical="top" indent="1"/>
    </xf>
    <xf numFmtId="0" fontId="3" fillId="47" borderId="73" applyNumberFormat="0" applyProtection="0">
      <alignment horizontal="left" vertical="top" indent="1"/>
    </xf>
    <xf numFmtId="0" fontId="3" fillId="47" borderId="73" applyNumberFormat="0" applyProtection="0">
      <alignment horizontal="left" vertical="top" indent="1"/>
    </xf>
    <xf numFmtId="0" fontId="3" fillId="47" borderId="73" applyNumberFormat="0" applyProtection="0">
      <alignment horizontal="left" vertical="top" indent="1"/>
    </xf>
    <xf numFmtId="0" fontId="3" fillId="47" borderId="73" applyNumberFormat="0" applyProtection="0">
      <alignment horizontal="left" vertical="top" indent="1"/>
    </xf>
    <xf numFmtId="0" fontId="3" fillId="47" borderId="73" applyNumberFormat="0" applyProtection="0">
      <alignment horizontal="left" vertical="top" indent="1"/>
    </xf>
    <xf numFmtId="0" fontId="3" fillId="47" borderId="73" applyNumberFormat="0" applyProtection="0">
      <alignment horizontal="left" vertical="top" indent="1"/>
    </xf>
    <xf numFmtId="0" fontId="3" fillId="47" borderId="73" applyNumberFormat="0" applyProtection="0">
      <alignment horizontal="left" vertical="top" indent="1"/>
    </xf>
    <xf numFmtId="0" fontId="3" fillId="47" borderId="73" applyNumberFormat="0" applyProtection="0">
      <alignment horizontal="left" vertical="top" indent="1"/>
    </xf>
    <xf numFmtId="0" fontId="3" fillId="47" borderId="73" applyNumberFormat="0" applyProtection="0">
      <alignment horizontal="left" vertical="top" indent="1"/>
    </xf>
    <xf numFmtId="0" fontId="3" fillId="47" borderId="73" applyNumberFormat="0" applyProtection="0">
      <alignment horizontal="left" vertical="top" indent="1"/>
    </xf>
    <xf numFmtId="0" fontId="3" fillId="47" borderId="73" applyNumberFormat="0" applyProtection="0">
      <alignment horizontal="left" vertical="top" indent="1"/>
    </xf>
    <xf numFmtId="0" fontId="3" fillId="47" borderId="73" applyNumberFormat="0" applyProtection="0">
      <alignment horizontal="left" vertical="top" indent="1"/>
    </xf>
    <xf numFmtId="0" fontId="3" fillId="47" borderId="73" applyNumberFormat="0" applyProtection="0">
      <alignment horizontal="left" vertical="top" indent="1"/>
    </xf>
    <xf numFmtId="0" fontId="3" fillId="47" borderId="73" applyNumberFormat="0" applyProtection="0">
      <alignment horizontal="left" vertical="top" indent="1"/>
    </xf>
    <xf numFmtId="0" fontId="3" fillId="47" borderId="73" applyNumberFormat="0" applyProtection="0">
      <alignment horizontal="left" vertical="top" indent="1"/>
    </xf>
    <xf numFmtId="0" fontId="3" fillId="47" borderId="73" applyNumberFormat="0" applyProtection="0">
      <alignment horizontal="left" vertical="top" indent="1"/>
    </xf>
    <xf numFmtId="0" fontId="3" fillId="47" borderId="73" applyNumberFormat="0" applyProtection="0">
      <alignment horizontal="left" vertical="top" indent="1"/>
    </xf>
    <xf numFmtId="0" fontId="3" fillId="47" borderId="73" applyNumberFormat="0" applyProtection="0">
      <alignment horizontal="left" vertical="top" indent="1"/>
    </xf>
    <xf numFmtId="0" fontId="3" fillId="47" borderId="73" applyNumberFormat="0" applyProtection="0">
      <alignment horizontal="left" vertical="top" indent="1"/>
    </xf>
    <xf numFmtId="0" fontId="3" fillId="47" borderId="73" applyNumberFormat="0" applyProtection="0">
      <alignment horizontal="left" vertical="top" indent="1"/>
    </xf>
    <xf numFmtId="0" fontId="3" fillId="47" borderId="73" applyNumberFormat="0" applyProtection="0">
      <alignment horizontal="left" vertical="top" indent="1"/>
    </xf>
    <xf numFmtId="0" fontId="3" fillId="47" borderId="73" applyNumberFormat="0" applyProtection="0">
      <alignment horizontal="left" vertical="top" indent="1"/>
    </xf>
    <xf numFmtId="0" fontId="3" fillId="47" borderId="73" applyNumberFormat="0" applyProtection="0">
      <alignment horizontal="left" vertical="top" indent="1"/>
    </xf>
    <xf numFmtId="0" fontId="3" fillId="47" borderId="73" applyNumberFormat="0" applyProtection="0">
      <alignment horizontal="left" vertical="top" indent="1"/>
    </xf>
    <xf numFmtId="0" fontId="3" fillId="47" borderId="73" applyNumberFormat="0" applyProtection="0">
      <alignment horizontal="left" vertical="top" indent="1"/>
    </xf>
    <xf numFmtId="0" fontId="3" fillId="47" borderId="73" applyNumberFormat="0" applyProtection="0">
      <alignment horizontal="left" vertical="top" indent="1"/>
    </xf>
    <xf numFmtId="0" fontId="3" fillId="47" borderId="73" applyNumberFormat="0" applyProtection="0">
      <alignment horizontal="left" vertical="top" indent="1"/>
    </xf>
    <xf numFmtId="0" fontId="3" fillId="47" borderId="73" applyNumberFormat="0" applyProtection="0">
      <alignment horizontal="left" vertical="top" indent="1"/>
    </xf>
    <xf numFmtId="0" fontId="3" fillId="47" borderId="73" applyNumberFormat="0" applyProtection="0">
      <alignment horizontal="left" vertical="top" indent="1"/>
    </xf>
    <xf numFmtId="0" fontId="3" fillId="47" borderId="73" applyNumberFormat="0" applyProtection="0">
      <alignment horizontal="left" vertical="top" indent="1"/>
    </xf>
    <xf numFmtId="0" fontId="3" fillId="47" borderId="73" applyNumberFormat="0" applyProtection="0">
      <alignment horizontal="left" vertical="top" indent="1"/>
    </xf>
    <xf numFmtId="0" fontId="3" fillId="47" borderId="73" applyNumberFormat="0" applyProtection="0">
      <alignment horizontal="left" vertical="top" indent="1"/>
    </xf>
    <xf numFmtId="0" fontId="3" fillId="47" borderId="73" applyNumberFormat="0" applyProtection="0">
      <alignment horizontal="left" vertical="top" indent="1"/>
    </xf>
    <xf numFmtId="0" fontId="3" fillId="47" borderId="73" applyNumberFormat="0" applyProtection="0">
      <alignment horizontal="left" vertical="top" indent="1"/>
    </xf>
    <xf numFmtId="0" fontId="3" fillId="47" borderId="73" applyNumberFormat="0" applyProtection="0">
      <alignment horizontal="left" vertical="top" indent="1"/>
    </xf>
    <xf numFmtId="0" fontId="3" fillId="47" borderId="73" applyNumberFormat="0" applyProtection="0">
      <alignment horizontal="left" vertical="top" indent="1"/>
    </xf>
    <xf numFmtId="0" fontId="3" fillId="47" borderId="73" applyNumberFormat="0" applyProtection="0">
      <alignment horizontal="left" vertical="top" indent="1"/>
    </xf>
    <xf numFmtId="0" fontId="3" fillId="47" borderId="73" applyNumberFormat="0" applyProtection="0">
      <alignment horizontal="left" vertical="top" indent="1"/>
    </xf>
    <xf numFmtId="0" fontId="3" fillId="47" borderId="73" applyNumberFormat="0" applyProtection="0">
      <alignment horizontal="left" vertical="top" indent="1"/>
    </xf>
    <xf numFmtId="0" fontId="3" fillId="47" borderId="73" applyNumberFormat="0" applyProtection="0">
      <alignment horizontal="left" vertical="top" indent="1"/>
    </xf>
    <xf numFmtId="0" fontId="3" fillId="47" borderId="73" applyNumberFormat="0" applyProtection="0">
      <alignment horizontal="left" vertical="top" indent="1"/>
    </xf>
    <xf numFmtId="0" fontId="3" fillId="47" borderId="73" applyNumberFormat="0" applyProtection="0">
      <alignment horizontal="left" vertical="top" indent="1"/>
    </xf>
    <xf numFmtId="0" fontId="3" fillId="47" borderId="73" applyNumberFormat="0" applyProtection="0">
      <alignment horizontal="left" vertical="top" indent="1"/>
    </xf>
    <xf numFmtId="0" fontId="3" fillId="47" borderId="73" applyNumberFormat="0" applyProtection="0">
      <alignment horizontal="left" vertical="top" indent="1"/>
    </xf>
    <xf numFmtId="0" fontId="3" fillId="47" borderId="73" applyNumberFormat="0" applyProtection="0">
      <alignment horizontal="left" vertical="top" indent="1"/>
    </xf>
    <xf numFmtId="0" fontId="3" fillId="47" borderId="73" applyNumberFormat="0" applyProtection="0">
      <alignment horizontal="left" vertical="top" indent="1"/>
    </xf>
    <xf numFmtId="0" fontId="3" fillId="47" borderId="73" applyNumberFormat="0" applyProtection="0">
      <alignment horizontal="left" vertical="top" indent="1"/>
    </xf>
    <xf numFmtId="0" fontId="3" fillId="47" borderId="73" applyNumberFormat="0" applyProtection="0">
      <alignment horizontal="left" vertical="top" indent="1"/>
    </xf>
    <xf numFmtId="0" fontId="3" fillId="47" borderId="73" applyNumberFormat="0" applyProtection="0">
      <alignment horizontal="left" vertical="top" indent="1"/>
    </xf>
    <xf numFmtId="0" fontId="3" fillId="47" borderId="73" applyNumberFormat="0" applyProtection="0">
      <alignment horizontal="left" vertical="top" indent="1"/>
    </xf>
    <xf numFmtId="0" fontId="3" fillId="47" borderId="73" applyNumberFormat="0" applyProtection="0">
      <alignment horizontal="left" vertical="top" indent="1"/>
    </xf>
    <xf numFmtId="0" fontId="3" fillId="47" borderId="73" applyNumberFormat="0" applyProtection="0">
      <alignment horizontal="left" vertical="top" indent="1"/>
    </xf>
    <xf numFmtId="0" fontId="3" fillId="47" borderId="73" applyNumberFormat="0" applyProtection="0">
      <alignment horizontal="left" vertical="top" indent="1"/>
    </xf>
    <xf numFmtId="0" fontId="3" fillId="47" borderId="73" applyNumberFormat="0" applyProtection="0">
      <alignment horizontal="left" vertical="top" indent="1"/>
    </xf>
    <xf numFmtId="0" fontId="3" fillId="47" borderId="73" applyNumberFormat="0" applyProtection="0">
      <alignment horizontal="left" vertical="top" indent="1"/>
    </xf>
    <xf numFmtId="0" fontId="3" fillId="47" borderId="73" applyNumberFormat="0" applyProtection="0">
      <alignment horizontal="left" vertical="top" indent="1"/>
    </xf>
    <xf numFmtId="0" fontId="3" fillId="47" borderId="73" applyNumberFormat="0" applyProtection="0">
      <alignment horizontal="left" vertical="top" indent="1"/>
    </xf>
    <xf numFmtId="0" fontId="3" fillId="47" borderId="73" applyNumberFormat="0" applyProtection="0">
      <alignment horizontal="left" vertical="top" indent="1"/>
    </xf>
    <xf numFmtId="0" fontId="3" fillId="47" borderId="73" applyNumberFormat="0" applyProtection="0">
      <alignment horizontal="left" vertical="top" indent="1"/>
    </xf>
    <xf numFmtId="0" fontId="3" fillId="47" borderId="73" applyNumberFormat="0" applyProtection="0">
      <alignment horizontal="left" vertical="top" indent="1"/>
    </xf>
    <xf numFmtId="0" fontId="3" fillId="47" borderId="73" applyNumberFormat="0" applyProtection="0">
      <alignment horizontal="left" vertical="top" indent="1"/>
    </xf>
    <xf numFmtId="0" fontId="3" fillId="47" borderId="73" applyNumberFormat="0" applyProtection="0">
      <alignment horizontal="left" vertical="top" indent="1"/>
    </xf>
    <xf numFmtId="0" fontId="3" fillId="47" borderId="73" applyNumberFormat="0" applyProtection="0">
      <alignment horizontal="left" vertical="top" indent="1"/>
    </xf>
    <xf numFmtId="0" fontId="3" fillId="47" borderId="73" applyNumberFormat="0" applyProtection="0">
      <alignment horizontal="left" vertical="top" indent="1"/>
    </xf>
    <xf numFmtId="0" fontId="3" fillId="47" borderId="73" applyNumberFormat="0" applyProtection="0">
      <alignment horizontal="left" vertical="top" indent="1"/>
    </xf>
    <xf numFmtId="0" fontId="3" fillId="47" borderId="73" applyNumberFormat="0" applyProtection="0">
      <alignment horizontal="left" vertical="top" indent="1"/>
    </xf>
    <xf numFmtId="0" fontId="3" fillId="47" borderId="73" applyNumberFormat="0" applyProtection="0">
      <alignment horizontal="left" vertical="top" indent="1"/>
    </xf>
    <xf numFmtId="0" fontId="3" fillId="47" borderId="73" applyNumberFormat="0" applyProtection="0">
      <alignment horizontal="left" vertical="top" indent="1"/>
    </xf>
    <xf numFmtId="0" fontId="3" fillId="47" borderId="73" applyNumberFormat="0" applyProtection="0">
      <alignment horizontal="left" vertical="top" indent="1"/>
    </xf>
    <xf numFmtId="0" fontId="3" fillId="47" borderId="73" applyNumberFormat="0" applyProtection="0">
      <alignment horizontal="left" vertical="top" indent="1"/>
    </xf>
    <xf numFmtId="0" fontId="3" fillId="47" borderId="73" applyNumberFormat="0" applyProtection="0">
      <alignment horizontal="left" vertical="top" indent="1"/>
    </xf>
    <xf numFmtId="0" fontId="3" fillId="47" borderId="73" applyNumberFormat="0" applyProtection="0">
      <alignment horizontal="left" vertical="top" indent="1"/>
    </xf>
    <xf numFmtId="0" fontId="3" fillId="47" borderId="73" applyNumberFormat="0" applyProtection="0">
      <alignment horizontal="left" vertical="top" indent="1"/>
    </xf>
    <xf numFmtId="0" fontId="3" fillId="47" borderId="73" applyNumberFormat="0" applyProtection="0">
      <alignment horizontal="left" vertical="top" indent="1"/>
    </xf>
    <xf numFmtId="0" fontId="3" fillId="47" borderId="73" applyNumberFormat="0" applyProtection="0">
      <alignment horizontal="left" vertical="top" indent="1"/>
    </xf>
    <xf numFmtId="0" fontId="3" fillId="47" borderId="73" applyNumberFormat="0" applyProtection="0">
      <alignment horizontal="left" vertical="top" indent="1"/>
    </xf>
    <xf numFmtId="0" fontId="3" fillId="47" borderId="73" applyNumberFormat="0" applyProtection="0">
      <alignment horizontal="left" vertical="top" indent="1"/>
    </xf>
    <xf numFmtId="0" fontId="3" fillId="47" borderId="73" applyNumberFormat="0" applyProtection="0">
      <alignment horizontal="left" vertical="top" indent="1"/>
    </xf>
    <xf numFmtId="0" fontId="3" fillId="47" borderId="73" applyNumberFormat="0" applyProtection="0">
      <alignment horizontal="left" vertical="top" indent="1"/>
    </xf>
    <xf numFmtId="0" fontId="3" fillId="47" borderId="73" applyNumberFormat="0" applyProtection="0">
      <alignment horizontal="left" vertical="top" indent="1"/>
    </xf>
    <xf numFmtId="0" fontId="3" fillId="47" borderId="73" applyNumberFormat="0" applyProtection="0">
      <alignment horizontal="left" vertical="top" indent="1"/>
    </xf>
    <xf numFmtId="0" fontId="3" fillId="47" borderId="73" applyNumberFormat="0" applyProtection="0">
      <alignment horizontal="left" vertical="top" indent="1"/>
    </xf>
    <xf numFmtId="0" fontId="3" fillId="47" borderId="73" applyNumberFormat="0" applyProtection="0">
      <alignment horizontal="left" vertical="top" indent="1"/>
    </xf>
    <xf numFmtId="0" fontId="3" fillId="47" borderId="73" applyNumberFormat="0" applyProtection="0">
      <alignment horizontal="left" vertical="top" indent="1"/>
    </xf>
    <xf numFmtId="0" fontId="3" fillId="47" borderId="73" applyNumberFormat="0" applyProtection="0">
      <alignment horizontal="left" vertical="top" indent="1"/>
    </xf>
    <xf numFmtId="0" fontId="3" fillId="47" borderId="73" applyNumberFormat="0" applyProtection="0">
      <alignment horizontal="left" vertical="top" indent="1"/>
    </xf>
    <xf numFmtId="0" fontId="3" fillId="47" borderId="73" applyNumberFormat="0" applyProtection="0">
      <alignment horizontal="left" vertical="top" indent="1"/>
    </xf>
    <xf numFmtId="0" fontId="3" fillId="47" borderId="73" applyNumberFormat="0" applyProtection="0">
      <alignment horizontal="left" vertical="top" indent="1"/>
    </xf>
    <xf numFmtId="0" fontId="3" fillId="47" borderId="73" applyNumberFormat="0" applyProtection="0">
      <alignment horizontal="left" vertical="top" indent="1"/>
    </xf>
    <xf numFmtId="0" fontId="3" fillId="47" borderId="73" applyNumberFormat="0" applyProtection="0">
      <alignment horizontal="left" vertical="top" indent="1"/>
    </xf>
    <xf numFmtId="0" fontId="3" fillId="47" borderId="73" applyNumberFormat="0" applyProtection="0">
      <alignment horizontal="left" vertical="top" indent="1"/>
    </xf>
    <xf numFmtId="0" fontId="3" fillId="47" borderId="73" applyNumberFormat="0" applyProtection="0">
      <alignment horizontal="left" vertical="top" indent="1"/>
    </xf>
    <xf numFmtId="0" fontId="3" fillId="47" borderId="73" applyNumberFormat="0" applyProtection="0">
      <alignment horizontal="left" vertical="top" indent="1"/>
    </xf>
    <xf numFmtId="0" fontId="3" fillId="47" borderId="73" applyNumberFormat="0" applyProtection="0">
      <alignment horizontal="left" vertical="top" indent="1"/>
    </xf>
    <xf numFmtId="0" fontId="3" fillId="47" borderId="73" applyNumberFormat="0" applyProtection="0">
      <alignment horizontal="left" vertical="top" indent="1"/>
    </xf>
    <xf numFmtId="0" fontId="3" fillId="47" borderId="73" applyNumberFormat="0" applyProtection="0">
      <alignment horizontal="left" vertical="top" indent="1"/>
    </xf>
    <xf numFmtId="0" fontId="3" fillId="47" borderId="73" applyNumberFormat="0" applyProtection="0">
      <alignment horizontal="left" vertical="top" indent="1"/>
    </xf>
    <xf numFmtId="0" fontId="3" fillId="47" borderId="73" applyNumberFormat="0" applyProtection="0">
      <alignment horizontal="left" vertical="top" indent="1"/>
    </xf>
    <xf numFmtId="0" fontId="3" fillId="47" borderId="73" applyNumberFormat="0" applyProtection="0">
      <alignment horizontal="left" vertical="top" indent="1"/>
    </xf>
    <xf numFmtId="0" fontId="3" fillId="47" borderId="73" applyNumberFormat="0" applyProtection="0">
      <alignment horizontal="left" vertical="top" indent="1"/>
    </xf>
    <xf numFmtId="0" fontId="3" fillId="47" borderId="73" applyNumberFormat="0" applyProtection="0">
      <alignment horizontal="left" vertical="top" indent="1"/>
    </xf>
    <xf numFmtId="0" fontId="3" fillId="47" borderId="73" applyNumberFormat="0" applyProtection="0">
      <alignment horizontal="left" vertical="top" indent="1"/>
    </xf>
    <xf numFmtId="0" fontId="3" fillId="47" borderId="73" applyNumberFormat="0" applyProtection="0">
      <alignment horizontal="left" vertical="top" indent="1"/>
    </xf>
    <xf numFmtId="0" fontId="3" fillId="47" borderId="73" applyNumberFormat="0" applyProtection="0">
      <alignment horizontal="left" vertical="top" indent="1"/>
    </xf>
    <xf numFmtId="0" fontId="3" fillId="47" borderId="73" applyNumberFormat="0" applyProtection="0">
      <alignment horizontal="left" vertical="top" indent="1"/>
    </xf>
    <xf numFmtId="0" fontId="3" fillId="47" borderId="73" applyNumberFormat="0" applyProtection="0">
      <alignment horizontal="left" vertical="top" indent="1"/>
    </xf>
    <xf numFmtId="0" fontId="3" fillId="47" borderId="73" applyNumberFormat="0" applyProtection="0">
      <alignment horizontal="left" vertical="top" indent="1"/>
    </xf>
    <xf numFmtId="0" fontId="3" fillId="47" borderId="73" applyNumberFormat="0" applyProtection="0">
      <alignment horizontal="left" vertical="top" indent="1"/>
    </xf>
    <xf numFmtId="0" fontId="3" fillId="47" borderId="73" applyNumberFormat="0" applyProtection="0">
      <alignment horizontal="left" vertical="top" indent="1"/>
    </xf>
    <xf numFmtId="0" fontId="3" fillId="47" borderId="73" applyNumberFormat="0" applyProtection="0">
      <alignment horizontal="left" vertical="top" indent="1"/>
    </xf>
    <xf numFmtId="0" fontId="3" fillId="47" borderId="73" applyNumberFormat="0" applyProtection="0">
      <alignment horizontal="left" vertical="top" indent="1"/>
    </xf>
    <xf numFmtId="0" fontId="3" fillId="47" borderId="73" applyNumberFormat="0" applyProtection="0">
      <alignment horizontal="left" vertical="top" indent="1"/>
    </xf>
    <xf numFmtId="0" fontId="3" fillId="47" borderId="73" applyNumberFormat="0" applyProtection="0">
      <alignment horizontal="left" vertical="top" indent="1"/>
    </xf>
    <xf numFmtId="0" fontId="3" fillId="47" borderId="73" applyNumberFormat="0" applyProtection="0">
      <alignment horizontal="left" vertical="top" indent="1"/>
    </xf>
    <xf numFmtId="0" fontId="3" fillId="47" borderId="73" applyNumberFormat="0" applyProtection="0">
      <alignment horizontal="left" vertical="top" indent="1"/>
    </xf>
    <xf numFmtId="0" fontId="3" fillId="47" borderId="73" applyNumberFormat="0" applyProtection="0">
      <alignment horizontal="left" vertical="top" indent="1"/>
    </xf>
    <xf numFmtId="0" fontId="3" fillId="47" borderId="73" applyNumberFormat="0" applyProtection="0">
      <alignment horizontal="left" vertical="top" indent="1"/>
    </xf>
    <xf numFmtId="0" fontId="3" fillId="47" borderId="73" applyNumberFormat="0" applyProtection="0">
      <alignment horizontal="left" vertical="top" indent="1"/>
    </xf>
    <xf numFmtId="0" fontId="3" fillId="47" borderId="73" applyNumberFormat="0" applyProtection="0">
      <alignment horizontal="left" vertical="top" indent="1"/>
    </xf>
    <xf numFmtId="0" fontId="3" fillId="47" borderId="73" applyNumberFormat="0" applyProtection="0">
      <alignment horizontal="left" vertical="top" indent="1"/>
    </xf>
    <xf numFmtId="0" fontId="3" fillId="47" borderId="73" applyNumberFormat="0" applyProtection="0">
      <alignment horizontal="left" vertical="top" indent="1"/>
    </xf>
    <xf numFmtId="0" fontId="3" fillId="47" borderId="73" applyNumberFormat="0" applyProtection="0">
      <alignment horizontal="left" vertical="top" indent="1"/>
    </xf>
    <xf numFmtId="0" fontId="3" fillId="47" borderId="73" applyNumberFormat="0" applyProtection="0">
      <alignment horizontal="left" vertical="top" indent="1"/>
    </xf>
    <xf numFmtId="0" fontId="3" fillId="47" borderId="73" applyNumberFormat="0" applyProtection="0">
      <alignment horizontal="left" vertical="top" indent="1"/>
    </xf>
    <xf numFmtId="0" fontId="3" fillId="47" borderId="73" applyNumberFormat="0" applyProtection="0">
      <alignment horizontal="left" vertical="top" indent="1"/>
    </xf>
    <xf numFmtId="0" fontId="3" fillId="47" borderId="73" applyNumberFormat="0" applyProtection="0">
      <alignment horizontal="left" vertical="top" indent="1"/>
    </xf>
    <xf numFmtId="0" fontId="3" fillId="47" borderId="73" applyNumberFormat="0" applyProtection="0">
      <alignment horizontal="left" vertical="top" indent="1"/>
    </xf>
    <xf numFmtId="0" fontId="3" fillId="47" borderId="73" applyNumberFormat="0" applyProtection="0">
      <alignment horizontal="left" vertical="top" indent="1"/>
    </xf>
    <xf numFmtId="0" fontId="3" fillId="47" borderId="73" applyNumberFormat="0" applyProtection="0">
      <alignment horizontal="left" vertical="top" indent="1"/>
    </xf>
    <xf numFmtId="0" fontId="3" fillId="47" borderId="73" applyNumberFormat="0" applyProtection="0">
      <alignment horizontal="left" vertical="top" indent="1"/>
    </xf>
    <xf numFmtId="0" fontId="3" fillId="47" borderId="73" applyNumberFormat="0" applyProtection="0">
      <alignment horizontal="left" vertical="top" indent="1"/>
    </xf>
    <xf numFmtId="0" fontId="3" fillId="47" borderId="73" applyNumberFormat="0" applyProtection="0">
      <alignment horizontal="left" vertical="top" indent="1"/>
    </xf>
    <xf numFmtId="0" fontId="3" fillId="47" borderId="73" applyNumberFormat="0" applyProtection="0">
      <alignment horizontal="left" vertical="top" indent="1"/>
    </xf>
    <xf numFmtId="0" fontId="3" fillId="47" borderId="73" applyNumberFormat="0" applyProtection="0">
      <alignment horizontal="left" vertical="top" indent="1"/>
    </xf>
    <xf numFmtId="0" fontId="3" fillId="47" borderId="73" applyNumberFormat="0" applyProtection="0">
      <alignment horizontal="left" vertical="top" indent="1"/>
    </xf>
    <xf numFmtId="0" fontId="3" fillId="47" borderId="73" applyNumberFormat="0" applyProtection="0">
      <alignment horizontal="left" vertical="top" indent="1"/>
    </xf>
    <xf numFmtId="0" fontId="3" fillId="47" borderId="73" applyNumberFormat="0" applyProtection="0">
      <alignment horizontal="left" vertical="top" indent="1"/>
    </xf>
    <xf numFmtId="0" fontId="3" fillId="47" borderId="73" applyNumberFormat="0" applyProtection="0">
      <alignment horizontal="left" vertical="top" indent="1"/>
    </xf>
    <xf numFmtId="0" fontId="3" fillId="47" borderId="73" applyNumberFormat="0" applyProtection="0">
      <alignment horizontal="left" vertical="top" indent="1"/>
    </xf>
    <xf numFmtId="0" fontId="3" fillId="47" borderId="73" applyNumberFormat="0" applyProtection="0">
      <alignment horizontal="left" vertical="top" indent="1"/>
    </xf>
    <xf numFmtId="0" fontId="3" fillId="47" borderId="73" applyNumberFormat="0" applyProtection="0">
      <alignment horizontal="left" vertical="top" indent="1"/>
    </xf>
    <xf numFmtId="0" fontId="3" fillId="47" borderId="73" applyNumberFormat="0" applyProtection="0">
      <alignment horizontal="left" vertical="top" indent="1"/>
    </xf>
    <xf numFmtId="0" fontId="3" fillId="47" borderId="73" applyNumberFormat="0" applyProtection="0">
      <alignment horizontal="left" vertical="top" indent="1"/>
    </xf>
    <xf numFmtId="0" fontId="3" fillId="47" borderId="73" applyNumberFormat="0" applyProtection="0">
      <alignment horizontal="left" vertical="top" indent="1"/>
    </xf>
    <xf numFmtId="0" fontId="3" fillId="47" borderId="73" applyNumberFormat="0" applyProtection="0">
      <alignment horizontal="left" vertical="top" indent="1"/>
    </xf>
    <xf numFmtId="0" fontId="3" fillId="47" borderId="73" applyNumberFormat="0" applyProtection="0">
      <alignment horizontal="left" vertical="top" indent="1"/>
    </xf>
    <xf numFmtId="0" fontId="3" fillId="47" borderId="73" applyNumberFormat="0" applyProtection="0">
      <alignment horizontal="left" vertical="top" indent="1"/>
    </xf>
    <xf numFmtId="0" fontId="3" fillId="47" borderId="73" applyNumberFormat="0" applyProtection="0">
      <alignment horizontal="left" vertical="top" indent="1"/>
    </xf>
    <xf numFmtId="0" fontId="3" fillId="47" borderId="73" applyNumberFormat="0" applyProtection="0">
      <alignment horizontal="left" vertical="top" indent="1"/>
    </xf>
    <xf numFmtId="0" fontId="3" fillId="47" borderId="73" applyNumberFormat="0" applyProtection="0">
      <alignment horizontal="left" vertical="top" indent="1"/>
    </xf>
    <xf numFmtId="0" fontId="3" fillId="47" borderId="73" applyNumberFormat="0" applyProtection="0">
      <alignment horizontal="left" vertical="top" indent="1"/>
    </xf>
    <xf numFmtId="0" fontId="3" fillId="47" borderId="73" applyNumberFormat="0" applyProtection="0">
      <alignment horizontal="left" vertical="top" indent="1"/>
    </xf>
    <xf numFmtId="0" fontId="3" fillId="47" borderId="73" applyNumberFormat="0" applyProtection="0">
      <alignment horizontal="left" vertical="top" indent="1"/>
    </xf>
    <xf numFmtId="0" fontId="3" fillId="47" borderId="73" applyNumberFormat="0" applyProtection="0">
      <alignment horizontal="left" vertical="top" indent="1"/>
    </xf>
    <xf numFmtId="0" fontId="3" fillId="47" borderId="73" applyNumberFormat="0" applyProtection="0">
      <alignment horizontal="left" vertical="top" indent="1"/>
    </xf>
    <xf numFmtId="0" fontId="3" fillId="47" borderId="73" applyNumberFormat="0" applyProtection="0">
      <alignment horizontal="left" vertical="top" indent="1"/>
    </xf>
    <xf numFmtId="0" fontId="3" fillId="47" borderId="73" applyNumberFormat="0" applyProtection="0">
      <alignment horizontal="left" vertical="top" indent="1"/>
    </xf>
    <xf numFmtId="0" fontId="3" fillId="47" borderId="73" applyNumberFormat="0" applyProtection="0">
      <alignment horizontal="left" vertical="top" indent="1"/>
    </xf>
    <xf numFmtId="0" fontId="3" fillId="47" borderId="73" applyNumberFormat="0" applyProtection="0">
      <alignment horizontal="left" vertical="top" indent="1"/>
    </xf>
    <xf numFmtId="0" fontId="3" fillId="47" borderId="73" applyNumberFormat="0" applyProtection="0">
      <alignment horizontal="left" vertical="top" indent="1"/>
    </xf>
    <xf numFmtId="0" fontId="3" fillId="47" borderId="73" applyNumberFormat="0" applyProtection="0">
      <alignment horizontal="left" vertical="top" indent="1"/>
    </xf>
    <xf numFmtId="0" fontId="3" fillId="47" borderId="73" applyNumberFormat="0" applyProtection="0">
      <alignment horizontal="left" vertical="top" indent="1"/>
    </xf>
    <xf numFmtId="0" fontId="3" fillId="47" borderId="73" applyNumberFormat="0" applyProtection="0">
      <alignment horizontal="left" vertical="top" indent="1"/>
    </xf>
    <xf numFmtId="0" fontId="3" fillId="47" borderId="73" applyNumberFormat="0" applyProtection="0">
      <alignment horizontal="left" vertical="top" indent="1"/>
    </xf>
    <xf numFmtId="0" fontId="3" fillId="47" borderId="73" applyNumberFormat="0" applyProtection="0">
      <alignment horizontal="left" vertical="top" indent="1"/>
    </xf>
    <xf numFmtId="0" fontId="3" fillId="47" borderId="73" applyNumberFormat="0" applyProtection="0">
      <alignment horizontal="left" vertical="top" indent="1"/>
    </xf>
    <xf numFmtId="0" fontId="3" fillId="47" borderId="73" applyNumberFormat="0" applyProtection="0">
      <alignment horizontal="left" vertical="top" indent="1"/>
    </xf>
    <xf numFmtId="0" fontId="3" fillId="47" borderId="73" applyNumberFormat="0" applyProtection="0">
      <alignment horizontal="left" vertical="top" indent="1"/>
    </xf>
    <xf numFmtId="0" fontId="3" fillId="47" borderId="73" applyNumberFormat="0" applyProtection="0">
      <alignment horizontal="left" vertical="top" indent="1"/>
    </xf>
    <xf numFmtId="0" fontId="3" fillId="47" borderId="73" applyNumberFormat="0" applyProtection="0">
      <alignment horizontal="left" vertical="top" indent="1"/>
    </xf>
    <xf numFmtId="0" fontId="3" fillId="47" borderId="73" applyNumberFormat="0" applyProtection="0">
      <alignment horizontal="left" vertical="top" indent="1"/>
    </xf>
    <xf numFmtId="0" fontId="3" fillId="47" borderId="73" applyNumberFormat="0" applyProtection="0">
      <alignment horizontal="left" vertical="top" indent="1"/>
    </xf>
    <xf numFmtId="0" fontId="3" fillId="47" borderId="73" applyNumberFormat="0" applyProtection="0">
      <alignment horizontal="left" vertical="top" indent="1"/>
    </xf>
    <xf numFmtId="0" fontId="3" fillId="47" borderId="73" applyNumberFormat="0" applyProtection="0">
      <alignment horizontal="left" vertical="top" indent="1"/>
    </xf>
    <xf numFmtId="0" fontId="3" fillId="47" borderId="73" applyNumberFormat="0" applyProtection="0">
      <alignment horizontal="left" vertical="top" indent="1"/>
    </xf>
    <xf numFmtId="0" fontId="3" fillId="47" borderId="73" applyNumberFormat="0" applyProtection="0">
      <alignment horizontal="left" vertical="top" indent="1"/>
    </xf>
    <xf numFmtId="0" fontId="3" fillId="47" borderId="73" applyNumberFormat="0" applyProtection="0">
      <alignment horizontal="left" vertical="top" indent="1"/>
    </xf>
    <xf numFmtId="0" fontId="3" fillId="47" borderId="73" applyNumberFormat="0" applyProtection="0">
      <alignment horizontal="left" vertical="top" indent="1"/>
    </xf>
    <xf numFmtId="0" fontId="3" fillId="47" borderId="73" applyNumberFormat="0" applyProtection="0">
      <alignment horizontal="left" vertical="top" indent="1"/>
    </xf>
    <xf numFmtId="0" fontId="3" fillId="47" borderId="73" applyNumberFormat="0" applyProtection="0">
      <alignment horizontal="left" vertical="top" indent="1"/>
    </xf>
    <xf numFmtId="0" fontId="3" fillId="47" borderId="73" applyNumberFormat="0" applyProtection="0">
      <alignment horizontal="left" vertical="top" indent="1"/>
    </xf>
    <xf numFmtId="0" fontId="3" fillId="47" borderId="73" applyNumberFormat="0" applyProtection="0">
      <alignment horizontal="left" vertical="top" indent="1"/>
    </xf>
    <xf numFmtId="0" fontId="3" fillId="47" borderId="73" applyNumberFormat="0" applyProtection="0">
      <alignment horizontal="left" vertical="top" indent="1"/>
    </xf>
    <xf numFmtId="0" fontId="3" fillId="47" borderId="73" applyNumberFormat="0" applyProtection="0">
      <alignment horizontal="left" vertical="top" indent="1"/>
    </xf>
    <xf numFmtId="0" fontId="3" fillId="47" borderId="73" applyNumberFormat="0" applyProtection="0">
      <alignment horizontal="left" vertical="top" indent="1"/>
    </xf>
    <xf numFmtId="0" fontId="3" fillId="47" borderId="73" applyNumberFormat="0" applyProtection="0">
      <alignment horizontal="left" vertical="top" indent="1"/>
    </xf>
    <xf numFmtId="0" fontId="3" fillId="47" borderId="73" applyNumberFormat="0" applyProtection="0">
      <alignment horizontal="left" vertical="top" indent="1"/>
    </xf>
    <xf numFmtId="0" fontId="3" fillId="47" borderId="73" applyNumberFormat="0" applyProtection="0">
      <alignment horizontal="left" vertical="top" indent="1"/>
    </xf>
    <xf numFmtId="0" fontId="3" fillId="47" borderId="73" applyNumberFormat="0" applyProtection="0">
      <alignment horizontal="left" vertical="top" indent="1"/>
    </xf>
    <xf numFmtId="0" fontId="3" fillId="47" borderId="73" applyNumberFormat="0" applyProtection="0">
      <alignment horizontal="left" vertical="top" indent="1"/>
    </xf>
    <xf numFmtId="0" fontId="3" fillId="47" borderId="73" applyNumberFormat="0" applyProtection="0">
      <alignment horizontal="left" vertical="top" indent="1"/>
    </xf>
    <xf numFmtId="0" fontId="3" fillId="47" borderId="73" applyNumberFormat="0" applyProtection="0">
      <alignment horizontal="left" vertical="top" indent="1"/>
    </xf>
    <xf numFmtId="0" fontId="3" fillId="47" borderId="73" applyNumberFormat="0" applyProtection="0">
      <alignment horizontal="left" vertical="top" indent="1"/>
    </xf>
    <xf numFmtId="0" fontId="3" fillId="47" borderId="73" applyNumberFormat="0" applyProtection="0">
      <alignment horizontal="left" vertical="top" indent="1"/>
    </xf>
    <xf numFmtId="0" fontId="3" fillId="47" borderId="73" applyNumberFormat="0" applyProtection="0">
      <alignment horizontal="left" vertical="top" indent="1"/>
    </xf>
    <xf numFmtId="0" fontId="3" fillId="47" borderId="73" applyNumberFormat="0" applyProtection="0">
      <alignment horizontal="left" vertical="top" indent="1"/>
    </xf>
    <xf numFmtId="0" fontId="3" fillId="47" borderId="73" applyNumberFormat="0" applyProtection="0">
      <alignment horizontal="left" vertical="top" indent="1"/>
    </xf>
    <xf numFmtId="0" fontId="3" fillId="47" borderId="73" applyNumberFormat="0" applyProtection="0">
      <alignment horizontal="left" vertical="top" indent="1"/>
    </xf>
    <xf numFmtId="0" fontId="3" fillId="47" borderId="73" applyNumberFormat="0" applyProtection="0">
      <alignment horizontal="left" vertical="top" indent="1"/>
    </xf>
    <xf numFmtId="0" fontId="3" fillId="47" borderId="73" applyNumberFormat="0" applyProtection="0">
      <alignment horizontal="left" vertical="top" indent="1"/>
    </xf>
    <xf numFmtId="0" fontId="3" fillId="47" borderId="73" applyNumberFormat="0" applyProtection="0">
      <alignment horizontal="left" vertical="top" indent="1"/>
    </xf>
    <xf numFmtId="0" fontId="3" fillId="47" borderId="73" applyNumberFormat="0" applyProtection="0">
      <alignment horizontal="left" vertical="top" indent="1"/>
    </xf>
    <xf numFmtId="0" fontId="3" fillId="47" borderId="73" applyNumberFormat="0" applyProtection="0">
      <alignment horizontal="left" vertical="top" indent="1"/>
    </xf>
    <xf numFmtId="0" fontId="3" fillId="47" borderId="73" applyNumberFormat="0" applyProtection="0">
      <alignment horizontal="left" vertical="top" indent="1"/>
    </xf>
    <xf numFmtId="0" fontId="3" fillId="47" borderId="73" applyNumberFormat="0" applyProtection="0">
      <alignment horizontal="left" vertical="top" indent="1"/>
    </xf>
    <xf numFmtId="0" fontId="3" fillId="47" borderId="73" applyNumberFormat="0" applyProtection="0">
      <alignment horizontal="left" vertical="top" indent="1"/>
    </xf>
    <xf numFmtId="0" fontId="3" fillId="47" borderId="73" applyNumberFormat="0" applyProtection="0">
      <alignment horizontal="left" vertical="top" indent="1"/>
    </xf>
    <xf numFmtId="0" fontId="3" fillId="47" borderId="73" applyNumberFormat="0" applyProtection="0">
      <alignment horizontal="left" vertical="top" indent="1"/>
    </xf>
    <xf numFmtId="0" fontId="3" fillId="47" borderId="73" applyNumberFormat="0" applyProtection="0">
      <alignment horizontal="left" vertical="top" indent="1"/>
    </xf>
    <xf numFmtId="0" fontId="3" fillId="47" borderId="73" applyNumberFormat="0" applyProtection="0">
      <alignment horizontal="left" vertical="top" indent="1"/>
    </xf>
    <xf numFmtId="0" fontId="3" fillId="47" borderId="73" applyNumberFormat="0" applyProtection="0">
      <alignment horizontal="left" vertical="top" indent="1"/>
    </xf>
    <xf numFmtId="0" fontId="3" fillId="47" borderId="73" applyNumberFormat="0" applyProtection="0">
      <alignment horizontal="left" vertical="top" indent="1"/>
    </xf>
    <xf numFmtId="0" fontId="3" fillId="47" borderId="73" applyNumberFormat="0" applyProtection="0">
      <alignment horizontal="left" vertical="top" indent="1"/>
    </xf>
    <xf numFmtId="0" fontId="3" fillId="47" borderId="73" applyNumberFormat="0" applyProtection="0">
      <alignment horizontal="left" vertical="top" indent="1"/>
    </xf>
    <xf numFmtId="0" fontId="3" fillId="47" borderId="73" applyNumberFormat="0" applyProtection="0">
      <alignment horizontal="left" vertical="top" indent="1"/>
    </xf>
    <xf numFmtId="0" fontId="3" fillId="47" borderId="73" applyNumberFormat="0" applyProtection="0">
      <alignment horizontal="left" vertical="top" indent="1"/>
    </xf>
    <xf numFmtId="0" fontId="3" fillId="47" borderId="73" applyNumberFormat="0" applyProtection="0">
      <alignment horizontal="left" vertical="top" indent="1"/>
    </xf>
    <xf numFmtId="0" fontId="3" fillId="47" borderId="73" applyNumberFormat="0" applyProtection="0">
      <alignment horizontal="left" vertical="top" indent="1"/>
    </xf>
    <xf numFmtId="0" fontId="3" fillId="47" borderId="73" applyNumberFormat="0" applyProtection="0">
      <alignment horizontal="left" vertical="top" indent="1"/>
    </xf>
    <xf numFmtId="0" fontId="3" fillId="47" borderId="73" applyNumberFormat="0" applyProtection="0">
      <alignment horizontal="left" vertical="top" indent="1"/>
    </xf>
    <xf numFmtId="0" fontId="3" fillId="47" borderId="73" applyNumberFormat="0" applyProtection="0">
      <alignment horizontal="left" vertical="top" indent="1"/>
    </xf>
    <xf numFmtId="0" fontId="3" fillId="47" borderId="73" applyNumberFormat="0" applyProtection="0">
      <alignment horizontal="left" vertical="top" indent="1"/>
    </xf>
    <xf numFmtId="0" fontId="3" fillId="47" borderId="73" applyNumberFormat="0" applyProtection="0">
      <alignment horizontal="left" vertical="top" indent="1"/>
    </xf>
    <xf numFmtId="0" fontId="3" fillId="47" borderId="73" applyNumberFormat="0" applyProtection="0">
      <alignment horizontal="left" vertical="top" indent="1"/>
    </xf>
    <xf numFmtId="0" fontId="3" fillId="47" borderId="73" applyNumberFormat="0" applyProtection="0">
      <alignment horizontal="left" vertical="top" indent="1"/>
    </xf>
    <xf numFmtId="0" fontId="3" fillId="47" borderId="73" applyNumberFormat="0" applyProtection="0">
      <alignment horizontal="left" vertical="top" indent="1"/>
    </xf>
    <xf numFmtId="0" fontId="3" fillId="47" borderId="73" applyNumberFormat="0" applyProtection="0">
      <alignment horizontal="left" vertical="top" indent="1"/>
    </xf>
    <xf numFmtId="0" fontId="3" fillId="47" borderId="73" applyNumberFormat="0" applyProtection="0">
      <alignment horizontal="left" vertical="top" indent="1"/>
    </xf>
    <xf numFmtId="0" fontId="3" fillId="47" borderId="73" applyNumberFormat="0" applyProtection="0">
      <alignment horizontal="left" vertical="top" indent="1"/>
    </xf>
    <xf numFmtId="0" fontId="3" fillId="47" borderId="73" applyNumberFormat="0" applyProtection="0">
      <alignment horizontal="left" vertical="top" indent="1"/>
    </xf>
    <xf numFmtId="0" fontId="3" fillId="47" borderId="73" applyNumberFormat="0" applyProtection="0">
      <alignment horizontal="left" vertical="top" indent="1"/>
    </xf>
    <xf numFmtId="0" fontId="3" fillId="47" borderId="73" applyNumberFormat="0" applyProtection="0">
      <alignment horizontal="left" vertical="top" indent="1"/>
    </xf>
    <xf numFmtId="0" fontId="3" fillId="47" borderId="73" applyNumberFormat="0" applyProtection="0">
      <alignment horizontal="left" vertical="top" indent="1"/>
    </xf>
    <xf numFmtId="0" fontId="3" fillId="47" borderId="73" applyNumberFormat="0" applyProtection="0">
      <alignment horizontal="left" vertical="top" indent="1"/>
    </xf>
    <xf numFmtId="0" fontId="3" fillId="47" borderId="73" applyNumberFormat="0" applyProtection="0">
      <alignment horizontal="left" vertical="top" indent="1"/>
    </xf>
    <xf numFmtId="0" fontId="3" fillId="47" borderId="73" applyNumberFormat="0" applyProtection="0">
      <alignment horizontal="left" vertical="top" indent="1"/>
    </xf>
    <xf numFmtId="0" fontId="3" fillId="47" borderId="73" applyNumberFormat="0" applyProtection="0">
      <alignment horizontal="left" vertical="top" indent="1"/>
    </xf>
    <xf numFmtId="0" fontId="3" fillId="47" borderId="73" applyNumberFormat="0" applyProtection="0">
      <alignment horizontal="left" vertical="top" indent="1"/>
    </xf>
    <xf numFmtId="0" fontId="3" fillId="47" borderId="73" applyNumberFormat="0" applyProtection="0">
      <alignment horizontal="left" vertical="top" indent="1"/>
    </xf>
    <xf numFmtId="0" fontId="3" fillId="47" borderId="73" applyNumberFormat="0" applyProtection="0">
      <alignment horizontal="left" vertical="top" indent="1"/>
    </xf>
    <xf numFmtId="0" fontId="3" fillId="47" borderId="73" applyNumberFormat="0" applyProtection="0">
      <alignment horizontal="left" vertical="top" indent="1"/>
    </xf>
    <xf numFmtId="0" fontId="3" fillId="47" borderId="73" applyNumberFormat="0" applyProtection="0">
      <alignment horizontal="left" vertical="top" indent="1"/>
    </xf>
    <xf numFmtId="0" fontId="3" fillId="47" borderId="73" applyNumberFormat="0" applyProtection="0">
      <alignment horizontal="left" vertical="top" indent="1"/>
    </xf>
    <xf numFmtId="0" fontId="3" fillId="47" borderId="73" applyNumberFormat="0" applyProtection="0">
      <alignment horizontal="left" vertical="top" indent="1"/>
    </xf>
    <xf numFmtId="0" fontId="3" fillId="47" borderId="73" applyNumberFormat="0" applyProtection="0">
      <alignment horizontal="left" vertical="top" indent="1"/>
    </xf>
    <xf numFmtId="0" fontId="3" fillId="47" borderId="73" applyNumberFormat="0" applyProtection="0">
      <alignment horizontal="left" vertical="top" indent="1"/>
    </xf>
    <xf numFmtId="0" fontId="3" fillId="47" borderId="73" applyNumberFormat="0" applyProtection="0">
      <alignment horizontal="left" vertical="top" indent="1"/>
    </xf>
    <xf numFmtId="0" fontId="3" fillId="47" borderId="73" applyNumberFormat="0" applyProtection="0">
      <alignment horizontal="left" vertical="top" indent="1"/>
    </xf>
    <xf numFmtId="0" fontId="3" fillId="47" borderId="73" applyNumberFormat="0" applyProtection="0">
      <alignment horizontal="left" vertical="top" indent="1"/>
    </xf>
    <xf numFmtId="0" fontId="3" fillId="47" borderId="73" applyNumberFormat="0" applyProtection="0">
      <alignment horizontal="left" vertical="top" indent="1"/>
    </xf>
    <xf numFmtId="0" fontId="3" fillId="47" borderId="73" applyNumberFormat="0" applyProtection="0">
      <alignment horizontal="left" vertical="top" indent="1"/>
    </xf>
    <xf numFmtId="0" fontId="3" fillId="47" borderId="73" applyNumberFormat="0" applyProtection="0">
      <alignment horizontal="left" vertical="top" indent="1"/>
    </xf>
    <xf numFmtId="0" fontId="3" fillId="47" borderId="73" applyNumberFormat="0" applyProtection="0">
      <alignment horizontal="left" vertical="top" indent="1"/>
    </xf>
    <xf numFmtId="0" fontId="3" fillId="47" borderId="73" applyNumberFormat="0" applyProtection="0">
      <alignment horizontal="left" vertical="top" indent="1"/>
    </xf>
    <xf numFmtId="0" fontId="3" fillId="47" borderId="73" applyNumberFormat="0" applyProtection="0">
      <alignment horizontal="left" vertical="top" indent="1"/>
    </xf>
    <xf numFmtId="0" fontId="3" fillId="47" borderId="73" applyNumberFormat="0" applyProtection="0">
      <alignment horizontal="left" vertical="top" indent="1"/>
    </xf>
    <xf numFmtId="0" fontId="3" fillId="47" borderId="73" applyNumberFormat="0" applyProtection="0">
      <alignment horizontal="left" vertical="top" indent="1"/>
    </xf>
    <xf numFmtId="0" fontId="3" fillId="47" borderId="73" applyNumberFormat="0" applyProtection="0">
      <alignment horizontal="left" vertical="top" indent="1"/>
    </xf>
    <xf numFmtId="0" fontId="3" fillId="47" borderId="73" applyNumberFormat="0" applyProtection="0">
      <alignment horizontal="left" vertical="top" indent="1"/>
    </xf>
    <xf numFmtId="0" fontId="3" fillId="47" borderId="73" applyNumberFormat="0" applyProtection="0">
      <alignment horizontal="left" vertical="top" indent="1"/>
    </xf>
    <xf numFmtId="0" fontId="3" fillId="47" borderId="73" applyNumberFormat="0" applyProtection="0">
      <alignment horizontal="left" vertical="top" indent="1"/>
    </xf>
    <xf numFmtId="0" fontId="3" fillId="47" borderId="73" applyNumberFormat="0" applyProtection="0">
      <alignment horizontal="left" vertical="top" indent="1"/>
    </xf>
    <xf numFmtId="0" fontId="3" fillId="47" borderId="73" applyNumberFormat="0" applyProtection="0">
      <alignment horizontal="left" vertical="top" indent="1"/>
    </xf>
    <xf numFmtId="0" fontId="3" fillId="47" borderId="73" applyNumberFormat="0" applyProtection="0">
      <alignment horizontal="left" vertical="top" indent="1"/>
    </xf>
    <xf numFmtId="0" fontId="3" fillId="47" borderId="73" applyNumberFormat="0" applyProtection="0">
      <alignment horizontal="left" vertical="top" indent="1"/>
    </xf>
    <xf numFmtId="0" fontId="3" fillId="47" borderId="73" applyNumberFormat="0" applyProtection="0">
      <alignment horizontal="left" vertical="top" indent="1"/>
    </xf>
    <xf numFmtId="0" fontId="3" fillId="47" borderId="73" applyNumberFormat="0" applyProtection="0">
      <alignment horizontal="left" vertical="top" indent="1"/>
    </xf>
    <xf numFmtId="0" fontId="3" fillId="47" borderId="73" applyNumberFormat="0" applyProtection="0">
      <alignment horizontal="left" vertical="top" indent="1"/>
    </xf>
    <xf numFmtId="0" fontId="3" fillId="47" borderId="73" applyNumberFormat="0" applyProtection="0">
      <alignment horizontal="left" vertical="top" indent="1"/>
    </xf>
    <xf numFmtId="0" fontId="3" fillId="47" borderId="73" applyNumberFormat="0" applyProtection="0">
      <alignment horizontal="left" vertical="top" indent="1"/>
    </xf>
    <xf numFmtId="0" fontId="3" fillId="47" borderId="73" applyNumberFormat="0" applyProtection="0">
      <alignment horizontal="left" vertical="top" indent="1"/>
    </xf>
    <xf numFmtId="0" fontId="3" fillId="47" borderId="73" applyNumberFormat="0" applyProtection="0">
      <alignment horizontal="left" vertical="top" indent="1"/>
    </xf>
    <xf numFmtId="0" fontId="3" fillId="47" borderId="73" applyNumberFormat="0" applyProtection="0">
      <alignment horizontal="left" vertical="top" indent="1"/>
    </xf>
    <xf numFmtId="0" fontId="3" fillId="47" borderId="73" applyNumberFormat="0" applyProtection="0">
      <alignment horizontal="left" vertical="top" indent="1"/>
    </xf>
    <xf numFmtId="0" fontId="3" fillId="47" borderId="73" applyNumberFormat="0" applyProtection="0">
      <alignment horizontal="left" vertical="top" indent="1"/>
    </xf>
    <xf numFmtId="0" fontId="3" fillId="47" borderId="73" applyNumberFormat="0" applyProtection="0">
      <alignment horizontal="left" vertical="top" indent="1"/>
    </xf>
    <xf numFmtId="0" fontId="3" fillId="47" borderId="73" applyNumberFormat="0" applyProtection="0">
      <alignment horizontal="left" vertical="top" indent="1"/>
    </xf>
    <xf numFmtId="0" fontId="3" fillId="47" borderId="73" applyNumberFormat="0" applyProtection="0">
      <alignment horizontal="left" vertical="top" indent="1"/>
    </xf>
    <xf numFmtId="0" fontId="3" fillId="47" borderId="73" applyNumberFormat="0" applyProtection="0">
      <alignment horizontal="left" vertical="top" indent="1"/>
    </xf>
    <xf numFmtId="0" fontId="3" fillId="47" borderId="73" applyNumberFormat="0" applyProtection="0">
      <alignment horizontal="left" vertical="top" indent="1"/>
    </xf>
    <xf numFmtId="0" fontId="3" fillId="47" borderId="73" applyNumberFormat="0" applyProtection="0">
      <alignment horizontal="left" vertical="top" indent="1"/>
    </xf>
    <xf numFmtId="0" fontId="3" fillId="47" borderId="73" applyNumberFormat="0" applyProtection="0">
      <alignment horizontal="left" vertical="top" indent="1"/>
    </xf>
    <xf numFmtId="0" fontId="3" fillId="47" borderId="73" applyNumberFormat="0" applyProtection="0">
      <alignment horizontal="left" vertical="top" indent="1"/>
    </xf>
    <xf numFmtId="0" fontId="3" fillId="47" borderId="73" applyNumberFormat="0" applyProtection="0">
      <alignment horizontal="left" vertical="top" indent="1"/>
    </xf>
    <xf numFmtId="0" fontId="3" fillId="47" borderId="73" applyNumberFormat="0" applyProtection="0">
      <alignment horizontal="left" vertical="top" indent="1"/>
    </xf>
    <xf numFmtId="0" fontId="3" fillId="47" borderId="73" applyNumberFormat="0" applyProtection="0">
      <alignment horizontal="left" vertical="top" indent="1"/>
    </xf>
    <xf numFmtId="0" fontId="3" fillId="47" borderId="73" applyNumberFormat="0" applyProtection="0">
      <alignment horizontal="left" vertical="top" indent="1"/>
    </xf>
    <xf numFmtId="0" fontId="3" fillId="47" borderId="73" applyNumberFormat="0" applyProtection="0">
      <alignment horizontal="left" vertical="top" indent="1"/>
    </xf>
    <xf numFmtId="0" fontId="3" fillId="47" borderId="73" applyNumberFormat="0" applyProtection="0">
      <alignment horizontal="left" vertical="top" indent="1"/>
    </xf>
    <xf numFmtId="0" fontId="3" fillId="47" borderId="73" applyNumberFormat="0" applyProtection="0">
      <alignment horizontal="left" vertical="top" indent="1"/>
    </xf>
    <xf numFmtId="0" fontId="3" fillId="47" borderId="73" applyNumberFormat="0" applyProtection="0">
      <alignment horizontal="left" vertical="top" indent="1"/>
    </xf>
    <xf numFmtId="0" fontId="3" fillId="47" borderId="73" applyNumberFormat="0" applyProtection="0">
      <alignment horizontal="left" vertical="top" indent="1"/>
    </xf>
    <xf numFmtId="0" fontId="3" fillId="47" borderId="73" applyNumberFormat="0" applyProtection="0">
      <alignment horizontal="left" vertical="top" indent="1"/>
    </xf>
    <xf numFmtId="0" fontId="3" fillId="47" borderId="73" applyNumberFormat="0" applyProtection="0">
      <alignment horizontal="left" vertical="top" indent="1"/>
    </xf>
    <xf numFmtId="0" fontId="3" fillId="47" borderId="73" applyNumberFormat="0" applyProtection="0">
      <alignment horizontal="left" vertical="top" indent="1"/>
    </xf>
    <xf numFmtId="0" fontId="3" fillId="47" borderId="73" applyNumberFormat="0" applyProtection="0">
      <alignment horizontal="left" vertical="top" indent="1"/>
    </xf>
    <xf numFmtId="0" fontId="3" fillId="47" borderId="73" applyNumberFormat="0" applyProtection="0">
      <alignment horizontal="left" vertical="top" indent="1"/>
    </xf>
    <xf numFmtId="0" fontId="3" fillId="47" borderId="73" applyNumberFormat="0" applyProtection="0">
      <alignment horizontal="left" vertical="top" indent="1"/>
    </xf>
    <xf numFmtId="0" fontId="3" fillId="47" borderId="73" applyNumberFormat="0" applyProtection="0">
      <alignment horizontal="left" vertical="top" indent="1"/>
    </xf>
    <xf numFmtId="0" fontId="3" fillId="47" borderId="73" applyNumberFormat="0" applyProtection="0">
      <alignment horizontal="left" vertical="top" indent="1"/>
    </xf>
    <xf numFmtId="0" fontId="3" fillId="47" borderId="73" applyNumberFormat="0" applyProtection="0">
      <alignment horizontal="left" vertical="top" indent="1"/>
    </xf>
    <xf numFmtId="0" fontId="3" fillId="47" borderId="73" applyNumberFormat="0" applyProtection="0">
      <alignment horizontal="left" vertical="top" indent="1"/>
    </xf>
    <xf numFmtId="0" fontId="3" fillId="47" borderId="73" applyNumberFormat="0" applyProtection="0">
      <alignment horizontal="left" vertical="top" indent="1"/>
    </xf>
    <xf numFmtId="0" fontId="3" fillId="47" borderId="73" applyNumberFormat="0" applyProtection="0">
      <alignment horizontal="left" vertical="top" indent="1"/>
    </xf>
    <xf numFmtId="0" fontId="3" fillId="47" borderId="73" applyNumberFormat="0" applyProtection="0">
      <alignment horizontal="left" vertical="top" indent="1"/>
    </xf>
    <xf numFmtId="0" fontId="3" fillId="47" borderId="73" applyNumberFormat="0" applyProtection="0">
      <alignment horizontal="left" vertical="top" indent="1"/>
    </xf>
    <xf numFmtId="0" fontId="3" fillId="47" borderId="73" applyNumberFormat="0" applyProtection="0">
      <alignment horizontal="left" vertical="top" indent="1"/>
    </xf>
    <xf numFmtId="0" fontId="3" fillId="47" borderId="73" applyNumberFormat="0" applyProtection="0">
      <alignment horizontal="left" vertical="top" indent="1"/>
    </xf>
    <xf numFmtId="0" fontId="3" fillId="47" borderId="73" applyNumberFormat="0" applyProtection="0">
      <alignment horizontal="left" vertical="top" indent="1"/>
    </xf>
    <xf numFmtId="0" fontId="3" fillId="47" borderId="73" applyNumberFormat="0" applyProtection="0">
      <alignment horizontal="left" vertical="top" indent="1"/>
    </xf>
    <xf numFmtId="0" fontId="3" fillId="47" borderId="73" applyNumberFormat="0" applyProtection="0">
      <alignment horizontal="left" vertical="top" indent="1"/>
    </xf>
    <xf numFmtId="0" fontId="3" fillId="47" borderId="73" applyNumberFormat="0" applyProtection="0">
      <alignment horizontal="left" vertical="top" indent="1"/>
    </xf>
    <xf numFmtId="0" fontId="3" fillId="47" borderId="73" applyNumberFormat="0" applyProtection="0">
      <alignment horizontal="left" vertical="top" indent="1"/>
    </xf>
    <xf numFmtId="0" fontId="3" fillId="47" borderId="73" applyNumberFormat="0" applyProtection="0">
      <alignment horizontal="left" vertical="top" indent="1"/>
    </xf>
    <xf numFmtId="0" fontId="3" fillId="47" borderId="73" applyNumberFormat="0" applyProtection="0">
      <alignment horizontal="left" vertical="top" indent="1"/>
    </xf>
    <xf numFmtId="0" fontId="3" fillId="47" borderId="73" applyNumberFormat="0" applyProtection="0">
      <alignment horizontal="left" vertical="top" indent="1"/>
    </xf>
    <xf numFmtId="0" fontId="3" fillId="47" borderId="73" applyNumberFormat="0" applyProtection="0">
      <alignment horizontal="left" vertical="top" indent="1"/>
    </xf>
    <xf numFmtId="0" fontId="3" fillId="47" borderId="73" applyNumberFormat="0" applyProtection="0">
      <alignment horizontal="left" vertical="top" indent="1"/>
    </xf>
    <xf numFmtId="0" fontId="3" fillId="47" borderId="73" applyNumberFormat="0" applyProtection="0">
      <alignment horizontal="left" vertical="top" indent="1"/>
    </xf>
    <xf numFmtId="0" fontId="3" fillId="47" borderId="73" applyNumberFormat="0" applyProtection="0">
      <alignment horizontal="left" vertical="top" indent="1"/>
    </xf>
    <xf numFmtId="0" fontId="3" fillId="47" borderId="73" applyNumberFormat="0" applyProtection="0">
      <alignment horizontal="left" vertical="top" indent="1"/>
    </xf>
    <xf numFmtId="0" fontId="3" fillId="47" borderId="73" applyNumberFormat="0" applyProtection="0">
      <alignment horizontal="left" vertical="top" indent="1"/>
    </xf>
    <xf numFmtId="0" fontId="3" fillId="47" borderId="73" applyNumberFormat="0" applyProtection="0">
      <alignment horizontal="left" vertical="top" indent="1"/>
    </xf>
    <xf numFmtId="0" fontId="3" fillId="47" borderId="73" applyNumberFormat="0" applyProtection="0">
      <alignment horizontal="left" vertical="top" indent="1"/>
    </xf>
    <xf numFmtId="0" fontId="3" fillId="47" borderId="73" applyNumberFormat="0" applyProtection="0">
      <alignment horizontal="left" vertical="top" indent="1"/>
    </xf>
    <xf numFmtId="0" fontId="3" fillId="47" borderId="73" applyNumberFormat="0" applyProtection="0">
      <alignment horizontal="left" vertical="top" indent="1"/>
    </xf>
    <xf numFmtId="0" fontId="3" fillId="47" borderId="73" applyNumberFormat="0" applyProtection="0">
      <alignment horizontal="left" vertical="top" indent="1"/>
    </xf>
    <xf numFmtId="0" fontId="3" fillId="47" borderId="73" applyNumberFormat="0" applyProtection="0">
      <alignment horizontal="left" vertical="top" indent="1"/>
    </xf>
    <xf numFmtId="0" fontId="3" fillId="47" borderId="73" applyNumberFormat="0" applyProtection="0">
      <alignment horizontal="left" vertical="top" indent="1"/>
    </xf>
    <xf numFmtId="0" fontId="3" fillId="47" borderId="73" applyNumberFormat="0" applyProtection="0">
      <alignment horizontal="left" vertical="top" indent="1"/>
    </xf>
    <xf numFmtId="0" fontId="3" fillId="47" borderId="73" applyNumberFormat="0" applyProtection="0">
      <alignment horizontal="left" vertical="top" indent="1"/>
    </xf>
    <xf numFmtId="0" fontId="3" fillId="47" borderId="73" applyNumberFormat="0" applyProtection="0">
      <alignment horizontal="left" vertical="top" indent="1"/>
    </xf>
    <xf numFmtId="0" fontId="3" fillId="47" borderId="73" applyNumberFormat="0" applyProtection="0">
      <alignment horizontal="left" vertical="top" indent="1"/>
    </xf>
    <xf numFmtId="0" fontId="3" fillId="47" borderId="73" applyNumberFormat="0" applyProtection="0">
      <alignment horizontal="left" vertical="top" indent="1"/>
    </xf>
    <xf numFmtId="0" fontId="3" fillId="47" borderId="73" applyNumberFormat="0" applyProtection="0">
      <alignment horizontal="left" vertical="top" indent="1"/>
    </xf>
    <xf numFmtId="0" fontId="3" fillId="47" borderId="73" applyNumberFormat="0" applyProtection="0">
      <alignment horizontal="left" vertical="top" indent="1"/>
    </xf>
    <xf numFmtId="0" fontId="3" fillId="47" borderId="73" applyNumberFormat="0" applyProtection="0">
      <alignment horizontal="left" vertical="top" indent="1"/>
    </xf>
    <xf numFmtId="0" fontId="3" fillId="47" borderId="73" applyNumberFormat="0" applyProtection="0">
      <alignment horizontal="left" vertical="top" indent="1"/>
    </xf>
    <xf numFmtId="0" fontId="3" fillId="47" borderId="73" applyNumberFormat="0" applyProtection="0">
      <alignment horizontal="left" vertical="top" indent="1"/>
    </xf>
    <xf numFmtId="0" fontId="3" fillId="47" borderId="73" applyNumberFormat="0" applyProtection="0">
      <alignment horizontal="left" vertical="top" indent="1"/>
    </xf>
    <xf numFmtId="0" fontId="3" fillId="47" borderId="73" applyNumberFormat="0" applyProtection="0">
      <alignment horizontal="left" vertical="top" indent="1"/>
    </xf>
    <xf numFmtId="0" fontId="3" fillId="47" borderId="73" applyNumberFormat="0" applyProtection="0">
      <alignment horizontal="left" vertical="top" indent="1"/>
    </xf>
    <xf numFmtId="0" fontId="3" fillId="47" borderId="73" applyNumberFormat="0" applyProtection="0">
      <alignment horizontal="left" vertical="top" indent="1"/>
    </xf>
    <xf numFmtId="0" fontId="3" fillId="47" borderId="73" applyNumberFormat="0" applyProtection="0">
      <alignment horizontal="left" vertical="top" indent="1"/>
    </xf>
    <xf numFmtId="0" fontId="3" fillId="47" borderId="73" applyNumberFormat="0" applyProtection="0">
      <alignment horizontal="left" vertical="top" indent="1"/>
    </xf>
    <xf numFmtId="0" fontId="3" fillId="47" borderId="73" applyNumberFormat="0" applyProtection="0">
      <alignment horizontal="left" vertical="top" indent="1"/>
    </xf>
    <xf numFmtId="0" fontId="3" fillId="47" borderId="73" applyNumberFormat="0" applyProtection="0">
      <alignment horizontal="left" vertical="top" indent="1"/>
    </xf>
    <xf numFmtId="0" fontId="3" fillId="47" borderId="73" applyNumberFormat="0" applyProtection="0">
      <alignment horizontal="left" vertical="top" indent="1"/>
    </xf>
    <xf numFmtId="0" fontId="3" fillId="47" borderId="73" applyNumberFormat="0" applyProtection="0">
      <alignment horizontal="left" vertical="top" indent="1"/>
    </xf>
    <xf numFmtId="0" fontId="3" fillId="47" borderId="73" applyNumberFormat="0" applyProtection="0">
      <alignment horizontal="left" vertical="top" indent="1"/>
    </xf>
    <xf numFmtId="0" fontId="3" fillId="47" borderId="73" applyNumberFormat="0" applyProtection="0">
      <alignment horizontal="left" vertical="top" indent="1"/>
    </xf>
    <xf numFmtId="0" fontId="3" fillId="47" borderId="73" applyNumberFormat="0" applyProtection="0">
      <alignment horizontal="left" vertical="top" indent="1"/>
    </xf>
    <xf numFmtId="0" fontId="3" fillId="47" borderId="73" applyNumberFormat="0" applyProtection="0">
      <alignment horizontal="left" vertical="top" indent="1"/>
    </xf>
    <xf numFmtId="0" fontId="3" fillId="47" borderId="73" applyNumberFormat="0" applyProtection="0">
      <alignment horizontal="left" vertical="top" indent="1"/>
    </xf>
    <xf numFmtId="0" fontId="3" fillId="47" borderId="73" applyNumberFormat="0" applyProtection="0">
      <alignment horizontal="left" vertical="top" indent="1"/>
    </xf>
    <xf numFmtId="0" fontId="3" fillId="47" borderId="73" applyNumberFormat="0" applyProtection="0">
      <alignment horizontal="left" vertical="top" indent="1"/>
    </xf>
    <xf numFmtId="0" fontId="3" fillId="47" borderId="73" applyNumberFormat="0" applyProtection="0">
      <alignment horizontal="left" vertical="top" indent="1"/>
    </xf>
    <xf numFmtId="0" fontId="3" fillId="47" borderId="73" applyNumberFormat="0" applyProtection="0">
      <alignment horizontal="left" vertical="top" indent="1"/>
    </xf>
    <xf numFmtId="0" fontId="3" fillId="47" borderId="73" applyNumberFormat="0" applyProtection="0">
      <alignment horizontal="left" vertical="top" indent="1"/>
    </xf>
    <xf numFmtId="0" fontId="3" fillId="47" borderId="73" applyNumberFormat="0" applyProtection="0">
      <alignment horizontal="left" vertical="top" indent="1"/>
    </xf>
    <xf numFmtId="0" fontId="3" fillId="47" borderId="73" applyNumberFormat="0" applyProtection="0">
      <alignment horizontal="left" vertical="top" indent="1"/>
    </xf>
    <xf numFmtId="0" fontId="3" fillId="47" borderId="73" applyNumberFormat="0" applyProtection="0">
      <alignment horizontal="left" vertical="top" indent="1"/>
    </xf>
    <xf numFmtId="0" fontId="3" fillId="47" borderId="73" applyNumberFormat="0" applyProtection="0">
      <alignment horizontal="left" vertical="top" indent="1"/>
    </xf>
    <xf numFmtId="0" fontId="3" fillId="47" borderId="73" applyNumberFormat="0" applyProtection="0">
      <alignment horizontal="left" vertical="top" indent="1"/>
    </xf>
    <xf numFmtId="0" fontId="3" fillId="47" borderId="73" applyNumberFormat="0" applyProtection="0">
      <alignment horizontal="left" vertical="top" indent="1"/>
    </xf>
    <xf numFmtId="0" fontId="3" fillId="47" borderId="73" applyNumberFormat="0" applyProtection="0">
      <alignment horizontal="left" vertical="top" indent="1"/>
    </xf>
    <xf numFmtId="0" fontId="3" fillId="47" borderId="73" applyNumberFormat="0" applyProtection="0">
      <alignment horizontal="left" vertical="top" indent="1"/>
    </xf>
    <xf numFmtId="0" fontId="3" fillId="47" borderId="73" applyNumberFormat="0" applyProtection="0">
      <alignment horizontal="left" vertical="top" indent="1"/>
    </xf>
    <xf numFmtId="0" fontId="3" fillId="47" borderId="73" applyNumberFormat="0" applyProtection="0">
      <alignment horizontal="left" vertical="top" indent="1"/>
    </xf>
    <xf numFmtId="0" fontId="3" fillId="47" borderId="73" applyNumberFormat="0" applyProtection="0">
      <alignment horizontal="left" vertical="top" indent="1"/>
    </xf>
    <xf numFmtId="0" fontId="3" fillId="47" borderId="73" applyNumberFormat="0" applyProtection="0">
      <alignment horizontal="left" vertical="top" indent="1"/>
    </xf>
    <xf numFmtId="0" fontId="3" fillId="47" borderId="73" applyNumberFormat="0" applyProtection="0">
      <alignment horizontal="left" vertical="top" indent="1"/>
    </xf>
    <xf numFmtId="0" fontId="3" fillId="47" borderId="73" applyNumberFormat="0" applyProtection="0">
      <alignment horizontal="left" vertical="top" indent="1"/>
    </xf>
    <xf numFmtId="0" fontId="3" fillId="47" borderId="73" applyNumberFormat="0" applyProtection="0">
      <alignment horizontal="left" vertical="top" indent="1"/>
    </xf>
    <xf numFmtId="0" fontId="3" fillId="47" borderId="73" applyNumberFormat="0" applyProtection="0">
      <alignment horizontal="left" vertical="top" indent="1"/>
    </xf>
    <xf numFmtId="0" fontId="3" fillId="47" borderId="73" applyNumberFormat="0" applyProtection="0">
      <alignment horizontal="left" vertical="top" indent="1"/>
    </xf>
    <xf numFmtId="0" fontId="3" fillId="47" borderId="73" applyNumberFormat="0" applyProtection="0">
      <alignment horizontal="left" vertical="top" indent="1"/>
    </xf>
    <xf numFmtId="0" fontId="3" fillId="47" borderId="73" applyNumberFormat="0" applyProtection="0">
      <alignment horizontal="left" vertical="top" indent="1"/>
    </xf>
    <xf numFmtId="0" fontId="3" fillId="47" borderId="73" applyNumberFormat="0" applyProtection="0">
      <alignment horizontal="left" vertical="top" indent="1"/>
    </xf>
    <xf numFmtId="0" fontId="3" fillId="47" borderId="73" applyNumberFormat="0" applyProtection="0">
      <alignment horizontal="left" vertical="top" indent="1"/>
    </xf>
    <xf numFmtId="0" fontId="3" fillId="47" borderId="73" applyNumberFormat="0" applyProtection="0">
      <alignment horizontal="left" vertical="top" indent="1"/>
    </xf>
    <xf numFmtId="0" fontId="3" fillId="47" borderId="73" applyNumberFormat="0" applyProtection="0">
      <alignment horizontal="left" vertical="top" indent="1"/>
    </xf>
    <xf numFmtId="0" fontId="3" fillId="47" borderId="73" applyNumberFormat="0" applyProtection="0">
      <alignment horizontal="left" vertical="top" indent="1"/>
    </xf>
    <xf numFmtId="0" fontId="3" fillId="47" borderId="73" applyNumberFormat="0" applyProtection="0">
      <alignment horizontal="left" vertical="top" indent="1"/>
    </xf>
    <xf numFmtId="0" fontId="3" fillId="47" borderId="73" applyNumberFormat="0" applyProtection="0">
      <alignment horizontal="left" vertical="top" indent="1"/>
    </xf>
    <xf numFmtId="0" fontId="3" fillId="47" borderId="73" applyNumberFormat="0" applyProtection="0">
      <alignment horizontal="left" vertical="top" indent="1"/>
    </xf>
    <xf numFmtId="0" fontId="3" fillId="47" borderId="73" applyNumberFormat="0" applyProtection="0">
      <alignment horizontal="left" vertical="top" indent="1"/>
    </xf>
    <xf numFmtId="0" fontId="3" fillId="47" borderId="73" applyNumberFormat="0" applyProtection="0">
      <alignment horizontal="left" vertical="top" indent="1"/>
    </xf>
    <xf numFmtId="0" fontId="3" fillId="47" borderId="73" applyNumberFormat="0" applyProtection="0">
      <alignment horizontal="left" vertical="top" indent="1"/>
    </xf>
    <xf numFmtId="0" fontId="3" fillId="47" borderId="73" applyNumberFormat="0" applyProtection="0">
      <alignment horizontal="left" vertical="top" indent="1"/>
    </xf>
    <xf numFmtId="0" fontId="3" fillId="47" borderId="73" applyNumberFormat="0" applyProtection="0">
      <alignment horizontal="left" vertical="top" indent="1"/>
    </xf>
    <xf numFmtId="0" fontId="3" fillId="47" borderId="73" applyNumberFormat="0" applyProtection="0">
      <alignment horizontal="left" vertical="top" indent="1"/>
    </xf>
    <xf numFmtId="0" fontId="3" fillId="47" borderId="73" applyNumberFormat="0" applyProtection="0">
      <alignment horizontal="left" vertical="top" indent="1"/>
    </xf>
    <xf numFmtId="0" fontId="3" fillId="47" borderId="73" applyNumberFormat="0" applyProtection="0">
      <alignment horizontal="left" vertical="top" indent="1"/>
    </xf>
    <xf numFmtId="0" fontId="3" fillId="47" borderId="73" applyNumberFormat="0" applyProtection="0">
      <alignment horizontal="left" vertical="top" indent="1"/>
    </xf>
    <xf numFmtId="0" fontId="3" fillId="47" borderId="73" applyNumberFormat="0" applyProtection="0">
      <alignment horizontal="left" vertical="top" indent="1"/>
    </xf>
    <xf numFmtId="0" fontId="3" fillId="47" borderId="73" applyNumberFormat="0" applyProtection="0">
      <alignment horizontal="left" vertical="top" indent="1"/>
    </xf>
    <xf numFmtId="0" fontId="3" fillId="47" borderId="73" applyNumberFormat="0" applyProtection="0">
      <alignment horizontal="left" vertical="top" indent="1"/>
    </xf>
    <xf numFmtId="0" fontId="3" fillId="47" borderId="73" applyNumberFormat="0" applyProtection="0">
      <alignment horizontal="left" vertical="top" indent="1"/>
    </xf>
    <xf numFmtId="0" fontId="3" fillId="47" borderId="73" applyNumberFormat="0" applyProtection="0">
      <alignment horizontal="left" vertical="top" indent="1"/>
    </xf>
    <xf numFmtId="0" fontId="3" fillId="47" borderId="73" applyNumberFormat="0" applyProtection="0">
      <alignment horizontal="left" vertical="top" indent="1"/>
    </xf>
    <xf numFmtId="0" fontId="3" fillId="47" borderId="73" applyNumberFormat="0" applyProtection="0">
      <alignment horizontal="left" vertical="top" indent="1"/>
    </xf>
    <xf numFmtId="0" fontId="3" fillId="47" borderId="73" applyNumberFormat="0" applyProtection="0">
      <alignment horizontal="left" vertical="top" indent="1"/>
    </xf>
    <xf numFmtId="0" fontId="3" fillId="47" borderId="73" applyNumberFormat="0" applyProtection="0">
      <alignment horizontal="left" vertical="top" indent="1"/>
    </xf>
    <xf numFmtId="0" fontId="3" fillId="47" borderId="73" applyNumberFormat="0" applyProtection="0">
      <alignment horizontal="left" vertical="top" indent="1"/>
    </xf>
    <xf numFmtId="0" fontId="3" fillId="47" borderId="73" applyNumberFormat="0" applyProtection="0">
      <alignment horizontal="left" vertical="top" indent="1"/>
    </xf>
    <xf numFmtId="0" fontId="3" fillId="47" borderId="73" applyNumberFormat="0" applyProtection="0">
      <alignment horizontal="left" vertical="top" indent="1"/>
    </xf>
    <xf numFmtId="0" fontId="3" fillId="47" borderId="73" applyNumberFormat="0" applyProtection="0">
      <alignment horizontal="left" vertical="top" indent="1"/>
    </xf>
    <xf numFmtId="0" fontId="3" fillId="47" borderId="73" applyNumberFormat="0" applyProtection="0">
      <alignment horizontal="left" vertical="top" indent="1"/>
    </xf>
    <xf numFmtId="0" fontId="3" fillId="47" borderId="73" applyNumberFormat="0" applyProtection="0">
      <alignment horizontal="left" vertical="top" indent="1"/>
    </xf>
    <xf numFmtId="0" fontId="3" fillId="47" borderId="73" applyNumberFormat="0" applyProtection="0">
      <alignment horizontal="left" vertical="top" indent="1"/>
    </xf>
    <xf numFmtId="0" fontId="3" fillId="47" borderId="73" applyNumberFormat="0" applyProtection="0">
      <alignment horizontal="left" vertical="top" indent="1"/>
    </xf>
    <xf numFmtId="0" fontId="3" fillId="47" borderId="73" applyNumberFormat="0" applyProtection="0">
      <alignment horizontal="left" vertical="top" indent="1"/>
    </xf>
    <xf numFmtId="0" fontId="3" fillId="47" borderId="73" applyNumberFormat="0" applyProtection="0">
      <alignment horizontal="left" vertical="top" indent="1"/>
    </xf>
    <xf numFmtId="0" fontId="3" fillId="47" borderId="73" applyNumberFormat="0" applyProtection="0">
      <alignment horizontal="left" vertical="top" indent="1"/>
    </xf>
    <xf numFmtId="0" fontId="3" fillId="47" borderId="73" applyNumberFormat="0" applyProtection="0">
      <alignment horizontal="left" vertical="top" indent="1"/>
    </xf>
    <xf numFmtId="0" fontId="3" fillId="47" borderId="73" applyNumberFormat="0" applyProtection="0">
      <alignment horizontal="left" vertical="top" indent="1"/>
    </xf>
    <xf numFmtId="0" fontId="3" fillId="47" borderId="73" applyNumberFormat="0" applyProtection="0">
      <alignment horizontal="left" vertical="top" indent="1"/>
    </xf>
    <xf numFmtId="0" fontId="3" fillId="47" borderId="73" applyNumberFormat="0" applyProtection="0">
      <alignment horizontal="left" vertical="top" indent="1"/>
    </xf>
    <xf numFmtId="0" fontId="3" fillId="47" borderId="73" applyNumberFormat="0" applyProtection="0">
      <alignment horizontal="left" vertical="top" indent="1"/>
    </xf>
    <xf numFmtId="0" fontId="3" fillId="47" borderId="73" applyNumberFormat="0" applyProtection="0">
      <alignment horizontal="left" vertical="top" indent="1"/>
    </xf>
    <xf numFmtId="0" fontId="3" fillId="47" borderId="73" applyNumberFormat="0" applyProtection="0">
      <alignment horizontal="left" vertical="top" indent="1"/>
    </xf>
    <xf numFmtId="0" fontId="3" fillId="47" borderId="73" applyNumberFormat="0" applyProtection="0">
      <alignment horizontal="left" vertical="top" indent="1"/>
    </xf>
    <xf numFmtId="0" fontId="3" fillId="47" borderId="73" applyNumberFormat="0" applyProtection="0">
      <alignment horizontal="left" vertical="top" indent="1"/>
    </xf>
    <xf numFmtId="0" fontId="3" fillId="47" borderId="73" applyNumberFormat="0" applyProtection="0">
      <alignment horizontal="left" vertical="top" indent="1"/>
    </xf>
    <xf numFmtId="0" fontId="3" fillId="47" borderId="73" applyNumberFormat="0" applyProtection="0">
      <alignment horizontal="left" vertical="top" indent="1"/>
    </xf>
    <xf numFmtId="0" fontId="3" fillId="47" borderId="73" applyNumberFormat="0" applyProtection="0">
      <alignment horizontal="left" vertical="top" indent="1"/>
    </xf>
    <xf numFmtId="0" fontId="3" fillId="47" borderId="73" applyNumberFormat="0" applyProtection="0">
      <alignment horizontal="left" vertical="top" indent="1"/>
    </xf>
    <xf numFmtId="0" fontId="3" fillId="47" borderId="73" applyNumberFormat="0" applyProtection="0">
      <alignment horizontal="left" vertical="top" indent="1"/>
    </xf>
    <xf numFmtId="0" fontId="3" fillId="47" borderId="73" applyNumberFormat="0" applyProtection="0">
      <alignment horizontal="left" vertical="top" indent="1"/>
    </xf>
    <xf numFmtId="0" fontId="3" fillId="47" borderId="73" applyNumberFormat="0" applyProtection="0">
      <alignment horizontal="left" vertical="top" indent="1"/>
    </xf>
    <xf numFmtId="0" fontId="3" fillId="47" borderId="73" applyNumberFormat="0" applyProtection="0">
      <alignment horizontal="left" vertical="top" indent="1"/>
    </xf>
    <xf numFmtId="0" fontId="3" fillId="47" borderId="73" applyNumberFormat="0" applyProtection="0">
      <alignment horizontal="left" vertical="top" indent="1"/>
    </xf>
    <xf numFmtId="0" fontId="3" fillId="47" borderId="73" applyNumberFormat="0" applyProtection="0">
      <alignment horizontal="left" vertical="top" indent="1"/>
    </xf>
    <xf numFmtId="0" fontId="3" fillId="47" borderId="73" applyNumberFormat="0" applyProtection="0">
      <alignment horizontal="left" vertical="top" indent="1"/>
    </xf>
    <xf numFmtId="0" fontId="3" fillId="47" borderId="73" applyNumberFormat="0" applyProtection="0">
      <alignment horizontal="left" vertical="top" indent="1"/>
    </xf>
    <xf numFmtId="0" fontId="3" fillId="47" borderId="73" applyNumberFormat="0" applyProtection="0">
      <alignment horizontal="left" vertical="top" indent="1"/>
    </xf>
    <xf numFmtId="0" fontId="3" fillId="47" borderId="73" applyNumberFormat="0" applyProtection="0">
      <alignment horizontal="left" vertical="top" indent="1"/>
    </xf>
    <xf numFmtId="0" fontId="3" fillId="47" borderId="73" applyNumberFormat="0" applyProtection="0">
      <alignment horizontal="left" vertical="top" indent="1"/>
    </xf>
    <xf numFmtId="0" fontId="3" fillId="47" borderId="73" applyNumberFormat="0" applyProtection="0">
      <alignment horizontal="left" vertical="top" indent="1"/>
    </xf>
    <xf numFmtId="0" fontId="3" fillId="47" borderId="73" applyNumberFormat="0" applyProtection="0">
      <alignment horizontal="left" vertical="top" indent="1"/>
    </xf>
    <xf numFmtId="0" fontId="3" fillId="47" borderId="73" applyNumberFormat="0" applyProtection="0">
      <alignment horizontal="left" vertical="top" indent="1"/>
    </xf>
    <xf numFmtId="0" fontId="3" fillId="47" borderId="73" applyNumberFormat="0" applyProtection="0">
      <alignment horizontal="left" vertical="top" indent="1"/>
    </xf>
    <xf numFmtId="0" fontId="3" fillId="47" borderId="73" applyNumberFormat="0" applyProtection="0">
      <alignment horizontal="left" vertical="top" indent="1"/>
    </xf>
    <xf numFmtId="0" fontId="3" fillId="47" borderId="73" applyNumberFormat="0" applyProtection="0">
      <alignment horizontal="left" vertical="top" indent="1"/>
    </xf>
    <xf numFmtId="0" fontId="3" fillId="47" borderId="73" applyNumberFormat="0" applyProtection="0">
      <alignment horizontal="left" vertical="top" indent="1"/>
    </xf>
    <xf numFmtId="0" fontId="3" fillId="47" borderId="73" applyNumberFormat="0" applyProtection="0">
      <alignment horizontal="left" vertical="top" indent="1"/>
    </xf>
    <xf numFmtId="0" fontId="3" fillId="47" borderId="73" applyNumberFormat="0" applyProtection="0">
      <alignment horizontal="left" vertical="top" indent="1"/>
    </xf>
    <xf numFmtId="0" fontId="3" fillId="47" borderId="73" applyNumberFormat="0" applyProtection="0">
      <alignment horizontal="left" vertical="top" indent="1"/>
    </xf>
    <xf numFmtId="0" fontId="3" fillId="47" borderId="73" applyNumberFormat="0" applyProtection="0">
      <alignment horizontal="left" vertical="top" indent="1"/>
    </xf>
    <xf numFmtId="0" fontId="3" fillId="47" borderId="73" applyNumberFormat="0" applyProtection="0">
      <alignment horizontal="left" vertical="top" indent="1"/>
    </xf>
    <xf numFmtId="0" fontId="3" fillId="47" borderId="73" applyNumberFormat="0" applyProtection="0">
      <alignment horizontal="left" vertical="top" indent="1"/>
    </xf>
    <xf numFmtId="0" fontId="3" fillId="47" borderId="73" applyNumberFormat="0" applyProtection="0">
      <alignment horizontal="left" vertical="top" indent="1"/>
    </xf>
    <xf numFmtId="0" fontId="3" fillId="47" borderId="73" applyNumberFormat="0" applyProtection="0">
      <alignment horizontal="left" vertical="top" indent="1"/>
    </xf>
    <xf numFmtId="0" fontId="3" fillId="47" borderId="73" applyNumberFormat="0" applyProtection="0">
      <alignment horizontal="left" vertical="top" indent="1"/>
    </xf>
    <xf numFmtId="0" fontId="3" fillId="47" borderId="73" applyNumberFormat="0" applyProtection="0">
      <alignment horizontal="left" vertical="top" indent="1"/>
    </xf>
    <xf numFmtId="0" fontId="3" fillId="47" borderId="73" applyNumberFormat="0" applyProtection="0">
      <alignment horizontal="left" vertical="top" indent="1"/>
    </xf>
    <xf numFmtId="0" fontId="3" fillId="47" borderId="73" applyNumberFormat="0" applyProtection="0">
      <alignment horizontal="left" vertical="top" indent="1"/>
    </xf>
    <xf numFmtId="0" fontId="3" fillId="47" borderId="73" applyNumberFormat="0" applyProtection="0">
      <alignment horizontal="left" vertical="top" indent="1"/>
    </xf>
    <xf numFmtId="0" fontId="3" fillId="47" borderId="73" applyNumberFormat="0" applyProtection="0">
      <alignment horizontal="left" vertical="top" indent="1"/>
    </xf>
    <xf numFmtId="0" fontId="3" fillId="47" borderId="73" applyNumberFormat="0" applyProtection="0">
      <alignment horizontal="left" vertical="top" indent="1"/>
    </xf>
    <xf numFmtId="0" fontId="3" fillId="47" borderId="73" applyNumberFormat="0" applyProtection="0">
      <alignment horizontal="left" vertical="top" indent="1"/>
    </xf>
    <xf numFmtId="0" fontId="3" fillId="47" borderId="73" applyNumberFormat="0" applyProtection="0">
      <alignment horizontal="left" vertical="top" indent="1"/>
    </xf>
    <xf numFmtId="0" fontId="3" fillId="47" borderId="73" applyNumberFormat="0" applyProtection="0">
      <alignment horizontal="left" vertical="top" indent="1"/>
    </xf>
    <xf numFmtId="0" fontId="3" fillId="47" borderId="73" applyNumberFormat="0" applyProtection="0">
      <alignment horizontal="left" vertical="top" indent="1"/>
    </xf>
    <xf numFmtId="0" fontId="3" fillId="47" borderId="73" applyNumberFormat="0" applyProtection="0">
      <alignment horizontal="left" vertical="top" indent="1"/>
    </xf>
    <xf numFmtId="0" fontId="3" fillId="47" borderId="73" applyNumberFormat="0" applyProtection="0">
      <alignment horizontal="left" vertical="top" indent="1"/>
    </xf>
    <xf numFmtId="0" fontId="3" fillId="47" borderId="73" applyNumberFormat="0" applyProtection="0">
      <alignment horizontal="left" vertical="top" indent="1"/>
    </xf>
    <xf numFmtId="0" fontId="3" fillId="47" borderId="73" applyNumberFormat="0" applyProtection="0">
      <alignment horizontal="left" vertical="top" indent="1"/>
    </xf>
    <xf numFmtId="0" fontId="3" fillId="47" borderId="73" applyNumberFormat="0" applyProtection="0">
      <alignment horizontal="left" vertical="top" indent="1"/>
    </xf>
    <xf numFmtId="0" fontId="3" fillId="47" borderId="73" applyNumberFormat="0" applyProtection="0">
      <alignment horizontal="left" vertical="top" indent="1"/>
    </xf>
    <xf numFmtId="0" fontId="3" fillId="47" borderId="73" applyNumberFormat="0" applyProtection="0">
      <alignment horizontal="left" vertical="top" indent="1"/>
    </xf>
    <xf numFmtId="0" fontId="3" fillId="47" borderId="73" applyNumberFormat="0" applyProtection="0">
      <alignment horizontal="left" vertical="top" indent="1"/>
    </xf>
    <xf numFmtId="0" fontId="3" fillId="47" borderId="73" applyNumberFormat="0" applyProtection="0">
      <alignment horizontal="left" vertical="top" indent="1"/>
    </xf>
    <xf numFmtId="0" fontId="3" fillId="47" borderId="73" applyNumberFormat="0" applyProtection="0">
      <alignment horizontal="left" vertical="top" indent="1"/>
    </xf>
    <xf numFmtId="0" fontId="3" fillId="47" borderId="73" applyNumberFormat="0" applyProtection="0">
      <alignment horizontal="left" vertical="top" indent="1"/>
    </xf>
    <xf numFmtId="0" fontId="3" fillId="47" borderId="73" applyNumberFormat="0" applyProtection="0">
      <alignment horizontal="left" vertical="top" indent="1"/>
    </xf>
    <xf numFmtId="0" fontId="3" fillId="47" borderId="73" applyNumberFormat="0" applyProtection="0">
      <alignment horizontal="left" vertical="top" indent="1"/>
    </xf>
    <xf numFmtId="0" fontId="3" fillId="47" borderId="73" applyNumberFormat="0" applyProtection="0">
      <alignment horizontal="left" vertical="top" indent="1"/>
    </xf>
    <xf numFmtId="0" fontId="3" fillId="47" borderId="73" applyNumberFormat="0" applyProtection="0">
      <alignment horizontal="left" vertical="top" indent="1"/>
    </xf>
    <xf numFmtId="0" fontId="3" fillId="47" borderId="73" applyNumberFormat="0" applyProtection="0">
      <alignment horizontal="left" vertical="top" indent="1"/>
    </xf>
    <xf numFmtId="0" fontId="3" fillId="47" borderId="73" applyNumberFormat="0" applyProtection="0">
      <alignment horizontal="left" vertical="top" indent="1"/>
    </xf>
    <xf numFmtId="0" fontId="3" fillId="47" borderId="73" applyNumberFormat="0" applyProtection="0">
      <alignment horizontal="left" vertical="top" indent="1"/>
    </xf>
    <xf numFmtId="0" fontId="3" fillId="47" borderId="73" applyNumberFormat="0" applyProtection="0">
      <alignment horizontal="left" vertical="top" indent="1"/>
    </xf>
    <xf numFmtId="0" fontId="3" fillId="47" borderId="73" applyNumberFormat="0" applyProtection="0">
      <alignment horizontal="left" vertical="top" indent="1"/>
    </xf>
    <xf numFmtId="0" fontId="3" fillId="47" borderId="73" applyNumberFormat="0" applyProtection="0">
      <alignment horizontal="left" vertical="top" indent="1"/>
    </xf>
    <xf numFmtId="0" fontId="3" fillId="47" borderId="73" applyNumberFormat="0" applyProtection="0">
      <alignment horizontal="left" vertical="top" indent="1"/>
    </xf>
    <xf numFmtId="0" fontId="3" fillId="47" borderId="73" applyNumberFormat="0" applyProtection="0">
      <alignment horizontal="left" vertical="top" indent="1"/>
    </xf>
    <xf numFmtId="0" fontId="3" fillId="47" borderId="73" applyNumberFormat="0" applyProtection="0">
      <alignment horizontal="left" vertical="top" indent="1"/>
    </xf>
    <xf numFmtId="0" fontId="3" fillId="47" borderId="73" applyNumberFormat="0" applyProtection="0">
      <alignment horizontal="left" vertical="top" indent="1"/>
    </xf>
    <xf numFmtId="0" fontId="3" fillId="47" borderId="73" applyNumberFormat="0" applyProtection="0">
      <alignment horizontal="left" vertical="top" indent="1"/>
    </xf>
    <xf numFmtId="0" fontId="3" fillId="47" borderId="73" applyNumberFormat="0" applyProtection="0">
      <alignment horizontal="left" vertical="top" indent="1"/>
    </xf>
    <xf numFmtId="0" fontId="3" fillId="47" borderId="73" applyNumberFormat="0" applyProtection="0">
      <alignment horizontal="left" vertical="top" indent="1"/>
    </xf>
    <xf numFmtId="0" fontId="3" fillId="47" borderId="73" applyNumberFormat="0" applyProtection="0">
      <alignment horizontal="left" vertical="top" indent="1"/>
    </xf>
    <xf numFmtId="0" fontId="3" fillId="47" borderId="73" applyNumberFormat="0" applyProtection="0">
      <alignment horizontal="left" vertical="top" indent="1"/>
    </xf>
    <xf numFmtId="0" fontId="3" fillId="47" borderId="73" applyNumberFormat="0" applyProtection="0">
      <alignment horizontal="left" vertical="top" indent="1"/>
    </xf>
    <xf numFmtId="0" fontId="3" fillId="47" borderId="73" applyNumberFormat="0" applyProtection="0">
      <alignment horizontal="left" vertical="top" indent="1"/>
    </xf>
    <xf numFmtId="0" fontId="3" fillId="47" borderId="73" applyNumberFormat="0" applyProtection="0">
      <alignment horizontal="left" vertical="top" indent="1"/>
    </xf>
    <xf numFmtId="0" fontId="3" fillId="47" borderId="73" applyNumberFormat="0" applyProtection="0">
      <alignment horizontal="left" vertical="top" indent="1"/>
    </xf>
    <xf numFmtId="0" fontId="3" fillId="47" borderId="73" applyNumberFormat="0" applyProtection="0">
      <alignment horizontal="left" vertical="top" indent="1"/>
    </xf>
    <xf numFmtId="0" fontId="3" fillId="47" borderId="73" applyNumberFormat="0" applyProtection="0">
      <alignment horizontal="left" vertical="top" indent="1"/>
    </xf>
    <xf numFmtId="0" fontId="3" fillId="47" borderId="73" applyNumberFormat="0" applyProtection="0">
      <alignment horizontal="left" vertical="top" indent="1"/>
    </xf>
    <xf numFmtId="0" fontId="3" fillId="47" borderId="73" applyNumberFormat="0" applyProtection="0">
      <alignment horizontal="left" vertical="top" indent="1"/>
    </xf>
    <xf numFmtId="0" fontId="3" fillId="47" borderId="73" applyNumberFormat="0" applyProtection="0">
      <alignment horizontal="left" vertical="top" indent="1"/>
    </xf>
    <xf numFmtId="0" fontId="3" fillId="47" borderId="73" applyNumberFormat="0" applyProtection="0">
      <alignment horizontal="left" vertical="top" indent="1"/>
    </xf>
    <xf numFmtId="0" fontId="3" fillId="47" borderId="73" applyNumberFormat="0" applyProtection="0">
      <alignment horizontal="left" vertical="top" indent="1"/>
    </xf>
    <xf numFmtId="0" fontId="3" fillId="47" borderId="73" applyNumberFormat="0" applyProtection="0">
      <alignment horizontal="left" vertical="top" indent="1"/>
    </xf>
    <xf numFmtId="0" fontId="3" fillId="47" borderId="73" applyNumberFormat="0" applyProtection="0">
      <alignment horizontal="left" vertical="top" indent="1"/>
    </xf>
    <xf numFmtId="0" fontId="3" fillId="47" borderId="73" applyNumberFormat="0" applyProtection="0">
      <alignment horizontal="left" vertical="top" indent="1"/>
    </xf>
    <xf numFmtId="0" fontId="3" fillId="47" borderId="73" applyNumberFormat="0" applyProtection="0">
      <alignment horizontal="left" vertical="top" indent="1"/>
    </xf>
    <xf numFmtId="0" fontId="3" fillId="47" borderId="73" applyNumberFormat="0" applyProtection="0">
      <alignment horizontal="left" vertical="top" indent="1"/>
    </xf>
    <xf numFmtId="0" fontId="3" fillId="47" borderId="73" applyNumberFormat="0" applyProtection="0">
      <alignment horizontal="left" vertical="top" indent="1"/>
    </xf>
    <xf numFmtId="0" fontId="3" fillId="47" borderId="73" applyNumberFormat="0" applyProtection="0">
      <alignment horizontal="left" vertical="top" indent="1"/>
    </xf>
    <xf numFmtId="0" fontId="3" fillId="47" borderId="73" applyNumberFormat="0" applyProtection="0">
      <alignment horizontal="left" vertical="top" indent="1"/>
    </xf>
    <xf numFmtId="0" fontId="3" fillId="47" borderId="73" applyNumberFormat="0" applyProtection="0">
      <alignment horizontal="left" vertical="top" indent="1"/>
    </xf>
    <xf numFmtId="0" fontId="3" fillId="47" borderId="73" applyNumberFormat="0" applyProtection="0">
      <alignment horizontal="left" vertical="top" indent="1"/>
    </xf>
    <xf numFmtId="0" fontId="3" fillId="47" borderId="73" applyNumberFormat="0" applyProtection="0">
      <alignment horizontal="left" vertical="top" indent="1"/>
    </xf>
    <xf numFmtId="0" fontId="3" fillId="47" borderId="73" applyNumberFormat="0" applyProtection="0">
      <alignment horizontal="left" vertical="top" indent="1"/>
    </xf>
    <xf numFmtId="0" fontId="3" fillId="47" borderId="73" applyNumberFormat="0" applyProtection="0">
      <alignment horizontal="left" vertical="top" indent="1"/>
    </xf>
    <xf numFmtId="0" fontId="3" fillId="47" borderId="73" applyNumberFormat="0" applyProtection="0">
      <alignment horizontal="left" vertical="top" indent="1"/>
    </xf>
    <xf numFmtId="0" fontId="3" fillId="47" borderId="73" applyNumberFormat="0" applyProtection="0">
      <alignment horizontal="left" vertical="top" indent="1"/>
    </xf>
    <xf numFmtId="0" fontId="3" fillId="47" borderId="73" applyNumberFormat="0" applyProtection="0">
      <alignment horizontal="left" vertical="top" indent="1"/>
    </xf>
    <xf numFmtId="0" fontId="3" fillId="47" borderId="73" applyNumberFormat="0" applyProtection="0">
      <alignment horizontal="left" vertical="top" indent="1"/>
    </xf>
    <xf numFmtId="0" fontId="3" fillId="47" borderId="73" applyNumberFormat="0" applyProtection="0">
      <alignment horizontal="left" vertical="top" indent="1"/>
    </xf>
    <xf numFmtId="0" fontId="3" fillId="47" borderId="73" applyNumberFormat="0" applyProtection="0">
      <alignment horizontal="left" vertical="top" indent="1"/>
    </xf>
    <xf numFmtId="0" fontId="3" fillId="47" borderId="73" applyNumberFormat="0" applyProtection="0">
      <alignment horizontal="left" vertical="top" indent="1"/>
    </xf>
    <xf numFmtId="0" fontId="3" fillId="47" borderId="73" applyNumberFormat="0" applyProtection="0">
      <alignment horizontal="left" vertical="top" indent="1"/>
    </xf>
    <xf numFmtId="0" fontId="3" fillId="47" borderId="73" applyNumberFormat="0" applyProtection="0">
      <alignment horizontal="left" vertical="top" indent="1"/>
    </xf>
    <xf numFmtId="0" fontId="3" fillId="47" borderId="73" applyNumberFormat="0" applyProtection="0">
      <alignment horizontal="left" vertical="top" indent="1"/>
    </xf>
    <xf numFmtId="0" fontId="3" fillId="47" borderId="73" applyNumberFormat="0" applyProtection="0">
      <alignment horizontal="left" vertical="top" indent="1"/>
    </xf>
    <xf numFmtId="0" fontId="3" fillId="47" borderId="73" applyNumberFormat="0" applyProtection="0">
      <alignment horizontal="left" vertical="top" indent="1"/>
    </xf>
    <xf numFmtId="0" fontId="3" fillId="47" borderId="73" applyNumberFormat="0" applyProtection="0">
      <alignment horizontal="left" vertical="top" indent="1"/>
    </xf>
    <xf numFmtId="0" fontId="3" fillId="47" borderId="73" applyNumberFormat="0" applyProtection="0">
      <alignment horizontal="left" vertical="top" indent="1"/>
    </xf>
    <xf numFmtId="0" fontId="3" fillId="47" borderId="73" applyNumberFormat="0" applyProtection="0">
      <alignment horizontal="left" vertical="top" indent="1"/>
    </xf>
    <xf numFmtId="0" fontId="3" fillId="47" borderId="73" applyNumberFormat="0" applyProtection="0">
      <alignment horizontal="left" vertical="top" indent="1"/>
    </xf>
    <xf numFmtId="0" fontId="3" fillId="47" borderId="73" applyNumberFormat="0" applyProtection="0">
      <alignment horizontal="left" vertical="top" indent="1"/>
    </xf>
    <xf numFmtId="0" fontId="3" fillId="47" borderId="73" applyNumberFormat="0" applyProtection="0">
      <alignment horizontal="left" vertical="top" indent="1"/>
    </xf>
    <xf numFmtId="0" fontId="3" fillId="47" borderId="73" applyNumberFormat="0" applyProtection="0">
      <alignment horizontal="left" vertical="top" indent="1"/>
    </xf>
    <xf numFmtId="0" fontId="3" fillId="47" borderId="73" applyNumberFormat="0" applyProtection="0">
      <alignment horizontal="left" vertical="top" indent="1"/>
    </xf>
    <xf numFmtId="0" fontId="3" fillId="47" borderId="73" applyNumberFormat="0" applyProtection="0">
      <alignment horizontal="left" vertical="top" indent="1"/>
    </xf>
    <xf numFmtId="0" fontId="3" fillId="47" borderId="73" applyNumberFormat="0" applyProtection="0">
      <alignment horizontal="left" vertical="top" indent="1"/>
    </xf>
    <xf numFmtId="0" fontId="3" fillId="47" borderId="73" applyNumberFormat="0" applyProtection="0">
      <alignment horizontal="left" vertical="top" indent="1"/>
    </xf>
    <xf numFmtId="0" fontId="3" fillId="47" borderId="73" applyNumberFormat="0" applyProtection="0">
      <alignment horizontal="left" vertical="top" indent="1"/>
    </xf>
    <xf numFmtId="0" fontId="3" fillId="47" borderId="73" applyNumberFormat="0" applyProtection="0">
      <alignment horizontal="left" vertical="top" indent="1"/>
    </xf>
    <xf numFmtId="0" fontId="3" fillId="47" borderId="73" applyNumberFormat="0" applyProtection="0">
      <alignment horizontal="left" vertical="top" indent="1"/>
    </xf>
    <xf numFmtId="0" fontId="3" fillId="47" borderId="73" applyNumberFormat="0" applyProtection="0">
      <alignment horizontal="left" vertical="top" indent="1"/>
    </xf>
    <xf numFmtId="0" fontId="3" fillId="47" borderId="73" applyNumberFormat="0" applyProtection="0">
      <alignment horizontal="left" vertical="top" indent="1"/>
    </xf>
    <xf numFmtId="0" fontId="3" fillId="47" borderId="73" applyNumberFormat="0" applyProtection="0">
      <alignment horizontal="left" vertical="top" indent="1"/>
    </xf>
    <xf numFmtId="0" fontId="3" fillId="47" borderId="73" applyNumberFormat="0" applyProtection="0">
      <alignment horizontal="left" vertical="top" indent="1"/>
    </xf>
    <xf numFmtId="0" fontId="3" fillId="47" borderId="73" applyNumberFormat="0" applyProtection="0">
      <alignment horizontal="left" vertical="top" indent="1"/>
    </xf>
    <xf numFmtId="0" fontId="3" fillId="47" borderId="73" applyNumberFormat="0" applyProtection="0">
      <alignment horizontal="left" vertical="top" indent="1"/>
    </xf>
    <xf numFmtId="0" fontId="3" fillId="47" borderId="73" applyNumberFormat="0" applyProtection="0">
      <alignment horizontal="left" vertical="top" indent="1"/>
    </xf>
    <xf numFmtId="0" fontId="3" fillId="47" borderId="73" applyNumberFormat="0" applyProtection="0">
      <alignment horizontal="left" vertical="top" indent="1"/>
    </xf>
    <xf numFmtId="0" fontId="3" fillId="47" borderId="73" applyNumberFormat="0" applyProtection="0">
      <alignment horizontal="left" vertical="top" indent="1"/>
    </xf>
    <xf numFmtId="0" fontId="3" fillId="47" borderId="73" applyNumberFormat="0" applyProtection="0">
      <alignment horizontal="left" vertical="top" indent="1"/>
    </xf>
    <xf numFmtId="0" fontId="3" fillId="47" borderId="73" applyNumberFormat="0" applyProtection="0">
      <alignment horizontal="left" vertical="top" indent="1"/>
    </xf>
    <xf numFmtId="0" fontId="3" fillId="47" borderId="73" applyNumberFormat="0" applyProtection="0">
      <alignment horizontal="left" vertical="top" indent="1"/>
    </xf>
    <xf numFmtId="0" fontId="3" fillId="47" borderId="73" applyNumberFormat="0" applyProtection="0">
      <alignment horizontal="left" vertical="top" indent="1"/>
    </xf>
    <xf numFmtId="0" fontId="3" fillId="47" borderId="73" applyNumberFormat="0" applyProtection="0">
      <alignment horizontal="left" vertical="top" indent="1"/>
    </xf>
    <xf numFmtId="0" fontId="3" fillId="47" borderId="73" applyNumberFormat="0" applyProtection="0">
      <alignment horizontal="left" vertical="top" indent="1"/>
    </xf>
    <xf numFmtId="0" fontId="3" fillId="47" borderId="73" applyNumberFormat="0" applyProtection="0">
      <alignment horizontal="left" vertical="top" indent="1"/>
    </xf>
    <xf numFmtId="0" fontId="3" fillId="47" borderId="73" applyNumberFormat="0" applyProtection="0">
      <alignment horizontal="left" vertical="top" indent="1"/>
    </xf>
    <xf numFmtId="0" fontId="3" fillId="47" borderId="73" applyNumberFormat="0" applyProtection="0">
      <alignment horizontal="left" vertical="top" indent="1"/>
    </xf>
    <xf numFmtId="0" fontId="3" fillId="47" borderId="73" applyNumberFormat="0" applyProtection="0">
      <alignment horizontal="left" vertical="top" indent="1"/>
    </xf>
    <xf numFmtId="0" fontId="3" fillId="47" borderId="73" applyNumberFormat="0" applyProtection="0">
      <alignment horizontal="left" vertical="top" indent="1"/>
    </xf>
    <xf numFmtId="0" fontId="3" fillId="47" borderId="73" applyNumberFormat="0" applyProtection="0">
      <alignment horizontal="left" vertical="top" indent="1"/>
    </xf>
    <xf numFmtId="0" fontId="3" fillId="47" borderId="73" applyNumberFormat="0" applyProtection="0">
      <alignment horizontal="left" vertical="top" indent="1"/>
    </xf>
    <xf numFmtId="0" fontId="3" fillId="47" borderId="73" applyNumberFormat="0" applyProtection="0">
      <alignment horizontal="left" vertical="top" indent="1"/>
    </xf>
    <xf numFmtId="0" fontId="3" fillId="47" borderId="73" applyNumberFormat="0" applyProtection="0">
      <alignment horizontal="left" vertical="top" indent="1"/>
    </xf>
    <xf numFmtId="0" fontId="3" fillId="47" borderId="73" applyNumberFormat="0" applyProtection="0">
      <alignment horizontal="left" vertical="top" indent="1"/>
    </xf>
    <xf numFmtId="0" fontId="3" fillId="47" borderId="73" applyNumberFormat="0" applyProtection="0">
      <alignment horizontal="left" vertical="top" indent="1"/>
    </xf>
    <xf numFmtId="0" fontId="3" fillId="47" borderId="73" applyNumberFormat="0" applyProtection="0">
      <alignment horizontal="left" vertical="top" indent="1"/>
    </xf>
    <xf numFmtId="0" fontId="3" fillId="47" borderId="73" applyNumberFormat="0" applyProtection="0">
      <alignment horizontal="left" vertical="top" indent="1"/>
    </xf>
    <xf numFmtId="0" fontId="3" fillId="47" borderId="73" applyNumberFormat="0" applyProtection="0">
      <alignment horizontal="left" vertical="top" indent="1"/>
    </xf>
    <xf numFmtId="0" fontId="3" fillId="47" borderId="73" applyNumberFormat="0" applyProtection="0">
      <alignment horizontal="left" vertical="top" indent="1"/>
    </xf>
    <xf numFmtId="0" fontId="3" fillId="47" borderId="73" applyNumberFormat="0" applyProtection="0">
      <alignment horizontal="left" vertical="top" indent="1"/>
    </xf>
    <xf numFmtId="0" fontId="3" fillId="47" borderId="73" applyNumberFormat="0" applyProtection="0">
      <alignment horizontal="left" vertical="top" indent="1"/>
    </xf>
    <xf numFmtId="0" fontId="3" fillId="47" borderId="73" applyNumberFormat="0" applyProtection="0">
      <alignment horizontal="left" vertical="top" indent="1"/>
    </xf>
    <xf numFmtId="0" fontId="3" fillId="47" borderId="73" applyNumberFormat="0" applyProtection="0">
      <alignment horizontal="left" vertical="top" indent="1"/>
    </xf>
    <xf numFmtId="0" fontId="3" fillId="47" borderId="73" applyNumberFormat="0" applyProtection="0">
      <alignment horizontal="left" vertical="top" indent="1"/>
    </xf>
    <xf numFmtId="0" fontId="3" fillId="47" borderId="73" applyNumberFormat="0" applyProtection="0">
      <alignment horizontal="left" vertical="top" indent="1"/>
    </xf>
    <xf numFmtId="0" fontId="3" fillId="47" borderId="73" applyNumberFormat="0" applyProtection="0">
      <alignment horizontal="left" vertical="top" indent="1"/>
    </xf>
    <xf numFmtId="0" fontId="3" fillId="47" borderId="73" applyNumberFormat="0" applyProtection="0">
      <alignment horizontal="left" vertical="top" indent="1"/>
    </xf>
    <xf numFmtId="0" fontId="3" fillId="47" borderId="73" applyNumberFormat="0" applyProtection="0">
      <alignment horizontal="left" vertical="top" indent="1"/>
    </xf>
    <xf numFmtId="0" fontId="3" fillId="47" borderId="73" applyNumberFormat="0" applyProtection="0">
      <alignment horizontal="left" vertical="top" indent="1"/>
    </xf>
    <xf numFmtId="0" fontId="3" fillId="47" borderId="73" applyNumberFormat="0" applyProtection="0">
      <alignment horizontal="left" vertical="top" indent="1"/>
    </xf>
    <xf numFmtId="0" fontId="3" fillId="47" borderId="73" applyNumberFormat="0" applyProtection="0">
      <alignment horizontal="left" vertical="top" indent="1"/>
    </xf>
    <xf numFmtId="0" fontId="3" fillId="47" borderId="73" applyNumberFormat="0" applyProtection="0">
      <alignment horizontal="left" vertical="top" indent="1"/>
    </xf>
    <xf numFmtId="0" fontId="3" fillId="47" borderId="73" applyNumberFormat="0" applyProtection="0">
      <alignment horizontal="left" vertical="top" indent="1"/>
    </xf>
    <xf numFmtId="0" fontId="3" fillId="47" borderId="73" applyNumberFormat="0" applyProtection="0">
      <alignment horizontal="left" vertical="top" indent="1"/>
    </xf>
    <xf numFmtId="0" fontId="3" fillId="47" borderId="73" applyNumberFormat="0" applyProtection="0">
      <alignment horizontal="left" vertical="top" indent="1"/>
    </xf>
    <xf numFmtId="0" fontId="3" fillId="47" borderId="73" applyNumberFormat="0" applyProtection="0">
      <alignment horizontal="left" vertical="top" indent="1"/>
    </xf>
    <xf numFmtId="0" fontId="3" fillId="47" borderId="73" applyNumberFormat="0" applyProtection="0">
      <alignment horizontal="left" vertical="top" indent="1"/>
    </xf>
    <xf numFmtId="0" fontId="3" fillId="47" borderId="73" applyNumberFormat="0" applyProtection="0">
      <alignment horizontal="left" vertical="top" indent="1"/>
    </xf>
    <xf numFmtId="0" fontId="3" fillId="47" borderId="73" applyNumberFormat="0" applyProtection="0">
      <alignment horizontal="left" vertical="top" indent="1"/>
    </xf>
    <xf numFmtId="0" fontId="3" fillId="47" borderId="73" applyNumberFormat="0" applyProtection="0">
      <alignment horizontal="left" vertical="top" indent="1"/>
    </xf>
    <xf numFmtId="0" fontId="3" fillId="47" borderId="73" applyNumberFormat="0" applyProtection="0">
      <alignment horizontal="left" vertical="top" indent="1"/>
    </xf>
    <xf numFmtId="0" fontId="3" fillId="47" borderId="73" applyNumberFormat="0" applyProtection="0">
      <alignment horizontal="left" vertical="top" indent="1"/>
    </xf>
    <xf numFmtId="0" fontId="3" fillId="47" borderId="73" applyNumberFormat="0" applyProtection="0">
      <alignment horizontal="left" vertical="top" indent="1"/>
    </xf>
    <xf numFmtId="0" fontId="3" fillId="47" borderId="73" applyNumberFormat="0" applyProtection="0">
      <alignment horizontal="left" vertical="top" indent="1"/>
    </xf>
    <xf numFmtId="0" fontId="3" fillId="47" borderId="73" applyNumberFormat="0" applyProtection="0">
      <alignment horizontal="left" vertical="top" indent="1"/>
    </xf>
    <xf numFmtId="0" fontId="3" fillId="47" borderId="73" applyNumberFormat="0" applyProtection="0">
      <alignment horizontal="left" vertical="top" indent="1"/>
    </xf>
    <xf numFmtId="0" fontId="3" fillId="47" borderId="73" applyNumberFormat="0" applyProtection="0">
      <alignment horizontal="left" vertical="top" indent="1"/>
    </xf>
    <xf numFmtId="0" fontId="3" fillId="47" borderId="73" applyNumberFormat="0" applyProtection="0">
      <alignment horizontal="left" vertical="top" indent="1"/>
    </xf>
    <xf numFmtId="0" fontId="3" fillId="47" borderId="73" applyNumberFormat="0" applyProtection="0">
      <alignment horizontal="left" vertical="top" indent="1"/>
    </xf>
    <xf numFmtId="0" fontId="3" fillId="47" borderId="73" applyNumberFormat="0" applyProtection="0">
      <alignment horizontal="left" vertical="top" indent="1"/>
    </xf>
    <xf numFmtId="0" fontId="3" fillId="47" borderId="73" applyNumberFormat="0" applyProtection="0">
      <alignment horizontal="left" vertical="top" indent="1"/>
    </xf>
    <xf numFmtId="0" fontId="3" fillId="47" borderId="73" applyNumberFormat="0" applyProtection="0">
      <alignment horizontal="left" vertical="top" indent="1"/>
    </xf>
    <xf numFmtId="0" fontId="3" fillId="47" borderId="73" applyNumberFormat="0" applyProtection="0">
      <alignment horizontal="left" vertical="top" indent="1"/>
    </xf>
    <xf numFmtId="0" fontId="3" fillId="47" borderId="73" applyNumberFormat="0" applyProtection="0">
      <alignment horizontal="left" vertical="top" indent="1"/>
    </xf>
    <xf numFmtId="0" fontId="3" fillId="47" borderId="73" applyNumberFormat="0" applyProtection="0">
      <alignment horizontal="left" vertical="top" indent="1"/>
    </xf>
    <xf numFmtId="0" fontId="3" fillId="47" borderId="73" applyNumberFormat="0" applyProtection="0">
      <alignment horizontal="left" vertical="top" indent="1"/>
    </xf>
    <xf numFmtId="0" fontId="3" fillId="47" borderId="73" applyNumberFormat="0" applyProtection="0">
      <alignment horizontal="left" vertical="top" indent="1"/>
    </xf>
    <xf numFmtId="0" fontId="3" fillId="47" borderId="73" applyNumberFormat="0" applyProtection="0">
      <alignment horizontal="left" vertical="top" indent="1"/>
    </xf>
    <xf numFmtId="0" fontId="3" fillId="47" borderId="73" applyNumberFormat="0" applyProtection="0">
      <alignment horizontal="left" vertical="top" indent="1"/>
    </xf>
    <xf numFmtId="0" fontId="3" fillId="47" borderId="73" applyNumberFormat="0" applyProtection="0">
      <alignment horizontal="left" vertical="top" indent="1"/>
    </xf>
    <xf numFmtId="0" fontId="3" fillId="47" borderId="73" applyNumberFormat="0" applyProtection="0">
      <alignment horizontal="left" vertical="top" indent="1"/>
    </xf>
    <xf numFmtId="0" fontId="3" fillId="47" borderId="73" applyNumberFormat="0" applyProtection="0">
      <alignment horizontal="left" vertical="top" indent="1"/>
    </xf>
    <xf numFmtId="0" fontId="3" fillId="47" borderId="73" applyNumberFormat="0" applyProtection="0">
      <alignment horizontal="left" vertical="top" indent="1"/>
    </xf>
    <xf numFmtId="0" fontId="3" fillId="47" borderId="73" applyNumberFormat="0" applyProtection="0">
      <alignment horizontal="left" vertical="top" indent="1"/>
    </xf>
    <xf numFmtId="0" fontId="3" fillId="47" borderId="73" applyNumberFormat="0" applyProtection="0">
      <alignment horizontal="left" vertical="top" indent="1"/>
    </xf>
    <xf numFmtId="0" fontId="3" fillId="47" borderId="73" applyNumberFormat="0" applyProtection="0">
      <alignment horizontal="left" vertical="top" indent="1"/>
    </xf>
    <xf numFmtId="0" fontId="3" fillId="47" borderId="73" applyNumberFormat="0" applyProtection="0">
      <alignment horizontal="left" vertical="top" indent="1"/>
    </xf>
    <xf numFmtId="0" fontId="3" fillId="47" borderId="73" applyNumberFormat="0" applyProtection="0">
      <alignment horizontal="left" vertical="top" indent="1"/>
    </xf>
    <xf numFmtId="0" fontId="3" fillId="47" borderId="73" applyNumberFormat="0" applyProtection="0">
      <alignment horizontal="left" vertical="top" indent="1"/>
    </xf>
    <xf numFmtId="0" fontId="3" fillId="47" borderId="73" applyNumberFormat="0" applyProtection="0">
      <alignment horizontal="left" vertical="top" indent="1"/>
    </xf>
    <xf numFmtId="0" fontId="3" fillId="47" borderId="73" applyNumberFormat="0" applyProtection="0">
      <alignment horizontal="left" vertical="top" indent="1"/>
    </xf>
    <xf numFmtId="0" fontId="3" fillId="47" borderId="73" applyNumberFormat="0" applyProtection="0">
      <alignment horizontal="left" vertical="top" indent="1"/>
    </xf>
    <xf numFmtId="0" fontId="3" fillId="47" borderId="73" applyNumberFormat="0" applyProtection="0">
      <alignment horizontal="left" vertical="top" indent="1"/>
    </xf>
    <xf numFmtId="0" fontId="3" fillId="47" borderId="73" applyNumberFormat="0" applyProtection="0">
      <alignment horizontal="left" vertical="top" indent="1"/>
    </xf>
    <xf numFmtId="0" fontId="3" fillId="47" borderId="73" applyNumberFormat="0" applyProtection="0">
      <alignment horizontal="left" vertical="top" indent="1"/>
    </xf>
    <xf numFmtId="0" fontId="3" fillId="47" borderId="73" applyNumberFormat="0" applyProtection="0">
      <alignment horizontal="left" vertical="top" indent="1"/>
    </xf>
    <xf numFmtId="0" fontId="3" fillId="47" borderId="73" applyNumberFormat="0" applyProtection="0">
      <alignment horizontal="left" vertical="top" indent="1"/>
    </xf>
    <xf numFmtId="0" fontId="3" fillId="47" borderId="73" applyNumberFormat="0" applyProtection="0">
      <alignment horizontal="left" vertical="top" indent="1"/>
    </xf>
    <xf numFmtId="0" fontId="3" fillId="47" borderId="73" applyNumberFormat="0" applyProtection="0">
      <alignment horizontal="left" vertical="top" indent="1"/>
    </xf>
    <xf numFmtId="0" fontId="3" fillId="47" borderId="73" applyNumberFormat="0" applyProtection="0">
      <alignment horizontal="left" vertical="top" indent="1"/>
    </xf>
    <xf numFmtId="0" fontId="3" fillId="47" borderId="73" applyNumberFormat="0" applyProtection="0">
      <alignment horizontal="left" vertical="top" indent="1"/>
    </xf>
    <xf numFmtId="0" fontId="3" fillId="47" borderId="73" applyNumberFormat="0" applyProtection="0">
      <alignment horizontal="left" vertical="top" indent="1"/>
    </xf>
    <xf numFmtId="0" fontId="3" fillId="47" borderId="73" applyNumberFormat="0" applyProtection="0">
      <alignment horizontal="left" vertical="top" indent="1"/>
    </xf>
    <xf numFmtId="0" fontId="3" fillId="47" borderId="73" applyNumberFormat="0" applyProtection="0">
      <alignment horizontal="left" vertical="top" indent="1"/>
    </xf>
    <xf numFmtId="0" fontId="3" fillId="47" borderId="73" applyNumberFormat="0" applyProtection="0">
      <alignment horizontal="left" vertical="top" indent="1"/>
    </xf>
    <xf numFmtId="0" fontId="3" fillId="47" borderId="73" applyNumberFormat="0" applyProtection="0">
      <alignment horizontal="left" vertical="top" indent="1"/>
    </xf>
    <xf numFmtId="0" fontId="3" fillId="47" borderId="73" applyNumberFormat="0" applyProtection="0">
      <alignment horizontal="left" vertical="top" indent="1"/>
    </xf>
    <xf numFmtId="0" fontId="3" fillId="47" borderId="73" applyNumberFormat="0" applyProtection="0">
      <alignment horizontal="left" vertical="top" indent="1"/>
    </xf>
    <xf numFmtId="0" fontId="3" fillId="47" borderId="73" applyNumberFormat="0" applyProtection="0">
      <alignment horizontal="left" vertical="top" indent="1"/>
    </xf>
    <xf numFmtId="0" fontId="3" fillId="47" borderId="73" applyNumberFormat="0" applyProtection="0">
      <alignment horizontal="left" vertical="top" indent="1"/>
    </xf>
    <xf numFmtId="0" fontId="3" fillId="47" borderId="73" applyNumberFormat="0" applyProtection="0">
      <alignment horizontal="left" vertical="top" indent="1"/>
    </xf>
    <xf numFmtId="0" fontId="3" fillId="47" borderId="73" applyNumberFormat="0" applyProtection="0">
      <alignment horizontal="left" vertical="top" indent="1"/>
    </xf>
    <xf numFmtId="0" fontId="3" fillId="47" borderId="73" applyNumberFormat="0" applyProtection="0">
      <alignment horizontal="left" vertical="top" indent="1"/>
    </xf>
    <xf numFmtId="0" fontId="3" fillId="47" borderId="73" applyNumberFormat="0" applyProtection="0">
      <alignment horizontal="left" vertical="top" indent="1"/>
    </xf>
    <xf numFmtId="0" fontId="3" fillId="47" borderId="73" applyNumberFormat="0" applyProtection="0">
      <alignment horizontal="left" vertical="top" indent="1"/>
    </xf>
    <xf numFmtId="0" fontId="3" fillId="47" borderId="73" applyNumberFormat="0" applyProtection="0">
      <alignment horizontal="left" vertical="top" indent="1"/>
    </xf>
    <xf numFmtId="0" fontId="3" fillId="47" borderId="73" applyNumberFormat="0" applyProtection="0">
      <alignment horizontal="left" vertical="top" indent="1"/>
    </xf>
    <xf numFmtId="0" fontId="3" fillId="47" borderId="73" applyNumberFormat="0" applyProtection="0">
      <alignment horizontal="left" vertical="top" indent="1"/>
    </xf>
    <xf numFmtId="0" fontId="3" fillId="47" borderId="73" applyNumberFormat="0" applyProtection="0">
      <alignment horizontal="left" vertical="top" indent="1"/>
    </xf>
    <xf numFmtId="0" fontId="3" fillId="47" borderId="73" applyNumberFormat="0" applyProtection="0">
      <alignment horizontal="left" vertical="top" indent="1"/>
    </xf>
    <xf numFmtId="0" fontId="3" fillId="47" borderId="73" applyNumberFormat="0" applyProtection="0">
      <alignment horizontal="left" vertical="top" indent="1"/>
    </xf>
    <xf numFmtId="0" fontId="3" fillId="47" borderId="73" applyNumberFormat="0" applyProtection="0">
      <alignment horizontal="left" vertical="top" indent="1"/>
    </xf>
    <xf numFmtId="0" fontId="3" fillId="47" borderId="73" applyNumberFormat="0" applyProtection="0">
      <alignment horizontal="left" vertical="top" indent="1"/>
    </xf>
    <xf numFmtId="0" fontId="3" fillId="47" borderId="73" applyNumberFormat="0" applyProtection="0">
      <alignment horizontal="left" vertical="top" indent="1"/>
    </xf>
    <xf numFmtId="0" fontId="3" fillId="47" borderId="73" applyNumberFormat="0" applyProtection="0">
      <alignment horizontal="left" vertical="top" indent="1"/>
    </xf>
    <xf numFmtId="0" fontId="3" fillId="47" borderId="73" applyNumberFormat="0" applyProtection="0">
      <alignment horizontal="left" vertical="top" indent="1"/>
    </xf>
    <xf numFmtId="0" fontId="3" fillId="47" borderId="73" applyNumberFormat="0" applyProtection="0">
      <alignment horizontal="left" vertical="top" indent="1"/>
    </xf>
    <xf numFmtId="0" fontId="3" fillId="47" borderId="73" applyNumberFormat="0" applyProtection="0">
      <alignment horizontal="left" vertical="top" indent="1"/>
    </xf>
    <xf numFmtId="0" fontId="3" fillId="47" borderId="73" applyNumberFormat="0" applyProtection="0">
      <alignment horizontal="left" vertical="top" indent="1"/>
    </xf>
    <xf numFmtId="0" fontId="3" fillId="47" borderId="73" applyNumberFormat="0" applyProtection="0">
      <alignment horizontal="left" vertical="top" indent="1"/>
    </xf>
    <xf numFmtId="0" fontId="3" fillId="47" borderId="73" applyNumberFormat="0" applyProtection="0">
      <alignment horizontal="left" vertical="top" indent="1"/>
    </xf>
    <xf numFmtId="0" fontId="3" fillId="47" borderId="73" applyNumberFormat="0" applyProtection="0">
      <alignment horizontal="left" vertical="top" indent="1"/>
    </xf>
    <xf numFmtId="0" fontId="3" fillId="47" borderId="73" applyNumberFormat="0" applyProtection="0">
      <alignment horizontal="left" vertical="top" indent="1"/>
    </xf>
    <xf numFmtId="0" fontId="3" fillId="47" borderId="73" applyNumberFormat="0" applyProtection="0">
      <alignment horizontal="left" vertical="top" indent="1"/>
    </xf>
    <xf numFmtId="0" fontId="3" fillId="47" borderId="73" applyNumberFormat="0" applyProtection="0">
      <alignment horizontal="left" vertical="top" indent="1"/>
    </xf>
    <xf numFmtId="0" fontId="3" fillId="47" borderId="73" applyNumberFormat="0" applyProtection="0">
      <alignment horizontal="left" vertical="top" indent="1"/>
    </xf>
    <xf numFmtId="0" fontId="3" fillId="47" borderId="73" applyNumberFormat="0" applyProtection="0">
      <alignment horizontal="left" vertical="top" indent="1"/>
    </xf>
    <xf numFmtId="0" fontId="3" fillId="47" borderId="73" applyNumberFormat="0" applyProtection="0">
      <alignment horizontal="left" vertical="top" indent="1"/>
    </xf>
    <xf numFmtId="0" fontId="3" fillId="47" borderId="73" applyNumberFormat="0" applyProtection="0">
      <alignment horizontal="left" vertical="top" indent="1"/>
    </xf>
    <xf numFmtId="0" fontId="3" fillId="47" borderId="73" applyNumberFormat="0" applyProtection="0">
      <alignment horizontal="left" vertical="top" indent="1"/>
    </xf>
    <xf numFmtId="0" fontId="3" fillId="47" borderId="73" applyNumberFormat="0" applyProtection="0">
      <alignment horizontal="left" vertical="top" indent="1"/>
    </xf>
    <xf numFmtId="0" fontId="3" fillId="47" borderId="73" applyNumberFormat="0" applyProtection="0">
      <alignment horizontal="left" vertical="top" indent="1"/>
    </xf>
    <xf numFmtId="0" fontId="3" fillId="47" borderId="73" applyNumberFormat="0" applyProtection="0">
      <alignment horizontal="left" vertical="top" indent="1"/>
    </xf>
    <xf numFmtId="0" fontId="3" fillId="47" borderId="73" applyNumberFormat="0" applyProtection="0">
      <alignment horizontal="left" vertical="top" indent="1"/>
    </xf>
    <xf numFmtId="0" fontId="3" fillId="47" borderId="73" applyNumberFormat="0" applyProtection="0">
      <alignment horizontal="left" vertical="top" indent="1"/>
    </xf>
    <xf numFmtId="0" fontId="3" fillId="47" borderId="73" applyNumberFormat="0" applyProtection="0">
      <alignment horizontal="left" vertical="top" indent="1"/>
    </xf>
    <xf numFmtId="0" fontId="3" fillId="47" borderId="73" applyNumberFormat="0" applyProtection="0">
      <alignment horizontal="left" vertical="top" indent="1"/>
    </xf>
    <xf numFmtId="0" fontId="3" fillId="47" borderId="73" applyNumberFormat="0" applyProtection="0">
      <alignment horizontal="left" vertical="top" indent="1"/>
    </xf>
    <xf numFmtId="0" fontId="3" fillId="47" borderId="73" applyNumberFormat="0" applyProtection="0">
      <alignment horizontal="left" vertical="top" indent="1"/>
    </xf>
    <xf numFmtId="0" fontId="3" fillId="47" borderId="73" applyNumberFormat="0" applyProtection="0">
      <alignment horizontal="left" vertical="top" indent="1"/>
    </xf>
    <xf numFmtId="0" fontId="3" fillId="47" borderId="73" applyNumberFormat="0" applyProtection="0">
      <alignment horizontal="left" vertical="top" indent="1"/>
    </xf>
    <xf numFmtId="0" fontId="3" fillId="47" borderId="73" applyNumberFormat="0" applyProtection="0">
      <alignment horizontal="left" vertical="top" indent="1"/>
    </xf>
    <xf numFmtId="0" fontId="3" fillId="47" borderId="73" applyNumberFormat="0" applyProtection="0">
      <alignment horizontal="left" vertical="top" indent="1"/>
    </xf>
    <xf numFmtId="0" fontId="3" fillId="47" borderId="73" applyNumberFormat="0" applyProtection="0">
      <alignment horizontal="left" vertical="top" indent="1"/>
    </xf>
    <xf numFmtId="0" fontId="3" fillId="47" borderId="73" applyNumberFormat="0" applyProtection="0">
      <alignment horizontal="left" vertical="top" indent="1"/>
    </xf>
    <xf numFmtId="0" fontId="3" fillId="47" borderId="73" applyNumberFormat="0" applyProtection="0">
      <alignment horizontal="left" vertical="top" indent="1"/>
    </xf>
    <xf numFmtId="0" fontId="3" fillId="47" borderId="73" applyNumberFormat="0" applyProtection="0">
      <alignment horizontal="left" vertical="top" indent="1"/>
    </xf>
    <xf numFmtId="0" fontId="3" fillId="47" borderId="73" applyNumberFormat="0" applyProtection="0">
      <alignment horizontal="left" vertical="top" indent="1"/>
    </xf>
    <xf numFmtId="0" fontId="3" fillId="47" borderId="73" applyNumberFormat="0" applyProtection="0">
      <alignment horizontal="left" vertical="top" indent="1"/>
    </xf>
    <xf numFmtId="0" fontId="3" fillId="47" borderId="73" applyNumberFormat="0" applyProtection="0">
      <alignment horizontal="left" vertical="top" indent="1"/>
    </xf>
    <xf numFmtId="0" fontId="3" fillId="47" borderId="73" applyNumberFormat="0" applyProtection="0">
      <alignment horizontal="left" vertical="top" indent="1"/>
    </xf>
    <xf numFmtId="0" fontId="3" fillId="47" borderId="73" applyNumberFormat="0" applyProtection="0">
      <alignment horizontal="left" vertical="top" indent="1"/>
    </xf>
    <xf numFmtId="0" fontId="3" fillId="47" borderId="73" applyNumberFormat="0" applyProtection="0">
      <alignment horizontal="left" vertical="top" indent="1"/>
    </xf>
    <xf numFmtId="0" fontId="3" fillId="47" borderId="73" applyNumberFormat="0" applyProtection="0">
      <alignment horizontal="left" vertical="top" indent="1"/>
    </xf>
    <xf numFmtId="0" fontId="3" fillId="47" borderId="73" applyNumberFormat="0" applyProtection="0">
      <alignment horizontal="left" vertical="top" indent="1"/>
    </xf>
    <xf numFmtId="0" fontId="3" fillId="47" borderId="73" applyNumberFormat="0" applyProtection="0">
      <alignment horizontal="left" vertical="top" indent="1"/>
    </xf>
    <xf numFmtId="0" fontId="3" fillId="47" borderId="73" applyNumberFormat="0" applyProtection="0">
      <alignment horizontal="left" vertical="top" indent="1"/>
    </xf>
    <xf numFmtId="0" fontId="3" fillId="47" borderId="73" applyNumberFormat="0" applyProtection="0">
      <alignment horizontal="left" vertical="top" indent="1"/>
    </xf>
    <xf numFmtId="0" fontId="3" fillId="47" borderId="73" applyNumberFormat="0" applyProtection="0">
      <alignment horizontal="left" vertical="top" indent="1"/>
    </xf>
    <xf numFmtId="0" fontId="3" fillId="47" borderId="73" applyNumberFormat="0" applyProtection="0">
      <alignment horizontal="left" vertical="top" indent="1"/>
    </xf>
    <xf numFmtId="0" fontId="3" fillId="47" borderId="73" applyNumberFormat="0" applyProtection="0">
      <alignment horizontal="left" vertical="top" indent="1"/>
    </xf>
    <xf numFmtId="0" fontId="3" fillId="47" borderId="73" applyNumberFormat="0" applyProtection="0">
      <alignment horizontal="left" vertical="top" indent="1"/>
    </xf>
    <xf numFmtId="0" fontId="3" fillId="47" borderId="73" applyNumberFormat="0" applyProtection="0">
      <alignment horizontal="left" vertical="top" indent="1"/>
    </xf>
    <xf numFmtId="0" fontId="3" fillId="47" borderId="73" applyNumberFormat="0" applyProtection="0">
      <alignment horizontal="left" vertical="top" indent="1"/>
    </xf>
    <xf numFmtId="0" fontId="3" fillId="47" borderId="73" applyNumberFormat="0" applyProtection="0">
      <alignment horizontal="left" vertical="top" indent="1"/>
    </xf>
    <xf numFmtId="0" fontId="3" fillId="47" borderId="73" applyNumberFormat="0" applyProtection="0">
      <alignment horizontal="left" vertical="top" indent="1"/>
    </xf>
    <xf numFmtId="0" fontId="3" fillId="47" borderId="73" applyNumberFormat="0" applyProtection="0">
      <alignment horizontal="left" vertical="top" indent="1"/>
    </xf>
    <xf numFmtId="0" fontId="3" fillId="47" borderId="73" applyNumberFormat="0" applyProtection="0">
      <alignment horizontal="left" vertical="top" indent="1"/>
    </xf>
    <xf numFmtId="0" fontId="3" fillId="47" borderId="73" applyNumberFormat="0" applyProtection="0">
      <alignment horizontal="left" vertical="top" indent="1"/>
    </xf>
    <xf numFmtId="0" fontId="3" fillId="47" borderId="73" applyNumberFormat="0" applyProtection="0">
      <alignment horizontal="left" vertical="top" indent="1"/>
    </xf>
    <xf numFmtId="0" fontId="3" fillId="47" borderId="73" applyNumberFormat="0" applyProtection="0">
      <alignment horizontal="left" vertical="top" indent="1"/>
    </xf>
    <xf numFmtId="0" fontId="3" fillId="47" borderId="73" applyNumberFormat="0" applyProtection="0">
      <alignment horizontal="left" vertical="top" indent="1"/>
    </xf>
    <xf numFmtId="0" fontId="3" fillId="47" borderId="73" applyNumberFormat="0" applyProtection="0">
      <alignment horizontal="left" vertical="top" indent="1"/>
    </xf>
    <xf numFmtId="0" fontId="3" fillId="47" borderId="73" applyNumberFormat="0" applyProtection="0">
      <alignment horizontal="left" vertical="top" indent="1"/>
    </xf>
    <xf numFmtId="0" fontId="3" fillId="47" borderId="73" applyNumberFormat="0" applyProtection="0">
      <alignment horizontal="left" vertical="top" indent="1"/>
    </xf>
    <xf numFmtId="0" fontId="3" fillId="47" borderId="73" applyNumberFormat="0" applyProtection="0">
      <alignment horizontal="left" vertical="top" indent="1"/>
    </xf>
    <xf numFmtId="0" fontId="3" fillId="47" borderId="73" applyNumberFormat="0" applyProtection="0">
      <alignment horizontal="left" vertical="top" indent="1"/>
    </xf>
    <xf numFmtId="0" fontId="3" fillId="47" borderId="73" applyNumberFormat="0" applyProtection="0">
      <alignment horizontal="left" vertical="top" indent="1"/>
    </xf>
    <xf numFmtId="0" fontId="3" fillId="47" borderId="73" applyNumberFormat="0" applyProtection="0">
      <alignment horizontal="left" vertical="top" indent="1"/>
    </xf>
    <xf numFmtId="0" fontId="3" fillId="47" borderId="73" applyNumberFormat="0" applyProtection="0">
      <alignment horizontal="left" vertical="top" indent="1"/>
    </xf>
    <xf numFmtId="0" fontId="3" fillId="47" borderId="73" applyNumberFormat="0" applyProtection="0">
      <alignment horizontal="left" vertical="top" indent="1"/>
    </xf>
    <xf numFmtId="0" fontId="3" fillId="47" borderId="73" applyNumberFormat="0" applyProtection="0">
      <alignment horizontal="left" vertical="top" indent="1"/>
    </xf>
    <xf numFmtId="0" fontId="3" fillId="47" borderId="73" applyNumberFormat="0" applyProtection="0">
      <alignment horizontal="left" vertical="top" indent="1"/>
    </xf>
    <xf numFmtId="0" fontId="3" fillId="47" borderId="73" applyNumberFormat="0" applyProtection="0">
      <alignment horizontal="left" vertical="top" indent="1"/>
    </xf>
    <xf numFmtId="0" fontId="3" fillId="47" borderId="73" applyNumberFormat="0" applyProtection="0">
      <alignment horizontal="left" vertical="top" indent="1"/>
    </xf>
    <xf numFmtId="0" fontId="3" fillId="47" borderId="73" applyNumberFormat="0" applyProtection="0">
      <alignment horizontal="left" vertical="top" indent="1"/>
    </xf>
    <xf numFmtId="0" fontId="3" fillId="47" borderId="73" applyNumberFormat="0" applyProtection="0">
      <alignment horizontal="left" vertical="top" indent="1"/>
    </xf>
    <xf numFmtId="0" fontId="3" fillId="47" borderId="73" applyNumberFormat="0" applyProtection="0">
      <alignment horizontal="left" vertical="top" indent="1"/>
    </xf>
    <xf numFmtId="0" fontId="3" fillId="47" borderId="73" applyNumberFormat="0" applyProtection="0">
      <alignment horizontal="left" vertical="top" indent="1"/>
    </xf>
    <xf numFmtId="0" fontId="3" fillId="47" borderId="73" applyNumberFormat="0" applyProtection="0">
      <alignment horizontal="left" vertical="top" indent="1"/>
    </xf>
    <xf numFmtId="0" fontId="3" fillId="47" borderId="73" applyNumberFormat="0" applyProtection="0">
      <alignment horizontal="left" vertical="top" indent="1"/>
    </xf>
    <xf numFmtId="0" fontId="3" fillId="47" borderId="73" applyNumberFormat="0" applyProtection="0">
      <alignment horizontal="left" vertical="top" indent="1"/>
    </xf>
    <xf numFmtId="0" fontId="3" fillId="47" borderId="73" applyNumberFormat="0" applyProtection="0">
      <alignment horizontal="left" vertical="top" indent="1"/>
    </xf>
    <xf numFmtId="0" fontId="3" fillId="47" borderId="73" applyNumberFormat="0" applyProtection="0">
      <alignment horizontal="left" vertical="top" indent="1"/>
    </xf>
    <xf numFmtId="0" fontId="3" fillId="47" borderId="73" applyNumberFormat="0" applyProtection="0">
      <alignment horizontal="left" vertical="top" indent="1"/>
    </xf>
    <xf numFmtId="0" fontId="3" fillId="47" borderId="73" applyNumberFormat="0" applyProtection="0">
      <alignment horizontal="left" vertical="top" indent="1"/>
    </xf>
    <xf numFmtId="0" fontId="3" fillId="47" borderId="73" applyNumberFormat="0" applyProtection="0">
      <alignment horizontal="left" vertical="top" indent="1"/>
    </xf>
    <xf numFmtId="0" fontId="3" fillId="47" borderId="73" applyNumberFormat="0" applyProtection="0">
      <alignment horizontal="left" vertical="top" indent="1"/>
    </xf>
    <xf numFmtId="0" fontId="3" fillId="47" borderId="73" applyNumberFormat="0" applyProtection="0">
      <alignment horizontal="left" vertical="top" indent="1"/>
    </xf>
    <xf numFmtId="0" fontId="3" fillId="47" borderId="73" applyNumberFormat="0" applyProtection="0">
      <alignment horizontal="left" vertical="top" indent="1"/>
    </xf>
    <xf numFmtId="0" fontId="3" fillId="47" borderId="73" applyNumberFormat="0" applyProtection="0">
      <alignment horizontal="left" vertical="top" indent="1"/>
    </xf>
    <xf numFmtId="0" fontId="3" fillId="47" borderId="73" applyNumberFormat="0" applyProtection="0">
      <alignment horizontal="left" vertical="top" indent="1"/>
    </xf>
    <xf numFmtId="0" fontId="3" fillId="47" borderId="73" applyNumberFormat="0" applyProtection="0">
      <alignment horizontal="left" vertical="top" indent="1"/>
    </xf>
    <xf numFmtId="0" fontId="3" fillId="47" borderId="73" applyNumberFormat="0" applyProtection="0">
      <alignment horizontal="left" vertical="top" indent="1"/>
    </xf>
    <xf numFmtId="0" fontId="3" fillId="47" borderId="73" applyNumberFormat="0" applyProtection="0">
      <alignment horizontal="left" vertical="top" indent="1"/>
    </xf>
    <xf numFmtId="0" fontId="3" fillId="47" borderId="73" applyNumberFormat="0" applyProtection="0">
      <alignment horizontal="left" vertical="top" indent="1"/>
    </xf>
    <xf numFmtId="0" fontId="3" fillId="47" borderId="73" applyNumberFormat="0" applyProtection="0">
      <alignment horizontal="left" vertical="top" indent="1"/>
    </xf>
    <xf numFmtId="0" fontId="3" fillId="47" borderId="73" applyNumberFormat="0" applyProtection="0">
      <alignment horizontal="left" vertical="top" indent="1"/>
    </xf>
    <xf numFmtId="0" fontId="3" fillId="47" borderId="73" applyNumberFormat="0" applyProtection="0">
      <alignment horizontal="left" vertical="top" indent="1"/>
    </xf>
    <xf numFmtId="0" fontId="3" fillId="47" borderId="73" applyNumberFormat="0" applyProtection="0">
      <alignment horizontal="left" vertical="top" indent="1"/>
    </xf>
    <xf numFmtId="0" fontId="3" fillId="47" borderId="73" applyNumberFormat="0" applyProtection="0">
      <alignment horizontal="left" vertical="top" indent="1"/>
    </xf>
    <xf numFmtId="0" fontId="3" fillId="47" borderId="73" applyNumberFormat="0" applyProtection="0">
      <alignment horizontal="left" vertical="top" indent="1"/>
    </xf>
    <xf numFmtId="0" fontId="3" fillId="47" borderId="73" applyNumberFormat="0" applyProtection="0">
      <alignment horizontal="left" vertical="top" indent="1"/>
    </xf>
    <xf numFmtId="0" fontId="3" fillId="47" borderId="73" applyNumberFormat="0" applyProtection="0">
      <alignment horizontal="left" vertical="top" indent="1"/>
    </xf>
    <xf numFmtId="0" fontId="3" fillId="47" borderId="73" applyNumberFormat="0" applyProtection="0">
      <alignment horizontal="left" vertical="top" indent="1"/>
    </xf>
    <xf numFmtId="0" fontId="3" fillId="47" borderId="73" applyNumberFormat="0" applyProtection="0">
      <alignment horizontal="left" vertical="top" indent="1"/>
    </xf>
    <xf numFmtId="0" fontId="3" fillId="47" borderId="73" applyNumberFormat="0" applyProtection="0">
      <alignment horizontal="left" vertical="top" indent="1"/>
    </xf>
    <xf numFmtId="0" fontId="3" fillId="47" borderId="73" applyNumberFormat="0" applyProtection="0">
      <alignment horizontal="left" vertical="top" indent="1"/>
    </xf>
    <xf numFmtId="0" fontId="3" fillId="47" borderId="73" applyNumberFormat="0" applyProtection="0">
      <alignment horizontal="left" vertical="top" indent="1"/>
    </xf>
    <xf numFmtId="0" fontId="3" fillId="47" borderId="73" applyNumberFormat="0" applyProtection="0">
      <alignment horizontal="left" vertical="top" indent="1"/>
    </xf>
    <xf numFmtId="0" fontId="3" fillId="47" borderId="73" applyNumberFormat="0" applyProtection="0">
      <alignment horizontal="left" vertical="top" indent="1"/>
    </xf>
    <xf numFmtId="0" fontId="3" fillId="47" borderId="73" applyNumberFormat="0" applyProtection="0">
      <alignment horizontal="left" vertical="top" indent="1"/>
    </xf>
    <xf numFmtId="0" fontId="3" fillId="47" borderId="73" applyNumberFormat="0" applyProtection="0">
      <alignment horizontal="left" vertical="top" indent="1"/>
    </xf>
    <xf numFmtId="0" fontId="3" fillId="47" borderId="73" applyNumberFormat="0" applyProtection="0">
      <alignment horizontal="left" vertical="top" indent="1"/>
    </xf>
    <xf numFmtId="0" fontId="3" fillId="47" borderId="73" applyNumberFormat="0" applyProtection="0">
      <alignment horizontal="left" vertical="top" indent="1"/>
    </xf>
    <xf numFmtId="0" fontId="3" fillId="47" borderId="73" applyNumberFormat="0" applyProtection="0">
      <alignment horizontal="left" vertical="top" indent="1"/>
    </xf>
    <xf numFmtId="0" fontId="3" fillId="47" borderId="73" applyNumberFormat="0" applyProtection="0">
      <alignment horizontal="left" vertical="top" indent="1"/>
    </xf>
    <xf numFmtId="0" fontId="3" fillId="47" borderId="73" applyNumberFormat="0" applyProtection="0">
      <alignment horizontal="left" vertical="top" indent="1"/>
    </xf>
    <xf numFmtId="0" fontId="3" fillId="47" borderId="73" applyNumberFormat="0" applyProtection="0">
      <alignment horizontal="left" vertical="top" indent="1"/>
    </xf>
    <xf numFmtId="0" fontId="3" fillId="47" borderId="73" applyNumberFormat="0" applyProtection="0">
      <alignment horizontal="left" vertical="top" indent="1"/>
    </xf>
    <xf numFmtId="0" fontId="3" fillId="47" borderId="73" applyNumberFormat="0" applyProtection="0">
      <alignment horizontal="left" vertical="top" indent="1"/>
    </xf>
    <xf numFmtId="0" fontId="3" fillId="47" borderId="73" applyNumberFormat="0" applyProtection="0">
      <alignment horizontal="left" vertical="top" indent="1"/>
    </xf>
    <xf numFmtId="0" fontId="3" fillId="47" borderId="73" applyNumberFormat="0" applyProtection="0">
      <alignment horizontal="left" vertical="top" indent="1"/>
    </xf>
    <xf numFmtId="0" fontId="3" fillId="47" borderId="73" applyNumberFormat="0" applyProtection="0">
      <alignment horizontal="left" vertical="top" indent="1"/>
    </xf>
    <xf numFmtId="0" fontId="3" fillId="47" borderId="73" applyNumberFormat="0" applyProtection="0">
      <alignment horizontal="left" vertical="top" indent="1"/>
    </xf>
    <xf numFmtId="0" fontId="3" fillId="47" borderId="73" applyNumberFormat="0" applyProtection="0">
      <alignment horizontal="left" vertical="top" indent="1"/>
    </xf>
    <xf numFmtId="0" fontId="3" fillId="47" borderId="73" applyNumberFormat="0" applyProtection="0">
      <alignment horizontal="left" vertical="top" indent="1"/>
    </xf>
    <xf numFmtId="0" fontId="3" fillId="47" borderId="73" applyNumberFormat="0" applyProtection="0">
      <alignment horizontal="left" vertical="top" indent="1"/>
    </xf>
    <xf numFmtId="0" fontId="3" fillId="47" borderId="73" applyNumberFormat="0" applyProtection="0">
      <alignment horizontal="left" vertical="top" indent="1"/>
    </xf>
    <xf numFmtId="0" fontId="3" fillId="47" borderId="73" applyNumberFormat="0" applyProtection="0">
      <alignment horizontal="left" vertical="top" indent="1"/>
    </xf>
    <xf numFmtId="0" fontId="3" fillId="47" borderId="73" applyNumberFormat="0" applyProtection="0">
      <alignment horizontal="left" vertical="top" indent="1"/>
    </xf>
    <xf numFmtId="0" fontId="3" fillId="47" borderId="73" applyNumberFormat="0" applyProtection="0">
      <alignment horizontal="left" vertical="top" indent="1"/>
    </xf>
    <xf numFmtId="0" fontId="3" fillId="47" borderId="73" applyNumberFormat="0" applyProtection="0">
      <alignment horizontal="left" vertical="top" indent="1"/>
    </xf>
    <xf numFmtId="0" fontId="3" fillId="47" borderId="73" applyNumberFormat="0" applyProtection="0">
      <alignment horizontal="left" vertical="top" indent="1"/>
    </xf>
    <xf numFmtId="0" fontId="3" fillId="47" borderId="73" applyNumberFormat="0" applyProtection="0">
      <alignment horizontal="left" vertical="top" indent="1"/>
    </xf>
    <xf numFmtId="0" fontId="3" fillId="47" borderId="73" applyNumberFormat="0" applyProtection="0">
      <alignment horizontal="left" vertical="top" indent="1"/>
    </xf>
    <xf numFmtId="0" fontId="3" fillId="47" borderId="73" applyNumberFormat="0" applyProtection="0">
      <alignment horizontal="left" vertical="top" indent="1"/>
    </xf>
    <xf numFmtId="0" fontId="3" fillId="47" borderId="73" applyNumberFormat="0" applyProtection="0">
      <alignment horizontal="left" vertical="top" indent="1"/>
    </xf>
    <xf numFmtId="0" fontId="3" fillId="47" borderId="73" applyNumberFormat="0" applyProtection="0">
      <alignment horizontal="left" vertical="top" indent="1"/>
    </xf>
    <xf numFmtId="0" fontId="3" fillId="47" borderId="73" applyNumberFormat="0" applyProtection="0">
      <alignment horizontal="left" vertical="top" indent="1"/>
    </xf>
    <xf numFmtId="0" fontId="3" fillId="47" borderId="73" applyNumberFormat="0" applyProtection="0">
      <alignment horizontal="left" vertical="top" indent="1"/>
    </xf>
    <xf numFmtId="0" fontId="3" fillId="47" borderId="73" applyNumberFormat="0" applyProtection="0">
      <alignment horizontal="left" vertical="top" indent="1"/>
    </xf>
    <xf numFmtId="0" fontId="3" fillId="47" borderId="73" applyNumberFormat="0" applyProtection="0">
      <alignment horizontal="left" vertical="top" indent="1"/>
    </xf>
    <xf numFmtId="0" fontId="3" fillId="47" borderId="73" applyNumberFormat="0" applyProtection="0">
      <alignment horizontal="left" vertical="top" indent="1"/>
    </xf>
    <xf numFmtId="0" fontId="3" fillId="47" borderId="73" applyNumberFormat="0" applyProtection="0">
      <alignment horizontal="left" vertical="top" indent="1"/>
    </xf>
    <xf numFmtId="0" fontId="3" fillId="47" borderId="73" applyNumberFormat="0" applyProtection="0">
      <alignment horizontal="left" vertical="top" indent="1"/>
    </xf>
    <xf numFmtId="0" fontId="3" fillId="47" borderId="73" applyNumberFormat="0" applyProtection="0">
      <alignment horizontal="left" vertical="top" indent="1"/>
    </xf>
    <xf numFmtId="0" fontId="3" fillId="47" borderId="73" applyNumberFormat="0" applyProtection="0">
      <alignment horizontal="left" vertical="top" indent="1"/>
    </xf>
    <xf numFmtId="0" fontId="3" fillId="47" borderId="73" applyNumberFormat="0" applyProtection="0">
      <alignment horizontal="left" vertical="top" indent="1"/>
    </xf>
    <xf numFmtId="0" fontId="3" fillId="47" borderId="73" applyNumberFormat="0" applyProtection="0">
      <alignment horizontal="left" vertical="top" indent="1"/>
    </xf>
    <xf numFmtId="0" fontId="3" fillId="47" borderId="73" applyNumberFormat="0" applyProtection="0">
      <alignment horizontal="left" vertical="top" indent="1"/>
    </xf>
    <xf numFmtId="0" fontId="3" fillId="47" borderId="73" applyNumberFormat="0" applyProtection="0">
      <alignment horizontal="left" vertical="top" indent="1"/>
    </xf>
    <xf numFmtId="0" fontId="3" fillId="47" borderId="73" applyNumberFormat="0" applyProtection="0">
      <alignment horizontal="left" vertical="top" indent="1"/>
    </xf>
    <xf numFmtId="0" fontId="3" fillId="47" borderId="73" applyNumberFormat="0" applyProtection="0">
      <alignment horizontal="left" vertical="top" indent="1"/>
    </xf>
    <xf numFmtId="0" fontId="3" fillId="47" borderId="73" applyNumberFormat="0" applyProtection="0">
      <alignment horizontal="left" vertical="top" indent="1"/>
    </xf>
    <xf numFmtId="0" fontId="3" fillId="47" borderId="73" applyNumberFormat="0" applyProtection="0">
      <alignment horizontal="left" vertical="top" indent="1"/>
    </xf>
    <xf numFmtId="0" fontId="3" fillId="47" borderId="73" applyNumberFormat="0" applyProtection="0">
      <alignment horizontal="left" vertical="top" indent="1"/>
    </xf>
    <xf numFmtId="0" fontId="3" fillId="47" borderId="73" applyNumberFormat="0" applyProtection="0">
      <alignment horizontal="left" vertical="top" indent="1"/>
    </xf>
    <xf numFmtId="0" fontId="3" fillId="47" borderId="73" applyNumberFormat="0" applyProtection="0">
      <alignment horizontal="left" vertical="top" indent="1"/>
    </xf>
    <xf numFmtId="0" fontId="3" fillId="47" borderId="73" applyNumberFormat="0" applyProtection="0">
      <alignment horizontal="left" vertical="top" indent="1"/>
    </xf>
    <xf numFmtId="0" fontId="3" fillId="47" borderId="73" applyNumberFormat="0" applyProtection="0">
      <alignment horizontal="left" vertical="top" indent="1"/>
    </xf>
    <xf numFmtId="0" fontId="3" fillId="47" borderId="73" applyNumberFormat="0" applyProtection="0">
      <alignment horizontal="left" vertical="top" indent="1"/>
    </xf>
    <xf numFmtId="0" fontId="3" fillId="47" borderId="73" applyNumberFormat="0" applyProtection="0">
      <alignment horizontal="left" vertical="top" indent="1"/>
    </xf>
    <xf numFmtId="0" fontId="3" fillId="47" borderId="73" applyNumberFormat="0" applyProtection="0">
      <alignment horizontal="left" vertical="top" indent="1"/>
    </xf>
    <xf numFmtId="0" fontId="3" fillId="47" borderId="73" applyNumberFormat="0" applyProtection="0">
      <alignment horizontal="left" vertical="top" indent="1"/>
    </xf>
    <xf numFmtId="0" fontId="3" fillId="47" borderId="73" applyNumberFormat="0" applyProtection="0">
      <alignment horizontal="left" vertical="top" indent="1"/>
    </xf>
    <xf numFmtId="0" fontId="3" fillId="47" borderId="73" applyNumberFormat="0" applyProtection="0">
      <alignment horizontal="left" vertical="top" indent="1"/>
    </xf>
    <xf numFmtId="0" fontId="3" fillId="47" borderId="73" applyNumberFormat="0" applyProtection="0">
      <alignment horizontal="left" vertical="top" indent="1"/>
    </xf>
    <xf numFmtId="0" fontId="3" fillId="47" borderId="73" applyNumberFormat="0" applyProtection="0">
      <alignment horizontal="left" vertical="top" indent="1"/>
    </xf>
    <xf numFmtId="0" fontId="3" fillId="47" borderId="73" applyNumberFormat="0" applyProtection="0">
      <alignment horizontal="left" vertical="top" indent="1"/>
    </xf>
    <xf numFmtId="0" fontId="3" fillId="47" borderId="73" applyNumberFormat="0" applyProtection="0">
      <alignment horizontal="left" vertical="top" indent="1"/>
    </xf>
    <xf numFmtId="0" fontId="3" fillId="47" borderId="73" applyNumberFormat="0" applyProtection="0">
      <alignment horizontal="left" vertical="top" indent="1"/>
    </xf>
    <xf numFmtId="0" fontId="3" fillId="47" borderId="73" applyNumberFormat="0" applyProtection="0">
      <alignment horizontal="left" vertical="top" indent="1"/>
    </xf>
    <xf numFmtId="0" fontId="3" fillId="47" borderId="73" applyNumberFormat="0" applyProtection="0">
      <alignment horizontal="left" vertical="top" indent="1"/>
    </xf>
    <xf numFmtId="0" fontId="3" fillId="47" borderId="73" applyNumberFormat="0" applyProtection="0">
      <alignment horizontal="left" vertical="top" indent="1"/>
    </xf>
    <xf numFmtId="0" fontId="3" fillId="95" borderId="73" applyNumberFormat="0" applyProtection="0">
      <alignment horizontal="left" vertical="center" indent="1"/>
    </xf>
    <xf numFmtId="0" fontId="3" fillId="95" borderId="73" applyNumberFormat="0" applyProtection="0">
      <alignment horizontal="left" vertical="center" indent="1"/>
    </xf>
    <xf numFmtId="0" fontId="3" fillId="95" borderId="73" applyNumberFormat="0" applyProtection="0">
      <alignment horizontal="left" vertical="center" indent="1"/>
    </xf>
    <xf numFmtId="0" fontId="3" fillId="95" borderId="73" applyNumberFormat="0" applyProtection="0">
      <alignment horizontal="left" vertical="center" indent="1"/>
    </xf>
    <xf numFmtId="0" fontId="3" fillId="95" borderId="73" applyNumberFormat="0" applyProtection="0">
      <alignment horizontal="left" vertical="center" indent="1"/>
    </xf>
    <xf numFmtId="0" fontId="3" fillId="95" borderId="73" applyNumberFormat="0" applyProtection="0">
      <alignment horizontal="left" vertical="center" indent="1"/>
    </xf>
    <xf numFmtId="0" fontId="3" fillId="95" borderId="73" applyNumberFormat="0" applyProtection="0">
      <alignment horizontal="left" vertical="center" indent="1"/>
    </xf>
    <xf numFmtId="0" fontId="3" fillId="95" borderId="73" applyNumberFormat="0" applyProtection="0">
      <alignment horizontal="left" vertical="center" indent="1"/>
    </xf>
    <xf numFmtId="0" fontId="3" fillId="95" borderId="73" applyNumberFormat="0" applyProtection="0">
      <alignment horizontal="left" vertical="center" indent="1"/>
    </xf>
    <xf numFmtId="0" fontId="3" fillId="95" borderId="73" applyNumberFormat="0" applyProtection="0">
      <alignment horizontal="left" vertical="center" indent="1"/>
    </xf>
    <xf numFmtId="0" fontId="3" fillId="95" borderId="73" applyNumberFormat="0" applyProtection="0">
      <alignment horizontal="left" vertical="center" indent="1"/>
    </xf>
    <xf numFmtId="0" fontId="3" fillId="95" borderId="73" applyNumberFormat="0" applyProtection="0">
      <alignment horizontal="left" vertical="center" indent="1"/>
    </xf>
    <xf numFmtId="0" fontId="3" fillId="95" borderId="73" applyNumberFormat="0" applyProtection="0">
      <alignment horizontal="left" vertical="center" indent="1"/>
    </xf>
    <xf numFmtId="0" fontId="3" fillId="95" borderId="73" applyNumberFormat="0" applyProtection="0">
      <alignment horizontal="left" vertical="center" indent="1"/>
    </xf>
    <xf numFmtId="0" fontId="3" fillId="95" borderId="73" applyNumberFormat="0" applyProtection="0">
      <alignment horizontal="left" vertical="center" indent="1"/>
    </xf>
    <xf numFmtId="0" fontId="3" fillId="95" borderId="73" applyNumberFormat="0" applyProtection="0">
      <alignment horizontal="left" vertical="center" indent="1"/>
    </xf>
    <xf numFmtId="0" fontId="3" fillId="95" borderId="73" applyNumberFormat="0" applyProtection="0">
      <alignment horizontal="left" vertical="center" indent="1"/>
    </xf>
    <xf numFmtId="0" fontId="3" fillId="95" borderId="73" applyNumberFormat="0" applyProtection="0">
      <alignment horizontal="left" vertical="center" indent="1"/>
    </xf>
    <xf numFmtId="0" fontId="3" fillId="95" borderId="73" applyNumberFormat="0" applyProtection="0">
      <alignment horizontal="left" vertical="center" indent="1"/>
    </xf>
    <xf numFmtId="0" fontId="3" fillId="95" borderId="73" applyNumberFormat="0" applyProtection="0">
      <alignment horizontal="left" vertical="center" indent="1"/>
    </xf>
    <xf numFmtId="0" fontId="3" fillId="95" borderId="73" applyNumberFormat="0" applyProtection="0">
      <alignment horizontal="left" vertical="center" indent="1"/>
    </xf>
    <xf numFmtId="0" fontId="3" fillId="95" borderId="73" applyNumberFormat="0" applyProtection="0">
      <alignment horizontal="left" vertical="center" indent="1"/>
    </xf>
    <xf numFmtId="0" fontId="3" fillId="95" borderId="73" applyNumberFormat="0" applyProtection="0">
      <alignment horizontal="left" vertical="center" indent="1"/>
    </xf>
    <xf numFmtId="0" fontId="3" fillId="95" borderId="73" applyNumberFormat="0" applyProtection="0">
      <alignment horizontal="left" vertical="center" indent="1"/>
    </xf>
    <xf numFmtId="0" fontId="3" fillId="95" borderId="73" applyNumberFormat="0" applyProtection="0">
      <alignment horizontal="left" vertical="center" indent="1"/>
    </xf>
    <xf numFmtId="0" fontId="3" fillId="95" borderId="73" applyNumberFormat="0" applyProtection="0">
      <alignment horizontal="left" vertical="center" indent="1"/>
    </xf>
    <xf numFmtId="0" fontId="3" fillId="95" borderId="73" applyNumberFormat="0" applyProtection="0">
      <alignment horizontal="left" vertical="center" indent="1"/>
    </xf>
    <xf numFmtId="0" fontId="3" fillId="95" borderId="73" applyNumberFormat="0" applyProtection="0">
      <alignment horizontal="left" vertical="center" indent="1"/>
    </xf>
    <xf numFmtId="0" fontId="3" fillId="95" borderId="73" applyNumberFormat="0" applyProtection="0">
      <alignment horizontal="left" vertical="center" indent="1"/>
    </xf>
    <xf numFmtId="0" fontId="3" fillId="95" borderId="73" applyNumberFormat="0" applyProtection="0">
      <alignment horizontal="left" vertical="center" indent="1"/>
    </xf>
    <xf numFmtId="0" fontId="3" fillId="95" borderId="73" applyNumberFormat="0" applyProtection="0">
      <alignment horizontal="left" vertical="center" indent="1"/>
    </xf>
    <xf numFmtId="0" fontId="3" fillId="95" borderId="73" applyNumberFormat="0" applyProtection="0">
      <alignment horizontal="left" vertical="center" indent="1"/>
    </xf>
    <xf numFmtId="0" fontId="3" fillId="95" borderId="73" applyNumberFormat="0" applyProtection="0">
      <alignment horizontal="left" vertical="center" indent="1"/>
    </xf>
    <xf numFmtId="0" fontId="3" fillId="95" borderId="73" applyNumberFormat="0" applyProtection="0">
      <alignment horizontal="left" vertical="center" indent="1"/>
    </xf>
    <xf numFmtId="0" fontId="3" fillId="95" borderId="73" applyNumberFormat="0" applyProtection="0">
      <alignment horizontal="left" vertical="center" indent="1"/>
    </xf>
    <xf numFmtId="0" fontId="3" fillId="95" borderId="73" applyNumberFormat="0" applyProtection="0">
      <alignment horizontal="left" vertical="center" indent="1"/>
    </xf>
    <xf numFmtId="0" fontId="3" fillId="95" borderId="73" applyNumberFormat="0" applyProtection="0">
      <alignment horizontal="left" vertical="center" indent="1"/>
    </xf>
    <xf numFmtId="0" fontId="3" fillId="95" borderId="73" applyNumberFormat="0" applyProtection="0">
      <alignment horizontal="left" vertical="center" indent="1"/>
    </xf>
    <xf numFmtId="0" fontId="3" fillId="95" borderId="73" applyNumberFormat="0" applyProtection="0">
      <alignment horizontal="left" vertical="center" indent="1"/>
    </xf>
    <xf numFmtId="0" fontId="3" fillId="95" borderId="73" applyNumberFormat="0" applyProtection="0">
      <alignment horizontal="left" vertical="center" indent="1"/>
    </xf>
    <xf numFmtId="0" fontId="3" fillId="95" borderId="73" applyNumberFormat="0" applyProtection="0">
      <alignment horizontal="left" vertical="center" indent="1"/>
    </xf>
    <xf numFmtId="0" fontId="3" fillId="95" borderId="73" applyNumberFormat="0" applyProtection="0">
      <alignment horizontal="left" vertical="center" indent="1"/>
    </xf>
    <xf numFmtId="0" fontId="3" fillId="95" borderId="73" applyNumberFormat="0" applyProtection="0">
      <alignment horizontal="left" vertical="center" indent="1"/>
    </xf>
    <xf numFmtId="0" fontId="3" fillId="95" borderId="73" applyNumberFormat="0" applyProtection="0">
      <alignment horizontal="left" vertical="center" indent="1"/>
    </xf>
    <xf numFmtId="0" fontId="3" fillId="95" borderId="73" applyNumberFormat="0" applyProtection="0">
      <alignment horizontal="left" vertical="center" indent="1"/>
    </xf>
    <xf numFmtId="0" fontId="3" fillId="95" borderId="73" applyNumberFormat="0" applyProtection="0">
      <alignment horizontal="left" vertical="center" indent="1"/>
    </xf>
    <xf numFmtId="0" fontId="3" fillId="95" borderId="73" applyNumberFormat="0" applyProtection="0">
      <alignment horizontal="left" vertical="center" indent="1"/>
    </xf>
    <xf numFmtId="0" fontId="3" fillId="95" borderId="73" applyNumberFormat="0" applyProtection="0">
      <alignment horizontal="left" vertical="center" indent="1"/>
    </xf>
    <xf numFmtId="0" fontId="3" fillId="95" borderId="73" applyNumberFormat="0" applyProtection="0">
      <alignment horizontal="left" vertical="center" indent="1"/>
    </xf>
    <xf numFmtId="0" fontId="3" fillId="95" borderId="73" applyNumberFormat="0" applyProtection="0">
      <alignment horizontal="left" vertical="center" indent="1"/>
    </xf>
    <xf numFmtId="0" fontId="3" fillId="95" borderId="73" applyNumberFormat="0" applyProtection="0">
      <alignment horizontal="left" vertical="center" indent="1"/>
    </xf>
    <xf numFmtId="0" fontId="3" fillId="95" borderId="73" applyNumberFormat="0" applyProtection="0">
      <alignment horizontal="left" vertical="center" indent="1"/>
    </xf>
    <xf numFmtId="0" fontId="3" fillId="95" borderId="73" applyNumberFormat="0" applyProtection="0">
      <alignment horizontal="left" vertical="center" indent="1"/>
    </xf>
    <xf numFmtId="0" fontId="3" fillId="95" borderId="73" applyNumberFormat="0" applyProtection="0">
      <alignment horizontal="left" vertical="center" indent="1"/>
    </xf>
    <xf numFmtId="0" fontId="3" fillId="95" borderId="73" applyNumberFormat="0" applyProtection="0">
      <alignment horizontal="left" vertical="center" indent="1"/>
    </xf>
    <xf numFmtId="0" fontId="3" fillId="95" borderId="73" applyNumberFormat="0" applyProtection="0">
      <alignment horizontal="left" vertical="center" indent="1"/>
    </xf>
    <xf numFmtId="0" fontId="3" fillId="95" borderId="73" applyNumberFormat="0" applyProtection="0">
      <alignment horizontal="left" vertical="center" indent="1"/>
    </xf>
    <xf numFmtId="0" fontId="3" fillId="95" borderId="73" applyNumberFormat="0" applyProtection="0">
      <alignment horizontal="left" vertical="center" indent="1"/>
    </xf>
    <xf numFmtId="0" fontId="3" fillId="95" borderId="73" applyNumberFormat="0" applyProtection="0">
      <alignment horizontal="left" vertical="center" indent="1"/>
    </xf>
    <xf numFmtId="0" fontId="3" fillId="95" borderId="73" applyNumberFormat="0" applyProtection="0">
      <alignment horizontal="left" vertical="center" indent="1"/>
    </xf>
    <xf numFmtId="0" fontId="3" fillId="95" borderId="73" applyNumberFormat="0" applyProtection="0">
      <alignment horizontal="left" vertical="center" indent="1"/>
    </xf>
    <xf numFmtId="0" fontId="3" fillId="95" borderId="73" applyNumberFormat="0" applyProtection="0">
      <alignment horizontal="left" vertical="center" indent="1"/>
    </xf>
    <xf numFmtId="0" fontId="3" fillId="95" borderId="73" applyNumberFormat="0" applyProtection="0">
      <alignment horizontal="left" vertical="center" indent="1"/>
    </xf>
    <xf numFmtId="0" fontId="3" fillId="95" borderId="73" applyNumberFormat="0" applyProtection="0">
      <alignment horizontal="left" vertical="center" indent="1"/>
    </xf>
    <xf numFmtId="0" fontId="3" fillId="95" borderId="73" applyNumberFormat="0" applyProtection="0">
      <alignment horizontal="left" vertical="center" indent="1"/>
    </xf>
    <xf numFmtId="0" fontId="3" fillId="95" borderId="73" applyNumberFormat="0" applyProtection="0">
      <alignment horizontal="left" vertical="center" indent="1"/>
    </xf>
    <xf numFmtId="0" fontId="3" fillId="95" borderId="73" applyNumberFormat="0" applyProtection="0">
      <alignment horizontal="left" vertical="center" indent="1"/>
    </xf>
    <xf numFmtId="0" fontId="3" fillId="95" borderId="73" applyNumberFormat="0" applyProtection="0">
      <alignment horizontal="left" vertical="center" indent="1"/>
    </xf>
    <xf numFmtId="0" fontId="3" fillId="95" borderId="73" applyNumberFormat="0" applyProtection="0">
      <alignment horizontal="left" vertical="center" indent="1"/>
    </xf>
    <xf numFmtId="0" fontId="3" fillId="95" borderId="73" applyNumberFormat="0" applyProtection="0">
      <alignment horizontal="left" vertical="center" indent="1"/>
    </xf>
    <xf numFmtId="0" fontId="3" fillId="95" borderId="73" applyNumberFormat="0" applyProtection="0">
      <alignment horizontal="left" vertical="center" indent="1"/>
    </xf>
    <xf numFmtId="0" fontId="3" fillId="95" borderId="73" applyNumberFormat="0" applyProtection="0">
      <alignment horizontal="left" vertical="center" indent="1"/>
    </xf>
    <xf numFmtId="0" fontId="3" fillId="95" borderId="73" applyNumberFormat="0" applyProtection="0">
      <alignment horizontal="left" vertical="center" indent="1"/>
    </xf>
    <xf numFmtId="0" fontId="3" fillId="95" borderId="73" applyNumberFormat="0" applyProtection="0">
      <alignment horizontal="left" vertical="center" indent="1"/>
    </xf>
    <xf numFmtId="0" fontId="3" fillId="95" borderId="73" applyNumberFormat="0" applyProtection="0">
      <alignment horizontal="left" vertical="center" indent="1"/>
    </xf>
    <xf numFmtId="0" fontId="3" fillId="95" borderId="73" applyNumberFormat="0" applyProtection="0">
      <alignment horizontal="left" vertical="center" indent="1"/>
    </xf>
    <xf numFmtId="0" fontId="3" fillId="95" borderId="73" applyNumberFormat="0" applyProtection="0">
      <alignment horizontal="left" vertical="center" indent="1"/>
    </xf>
    <xf numFmtId="0" fontId="3" fillId="95" borderId="73" applyNumberFormat="0" applyProtection="0">
      <alignment horizontal="left" vertical="center" indent="1"/>
    </xf>
    <xf numFmtId="0" fontId="3" fillId="95" borderId="73" applyNumberFormat="0" applyProtection="0">
      <alignment horizontal="left" vertical="center" indent="1"/>
    </xf>
    <xf numFmtId="0" fontId="3" fillId="95" borderId="73" applyNumberFormat="0" applyProtection="0">
      <alignment horizontal="left" vertical="center" indent="1"/>
    </xf>
    <xf numFmtId="0" fontId="3" fillId="95" borderId="73" applyNumberFormat="0" applyProtection="0">
      <alignment horizontal="left" vertical="center" indent="1"/>
    </xf>
    <xf numFmtId="0" fontId="3" fillId="95" borderId="73" applyNumberFormat="0" applyProtection="0">
      <alignment horizontal="left" vertical="center" indent="1"/>
    </xf>
    <xf numFmtId="0" fontId="3" fillId="95" borderId="73" applyNumberFormat="0" applyProtection="0">
      <alignment horizontal="left" vertical="center" indent="1"/>
    </xf>
    <xf numFmtId="0" fontId="3" fillId="95" borderId="73" applyNumberFormat="0" applyProtection="0">
      <alignment horizontal="left" vertical="center" indent="1"/>
    </xf>
    <xf numFmtId="0" fontId="3" fillId="95" borderId="73" applyNumberFormat="0" applyProtection="0">
      <alignment horizontal="left" vertical="center" indent="1"/>
    </xf>
    <xf numFmtId="0" fontId="3" fillId="95" borderId="73" applyNumberFormat="0" applyProtection="0">
      <alignment horizontal="left" vertical="center" indent="1"/>
    </xf>
    <xf numFmtId="0" fontId="3" fillId="95" borderId="73" applyNumberFormat="0" applyProtection="0">
      <alignment horizontal="left" vertical="center" indent="1"/>
    </xf>
    <xf numFmtId="0" fontId="3" fillId="95" borderId="73" applyNumberFormat="0" applyProtection="0">
      <alignment horizontal="left" vertical="center" indent="1"/>
    </xf>
    <xf numFmtId="0" fontId="3" fillId="95" borderId="73" applyNumberFormat="0" applyProtection="0">
      <alignment horizontal="left" vertical="center" indent="1"/>
    </xf>
    <xf numFmtId="0" fontId="3" fillId="95" borderId="73" applyNumberFormat="0" applyProtection="0">
      <alignment horizontal="left" vertical="center" indent="1"/>
    </xf>
    <xf numFmtId="0" fontId="3" fillId="95" borderId="73" applyNumberFormat="0" applyProtection="0">
      <alignment horizontal="left" vertical="center" indent="1"/>
    </xf>
    <xf numFmtId="0" fontId="3" fillId="95" borderId="73" applyNumberFormat="0" applyProtection="0">
      <alignment horizontal="left" vertical="center" indent="1"/>
    </xf>
    <xf numFmtId="0" fontId="3" fillId="95" borderId="73" applyNumberFormat="0" applyProtection="0">
      <alignment horizontal="left" vertical="center" indent="1"/>
    </xf>
    <xf numFmtId="0" fontId="3" fillId="95" borderId="73" applyNumberFormat="0" applyProtection="0">
      <alignment horizontal="left" vertical="center" indent="1"/>
    </xf>
    <xf numFmtId="0" fontId="3" fillId="95" borderId="73" applyNumberFormat="0" applyProtection="0">
      <alignment horizontal="left" vertical="center" indent="1"/>
    </xf>
    <xf numFmtId="0" fontId="3" fillId="95" borderId="73" applyNumberFormat="0" applyProtection="0">
      <alignment horizontal="left" vertical="center" indent="1"/>
    </xf>
    <xf numFmtId="0" fontId="3" fillId="95" borderId="73" applyNumberFormat="0" applyProtection="0">
      <alignment horizontal="left" vertical="center" indent="1"/>
    </xf>
    <xf numFmtId="0" fontId="3" fillId="95" borderId="73" applyNumberFormat="0" applyProtection="0">
      <alignment horizontal="left" vertical="center" indent="1"/>
    </xf>
    <xf numFmtId="0" fontId="3" fillId="95" borderId="73" applyNumberFormat="0" applyProtection="0">
      <alignment horizontal="left" vertical="center" indent="1"/>
    </xf>
    <xf numFmtId="0" fontId="3" fillId="95" borderId="73" applyNumberFormat="0" applyProtection="0">
      <alignment horizontal="left" vertical="center" indent="1"/>
    </xf>
    <xf numFmtId="0" fontId="3" fillId="95" borderId="73" applyNumberFormat="0" applyProtection="0">
      <alignment horizontal="left" vertical="center" indent="1"/>
    </xf>
    <xf numFmtId="0" fontId="3" fillId="95" borderId="73" applyNumberFormat="0" applyProtection="0">
      <alignment horizontal="left" vertical="center" indent="1"/>
    </xf>
    <xf numFmtId="0" fontId="3" fillId="95" borderId="73" applyNumberFormat="0" applyProtection="0">
      <alignment horizontal="left" vertical="center" indent="1"/>
    </xf>
    <xf numFmtId="0" fontId="3" fillId="95" borderId="73" applyNumberFormat="0" applyProtection="0">
      <alignment horizontal="left" vertical="center" indent="1"/>
    </xf>
    <xf numFmtId="0" fontId="3" fillId="95" borderId="73" applyNumberFormat="0" applyProtection="0">
      <alignment horizontal="left" vertical="center" indent="1"/>
    </xf>
    <xf numFmtId="0" fontId="3" fillId="95" borderId="73" applyNumberFormat="0" applyProtection="0">
      <alignment horizontal="left" vertical="center" indent="1"/>
    </xf>
    <xf numFmtId="0" fontId="3" fillId="95" borderId="73" applyNumberFormat="0" applyProtection="0">
      <alignment horizontal="left" vertical="center" indent="1"/>
    </xf>
    <xf numFmtId="0" fontId="3" fillId="95" borderId="73" applyNumberFormat="0" applyProtection="0">
      <alignment horizontal="left" vertical="center" indent="1"/>
    </xf>
    <xf numFmtId="0" fontId="3" fillId="95" borderId="73" applyNumberFormat="0" applyProtection="0">
      <alignment horizontal="left" vertical="center" indent="1"/>
    </xf>
    <xf numFmtId="0" fontId="3" fillId="95" borderId="73" applyNumberFormat="0" applyProtection="0">
      <alignment horizontal="left" vertical="center" indent="1"/>
    </xf>
    <xf numFmtId="0" fontId="3" fillId="95" borderId="73" applyNumberFormat="0" applyProtection="0">
      <alignment horizontal="left" vertical="center" indent="1"/>
    </xf>
    <xf numFmtId="0" fontId="3" fillId="95" borderId="73" applyNumberFormat="0" applyProtection="0">
      <alignment horizontal="left" vertical="center" indent="1"/>
    </xf>
    <xf numFmtId="0" fontId="3" fillId="95" borderId="73" applyNumberFormat="0" applyProtection="0">
      <alignment horizontal="left" vertical="center" indent="1"/>
    </xf>
    <xf numFmtId="0" fontId="3" fillId="95" borderId="73" applyNumberFormat="0" applyProtection="0">
      <alignment horizontal="left" vertical="center" indent="1"/>
    </xf>
    <xf numFmtId="0" fontId="3" fillId="95" borderId="73" applyNumberFormat="0" applyProtection="0">
      <alignment horizontal="left" vertical="center" indent="1"/>
    </xf>
    <xf numFmtId="0" fontId="3" fillId="95" borderId="73" applyNumberFormat="0" applyProtection="0">
      <alignment horizontal="left" vertical="center" indent="1"/>
    </xf>
    <xf numFmtId="0" fontId="3" fillId="95" borderId="73" applyNumberFormat="0" applyProtection="0">
      <alignment horizontal="left" vertical="center" indent="1"/>
    </xf>
    <xf numFmtId="0" fontId="3" fillId="95" borderId="73" applyNumberFormat="0" applyProtection="0">
      <alignment horizontal="left" vertical="center" indent="1"/>
    </xf>
    <xf numFmtId="0" fontId="3" fillId="95" borderId="73" applyNumberFormat="0" applyProtection="0">
      <alignment horizontal="left" vertical="center" indent="1"/>
    </xf>
    <xf numFmtId="0" fontId="3" fillId="95" borderId="73" applyNumberFormat="0" applyProtection="0">
      <alignment horizontal="left" vertical="center" indent="1"/>
    </xf>
    <xf numFmtId="0" fontId="3" fillId="95" borderId="73" applyNumberFormat="0" applyProtection="0">
      <alignment horizontal="left" vertical="center" indent="1"/>
    </xf>
    <xf numFmtId="0" fontId="3" fillId="95" borderId="73" applyNumberFormat="0" applyProtection="0">
      <alignment horizontal="left" vertical="center" indent="1"/>
    </xf>
    <xf numFmtId="0" fontId="3" fillId="95" borderId="73" applyNumberFormat="0" applyProtection="0">
      <alignment horizontal="left" vertical="center" indent="1"/>
    </xf>
    <xf numFmtId="0" fontId="3" fillId="95" borderId="73" applyNumberFormat="0" applyProtection="0">
      <alignment horizontal="left" vertical="center" indent="1"/>
    </xf>
    <xf numFmtId="0" fontId="3" fillId="95" borderId="73" applyNumberFormat="0" applyProtection="0">
      <alignment horizontal="left" vertical="center" indent="1"/>
    </xf>
    <xf numFmtId="0" fontId="3" fillId="95" borderId="73" applyNumberFormat="0" applyProtection="0">
      <alignment horizontal="left" vertical="center" indent="1"/>
    </xf>
    <xf numFmtId="0" fontId="3" fillId="95" borderId="73" applyNumberFormat="0" applyProtection="0">
      <alignment horizontal="left" vertical="center" indent="1"/>
    </xf>
    <xf numFmtId="0" fontId="3" fillId="95" borderId="73" applyNumberFormat="0" applyProtection="0">
      <alignment horizontal="left" vertical="center" indent="1"/>
    </xf>
    <xf numFmtId="0" fontId="3" fillId="95" borderId="73" applyNumberFormat="0" applyProtection="0">
      <alignment horizontal="left" vertical="center" indent="1"/>
    </xf>
    <xf numFmtId="0" fontId="3" fillId="95" borderId="73" applyNumberFormat="0" applyProtection="0">
      <alignment horizontal="left" vertical="center" indent="1"/>
    </xf>
    <xf numFmtId="0" fontId="3" fillId="95" borderId="73" applyNumberFormat="0" applyProtection="0">
      <alignment horizontal="left" vertical="center" indent="1"/>
    </xf>
    <xf numFmtId="0" fontId="3" fillId="95" borderId="73" applyNumberFormat="0" applyProtection="0">
      <alignment horizontal="left" vertical="center" indent="1"/>
    </xf>
    <xf numFmtId="0" fontId="3" fillId="95" borderId="73" applyNumberFormat="0" applyProtection="0">
      <alignment horizontal="left" vertical="center" indent="1"/>
    </xf>
    <xf numFmtId="0" fontId="3" fillId="95" borderId="73" applyNumberFormat="0" applyProtection="0">
      <alignment horizontal="left" vertical="center" indent="1"/>
    </xf>
    <xf numFmtId="0" fontId="3" fillId="95" borderId="73" applyNumberFormat="0" applyProtection="0">
      <alignment horizontal="left" vertical="center" indent="1"/>
    </xf>
    <xf numFmtId="0" fontId="3" fillId="95" borderId="73" applyNumberFormat="0" applyProtection="0">
      <alignment horizontal="left" vertical="center" indent="1"/>
    </xf>
    <xf numFmtId="0" fontId="3" fillId="95" borderId="73" applyNumberFormat="0" applyProtection="0">
      <alignment horizontal="left" vertical="center" indent="1"/>
    </xf>
    <xf numFmtId="0" fontId="3" fillId="95" borderId="73" applyNumberFormat="0" applyProtection="0">
      <alignment horizontal="left" vertical="center" indent="1"/>
    </xf>
    <xf numFmtId="0" fontId="3" fillId="95" borderId="73" applyNumberFormat="0" applyProtection="0">
      <alignment horizontal="left" vertical="center" indent="1"/>
    </xf>
    <xf numFmtId="0" fontId="3" fillId="95" borderId="73" applyNumberFormat="0" applyProtection="0">
      <alignment horizontal="left" vertical="center" indent="1"/>
    </xf>
    <xf numFmtId="0" fontId="3" fillId="95" borderId="73" applyNumberFormat="0" applyProtection="0">
      <alignment horizontal="left" vertical="center" indent="1"/>
    </xf>
    <xf numFmtId="0" fontId="3" fillId="95" borderId="73" applyNumberFormat="0" applyProtection="0">
      <alignment horizontal="left" vertical="center" indent="1"/>
    </xf>
    <xf numFmtId="0" fontId="3" fillId="95" borderId="73" applyNumberFormat="0" applyProtection="0">
      <alignment horizontal="left" vertical="center" indent="1"/>
    </xf>
    <xf numFmtId="0" fontId="3" fillId="95" borderId="73" applyNumberFormat="0" applyProtection="0">
      <alignment horizontal="left" vertical="center" indent="1"/>
    </xf>
    <xf numFmtId="0" fontId="3" fillId="95" borderId="73" applyNumberFormat="0" applyProtection="0">
      <alignment horizontal="left" vertical="center" indent="1"/>
    </xf>
    <xf numFmtId="0" fontId="3" fillId="95" borderId="73" applyNumberFormat="0" applyProtection="0">
      <alignment horizontal="left" vertical="center" indent="1"/>
    </xf>
    <xf numFmtId="0" fontId="3" fillId="95" borderId="73" applyNumberFormat="0" applyProtection="0">
      <alignment horizontal="left" vertical="center" indent="1"/>
    </xf>
    <xf numFmtId="0" fontId="3" fillId="95" borderId="73" applyNumberFormat="0" applyProtection="0">
      <alignment horizontal="left" vertical="center" indent="1"/>
    </xf>
    <xf numFmtId="0" fontId="3" fillId="95" borderId="73" applyNumberFormat="0" applyProtection="0">
      <alignment horizontal="left" vertical="center" indent="1"/>
    </xf>
    <xf numFmtId="0" fontId="3" fillId="95" borderId="73" applyNumberFormat="0" applyProtection="0">
      <alignment horizontal="left" vertical="center" indent="1"/>
    </xf>
    <xf numFmtId="0" fontId="3" fillId="95" borderId="73" applyNumberFormat="0" applyProtection="0">
      <alignment horizontal="left" vertical="center" indent="1"/>
    </xf>
    <xf numFmtId="0" fontId="3" fillId="95" borderId="73" applyNumberFormat="0" applyProtection="0">
      <alignment horizontal="left" vertical="center" indent="1"/>
    </xf>
    <xf numFmtId="0" fontId="3" fillId="95" borderId="73" applyNumberFormat="0" applyProtection="0">
      <alignment horizontal="left" vertical="center" indent="1"/>
    </xf>
    <xf numFmtId="0" fontId="3" fillId="95" borderId="73" applyNumberFormat="0" applyProtection="0">
      <alignment horizontal="left" vertical="center" indent="1"/>
    </xf>
    <xf numFmtId="0" fontId="3" fillId="95" borderId="73" applyNumberFormat="0" applyProtection="0">
      <alignment horizontal="left" vertical="center" indent="1"/>
    </xf>
    <xf numFmtId="0" fontId="3" fillId="95" borderId="73" applyNumberFormat="0" applyProtection="0">
      <alignment horizontal="left" vertical="center" indent="1"/>
    </xf>
    <xf numFmtId="0" fontId="3" fillId="95" borderId="73" applyNumberFormat="0" applyProtection="0">
      <alignment horizontal="left" vertical="center" indent="1"/>
    </xf>
    <xf numFmtId="0" fontId="3" fillId="95" borderId="73" applyNumberFormat="0" applyProtection="0">
      <alignment horizontal="left" vertical="center" indent="1"/>
    </xf>
    <xf numFmtId="0" fontId="3" fillId="95" borderId="73" applyNumberFormat="0" applyProtection="0">
      <alignment horizontal="left" vertical="center" indent="1"/>
    </xf>
    <xf numFmtId="0" fontId="3" fillId="95" borderId="73" applyNumberFormat="0" applyProtection="0">
      <alignment horizontal="left" vertical="center" indent="1"/>
    </xf>
    <xf numFmtId="0" fontId="3" fillId="95" borderId="73" applyNumberFormat="0" applyProtection="0">
      <alignment horizontal="left" vertical="center" indent="1"/>
    </xf>
    <xf numFmtId="0" fontId="3" fillId="95" borderId="73" applyNumberFormat="0" applyProtection="0">
      <alignment horizontal="left" vertical="center" indent="1"/>
    </xf>
    <xf numFmtId="0" fontId="3" fillId="95" borderId="73" applyNumberFormat="0" applyProtection="0">
      <alignment horizontal="left" vertical="center" indent="1"/>
    </xf>
    <xf numFmtId="0" fontId="3" fillId="95" borderId="73" applyNumberFormat="0" applyProtection="0">
      <alignment horizontal="left" vertical="center" indent="1"/>
    </xf>
    <xf numFmtId="0" fontId="3" fillId="95" borderId="73" applyNumberFormat="0" applyProtection="0">
      <alignment horizontal="left" vertical="center" indent="1"/>
    </xf>
    <xf numFmtId="0" fontId="3" fillId="95" borderId="73" applyNumberFormat="0" applyProtection="0">
      <alignment horizontal="left" vertical="center" indent="1"/>
    </xf>
    <xf numFmtId="0" fontId="3" fillId="95" borderId="73" applyNumberFormat="0" applyProtection="0">
      <alignment horizontal="left" vertical="center" indent="1"/>
    </xf>
    <xf numFmtId="0" fontId="3" fillId="95" borderId="73" applyNumberFormat="0" applyProtection="0">
      <alignment horizontal="left" vertical="center" indent="1"/>
    </xf>
    <xf numFmtId="0" fontId="3" fillId="95" borderId="73" applyNumberFormat="0" applyProtection="0">
      <alignment horizontal="left" vertical="center" indent="1"/>
    </xf>
    <xf numFmtId="0" fontId="3" fillId="95" borderId="73" applyNumberFormat="0" applyProtection="0">
      <alignment horizontal="left" vertical="center" indent="1"/>
    </xf>
    <xf numFmtId="0" fontId="3" fillId="95" borderId="73" applyNumberFormat="0" applyProtection="0">
      <alignment horizontal="left" vertical="center" indent="1"/>
    </xf>
    <xf numFmtId="0" fontId="3" fillId="95" borderId="73" applyNumberFormat="0" applyProtection="0">
      <alignment horizontal="left" vertical="center" indent="1"/>
    </xf>
    <xf numFmtId="0" fontId="3" fillId="95" borderId="73" applyNumberFormat="0" applyProtection="0">
      <alignment horizontal="left" vertical="center" indent="1"/>
    </xf>
    <xf numFmtId="0" fontId="3" fillId="95" borderId="73" applyNumberFormat="0" applyProtection="0">
      <alignment horizontal="left" vertical="center" indent="1"/>
    </xf>
    <xf numFmtId="0" fontId="3" fillId="95" borderId="73" applyNumberFormat="0" applyProtection="0">
      <alignment horizontal="left" vertical="center" indent="1"/>
    </xf>
    <xf numFmtId="0" fontId="3" fillId="95" borderId="73" applyNumberFormat="0" applyProtection="0">
      <alignment horizontal="left" vertical="center" indent="1"/>
    </xf>
    <xf numFmtId="0" fontId="3" fillId="95" borderId="73" applyNumberFormat="0" applyProtection="0">
      <alignment horizontal="left" vertical="center" indent="1"/>
    </xf>
    <xf numFmtId="0" fontId="3" fillId="95" borderId="73" applyNumberFormat="0" applyProtection="0">
      <alignment horizontal="left" vertical="center" indent="1"/>
    </xf>
    <xf numFmtId="0" fontId="3" fillId="95" borderId="73" applyNumberFormat="0" applyProtection="0">
      <alignment horizontal="left" vertical="center" indent="1"/>
    </xf>
    <xf numFmtId="0" fontId="3" fillId="95" borderId="73" applyNumberFormat="0" applyProtection="0">
      <alignment horizontal="left" vertical="center" indent="1"/>
    </xf>
    <xf numFmtId="0" fontId="3" fillId="95" borderId="73" applyNumberFormat="0" applyProtection="0">
      <alignment horizontal="left" vertical="center" indent="1"/>
    </xf>
    <xf numFmtId="0" fontId="3" fillId="95" borderId="73" applyNumberFormat="0" applyProtection="0">
      <alignment horizontal="left" vertical="center" indent="1"/>
    </xf>
    <xf numFmtId="0" fontId="3" fillId="95" borderId="73" applyNumberFormat="0" applyProtection="0">
      <alignment horizontal="left" vertical="center" indent="1"/>
    </xf>
    <xf numFmtId="0" fontId="3" fillId="95" borderId="73" applyNumberFormat="0" applyProtection="0">
      <alignment horizontal="left" vertical="center" indent="1"/>
    </xf>
    <xf numFmtId="0" fontId="3" fillId="95" borderId="73" applyNumberFormat="0" applyProtection="0">
      <alignment horizontal="left" vertical="center" indent="1"/>
    </xf>
    <xf numFmtId="0" fontId="3" fillId="95" borderId="73" applyNumberFormat="0" applyProtection="0">
      <alignment horizontal="left" vertical="center" indent="1"/>
    </xf>
    <xf numFmtId="0" fontId="3" fillId="95" borderId="73" applyNumberFormat="0" applyProtection="0">
      <alignment horizontal="left" vertical="center" indent="1"/>
    </xf>
    <xf numFmtId="0" fontId="3" fillId="95" borderId="73" applyNumberFormat="0" applyProtection="0">
      <alignment horizontal="left" vertical="center" indent="1"/>
    </xf>
    <xf numFmtId="0" fontId="3" fillId="95" borderId="73" applyNumberFormat="0" applyProtection="0">
      <alignment horizontal="left" vertical="center" indent="1"/>
    </xf>
    <xf numFmtId="0" fontId="3" fillId="95" borderId="73" applyNumberFormat="0" applyProtection="0">
      <alignment horizontal="left" vertical="center" indent="1"/>
    </xf>
    <xf numFmtId="0" fontId="3" fillId="95" borderId="73" applyNumberFormat="0" applyProtection="0">
      <alignment horizontal="left" vertical="center" indent="1"/>
    </xf>
    <xf numFmtId="0" fontId="3" fillId="95" borderId="73" applyNumberFormat="0" applyProtection="0">
      <alignment horizontal="left" vertical="center" indent="1"/>
    </xf>
    <xf numFmtId="0" fontId="3" fillId="95" borderId="73" applyNumberFormat="0" applyProtection="0">
      <alignment horizontal="left" vertical="center" indent="1"/>
    </xf>
    <xf numFmtId="0" fontId="3" fillId="95" borderId="73" applyNumberFormat="0" applyProtection="0">
      <alignment horizontal="left" vertical="center" indent="1"/>
    </xf>
    <xf numFmtId="0" fontId="3" fillId="95" borderId="73" applyNumberFormat="0" applyProtection="0">
      <alignment horizontal="left" vertical="center" indent="1"/>
    </xf>
    <xf numFmtId="0" fontId="3" fillId="95" borderId="73" applyNumberFormat="0" applyProtection="0">
      <alignment horizontal="left" vertical="center" indent="1"/>
    </xf>
    <xf numFmtId="0" fontId="3" fillId="95" borderId="73" applyNumberFormat="0" applyProtection="0">
      <alignment horizontal="left" vertical="center" indent="1"/>
    </xf>
    <xf numFmtId="0" fontId="3" fillId="95" borderId="73" applyNumberFormat="0" applyProtection="0">
      <alignment horizontal="left" vertical="center" indent="1"/>
    </xf>
    <xf numFmtId="0" fontId="3" fillId="95" borderId="73" applyNumberFormat="0" applyProtection="0">
      <alignment horizontal="left" vertical="center" indent="1"/>
    </xf>
    <xf numFmtId="0" fontId="3" fillId="95" borderId="73" applyNumberFormat="0" applyProtection="0">
      <alignment horizontal="left" vertical="center" indent="1"/>
    </xf>
    <xf numFmtId="0" fontId="3" fillId="95" borderId="73" applyNumberFormat="0" applyProtection="0">
      <alignment horizontal="left" vertical="center" indent="1"/>
    </xf>
    <xf numFmtId="0" fontId="3" fillId="95" borderId="73" applyNumberFormat="0" applyProtection="0">
      <alignment horizontal="left" vertical="center" indent="1"/>
    </xf>
    <xf numFmtId="0" fontId="3" fillId="95" borderId="73" applyNumberFormat="0" applyProtection="0">
      <alignment horizontal="left" vertical="center" indent="1"/>
    </xf>
    <xf numFmtId="0" fontId="3" fillId="95" borderId="73" applyNumberFormat="0" applyProtection="0">
      <alignment horizontal="left" vertical="center" indent="1"/>
    </xf>
    <xf numFmtId="0" fontId="3" fillId="95" borderId="73" applyNumberFormat="0" applyProtection="0">
      <alignment horizontal="left" vertical="center" indent="1"/>
    </xf>
    <xf numFmtId="0" fontId="3" fillId="95" borderId="73" applyNumberFormat="0" applyProtection="0">
      <alignment horizontal="left" vertical="center" indent="1"/>
    </xf>
    <xf numFmtId="0" fontId="3" fillId="95" borderId="73" applyNumberFormat="0" applyProtection="0">
      <alignment horizontal="left" vertical="center" indent="1"/>
    </xf>
    <xf numFmtId="0" fontId="3" fillId="95" borderId="73" applyNumberFormat="0" applyProtection="0">
      <alignment horizontal="left" vertical="center" indent="1"/>
    </xf>
    <xf numFmtId="0" fontId="3" fillId="95" borderId="73" applyNumberFormat="0" applyProtection="0">
      <alignment horizontal="left" vertical="center" indent="1"/>
    </xf>
    <xf numFmtId="0" fontId="3" fillId="95" borderId="73" applyNumberFormat="0" applyProtection="0">
      <alignment horizontal="left" vertical="center" indent="1"/>
    </xf>
    <xf numFmtId="0" fontId="3" fillId="95" borderId="73" applyNumberFormat="0" applyProtection="0">
      <alignment horizontal="left" vertical="center" indent="1"/>
    </xf>
    <xf numFmtId="0" fontId="3" fillId="95" borderId="73" applyNumberFormat="0" applyProtection="0">
      <alignment horizontal="left" vertical="center" indent="1"/>
    </xf>
    <xf numFmtId="0" fontId="3" fillId="95" borderId="73" applyNumberFormat="0" applyProtection="0">
      <alignment horizontal="left" vertical="center" indent="1"/>
    </xf>
    <xf numFmtId="0" fontId="3" fillId="95" borderId="73" applyNumberFormat="0" applyProtection="0">
      <alignment horizontal="left" vertical="center" indent="1"/>
    </xf>
    <xf numFmtId="0" fontId="3" fillId="95" borderId="73" applyNumberFormat="0" applyProtection="0">
      <alignment horizontal="left" vertical="center" indent="1"/>
    </xf>
    <xf numFmtId="0" fontId="3" fillId="95" borderId="73" applyNumberFormat="0" applyProtection="0">
      <alignment horizontal="left" vertical="center" indent="1"/>
    </xf>
    <xf numFmtId="0" fontId="3" fillId="95" borderId="73" applyNumberFormat="0" applyProtection="0">
      <alignment horizontal="left" vertical="center" indent="1"/>
    </xf>
    <xf numFmtId="0" fontId="3" fillId="95" borderId="73" applyNumberFormat="0" applyProtection="0">
      <alignment horizontal="left" vertical="center" indent="1"/>
    </xf>
    <xf numFmtId="0" fontId="3" fillId="95" borderId="73" applyNumberFormat="0" applyProtection="0">
      <alignment horizontal="left" vertical="center" indent="1"/>
    </xf>
    <xf numFmtId="0" fontId="3" fillId="95" borderId="73" applyNumberFormat="0" applyProtection="0">
      <alignment horizontal="left" vertical="center" indent="1"/>
    </xf>
    <xf numFmtId="0" fontId="3" fillId="95" borderId="73" applyNumberFormat="0" applyProtection="0">
      <alignment horizontal="left" vertical="center" indent="1"/>
    </xf>
    <xf numFmtId="0" fontId="3" fillId="95" borderId="73" applyNumberFormat="0" applyProtection="0">
      <alignment horizontal="left" vertical="center" indent="1"/>
    </xf>
    <xf numFmtId="0" fontId="3" fillId="95" borderId="73" applyNumberFormat="0" applyProtection="0">
      <alignment horizontal="left" vertical="center" indent="1"/>
    </xf>
    <xf numFmtId="0" fontId="3" fillId="95" borderId="73" applyNumberFormat="0" applyProtection="0">
      <alignment horizontal="left" vertical="center" indent="1"/>
    </xf>
    <xf numFmtId="0" fontId="3" fillId="95" borderId="73" applyNumberFormat="0" applyProtection="0">
      <alignment horizontal="left" vertical="center" indent="1"/>
    </xf>
    <xf numFmtId="0" fontId="3" fillId="95" borderId="73" applyNumberFormat="0" applyProtection="0">
      <alignment horizontal="left" vertical="center" indent="1"/>
    </xf>
    <xf numFmtId="0" fontId="3" fillId="95" borderId="73" applyNumberFormat="0" applyProtection="0">
      <alignment horizontal="left" vertical="center" indent="1"/>
    </xf>
    <xf numFmtId="0" fontId="3" fillId="95" borderId="73" applyNumberFormat="0" applyProtection="0">
      <alignment horizontal="left" vertical="center" indent="1"/>
    </xf>
    <xf numFmtId="0" fontId="3" fillId="95" borderId="73" applyNumberFormat="0" applyProtection="0">
      <alignment horizontal="left" vertical="center" indent="1"/>
    </xf>
    <xf numFmtId="0" fontId="3" fillId="95" borderId="73" applyNumberFormat="0" applyProtection="0">
      <alignment horizontal="left" vertical="center" indent="1"/>
    </xf>
    <xf numFmtId="0" fontId="3" fillId="95" borderId="73" applyNumberFormat="0" applyProtection="0">
      <alignment horizontal="left" vertical="center" indent="1"/>
    </xf>
    <xf numFmtId="0" fontId="3" fillId="95" borderId="73" applyNumberFormat="0" applyProtection="0">
      <alignment horizontal="left" vertical="center" indent="1"/>
    </xf>
    <xf numFmtId="0" fontId="3" fillId="95" borderId="73" applyNumberFormat="0" applyProtection="0">
      <alignment horizontal="left" vertical="center" indent="1"/>
    </xf>
    <xf numFmtId="0" fontId="3" fillId="95" borderId="73" applyNumberFormat="0" applyProtection="0">
      <alignment horizontal="left" vertical="center" indent="1"/>
    </xf>
    <xf numFmtId="0" fontId="3" fillId="95" borderId="73" applyNumberFormat="0" applyProtection="0">
      <alignment horizontal="left" vertical="center" indent="1"/>
    </xf>
    <xf numFmtId="0" fontId="3" fillId="95" borderId="73" applyNumberFormat="0" applyProtection="0">
      <alignment horizontal="left" vertical="center" indent="1"/>
    </xf>
    <xf numFmtId="0" fontId="3" fillId="95" borderId="73" applyNumberFormat="0" applyProtection="0">
      <alignment horizontal="left" vertical="center" indent="1"/>
    </xf>
    <xf numFmtId="0" fontId="3" fillId="95" borderId="73" applyNumberFormat="0" applyProtection="0">
      <alignment horizontal="left" vertical="center" indent="1"/>
    </xf>
    <xf numFmtId="0" fontId="3" fillId="95" borderId="73" applyNumberFormat="0" applyProtection="0">
      <alignment horizontal="left" vertical="center" indent="1"/>
    </xf>
    <xf numFmtId="0" fontId="3" fillId="95" borderId="73" applyNumberFormat="0" applyProtection="0">
      <alignment horizontal="left" vertical="center" indent="1"/>
    </xf>
    <xf numFmtId="0" fontId="3" fillId="95" borderId="73" applyNumberFormat="0" applyProtection="0">
      <alignment horizontal="left" vertical="center" indent="1"/>
    </xf>
    <xf numFmtId="0" fontId="3" fillId="95" borderId="73" applyNumberFormat="0" applyProtection="0">
      <alignment horizontal="left" vertical="center" indent="1"/>
    </xf>
    <xf numFmtId="0" fontId="3" fillId="95" borderId="73" applyNumberFormat="0" applyProtection="0">
      <alignment horizontal="left" vertical="center" indent="1"/>
    </xf>
    <xf numFmtId="0" fontId="3" fillId="95" borderId="73" applyNumberFormat="0" applyProtection="0">
      <alignment horizontal="left" vertical="center" indent="1"/>
    </xf>
    <xf numFmtId="0" fontId="3" fillId="95" borderId="73" applyNumberFormat="0" applyProtection="0">
      <alignment horizontal="left" vertical="center" indent="1"/>
    </xf>
    <xf numFmtId="0" fontId="3" fillId="95" borderId="73" applyNumberFormat="0" applyProtection="0">
      <alignment horizontal="left" vertical="center" indent="1"/>
    </xf>
    <xf numFmtId="0" fontId="3" fillId="95" borderId="73" applyNumberFormat="0" applyProtection="0">
      <alignment horizontal="left" vertical="center" indent="1"/>
    </xf>
    <xf numFmtId="0" fontId="3" fillId="95" borderId="73" applyNumberFormat="0" applyProtection="0">
      <alignment horizontal="left" vertical="center" indent="1"/>
    </xf>
    <xf numFmtId="0" fontId="3" fillId="95" borderId="73" applyNumberFormat="0" applyProtection="0">
      <alignment horizontal="left" vertical="center" indent="1"/>
    </xf>
    <xf numFmtId="0" fontId="3" fillId="95" borderId="73" applyNumberFormat="0" applyProtection="0">
      <alignment horizontal="left" vertical="center" indent="1"/>
    </xf>
    <xf numFmtId="0" fontId="3" fillId="95" borderId="73" applyNumberFormat="0" applyProtection="0">
      <alignment horizontal="left" vertical="center" indent="1"/>
    </xf>
    <xf numFmtId="0" fontId="3" fillId="95" borderId="73" applyNumberFormat="0" applyProtection="0">
      <alignment horizontal="left" vertical="center" indent="1"/>
    </xf>
    <xf numFmtId="0" fontId="3" fillId="95" borderId="73" applyNumberFormat="0" applyProtection="0">
      <alignment horizontal="left" vertical="center" indent="1"/>
    </xf>
    <xf numFmtId="0" fontId="3" fillId="95" borderId="73" applyNumberFormat="0" applyProtection="0">
      <alignment horizontal="left" vertical="center" indent="1"/>
    </xf>
    <xf numFmtId="0" fontId="3" fillId="95" borderId="73" applyNumberFormat="0" applyProtection="0">
      <alignment horizontal="left" vertical="center" indent="1"/>
    </xf>
    <xf numFmtId="0" fontId="3" fillId="95" borderId="73" applyNumberFormat="0" applyProtection="0">
      <alignment horizontal="left" vertical="center" indent="1"/>
    </xf>
    <xf numFmtId="0" fontId="3" fillId="95" borderId="73" applyNumberFormat="0" applyProtection="0">
      <alignment horizontal="left" vertical="center" indent="1"/>
    </xf>
    <xf numFmtId="0" fontId="3" fillId="95" borderId="73" applyNumberFormat="0" applyProtection="0">
      <alignment horizontal="left" vertical="center" indent="1"/>
    </xf>
    <xf numFmtId="0" fontId="3" fillId="95" borderId="73" applyNumberFormat="0" applyProtection="0">
      <alignment horizontal="left" vertical="center" indent="1"/>
    </xf>
    <xf numFmtId="0" fontId="3" fillId="95" borderId="73" applyNumberFormat="0" applyProtection="0">
      <alignment horizontal="left" vertical="center" indent="1"/>
    </xf>
    <xf numFmtId="0" fontId="3" fillId="95" borderId="73" applyNumberFormat="0" applyProtection="0">
      <alignment horizontal="left" vertical="center" indent="1"/>
    </xf>
    <xf numFmtId="0" fontId="3" fillId="95" borderId="73" applyNumberFormat="0" applyProtection="0">
      <alignment horizontal="left" vertical="center" indent="1"/>
    </xf>
    <xf numFmtId="0" fontId="3" fillId="95" borderId="73" applyNumberFormat="0" applyProtection="0">
      <alignment horizontal="left" vertical="center" indent="1"/>
    </xf>
    <xf numFmtId="0" fontId="3" fillId="95" borderId="73" applyNumberFormat="0" applyProtection="0">
      <alignment horizontal="left" vertical="center" indent="1"/>
    </xf>
    <xf numFmtId="0" fontId="3" fillId="95" borderId="73" applyNumberFormat="0" applyProtection="0">
      <alignment horizontal="left" vertical="center" indent="1"/>
    </xf>
    <xf numFmtId="0" fontId="3" fillId="95" borderId="73" applyNumberFormat="0" applyProtection="0">
      <alignment horizontal="left" vertical="center" indent="1"/>
    </xf>
    <xf numFmtId="0" fontId="3" fillId="95" borderId="73" applyNumberFormat="0" applyProtection="0">
      <alignment horizontal="left" vertical="center" indent="1"/>
    </xf>
    <xf numFmtId="0" fontId="3" fillId="95" borderId="73" applyNumberFormat="0" applyProtection="0">
      <alignment horizontal="left" vertical="center" indent="1"/>
    </xf>
    <xf numFmtId="0" fontId="3" fillId="95" borderId="73" applyNumberFormat="0" applyProtection="0">
      <alignment horizontal="left" vertical="center" indent="1"/>
    </xf>
    <xf numFmtId="0" fontId="3" fillId="95" borderId="73" applyNumberFormat="0" applyProtection="0">
      <alignment horizontal="left" vertical="center" indent="1"/>
    </xf>
    <xf numFmtId="0" fontId="3" fillId="95" borderId="73" applyNumberFormat="0" applyProtection="0">
      <alignment horizontal="left" vertical="center" indent="1"/>
    </xf>
    <xf numFmtId="0" fontId="3" fillId="95" borderId="73" applyNumberFormat="0" applyProtection="0">
      <alignment horizontal="left" vertical="center" indent="1"/>
    </xf>
    <xf numFmtId="0" fontId="3" fillId="95" borderId="73" applyNumberFormat="0" applyProtection="0">
      <alignment horizontal="left" vertical="center" indent="1"/>
    </xf>
    <xf numFmtId="0" fontId="3" fillId="95" borderId="73" applyNumberFormat="0" applyProtection="0">
      <alignment horizontal="left" vertical="center" indent="1"/>
    </xf>
    <xf numFmtId="0" fontId="3" fillId="95" borderId="73" applyNumberFormat="0" applyProtection="0">
      <alignment horizontal="left" vertical="center" indent="1"/>
    </xf>
    <xf numFmtId="0" fontId="3" fillId="95" borderId="73" applyNumberFormat="0" applyProtection="0">
      <alignment horizontal="left" vertical="center" indent="1"/>
    </xf>
    <xf numFmtId="0" fontId="3" fillId="95" borderId="73" applyNumberFormat="0" applyProtection="0">
      <alignment horizontal="left" vertical="center" indent="1"/>
    </xf>
    <xf numFmtId="0" fontId="3" fillId="95" borderId="73" applyNumberFormat="0" applyProtection="0">
      <alignment horizontal="left" vertical="center" indent="1"/>
    </xf>
    <xf numFmtId="0" fontId="3" fillId="95" borderId="73" applyNumberFormat="0" applyProtection="0">
      <alignment horizontal="left" vertical="center" indent="1"/>
    </xf>
    <xf numFmtId="0" fontId="3" fillId="95" borderId="73" applyNumberFormat="0" applyProtection="0">
      <alignment horizontal="left" vertical="center" indent="1"/>
    </xf>
    <xf numFmtId="0" fontId="3" fillId="95" borderId="73" applyNumberFormat="0" applyProtection="0">
      <alignment horizontal="left" vertical="center" indent="1"/>
    </xf>
    <xf numFmtId="0" fontId="3" fillId="95" borderId="73" applyNumberFormat="0" applyProtection="0">
      <alignment horizontal="left" vertical="center" indent="1"/>
    </xf>
    <xf numFmtId="0" fontId="3" fillId="95" borderId="73" applyNumberFormat="0" applyProtection="0">
      <alignment horizontal="left" vertical="center" indent="1"/>
    </xf>
    <xf numFmtId="0" fontId="3" fillId="95" borderId="73" applyNumberFormat="0" applyProtection="0">
      <alignment horizontal="left" vertical="center" indent="1"/>
    </xf>
    <xf numFmtId="0" fontId="3" fillId="95" borderId="73" applyNumberFormat="0" applyProtection="0">
      <alignment horizontal="left" vertical="center" indent="1"/>
    </xf>
    <xf numFmtId="0" fontId="3" fillId="95" borderId="73" applyNumberFormat="0" applyProtection="0">
      <alignment horizontal="left" vertical="center" indent="1"/>
    </xf>
    <xf numFmtId="0" fontId="3" fillId="95" borderId="73" applyNumberFormat="0" applyProtection="0">
      <alignment horizontal="left" vertical="center" indent="1"/>
    </xf>
    <xf numFmtId="0" fontId="3" fillId="95" borderId="73" applyNumberFormat="0" applyProtection="0">
      <alignment horizontal="left" vertical="center" indent="1"/>
    </xf>
    <xf numFmtId="0" fontId="3" fillId="95" borderId="73" applyNumberFormat="0" applyProtection="0">
      <alignment horizontal="left" vertical="center" indent="1"/>
    </xf>
    <xf numFmtId="0" fontId="3" fillId="95" borderId="73" applyNumberFormat="0" applyProtection="0">
      <alignment horizontal="left" vertical="center" indent="1"/>
    </xf>
    <xf numFmtId="0" fontId="3" fillId="95" borderId="73" applyNumberFormat="0" applyProtection="0">
      <alignment horizontal="left" vertical="center" indent="1"/>
    </xf>
    <xf numFmtId="0" fontId="3" fillId="95" borderId="73" applyNumberFormat="0" applyProtection="0">
      <alignment horizontal="left" vertical="center" indent="1"/>
    </xf>
    <xf numFmtId="0" fontId="3" fillId="95" borderId="73" applyNumberFormat="0" applyProtection="0">
      <alignment horizontal="left" vertical="center" indent="1"/>
    </xf>
    <xf numFmtId="0" fontId="3" fillId="95" borderId="73" applyNumberFormat="0" applyProtection="0">
      <alignment horizontal="left" vertical="center" indent="1"/>
    </xf>
    <xf numFmtId="0" fontId="3" fillId="95" borderId="73" applyNumberFormat="0" applyProtection="0">
      <alignment horizontal="left" vertical="center" indent="1"/>
    </xf>
    <xf numFmtId="0" fontId="3" fillId="95" borderId="73" applyNumberFormat="0" applyProtection="0">
      <alignment horizontal="left" vertical="center" indent="1"/>
    </xf>
    <xf numFmtId="0" fontId="3" fillId="95" borderId="73" applyNumberFormat="0" applyProtection="0">
      <alignment horizontal="left" vertical="center" indent="1"/>
    </xf>
    <xf numFmtId="0" fontId="3" fillId="95" borderId="73" applyNumberFormat="0" applyProtection="0">
      <alignment horizontal="left" vertical="center" indent="1"/>
    </xf>
    <xf numFmtId="0" fontId="3" fillId="95" borderId="73" applyNumberFormat="0" applyProtection="0">
      <alignment horizontal="left" vertical="center" indent="1"/>
    </xf>
    <xf numFmtId="0" fontId="3" fillId="95" borderId="73" applyNumberFormat="0" applyProtection="0">
      <alignment horizontal="left" vertical="center" indent="1"/>
    </xf>
    <xf numFmtId="0" fontId="3" fillId="95" borderId="73" applyNumberFormat="0" applyProtection="0">
      <alignment horizontal="left" vertical="center" indent="1"/>
    </xf>
    <xf numFmtId="0" fontId="3" fillId="95" borderId="73" applyNumberFormat="0" applyProtection="0">
      <alignment horizontal="left" vertical="center" indent="1"/>
    </xf>
    <xf numFmtId="0" fontId="3" fillId="95" borderId="73" applyNumberFormat="0" applyProtection="0">
      <alignment horizontal="left" vertical="center" indent="1"/>
    </xf>
    <xf numFmtId="0" fontId="3" fillId="95" borderId="73" applyNumberFormat="0" applyProtection="0">
      <alignment horizontal="left" vertical="center" indent="1"/>
    </xf>
    <xf numFmtId="0" fontId="3" fillId="95" borderId="73" applyNumberFormat="0" applyProtection="0">
      <alignment horizontal="left" vertical="center" indent="1"/>
    </xf>
    <xf numFmtId="0" fontId="3" fillId="95" borderId="73" applyNumberFormat="0" applyProtection="0">
      <alignment horizontal="left" vertical="center" indent="1"/>
    </xf>
    <xf numFmtId="0" fontId="3" fillId="95" borderId="73" applyNumberFormat="0" applyProtection="0">
      <alignment horizontal="left" vertical="center" indent="1"/>
    </xf>
    <xf numFmtId="0" fontId="3" fillId="95" borderId="73" applyNumberFormat="0" applyProtection="0">
      <alignment horizontal="left" vertical="center" indent="1"/>
    </xf>
    <xf numFmtId="0" fontId="3" fillId="95" borderId="73" applyNumberFormat="0" applyProtection="0">
      <alignment horizontal="left" vertical="center" indent="1"/>
    </xf>
    <xf numFmtId="0" fontId="3" fillId="95" borderId="73" applyNumberFormat="0" applyProtection="0">
      <alignment horizontal="left" vertical="center" indent="1"/>
    </xf>
    <xf numFmtId="0" fontId="3" fillId="95" borderId="73" applyNumberFormat="0" applyProtection="0">
      <alignment horizontal="left" vertical="center" indent="1"/>
    </xf>
    <xf numFmtId="0" fontId="3" fillId="95" borderId="73" applyNumberFormat="0" applyProtection="0">
      <alignment horizontal="left" vertical="center" indent="1"/>
    </xf>
    <xf numFmtId="0" fontId="3" fillId="95" borderId="73" applyNumberFormat="0" applyProtection="0">
      <alignment horizontal="left" vertical="center" indent="1"/>
    </xf>
    <xf numFmtId="0" fontId="3" fillId="95" borderId="73" applyNumberFormat="0" applyProtection="0">
      <alignment horizontal="left" vertical="center" indent="1"/>
    </xf>
    <xf numFmtId="0" fontId="3" fillId="95" borderId="73" applyNumberFormat="0" applyProtection="0">
      <alignment horizontal="left" vertical="center" indent="1"/>
    </xf>
    <xf numFmtId="0" fontId="3" fillId="95" borderId="73" applyNumberFormat="0" applyProtection="0">
      <alignment horizontal="left" vertical="center" indent="1"/>
    </xf>
    <xf numFmtId="0" fontId="3" fillId="95" borderId="73" applyNumberFormat="0" applyProtection="0">
      <alignment horizontal="left" vertical="center" indent="1"/>
    </xf>
    <xf numFmtId="0" fontId="3" fillId="95" borderId="73" applyNumberFormat="0" applyProtection="0">
      <alignment horizontal="left" vertical="center" indent="1"/>
    </xf>
    <xf numFmtId="0" fontId="3" fillId="95" borderId="73" applyNumberFormat="0" applyProtection="0">
      <alignment horizontal="left" vertical="center" indent="1"/>
    </xf>
    <xf numFmtId="0" fontId="3" fillId="95" borderId="73" applyNumberFormat="0" applyProtection="0">
      <alignment horizontal="left" vertical="center" indent="1"/>
    </xf>
    <xf numFmtId="0" fontId="3" fillId="95" borderId="73" applyNumberFormat="0" applyProtection="0">
      <alignment horizontal="left" vertical="center" indent="1"/>
    </xf>
    <xf numFmtId="0" fontId="3" fillId="95" borderId="73" applyNumberFormat="0" applyProtection="0">
      <alignment horizontal="left" vertical="center" indent="1"/>
    </xf>
    <xf numFmtId="0" fontId="3" fillId="95" borderId="73" applyNumberFormat="0" applyProtection="0">
      <alignment horizontal="left" vertical="center" indent="1"/>
    </xf>
    <xf numFmtId="0" fontId="3" fillId="95" borderId="73" applyNumberFormat="0" applyProtection="0">
      <alignment horizontal="left" vertical="center" indent="1"/>
    </xf>
    <xf numFmtId="0" fontId="3" fillId="95" borderId="73" applyNumberFormat="0" applyProtection="0">
      <alignment horizontal="left" vertical="center" indent="1"/>
    </xf>
    <xf numFmtId="0" fontId="3" fillId="95" borderId="73" applyNumberFormat="0" applyProtection="0">
      <alignment horizontal="left" vertical="center" indent="1"/>
    </xf>
    <xf numFmtId="0" fontId="3" fillId="95" borderId="73" applyNumberFormat="0" applyProtection="0">
      <alignment horizontal="left" vertical="center" indent="1"/>
    </xf>
    <xf numFmtId="0" fontId="3" fillId="95" borderId="73" applyNumberFormat="0" applyProtection="0">
      <alignment horizontal="left" vertical="center" indent="1"/>
    </xf>
    <xf numFmtId="0" fontId="3" fillId="95" borderId="73" applyNumberFormat="0" applyProtection="0">
      <alignment horizontal="left" vertical="center" indent="1"/>
    </xf>
    <xf numFmtId="0" fontId="3" fillId="95" borderId="73" applyNumberFormat="0" applyProtection="0">
      <alignment horizontal="left" vertical="center" indent="1"/>
    </xf>
    <xf numFmtId="0" fontId="3" fillId="95" borderId="73" applyNumberFormat="0" applyProtection="0">
      <alignment horizontal="left" vertical="center" indent="1"/>
    </xf>
    <xf numFmtId="0" fontId="3" fillId="95" borderId="73" applyNumberFormat="0" applyProtection="0">
      <alignment horizontal="left" vertical="center" indent="1"/>
    </xf>
    <xf numFmtId="0" fontId="3" fillId="95" borderId="73" applyNumberFormat="0" applyProtection="0">
      <alignment horizontal="left" vertical="center" indent="1"/>
    </xf>
    <xf numFmtId="0" fontId="3" fillId="95" borderId="73" applyNumberFormat="0" applyProtection="0">
      <alignment horizontal="left" vertical="center" indent="1"/>
    </xf>
    <xf numFmtId="0" fontId="3" fillId="95" borderId="73" applyNumberFormat="0" applyProtection="0">
      <alignment horizontal="left" vertical="center" indent="1"/>
    </xf>
    <xf numFmtId="0" fontId="3" fillId="95" borderId="73" applyNumberFormat="0" applyProtection="0">
      <alignment horizontal="left" vertical="center" indent="1"/>
    </xf>
    <xf numFmtId="0" fontId="3" fillId="95" borderId="73" applyNumberFormat="0" applyProtection="0">
      <alignment horizontal="left" vertical="center" indent="1"/>
    </xf>
    <xf numFmtId="0" fontId="3" fillId="95" borderId="73" applyNumberFormat="0" applyProtection="0">
      <alignment horizontal="left" vertical="center" indent="1"/>
    </xf>
    <xf numFmtId="0" fontId="3" fillId="95" borderId="73" applyNumberFormat="0" applyProtection="0">
      <alignment horizontal="left" vertical="center" indent="1"/>
    </xf>
    <xf numFmtId="0" fontId="3" fillId="95" borderId="73" applyNumberFormat="0" applyProtection="0">
      <alignment horizontal="left" vertical="center" indent="1"/>
    </xf>
    <xf numFmtId="0" fontId="3" fillId="95" borderId="73" applyNumberFormat="0" applyProtection="0">
      <alignment horizontal="left" vertical="center" indent="1"/>
    </xf>
    <xf numFmtId="0" fontId="3" fillId="95" borderId="73" applyNumberFormat="0" applyProtection="0">
      <alignment horizontal="left" vertical="center" indent="1"/>
    </xf>
    <xf numFmtId="0" fontId="3" fillId="95" borderId="73" applyNumberFormat="0" applyProtection="0">
      <alignment horizontal="left" vertical="center" indent="1"/>
    </xf>
    <xf numFmtId="0" fontId="3" fillId="95" borderId="73" applyNumberFormat="0" applyProtection="0">
      <alignment horizontal="left" vertical="center" indent="1"/>
    </xf>
    <xf numFmtId="0" fontId="3" fillId="95" borderId="73" applyNumberFormat="0" applyProtection="0">
      <alignment horizontal="left" vertical="center" indent="1"/>
    </xf>
    <xf numFmtId="0" fontId="3" fillId="95" borderId="73" applyNumberFormat="0" applyProtection="0">
      <alignment horizontal="left" vertical="center" indent="1"/>
    </xf>
    <xf numFmtId="0" fontId="3" fillId="95" borderId="73" applyNumberFormat="0" applyProtection="0">
      <alignment horizontal="left" vertical="center" indent="1"/>
    </xf>
    <xf numFmtId="0" fontId="3" fillId="95" borderId="73" applyNumberFormat="0" applyProtection="0">
      <alignment horizontal="left" vertical="center" indent="1"/>
    </xf>
    <xf numFmtId="0" fontId="3" fillId="95" borderId="73" applyNumberFormat="0" applyProtection="0">
      <alignment horizontal="left" vertical="center" indent="1"/>
    </xf>
    <xf numFmtId="0" fontId="3" fillId="95" borderId="73" applyNumberFormat="0" applyProtection="0">
      <alignment horizontal="left" vertical="center" indent="1"/>
    </xf>
    <xf numFmtId="0" fontId="3" fillId="95" borderId="73" applyNumberFormat="0" applyProtection="0">
      <alignment horizontal="left" vertical="center" indent="1"/>
    </xf>
    <xf numFmtId="0" fontId="3" fillId="95" borderId="73" applyNumberFormat="0" applyProtection="0">
      <alignment horizontal="left" vertical="center" indent="1"/>
    </xf>
    <xf numFmtId="0" fontId="3" fillId="95" borderId="73" applyNumberFormat="0" applyProtection="0">
      <alignment horizontal="left" vertical="center" indent="1"/>
    </xf>
    <xf numFmtId="0" fontId="3" fillId="95" borderId="73" applyNumberFormat="0" applyProtection="0">
      <alignment horizontal="left" vertical="center" indent="1"/>
    </xf>
    <xf numFmtId="0" fontId="3" fillId="95" borderId="73" applyNumberFormat="0" applyProtection="0">
      <alignment horizontal="left" vertical="center" indent="1"/>
    </xf>
    <xf numFmtId="0" fontId="3" fillId="95" borderId="73" applyNumberFormat="0" applyProtection="0">
      <alignment horizontal="left" vertical="center" indent="1"/>
    </xf>
    <xf numFmtId="0" fontId="3" fillId="95" borderId="73" applyNumberFormat="0" applyProtection="0">
      <alignment horizontal="left" vertical="center" indent="1"/>
    </xf>
    <xf numFmtId="0" fontId="3" fillId="95" borderId="73" applyNumberFormat="0" applyProtection="0">
      <alignment horizontal="left" vertical="center" indent="1"/>
    </xf>
    <xf numFmtId="0" fontId="3" fillId="95" borderId="73" applyNumberFormat="0" applyProtection="0">
      <alignment horizontal="left" vertical="center" indent="1"/>
    </xf>
    <xf numFmtId="0" fontId="3" fillId="95" borderId="73" applyNumberFormat="0" applyProtection="0">
      <alignment horizontal="left" vertical="center" indent="1"/>
    </xf>
    <xf numFmtId="0" fontId="3" fillId="95" borderId="73" applyNumberFormat="0" applyProtection="0">
      <alignment horizontal="left" vertical="center" indent="1"/>
    </xf>
    <xf numFmtId="0" fontId="3" fillId="95" borderId="73" applyNumberFormat="0" applyProtection="0">
      <alignment horizontal="left" vertical="center" indent="1"/>
    </xf>
    <xf numFmtId="0" fontId="3" fillId="95" borderId="73" applyNumberFormat="0" applyProtection="0">
      <alignment horizontal="left" vertical="center" indent="1"/>
    </xf>
    <xf numFmtId="0" fontId="3" fillId="95" borderId="73" applyNumberFormat="0" applyProtection="0">
      <alignment horizontal="left" vertical="center" indent="1"/>
    </xf>
    <xf numFmtId="0" fontId="3" fillId="95" borderId="73" applyNumberFormat="0" applyProtection="0">
      <alignment horizontal="left" vertical="center" indent="1"/>
    </xf>
    <xf numFmtId="0" fontId="3" fillId="95" borderId="73" applyNumberFormat="0" applyProtection="0">
      <alignment horizontal="left" vertical="center" indent="1"/>
    </xf>
    <xf numFmtId="0" fontId="3" fillId="95" borderId="73" applyNumberFormat="0" applyProtection="0">
      <alignment horizontal="left" vertical="center" indent="1"/>
    </xf>
    <xf numFmtId="0" fontId="3" fillId="95" borderId="73" applyNumberFormat="0" applyProtection="0">
      <alignment horizontal="left" vertical="center" indent="1"/>
    </xf>
    <xf numFmtId="0" fontId="3" fillId="95" borderId="73" applyNumberFormat="0" applyProtection="0">
      <alignment horizontal="left" vertical="center" indent="1"/>
    </xf>
    <xf numFmtId="0" fontId="3" fillId="95" borderId="73" applyNumberFormat="0" applyProtection="0">
      <alignment horizontal="left" vertical="center" indent="1"/>
    </xf>
    <xf numFmtId="0" fontId="3" fillId="95" borderId="73" applyNumberFormat="0" applyProtection="0">
      <alignment horizontal="left" vertical="center" indent="1"/>
    </xf>
    <xf numFmtId="0" fontId="3" fillId="95" borderId="73" applyNumberFormat="0" applyProtection="0">
      <alignment horizontal="left" vertical="center" indent="1"/>
    </xf>
    <xf numFmtId="0" fontId="3" fillId="95" borderId="73" applyNumberFormat="0" applyProtection="0">
      <alignment horizontal="left" vertical="center" indent="1"/>
    </xf>
    <xf numFmtId="0" fontId="3" fillId="95" borderId="73" applyNumberFormat="0" applyProtection="0">
      <alignment horizontal="left" vertical="center" indent="1"/>
    </xf>
    <xf numFmtId="0" fontId="3" fillId="95" borderId="73" applyNumberFormat="0" applyProtection="0">
      <alignment horizontal="left" vertical="center" indent="1"/>
    </xf>
    <xf numFmtId="0" fontId="3" fillId="95" borderId="73" applyNumberFormat="0" applyProtection="0">
      <alignment horizontal="left" vertical="center" indent="1"/>
    </xf>
    <xf numFmtId="0" fontId="3" fillId="95" borderId="73" applyNumberFormat="0" applyProtection="0">
      <alignment horizontal="left" vertical="center" indent="1"/>
    </xf>
    <xf numFmtId="0" fontId="3" fillId="95" borderId="73" applyNumberFormat="0" applyProtection="0">
      <alignment horizontal="left" vertical="center" indent="1"/>
    </xf>
    <xf numFmtId="0" fontId="3" fillId="95" borderId="73" applyNumberFormat="0" applyProtection="0">
      <alignment horizontal="left" vertical="center" indent="1"/>
    </xf>
    <xf numFmtId="0" fontId="3" fillId="95" borderId="73" applyNumberFormat="0" applyProtection="0">
      <alignment horizontal="left" vertical="center" indent="1"/>
    </xf>
    <xf numFmtId="0" fontId="3" fillId="95" borderId="73" applyNumberFormat="0" applyProtection="0">
      <alignment horizontal="left" vertical="center" indent="1"/>
    </xf>
    <xf numFmtId="0" fontId="3" fillId="95" borderId="73" applyNumberFormat="0" applyProtection="0">
      <alignment horizontal="left" vertical="center" indent="1"/>
    </xf>
    <xf numFmtId="0" fontId="3" fillId="95" borderId="73" applyNumberFormat="0" applyProtection="0">
      <alignment horizontal="left" vertical="center" indent="1"/>
    </xf>
    <xf numFmtId="0" fontId="3" fillId="95" borderId="73" applyNumberFormat="0" applyProtection="0">
      <alignment horizontal="left" vertical="center" indent="1"/>
    </xf>
    <xf numFmtId="0" fontId="3" fillId="95" borderId="73" applyNumberFormat="0" applyProtection="0">
      <alignment horizontal="left" vertical="center" indent="1"/>
    </xf>
    <xf numFmtId="0" fontId="3" fillId="95" borderId="73" applyNumberFormat="0" applyProtection="0">
      <alignment horizontal="left" vertical="center" indent="1"/>
    </xf>
    <xf numFmtId="0" fontId="3" fillId="95" borderId="73" applyNumberFormat="0" applyProtection="0">
      <alignment horizontal="left" vertical="center" indent="1"/>
    </xf>
    <xf numFmtId="0" fontId="3" fillId="95" borderId="73" applyNumberFormat="0" applyProtection="0">
      <alignment horizontal="left" vertical="center" indent="1"/>
    </xf>
    <xf numFmtId="0" fontId="3" fillId="95" borderId="73" applyNumberFormat="0" applyProtection="0">
      <alignment horizontal="left" vertical="center" indent="1"/>
    </xf>
    <xf numFmtId="0" fontId="3" fillId="95" borderId="73" applyNumberFormat="0" applyProtection="0">
      <alignment horizontal="left" vertical="center" indent="1"/>
    </xf>
    <xf numFmtId="0" fontId="3" fillId="95" borderId="73" applyNumberFormat="0" applyProtection="0">
      <alignment horizontal="left" vertical="center" indent="1"/>
    </xf>
    <xf numFmtId="0" fontId="3" fillId="95" borderId="73" applyNumberFormat="0" applyProtection="0">
      <alignment horizontal="left" vertical="center" indent="1"/>
    </xf>
    <xf numFmtId="0" fontId="3" fillId="95" borderId="73" applyNumberFormat="0" applyProtection="0">
      <alignment horizontal="left" vertical="center" indent="1"/>
    </xf>
    <xf numFmtId="0" fontId="3" fillId="95" borderId="73" applyNumberFormat="0" applyProtection="0">
      <alignment horizontal="left" vertical="center" indent="1"/>
    </xf>
    <xf numFmtId="0" fontId="3" fillId="95" borderId="73" applyNumberFormat="0" applyProtection="0">
      <alignment horizontal="left" vertical="center" indent="1"/>
    </xf>
    <xf numFmtId="0" fontId="3" fillId="95" borderId="73" applyNumberFormat="0" applyProtection="0">
      <alignment horizontal="left" vertical="center" indent="1"/>
    </xf>
    <xf numFmtId="0" fontId="3" fillId="95" borderId="73" applyNumberFormat="0" applyProtection="0">
      <alignment horizontal="left" vertical="center" indent="1"/>
    </xf>
    <xf numFmtId="0" fontId="3" fillId="95" borderId="73" applyNumberFormat="0" applyProtection="0">
      <alignment horizontal="left" vertical="center" indent="1"/>
    </xf>
    <xf numFmtId="0" fontId="3" fillId="95" borderId="73" applyNumberFormat="0" applyProtection="0">
      <alignment horizontal="left" vertical="center" indent="1"/>
    </xf>
    <xf numFmtId="0" fontId="3" fillId="95" borderId="73" applyNumberFormat="0" applyProtection="0">
      <alignment horizontal="left" vertical="center" indent="1"/>
    </xf>
    <xf numFmtId="0" fontId="3" fillId="95" borderId="73" applyNumberFormat="0" applyProtection="0">
      <alignment horizontal="left" vertical="center" indent="1"/>
    </xf>
    <xf numFmtId="0" fontId="3" fillId="95" borderId="73" applyNumberFormat="0" applyProtection="0">
      <alignment horizontal="left" vertical="center" indent="1"/>
    </xf>
    <xf numFmtId="0" fontId="3" fillId="95" borderId="73" applyNumberFormat="0" applyProtection="0">
      <alignment horizontal="left" vertical="center" indent="1"/>
    </xf>
    <xf numFmtId="0" fontId="3" fillId="95" borderId="73" applyNumberFormat="0" applyProtection="0">
      <alignment horizontal="left" vertical="center" indent="1"/>
    </xf>
    <xf numFmtId="0" fontId="3" fillId="95" borderId="73" applyNumberFormat="0" applyProtection="0">
      <alignment horizontal="left" vertical="center" indent="1"/>
    </xf>
    <xf numFmtId="0" fontId="3" fillId="95" borderId="73" applyNumberFormat="0" applyProtection="0">
      <alignment horizontal="left" vertical="center" indent="1"/>
    </xf>
    <xf numFmtId="0" fontId="3" fillId="95" borderId="73" applyNumberFormat="0" applyProtection="0">
      <alignment horizontal="left" vertical="center" indent="1"/>
    </xf>
    <xf numFmtId="0" fontId="3" fillId="95" borderId="73" applyNumberFormat="0" applyProtection="0">
      <alignment horizontal="left" vertical="center" indent="1"/>
    </xf>
    <xf numFmtId="0" fontId="3" fillId="95" borderId="73" applyNumberFormat="0" applyProtection="0">
      <alignment horizontal="left" vertical="center" indent="1"/>
    </xf>
    <xf numFmtId="0" fontId="3" fillId="95" borderId="73" applyNumberFormat="0" applyProtection="0">
      <alignment horizontal="left" vertical="center" indent="1"/>
    </xf>
    <xf numFmtId="0" fontId="3" fillId="95" borderId="73" applyNumberFormat="0" applyProtection="0">
      <alignment horizontal="left" vertical="center" indent="1"/>
    </xf>
    <xf numFmtId="0" fontId="3" fillId="95" borderId="73" applyNumberFormat="0" applyProtection="0">
      <alignment horizontal="left" vertical="center" indent="1"/>
    </xf>
    <xf numFmtId="0" fontId="3" fillId="95" borderId="73" applyNumberFormat="0" applyProtection="0">
      <alignment horizontal="left" vertical="center" indent="1"/>
    </xf>
    <xf numFmtId="0" fontId="3" fillId="95" borderId="73" applyNumberFormat="0" applyProtection="0">
      <alignment horizontal="left" vertical="center" indent="1"/>
    </xf>
    <xf numFmtId="0" fontId="3" fillId="95" borderId="73" applyNumberFormat="0" applyProtection="0">
      <alignment horizontal="left" vertical="center" indent="1"/>
    </xf>
    <xf numFmtId="0" fontId="3" fillId="95" borderId="73" applyNumberFormat="0" applyProtection="0">
      <alignment horizontal="left" vertical="center" indent="1"/>
    </xf>
    <xf numFmtId="0" fontId="3" fillId="95" borderId="73" applyNumberFormat="0" applyProtection="0">
      <alignment horizontal="left" vertical="center" indent="1"/>
    </xf>
    <xf numFmtId="0" fontId="3" fillId="95" borderId="73" applyNumberFormat="0" applyProtection="0">
      <alignment horizontal="left" vertical="center" indent="1"/>
    </xf>
    <xf numFmtId="0" fontId="3" fillId="95" borderId="73" applyNumberFormat="0" applyProtection="0">
      <alignment horizontal="left" vertical="center" indent="1"/>
    </xf>
    <xf numFmtId="0" fontId="3" fillId="95" borderId="73" applyNumberFormat="0" applyProtection="0">
      <alignment horizontal="left" vertical="center" indent="1"/>
    </xf>
    <xf numFmtId="0" fontId="3" fillId="95" borderId="73" applyNumberFormat="0" applyProtection="0">
      <alignment horizontal="left" vertical="center" indent="1"/>
    </xf>
    <xf numFmtId="0" fontId="3" fillId="95" borderId="73" applyNumberFormat="0" applyProtection="0">
      <alignment horizontal="left" vertical="center" indent="1"/>
    </xf>
    <xf numFmtId="0" fontId="3" fillId="95" borderId="73" applyNumberFormat="0" applyProtection="0">
      <alignment horizontal="left" vertical="center" indent="1"/>
    </xf>
    <xf numFmtId="0" fontId="3" fillId="95" borderId="73" applyNumberFormat="0" applyProtection="0">
      <alignment horizontal="left" vertical="center" indent="1"/>
    </xf>
    <xf numFmtId="0" fontId="3" fillId="95" borderId="73" applyNumberFormat="0" applyProtection="0">
      <alignment horizontal="left" vertical="center" indent="1"/>
    </xf>
    <xf numFmtId="0" fontId="3" fillId="95" borderId="73" applyNumberFormat="0" applyProtection="0">
      <alignment horizontal="left" vertical="center" indent="1"/>
    </xf>
    <xf numFmtId="0" fontId="3" fillId="95" borderId="73" applyNumberFormat="0" applyProtection="0">
      <alignment horizontal="left" vertical="center" indent="1"/>
    </xf>
    <xf numFmtId="0" fontId="3" fillId="95" borderId="73" applyNumberFormat="0" applyProtection="0">
      <alignment horizontal="left" vertical="center" indent="1"/>
    </xf>
    <xf numFmtId="0" fontId="3" fillId="95" borderId="73" applyNumberFormat="0" applyProtection="0">
      <alignment horizontal="left" vertical="center" indent="1"/>
    </xf>
    <xf numFmtId="0" fontId="3" fillId="95" borderId="73" applyNumberFormat="0" applyProtection="0">
      <alignment horizontal="left" vertical="center" indent="1"/>
    </xf>
    <xf numFmtId="0" fontId="3" fillId="95" borderId="73" applyNumberFormat="0" applyProtection="0">
      <alignment horizontal="left" vertical="center" indent="1"/>
    </xf>
    <xf numFmtId="0" fontId="3" fillId="95" borderId="73" applyNumberFormat="0" applyProtection="0">
      <alignment horizontal="left" vertical="center" indent="1"/>
    </xf>
    <xf numFmtId="0" fontId="3" fillId="95" borderId="73" applyNumberFormat="0" applyProtection="0">
      <alignment horizontal="left" vertical="center" indent="1"/>
    </xf>
    <xf numFmtId="0" fontId="3" fillId="95" borderId="73" applyNumberFormat="0" applyProtection="0">
      <alignment horizontal="left" vertical="center" indent="1"/>
    </xf>
    <xf numFmtId="0" fontId="3" fillId="95" borderId="73" applyNumberFormat="0" applyProtection="0">
      <alignment horizontal="left" vertical="center" indent="1"/>
    </xf>
    <xf numFmtId="0" fontId="3" fillId="95" borderId="73" applyNumberFormat="0" applyProtection="0">
      <alignment horizontal="left" vertical="center" indent="1"/>
    </xf>
    <xf numFmtId="0" fontId="3" fillId="95" borderId="73" applyNumberFormat="0" applyProtection="0">
      <alignment horizontal="left" vertical="center" indent="1"/>
    </xf>
    <xf numFmtId="0" fontId="3" fillId="95" borderId="73" applyNumberFormat="0" applyProtection="0">
      <alignment horizontal="left" vertical="center" indent="1"/>
    </xf>
    <xf numFmtId="0" fontId="3" fillId="95" borderId="73" applyNumberFormat="0" applyProtection="0">
      <alignment horizontal="left" vertical="center" indent="1"/>
    </xf>
    <xf numFmtId="0" fontId="3" fillId="95" borderId="73" applyNumberFormat="0" applyProtection="0">
      <alignment horizontal="left" vertical="center" indent="1"/>
    </xf>
    <xf numFmtId="0" fontId="3" fillId="95" borderId="73" applyNumberFormat="0" applyProtection="0">
      <alignment horizontal="left" vertical="center" indent="1"/>
    </xf>
    <xf numFmtId="0" fontId="3" fillId="95" borderId="73" applyNumberFormat="0" applyProtection="0">
      <alignment horizontal="left" vertical="center" indent="1"/>
    </xf>
    <xf numFmtId="0" fontId="3" fillId="95" borderId="73" applyNumberFormat="0" applyProtection="0">
      <alignment horizontal="left" vertical="center" indent="1"/>
    </xf>
    <xf numFmtId="0" fontId="3" fillId="95" borderId="73" applyNumberFormat="0" applyProtection="0">
      <alignment horizontal="left" vertical="center" indent="1"/>
    </xf>
    <xf numFmtId="0" fontId="3" fillId="95" borderId="73" applyNumberFormat="0" applyProtection="0">
      <alignment horizontal="left" vertical="center" indent="1"/>
    </xf>
    <xf numFmtId="0" fontId="3" fillId="95" borderId="73" applyNumberFormat="0" applyProtection="0">
      <alignment horizontal="left" vertical="center" indent="1"/>
    </xf>
    <xf numFmtId="0" fontId="3" fillId="95" borderId="73" applyNumberFormat="0" applyProtection="0">
      <alignment horizontal="left" vertical="center" indent="1"/>
    </xf>
    <xf numFmtId="0" fontId="3" fillId="95" borderId="73" applyNumberFormat="0" applyProtection="0">
      <alignment horizontal="left" vertical="center" indent="1"/>
    </xf>
    <xf numFmtId="0" fontId="3" fillId="95" borderId="73" applyNumberFormat="0" applyProtection="0">
      <alignment horizontal="left" vertical="center" indent="1"/>
    </xf>
    <xf numFmtId="0" fontId="3" fillId="95" borderId="73" applyNumberFormat="0" applyProtection="0">
      <alignment horizontal="left" vertical="center" indent="1"/>
    </xf>
    <xf numFmtId="0" fontId="3" fillId="95" borderId="73" applyNumberFormat="0" applyProtection="0">
      <alignment horizontal="left" vertical="center" indent="1"/>
    </xf>
    <xf numFmtId="0" fontId="3" fillId="95" borderId="73" applyNumberFormat="0" applyProtection="0">
      <alignment horizontal="left" vertical="center" indent="1"/>
    </xf>
    <xf numFmtId="0" fontId="3" fillId="95" borderId="73" applyNumberFormat="0" applyProtection="0">
      <alignment horizontal="left" vertical="center" indent="1"/>
    </xf>
    <xf numFmtId="0" fontId="3" fillId="95" borderId="73" applyNumberFormat="0" applyProtection="0">
      <alignment horizontal="left" vertical="center" indent="1"/>
    </xf>
    <xf numFmtId="0" fontId="3" fillId="95" borderId="73" applyNumberFormat="0" applyProtection="0">
      <alignment horizontal="left" vertical="center" indent="1"/>
    </xf>
    <xf numFmtId="0" fontId="3" fillId="95" borderId="73" applyNumberFormat="0" applyProtection="0">
      <alignment horizontal="left" vertical="center" indent="1"/>
    </xf>
    <xf numFmtId="0" fontId="3" fillId="95" borderId="73" applyNumberFormat="0" applyProtection="0">
      <alignment horizontal="left" vertical="center" indent="1"/>
    </xf>
    <xf numFmtId="0" fontId="3" fillId="95" borderId="73" applyNumberFormat="0" applyProtection="0">
      <alignment horizontal="left" vertical="center" indent="1"/>
    </xf>
    <xf numFmtId="0" fontId="3" fillId="95" borderId="73" applyNumberFormat="0" applyProtection="0">
      <alignment horizontal="left" vertical="center" indent="1"/>
    </xf>
    <xf numFmtId="0" fontId="3" fillId="95" borderId="73" applyNumberFormat="0" applyProtection="0">
      <alignment horizontal="left" vertical="center" indent="1"/>
    </xf>
    <xf numFmtId="0" fontId="3" fillId="95" borderId="73" applyNumberFormat="0" applyProtection="0">
      <alignment horizontal="left" vertical="center" indent="1"/>
    </xf>
    <xf numFmtId="0" fontId="3" fillId="95" borderId="73" applyNumberFormat="0" applyProtection="0">
      <alignment horizontal="left" vertical="center" indent="1"/>
    </xf>
    <xf numFmtId="0" fontId="3" fillId="95" borderId="73" applyNumberFormat="0" applyProtection="0">
      <alignment horizontal="left" vertical="center" indent="1"/>
    </xf>
    <xf numFmtId="0" fontId="3" fillId="95" borderId="73" applyNumberFormat="0" applyProtection="0">
      <alignment horizontal="left" vertical="center" indent="1"/>
    </xf>
    <xf numFmtId="0" fontId="3" fillId="95" borderId="73" applyNumberFormat="0" applyProtection="0">
      <alignment horizontal="left" vertical="center" indent="1"/>
    </xf>
    <xf numFmtId="0" fontId="3" fillId="95" borderId="73" applyNumberFormat="0" applyProtection="0">
      <alignment horizontal="left" vertical="center" indent="1"/>
    </xf>
    <xf numFmtId="0" fontId="3" fillId="95" borderId="73" applyNumberFormat="0" applyProtection="0">
      <alignment horizontal="left" vertical="center" indent="1"/>
    </xf>
    <xf numFmtId="0" fontId="3" fillId="95" borderId="73" applyNumberFormat="0" applyProtection="0">
      <alignment horizontal="left" vertical="center" indent="1"/>
    </xf>
    <xf numFmtId="0" fontId="3" fillId="95" borderId="73" applyNumberFormat="0" applyProtection="0">
      <alignment horizontal="left" vertical="center" indent="1"/>
    </xf>
    <xf numFmtId="0" fontId="3" fillId="95" borderId="73" applyNumberFormat="0" applyProtection="0">
      <alignment horizontal="left" vertical="center" indent="1"/>
    </xf>
    <xf numFmtId="0" fontId="3" fillId="95" borderId="73" applyNumberFormat="0" applyProtection="0">
      <alignment horizontal="left" vertical="center" indent="1"/>
    </xf>
    <xf numFmtId="0" fontId="3" fillId="95" borderId="73" applyNumberFormat="0" applyProtection="0">
      <alignment horizontal="left" vertical="center" indent="1"/>
    </xf>
    <xf numFmtId="0" fontId="3" fillId="95" borderId="73" applyNumberFormat="0" applyProtection="0">
      <alignment horizontal="left" vertical="center" indent="1"/>
    </xf>
    <xf numFmtId="0" fontId="3" fillId="95" borderId="73" applyNumberFormat="0" applyProtection="0">
      <alignment horizontal="left" vertical="center" indent="1"/>
    </xf>
    <xf numFmtId="0" fontId="3" fillId="95" borderId="73" applyNumberFormat="0" applyProtection="0">
      <alignment horizontal="left" vertical="center" indent="1"/>
    </xf>
    <xf numFmtId="0" fontId="3" fillId="95" borderId="73" applyNumberFormat="0" applyProtection="0">
      <alignment horizontal="left" vertical="center" indent="1"/>
    </xf>
    <xf numFmtId="0" fontId="3" fillId="95" borderId="73" applyNumberFormat="0" applyProtection="0">
      <alignment horizontal="left" vertical="center" indent="1"/>
    </xf>
    <xf numFmtId="0" fontId="3" fillId="95" borderId="73" applyNumberFormat="0" applyProtection="0">
      <alignment horizontal="left" vertical="center" indent="1"/>
    </xf>
    <xf numFmtId="0" fontId="3" fillId="95" borderId="73" applyNumberFormat="0" applyProtection="0">
      <alignment horizontal="left" vertical="center" indent="1"/>
    </xf>
    <xf numFmtId="0" fontId="3" fillId="95" borderId="73" applyNumberFormat="0" applyProtection="0">
      <alignment horizontal="left" vertical="center" indent="1"/>
    </xf>
    <xf numFmtId="0" fontId="3" fillId="95" borderId="73" applyNumberFormat="0" applyProtection="0">
      <alignment horizontal="left" vertical="center" indent="1"/>
    </xf>
    <xf numFmtId="0" fontId="3" fillId="95" borderId="73" applyNumberFormat="0" applyProtection="0">
      <alignment horizontal="left" vertical="center" indent="1"/>
    </xf>
    <xf numFmtId="0" fontId="3" fillId="95" borderId="73" applyNumberFormat="0" applyProtection="0">
      <alignment horizontal="left" vertical="center" indent="1"/>
    </xf>
    <xf numFmtId="0" fontId="3" fillId="95" borderId="73" applyNumberFormat="0" applyProtection="0">
      <alignment horizontal="left" vertical="center" indent="1"/>
    </xf>
    <xf numFmtId="0" fontId="3" fillId="95" borderId="73" applyNumberFormat="0" applyProtection="0">
      <alignment horizontal="left" vertical="center" indent="1"/>
    </xf>
    <xf numFmtId="0" fontId="3" fillId="95" borderId="73" applyNumberFormat="0" applyProtection="0">
      <alignment horizontal="left" vertical="center" indent="1"/>
    </xf>
    <xf numFmtId="0" fontId="3" fillId="95" borderId="73" applyNumberFormat="0" applyProtection="0">
      <alignment horizontal="left" vertical="center" indent="1"/>
    </xf>
    <xf numFmtId="0" fontId="3" fillId="95" borderId="73" applyNumberFormat="0" applyProtection="0">
      <alignment horizontal="left" vertical="center" indent="1"/>
    </xf>
    <xf numFmtId="0" fontId="3" fillId="95" borderId="73" applyNumberFormat="0" applyProtection="0">
      <alignment horizontal="left" vertical="center" indent="1"/>
    </xf>
    <xf numFmtId="0" fontId="3" fillId="95" borderId="73" applyNumberFormat="0" applyProtection="0">
      <alignment horizontal="left" vertical="center" indent="1"/>
    </xf>
    <xf numFmtId="0" fontId="3" fillId="95" borderId="73" applyNumberFormat="0" applyProtection="0">
      <alignment horizontal="left" vertical="center" indent="1"/>
    </xf>
    <xf numFmtId="0" fontId="3" fillId="95" borderId="73" applyNumberFormat="0" applyProtection="0">
      <alignment horizontal="left" vertical="center" indent="1"/>
    </xf>
    <xf numFmtId="0" fontId="3" fillId="95" borderId="73" applyNumberFormat="0" applyProtection="0">
      <alignment horizontal="left" vertical="center" indent="1"/>
    </xf>
    <xf numFmtId="0" fontId="3" fillId="95" borderId="73" applyNumberFormat="0" applyProtection="0">
      <alignment horizontal="left" vertical="center" indent="1"/>
    </xf>
    <xf numFmtId="0" fontId="3" fillId="95" borderId="73" applyNumberFormat="0" applyProtection="0">
      <alignment horizontal="left" vertical="center" indent="1"/>
    </xf>
    <xf numFmtId="0" fontId="3" fillId="95" borderId="73" applyNumberFormat="0" applyProtection="0">
      <alignment horizontal="left" vertical="center" indent="1"/>
    </xf>
    <xf numFmtId="0" fontId="3" fillId="95" borderId="73" applyNumberFormat="0" applyProtection="0">
      <alignment horizontal="left" vertical="center" indent="1"/>
    </xf>
    <xf numFmtId="0" fontId="3" fillId="95" borderId="73" applyNumberFormat="0" applyProtection="0">
      <alignment horizontal="left" vertical="center" indent="1"/>
    </xf>
    <xf numFmtId="0" fontId="3" fillId="95" borderId="73" applyNumberFormat="0" applyProtection="0">
      <alignment horizontal="left" vertical="center" indent="1"/>
    </xf>
    <xf numFmtId="0" fontId="3" fillId="95" borderId="73" applyNumberFormat="0" applyProtection="0">
      <alignment horizontal="left" vertical="center" indent="1"/>
    </xf>
    <xf numFmtId="0" fontId="3" fillId="95" borderId="73" applyNumberFormat="0" applyProtection="0">
      <alignment horizontal="left" vertical="center" indent="1"/>
    </xf>
    <xf numFmtId="0" fontId="3" fillId="95" borderId="73" applyNumberFormat="0" applyProtection="0">
      <alignment horizontal="left" vertical="center" indent="1"/>
    </xf>
    <xf numFmtId="0" fontId="3" fillId="95" borderId="73" applyNumberFormat="0" applyProtection="0">
      <alignment horizontal="left" vertical="center" indent="1"/>
    </xf>
    <xf numFmtId="0" fontId="3" fillId="95" borderId="73" applyNumberFormat="0" applyProtection="0">
      <alignment horizontal="left" vertical="center" indent="1"/>
    </xf>
    <xf numFmtId="0" fontId="3" fillId="95" borderId="73" applyNumberFormat="0" applyProtection="0">
      <alignment horizontal="left" vertical="center" indent="1"/>
    </xf>
    <xf numFmtId="0" fontId="3" fillId="95" borderId="73" applyNumberFormat="0" applyProtection="0">
      <alignment horizontal="left" vertical="center" indent="1"/>
    </xf>
    <xf numFmtId="0" fontId="3" fillId="95" borderId="73" applyNumberFormat="0" applyProtection="0">
      <alignment horizontal="left" vertical="center" indent="1"/>
    </xf>
    <xf numFmtId="0" fontId="3" fillId="95" borderId="73" applyNumberFormat="0" applyProtection="0">
      <alignment horizontal="left" vertical="center" indent="1"/>
    </xf>
    <xf numFmtId="0" fontId="3" fillId="95" borderId="73" applyNumberFormat="0" applyProtection="0">
      <alignment horizontal="left" vertical="center" indent="1"/>
    </xf>
    <xf numFmtId="0" fontId="3" fillId="95" borderId="73" applyNumberFormat="0" applyProtection="0">
      <alignment horizontal="left" vertical="center" indent="1"/>
    </xf>
    <xf numFmtId="0" fontId="3" fillId="95" borderId="73" applyNumberFormat="0" applyProtection="0">
      <alignment horizontal="left" vertical="center" indent="1"/>
    </xf>
    <xf numFmtId="0" fontId="3" fillId="95" borderId="73" applyNumberFormat="0" applyProtection="0">
      <alignment horizontal="left" vertical="center" indent="1"/>
    </xf>
    <xf numFmtId="0" fontId="3" fillId="95" borderId="73" applyNumberFormat="0" applyProtection="0">
      <alignment horizontal="left" vertical="center" indent="1"/>
    </xf>
    <xf numFmtId="0" fontId="3" fillId="95" borderId="73" applyNumberFormat="0" applyProtection="0">
      <alignment horizontal="left" vertical="center" indent="1"/>
    </xf>
    <xf numFmtId="0" fontId="3" fillId="95" borderId="73" applyNumberFormat="0" applyProtection="0">
      <alignment horizontal="left" vertical="center" indent="1"/>
    </xf>
    <xf numFmtId="0" fontId="3" fillId="95" borderId="73" applyNumberFormat="0" applyProtection="0">
      <alignment horizontal="left" vertical="center" indent="1"/>
    </xf>
    <xf numFmtId="0" fontId="3" fillId="95" borderId="73" applyNumberFormat="0" applyProtection="0">
      <alignment horizontal="left" vertical="center" indent="1"/>
    </xf>
    <xf numFmtId="0" fontId="3" fillId="95" borderId="73" applyNumberFormat="0" applyProtection="0">
      <alignment horizontal="left" vertical="center" indent="1"/>
    </xf>
    <xf numFmtId="0" fontId="3" fillId="95" borderId="73" applyNumberFormat="0" applyProtection="0">
      <alignment horizontal="left" vertical="center" indent="1"/>
    </xf>
    <xf numFmtId="0" fontId="3" fillId="95" borderId="73" applyNumberFormat="0" applyProtection="0">
      <alignment horizontal="left" vertical="center" indent="1"/>
    </xf>
    <xf numFmtId="0" fontId="3" fillId="95" borderId="73" applyNumberFormat="0" applyProtection="0">
      <alignment horizontal="left" vertical="center" indent="1"/>
    </xf>
    <xf numFmtId="0" fontId="3" fillId="95" borderId="73" applyNumberFormat="0" applyProtection="0">
      <alignment horizontal="left" vertical="center" indent="1"/>
    </xf>
    <xf numFmtId="0" fontId="3" fillId="95" borderId="73" applyNumberFormat="0" applyProtection="0">
      <alignment horizontal="left" vertical="center" indent="1"/>
    </xf>
    <xf numFmtId="0" fontId="3" fillId="95" borderId="73" applyNumberFormat="0" applyProtection="0">
      <alignment horizontal="left" vertical="center" indent="1"/>
    </xf>
    <xf numFmtId="0" fontId="3" fillId="95" borderId="73" applyNumberFormat="0" applyProtection="0">
      <alignment horizontal="left" vertical="center" indent="1"/>
    </xf>
    <xf numFmtId="0" fontId="3" fillId="95" borderId="73" applyNumberFormat="0" applyProtection="0">
      <alignment horizontal="left" vertical="center" indent="1"/>
    </xf>
    <xf numFmtId="0" fontId="3" fillId="95" borderId="73" applyNumberFormat="0" applyProtection="0">
      <alignment horizontal="left" vertical="center" indent="1"/>
    </xf>
    <xf numFmtId="0" fontId="3" fillId="95" borderId="73" applyNumberFormat="0" applyProtection="0">
      <alignment horizontal="left" vertical="center" indent="1"/>
    </xf>
    <xf numFmtId="0" fontId="3" fillId="95" borderId="73" applyNumberFormat="0" applyProtection="0">
      <alignment horizontal="left" vertical="center" indent="1"/>
    </xf>
    <xf numFmtId="0" fontId="3" fillId="95" borderId="73" applyNumberFormat="0" applyProtection="0">
      <alignment horizontal="left" vertical="center" indent="1"/>
    </xf>
    <xf numFmtId="0" fontId="3" fillId="95" borderId="73" applyNumberFormat="0" applyProtection="0">
      <alignment horizontal="left" vertical="center" indent="1"/>
    </xf>
    <xf numFmtId="0" fontId="3" fillId="95" borderId="73" applyNumberFormat="0" applyProtection="0">
      <alignment horizontal="left" vertical="center" indent="1"/>
    </xf>
    <xf numFmtId="0" fontId="3" fillId="95" borderId="73" applyNumberFormat="0" applyProtection="0">
      <alignment horizontal="left" vertical="center" indent="1"/>
    </xf>
    <xf numFmtId="0" fontId="3" fillId="95" borderId="73" applyNumberFormat="0" applyProtection="0">
      <alignment horizontal="left" vertical="center" indent="1"/>
    </xf>
    <xf numFmtId="0" fontId="3" fillId="95" borderId="73" applyNumberFormat="0" applyProtection="0">
      <alignment horizontal="left" vertical="center" indent="1"/>
    </xf>
    <xf numFmtId="0" fontId="3" fillId="95" borderId="73" applyNumberFormat="0" applyProtection="0">
      <alignment horizontal="left" vertical="center" indent="1"/>
    </xf>
    <xf numFmtId="0" fontId="3" fillId="95" borderId="73" applyNumberFormat="0" applyProtection="0">
      <alignment horizontal="left" vertical="center" indent="1"/>
    </xf>
    <xf numFmtId="0" fontId="3" fillId="95" borderId="73" applyNumberFormat="0" applyProtection="0">
      <alignment horizontal="left" vertical="center" indent="1"/>
    </xf>
    <xf numFmtId="0" fontId="3" fillId="95" borderId="73" applyNumberFormat="0" applyProtection="0">
      <alignment horizontal="left" vertical="center" indent="1"/>
    </xf>
    <xf numFmtId="0" fontId="3" fillId="95" borderId="73" applyNumberFormat="0" applyProtection="0">
      <alignment horizontal="left" vertical="center" indent="1"/>
    </xf>
    <xf numFmtId="0" fontId="3" fillId="95" borderId="73" applyNumberFormat="0" applyProtection="0">
      <alignment horizontal="left" vertical="center" indent="1"/>
    </xf>
    <xf numFmtId="0" fontId="3" fillId="95" borderId="73" applyNumberFormat="0" applyProtection="0">
      <alignment horizontal="left" vertical="center" indent="1"/>
    </xf>
    <xf numFmtId="0" fontId="3" fillId="95" borderId="73" applyNumberFormat="0" applyProtection="0">
      <alignment horizontal="left" vertical="center" indent="1"/>
    </xf>
    <xf numFmtId="0" fontId="3" fillId="95" borderId="73" applyNumberFormat="0" applyProtection="0">
      <alignment horizontal="left" vertical="center" indent="1"/>
    </xf>
    <xf numFmtId="0" fontId="3" fillId="95" borderId="73" applyNumberFormat="0" applyProtection="0">
      <alignment horizontal="left" vertical="center" indent="1"/>
    </xf>
    <xf numFmtId="0" fontId="3" fillId="95" borderId="73" applyNumberFormat="0" applyProtection="0">
      <alignment horizontal="left" vertical="center" indent="1"/>
    </xf>
    <xf numFmtId="0" fontId="3" fillId="95" borderId="73" applyNumberFormat="0" applyProtection="0">
      <alignment horizontal="left" vertical="center" indent="1"/>
    </xf>
    <xf numFmtId="0" fontId="3" fillId="95" borderId="73" applyNumberFormat="0" applyProtection="0">
      <alignment horizontal="left" vertical="center" indent="1"/>
    </xf>
    <xf numFmtId="0" fontId="3" fillId="95" borderId="73" applyNumberFormat="0" applyProtection="0">
      <alignment horizontal="left" vertical="center" indent="1"/>
    </xf>
    <xf numFmtId="0" fontId="3" fillId="95" borderId="73" applyNumberFormat="0" applyProtection="0">
      <alignment horizontal="left" vertical="center" indent="1"/>
    </xf>
    <xf numFmtId="0" fontId="3" fillId="95" borderId="73" applyNumberFormat="0" applyProtection="0">
      <alignment horizontal="left" vertical="center" indent="1"/>
    </xf>
    <xf numFmtId="0" fontId="3" fillId="95" borderId="73" applyNumberFormat="0" applyProtection="0">
      <alignment horizontal="left" vertical="center" indent="1"/>
    </xf>
    <xf numFmtId="0" fontId="3" fillId="95" borderId="73" applyNumberFormat="0" applyProtection="0">
      <alignment horizontal="left" vertical="center" indent="1"/>
    </xf>
    <xf numFmtId="0" fontId="3" fillId="95" borderId="73" applyNumberFormat="0" applyProtection="0">
      <alignment horizontal="left" vertical="center" indent="1"/>
    </xf>
    <xf numFmtId="0" fontId="3" fillId="95" borderId="73" applyNumberFormat="0" applyProtection="0">
      <alignment horizontal="left" vertical="center" indent="1"/>
    </xf>
    <xf numFmtId="0" fontId="3" fillId="95" borderId="73" applyNumberFormat="0" applyProtection="0">
      <alignment horizontal="left" vertical="center" indent="1"/>
    </xf>
    <xf numFmtId="0" fontId="3" fillId="95" borderId="73" applyNumberFormat="0" applyProtection="0">
      <alignment horizontal="left" vertical="center" indent="1"/>
    </xf>
    <xf numFmtId="0" fontId="3" fillId="95" borderId="73" applyNumberFormat="0" applyProtection="0">
      <alignment horizontal="left" vertical="center" indent="1"/>
    </xf>
    <xf numFmtId="0" fontId="3" fillId="95" borderId="73" applyNumberFormat="0" applyProtection="0">
      <alignment horizontal="left" vertical="center" indent="1"/>
    </xf>
    <xf numFmtId="0" fontId="3" fillId="95" borderId="73" applyNumberFormat="0" applyProtection="0">
      <alignment horizontal="left" vertical="center" indent="1"/>
    </xf>
    <xf numFmtId="0" fontId="3" fillId="95" borderId="73" applyNumberFormat="0" applyProtection="0">
      <alignment horizontal="left" vertical="center" indent="1"/>
    </xf>
    <xf numFmtId="0" fontId="3" fillId="95" borderId="73" applyNumberFormat="0" applyProtection="0">
      <alignment horizontal="left" vertical="center" indent="1"/>
    </xf>
    <xf numFmtId="0" fontId="3" fillId="95" borderId="73" applyNumberFormat="0" applyProtection="0">
      <alignment horizontal="left" vertical="center" indent="1"/>
    </xf>
    <xf numFmtId="0" fontId="3" fillId="95" borderId="73" applyNumberFormat="0" applyProtection="0">
      <alignment horizontal="left" vertical="center" indent="1"/>
    </xf>
    <xf numFmtId="0" fontId="3" fillId="95" borderId="73" applyNumberFormat="0" applyProtection="0">
      <alignment horizontal="left" vertical="center" indent="1"/>
    </xf>
    <xf numFmtId="0" fontId="3" fillId="95" borderId="73" applyNumberFormat="0" applyProtection="0">
      <alignment horizontal="left" vertical="center" indent="1"/>
    </xf>
    <xf numFmtId="0" fontId="3" fillId="95" borderId="73" applyNumberFormat="0" applyProtection="0">
      <alignment horizontal="left" vertical="center" indent="1"/>
    </xf>
    <xf numFmtId="0" fontId="3" fillId="95" borderId="73" applyNumberFormat="0" applyProtection="0">
      <alignment horizontal="left" vertical="center" indent="1"/>
    </xf>
    <xf numFmtId="0" fontId="3" fillId="95" borderId="73" applyNumberFormat="0" applyProtection="0">
      <alignment horizontal="left" vertical="center" indent="1"/>
    </xf>
    <xf numFmtId="0" fontId="3" fillId="95" borderId="73" applyNumberFormat="0" applyProtection="0">
      <alignment horizontal="left" vertical="center" indent="1"/>
    </xf>
    <xf numFmtId="0" fontId="3" fillId="95" borderId="73" applyNumberFormat="0" applyProtection="0">
      <alignment horizontal="left" vertical="center" indent="1"/>
    </xf>
    <xf numFmtId="0" fontId="3" fillId="95" borderId="73" applyNumberFormat="0" applyProtection="0">
      <alignment horizontal="left" vertical="center" indent="1"/>
    </xf>
    <xf numFmtId="0" fontId="3" fillId="95" borderId="73" applyNumberFormat="0" applyProtection="0">
      <alignment horizontal="left" vertical="center" indent="1"/>
    </xf>
    <xf numFmtId="0" fontId="3" fillId="95" borderId="73" applyNumberFormat="0" applyProtection="0">
      <alignment horizontal="left" vertical="center" indent="1"/>
    </xf>
    <xf numFmtId="0" fontId="3" fillId="95" borderId="73" applyNumberFormat="0" applyProtection="0">
      <alignment horizontal="left" vertical="center" indent="1"/>
    </xf>
    <xf numFmtId="0" fontId="3" fillId="95" borderId="73" applyNumberFormat="0" applyProtection="0">
      <alignment horizontal="left" vertical="center" indent="1"/>
    </xf>
    <xf numFmtId="0" fontId="3" fillId="95" borderId="73" applyNumberFormat="0" applyProtection="0">
      <alignment horizontal="left" vertical="center" indent="1"/>
    </xf>
    <xf numFmtId="0" fontId="3" fillId="95" borderId="73" applyNumberFormat="0" applyProtection="0">
      <alignment horizontal="left" vertical="center" indent="1"/>
    </xf>
    <xf numFmtId="0" fontId="3" fillId="95" borderId="73" applyNumberFormat="0" applyProtection="0">
      <alignment horizontal="left" vertical="center" indent="1"/>
    </xf>
    <xf numFmtId="0" fontId="3" fillId="95" borderId="73" applyNumberFormat="0" applyProtection="0">
      <alignment horizontal="left" vertical="center" indent="1"/>
    </xf>
    <xf numFmtId="0" fontId="3" fillId="95" borderId="73" applyNumberFormat="0" applyProtection="0">
      <alignment horizontal="left" vertical="center" indent="1"/>
    </xf>
    <xf numFmtId="0" fontId="3" fillId="95" borderId="73" applyNumberFormat="0" applyProtection="0">
      <alignment horizontal="left" vertical="center" indent="1"/>
    </xf>
    <xf numFmtId="0" fontId="3" fillId="95" borderId="73" applyNumberFormat="0" applyProtection="0">
      <alignment horizontal="left" vertical="center" indent="1"/>
    </xf>
    <xf numFmtId="0" fontId="3" fillId="95" borderId="73" applyNumberFormat="0" applyProtection="0">
      <alignment horizontal="left" vertical="center" indent="1"/>
    </xf>
    <xf numFmtId="0" fontId="3" fillId="95" borderId="73" applyNumberFormat="0" applyProtection="0">
      <alignment horizontal="left" vertical="center" indent="1"/>
    </xf>
    <xf numFmtId="0" fontId="3" fillId="95" borderId="73" applyNumberFormat="0" applyProtection="0">
      <alignment horizontal="left" vertical="center" indent="1"/>
    </xf>
    <xf numFmtId="0" fontId="3" fillId="95" borderId="73" applyNumberFormat="0" applyProtection="0">
      <alignment horizontal="left" vertical="center" indent="1"/>
    </xf>
    <xf numFmtId="0" fontId="3" fillId="95" borderId="73" applyNumberFormat="0" applyProtection="0">
      <alignment horizontal="left" vertical="center" indent="1"/>
    </xf>
    <xf numFmtId="0" fontId="3" fillId="95" borderId="73" applyNumberFormat="0" applyProtection="0">
      <alignment horizontal="left" vertical="center" indent="1"/>
    </xf>
    <xf numFmtId="0" fontId="3" fillId="95" borderId="73" applyNumberFormat="0" applyProtection="0">
      <alignment horizontal="left" vertical="center" indent="1"/>
    </xf>
    <xf numFmtId="0" fontId="3" fillId="95" borderId="73" applyNumberFormat="0" applyProtection="0">
      <alignment horizontal="left" vertical="center" indent="1"/>
    </xf>
    <xf numFmtId="0" fontId="3" fillId="95" borderId="73" applyNumberFormat="0" applyProtection="0">
      <alignment horizontal="left" vertical="center" indent="1"/>
    </xf>
    <xf numFmtId="0" fontId="3" fillId="95" borderId="73" applyNumberFormat="0" applyProtection="0">
      <alignment horizontal="left" vertical="center" indent="1"/>
    </xf>
    <xf numFmtId="0" fontId="3" fillId="95" borderId="73" applyNumberFormat="0" applyProtection="0">
      <alignment horizontal="left" vertical="center" indent="1"/>
    </xf>
    <xf numFmtId="0" fontId="3" fillId="95" borderId="73" applyNumberFormat="0" applyProtection="0">
      <alignment horizontal="left" vertical="center" indent="1"/>
    </xf>
    <xf numFmtId="0" fontId="3" fillId="95" borderId="73" applyNumberFormat="0" applyProtection="0">
      <alignment horizontal="left" vertical="center" indent="1"/>
    </xf>
    <xf numFmtId="0" fontId="3" fillId="95" borderId="73" applyNumberFormat="0" applyProtection="0">
      <alignment horizontal="left" vertical="center" indent="1"/>
    </xf>
    <xf numFmtId="0" fontId="3" fillId="95" borderId="73" applyNumberFormat="0" applyProtection="0">
      <alignment horizontal="left" vertical="center" indent="1"/>
    </xf>
    <xf numFmtId="0" fontId="3" fillId="95" borderId="73" applyNumberFormat="0" applyProtection="0">
      <alignment horizontal="left" vertical="center" indent="1"/>
    </xf>
    <xf numFmtId="0" fontId="3" fillId="95" borderId="73" applyNumberFormat="0" applyProtection="0">
      <alignment horizontal="left" vertical="center" indent="1"/>
    </xf>
    <xf numFmtId="0" fontId="3" fillId="95" borderId="73" applyNumberFormat="0" applyProtection="0">
      <alignment horizontal="left" vertical="center" indent="1"/>
    </xf>
    <xf numFmtId="0" fontId="3" fillId="95" borderId="73" applyNumberFormat="0" applyProtection="0">
      <alignment horizontal="left" vertical="center" indent="1"/>
    </xf>
    <xf numFmtId="0" fontId="3" fillId="95" borderId="73" applyNumberFormat="0" applyProtection="0">
      <alignment horizontal="left" vertical="center" indent="1"/>
    </xf>
    <xf numFmtId="0" fontId="3" fillId="95" borderId="73" applyNumberFormat="0" applyProtection="0">
      <alignment horizontal="left" vertical="center" indent="1"/>
    </xf>
    <xf numFmtId="0" fontId="3" fillId="95" borderId="73" applyNumberFormat="0" applyProtection="0">
      <alignment horizontal="left" vertical="center" indent="1"/>
    </xf>
    <xf numFmtId="0" fontId="3" fillId="95" borderId="73" applyNumberFormat="0" applyProtection="0">
      <alignment horizontal="left" vertical="center" indent="1"/>
    </xf>
    <xf numFmtId="0" fontId="3" fillId="95" borderId="73" applyNumberFormat="0" applyProtection="0">
      <alignment horizontal="left" vertical="center" indent="1"/>
    </xf>
    <xf numFmtId="0" fontId="3" fillId="95" borderId="73" applyNumberFormat="0" applyProtection="0">
      <alignment horizontal="left" vertical="center" indent="1"/>
    </xf>
    <xf numFmtId="0" fontId="3" fillId="95" borderId="73" applyNumberFormat="0" applyProtection="0">
      <alignment horizontal="left" vertical="center" indent="1"/>
    </xf>
    <xf numFmtId="0" fontId="3" fillId="95" borderId="73" applyNumberFormat="0" applyProtection="0">
      <alignment horizontal="left" vertical="center" indent="1"/>
    </xf>
    <xf numFmtId="0" fontId="3" fillId="95" borderId="73" applyNumberFormat="0" applyProtection="0">
      <alignment horizontal="left" vertical="center" indent="1"/>
    </xf>
    <xf numFmtId="0" fontId="3" fillId="95" borderId="73" applyNumberFormat="0" applyProtection="0">
      <alignment horizontal="left" vertical="center" indent="1"/>
    </xf>
    <xf numFmtId="0" fontId="3" fillId="95" borderId="73" applyNumberFormat="0" applyProtection="0">
      <alignment horizontal="left" vertical="center" indent="1"/>
    </xf>
    <xf numFmtId="0" fontId="3" fillId="95" borderId="73" applyNumberFormat="0" applyProtection="0">
      <alignment horizontal="left" vertical="center" indent="1"/>
    </xf>
    <xf numFmtId="0" fontId="3" fillId="95" borderId="73" applyNumberFormat="0" applyProtection="0">
      <alignment horizontal="left" vertical="center" indent="1"/>
    </xf>
    <xf numFmtId="0" fontId="3" fillId="95" borderId="73" applyNumberFormat="0" applyProtection="0">
      <alignment horizontal="left" vertical="center" indent="1"/>
    </xf>
    <xf numFmtId="0" fontId="3" fillId="95" borderId="73" applyNumberFormat="0" applyProtection="0">
      <alignment horizontal="left" vertical="center" indent="1"/>
    </xf>
    <xf numFmtId="0" fontId="3" fillId="95" borderId="73" applyNumberFormat="0" applyProtection="0">
      <alignment horizontal="left" vertical="center" indent="1"/>
    </xf>
    <xf numFmtId="0" fontId="3" fillId="95" borderId="73" applyNumberFormat="0" applyProtection="0">
      <alignment horizontal="left" vertical="center" indent="1"/>
    </xf>
    <xf numFmtId="0" fontId="3" fillId="95" borderId="73" applyNumberFormat="0" applyProtection="0">
      <alignment horizontal="left" vertical="center" indent="1"/>
    </xf>
    <xf numFmtId="0" fontId="3" fillId="95" borderId="73" applyNumberFormat="0" applyProtection="0">
      <alignment horizontal="left" vertical="center" indent="1"/>
    </xf>
    <xf numFmtId="0" fontId="3" fillId="95" borderId="73" applyNumberFormat="0" applyProtection="0">
      <alignment horizontal="left" vertical="center" indent="1"/>
    </xf>
    <xf numFmtId="0" fontId="3" fillId="95" borderId="73" applyNumberFormat="0" applyProtection="0">
      <alignment horizontal="left" vertical="center" indent="1"/>
    </xf>
    <xf numFmtId="0" fontId="3" fillId="95" borderId="73" applyNumberFormat="0" applyProtection="0">
      <alignment horizontal="left" vertical="center" indent="1"/>
    </xf>
    <xf numFmtId="0" fontId="3" fillId="95" borderId="73" applyNumberFormat="0" applyProtection="0">
      <alignment horizontal="left" vertical="center" indent="1"/>
    </xf>
    <xf numFmtId="0" fontId="3" fillId="95" borderId="73" applyNumberFormat="0" applyProtection="0">
      <alignment horizontal="left" vertical="center" indent="1"/>
    </xf>
    <xf numFmtId="0" fontId="3" fillId="95" borderId="73" applyNumberFormat="0" applyProtection="0">
      <alignment horizontal="left" vertical="center" indent="1"/>
    </xf>
    <xf numFmtId="0" fontId="3" fillId="95" borderId="73" applyNumberFormat="0" applyProtection="0">
      <alignment horizontal="left" vertical="center" indent="1"/>
    </xf>
    <xf numFmtId="0" fontId="3" fillId="95" borderId="73" applyNumberFormat="0" applyProtection="0">
      <alignment horizontal="left" vertical="center" indent="1"/>
    </xf>
    <xf numFmtId="0" fontId="3" fillId="95" borderId="73" applyNumberFormat="0" applyProtection="0">
      <alignment horizontal="left" vertical="center" indent="1"/>
    </xf>
    <xf numFmtId="0" fontId="3" fillId="95" borderId="73" applyNumberFormat="0" applyProtection="0">
      <alignment horizontal="left" vertical="center" indent="1"/>
    </xf>
    <xf numFmtId="0" fontId="3" fillId="95" borderId="73" applyNumberFormat="0" applyProtection="0">
      <alignment horizontal="left" vertical="center" indent="1"/>
    </xf>
    <xf numFmtId="0" fontId="3" fillId="95" borderId="73" applyNumberFormat="0" applyProtection="0">
      <alignment horizontal="left" vertical="center" indent="1"/>
    </xf>
    <xf numFmtId="0" fontId="3" fillId="95" borderId="73" applyNumberFormat="0" applyProtection="0">
      <alignment horizontal="left" vertical="center" indent="1"/>
    </xf>
    <xf numFmtId="0" fontId="3" fillId="95" borderId="73" applyNumberFormat="0" applyProtection="0">
      <alignment horizontal="left" vertical="center" indent="1"/>
    </xf>
    <xf numFmtId="0" fontId="3" fillId="95" borderId="73" applyNumberFormat="0" applyProtection="0">
      <alignment horizontal="left" vertical="center" indent="1"/>
    </xf>
    <xf numFmtId="0" fontId="3" fillId="95" borderId="73" applyNumberFormat="0" applyProtection="0">
      <alignment horizontal="left" vertical="center" indent="1"/>
    </xf>
    <xf numFmtId="0" fontId="3" fillId="95" borderId="73" applyNumberFormat="0" applyProtection="0">
      <alignment horizontal="left" vertical="center" indent="1"/>
    </xf>
    <xf numFmtId="0" fontId="3" fillId="95" borderId="73" applyNumberFormat="0" applyProtection="0">
      <alignment horizontal="left" vertical="center" indent="1"/>
    </xf>
    <xf numFmtId="0" fontId="3" fillId="95" borderId="73" applyNumberFormat="0" applyProtection="0">
      <alignment horizontal="left" vertical="center" indent="1"/>
    </xf>
    <xf numFmtId="0" fontId="3" fillId="95" borderId="73" applyNumberFormat="0" applyProtection="0">
      <alignment horizontal="left" vertical="center" indent="1"/>
    </xf>
    <xf numFmtId="0" fontId="3" fillId="95" borderId="73" applyNumberFormat="0" applyProtection="0">
      <alignment horizontal="left" vertical="center" indent="1"/>
    </xf>
    <xf numFmtId="0" fontId="3" fillId="95" borderId="73" applyNumberFormat="0" applyProtection="0">
      <alignment horizontal="left" vertical="center" indent="1"/>
    </xf>
    <xf numFmtId="0" fontId="3" fillId="95" borderId="73" applyNumberFormat="0" applyProtection="0">
      <alignment horizontal="left" vertical="center" indent="1"/>
    </xf>
    <xf numFmtId="0" fontId="3" fillId="95" borderId="73" applyNumberFormat="0" applyProtection="0">
      <alignment horizontal="left" vertical="center" indent="1"/>
    </xf>
    <xf numFmtId="0" fontId="3" fillId="95" borderId="73" applyNumberFormat="0" applyProtection="0">
      <alignment horizontal="left" vertical="center" indent="1"/>
    </xf>
    <xf numFmtId="0" fontId="3" fillId="95" borderId="73" applyNumberFormat="0" applyProtection="0">
      <alignment horizontal="left" vertical="center" indent="1"/>
    </xf>
    <xf numFmtId="0" fontId="3" fillId="95" borderId="73" applyNumberFormat="0" applyProtection="0">
      <alignment horizontal="left" vertical="center" indent="1"/>
    </xf>
    <xf numFmtId="0" fontId="3" fillId="95" borderId="73" applyNumberFormat="0" applyProtection="0">
      <alignment horizontal="left" vertical="center" indent="1"/>
    </xf>
    <xf numFmtId="0" fontId="3" fillId="95" borderId="73" applyNumberFormat="0" applyProtection="0">
      <alignment horizontal="left" vertical="center" indent="1"/>
    </xf>
    <xf numFmtId="0" fontId="3" fillId="95" borderId="73" applyNumberFormat="0" applyProtection="0">
      <alignment horizontal="left" vertical="center" indent="1"/>
    </xf>
    <xf numFmtId="0" fontId="3" fillId="95" borderId="73" applyNumberFormat="0" applyProtection="0">
      <alignment horizontal="left" vertical="center" indent="1"/>
    </xf>
    <xf numFmtId="0" fontId="3" fillId="95" borderId="73" applyNumberFormat="0" applyProtection="0">
      <alignment horizontal="left" vertical="center" indent="1"/>
    </xf>
    <xf numFmtId="0" fontId="3" fillId="95" borderId="73" applyNumberFormat="0" applyProtection="0">
      <alignment horizontal="left" vertical="center" indent="1"/>
    </xf>
    <xf numFmtId="0" fontId="3" fillId="95" borderId="73" applyNumberFormat="0" applyProtection="0">
      <alignment horizontal="left" vertical="center" indent="1"/>
    </xf>
    <xf numFmtId="0" fontId="3" fillId="95" borderId="73" applyNumberFormat="0" applyProtection="0">
      <alignment horizontal="left" vertical="center" indent="1"/>
    </xf>
    <xf numFmtId="0" fontId="3" fillId="95" borderId="73" applyNumberFormat="0" applyProtection="0">
      <alignment horizontal="left" vertical="center" indent="1"/>
    </xf>
    <xf numFmtId="0" fontId="3" fillId="95" borderId="73" applyNumberFormat="0" applyProtection="0">
      <alignment horizontal="left" vertical="center" indent="1"/>
    </xf>
    <xf numFmtId="0" fontId="3" fillId="95" borderId="73" applyNumberFormat="0" applyProtection="0">
      <alignment horizontal="left" vertical="center" indent="1"/>
    </xf>
    <xf numFmtId="0" fontId="3" fillId="95" borderId="73" applyNumberFormat="0" applyProtection="0">
      <alignment horizontal="left" vertical="center" indent="1"/>
    </xf>
    <xf numFmtId="0" fontId="3" fillId="95" borderId="73" applyNumberFormat="0" applyProtection="0">
      <alignment horizontal="left" vertical="center" indent="1"/>
    </xf>
    <xf numFmtId="0" fontId="3" fillId="95" borderId="73" applyNumberFormat="0" applyProtection="0">
      <alignment horizontal="left" vertical="center" indent="1"/>
    </xf>
    <xf numFmtId="0" fontId="3" fillId="95" borderId="73" applyNumberFormat="0" applyProtection="0">
      <alignment horizontal="left" vertical="center" indent="1"/>
    </xf>
    <xf numFmtId="0" fontId="3" fillId="95" borderId="73" applyNumberFormat="0" applyProtection="0">
      <alignment horizontal="left" vertical="center" indent="1"/>
    </xf>
    <xf numFmtId="0" fontId="3" fillId="95" borderId="73" applyNumberFormat="0" applyProtection="0">
      <alignment horizontal="left" vertical="center" indent="1"/>
    </xf>
    <xf numFmtId="0" fontId="3" fillId="95" borderId="73" applyNumberFormat="0" applyProtection="0">
      <alignment horizontal="left" vertical="center" indent="1"/>
    </xf>
    <xf numFmtId="0" fontId="3" fillId="95" borderId="73" applyNumberFormat="0" applyProtection="0">
      <alignment horizontal="left" vertical="center" indent="1"/>
    </xf>
    <xf numFmtId="0" fontId="3" fillId="95" borderId="73" applyNumberFormat="0" applyProtection="0">
      <alignment horizontal="left" vertical="center" indent="1"/>
    </xf>
    <xf numFmtId="0" fontId="3" fillId="95" borderId="73" applyNumberFormat="0" applyProtection="0">
      <alignment horizontal="left" vertical="center" indent="1"/>
    </xf>
    <xf numFmtId="0" fontId="3" fillId="95" borderId="73" applyNumberFormat="0" applyProtection="0">
      <alignment horizontal="left" vertical="center" indent="1"/>
    </xf>
    <xf numFmtId="0" fontId="3" fillId="95" borderId="73" applyNumberFormat="0" applyProtection="0">
      <alignment horizontal="left" vertical="center" indent="1"/>
    </xf>
    <xf numFmtId="0" fontId="3" fillId="95" borderId="73" applyNumberFormat="0" applyProtection="0">
      <alignment horizontal="left" vertical="center" indent="1"/>
    </xf>
    <xf numFmtId="0" fontId="3" fillId="95" borderId="73" applyNumberFormat="0" applyProtection="0">
      <alignment horizontal="left" vertical="center" indent="1"/>
    </xf>
    <xf numFmtId="0" fontId="3" fillId="95" borderId="73" applyNumberFormat="0" applyProtection="0">
      <alignment horizontal="left" vertical="center" indent="1"/>
    </xf>
    <xf numFmtId="0" fontId="3" fillId="95" borderId="73" applyNumberFormat="0" applyProtection="0">
      <alignment horizontal="left" vertical="center" indent="1"/>
    </xf>
    <xf numFmtId="0" fontId="3" fillId="95" borderId="73" applyNumberFormat="0" applyProtection="0">
      <alignment horizontal="left" vertical="center" indent="1"/>
    </xf>
    <xf numFmtId="0" fontId="3" fillId="95" borderId="73" applyNumberFormat="0" applyProtection="0">
      <alignment horizontal="left" vertical="center" indent="1"/>
    </xf>
    <xf numFmtId="0" fontId="3" fillId="95" borderId="73" applyNumberFormat="0" applyProtection="0">
      <alignment horizontal="left" vertical="center" indent="1"/>
    </xf>
    <xf numFmtId="0" fontId="3" fillId="95" borderId="73" applyNumberFormat="0" applyProtection="0">
      <alignment horizontal="left" vertical="center" indent="1"/>
    </xf>
    <xf numFmtId="0" fontId="3" fillId="95" borderId="73" applyNumberFormat="0" applyProtection="0">
      <alignment horizontal="left" vertical="center" indent="1"/>
    </xf>
    <xf numFmtId="0" fontId="3" fillId="95" borderId="73" applyNumberFormat="0" applyProtection="0">
      <alignment horizontal="left" vertical="center" indent="1"/>
    </xf>
    <xf numFmtId="0" fontId="3" fillId="95" borderId="73" applyNumberFormat="0" applyProtection="0">
      <alignment horizontal="left" vertical="center" indent="1"/>
    </xf>
    <xf numFmtId="0" fontId="3" fillId="95" borderId="73" applyNumberFormat="0" applyProtection="0">
      <alignment horizontal="left" vertical="center" indent="1"/>
    </xf>
    <xf numFmtId="0" fontId="3" fillId="95" borderId="73" applyNumberFormat="0" applyProtection="0">
      <alignment horizontal="left" vertical="center" indent="1"/>
    </xf>
    <xf numFmtId="0" fontId="3" fillId="95" borderId="73" applyNumberFormat="0" applyProtection="0">
      <alignment horizontal="left" vertical="center" indent="1"/>
    </xf>
    <xf numFmtId="0" fontId="3" fillId="95" borderId="73" applyNumberFormat="0" applyProtection="0">
      <alignment horizontal="left" vertical="center" indent="1"/>
    </xf>
    <xf numFmtId="0" fontId="3" fillId="95" borderId="73" applyNumberFormat="0" applyProtection="0">
      <alignment horizontal="left" vertical="center" indent="1"/>
    </xf>
    <xf numFmtId="0" fontId="3" fillId="95" borderId="73" applyNumberFormat="0" applyProtection="0">
      <alignment horizontal="left" vertical="center" indent="1"/>
    </xf>
    <xf numFmtId="0" fontId="3" fillId="95" borderId="73" applyNumberFormat="0" applyProtection="0">
      <alignment horizontal="left" vertical="center" indent="1"/>
    </xf>
    <xf numFmtId="0" fontId="3" fillId="95" borderId="73" applyNumberFormat="0" applyProtection="0">
      <alignment horizontal="left" vertical="center" indent="1"/>
    </xf>
    <xf numFmtId="0" fontId="3" fillId="95" borderId="73" applyNumberFormat="0" applyProtection="0">
      <alignment horizontal="left" vertical="center" indent="1"/>
    </xf>
    <xf numFmtId="0" fontId="3" fillId="95" borderId="73" applyNumberFormat="0" applyProtection="0">
      <alignment horizontal="left" vertical="center" indent="1"/>
    </xf>
    <xf numFmtId="0" fontId="3" fillId="95" borderId="73" applyNumberFormat="0" applyProtection="0">
      <alignment horizontal="left" vertical="center" indent="1"/>
    </xf>
    <xf numFmtId="0" fontId="3" fillId="95" borderId="73" applyNumberFormat="0" applyProtection="0">
      <alignment horizontal="left" vertical="center" indent="1"/>
    </xf>
    <xf numFmtId="0" fontId="3" fillId="95" borderId="73" applyNumberFormat="0" applyProtection="0">
      <alignment horizontal="left" vertical="center" indent="1"/>
    </xf>
    <xf numFmtId="0" fontId="3" fillId="95" borderId="73" applyNumberFormat="0" applyProtection="0">
      <alignment horizontal="left" vertical="center" indent="1"/>
    </xf>
    <xf numFmtId="0" fontId="3" fillId="95" borderId="73" applyNumberFormat="0" applyProtection="0">
      <alignment horizontal="left" vertical="center" indent="1"/>
    </xf>
    <xf numFmtId="0" fontId="3" fillId="95" borderId="73" applyNumberFormat="0" applyProtection="0">
      <alignment horizontal="left" vertical="center" indent="1"/>
    </xf>
    <xf numFmtId="0" fontId="3" fillId="95" borderId="73" applyNumberFormat="0" applyProtection="0">
      <alignment horizontal="left" vertical="center" indent="1"/>
    </xf>
    <xf numFmtId="0" fontId="3" fillId="95" borderId="73" applyNumberFormat="0" applyProtection="0">
      <alignment horizontal="left" vertical="center" indent="1"/>
    </xf>
    <xf numFmtId="0" fontId="3" fillId="95" borderId="73" applyNumberFormat="0" applyProtection="0">
      <alignment horizontal="left" vertical="center" indent="1"/>
    </xf>
    <xf numFmtId="0" fontId="3" fillId="95" borderId="73" applyNumberFormat="0" applyProtection="0">
      <alignment horizontal="left" vertical="center" indent="1"/>
    </xf>
    <xf numFmtId="0" fontId="3" fillId="95" borderId="73" applyNumberFormat="0" applyProtection="0">
      <alignment horizontal="left" vertical="center" indent="1"/>
    </xf>
    <xf numFmtId="0" fontId="3" fillId="95" borderId="73" applyNumberFormat="0" applyProtection="0">
      <alignment horizontal="left" vertical="center" indent="1"/>
    </xf>
    <xf numFmtId="0" fontId="3" fillId="95" borderId="73" applyNumberFormat="0" applyProtection="0">
      <alignment horizontal="left" vertical="center" indent="1"/>
    </xf>
    <xf numFmtId="0" fontId="3" fillId="95" borderId="73" applyNumberFormat="0" applyProtection="0">
      <alignment horizontal="left" vertical="center" indent="1"/>
    </xf>
    <xf numFmtId="0" fontId="3" fillId="95" borderId="73" applyNumberFormat="0" applyProtection="0">
      <alignment horizontal="left" vertical="center" indent="1"/>
    </xf>
    <xf numFmtId="0" fontId="3" fillId="95" borderId="73" applyNumberFormat="0" applyProtection="0">
      <alignment horizontal="left" vertical="center" indent="1"/>
    </xf>
    <xf numFmtId="0" fontId="3" fillId="95" borderId="73" applyNumberFormat="0" applyProtection="0">
      <alignment horizontal="left" vertical="center" indent="1"/>
    </xf>
    <xf numFmtId="0" fontId="3" fillId="95" borderId="73" applyNumberFormat="0" applyProtection="0">
      <alignment horizontal="left" vertical="center" indent="1"/>
    </xf>
    <xf numFmtId="0" fontId="3" fillId="95" borderId="73" applyNumberFormat="0" applyProtection="0">
      <alignment horizontal="left" vertical="center" indent="1"/>
    </xf>
    <xf numFmtId="0" fontId="3" fillId="95" borderId="73" applyNumberFormat="0" applyProtection="0">
      <alignment horizontal="left" vertical="center" indent="1"/>
    </xf>
    <xf numFmtId="0" fontId="3" fillId="95" borderId="73" applyNumberFormat="0" applyProtection="0">
      <alignment horizontal="left" vertical="center" indent="1"/>
    </xf>
    <xf numFmtId="0" fontId="3" fillId="95" borderId="73" applyNumberFormat="0" applyProtection="0">
      <alignment horizontal="left" vertical="center" indent="1"/>
    </xf>
    <xf numFmtId="0" fontId="3" fillId="95" borderId="73" applyNumberFormat="0" applyProtection="0">
      <alignment horizontal="left" vertical="center" indent="1"/>
    </xf>
    <xf numFmtId="0" fontId="3" fillId="95" borderId="73" applyNumberFormat="0" applyProtection="0">
      <alignment horizontal="left" vertical="center" indent="1"/>
    </xf>
    <xf numFmtId="0" fontId="3" fillId="95" borderId="73" applyNumberFormat="0" applyProtection="0">
      <alignment horizontal="left" vertical="center" indent="1"/>
    </xf>
    <xf numFmtId="0" fontId="3" fillId="95" borderId="73" applyNumberFormat="0" applyProtection="0">
      <alignment horizontal="left" vertical="center" indent="1"/>
    </xf>
    <xf numFmtId="0" fontId="3" fillId="95" borderId="73" applyNumberFormat="0" applyProtection="0">
      <alignment horizontal="left" vertical="center" indent="1"/>
    </xf>
    <xf numFmtId="0" fontId="3" fillId="95" borderId="73" applyNumberFormat="0" applyProtection="0">
      <alignment horizontal="left" vertical="center" indent="1"/>
    </xf>
    <xf numFmtId="0" fontId="3" fillId="95" borderId="73" applyNumberFormat="0" applyProtection="0">
      <alignment horizontal="left" vertical="center" indent="1"/>
    </xf>
    <xf numFmtId="0" fontId="3" fillId="95" borderId="73" applyNumberFormat="0" applyProtection="0">
      <alignment horizontal="left" vertical="center" indent="1"/>
    </xf>
    <xf numFmtId="0" fontId="3" fillId="95" borderId="73" applyNumberFormat="0" applyProtection="0">
      <alignment horizontal="left" vertical="center" indent="1"/>
    </xf>
    <xf numFmtId="0" fontId="3" fillId="95" borderId="73" applyNumberFormat="0" applyProtection="0">
      <alignment horizontal="left" vertical="center" indent="1"/>
    </xf>
    <xf numFmtId="0" fontId="3" fillId="95" borderId="73" applyNumberFormat="0" applyProtection="0">
      <alignment horizontal="left" vertical="center" indent="1"/>
    </xf>
    <xf numFmtId="0" fontId="3" fillId="95" borderId="73" applyNumberFormat="0" applyProtection="0">
      <alignment horizontal="left" vertical="center" indent="1"/>
    </xf>
    <xf numFmtId="0" fontId="3" fillId="95" borderId="73" applyNumberFormat="0" applyProtection="0">
      <alignment horizontal="left" vertical="center" indent="1"/>
    </xf>
    <xf numFmtId="0" fontId="3" fillId="95" borderId="73" applyNumberFormat="0" applyProtection="0">
      <alignment horizontal="left" vertical="center" indent="1"/>
    </xf>
    <xf numFmtId="0" fontId="3" fillId="95" borderId="73" applyNumberFormat="0" applyProtection="0">
      <alignment horizontal="left" vertical="center" indent="1"/>
    </xf>
    <xf numFmtId="0" fontId="3" fillId="95" borderId="73" applyNumberFormat="0" applyProtection="0">
      <alignment horizontal="left" vertical="center" indent="1"/>
    </xf>
    <xf numFmtId="0" fontId="3" fillId="95" borderId="73" applyNumberFormat="0" applyProtection="0">
      <alignment horizontal="left" vertical="center" indent="1"/>
    </xf>
    <xf numFmtId="0" fontId="3" fillId="95" borderId="73" applyNumberFormat="0" applyProtection="0">
      <alignment horizontal="left" vertical="center" indent="1"/>
    </xf>
    <xf numFmtId="0" fontId="3" fillId="95" borderId="73" applyNumberFormat="0" applyProtection="0">
      <alignment horizontal="left" vertical="center" indent="1"/>
    </xf>
    <xf numFmtId="0" fontId="3" fillId="95" borderId="73" applyNumberFormat="0" applyProtection="0">
      <alignment horizontal="left" vertical="center" indent="1"/>
    </xf>
    <xf numFmtId="0" fontId="3" fillId="95" borderId="73" applyNumberFormat="0" applyProtection="0">
      <alignment horizontal="left" vertical="center" indent="1"/>
    </xf>
    <xf numFmtId="0" fontId="3" fillId="95" borderId="73" applyNumberFormat="0" applyProtection="0">
      <alignment horizontal="left" vertical="center" indent="1"/>
    </xf>
    <xf numFmtId="0" fontId="3" fillId="95" borderId="73" applyNumberFormat="0" applyProtection="0">
      <alignment horizontal="left" vertical="center" indent="1"/>
    </xf>
    <xf numFmtId="0" fontId="3" fillId="95" borderId="73" applyNumberFormat="0" applyProtection="0">
      <alignment horizontal="left" vertical="center" indent="1"/>
    </xf>
    <xf numFmtId="0" fontId="3" fillId="95" borderId="73" applyNumberFormat="0" applyProtection="0">
      <alignment horizontal="left" vertical="center" indent="1"/>
    </xf>
    <xf numFmtId="0" fontId="3" fillId="95" borderId="73" applyNumberFormat="0" applyProtection="0">
      <alignment horizontal="left" vertical="center" indent="1"/>
    </xf>
    <xf numFmtId="0" fontId="3" fillId="95" borderId="73" applyNumberFormat="0" applyProtection="0">
      <alignment horizontal="left" vertical="center" indent="1"/>
    </xf>
    <xf numFmtId="0" fontId="3" fillId="95" borderId="73" applyNumberFormat="0" applyProtection="0">
      <alignment horizontal="left" vertical="center" indent="1"/>
    </xf>
    <xf numFmtId="0" fontId="3" fillId="95" borderId="73" applyNumberFormat="0" applyProtection="0">
      <alignment horizontal="left" vertical="center" indent="1"/>
    </xf>
    <xf numFmtId="0" fontId="3" fillId="95" borderId="73" applyNumberFormat="0" applyProtection="0">
      <alignment horizontal="left" vertical="center" indent="1"/>
    </xf>
    <xf numFmtId="0" fontId="3" fillId="95" borderId="73" applyNumberFormat="0" applyProtection="0">
      <alignment horizontal="left" vertical="center" indent="1"/>
    </xf>
    <xf numFmtId="0" fontId="3" fillId="95" borderId="73" applyNumberFormat="0" applyProtection="0">
      <alignment horizontal="left" vertical="center" indent="1"/>
    </xf>
    <xf numFmtId="0" fontId="3" fillId="95" borderId="73" applyNumberFormat="0" applyProtection="0">
      <alignment horizontal="left" vertical="center" indent="1"/>
    </xf>
    <xf numFmtId="0" fontId="3" fillId="95" borderId="73" applyNumberFormat="0" applyProtection="0">
      <alignment horizontal="left" vertical="center" indent="1"/>
    </xf>
    <xf numFmtId="0" fontId="3" fillId="95" borderId="73" applyNumberFormat="0" applyProtection="0">
      <alignment horizontal="left" vertical="center" indent="1"/>
    </xf>
    <xf numFmtId="0" fontId="3" fillId="95" borderId="73" applyNumberFormat="0" applyProtection="0">
      <alignment horizontal="left" vertical="center" indent="1"/>
    </xf>
    <xf numFmtId="0" fontId="3" fillId="95" borderId="73" applyNumberFormat="0" applyProtection="0">
      <alignment horizontal="left" vertical="center" indent="1"/>
    </xf>
    <xf numFmtId="0" fontId="3" fillId="95" borderId="73" applyNumberFormat="0" applyProtection="0">
      <alignment horizontal="left" vertical="center" indent="1"/>
    </xf>
    <xf numFmtId="0" fontId="3" fillId="95" borderId="73" applyNumberFormat="0" applyProtection="0">
      <alignment horizontal="left" vertical="center" indent="1"/>
    </xf>
    <xf numFmtId="0" fontId="3" fillId="95" borderId="73" applyNumberFormat="0" applyProtection="0">
      <alignment horizontal="left" vertical="center" indent="1"/>
    </xf>
    <xf numFmtId="0" fontId="3" fillId="95" borderId="73" applyNumberFormat="0" applyProtection="0">
      <alignment horizontal="left" vertical="center" indent="1"/>
    </xf>
    <xf numFmtId="0" fontId="3" fillId="95" borderId="73" applyNumberFormat="0" applyProtection="0">
      <alignment horizontal="left" vertical="center" indent="1"/>
    </xf>
    <xf numFmtId="0" fontId="3" fillId="95" borderId="73" applyNumberFormat="0" applyProtection="0">
      <alignment horizontal="left" vertical="center" indent="1"/>
    </xf>
    <xf numFmtId="0" fontId="3" fillId="95" borderId="73" applyNumberFormat="0" applyProtection="0">
      <alignment horizontal="left" vertical="center" indent="1"/>
    </xf>
    <xf numFmtId="0" fontId="3" fillId="95" borderId="73" applyNumberFormat="0" applyProtection="0">
      <alignment horizontal="left" vertical="center" indent="1"/>
    </xf>
    <xf numFmtId="0" fontId="3" fillId="95" borderId="73" applyNumberFormat="0" applyProtection="0">
      <alignment horizontal="left" vertical="center" indent="1"/>
    </xf>
    <xf numFmtId="0" fontId="3" fillId="95" borderId="73" applyNumberFormat="0" applyProtection="0">
      <alignment horizontal="left" vertical="center" indent="1"/>
    </xf>
    <xf numFmtId="0" fontId="3" fillId="95" borderId="73" applyNumberFormat="0" applyProtection="0">
      <alignment horizontal="left" vertical="center" indent="1"/>
    </xf>
    <xf numFmtId="0" fontId="3" fillId="95" borderId="73" applyNumberFormat="0" applyProtection="0">
      <alignment horizontal="left" vertical="center" indent="1"/>
    </xf>
    <xf numFmtId="0" fontId="3" fillId="95" borderId="73" applyNumberFormat="0" applyProtection="0">
      <alignment horizontal="left" vertical="center" indent="1"/>
    </xf>
    <xf numFmtId="0" fontId="3" fillId="95" borderId="73" applyNumberFormat="0" applyProtection="0">
      <alignment horizontal="left" vertical="center" indent="1"/>
    </xf>
    <xf numFmtId="0" fontId="3" fillId="95" borderId="73" applyNumberFormat="0" applyProtection="0">
      <alignment horizontal="left" vertical="center" indent="1"/>
    </xf>
    <xf numFmtId="0" fontId="3" fillId="95" borderId="73" applyNumberFormat="0" applyProtection="0">
      <alignment horizontal="left" vertical="center" indent="1"/>
    </xf>
    <xf numFmtId="0" fontId="3" fillId="95" borderId="73" applyNumberFormat="0" applyProtection="0">
      <alignment horizontal="left" vertical="center" indent="1"/>
    </xf>
    <xf numFmtId="0" fontId="3" fillId="95" borderId="73" applyNumberFormat="0" applyProtection="0">
      <alignment horizontal="left" vertical="center" indent="1"/>
    </xf>
    <xf numFmtId="0" fontId="3" fillId="95" borderId="73" applyNumberFormat="0" applyProtection="0">
      <alignment horizontal="left" vertical="center" indent="1"/>
    </xf>
    <xf numFmtId="0" fontId="3" fillId="95" borderId="73" applyNumberFormat="0" applyProtection="0">
      <alignment horizontal="left" vertical="center" indent="1"/>
    </xf>
    <xf numFmtId="0" fontId="3" fillId="95" borderId="73" applyNumberFormat="0" applyProtection="0">
      <alignment horizontal="left" vertical="center" indent="1"/>
    </xf>
    <xf numFmtId="0" fontId="3" fillId="95" borderId="73" applyNumberFormat="0" applyProtection="0">
      <alignment horizontal="left" vertical="center" indent="1"/>
    </xf>
    <xf numFmtId="0" fontId="3" fillId="95" borderId="73" applyNumberFormat="0" applyProtection="0">
      <alignment horizontal="left" vertical="center" indent="1"/>
    </xf>
    <xf numFmtId="0" fontId="3" fillId="95" borderId="73" applyNumberFormat="0" applyProtection="0">
      <alignment horizontal="left" vertical="center" indent="1"/>
    </xf>
    <xf numFmtId="0" fontId="3" fillId="95" borderId="73" applyNumberFormat="0" applyProtection="0">
      <alignment horizontal="left" vertical="center" indent="1"/>
    </xf>
    <xf numFmtId="0" fontId="3" fillId="95" borderId="73" applyNumberFormat="0" applyProtection="0">
      <alignment horizontal="left" vertical="center" indent="1"/>
    </xf>
    <xf numFmtId="0" fontId="3" fillId="95" borderId="73" applyNumberFormat="0" applyProtection="0">
      <alignment horizontal="left" vertical="center" indent="1"/>
    </xf>
    <xf numFmtId="0" fontId="3" fillId="95" borderId="73" applyNumberFormat="0" applyProtection="0">
      <alignment horizontal="left" vertical="center" indent="1"/>
    </xf>
    <xf numFmtId="0" fontId="3" fillId="95" borderId="73" applyNumberFormat="0" applyProtection="0">
      <alignment horizontal="left" vertical="center" indent="1"/>
    </xf>
    <xf numFmtId="0" fontId="3" fillId="95" borderId="73" applyNumberFormat="0" applyProtection="0">
      <alignment horizontal="left" vertical="center" indent="1"/>
    </xf>
    <xf numFmtId="0" fontId="3" fillId="95" borderId="73" applyNumberFormat="0" applyProtection="0">
      <alignment horizontal="left" vertical="center" indent="1"/>
    </xf>
    <xf numFmtId="0" fontId="3" fillId="95" borderId="73" applyNumberFormat="0" applyProtection="0">
      <alignment horizontal="left" vertical="center" indent="1"/>
    </xf>
    <xf numFmtId="0" fontId="3" fillId="95" borderId="73" applyNumberFormat="0" applyProtection="0">
      <alignment horizontal="left" vertical="center" indent="1"/>
    </xf>
    <xf numFmtId="0" fontId="3" fillId="95" borderId="73" applyNumberFormat="0" applyProtection="0">
      <alignment horizontal="left" vertical="center" indent="1"/>
    </xf>
    <xf numFmtId="0" fontId="3" fillId="95" borderId="73" applyNumberFormat="0" applyProtection="0">
      <alignment horizontal="left" vertical="center" indent="1"/>
    </xf>
    <xf numFmtId="0" fontId="3" fillId="95" borderId="73" applyNumberFormat="0" applyProtection="0">
      <alignment horizontal="left" vertical="center" indent="1"/>
    </xf>
    <xf numFmtId="0" fontId="3" fillId="95" borderId="73" applyNumberFormat="0" applyProtection="0">
      <alignment horizontal="left" vertical="center" indent="1"/>
    </xf>
    <xf numFmtId="0" fontId="3" fillId="95" borderId="73" applyNumberFormat="0" applyProtection="0">
      <alignment horizontal="left" vertical="center" indent="1"/>
    </xf>
    <xf numFmtId="0" fontId="3" fillId="95" borderId="73" applyNumberFormat="0" applyProtection="0">
      <alignment horizontal="left" vertical="center" indent="1"/>
    </xf>
    <xf numFmtId="0" fontId="3" fillId="95" borderId="73" applyNumberFormat="0" applyProtection="0">
      <alignment horizontal="left" vertical="center" indent="1"/>
    </xf>
    <xf numFmtId="0" fontId="3" fillId="95" borderId="73" applyNumberFormat="0" applyProtection="0">
      <alignment horizontal="left" vertical="center" indent="1"/>
    </xf>
    <xf numFmtId="0" fontId="3" fillId="95" borderId="73" applyNumberFormat="0" applyProtection="0">
      <alignment horizontal="left" vertical="center" indent="1"/>
    </xf>
    <xf numFmtId="0" fontId="3" fillId="95" borderId="73" applyNumberFormat="0" applyProtection="0">
      <alignment horizontal="left" vertical="center" indent="1"/>
    </xf>
    <xf numFmtId="0" fontId="3" fillId="95" borderId="73" applyNumberFormat="0" applyProtection="0">
      <alignment horizontal="left" vertical="center" indent="1"/>
    </xf>
    <xf numFmtId="0" fontId="3" fillId="95" borderId="73" applyNumberFormat="0" applyProtection="0">
      <alignment horizontal="left" vertical="center" indent="1"/>
    </xf>
    <xf numFmtId="0" fontId="3" fillId="95" borderId="73" applyNumberFormat="0" applyProtection="0">
      <alignment horizontal="left" vertical="center" indent="1"/>
    </xf>
    <xf numFmtId="0" fontId="3" fillId="95" borderId="73" applyNumberFormat="0" applyProtection="0">
      <alignment horizontal="left" vertical="center" indent="1"/>
    </xf>
    <xf numFmtId="0" fontId="3" fillId="95" borderId="73" applyNumberFormat="0" applyProtection="0">
      <alignment horizontal="left" vertical="center" indent="1"/>
    </xf>
    <xf numFmtId="0" fontId="3" fillId="95" borderId="73" applyNumberFormat="0" applyProtection="0">
      <alignment horizontal="left" vertical="center" indent="1"/>
    </xf>
    <xf numFmtId="0" fontId="3" fillId="95" borderId="73" applyNumberFormat="0" applyProtection="0">
      <alignment horizontal="left" vertical="center" indent="1"/>
    </xf>
    <xf numFmtId="0" fontId="3" fillId="95" borderId="73" applyNumberFormat="0" applyProtection="0">
      <alignment horizontal="left" vertical="center" indent="1"/>
    </xf>
    <xf numFmtId="0" fontId="3" fillId="95" borderId="73" applyNumberFormat="0" applyProtection="0">
      <alignment horizontal="left" vertical="center" indent="1"/>
    </xf>
    <xf numFmtId="0" fontId="3" fillId="95" borderId="73" applyNumberFormat="0" applyProtection="0">
      <alignment horizontal="left" vertical="center" indent="1"/>
    </xf>
    <xf numFmtId="0" fontId="3" fillId="95" borderId="73" applyNumberFormat="0" applyProtection="0">
      <alignment horizontal="left" vertical="center" indent="1"/>
    </xf>
    <xf numFmtId="0" fontId="3" fillId="95" borderId="73" applyNumberFormat="0" applyProtection="0">
      <alignment horizontal="left" vertical="center" indent="1"/>
    </xf>
    <xf numFmtId="0" fontId="3" fillId="95" borderId="73" applyNumberFormat="0" applyProtection="0">
      <alignment horizontal="left" vertical="center" indent="1"/>
    </xf>
    <xf numFmtId="0" fontId="3" fillId="95" borderId="73" applyNumberFormat="0" applyProtection="0">
      <alignment horizontal="left" vertical="center" indent="1"/>
    </xf>
    <xf numFmtId="0" fontId="3" fillId="95" borderId="73" applyNumberFormat="0" applyProtection="0">
      <alignment horizontal="left" vertical="center" indent="1"/>
    </xf>
    <xf numFmtId="0" fontId="3" fillId="95" borderId="73" applyNumberFormat="0" applyProtection="0">
      <alignment horizontal="left" vertical="center" indent="1"/>
    </xf>
    <xf numFmtId="0" fontId="3" fillId="95" borderId="73" applyNumberFormat="0" applyProtection="0">
      <alignment horizontal="left" vertical="center" indent="1"/>
    </xf>
    <xf numFmtId="0" fontId="3" fillId="95" borderId="73" applyNumberFormat="0" applyProtection="0">
      <alignment horizontal="left" vertical="center" indent="1"/>
    </xf>
    <xf numFmtId="0" fontId="3" fillId="95" borderId="73" applyNumberFormat="0" applyProtection="0">
      <alignment horizontal="left" vertical="center" indent="1"/>
    </xf>
    <xf numFmtId="0" fontId="3" fillId="95" borderId="73" applyNumberFormat="0" applyProtection="0">
      <alignment horizontal="left" vertical="center" indent="1"/>
    </xf>
    <xf numFmtId="0" fontId="3" fillId="95" borderId="73" applyNumberFormat="0" applyProtection="0">
      <alignment horizontal="left" vertical="center" indent="1"/>
    </xf>
    <xf numFmtId="0" fontId="3" fillId="95" borderId="73" applyNumberFormat="0" applyProtection="0">
      <alignment horizontal="left" vertical="center" indent="1"/>
    </xf>
    <xf numFmtId="0" fontId="3" fillId="95" borderId="73" applyNumberFormat="0" applyProtection="0">
      <alignment horizontal="left" vertical="center" indent="1"/>
    </xf>
    <xf numFmtId="0" fontId="3" fillId="95" borderId="73" applyNumberFormat="0" applyProtection="0">
      <alignment horizontal="left" vertical="center" indent="1"/>
    </xf>
    <xf numFmtId="0" fontId="3" fillId="95" borderId="73" applyNumberFormat="0" applyProtection="0">
      <alignment horizontal="left" vertical="center" indent="1"/>
    </xf>
    <xf numFmtId="0" fontId="3" fillId="95" borderId="73" applyNumberFormat="0" applyProtection="0">
      <alignment horizontal="left" vertical="center" indent="1"/>
    </xf>
    <xf numFmtId="0" fontId="3" fillId="95" borderId="73" applyNumberFormat="0" applyProtection="0">
      <alignment horizontal="left" vertical="center" indent="1"/>
    </xf>
    <xf numFmtId="0" fontId="3" fillId="95" borderId="73" applyNumberFormat="0" applyProtection="0">
      <alignment horizontal="left" vertical="center" indent="1"/>
    </xf>
    <xf numFmtId="0" fontId="3" fillId="95" borderId="73" applyNumberFormat="0" applyProtection="0">
      <alignment horizontal="left" vertical="center" indent="1"/>
    </xf>
    <xf numFmtId="0" fontId="3" fillId="95" borderId="73" applyNumberFormat="0" applyProtection="0">
      <alignment horizontal="left" vertical="center" indent="1"/>
    </xf>
    <xf numFmtId="0" fontId="3" fillId="95" borderId="73" applyNumberFormat="0" applyProtection="0">
      <alignment horizontal="left" vertical="center" indent="1"/>
    </xf>
    <xf numFmtId="0" fontId="3" fillId="95" borderId="73" applyNumberFormat="0" applyProtection="0">
      <alignment horizontal="left" vertical="center" indent="1"/>
    </xf>
    <xf numFmtId="0" fontId="3" fillId="95" borderId="73" applyNumberFormat="0" applyProtection="0">
      <alignment horizontal="left" vertical="center" indent="1"/>
    </xf>
    <xf numFmtId="0" fontId="3" fillId="95" borderId="73" applyNumberFormat="0" applyProtection="0">
      <alignment horizontal="left" vertical="center" indent="1"/>
    </xf>
    <xf numFmtId="0" fontId="3" fillId="95" borderId="73" applyNumberFormat="0" applyProtection="0">
      <alignment horizontal="left" vertical="center" indent="1"/>
    </xf>
    <xf numFmtId="0" fontId="3" fillId="95" borderId="73" applyNumberFormat="0" applyProtection="0">
      <alignment horizontal="left" vertical="center" indent="1"/>
    </xf>
    <xf numFmtId="0" fontId="3" fillId="95" borderId="73" applyNumberFormat="0" applyProtection="0">
      <alignment horizontal="left" vertical="center" indent="1"/>
    </xf>
    <xf numFmtId="0" fontId="3" fillId="95" borderId="73" applyNumberFormat="0" applyProtection="0">
      <alignment horizontal="left" vertical="center" indent="1"/>
    </xf>
    <xf numFmtId="0" fontId="3" fillId="95" borderId="73" applyNumberFormat="0" applyProtection="0">
      <alignment horizontal="left" vertical="center" indent="1"/>
    </xf>
    <xf numFmtId="0" fontId="3" fillId="95" borderId="73" applyNumberFormat="0" applyProtection="0">
      <alignment horizontal="left" vertical="center" indent="1"/>
    </xf>
    <xf numFmtId="0" fontId="3" fillId="95" borderId="73" applyNumberFormat="0" applyProtection="0">
      <alignment horizontal="left" vertical="center" indent="1"/>
    </xf>
    <xf numFmtId="0" fontId="3" fillId="95" borderId="73" applyNumberFormat="0" applyProtection="0">
      <alignment horizontal="left" vertical="center" indent="1"/>
    </xf>
    <xf numFmtId="0" fontId="3" fillId="95" borderId="73" applyNumberFormat="0" applyProtection="0">
      <alignment horizontal="left" vertical="center" indent="1"/>
    </xf>
    <xf numFmtId="0" fontId="3" fillId="95" borderId="73" applyNumberFormat="0" applyProtection="0">
      <alignment horizontal="left" vertical="center" indent="1"/>
    </xf>
    <xf numFmtId="0" fontId="3" fillId="95" borderId="73" applyNumberFormat="0" applyProtection="0">
      <alignment horizontal="left" vertical="center" indent="1"/>
    </xf>
    <xf numFmtId="0" fontId="3" fillId="95" borderId="73" applyNumberFormat="0" applyProtection="0">
      <alignment horizontal="left" vertical="center" indent="1"/>
    </xf>
    <xf numFmtId="0" fontId="3" fillId="95" borderId="73" applyNumberFormat="0" applyProtection="0">
      <alignment horizontal="left" vertical="center" indent="1"/>
    </xf>
    <xf numFmtId="0" fontId="3" fillId="95" borderId="73" applyNumberFormat="0" applyProtection="0">
      <alignment horizontal="left" vertical="center" indent="1"/>
    </xf>
    <xf numFmtId="0" fontId="3" fillId="95" borderId="73" applyNumberFormat="0" applyProtection="0">
      <alignment horizontal="left" vertical="center" indent="1"/>
    </xf>
    <xf numFmtId="0" fontId="3" fillId="95" borderId="73" applyNumberFormat="0" applyProtection="0">
      <alignment horizontal="left" vertical="center" indent="1"/>
    </xf>
    <xf numFmtId="0" fontId="3" fillId="95" borderId="73" applyNumberFormat="0" applyProtection="0">
      <alignment horizontal="left" vertical="center" indent="1"/>
    </xf>
    <xf numFmtId="0" fontId="3" fillId="95" borderId="73" applyNumberFormat="0" applyProtection="0">
      <alignment horizontal="left" vertical="center" indent="1"/>
    </xf>
    <xf numFmtId="0" fontId="3" fillId="95" borderId="73" applyNumberFormat="0" applyProtection="0">
      <alignment horizontal="left" vertical="center" indent="1"/>
    </xf>
    <xf numFmtId="0" fontId="3" fillId="95" borderId="73" applyNumberFormat="0" applyProtection="0">
      <alignment horizontal="left" vertical="center" indent="1"/>
    </xf>
    <xf numFmtId="0" fontId="3" fillId="95" borderId="73" applyNumberFormat="0" applyProtection="0">
      <alignment horizontal="left" vertical="center" indent="1"/>
    </xf>
    <xf numFmtId="0" fontId="3" fillId="95" borderId="73" applyNumberFormat="0" applyProtection="0">
      <alignment horizontal="left" vertical="center" indent="1"/>
    </xf>
    <xf numFmtId="0" fontId="3" fillId="95" borderId="73" applyNumberFormat="0" applyProtection="0">
      <alignment horizontal="left" vertical="center" indent="1"/>
    </xf>
    <xf numFmtId="0" fontId="3" fillId="95" borderId="73" applyNumberFormat="0" applyProtection="0">
      <alignment horizontal="left" vertical="center" indent="1"/>
    </xf>
    <xf numFmtId="0" fontId="3" fillId="95" borderId="73" applyNumberFormat="0" applyProtection="0">
      <alignment horizontal="left" vertical="center" indent="1"/>
    </xf>
    <xf numFmtId="0" fontId="3" fillId="95" borderId="73" applyNumberFormat="0" applyProtection="0">
      <alignment horizontal="left" vertical="center" indent="1"/>
    </xf>
    <xf numFmtId="0" fontId="3" fillId="95" borderId="73" applyNumberFormat="0" applyProtection="0">
      <alignment horizontal="left" vertical="center" indent="1"/>
    </xf>
    <xf numFmtId="0" fontId="3" fillId="95" borderId="73" applyNumberFormat="0" applyProtection="0">
      <alignment horizontal="left" vertical="center" indent="1"/>
    </xf>
    <xf numFmtId="0" fontId="3" fillId="95" borderId="73" applyNumberFormat="0" applyProtection="0">
      <alignment horizontal="left" vertical="center" indent="1"/>
    </xf>
    <xf numFmtId="0" fontId="3" fillId="95" borderId="73" applyNumberFormat="0" applyProtection="0">
      <alignment horizontal="left" vertical="center" indent="1"/>
    </xf>
    <xf numFmtId="0" fontId="3" fillId="95" borderId="73" applyNumberFormat="0" applyProtection="0">
      <alignment horizontal="left" vertical="center" indent="1"/>
    </xf>
    <xf numFmtId="0" fontId="3" fillId="95" borderId="73" applyNumberFormat="0" applyProtection="0">
      <alignment horizontal="left" vertical="center" indent="1"/>
    </xf>
    <xf numFmtId="0" fontId="3" fillId="95" borderId="73" applyNumberFormat="0" applyProtection="0">
      <alignment horizontal="left" vertical="center" indent="1"/>
    </xf>
    <xf numFmtId="0" fontId="3" fillId="95" borderId="73" applyNumberFormat="0" applyProtection="0">
      <alignment horizontal="left" vertical="center" indent="1"/>
    </xf>
    <xf numFmtId="0" fontId="3" fillId="95" borderId="73" applyNumberFormat="0" applyProtection="0">
      <alignment horizontal="left" vertical="center" indent="1"/>
    </xf>
    <xf numFmtId="0" fontId="3" fillId="95" borderId="73" applyNumberFormat="0" applyProtection="0">
      <alignment horizontal="left" vertical="center" indent="1"/>
    </xf>
    <xf numFmtId="0" fontId="3" fillId="95" borderId="73" applyNumberFormat="0" applyProtection="0">
      <alignment horizontal="left" vertical="center" indent="1"/>
    </xf>
    <xf numFmtId="0" fontId="3" fillId="95" borderId="73" applyNumberFormat="0" applyProtection="0">
      <alignment horizontal="left" vertical="center" indent="1"/>
    </xf>
    <xf numFmtId="0" fontId="3" fillId="95" borderId="73" applyNumberFormat="0" applyProtection="0">
      <alignment horizontal="left" vertical="center" indent="1"/>
    </xf>
    <xf numFmtId="0" fontId="3" fillId="95" borderId="73" applyNumberFormat="0" applyProtection="0">
      <alignment horizontal="left" vertical="center" indent="1"/>
    </xf>
    <xf numFmtId="0" fontId="3" fillId="95" borderId="73" applyNumberFormat="0" applyProtection="0">
      <alignment horizontal="left" vertical="center" indent="1"/>
    </xf>
    <xf numFmtId="0" fontId="3" fillId="95" borderId="73" applyNumberFormat="0" applyProtection="0">
      <alignment horizontal="left" vertical="center" indent="1"/>
    </xf>
    <xf numFmtId="0" fontId="3" fillId="95" borderId="73" applyNumberFormat="0" applyProtection="0">
      <alignment horizontal="left" vertical="center" indent="1"/>
    </xf>
    <xf numFmtId="0" fontId="3" fillId="95" borderId="73" applyNumberFormat="0" applyProtection="0">
      <alignment horizontal="left" vertical="center" indent="1"/>
    </xf>
    <xf numFmtId="0" fontId="3" fillId="95" borderId="73" applyNumberFormat="0" applyProtection="0">
      <alignment horizontal="left" vertical="center" indent="1"/>
    </xf>
    <xf numFmtId="0" fontId="3" fillId="95" borderId="73" applyNumberFormat="0" applyProtection="0">
      <alignment horizontal="left" vertical="center" indent="1"/>
    </xf>
    <xf numFmtId="0" fontId="3" fillId="95" borderId="73" applyNumberFormat="0" applyProtection="0">
      <alignment horizontal="left" vertical="center" indent="1"/>
    </xf>
    <xf numFmtId="0" fontId="3" fillId="95" borderId="73" applyNumberFormat="0" applyProtection="0">
      <alignment horizontal="left" vertical="center" indent="1"/>
    </xf>
    <xf numFmtId="0" fontId="3" fillId="95" borderId="73" applyNumberFormat="0" applyProtection="0">
      <alignment horizontal="left" vertical="center" indent="1"/>
    </xf>
    <xf numFmtId="0" fontId="3" fillId="95" borderId="73" applyNumberFormat="0" applyProtection="0">
      <alignment horizontal="left" vertical="center" indent="1"/>
    </xf>
    <xf numFmtId="0" fontId="3" fillId="95" borderId="73" applyNumberFormat="0" applyProtection="0">
      <alignment horizontal="left" vertical="center" indent="1"/>
    </xf>
    <xf numFmtId="0" fontId="3" fillId="95" borderId="73" applyNumberFormat="0" applyProtection="0">
      <alignment horizontal="left" vertical="center" indent="1"/>
    </xf>
    <xf numFmtId="0" fontId="3" fillId="95" borderId="73" applyNumberFormat="0" applyProtection="0">
      <alignment horizontal="left" vertical="center" indent="1"/>
    </xf>
    <xf numFmtId="0" fontId="3" fillId="95" borderId="73" applyNumberFormat="0" applyProtection="0">
      <alignment horizontal="left" vertical="center" indent="1"/>
    </xf>
    <xf numFmtId="0" fontId="3" fillId="95" borderId="73" applyNumberFormat="0" applyProtection="0">
      <alignment horizontal="left" vertical="center" indent="1"/>
    </xf>
    <xf numFmtId="0" fontId="3" fillId="95" borderId="73" applyNumberFormat="0" applyProtection="0">
      <alignment horizontal="left" vertical="center" indent="1"/>
    </xf>
    <xf numFmtId="0" fontId="3" fillId="95" borderId="73" applyNumberFormat="0" applyProtection="0">
      <alignment horizontal="left" vertical="center" indent="1"/>
    </xf>
    <xf numFmtId="0" fontId="3" fillId="95" borderId="73" applyNumberFormat="0" applyProtection="0">
      <alignment horizontal="left" vertical="center" indent="1"/>
    </xf>
    <xf numFmtId="0" fontId="3" fillId="95" borderId="73" applyNumberFormat="0" applyProtection="0">
      <alignment horizontal="left" vertical="center" indent="1"/>
    </xf>
    <xf numFmtId="0" fontId="3" fillId="95" borderId="73" applyNumberFormat="0" applyProtection="0">
      <alignment horizontal="left" vertical="center" indent="1"/>
    </xf>
    <xf numFmtId="0" fontId="3" fillId="95" borderId="73" applyNumberFormat="0" applyProtection="0">
      <alignment horizontal="left" vertical="center" indent="1"/>
    </xf>
    <xf numFmtId="0" fontId="3" fillId="95" borderId="73" applyNumberFormat="0" applyProtection="0">
      <alignment horizontal="left" vertical="center" indent="1"/>
    </xf>
    <xf numFmtId="0" fontId="3" fillId="95" borderId="73" applyNumberFormat="0" applyProtection="0">
      <alignment horizontal="left" vertical="center" indent="1"/>
    </xf>
    <xf numFmtId="0" fontId="3" fillId="95" borderId="73" applyNumberFormat="0" applyProtection="0">
      <alignment horizontal="left" vertical="center" indent="1"/>
    </xf>
    <xf numFmtId="0" fontId="3" fillId="95" borderId="73" applyNumberFormat="0" applyProtection="0">
      <alignment horizontal="left" vertical="center" indent="1"/>
    </xf>
    <xf numFmtId="0" fontId="3" fillId="95" borderId="73" applyNumberFormat="0" applyProtection="0">
      <alignment horizontal="left" vertical="center" indent="1"/>
    </xf>
    <xf numFmtId="0" fontId="3" fillId="95" borderId="73" applyNumberFormat="0" applyProtection="0">
      <alignment horizontal="left" vertical="center" indent="1"/>
    </xf>
    <xf numFmtId="0" fontId="3" fillId="95" borderId="73" applyNumberFormat="0" applyProtection="0">
      <alignment horizontal="left" vertical="center" indent="1"/>
    </xf>
    <xf numFmtId="0" fontId="3" fillId="95" borderId="73" applyNumberFormat="0" applyProtection="0">
      <alignment horizontal="left" vertical="center" indent="1"/>
    </xf>
    <xf numFmtId="0" fontId="3" fillId="95" borderId="73" applyNumberFormat="0" applyProtection="0">
      <alignment horizontal="left" vertical="center" indent="1"/>
    </xf>
    <xf numFmtId="0" fontId="3" fillId="95" borderId="73" applyNumberFormat="0" applyProtection="0">
      <alignment horizontal="left" vertical="center" indent="1"/>
    </xf>
    <xf numFmtId="0" fontId="3" fillId="95" borderId="73" applyNumberFormat="0" applyProtection="0">
      <alignment horizontal="left" vertical="center" indent="1"/>
    </xf>
    <xf numFmtId="0" fontId="3" fillId="95" borderId="73" applyNumberFormat="0" applyProtection="0">
      <alignment horizontal="left" vertical="center" indent="1"/>
    </xf>
    <xf numFmtId="0" fontId="3" fillId="95" borderId="73" applyNumberFormat="0" applyProtection="0">
      <alignment horizontal="left" vertical="center" indent="1"/>
    </xf>
    <xf numFmtId="0" fontId="3" fillId="95" borderId="73" applyNumberFormat="0" applyProtection="0">
      <alignment horizontal="left" vertical="center" indent="1"/>
    </xf>
    <xf numFmtId="0" fontId="3" fillId="95" borderId="73" applyNumberFormat="0" applyProtection="0">
      <alignment horizontal="left" vertical="center" indent="1"/>
    </xf>
    <xf numFmtId="0" fontId="3" fillId="95" borderId="73" applyNumberFormat="0" applyProtection="0">
      <alignment horizontal="left" vertical="center" indent="1"/>
    </xf>
    <xf numFmtId="0" fontId="3" fillId="95" borderId="73" applyNumberFormat="0" applyProtection="0">
      <alignment horizontal="left" vertical="center" indent="1"/>
    </xf>
    <xf numFmtId="0" fontId="3" fillId="95" borderId="73" applyNumberFormat="0" applyProtection="0">
      <alignment horizontal="left" vertical="center" indent="1"/>
    </xf>
    <xf numFmtId="0" fontId="3" fillId="95" borderId="73" applyNumberFormat="0" applyProtection="0">
      <alignment horizontal="left" vertical="center" indent="1"/>
    </xf>
    <xf numFmtId="0" fontId="3" fillId="95" borderId="73" applyNumberFormat="0" applyProtection="0">
      <alignment horizontal="left" vertical="center" indent="1"/>
    </xf>
    <xf numFmtId="0" fontId="3" fillId="95" borderId="73" applyNumberFormat="0" applyProtection="0">
      <alignment horizontal="left" vertical="center" indent="1"/>
    </xf>
    <xf numFmtId="0" fontId="3" fillId="95" borderId="73" applyNumberFormat="0" applyProtection="0">
      <alignment horizontal="left" vertical="center" indent="1"/>
    </xf>
    <xf numFmtId="0" fontId="3" fillId="95" borderId="73" applyNumberFormat="0" applyProtection="0">
      <alignment horizontal="left" vertical="center" indent="1"/>
    </xf>
    <xf numFmtId="0" fontId="3" fillId="95" borderId="73" applyNumberFormat="0" applyProtection="0">
      <alignment horizontal="left" vertical="center" indent="1"/>
    </xf>
    <xf numFmtId="0" fontId="3" fillId="95" borderId="73" applyNumberFormat="0" applyProtection="0">
      <alignment horizontal="left" vertical="center" indent="1"/>
    </xf>
    <xf numFmtId="0" fontId="3" fillId="95" borderId="73" applyNumberFormat="0" applyProtection="0">
      <alignment horizontal="left" vertical="center" indent="1"/>
    </xf>
    <xf numFmtId="0" fontId="3" fillId="95" borderId="73" applyNumberFormat="0" applyProtection="0">
      <alignment horizontal="left" vertical="center" indent="1"/>
    </xf>
    <xf numFmtId="0" fontId="3" fillId="95" borderId="73" applyNumberFormat="0" applyProtection="0">
      <alignment horizontal="left" vertical="center" indent="1"/>
    </xf>
    <xf numFmtId="0" fontId="3" fillId="95" borderId="73" applyNumberFormat="0" applyProtection="0">
      <alignment horizontal="left" vertical="center" indent="1"/>
    </xf>
    <xf numFmtId="0" fontId="3" fillId="95" borderId="73" applyNumberFormat="0" applyProtection="0">
      <alignment horizontal="left" vertical="center" indent="1"/>
    </xf>
    <xf numFmtId="0" fontId="3" fillId="95" borderId="73" applyNumberFormat="0" applyProtection="0">
      <alignment horizontal="left" vertical="center" indent="1"/>
    </xf>
    <xf numFmtId="0" fontId="3" fillId="95" borderId="73" applyNumberFormat="0" applyProtection="0">
      <alignment horizontal="left" vertical="center" indent="1"/>
    </xf>
    <xf numFmtId="0" fontId="3" fillId="95" borderId="73" applyNumberFormat="0" applyProtection="0">
      <alignment horizontal="left" vertical="center" indent="1"/>
    </xf>
    <xf numFmtId="0" fontId="3" fillId="95" borderId="73" applyNumberFormat="0" applyProtection="0">
      <alignment horizontal="left" vertical="center" indent="1"/>
    </xf>
    <xf numFmtId="0" fontId="3" fillId="95" borderId="73" applyNumberFormat="0" applyProtection="0">
      <alignment horizontal="left" vertical="center" indent="1"/>
    </xf>
    <xf numFmtId="0" fontId="3" fillId="95" borderId="73" applyNumberFormat="0" applyProtection="0">
      <alignment horizontal="left" vertical="center" indent="1"/>
    </xf>
    <xf numFmtId="0" fontId="3" fillId="95" borderId="73" applyNumberFormat="0" applyProtection="0">
      <alignment horizontal="left" vertical="center" indent="1"/>
    </xf>
    <xf numFmtId="0" fontId="3" fillId="95" borderId="73" applyNumberFormat="0" applyProtection="0">
      <alignment horizontal="left" vertical="center" indent="1"/>
    </xf>
    <xf numFmtId="0" fontId="3" fillId="95" borderId="73" applyNumberFormat="0" applyProtection="0">
      <alignment horizontal="left" vertical="center" indent="1"/>
    </xf>
    <xf numFmtId="0" fontId="3" fillId="95" borderId="73" applyNumberFormat="0" applyProtection="0">
      <alignment horizontal="left" vertical="center" indent="1"/>
    </xf>
    <xf numFmtId="0" fontId="3" fillId="95" borderId="73" applyNumberFormat="0" applyProtection="0">
      <alignment horizontal="left" vertical="center" indent="1"/>
    </xf>
    <xf numFmtId="0" fontId="3" fillId="95" borderId="73" applyNumberFormat="0" applyProtection="0">
      <alignment horizontal="left" vertical="center" indent="1"/>
    </xf>
    <xf numFmtId="0" fontId="3" fillId="95" borderId="73" applyNumberFormat="0" applyProtection="0">
      <alignment horizontal="left" vertical="center" indent="1"/>
    </xf>
    <xf numFmtId="0" fontId="3" fillId="95" borderId="73" applyNumberFormat="0" applyProtection="0">
      <alignment horizontal="left" vertical="center" indent="1"/>
    </xf>
    <xf numFmtId="0" fontId="3" fillId="95" borderId="73" applyNumberFormat="0" applyProtection="0">
      <alignment horizontal="left" vertical="center" indent="1"/>
    </xf>
    <xf numFmtId="0" fontId="3" fillId="95" borderId="73" applyNumberFormat="0" applyProtection="0">
      <alignment horizontal="left" vertical="center" indent="1"/>
    </xf>
    <xf numFmtId="0" fontId="3" fillId="95" borderId="73" applyNumberFormat="0" applyProtection="0">
      <alignment horizontal="left" vertical="center" indent="1"/>
    </xf>
    <xf numFmtId="0" fontId="3" fillId="95" borderId="73" applyNumberFormat="0" applyProtection="0">
      <alignment horizontal="left" vertical="center" indent="1"/>
    </xf>
    <xf numFmtId="0" fontId="3" fillId="95" borderId="73" applyNumberFormat="0" applyProtection="0">
      <alignment horizontal="left" vertical="center" indent="1"/>
    </xf>
    <xf numFmtId="0" fontId="3" fillId="95" borderId="73" applyNumberFormat="0" applyProtection="0">
      <alignment horizontal="left" vertical="center" indent="1"/>
    </xf>
    <xf numFmtId="0" fontId="3" fillId="95" borderId="73" applyNumberFormat="0" applyProtection="0">
      <alignment horizontal="left" vertical="center" indent="1"/>
    </xf>
    <xf numFmtId="0" fontId="3" fillId="95" borderId="73" applyNumberFormat="0" applyProtection="0">
      <alignment horizontal="left" vertical="center" indent="1"/>
    </xf>
    <xf numFmtId="0" fontId="3" fillId="95" borderId="73" applyNumberFormat="0" applyProtection="0">
      <alignment horizontal="left" vertical="center" indent="1"/>
    </xf>
    <xf numFmtId="0" fontId="3" fillId="95" borderId="73" applyNumberFormat="0" applyProtection="0">
      <alignment horizontal="left" vertical="center" indent="1"/>
    </xf>
    <xf numFmtId="0" fontId="3" fillId="95" borderId="73" applyNumberFormat="0" applyProtection="0">
      <alignment horizontal="left" vertical="center" indent="1"/>
    </xf>
    <xf numFmtId="0" fontId="3" fillId="95" borderId="73" applyNumberFormat="0" applyProtection="0">
      <alignment horizontal="left" vertical="center" indent="1"/>
    </xf>
    <xf numFmtId="0" fontId="3" fillId="95" borderId="73" applyNumberFormat="0" applyProtection="0">
      <alignment horizontal="left" vertical="center" indent="1"/>
    </xf>
    <xf numFmtId="0" fontId="3" fillId="95" borderId="73" applyNumberFormat="0" applyProtection="0">
      <alignment horizontal="left" vertical="center" indent="1"/>
    </xf>
    <xf numFmtId="0" fontId="3" fillId="95" borderId="73" applyNumberFormat="0" applyProtection="0">
      <alignment horizontal="left" vertical="center" indent="1"/>
    </xf>
    <xf numFmtId="0" fontId="3" fillId="95" borderId="73" applyNumberFormat="0" applyProtection="0">
      <alignment horizontal="left" vertical="center" indent="1"/>
    </xf>
    <xf numFmtId="0" fontId="3" fillId="95" borderId="73" applyNumberFormat="0" applyProtection="0">
      <alignment horizontal="left" vertical="center" indent="1"/>
    </xf>
    <xf numFmtId="0" fontId="3" fillId="95" borderId="73" applyNumberFormat="0" applyProtection="0">
      <alignment horizontal="left" vertical="center" indent="1"/>
    </xf>
    <xf numFmtId="0" fontId="3" fillId="95" borderId="73" applyNumberFormat="0" applyProtection="0">
      <alignment horizontal="left" vertical="center" indent="1"/>
    </xf>
    <xf numFmtId="0" fontId="3" fillId="95" borderId="73" applyNumberFormat="0" applyProtection="0">
      <alignment horizontal="left" vertical="center" indent="1"/>
    </xf>
    <xf numFmtId="0" fontId="3" fillId="95" borderId="73" applyNumberFormat="0" applyProtection="0">
      <alignment horizontal="left" vertical="center" indent="1"/>
    </xf>
    <xf numFmtId="0" fontId="3" fillId="95" borderId="73" applyNumberFormat="0" applyProtection="0">
      <alignment horizontal="left" vertical="center" indent="1"/>
    </xf>
    <xf numFmtId="0" fontId="3" fillId="95" borderId="73" applyNumberFormat="0" applyProtection="0">
      <alignment horizontal="left" vertical="center" indent="1"/>
    </xf>
    <xf numFmtId="0" fontId="3" fillId="95" borderId="73" applyNumberFormat="0" applyProtection="0">
      <alignment horizontal="left" vertical="center" indent="1"/>
    </xf>
    <xf numFmtId="0" fontId="3" fillId="95" borderId="73" applyNumberFormat="0" applyProtection="0">
      <alignment horizontal="left" vertical="center" indent="1"/>
    </xf>
    <xf numFmtId="0" fontId="3" fillId="95" borderId="73" applyNumberFormat="0" applyProtection="0">
      <alignment horizontal="left" vertical="center" indent="1"/>
    </xf>
    <xf numFmtId="0" fontId="3" fillId="95" borderId="73" applyNumberFormat="0" applyProtection="0">
      <alignment horizontal="left" vertical="center" indent="1"/>
    </xf>
    <xf numFmtId="0" fontId="3" fillId="95" borderId="73" applyNumberFormat="0" applyProtection="0">
      <alignment horizontal="left" vertical="center" indent="1"/>
    </xf>
    <xf numFmtId="0" fontId="3" fillId="95" borderId="73" applyNumberFormat="0" applyProtection="0">
      <alignment horizontal="left" vertical="center" indent="1"/>
    </xf>
    <xf numFmtId="0" fontId="3" fillId="95" borderId="73" applyNumberFormat="0" applyProtection="0">
      <alignment horizontal="left" vertical="center" indent="1"/>
    </xf>
    <xf numFmtId="0" fontId="3" fillId="95" borderId="73" applyNumberFormat="0" applyProtection="0">
      <alignment horizontal="left" vertical="center" indent="1"/>
    </xf>
    <xf numFmtId="0" fontId="3" fillId="95" borderId="73" applyNumberFormat="0" applyProtection="0">
      <alignment horizontal="left" vertical="center" indent="1"/>
    </xf>
    <xf numFmtId="0" fontId="3" fillId="95" borderId="73" applyNumberFormat="0" applyProtection="0">
      <alignment horizontal="left" vertical="center" indent="1"/>
    </xf>
    <xf numFmtId="0" fontId="3" fillId="95" borderId="73" applyNumberFormat="0" applyProtection="0">
      <alignment horizontal="left" vertical="center" indent="1"/>
    </xf>
    <xf numFmtId="0" fontId="3" fillId="95" borderId="73" applyNumberFormat="0" applyProtection="0">
      <alignment horizontal="left" vertical="center" indent="1"/>
    </xf>
    <xf numFmtId="0" fontId="3" fillId="95" borderId="73" applyNumberFormat="0" applyProtection="0">
      <alignment horizontal="left" vertical="center" indent="1"/>
    </xf>
    <xf numFmtId="0" fontId="3" fillId="95" borderId="73" applyNumberFormat="0" applyProtection="0">
      <alignment horizontal="left" vertical="center" indent="1"/>
    </xf>
    <xf numFmtId="0" fontId="3" fillId="95" borderId="73" applyNumberFormat="0" applyProtection="0">
      <alignment horizontal="left" vertical="center" indent="1"/>
    </xf>
    <xf numFmtId="0" fontId="3" fillId="95" borderId="73" applyNumberFormat="0" applyProtection="0">
      <alignment horizontal="left" vertical="center" indent="1"/>
    </xf>
    <xf numFmtId="0" fontId="3" fillId="95" borderId="73" applyNumberFormat="0" applyProtection="0">
      <alignment horizontal="left" vertical="center" indent="1"/>
    </xf>
    <xf numFmtId="0" fontId="3" fillId="95" borderId="73" applyNumberFormat="0" applyProtection="0">
      <alignment horizontal="left" vertical="center" indent="1"/>
    </xf>
    <xf numFmtId="0" fontId="3" fillId="95" borderId="73" applyNumberFormat="0" applyProtection="0">
      <alignment horizontal="left" vertical="center" indent="1"/>
    </xf>
    <xf numFmtId="0" fontId="3" fillId="95" borderId="73" applyNumberFormat="0" applyProtection="0">
      <alignment horizontal="left" vertical="center" indent="1"/>
    </xf>
    <xf numFmtId="0" fontId="3" fillId="95" borderId="73" applyNumberFormat="0" applyProtection="0">
      <alignment horizontal="left" vertical="center" indent="1"/>
    </xf>
    <xf numFmtId="0" fontId="3" fillId="95" borderId="73" applyNumberFormat="0" applyProtection="0">
      <alignment horizontal="left" vertical="center" indent="1"/>
    </xf>
    <xf numFmtId="0" fontId="3" fillId="95" borderId="73" applyNumberFormat="0" applyProtection="0">
      <alignment horizontal="left" vertical="center" indent="1"/>
    </xf>
    <xf numFmtId="0" fontId="3" fillId="95" borderId="73" applyNumberFormat="0" applyProtection="0">
      <alignment horizontal="left" vertical="center" indent="1"/>
    </xf>
    <xf numFmtId="0" fontId="3" fillId="95" borderId="73" applyNumberFormat="0" applyProtection="0">
      <alignment horizontal="left" vertical="center" indent="1"/>
    </xf>
    <xf numFmtId="0" fontId="3" fillId="95" borderId="73" applyNumberFormat="0" applyProtection="0">
      <alignment horizontal="left" vertical="center" indent="1"/>
    </xf>
    <xf numFmtId="0" fontId="3" fillId="95" borderId="73" applyNumberFormat="0" applyProtection="0">
      <alignment horizontal="left" vertical="center" indent="1"/>
    </xf>
    <xf numFmtId="0" fontId="3" fillId="95" borderId="73" applyNumberFormat="0" applyProtection="0">
      <alignment horizontal="left" vertical="center" indent="1"/>
    </xf>
    <xf numFmtId="0" fontId="3" fillId="95" borderId="73" applyNumberFormat="0" applyProtection="0">
      <alignment horizontal="left" vertical="center" indent="1"/>
    </xf>
    <xf numFmtId="0" fontId="3" fillId="95" borderId="73" applyNumberFormat="0" applyProtection="0">
      <alignment horizontal="left" vertical="center" indent="1"/>
    </xf>
    <xf numFmtId="0" fontId="3" fillId="95" borderId="73" applyNumberFormat="0" applyProtection="0">
      <alignment horizontal="left" vertical="center" indent="1"/>
    </xf>
    <xf numFmtId="0" fontId="3" fillId="95" borderId="73" applyNumberFormat="0" applyProtection="0">
      <alignment horizontal="left" vertical="center" indent="1"/>
    </xf>
    <xf numFmtId="0" fontId="3" fillId="95" borderId="73" applyNumberFormat="0" applyProtection="0">
      <alignment horizontal="left" vertical="center" indent="1"/>
    </xf>
    <xf numFmtId="0" fontId="3" fillId="95" borderId="73" applyNumberFormat="0" applyProtection="0">
      <alignment horizontal="left" vertical="center" indent="1"/>
    </xf>
    <xf numFmtId="0" fontId="3" fillId="95" borderId="73" applyNumberFormat="0" applyProtection="0">
      <alignment horizontal="left" vertical="center" indent="1"/>
    </xf>
    <xf numFmtId="0" fontId="3" fillId="95" borderId="73" applyNumberFormat="0" applyProtection="0">
      <alignment horizontal="left" vertical="center" indent="1"/>
    </xf>
    <xf numFmtId="0" fontId="3" fillId="95" borderId="73" applyNumberFormat="0" applyProtection="0">
      <alignment horizontal="left" vertical="center" indent="1"/>
    </xf>
    <xf numFmtId="0" fontId="3" fillId="95" borderId="73" applyNumberFormat="0" applyProtection="0">
      <alignment horizontal="left" vertical="center" indent="1"/>
    </xf>
    <xf numFmtId="0" fontId="3" fillId="95" borderId="73" applyNumberFormat="0" applyProtection="0">
      <alignment horizontal="left" vertical="center" indent="1"/>
    </xf>
    <xf numFmtId="0" fontId="3" fillId="95" borderId="73" applyNumberFormat="0" applyProtection="0">
      <alignment horizontal="left" vertical="center" indent="1"/>
    </xf>
    <xf numFmtId="0" fontId="3" fillId="95" borderId="73" applyNumberFormat="0" applyProtection="0">
      <alignment horizontal="left" vertical="center" indent="1"/>
    </xf>
    <xf numFmtId="0" fontId="3" fillId="95" borderId="73" applyNumberFormat="0" applyProtection="0">
      <alignment horizontal="left" vertical="center" indent="1"/>
    </xf>
    <xf numFmtId="0" fontId="3" fillId="95" borderId="73" applyNumberFormat="0" applyProtection="0">
      <alignment horizontal="left" vertical="center" indent="1"/>
    </xf>
    <xf numFmtId="0" fontId="3" fillId="95" borderId="73" applyNumberFormat="0" applyProtection="0">
      <alignment horizontal="left" vertical="center" indent="1"/>
    </xf>
    <xf numFmtId="0" fontId="3" fillId="95" borderId="73" applyNumberFormat="0" applyProtection="0">
      <alignment horizontal="left" vertical="center" indent="1"/>
    </xf>
    <xf numFmtId="0" fontId="3" fillId="95" borderId="73" applyNumberFormat="0" applyProtection="0">
      <alignment horizontal="left" vertical="center" indent="1"/>
    </xf>
    <xf numFmtId="0" fontId="3" fillId="95" borderId="73" applyNumberFormat="0" applyProtection="0">
      <alignment horizontal="left" vertical="center" indent="1"/>
    </xf>
    <xf numFmtId="0" fontId="3" fillId="95" borderId="73" applyNumberFormat="0" applyProtection="0">
      <alignment horizontal="left" vertical="center" indent="1"/>
    </xf>
    <xf numFmtId="0" fontId="3" fillId="95" borderId="73" applyNumberFormat="0" applyProtection="0">
      <alignment horizontal="left" vertical="center" indent="1"/>
    </xf>
    <xf numFmtId="0" fontId="3" fillId="95" borderId="73" applyNumberFormat="0" applyProtection="0">
      <alignment horizontal="left" vertical="center" indent="1"/>
    </xf>
    <xf numFmtId="0" fontId="3" fillId="95" borderId="73" applyNumberFormat="0" applyProtection="0">
      <alignment horizontal="left" vertical="center" indent="1"/>
    </xf>
    <xf numFmtId="0" fontId="3" fillId="95" borderId="73" applyNumberFormat="0" applyProtection="0">
      <alignment horizontal="left" vertical="center" indent="1"/>
    </xf>
    <xf numFmtId="0" fontId="3" fillId="95" borderId="73" applyNumberFormat="0" applyProtection="0">
      <alignment horizontal="left" vertical="center" indent="1"/>
    </xf>
    <xf numFmtId="0" fontId="3" fillId="95" borderId="73" applyNumberFormat="0" applyProtection="0">
      <alignment horizontal="left" vertical="center" indent="1"/>
    </xf>
    <xf numFmtId="0" fontId="3" fillId="95" borderId="73" applyNumberFormat="0" applyProtection="0">
      <alignment horizontal="left" vertical="center" indent="1"/>
    </xf>
    <xf numFmtId="0" fontId="3" fillId="95" borderId="73" applyNumberFormat="0" applyProtection="0">
      <alignment horizontal="left" vertical="center" indent="1"/>
    </xf>
    <xf numFmtId="0" fontId="3" fillId="95" borderId="73" applyNumberFormat="0" applyProtection="0">
      <alignment horizontal="left" vertical="center" indent="1"/>
    </xf>
    <xf numFmtId="0" fontId="3" fillId="95" borderId="73" applyNumberFormat="0" applyProtection="0">
      <alignment horizontal="left" vertical="center" indent="1"/>
    </xf>
    <xf numFmtId="0" fontId="3" fillId="95" borderId="73" applyNumberFormat="0" applyProtection="0">
      <alignment horizontal="left" vertical="center" indent="1"/>
    </xf>
    <xf numFmtId="0" fontId="3" fillId="95" borderId="73" applyNumberFormat="0" applyProtection="0">
      <alignment horizontal="left" vertical="center" indent="1"/>
    </xf>
    <xf numFmtId="0" fontId="3" fillId="95" borderId="73" applyNumberFormat="0" applyProtection="0">
      <alignment horizontal="left" vertical="center" indent="1"/>
    </xf>
    <xf numFmtId="0" fontId="3" fillId="95" borderId="73" applyNumberFormat="0" applyProtection="0">
      <alignment horizontal="left" vertical="center" indent="1"/>
    </xf>
    <xf numFmtId="0" fontId="3" fillId="95" borderId="73" applyNumberFormat="0" applyProtection="0">
      <alignment horizontal="left" vertical="center" indent="1"/>
    </xf>
    <xf numFmtId="0" fontId="3" fillId="95" borderId="73" applyNumberFormat="0" applyProtection="0">
      <alignment horizontal="left" vertical="center" indent="1"/>
    </xf>
    <xf numFmtId="0" fontId="3" fillId="95" borderId="73" applyNumberFormat="0" applyProtection="0">
      <alignment horizontal="left" vertical="center" indent="1"/>
    </xf>
    <xf numFmtId="0" fontId="3" fillId="95" borderId="73" applyNumberFormat="0" applyProtection="0">
      <alignment horizontal="left" vertical="center" indent="1"/>
    </xf>
    <xf numFmtId="0" fontId="3" fillId="95" borderId="73" applyNumberFormat="0" applyProtection="0">
      <alignment horizontal="left" vertical="center" indent="1"/>
    </xf>
    <xf numFmtId="0" fontId="3" fillId="95" borderId="73" applyNumberFormat="0" applyProtection="0">
      <alignment horizontal="left" vertical="center" indent="1"/>
    </xf>
    <xf numFmtId="0" fontId="3" fillId="95" borderId="73" applyNumberFormat="0" applyProtection="0">
      <alignment horizontal="left" vertical="center" indent="1"/>
    </xf>
    <xf numFmtId="0" fontId="3" fillId="95" borderId="73" applyNumberFormat="0" applyProtection="0">
      <alignment horizontal="left" vertical="center" indent="1"/>
    </xf>
    <xf numFmtId="0" fontId="3" fillId="95" borderId="73" applyNumberFormat="0" applyProtection="0">
      <alignment horizontal="left" vertical="center" indent="1"/>
    </xf>
    <xf numFmtId="0" fontId="3" fillId="95" borderId="73" applyNumberFormat="0" applyProtection="0">
      <alignment horizontal="left" vertical="center" indent="1"/>
    </xf>
    <xf numFmtId="0" fontId="3" fillId="95" borderId="73" applyNumberFormat="0" applyProtection="0">
      <alignment horizontal="left" vertical="center" indent="1"/>
    </xf>
    <xf numFmtId="0" fontId="3" fillId="95" borderId="73" applyNumberFormat="0" applyProtection="0">
      <alignment horizontal="left" vertical="center" indent="1"/>
    </xf>
    <xf numFmtId="0" fontId="3" fillId="95" borderId="73" applyNumberFormat="0" applyProtection="0">
      <alignment horizontal="left" vertical="center" indent="1"/>
    </xf>
    <xf numFmtId="0" fontId="3" fillId="95" borderId="73" applyNumberFormat="0" applyProtection="0">
      <alignment horizontal="left" vertical="center" indent="1"/>
    </xf>
    <xf numFmtId="0" fontId="3" fillId="95" borderId="73" applyNumberFormat="0" applyProtection="0">
      <alignment horizontal="left" vertical="center" indent="1"/>
    </xf>
    <xf numFmtId="0" fontId="3" fillId="95" borderId="73" applyNumberFormat="0" applyProtection="0">
      <alignment horizontal="left" vertical="center" indent="1"/>
    </xf>
    <xf numFmtId="0" fontId="3" fillId="95" borderId="73" applyNumberFormat="0" applyProtection="0">
      <alignment horizontal="left" vertical="center" indent="1"/>
    </xf>
    <xf numFmtId="0" fontId="3" fillId="95" borderId="73" applyNumberFormat="0" applyProtection="0">
      <alignment horizontal="left" vertical="center" indent="1"/>
    </xf>
    <xf numFmtId="0" fontId="3" fillId="95" borderId="73" applyNumberFormat="0" applyProtection="0">
      <alignment horizontal="left" vertical="center" indent="1"/>
    </xf>
    <xf numFmtId="0" fontId="3" fillId="95" borderId="73" applyNumberFormat="0" applyProtection="0">
      <alignment horizontal="left" vertical="center" indent="1"/>
    </xf>
    <xf numFmtId="0" fontId="3" fillId="95" borderId="73" applyNumberFormat="0" applyProtection="0">
      <alignment horizontal="left" vertical="center" indent="1"/>
    </xf>
    <xf numFmtId="0" fontId="3" fillId="95" borderId="73" applyNumberFormat="0" applyProtection="0">
      <alignment horizontal="left" vertical="center" indent="1"/>
    </xf>
    <xf numFmtId="0" fontId="3" fillId="95" borderId="73" applyNumberFormat="0" applyProtection="0">
      <alignment horizontal="left" vertical="center" indent="1"/>
    </xf>
    <xf numFmtId="0" fontId="3" fillId="95" borderId="73" applyNumberFormat="0" applyProtection="0">
      <alignment horizontal="left" vertical="center" indent="1"/>
    </xf>
    <xf numFmtId="0" fontId="3" fillId="95" borderId="73" applyNumberFormat="0" applyProtection="0">
      <alignment horizontal="left" vertical="center" indent="1"/>
    </xf>
    <xf numFmtId="0" fontId="3" fillId="95" borderId="73" applyNumberFormat="0" applyProtection="0">
      <alignment horizontal="left" vertical="center" indent="1"/>
    </xf>
    <xf numFmtId="0" fontId="3" fillId="95" borderId="73" applyNumberFormat="0" applyProtection="0">
      <alignment horizontal="left" vertical="center" indent="1"/>
    </xf>
    <xf numFmtId="0" fontId="3" fillId="95" borderId="73" applyNumberFormat="0" applyProtection="0">
      <alignment horizontal="left" vertical="center" indent="1"/>
    </xf>
    <xf numFmtId="0" fontId="3" fillId="95" borderId="73" applyNumberFormat="0" applyProtection="0">
      <alignment horizontal="left" vertical="center" indent="1"/>
    </xf>
    <xf numFmtId="0" fontId="3" fillId="95" borderId="73" applyNumberFormat="0" applyProtection="0">
      <alignment horizontal="left" vertical="center" indent="1"/>
    </xf>
    <xf numFmtId="0" fontId="3" fillId="95" borderId="73" applyNumberFormat="0" applyProtection="0">
      <alignment horizontal="left" vertical="center" indent="1"/>
    </xf>
    <xf numFmtId="0" fontId="3" fillId="95" borderId="73" applyNumberFormat="0" applyProtection="0">
      <alignment horizontal="left" vertical="center" indent="1"/>
    </xf>
    <xf numFmtId="0" fontId="3" fillId="95" borderId="73" applyNumberFormat="0" applyProtection="0">
      <alignment horizontal="left" vertical="center" indent="1"/>
    </xf>
    <xf numFmtId="0" fontId="3" fillId="95" borderId="73" applyNumberFormat="0" applyProtection="0">
      <alignment horizontal="left" vertical="center" indent="1"/>
    </xf>
    <xf numFmtId="0" fontId="3" fillId="95" borderId="73" applyNumberFormat="0" applyProtection="0">
      <alignment horizontal="left" vertical="center" indent="1"/>
    </xf>
    <xf numFmtId="0" fontId="3" fillId="95" borderId="73" applyNumberFormat="0" applyProtection="0">
      <alignment horizontal="left" vertical="center" indent="1"/>
    </xf>
    <xf numFmtId="0" fontId="3" fillId="95" borderId="73" applyNumberFormat="0" applyProtection="0">
      <alignment horizontal="left" vertical="center" indent="1"/>
    </xf>
    <xf numFmtId="0" fontId="3" fillId="95" borderId="73" applyNumberFormat="0" applyProtection="0">
      <alignment horizontal="left" vertical="center" indent="1"/>
    </xf>
    <xf numFmtId="0" fontId="3" fillId="95" borderId="73" applyNumberFormat="0" applyProtection="0">
      <alignment horizontal="left" vertical="top" indent="1"/>
    </xf>
    <xf numFmtId="0" fontId="3" fillId="95" borderId="73" applyNumberFormat="0" applyProtection="0">
      <alignment horizontal="left" vertical="top" indent="1"/>
    </xf>
    <xf numFmtId="0" fontId="3" fillId="95" borderId="73" applyNumberFormat="0" applyProtection="0">
      <alignment horizontal="left" vertical="top" indent="1"/>
    </xf>
    <xf numFmtId="0" fontId="3" fillId="95" borderId="73" applyNumberFormat="0" applyProtection="0">
      <alignment horizontal="left" vertical="top" indent="1"/>
    </xf>
    <xf numFmtId="0" fontId="3" fillId="95" borderId="73" applyNumberFormat="0" applyProtection="0">
      <alignment horizontal="left" vertical="top" indent="1"/>
    </xf>
    <xf numFmtId="0" fontId="3" fillId="95" borderId="73" applyNumberFormat="0" applyProtection="0">
      <alignment horizontal="left" vertical="top" indent="1"/>
    </xf>
    <xf numFmtId="0" fontId="3" fillId="95" borderId="73" applyNumberFormat="0" applyProtection="0">
      <alignment horizontal="left" vertical="top" indent="1"/>
    </xf>
    <xf numFmtId="0" fontId="3" fillId="95" borderId="73" applyNumberFormat="0" applyProtection="0">
      <alignment horizontal="left" vertical="top" indent="1"/>
    </xf>
    <xf numFmtId="0" fontId="3" fillId="95" borderId="73" applyNumberFormat="0" applyProtection="0">
      <alignment horizontal="left" vertical="top" indent="1"/>
    </xf>
    <xf numFmtId="0" fontId="3" fillId="95" borderId="73" applyNumberFormat="0" applyProtection="0">
      <alignment horizontal="left" vertical="top" indent="1"/>
    </xf>
    <xf numFmtId="0" fontId="3" fillId="95" borderId="73" applyNumberFormat="0" applyProtection="0">
      <alignment horizontal="left" vertical="top" indent="1"/>
    </xf>
    <xf numFmtId="0" fontId="3" fillId="95" borderId="73" applyNumberFormat="0" applyProtection="0">
      <alignment horizontal="left" vertical="top" indent="1"/>
    </xf>
    <xf numFmtId="0" fontId="3" fillId="95" borderId="73" applyNumberFormat="0" applyProtection="0">
      <alignment horizontal="left" vertical="top" indent="1"/>
    </xf>
    <xf numFmtId="0" fontId="3" fillId="95" borderId="73" applyNumberFormat="0" applyProtection="0">
      <alignment horizontal="left" vertical="top" indent="1"/>
    </xf>
    <xf numFmtId="0" fontId="3" fillId="95" borderId="73" applyNumberFormat="0" applyProtection="0">
      <alignment horizontal="left" vertical="top" indent="1"/>
    </xf>
    <xf numFmtId="0" fontId="3" fillId="95" borderId="73" applyNumberFormat="0" applyProtection="0">
      <alignment horizontal="left" vertical="top" indent="1"/>
    </xf>
    <xf numFmtId="0" fontId="3" fillId="95" borderId="73" applyNumberFormat="0" applyProtection="0">
      <alignment horizontal="left" vertical="top" indent="1"/>
    </xf>
    <xf numFmtId="0" fontId="3" fillId="95" borderId="73" applyNumberFormat="0" applyProtection="0">
      <alignment horizontal="left" vertical="top" indent="1"/>
    </xf>
    <xf numFmtId="0" fontId="3" fillId="95" borderId="73" applyNumberFormat="0" applyProtection="0">
      <alignment horizontal="left" vertical="top" indent="1"/>
    </xf>
    <xf numFmtId="0" fontId="3" fillId="95" borderId="73" applyNumberFormat="0" applyProtection="0">
      <alignment horizontal="left" vertical="top" indent="1"/>
    </xf>
    <xf numFmtId="0" fontId="3" fillId="95" borderId="73" applyNumberFormat="0" applyProtection="0">
      <alignment horizontal="left" vertical="top" indent="1"/>
    </xf>
    <xf numFmtId="0" fontId="3" fillId="95" borderId="73" applyNumberFormat="0" applyProtection="0">
      <alignment horizontal="left" vertical="top" indent="1"/>
    </xf>
    <xf numFmtId="0" fontId="3" fillId="95" borderId="73" applyNumberFormat="0" applyProtection="0">
      <alignment horizontal="left" vertical="top" indent="1"/>
    </xf>
    <xf numFmtId="0" fontId="3" fillId="95" borderId="73" applyNumberFormat="0" applyProtection="0">
      <alignment horizontal="left" vertical="top" indent="1"/>
    </xf>
    <xf numFmtId="0" fontId="3" fillId="95" borderId="73" applyNumberFormat="0" applyProtection="0">
      <alignment horizontal="left" vertical="top" indent="1"/>
    </xf>
    <xf numFmtId="0" fontId="3" fillId="95" borderId="73" applyNumberFormat="0" applyProtection="0">
      <alignment horizontal="left" vertical="top" indent="1"/>
    </xf>
    <xf numFmtId="0" fontId="3" fillId="95" borderId="73" applyNumberFormat="0" applyProtection="0">
      <alignment horizontal="left" vertical="top" indent="1"/>
    </xf>
    <xf numFmtId="0" fontId="3" fillId="95" borderId="73" applyNumberFormat="0" applyProtection="0">
      <alignment horizontal="left" vertical="top" indent="1"/>
    </xf>
    <xf numFmtId="0" fontId="3" fillId="95" borderId="73" applyNumberFormat="0" applyProtection="0">
      <alignment horizontal="left" vertical="top" indent="1"/>
    </xf>
    <xf numFmtId="0" fontId="3" fillId="95" borderId="73" applyNumberFormat="0" applyProtection="0">
      <alignment horizontal="left" vertical="top" indent="1"/>
    </xf>
    <xf numFmtId="0" fontId="3" fillId="95" borderId="73" applyNumberFormat="0" applyProtection="0">
      <alignment horizontal="left" vertical="top" indent="1"/>
    </xf>
    <xf numFmtId="0" fontId="3" fillId="95" borderId="73" applyNumberFormat="0" applyProtection="0">
      <alignment horizontal="left" vertical="top" indent="1"/>
    </xf>
    <xf numFmtId="0" fontId="3" fillId="95" borderId="73" applyNumberFormat="0" applyProtection="0">
      <alignment horizontal="left" vertical="top" indent="1"/>
    </xf>
    <xf numFmtId="0" fontId="3" fillId="95" borderId="73" applyNumberFormat="0" applyProtection="0">
      <alignment horizontal="left" vertical="top" indent="1"/>
    </xf>
    <xf numFmtId="0" fontId="3" fillId="95" borderId="73" applyNumberFormat="0" applyProtection="0">
      <alignment horizontal="left" vertical="top" indent="1"/>
    </xf>
    <xf numFmtId="0" fontId="3" fillId="95" borderId="73" applyNumberFormat="0" applyProtection="0">
      <alignment horizontal="left" vertical="top" indent="1"/>
    </xf>
    <xf numFmtId="0" fontId="3" fillId="95" borderId="73" applyNumberFormat="0" applyProtection="0">
      <alignment horizontal="left" vertical="top" indent="1"/>
    </xf>
    <xf numFmtId="0" fontId="3" fillId="95" borderId="73" applyNumberFormat="0" applyProtection="0">
      <alignment horizontal="left" vertical="top" indent="1"/>
    </xf>
    <xf numFmtId="0" fontId="3" fillId="95" borderId="73" applyNumberFormat="0" applyProtection="0">
      <alignment horizontal="left" vertical="top" indent="1"/>
    </xf>
    <xf numFmtId="0" fontId="3" fillId="95" borderId="73" applyNumberFormat="0" applyProtection="0">
      <alignment horizontal="left" vertical="top" indent="1"/>
    </xf>
    <xf numFmtId="0" fontId="3" fillId="95" borderId="73" applyNumberFormat="0" applyProtection="0">
      <alignment horizontal="left" vertical="top" indent="1"/>
    </xf>
    <xf numFmtId="0" fontId="3" fillId="95" borderId="73" applyNumberFormat="0" applyProtection="0">
      <alignment horizontal="left" vertical="top" indent="1"/>
    </xf>
    <xf numFmtId="0" fontId="3" fillId="95" borderId="73" applyNumberFormat="0" applyProtection="0">
      <alignment horizontal="left" vertical="top" indent="1"/>
    </xf>
    <xf numFmtId="0" fontId="3" fillId="95" borderId="73" applyNumberFormat="0" applyProtection="0">
      <alignment horizontal="left" vertical="top" indent="1"/>
    </xf>
    <xf numFmtId="0" fontId="3" fillId="95" borderId="73" applyNumberFormat="0" applyProtection="0">
      <alignment horizontal="left" vertical="top" indent="1"/>
    </xf>
    <xf numFmtId="0" fontId="3" fillId="95" borderId="73" applyNumberFormat="0" applyProtection="0">
      <alignment horizontal="left" vertical="top" indent="1"/>
    </xf>
    <xf numFmtId="0" fontId="3" fillId="95" borderId="73" applyNumberFormat="0" applyProtection="0">
      <alignment horizontal="left" vertical="top" indent="1"/>
    </xf>
    <xf numFmtId="0" fontId="3" fillId="95" borderId="73" applyNumberFormat="0" applyProtection="0">
      <alignment horizontal="left" vertical="top" indent="1"/>
    </xf>
    <xf numFmtId="0" fontId="3" fillId="95" borderId="73" applyNumberFormat="0" applyProtection="0">
      <alignment horizontal="left" vertical="top" indent="1"/>
    </xf>
    <xf numFmtId="0" fontId="3" fillId="95" borderId="73" applyNumberFormat="0" applyProtection="0">
      <alignment horizontal="left" vertical="top" indent="1"/>
    </xf>
    <xf numFmtId="0" fontId="3" fillId="95" borderId="73" applyNumberFormat="0" applyProtection="0">
      <alignment horizontal="left" vertical="top" indent="1"/>
    </xf>
    <xf numFmtId="0" fontId="3" fillId="95" borderId="73" applyNumberFormat="0" applyProtection="0">
      <alignment horizontal="left" vertical="top" indent="1"/>
    </xf>
    <xf numFmtId="0" fontId="3" fillId="95" borderId="73" applyNumberFormat="0" applyProtection="0">
      <alignment horizontal="left" vertical="top" indent="1"/>
    </xf>
    <xf numFmtId="0" fontId="3" fillId="95" borderId="73" applyNumberFormat="0" applyProtection="0">
      <alignment horizontal="left" vertical="top" indent="1"/>
    </xf>
    <xf numFmtId="0" fontId="3" fillId="95" borderId="73" applyNumberFormat="0" applyProtection="0">
      <alignment horizontal="left" vertical="top" indent="1"/>
    </xf>
    <xf numFmtId="0" fontId="3" fillId="95" borderId="73" applyNumberFormat="0" applyProtection="0">
      <alignment horizontal="left" vertical="top" indent="1"/>
    </xf>
    <xf numFmtId="0" fontId="3" fillId="95" borderId="73" applyNumberFormat="0" applyProtection="0">
      <alignment horizontal="left" vertical="top" indent="1"/>
    </xf>
    <xf numFmtId="0" fontId="3" fillId="95" borderId="73" applyNumberFormat="0" applyProtection="0">
      <alignment horizontal="left" vertical="top" indent="1"/>
    </xf>
    <xf numFmtId="0" fontId="3" fillId="95" borderId="73" applyNumberFormat="0" applyProtection="0">
      <alignment horizontal="left" vertical="top" indent="1"/>
    </xf>
    <xf numFmtId="0" fontId="3" fillId="95" borderId="73" applyNumberFormat="0" applyProtection="0">
      <alignment horizontal="left" vertical="top" indent="1"/>
    </xf>
    <xf numFmtId="0" fontId="3" fillId="95" borderId="73" applyNumberFormat="0" applyProtection="0">
      <alignment horizontal="left" vertical="top" indent="1"/>
    </xf>
    <xf numFmtId="0" fontId="3" fillId="95" borderId="73" applyNumberFormat="0" applyProtection="0">
      <alignment horizontal="left" vertical="top" indent="1"/>
    </xf>
    <xf numFmtId="0" fontId="3" fillId="95" borderId="73" applyNumberFormat="0" applyProtection="0">
      <alignment horizontal="left" vertical="top" indent="1"/>
    </xf>
    <xf numFmtId="0" fontId="3" fillId="95" borderId="73" applyNumberFormat="0" applyProtection="0">
      <alignment horizontal="left" vertical="top" indent="1"/>
    </xf>
    <xf numFmtId="0" fontId="3" fillId="95" borderId="73" applyNumberFormat="0" applyProtection="0">
      <alignment horizontal="left" vertical="top" indent="1"/>
    </xf>
    <xf numFmtId="0" fontId="3" fillId="95" borderId="73" applyNumberFormat="0" applyProtection="0">
      <alignment horizontal="left" vertical="top" indent="1"/>
    </xf>
    <xf numFmtId="0" fontId="3" fillId="95" borderId="73" applyNumberFormat="0" applyProtection="0">
      <alignment horizontal="left" vertical="top" indent="1"/>
    </xf>
    <xf numFmtId="0" fontId="3" fillId="95" borderId="73" applyNumberFormat="0" applyProtection="0">
      <alignment horizontal="left" vertical="top" indent="1"/>
    </xf>
    <xf numFmtId="0" fontId="3" fillId="95" borderId="73" applyNumberFormat="0" applyProtection="0">
      <alignment horizontal="left" vertical="top" indent="1"/>
    </xf>
    <xf numFmtId="0" fontId="3" fillId="95" borderId="73" applyNumberFormat="0" applyProtection="0">
      <alignment horizontal="left" vertical="top" indent="1"/>
    </xf>
    <xf numFmtId="0" fontId="3" fillId="95" borderId="73" applyNumberFormat="0" applyProtection="0">
      <alignment horizontal="left" vertical="top" indent="1"/>
    </xf>
    <xf numFmtId="0" fontId="3" fillId="95" borderId="73" applyNumberFormat="0" applyProtection="0">
      <alignment horizontal="left" vertical="top" indent="1"/>
    </xf>
    <xf numFmtId="0" fontId="3" fillId="95" borderId="73" applyNumberFormat="0" applyProtection="0">
      <alignment horizontal="left" vertical="top" indent="1"/>
    </xf>
    <xf numFmtId="0" fontId="3" fillId="95" borderId="73" applyNumberFormat="0" applyProtection="0">
      <alignment horizontal="left" vertical="top" indent="1"/>
    </xf>
    <xf numFmtId="0" fontId="3" fillId="95" borderId="73" applyNumberFormat="0" applyProtection="0">
      <alignment horizontal="left" vertical="top" indent="1"/>
    </xf>
    <xf numFmtId="0" fontId="3" fillId="95" borderId="73" applyNumberFormat="0" applyProtection="0">
      <alignment horizontal="left" vertical="top" indent="1"/>
    </xf>
    <xf numFmtId="0" fontId="3" fillId="95" borderId="73" applyNumberFormat="0" applyProtection="0">
      <alignment horizontal="left" vertical="top" indent="1"/>
    </xf>
    <xf numFmtId="0" fontId="3" fillId="95" borderId="73" applyNumberFormat="0" applyProtection="0">
      <alignment horizontal="left" vertical="top" indent="1"/>
    </xf>
    <xf numFmtId="0" fontId="3" fillId="95" borderId="73" applyNumberFormat="0" applyProtection="0">
      <alignment horizontal="left" vertical="top" indent="1"/>
    </xf>
    <xf numFmtId="0" fontId="3" fillId="95" borderId="73" applyNumberFormat="0" applyProtection="0">
      <alignment horizontal="left" vertical="top" indent="1"/>
    </xf>
    <xf numFmtId="0" fontId="3" fillId="95" borderId="73" applyNumberFormat="0" applyProtection="0">
      <alignment horizontal="left" vertical="top" indent="1"/>
    </xf>
    <xf numFmtId="0" fontId="3" fillId="95" borderId="73" applyNumberFormat="0" applyProtection="0">
      <alignment horizontal="left" vertical="top" indent="1"/>
    </xf>
    <xf numFmtId="0" fontId="3" fillId="95" borderId="73" applyNumberFormat="0" applyProtection="0">
      <alignment horizontal="left" vertical="top" indent="1"/>
    </xf>
    <xf numFmtId="0" fontId="3" fillId="95" borderId="73" applyNumberFormat="0" applyProtection="0">
      <alignment horizontal="left" vertical="top" indent="1"/>
    </xf>
    <xf numFmtId="0" fontId="3" fillId="95" borderId="73" applyNumberFormat="0" applyProtection="0">
      <alignment horizontal="left" vertical="top" indent="1"/>
    </xf>
    <xf numFmtId="0" fontId="3" fillId="95" borderId="73" applyNumberFormat="0" applyProtection="0">
      <alignment horizontal="left" vertical="top" indent="1"/>
    </xf>
    <xf numFmtId="0" fontId="3" fillId="95" borderId="73" applyNumberFormat="0" applyProtection="0">
      <alignment horizontal="left" vertical="top" indent="1"/>
    </xf>
    <xf numFmtId="0" fontId="3" fillId="95" borderId="73" applyNumberFormat="0" applyProtection="0">
      <alignment horizontal="left" vertical="top" indent="1"/>
    </xf>
    <xf numFmtId="0" fontId="3" fillId="95" borderId="73" applyNumberFormat="0" applyProtection="0">
      <alignment horizontal="left" vertical="top" indent="1"/>
    </xf>
    <xf numFmtId="0" fontId="3" fillId="95" borderId="73" applyNumberFormat="0" applyProtection="0">
      <alignment horizontal="left" vertical="top" indent="1"/>
    </xf>
    <xf numFmtId="0" fontId="3" fillId="95" borderId="73" applyNumberFormat="0" applyProtection="0">
      <alignment horizontal="left" vertical="top" indent="1"/>
    </xf>
    <xf numFmtId="0" fontId="3" fillId="95" borderId="73" applyNumberFormat="0" applyProtection="0">
      <alignment horizontal="left" vertical="top" indent="1"/>
    </xf>
    <xf numFmtId="0" fontId="3" fillId="95" borderId="73" applyNumberFormat="0" applyProtection="0">
      <alignment horizontal="left" vertical="top" indent="1"/>
    </xf>
    <xf numFmtId="0" fontId="3" fillId="95" borderId="73" applyNumberFormat="0" applyProtection="0">
      <alignment horizontal="left" vertical="top" indent="1"/>
    </xf>
    <xf numFmtId="0" fontId="3" fillId="95" borderId="73" applyNumberFormat="0" applyProtection="0">
      <alignment horizontal="left" vertical="top" indent="1"/>
    </xf>
    <xf numFmtId="0" fontId="3" fillId="95" borderId="73" applyNumberFormat="0" applyProtection="0">
      <alignment horizontal="left" vertical="top" indent="1"/>
    </xf>
    <xf numFmtId="0" fontId="3" fillId="95" borderId="73" applyNumberFormat="0" applyProtection="0">
      <alignment horizontal="left" vertical="top" indent="1"/>
    </xf>
    <xf numFmtId="0" fontId="3" fillId="95" borderId="73" applyNumberFormat="0" applyProtection="0">
      <alignment horizontal="left" vertical="top" indent="1"/>
    </xf>
    <xf numFmtId="0" fontId="3" fillId="95" borderId="73" applyNumberFormat="0" applyProtection="0">
      <alignment horizontal="left" vertical="top" indent="1"/>
    </xf>
    <xf numFmtId="0" fontId="3" fillId="95" borderId="73" applyNumberFormat="0" applyProtection="0">
      <alignment horizontal="left" vertical="top" indent="1"/>
    </xf>
    <xf numFmtId="0" fontId="3" fillId="95" borderId="73" applyNumberFormat="0" applyProtection="0">
      <alignment horizontal="left" vertical="top" indent="1"/>
    </xf>
    <xf numFmtId="0" fontId="3" fillId="95" borderId="73" applyNumberFormat="0" applyProtection="0">
      <alignment horizontal="left" vertical="top" indent="1"/>
    </xf>
    <xf numFmtId="0" fontId="3" fillId="95" borderId="73" applyNumberFormat="0" applyProtection="0">
      <alignment horizontal="left" vertical="top" indent="1"/>
    </xf>
    <xf numFmtId="0" fontId="3" fillId="95" borderId="73" applyNumberFormat="0" applyProtection="0">
      <alignment horizontal="left" vertical="top" indent="1"/>
    </xf>
    <xf numFmtId="0" fontId="3" fillId="95" borderId="73" applyNumberFormat="0" applyProtection="0">
      <alignment horizontal="left" vertical="top" indent="1"/>
    </xf>
    <xf numFmtId="0" fontId="3" fillId="95" borderId="73" applyNumberFormat="0" applyProtection="0">
      <alignment horizontal="left" vertical="top" indent="1"/>
    </xf>
    <xf numFmtId="0" fontId="3" fillId="95" borderId="73" applyNumberFormat="0" applyProtection="0">
      <alignment horizontal="left" vertical="top" indent="1"/>
    </xf>
    <xf numFmtId="0" fontId="3" fillId="95" borderId="73" applyNumberFormat="0" applyProtection="0">
      <alignment horizontal="left" vertical="top" indent="1"/>
    </xf>
    <xf numFmtId="0" fontId="3" fillId="95" borderId="73" applyNumberFormat="0" applyProtection="0">
      <alignment horizontal="left" vertical="top" indent="1"/>
    </xf>
    <xf numFmtId="0" fontId="3" fillId="95" borderId="73" applyNumberFormat="0" applyProtection="0">
      <alignment horizontal="left" vertical="top" indent="1"/>
    </xf>
    <xf numFmtId="0" fontId="3" fillId="95" borderId="73" applyNumberFormat="0" applyProtection="0">
      <alignment horizontal="left" vertical="top" indent="1"/>
    </xf>
    <xf numFmtId="0" fontId="3" fillId="95" borderId="73" applyNumberFormat="0" applyProtection="0">
      <alignment horizontal="left" vertical="top" indent="1"/>
    </xf>
    <xf numFmtId="0" fontId="3" fillId="95" borderId="73" applyNumberFormat="0" applyProtection="0">
      <alignment horizontal="left" vertical="top" indent="1"/>
    </xf>
    <xf numFmtId="0" fontId="3" fillId="95" borderId="73" applyNumberFormat="0" applyProtection="0">
      <alignment horizontal="left" vertical="top" indent="1"/>
    </xf>
    <xf numFmtId="0" fontId="3" fillId="95" borderId="73" applyNumberFormat="0" applyProtection="0">
      <alignment horizontal="left" vertical="top" indent="1"/>
    </xf>
    <xf numFmtId="0" fontId="3" fillId="95" borderId="73" applyNumberFormat="0" applyProtection="0">
      <alignment horizontal="left" vertical="top" indent="1"/>
    </xf>
    <xf numFmtId="0" fontId="3" fillId="95" borderId="73" applyNumberFormat="0" applyProtection="0">
      <alignment horizontal="left" vertical="top" indent="1"/>
    </xf>
    <xf numFmtId="0" fontId="3" fillId="95" borderId="73" applyNumberFormat="0" applyProtection="0">
      <alignment horizontal="left" vertical="top" indent="1"/>
    </xf>
    <xf numFmtId="0" fontId="3" fillId="95" borderId="73" applyNumberFormat="0" applyProtection="0">
      <alignment horizontal="left" vertical="top" indent="1"/>
    </xf>
    <xf numFmtId="0" fontId="3" fillId="95" borderId="73" applyNumberFormat="0" applyProtection="0">
      <alignment horizontal="left" vertical="top" indent="1"/>
    </xf>
    <xf numFmtId="0" fontId="3" fillId="95" borderId="73" applyNumberFormat="0" applyProtection="0">
      <alignment horizontal="left" vertical="top" indent="1"/>
    </xf>
    <xf numFmtId="0" fontId="3" fillId="95" borderId="73" applyNumberFormat="0" applyProtection="0">
      <alignment horizontal="left" vertical="top" indent="1"/>
    </xf>
    <xf numFmtId="0" fontId="3" fillId="95" borderId="73" applyNumberFormat="0" applyProtection="0">
      <alignment horizontal="left" vertical="top" indent="1"/>
    </xf>
    <xf numFmtId="0" fontId="3" fillId="95" borderId="73" applyNumberFormat="0" applyProtection="0">
      <alignment horizontal="left" vertical="top" indent="1"/>
    </xf>
    <xf numFmtId="0" fontId="3" fillId="95" borderId="73" applyNumberFormat="0" applyProtection="0">
      <alignment horizontal="left" vertical="top" indent="1"/>
    </xf>
    <xf numFmtId="0" fontId="3" fillId="95" borderId="73" applyNumberFormat="0" applyProtection="0">
      <alignment horizontal="left" vertical="top" indent="1"/>
    </xf>
    <xf numFmtId="0" fontId="3" fillId="95" borderId="73" applyNumberFormat="0" applyProtection="0">
      <alignment horizontal="left" vertical="top" indent="1"/>
    </xf>
    <xf numFmtId="0" fontId="3" fillId="95" borderId="73" applyNumberFormat="0" applyProtection="0">
      <alignment horizontal="left" vertical="top" indent="1"/>
    </xf>
    <xf numFmtId="0" fontId="3" fillId="95" borderId="73" applyNumberFormat="0" applyProtection="0">
      <alignment horizontal="left" vertical="top" indent="1"/>
    </xf>
    <xf numFmtId="0" fontId="3" fillId="95" borderId="73" applyNumberFormat="0" applyProtection="0">
      <alignment horizontal="left" vertical="top" indent="1"/>
    </xf>
    <xf numFmtId="0" fontId="3" fillId="95" borderId="73" applyNumberFormat="0" applyProtection="0">
      <alignment horizontal="left" vertical="top" indent="1"/>
    </xf>
    <xf numFmtId="0" fontId="3" fillId="95" borderId="73" applyNumberFormat="0" applyProtection="0">
      <alignment horizontal="left" vertical="top" indent="1"/>
    </xf>
    <xf numFmtId="0" fontId="3" fillId="95" borderId="73" applyNumberFormat="0" applyProtection="0">
      <alignment horizontal="left" vertical="top" indent="1"/>
    </xf>
    <xf numFmtId="0" fontId="3" fillId="95" borderId="73" applyNumberFormat="0" applyProtection="0">
      <alignment horizontal="left" vertical="top" indent="1"/>
    </xf>
    <xf numFmtId="0" fontId="3" fillId="95" borderId="73" applyNumberFormat="0" applyProtection="0">
      <alignment horizontal="left" vertical="top" indent="1"/>
    </xf>
    <xf numFmtId="0" fontId="3" fillId="95" borderId="73" applyNumberFormat="0" applyProtection="0">
      <alignment horizontal="left" vertical="top" indent="1"/>
    </xf>
    <xf numFmtId="0" fontId="3" fillId="95" borderId="73" applyNumberFormat="0" applyProtection="0">
      <alignment horizontal="left" vertical="top" indent="1"/>
    </xf>
    <xf numFmtId="0" fontId="3" fillId="95" borderId="73" applyNumberFormat="0" applyProtection="0">
      <alignment horizontal="left" vertical="top" indent="1"/>
    </xf>
    <xf numFmtId="0" fontId="3" fillId="95" borderId="73" applyNumberFormat="0" applyProtection="0">
      <alignment horizontal="left" vertical="top" indent="1"/>
    </xf>
    <xf numFmtId="0" fontId="3" fillId="95" borderId="73" applyNumberFormat="0" applyProtection="0">
      <alignment horizontal="left" vertical="top" indent="1"/>
    </xf>
    <xf numFmtId="0" fontId="3" fillId="95" borderId="73" applyNumberFormat="0" applyProtection="0">
      <alignment horizontal="left" vertical="top" indent="1"/>
    </xf>
    <xf numFmtId="0" fontId="3" fillId="95" borderId="73" applyNumberFormat="0" applyProtection="0">
      <alignment horizontal="left" vertical="top" indent="1"/>
    </xf>
    <xf numFmtId="0" fontId="3" fillId="95" borderId="73" applyNumberFormat="0" applyProtection="0">
      <alignment horizontal="left" vertical="top" indent="1"/>
    </xf>
    <xf numFmtId="0" fontId="3" fillId="95" borderId="73" applyNumberFormat="0" applyProtection="0">
      <alignment horizontal="left" vertical="top" indent="1"/>
    </xf>
    <xf numFmtId="0" fontId="3" fillId="95" borderId="73" applyNumberFormat="0" applyProtection="0">
      <alignment horizontal="left" vertical="top" indent="1"/>
    </xf>
    <xf numFmtId="0" fontId="3" fillId="95" borderId="73" applyNumberFormat="0" applyProtection="0">
      <alignment horizontal="left" vertical="top" indent="1"/>
    </xf>
    <xf numFmtId="0" fontId="3" fillId="95" borderId="73" applyNumberFormat="0" applyProtection="0">
      <alignment horizontal="left" vertical="top" indent="1"/>
    </xf>
    <xf numFmtId="0" fontId="3" fillId="95" borderId="73" applyNumberFormat="0" applyProtection="0">
      <alignment horizontal="left" vertical="top" indent="1"/>
    </xf>
    <xf numFmtId="0" fontId="3" fillId="95" borderId="73" applyNumberFormat="0" applyProtection="0">
      <alignment horizontal="left" vertical="top" indent="1"/>
    </xf>
    <xf numFmtId="0" fontId="3" fillId="95" borderId="73" applyNumberFormat="0" applyProtection="0">
      <alignment horizontal="left" vertical="top" indent="1"/>
    </xf>
    <xf numFmtId="0" fontId="3" fillId="95" borderId="73" applyNumberFormat="0" applyProtection="0">
      <alignment horizontal="left" vertical="top" indent="1"/>
    </xf>
    <xf numFmtId="0" fontId="3" fillId="95" borderId="73" applyNumberFormat="0" applyProtection="0">
      <alignment horizontal="left" vertical="top" indent="1"/>
    </xf>
    <xf numFmtId="0" fontId="3" fillId="95" borderId="73" applyNumberFormat="0" applyProtection="0">
      <alignment horizontal="left" vertical="top" indent="1"/>
    </xf>
    <xf numFmtId="0" fontId="3" fillId="95" borderId="73" applyNumberFormat="0" applyProtection="0">
      <alignment horizontal="left" vertical="top" indent="1"/>
    </xf>
    <xf numFmtId="0" fontId="3" fillId="95" borderId="73" applyNumberFormat="0" applyProtection="0">
      <alignment horizontal="left" vertical="top" indent="1"/>
    </xf>
    <xf numFmtId="0" fontId="3" fillId="95" borderId="73" applyNumberFormat="0" applyProtection="0">
      <alignment horizontal="left" vertical="top" indent="1"/>
    </xf>
    <xf numFmtId="0" fontId="3" fillId="95" borderId="73" applyNumberFormat="0" applyProtection="0">
      <alignment horizontal="left" vertical="top" indent="1"/>
    </xf>
    <xf numFmtId="0" fontId="3" fillId="95" borderId="73" applyNumberFormat="0" applyProtection="0">
      <alignment horizontal="left" vertical="top" indent="1"/>
    </xf>
    <xf numFmtId="0" fontId="3" fillId="95" borderId="73" applyNumberFormat="0" applyProtection="0">
      <alignment horizontal="left" vertical="top" indent="1"/>
    </xf>
    <xf numFmtId="0" fontId="3" fillId="95" borderId="73" applyNumberFormat="0" applyProtection="0">
      <alignment horizontal="left" vertical="top" indent="1"/>
    </xf>
    <xf numFmtId="0" fontId="3" fillId="95" borderId="73" applyNumberFormat="0" applyProtection="0">
      <alignment horizontal="left" vertical="top" indent="1"/>
    </xf>
    <xf numFmtId="0" fontId="3" fillId="95" borderId="73" applyNumberFormat="0" applyProtection="0">
      <alignment horizontal="left" vertical="top" indent="1"/>
    </xf>
    <xf numFmtId="0" fontId="3" fillId="95" borderId="73" applyNumberFormat="0" applyProtection="0">
      <alignment horizontal="left" vertical="top" indent="1"/>
    </xf>
    <xf numFmtId="0" fontId="3" fillId="95" borderId="73" applyNumberFormat="0" applyProtection="0">
      <alignment horizontal="left" vertical="top" indent="1"/>
    </xf>
    <xf numFmtId="0" fontId="3" fillId="95" borderId="73" applyNumberFormat="0" applyProtection="0">
      <alignment horizontal="left" vertical="top" indent="1"/>
    </xf>
    <xf numFmtId="0" fontId="3" fillId="95" borderId="73" applyNumberFormat="0" applyProtection="0">
      <alignment horizontal="left" vertical="top" indent="1"/>
    </xf>
    <xf numFmtId="0" fontId="3" fillId="95" borderId="73" applyNumberFormat="0" applyProtection="0">
      <alignment horizontal="left" vertical="top" indent="1"/>
    </xf>
    <xf numFmtId="0" fontId="3" fillId="95" borderId="73" applyNumberFormat="0" applyProtection="0">
      <alignment horizontal="left" vertical="top" indent="1"/>
    </xf>
    <xf numFmtId="0" fontId="3" fillId="95" borderId="73" applyNumberFormat="0" applyProtection="0">
      <alignment horizontal="left" vertical="top" indent="1"/>
    </xf>
    <xf numFmtId="0" fontId="3" fillId="95" borderId="73" applyNumberFormat="0" applyProtection="0">
      <alignment horizontal="left" vertical="top" indent="1"/>
    </xf>
    <xf numFmtId="0" fontId="3" fillId="95" borderId="73" applyNumberFormat="0" applyProtection="0">
      <alignment horizontal="left" vertical="top" indent="1"/>
    </xf>
    <xf numFmtId="0" fontId="3" fillId="95" borderId="73" applyNumberFormat="0" applyProtection="0">
      <alignment horizontal="left" vertical="top" indent="1"/>
    </xf>
    <xf numFmtId="0" fontId="3" fillId="95" borderId="73" applyNumberFormat="0" applyProtection="0">
      <alignment horizontal="left" vertical="top" indent="1"/>
    </xf>
    <xf numFmtId="0" fontId="3" fillId="95" borderId="73" applyNumberFormat="0" applyProtection="0">
      <alignment horizontal="left" vertical="top" indent="1"/>
    </xf>
    <xf numFmtId="0" fontId="3" fillId="95" borderId="73" applyNumberFormat="0" applyProtection="0">
      <alignment horizontal="left" vertical="top" indent="1"/>
    </xf>
    <xf numFmtId="0" fontId="3" fillId="95" borderId="73" applyNumberFormat="0" applyProtection="0">
      <alignment horizontal="left" vertical="top" indent="1"/>
    </xf>
    <xf numFmtId="0" fontId="3" fillId="95" borderId="73" applyNumberFormat="0" applyProtection="0">
      <alignment horizontal="left" vertical="top" indent="1"/>
    </xf>
    <xf numFmtId="0" fontId="3" fillId="95" borderId="73" applyNumberFormat="0" applyProtection="0">
      <alignment horizontal="left" vertical="top" indent="1"/>
    </xf>
    <xf numFmtId="0" fontId="3" fillId="95" borderId="73" applyNumberFormat="0" applyProtection="0">
      <alignment horizontal="left" vertical="top" indent="1"/>
    </xf>
    <xf numFmtId="0" fontId="3" fillId="95" borderId="73" applyNumberFormat="0" applyProtection="0">
      <alignment horizontal="left" vertical="top" indent="1"/>
    </xf>
    <xf numFmtId="0" fontId="3" fillId="95" borderId="73" applyNumberFormat="0" applyProtection="0">
      <alignment horizontal="left" vertical="top" indent="1"/>
    </xf>
    <xf numFmtId="0" fontId="3" fillId="95" borderId="73" applyNumberFormat="0" applyProtection="0">
      <alignment horizontal="left" vertical="top" indent="1"/>
    </xf>
    <xf numFmtId="0" fontId="3" fillId="95" borderId="73" applyNumberFormat="0" applyProtection="0">
      <alignment horizontal="left" vertical="top" indent="1"/>
    </xf>
    <xf numFmtId="0" fontId="3" fillId="95" borderId="73" applyNumberFormat="0" applyProtection="0">
      <alignment horizontal="left" vertical="top" indent="1"/>
    </xf>
    <xf numFmtId="0" fontId="3" fillId="95" borderId="73" applyNumberFormat="0" applyProtection="0">
      <alignment horizontal="left" vertical="top" indent="1"/>
    </xf>
    <xf numFmtId="0" fontId="3" fillId="95" borderId="73" applyNumberFormat="0" applyProtection="0">
      <alignment horizontal="left" vertical="top" indent="1"/>
    </xf>
    <xf numFmtId="0" fontId="3" fillId="95" borderId="73" applyNumberFormat="0" applyProtection="0">
      <alignment horizontal="left" vertical="top" indent="1"/>
    </xf>
    <xf numFmtId="0" fontId="3" fillId="95" borderId="73" applyNumberFormat="0" applyProtection="0">
      <alignment horizontal="left" vertical="top" indent="1"/>
    </xf>
    <xf numFmtId="0" fontId="3" fillId="95" borderId="73" applyNumberFormat="0" applyProtection="0">
      <alignment horizontal="left" vertical="top" indent="1"/>
    </xf>
    <xf numFmtId="0" fontId="3" fillId="95" borderId="73" applyNumberFormat="0" applyProtection="0">
      <alignment horizontal="left" vertical="top" indent="1"/>
    </xf>
    <xf numFmtId="0" fontId="3" fillId="95" borderId="73" applyNumberFormat="0" applyProtection="0">
      <alignment horizontal="left" vertical="top" indent="1"/>
    </xf>
    <xf numFmtId="0" fontId="3" fillId="95" borderId="73" applyNumberFormat="0" applyProtection="0">
      <alignment horizontal="left" vertical="top" indent="1"/>
    </xf>
    <xf numFmtId="0" fontId="3" fillId="95" borderId="73" applyNumberFormat="0" applyProtection="0">
      <alignment horizontal="left" vertical="top" indent="1"/>
    </xf>
    <xf numFmtId="0" fontId="3" fillId="95" borderId="73" applyNumberFormat="0" applyProtection="0">
      <alignment horizontal="left" vertical="top" indent="1"/>
    </xf>
    <xf numFmtId="0" fontId="3" fillId="95" borderId="73" applyNumberFormat="0" applyProtection="0">
      <alignment horizontal="left" vertical="top" indent="1"/>
    </xf>
    <xf numFmtId="0" fontId="3" fillId="95" borderId="73" applyNumberFormat="0" applyProtection="0">
      <alignment horizontal="left" vertical="top" indent="1"/>
    </xf>
    <xf numFmtId="0" fontId="3" fillId="95" borderId="73" applyNumberFormat="0" applyProtection="0">
      <alignment horizontal="left" vertical="top" indent="1"/>
    </xf>
    <xf numFmtId="0" fontId="3" fillId="95" borderId="73" applyNumberFormat="0" applyProtection="0">
      <alignment horizontal="left" vertical="top" indent="1"/>
    </xf>
    <xf numFmtId="0" fontId="3" fillId="95" borderId="73" applyNumberFormat="0" applyProtection="0">
      <alignment horizontal="left" vertical="top" indent="1"/>
    </xf>
    <xf numFmtId="0" fontId="3" fillId="95" borderId="73" applyNumberFormat="0" applyProtection="0">
      <alignment horizontal="left" vertical="top" indent="1"/>
    </xf>
    <xf numFmtId="0" fontId="3" fillId="95" borderId="73" applyNumberFormat="0" applyProtection="0">
      <alignment horizontal="left" vertical="top" indent="1"/>
    </xf>
    <xf numFmtId="0" fontId="3" fillId="95" borderId="73" applyNumberFormat="0" applyProtection="0">
      <alignment horizontal="left" vertical="top" indent="1"/>
    </xf>
    <xf numFmtId="0" fontId="3" fillId="95" borderId="73" applyNumberFormat="0" applyProtection="0">
      <alignment horizontal="left" vertical="top" indent="1"/>
    </xf>
    <xf numFmtId="0" fontId="3" fillId="95" borderId="73" applyNumberFormat="0" applyProtection="0">
      <alignment horizontal="left" vertical="top" indent="1"/>
    </xf>
    <xf numFmtId="0" fontId="3" fillId="95" borderId="73" applyNumberFormat="0" applyProtection="0">
      <alignment horizontal="left" vertical="top" indent="1"/>
    </xf>
    <xf numFmtId="0" fontId="3" fillId="95" borderId="73" applyNumberFormat="0" applyProtection="0">
      <alignment horizontal="left" vertical="top" indent="1"/>
    </xf>
    <xf numFmtId="0" fontId="3" fillId="95" borderId="73" applyNumberFormat="0" applyProtection="0">
      <alignment horizontal="left" vertical="top" indent="1"/>
    </xf>
    <xf numFmtId="0" fontId="3" fillId="95" borderId="73" applyNumberFormat="0" applyProtection="0">
      <alignment horizontal="left" vertical="top" indent="1"/>
    </xf>
    <xf numFmtId="0" fontId="3" fillId="95" borderId="73" applyNumberFormat="0" applyProtection="0">
      <alignment horizontal="left" vertical="top" indent="1"/>
    </xf>
    <xf numFmtId="0" fontId="3" fillId="95" borderId="73" applyNumberFormat="0" applyProtection="0">
      <alignment horizontal="left" vertical="top" indent="1"/>
    </xf>
    <xf numFmtId="0" fontId="3" fillId="95" borderId="73" applyNumberFormat="0" applyProtection="0">
      <alignment horizontal="left" vertical="top" indent="1"/>
    </xf>
    <xf numFmtId="0" fontId="3" fillId="95" borderId="73" applyNumberFormat="0" applyProtection="0">
      <alignment horizontal="left" vertical="top" indent="1"/>
    </xf>
    <xf numFmtId="0" fontId="3" fillId="95" borderId="73" applyNumberFormat="0" applyProtection="0">
      <alignment horizontal="left" vertical="top" indent="1"/>
    </xf>
    <xf numFmtId="0" fontId="3" fillId="95" borderId="73" applyNumberFormat="0" applyProtection="0">
      <alignment horizontal="left" vertical="top" indent="1"/>
    </xf>
    <xf numFmtId="0" fontId="3" fillId="95" borderId="73" applyNumberFormat="0" applyProtection="0">
      <alignment horizontal="left" vertical="top" indent="1"/>
    </xf>
    <xf numFmtId="0" fontId="3" fillId="95" borderId="73" applyNumberFormat="0" applyProtection="0">
      <alignment horizontal="left" vertical="top" indent="1"/>
    </xf>
    <xf numFmtId="0" fontId="3" fillId="95" borderId="73" applyNumberFormat="0" applyProtection="0">
      <alignment horizontal="left" vertical="top" indent="1"/>
    </xf>
    <xf numFmtId="0" fontId="3" fillId="95" borderId="73" applyNumberFormat="0" applyProtection="0">
      <alignment horizontal="left" vertical="top" indent="1"/>
    </xf>
    <xf numFmtId="0" fontId="3" fillId="95" borderId="73" applyNumberFormat="0" applyProtection="0">
      <alignment horizontal="left" vertical="top" indent="1"/>
    </xf>
    <xf numFmtId="0" fontId="3" fillId="95" borderId="73" applyNumberFormat="0" applyProtection="0">
      <alignment horizontal="left" vertical="top" indent="1"/>
    </xf>
    <xf numFmtId="0" fontId="3" fillId="95" borderId="73" applyNumberFormat="0" applyProtection="0">
      <alignment horizontal="left" vertical="top" indent="1"/>
    </xf>
    <xf numFmtId="0" fontId="3" fillId="95" borderId="73" applyNumberFormat="0" applyProtection="0">
      <alignment horizontal="left" vertical="top" indent="1"/>
    </xf>
    <xf numFmtId="0" fontId="3" fillId="95" borderId="73" applyNumberFormat="0" applyProtection="0">
      <alignment horizontal="left" vertical="top" indent="1"/>
    </xf>
    <xf numFmtId="0" fontId="3" fillId="95" borderId="73" applyNumberFormat="0" applyProtection="0">
      <alignment horizontal="left" vertical="top" indent="1"/>
    </xf>
    <xf numFmtId="0" fontId="3" fillId="95" borderId="73" applyNumberFormat="0" applyProtection="0">
      <alignment horizontal="left" vertical="top" indent="1"/>
    </xf>
    <xf numFmtId="0" fontId="3" fillId="95" borderId="73" applyNumberFormat="0" applyProtection="0">
      <alignment horizontal="left" vertical="top" indent="1"/>
    </xf>
    <xf numFmtId="0" fontId="3" fillId="95" borderId="73" applyNumberFormat="0" applyProtection="0">
      <alignment horizontal="left" vertical="top" indent="1"/>
    </xf>
    <xf numFmtId="0" fontId="3" fillId="95" borderId="73" applyNumberFormat="0" applyProtection="0">
      <alignment horizontal="left" vertical="top" indent="1"/>
    </xf>
    <xf numFmtId="0" fontId="3" fillId="95" borderId="73" applyNumberFormat="0" applyProtection="0">
      <alignment horizontal="left" vertical="top" indent="1"/>
    </xf>
    <xf numFmtId="0" fontId="3" fillId="95" borderId="73" applyNumberFormat="0" applyProtection="0">
      <alignment horizontal="left" vertical="top" indent="1"/>
    </xf>
    <xf numFmtId="0" fontId="3" fillId="95" borderId="73" applyNumberFormat="0" applyProtection="0">
      <alignment horizontal="left" vertical="top" indent="1"/>
    </xf>
    <xf numFmtId="0" fontId="3" fillId="95" borderId="73" applyNumberFormat="0" applyProtection="0">
      <alignment horizontal="left" vertical="top" indent="1"/>
    </xf>
    <xf numFmtId="0" fontId="3" fillId="95" borderId="73" applyNumberFormat="0" applyProtection="0">
      <alignment horizontal="left" vertical="top" indent="1"/>
    </xf>
    <xf numFmtId="0" fontId="3" fillId="95" borderId="73" applyNumberFormat="0" applyProtection="0">
      <alignment horizontal="left" vertical="top" indent="1"/>
    </xf>
    <xf numFmtId="0" fontId="3" fillId="95" borderId="73" applyNumberFormat="0" applyProtection="0">
      <alignment horizontal="left" vertical="top" indent="1"/>
    </xf>
    <xf numFmtId="0" fontId="3" fillId="95" borderId="73" applyNumberFormat="0" applyProtection="0">
      <alignment horizontal="left" vertical="top" indent="1"/>
    </xf>
    <xf numFmtId="0" fontId="3" fillId="95" borderId="73" applyNumberFormat="0" applyProtection="0">
      <alignment horizontal="left" vertical="top" indent="1"/>
    </xf>
    <xf numFmtId="0" fontId="3" fillId="95" borderId="73" applyNumberFormat="0" applyProtection="0">
      <alignment horizontal="left" vertical="top" indent="1"/>
    </xf>
    <xf numFmtId="0" fontId="3" fillId="95" borderId="73" applyNumberFormat="0" applyProtection="0">
      <alignment horizontal="left" vertical="top" indent="1"/>
    </xf>
    <xf numFmtId="0" fontId="3" fillId="95" borderId="73" applyNumberFormat="0" applyProtection="0">
      <alignment horizontal="left" vertical="top" indent="1"/>
    </xf>
    <xf numFmtId="0" fontId="3" fillId="95" borderId="73" applyNumberFormat="0" applyProtection="0">
      <alignment horizontal="left" vertical="top" indent="1"/>
    </xf>
    <xf numFmtId="0" fontId="3" fillId="95" borderId="73" applyNumberFormat="0" applyProtection="0">
      <alignment horizontal="left" vertical="top" indent="1"/>
    </xf>
    <xf numFmtId="0" fontId="3" fillId="95" borderId="73" applyNumberFormat="0" applyProtection="0">
      <alignment horizontal="left" vertical="top" indent="1"/>
    </xf>
    <xf numFmtId="0" fontId="3" fillId="95" borderId="73" applyNumberFormat="0" applyProtection="0">
      <alignment horizontal="left" vertical="top" indent="1"/>
    </xf>
    <xf numFmtId="0" fontId="3" fillId="95" borderId="73" applyNumberFormat="0" applyProtection="0">
      <alignment horizontal="left" vertical="top" indent="1"/>
    </xf>
    <xf numFmtId="0" fontId="3" fillId="95" borderId="73" applyNumberFormat="0" applyProtection="0">
      <alignment horizontal="left" vertical="top" indent="1"/>
    </xf>
    <xf numFmtId="0" fontId="3" fillId="95" borderId="73" applyNumberFormat="0" applyProtection="0">
      <alignment horizontal="left" vertical="top" indent="1"/>
    </xf>
    <xf numFmtId="0" fontId="3" fillId="95" borderId="73" applyNumberFormat="0" applyProtection="0">
      <alignment horizontal="left" vertical="top" indent="1"/>
    </xf>
    <xf numFmtId="0" fontId="3" fillId="95" borderId="73" applyNumberFormat="0" applyProtection="0">
      <alignment horizontal="left" vertical="top" indent="1"/>
    </xf>
    <xf numFmtId="0" fontId="3" fillId="95" borderId="73" applyNumberFormat="0" applyProtection="0">
      <alignment horizontal="left" vertical="top" indent="1"/>
    </xf>
    <xf numFmtId="0" fontId="3" fillId="95" borderId="73" applyNumberFormat="0" applyProtection="0">
      <alignment horizontal="left" vertical="top" indent="1"/>
    </xf>
    <xf numFmtId="0" fontId="3" fillId="95" borderId="73" applyNumberFormat="0" applyProtection="0">
      <alignment horizontal="left" vertical="top" indent="1"/>
    </xf>
    <xf numFmtId="0" fontId="3" fillId="95" borderId="73" applyNumberFormat="0" applyProtection="0">
      <alignment horizontal="left" vertical="top" indent="1"/>
    </xf>
    <xf numFmtId="0" fontId="3" fillId="95" borderId="73" applyNumberFormat="0" applyProtection="0">
      <alignment horizontal="left" vertical="top" indent="1"/>
    </xf>
    <xf numFmtId="0" fontId="3" fillId="95" borderId="73" applyNumberFormat="0" applyProtection="0">
      <alignment horizontal="left" vertical="top" indent="1"/>
    </xf>
    <xf numFmtId="0" fontId="3" fillId="95" borderId="73" applyNumberFormat="0" applyProtection="0">
      <alignment horizontal="left" vertical="top" indent="1"/>
    </xf>
    <xf numFmtId="0" fontId="3" fillId="95" borderId="73" applyNumberFormat="0" applyProtection="0">
      <alignment horizontal="left" vertical="top" indent="1"/>
    </xf>
    <xf numFmtId="0" fontId="3" fillId="95" borderId="73" applyNumberFormat="0" applyProtection="0">
      <alignment horizontal="left" vertical="top" indent="1"/>
    </xf>
    <xf numFmtId="0" fontId="3" fillId="95" borderId="73" applyNumberFormat="0" applyProtection="0">
      <alignment horizontal="left" vertical="top" indent="1"/>
    </xf>
    <xf numFmtId="0" fontId="3" fillId="95" borderId="73" applyNumberFormat="0" applyProtection="0">
      <alignment horizontal="left" vertical="top" indent="1"/>
    </xf>
    <xf numFmtId="0" fontId="3" fillId="95" borderId="73" applyNumberFormat="0" applyProtection="0">
      <alignment horizontal="left" vertical="top" indent="1"/>
    </xf>
    <xf numFmtId="0" fontId="3" fillId="95" borderId="73" applyNumberFormat="0" applyProtection="0">
      <alignment horizontal="left" vertical="top" indent="1"/>
    </xf>
    <xf numFmtId="0" fontId="3" fillId="95" borderId="73" applyNumberFormat="0" applyProtection="0">
      <alignment horizontal="left" vertical="top" indent="1"/>
    </xf>
    <xf numFmtId="0" fontId="3" fillId="95" borderId="73" applyNumberFormat="0" applyProtection="0">
      <alignment horizontal="left" vertical="top" indent="1"/>
    </xf>
    <xf numFmtId="0" fontId="3" fillId="95" borderId="73" applyNumberFormat="0" applyProtection="0">
      <alignment horizontal="left" vertical="top" indent="1"/>
    </xf>
    <xf numFmtId="0" fontId="3" fillId="95" borderId="73" applyNumberFormat="0" applyProtection="0">
      <alignment horizontal="left" vertical="top" indent="1"/>
    </xf>
    <xf numFmtId="0" fontId="3" fillId="95" borderId="73" applyNumberFormat="0" applyProtection="0">
      <alignment horizontal="left" vertical="top" indent="1"/>
    </xf>
    <xf numFmtId="0" fontId="3" fillId="95" borderId="73" applyNumberFormat="0" applyProtection="0">
      <alignment horizontal="left" vertical="top" indent="1"/>
    </xf>
    <xf numFmtId="0" fontId="3" fillId="95" borderId="73" applyNumberFormat="0" applyProtection="0">
      <alignment horizontal="left" vertical="top" indent="1"/>
    </xf>
    <xf numFmtId="0" fontId="3" fillId="95" borderId="73" applyNumberFormat="0" applyProtection="0">
      <alignment horizontal="left" vertical="top" indent="1"/>
    </xf>
    <xf numFmtId="0" fontId="3" fillId="95" borderId="73" applyNumberFormat="0" applyProtection="0">
      <alignment horizontal="left" vertical="top" indent="1"/>
    </xf>
    <xf numFmtId="0" fontId="3" fillId="95" borderId="73" applyNumberFormat="0" applyProtection="0">
      <alignment horizontal="left" vertical="top" indent="1"/>
    </xf>
    <xf numFmtId="0" fontId="3" fillId="95" borderId="73" applyNumberFormat="0" applyProtection="0">
      <alignment horizontal="left" vertical="top" indent="1"/>
    </xf>
    <xf numFmtId="0" fontId="3" fillId="95" borderId="73" applyNumberFormat="0" applyProtection="0">
      <alignment horizontal="left" vertical="top" indent="1"/>
    </xf>
    <xf numFmtId="0" fontId="3" fillId="95" borderId="73" applyNumberFormat="0" applyProtection="0">
      <alignment horizontal="left" vertical="top" indent="1"/>
    </xf>
    <xf numFmtId="0" fontId="3" fillId="95" borderId="73" applyNumberFormat="0" applyProtection="0">
      <alignment horizontal="left" vertical="top" indent="1"/>
    </xf>
    <xf numFmtId="0" fontId="3" fillId="95" borderId="73" applyNumberFormat="0" applyProtection="0">
      <alignment horizontal="left" vertical="top" indent="1"/>
    </xf>
    <xf numFmtId="0" fontId="3" fillId="95" borderId="73" applyNumberFormat="0" applyProtection="0">
      <alignment horizontal="left" vertical="top" indent="1"/>
    </xf>
    <xf numFmtId="0" fontId="3" fillId="95" borderId="73" applyNumberFormat="0" applyProtection="0">
      <alignment horizontal="left" vertical="top" indent="1"/>
    </xf>
    <xf numFmtId="0" fontId="3" fillId="95" borderId="73" applyNumberFormat="0" applyProtection="0">
      <alignment horizontal="left" vertical="top" indent="1"/>
    </xf>
    <xf numFmtId="0" fontId="3" fillId="95" borderId="73" applyNumberFormat="0" applyProtection="0">
      <alignment horizontal="left" vertical="top" indent="1"/>
    </xf>
    <xf numFmtId="0" fontId="3" fillId="95" borderId="73" applyNumberFormat="0" applyProtection="0">
      <alignment horizontal="left" vertical="top" indent="1"/>
    </xf>
    <xf numFmtId="0" fontId="3" fillId="95" borderId="73" applyNumberFormat="0" applyProtection="0">
      <alignment horizontal="left" vertical="top" indent="1"/>
    </xf>
    <xf numFmtId="0" fontId="3" fillId="95" borderId="73" applyNumberFormat="0" applyProtection="0">
      <alignment horizontal="left" vertical="top" indent="1"/>
    </xf>
    <xf numFmtId="0" fontId="3" fillId="95" borderId="73" applyNumberFormat="0" applyProtection="0">
      <alignment horizontal="left" vertical="top" indent="1"/>
    </xf>
    <xf numFmtId="0" fontId="3" fillId="95" borderId="73" applyNumberFormat="0" applyProtection="0">
      <alignment horizontal="left" vertical="top" indent="1"/>
    </xf>
    <xf numFmtId="0" fontId="3" fillId="95" borderId="73" applyNumberFormat="0" applyProtection="0">
      <alignment horizontal="left" vertical="top" indent="1"/>
    </xf>
    <xf numFmtId="0" fontId="3" fillId="95" borderId="73" applyNumberFormat="0" applyProtection="0">
      <alignment horizontal="left" vertical="top" indent="1"/>
    </xf>
    <xf numFmtId="0" fontId="3" fillId="95" borderId="73" applyNumberFormat="0" applyProtection="0">
      <alignment horizontal="left" vertical="top" indent="1"/>
    </xf>
    <xf numFmtId="0" fontId="3" fillId="95" borderId="73" applyNumberFormat="0" applyProtection="0">
      <alignment horizontal="left" vertical="top" indent="1"/>
    </xf>
    <xf numFmtId="0" fontId="3" fillId="95" borderId="73" applyNumberFormat="0" applyProtection="0">
      <alignment horizontal="left" vertical="top" indent="1"/>
    </xf>
    <xf numFmtId="0" fontId="3" fillId="95" borderId="73" applyNumberFormat="0" applyProtection="0">
      <alignment horizontal="left" vertical="top" indent="1"/>
    </xf>
    <xf numFmtId="0" fontId="3" fillId="95" borderId="73" applyNumberFormat="0" applyProtection="0">
      <alignment horizontal="left" vertical="top" indent="1"/>
    </xf>
    <xf numFmtId="0" fontId="3" fillId="95" borderId="73" applyNumberFormat="0" applyProtection="0">
      <alignment horizontal="left" vertical="top" indent="1"/>
    </xf>
    <xf numFmtId="0" fontId="3" fillId="95" borderId="73" applyNumberFormat="0" applyProtection="0">
      <alignment horizontal="left" vertical="top" indent="1"/>
    </xf>
    <xf numFmtId="0" fontId="3" fillId="95" borderId="73" applyNumberFormat="0" applyProtection="0">
      <alignment horizontal="left" vertical="top" indent="1"/>
    </xf>
    <xf numFmtId="0" fontId="3" fillId="95" borderId="73" applyNumberFormat="0" applyProtection="0">
      <alignment horizontal="left" vertical="top" indent="1"/>
    </xf>
    <xf numFmtId="0" fontId="3" fillId="95" borderId="73" applyNumberFormat="0" applyProtection="0">
      <alignment horizontal="left" vertical="top" indent="1"/>
    </xf>
    <xf numFmtId="0" fontId="3" fillId="95" borderId="73" applyNumberFormat="0" applyProtection="0">
      <alignment horizontal="left" vertical="top" indent="1"/>
    </xf>
    <xf numFmtId="0" fontId="3" fillId="95" borderId="73" applyNumberFormat="0" applyProtection="0">
      <alignment horizontal="left" vertical="top" indent="1"/>
    </xf>
    <xf numFmtId="0" fontId="3" fillId="95" borderId="73" applyNumberFormat="0" applyProtection="0">
      <alignment horizontal="left" vertical="top" indent="1"/>
    </xf>
    <xf numFmtId="0" fontId="3" fillId="95" borderId="73" applyNumberFormat="0" applyProtection="0">
      <alignment horizontal="left" vertical="top" indent="1"/>
    </xf>
    <xf numFmtId="0" fontId="3" fillId="95" borderId="73" applyNumberFormat="0" applyProtection="0">
      <alignment horizontal="left" vertical="top" indent="1"/>
    </xf>
    <xf numFmtId="0" fontId="3" fillId="95" borderId="73" applyNumberFormat="0" applyProtection="0">
      <alignment horizontal="left" vertical="top" indent="1"/>
    </xf>
    <xf numFmtId="0" fontId="3" fillId="95" borderId="73" applyNumberFormat="0" applyProtection="0">
      <alignment horizontal="left" vertical="top" indent="1"/>
    </xf>
    <xf numFmtId="0" fontId="3" fillId="95" borderId="73" applyNumberFormat="0" applyProtection="0">
      <alignment horizontal="left" vertical="top" indent="1"/>
    </xf>
    <xf numFmtId="0" fontId="3" fillId="95" borderId="73" applyNumberFormat="0" applyProtection="0">
      <alignment horizontal="left" vertical="top" indent="1"/>
    </xf>
    <xf numFmtId="0" fontId="3" fillId="95" borderId="73" applyNumberFormat="0" applyProtection="0">
      <alignment horizontal="left" vertical="top" indent="1"/>
    </xf>
    <xf numFmtId="0" fontId="3" fillId="95" borderId="73" applyNumberFormat="0" applyProtection="0">
      <alignment horizontal="left" vertical="top" indent="1"/>
    </xf>
    <xf numFmtId="0" fontId="3" fillId="95" borderId="73" applyNumberFormat="0" applyProtection="0">
      <alignment horizontal="left" vertical="top" indent="1"/>
    </xf>
    <xf numFmtId="0" fontId="3" fillId="95" borderId="73" applyNumberFormat="0" applyProtection="0">
      <alignment horizontal="left" vertical="top" indent="1"/>
    </xf>
    <xf numFmtId="0" fontId="3" fillId="95" borderId="73" applyNumberFormat="0" applyProtection="0">
      <alignment horizontal="left" vertical="top" indent="1"/>
    </xf>
    <xf numFmtId="0" fontId="3" fillId="95" borderId="73" applyNumberFormat="0" applyProtection="0">
      <alignment horizontal="left" vertical="top" indent="1"/>
    </xf>
    <xf numFmtId="0" fontId="3" fillId="95" borderId="73" applyNumberFormat="0" applyProtection="0">
      <alignment horizontal="left" vertical="top" indent="1"/>
    </xf>
    <xf numFmtId="0" fontId="3" fillId="95" borderId="73" applyNumberFormat="0" applyProtection="0">
      <alignment horizontal="left" vertical="top" indent="1"/>
    </xf>
    <xf numFmtId="0" fontId="3" fillId="95" borderId="73" applyNumberFormat="0" applyProtection="0">
      <alignment horizontal="left" vertical="top" indent="1"/>
    </xf>
    <xf numFmtId="0" fontId="3" fillId="95" borderId="73" applyNumberFormat="0" applyProtection="0">
      <alignment horizontal="left" vertical="top" indent="1"/>
    </xf>
    <xf numFmtId="0" fontId="3" fillId="95" borderId="73" applyNumberFormat="0" applyProtection="0">
      <alignment horizontal="left" vertical="top" indent="1"/>
    </xf>
    <xf numFmtId="0" fontId="3" fillId="95" borderId="73" applyNumberFormat="0" applyProtection="0">
      <alignment horizontal="left" vertical="top" indent="1"/>
    </xf>
    <xf numFmtId="0" fontId="3" fillId="95" borderId="73" applyNumberFormat="0" applyProtection="0">
      <alignment horizontal="left" vertical="top" indent="1"/>
    </xf>
    <xf numFmtId="0" fontId="3" fillId="95" borderId="73" applyNumberFormat="0" applyProtection="0">
      <alignment horizontal="left" vertical="top" indent="1"/>
    </xf>
    <xf numFmtId="0" fontId="3" fillId="95" borderId="73" applyNumberFormat="0" applyProtection="0">
      <alignment horizontal="left" vertical="top" indent="1"/>
    </xf>
    <xf numFmtId="0" fontId="3" fillId="95" borderId="73" applyNumberFormat="0" applyProtection="0">
      <alignment horizontal="left" vertical="top" indent="1"/>
    </xf>
    <xf numFmtId="0" fontId="3" fillId="95" borderId="73" applyNumberFormat="0" applyProtection="0">
      <alignment horizontal="left" vertical="top" indent="1"/>
    </xf>
    <xf numFmtId="0" fontId="3" fillId="95" borderId="73" applyNumberFormat="0" applyProtection="0">
      <alignment horizontal="left" vertical="top" indent="1"/>
    </xf>
    <xf numFmtId="0" fontId="3" fillId="95" borderId="73" applyNumberFormat="0" applyProtection="0">
      <alignment horizontal="left" vertical="top" indent="1"/>
    </xf>
    <xf numFmtId="0" fontId="3" fillId="95" borderId="73" applyNumberFormat="0" applyProtection="0">
      <alignment horizontal="left" vertical="top" indent="1"/>
    </xf>
    <xf numFmtId="0" fontId="3" fillId="95" borderId="73" applyNumberFormat="0" applyProtection="0">
      <alignment horizontal="left" vertical="top" indent="1"/>
    </xf>
    <xf numFmtId="0" fontId="3" fillId="95" borderId="73" applyNumberFormat="0" applyProtection="0">
      <alignment horizontal="left" vertical="top" indent="1"/>
    </xf>
    <xf numFmtId="0" fontId="3" fillId="95" borderId="73" applyNumberFormat="0" applyProtection="0">
      <alignment horizontal="left" vertical="top" indent="1"/>
    </xf>
    <xf numFmtId="0" fontId="3" fillId="95" borderId="73" applyNumberFormat="0" applyProtection="0">
      <alignment horizontal="left" vertical="top" indent="1"/>
    </xf>
    <xf numFmtId="0" fontId="3" fillId="95" borderId="73" applyNumberFormat="0" applyProtection="0">
      <alignment horizontal="left" vertical="top" indent="1"/>
    </xf>
    <xf numFmtId="0" fontId="3" fillId="95" borderId="73" applyNumberFormat="0" applyProtection="0">
      <alignment horizontal="left" vertical="top" indent="1"/>
    </xf>
    <xf numFmtId="0" fontId="3" fillId="95" borderId="73" applyNumberFormat="0" applyProtection="0">
      <alignment horizontal="left" vertical="top" indent="1"/>
    </xf>
    <xf numFmtId="0" fontId="3" fillId="95" borderId="73" applyNumberFormat="0" applyProtection="0">
      <alignment horizontal="left" vertical="top" indent="1"/>
    </xf>
    <xf numFmtId="0" fontId="3" fillId="95" borderId="73" applyNumberFormat="0" applyProtection="0">
      <alignment horizontal="left" vertical="top" indent="1"/>
    </xf>
    <xf numFmtId="0" fontId="3" fillId="95" borderId="73" applyNumberFormat="0" applyProtection="0">
      <alignment horizontal="left" vertical="top" indent="1"/>
    </xf>
    <xf numFmtId="0" fontId="3" fillId="95" borderId="73" applyNumberFormat="0" applyProtection="0">
      <alignment horizontal="left" vertical="top" indent="1"/>
    </xf>
    <xf numFmtId="0" fontId="3" fillId="95" borderId="73" applyNumberFormat="0" applyProtection="0">
      <alignment horizontal="left" vertical="top" indent="1"/>
    </xf>
    <xf numFmtId="0" fontId="3" fillId="95" borderId="73" applyNumberFormat="0" applyProtection="0">
      <alignment horizontal="left" vertical="top" indent="1"/>
    </xf>
    <xf numFmtId="0" fontId="3" fillId="95" borderId="73" applyNumberFormat="0" applyProtection="0">
      <alignment horizontal="left" vertical="top" indent="1"/>
    </xf>
    <xf numFmtId="0" fontId="3" fillId="95" borderId="73" applyNumberFormat="0" applyProtection="0">
      <alignment horizontal="left" vertical="top" indent="1"/>
    </xf>
    <xf numFmtId="0" fontId="3" fillId="95" borderId="73" applyNumberFormat="0" applyProtection="0">
      <alignment horizontal="left" vertical="top" indent="1"/>
    </xf>
    <xf numFmtId="0" fontId="3" fillId="95" borderId="73" applyNumberFormat="0" applyProtection="0">
      <alignment horizontal="left" vertical="top" indent="1"/>
    </xf>
    <xf numFmtId="0" fontId="3" fillId="95" borderId="73" applyNumberFormat="0" applyProtection="0">
      <alignment horizontal="left" vertical="top" indent="1"/>
    </xf>
    <xf numFmtId="0" fontId="3" fillId="95" borderId="73" applyNumberFormat="0" applyProtection="0">
      <alignment horizontal="left" vertical="top" indent="1"/>
    </xf>
    <xf numFmtId="0" fontId="3" fillId="95" borderId="73" applyNumberFormat="0" applyProtection="0">
      <alignment horizontal="left" vertical="top" indent="1"/>
    </xf>
    <xf numFmtId="0" fontId="3" fillId="95" borderId="73" applyNumberFormat="0" applyProtection="0">
      <alignment horizontal="left" vertical="top" indent="1"/>
    </xf>
    <xf numFmtId="0" fontId="3" fillId="95" borderId="73" applyNumberFormat="0" applyProtection="0">
      <alignment horizontal="left" vertical="top" indent="1"/>
    </xf>
    <xf numFmtId="0" fontId="3" fillId="95" borderId="73" applyNumberFormat="0" applyProtection="0">
      <alignment horizontal="left" vertical="top" indent="1"/>
    </xf>
    <xf numFmtId="0" fontId="3" fillId="95" borderId="73" applyNumberFormat="0" applyProtection="0">
      <alignment horizontal="left" vertical="top" indent="1"/>
    </xf>
    <xf numFmtId="0" fontId="3" fillId="95" borderId="73" applyNumberFormat="0" applyProtection="0">
      <alignment horizontal="left" vertical="top" indent="1"/>
    </xf>
    <xf numFmtId="0" fontId="3" fillId="95" borderId="73" applyNumberFormat="0" applyProtection="0">
      <alignment horizontal="left" vertical="top" indent="1"/>
    </xf>
    <xf numFmtId="0" fontId="3" fillId="95" borderId="73" applyNumberFormat="0" applyProtection="0">
      <alignment horizontal="left" vertical="top" indent="1"/>
    </xf>
    <xf numFmtId="0" fontId="3" fillId="95" borderId="73" applyNumberFormat="0" applyProtection="0">
      <alignment horizontal="left" vertical="top" indent="1"/>
    </xf>
    <xf numFmtId="0" fontId="3" fillId="95" borderId="73" applyNumberFormat="0" applyProtection="0">
      <alignment horizontal="left" vertical="top" indent="1"/>
    </xf>
    <xf numFmtId="0" fontId="3" fillId="95" borderId="73" applyNumberFormat="0" applyProtection="0">
      <alignment horizontal="left" vertical="top" indent="1"/>
    </xf>
    <xf numFmtId="0" fontId="3" fillId="95" borderId="73" applyNumberFormat="0" applyProtection="0">
      <alignment horizontal="left" vertical="top" indent="1"/>
    </xf>
    <xf numFmtId="0" fontId="3" fillId="95" borderId="73" applyNumberFormat="0" applyProtection="0">
      <alignment horizontal="left" vertical="top" indent="1"/>
    </xf>
    <xf numFmtId="0" fontId="3" fillId="95" borderId="73" applyNumberFormat="0" applyProtection="0">
      <alignment horizontal="left" vertical="top" indent="1"/>
    </xf>
    <xf numFmtId="0" fontId="3" fillId="95" borderId="73" applyNumberFormat="0" applyProtection="0">
      <alignment horizontal="left" vertical="top" indent="1"/>
    </xf>
    <xf numFmtId="0" fontId="3" fillId="95" borderId="73" applyNumberFormat="0" applyProtection="0">
      <alignment horizontal="left" vertical="top" indent="1"/>
    </xf>
    <xf numFmtId="0" fontId="3" fillId="95" borderId="73" applyNumberFormat="0" applyProtection="0">
      <alignment horizontal="left" vertical="top" indent="1"/>
    </xf>
    <xf numFmtId="0" fontId="3" fillId="95" borderId="73" applyNumberFormat="0" applyProtection="0">
      <alignment horizontal="left" vertical="top" indent="1"/>
    </xf>
    <xf numFmtId="0" fontId="3" fillId="95" borderId="73" applyNumberFormat="0" applyProtection="0">
      <alignment horizontal="left" vertical="top" indent="1"/>
    </xf>
    <xf numFmtId="0" fontId="3" fillId="95" borderId="73" applyNumberFormat="0" applyProtection="0">
      <alignment horizontal="left" vertical="top" indent="1"/>
    </xf>
    <xf numFmtId="0" fontId="3" fillId="95" borderId="73" applyNumberFormat="0" applyProtection="0">
      <alignment horizontal="left" vertical="top" indent="1"/>
    </xf>
    <xf numFmtId="0" fontId="3" fillId="95" borderId="73" applyNumberFormat="0" applyProtection="0">
      <alignment horizontal="left" vertical="top" indent="1"/>
    </xf>
    <xf numFmtId="0" fontId="3" fillId="95" borderId="73" applyNumberFormat="0" applyProtection="0">
      <alignment horizontal="left" vertical="top" indent="1"/>
    </xf>
    <xf numFmtId="0" fontId="3" fillId="95" borderId="73" applyNumberFormat="0" applyProtection="0">
      <alignment horizontal="left" vertical="top" indent="1"/>
    </xf>
    <xf numFmtId="0" fontId="3" fillId="95" borderId="73" applyNumberFormat="0" applyProtection="0">
      <alignment horizontal="left" vertical="top" indent="1"/>
    </xf>
    <xf numFmtId="0" fontId="3" fillId="95" borderId="73" applyNumberFormat="0" applyProtection="0">
      <alignment horizontal="left" vertical="top" indent="1"/>
    </xf>
    <xf numFmtId="0" fontId="3" fillId="95" borderId="73" applyNumberFormat="0" applyProtection="0">
      <alignment horizontal="left" vertical="top" indent="1"/>
    </xf>
    <xf numFmtId="0" fontId="3" fillId="95" borderId="73" applyNumberFormat="0" applyProtection="0">
      <alignment horizontal="left" vertical="top" indent="1"/>
    </xf>
    <xf numFmtId="0" fontId="3" fillId="95" borderId="73" applyNumberFormat="0" applyProtection="0">
      <alignment horizontal="left" vertical="top" indent="1"/>
    </xf>
    <xf numFmtId="0" fontId="3" fillId="95" borderId="73" applyNumberFormat="0" applyProtection="0">
      <alignment horizontal="left" vertical="top" indent="1"/>
    </xf>
    <xf numFmtId="0" fontId="3" fillId="95" borderId="73" applyNumberFormat="0" applyProtection="0">
      <alignment horizontal="left" vertical="top" indent="1"/>
    </xf>
    <xf numFmtId="0" fontId="3" fillId="95" borderId="73" applyNumberFormat="0" applyProtection="0">
      <alignment horizontal="left" vertical="top" indent="1"/>
    </xf>
    <xf numFmtId="0" fontId="3" fillId="95" borderId="73" applyNumberFormat="0" applyProtection="0">
      <alignment horizontal="left" vertical="top" indent="1"/>
    </xf>
    <xf numFmtId="0" fontId="3" fillId="95" borderId="73" applyNumberFormat="0" applyProtection="0">
      <alignment horizontal="left" vertical="top" indent="1"/>
    </xf>
    <xf numFmtId="0" fontId="3" fillId="95" borderId="73" applyNumberFormat="0" applyProtection="0">
      <alignment horizontal="left" vertical="top" indent="1"/>
    </xf>
    <xf numFmtId="0" fontId="3" fillId="95" borderId="73" applyNumberFormat="0" applyProtection="0">
      <alignment horizontal="left" vertical="top" indent="1"/>
    </xf>
    <xf numFmtId="0" fontId="3" fillId="95" borderId="73" applyNumberFormat="0" applyProtection="0">
      <alignment horizontal="left" vertical="top" indent="1"/>
    </xf>
    <xf numFmtId="0" fontId="3" fillId="95" borderId="73" applyNumberFormat="0" applyProtection="0">
      <alignment horizontal="left" vertical="top" indent="1"/>
    </xf>
    <xf numFmtId="0" fontId="3" fillId="95" borderId="73" applyNumberFormat="0" applyProtection="0">
      <alignment horizontal="left" vertical="top" indent="1"/>
    </xf>
    <xf numFmtId="0" fontId="3" fillId="95" borderId="73" applyNumberFormat="0" applyProtection="0">
      <alignment horizontal="left" vertical="top" indent="1"/>
    </xf>
    <xf numFmtId="0" fontId="3" fillId="95" borderId="73" applyNumberFormat="0" applyProtection="0">
      <alignment horizontal="left" vertical="top" indent="1"/>
    </xf>
    <xf numFmtId="0" fontId="3" fillId="95" borderId="73" applyNumberFormat="0" applyProtection="0">
      <alignment horizontal="left" vertical="top" indent="1"/>
    </xf>
    <xf numFmtId="0" fontId="3" fillId="95" borderId="73" applyNumberFormat="0" applyProtection="0">
      <alignment horizontal="left" vertical="top" indent="1"/>
    </xf>
    <xf numFmtId="0" fontId="3" fillId="95" borderId="73" applyNumberFormat="0" applyProtection="0">
      <alignment horizontal="left" vertical="top" indent="1"/>
    </xf>
    <xf numFmtId="0" fontId="3" fillId="95" borderId="73" applyNumberFormat="0" applyProtection="0">
      <alignment horizontal="left" vertical="top" indent="1"/>
    </xf>
    <xf numFmtId="0" fontId="3" fillId="95" borderId="73" applyNumberFormat="0" applyProtection="0">
      <alignment horizontal="left" vertical="top" indent="1"/>
    </xf>
    <xf numFmtId="0" fontId="3" fillId="95" borderId="73" applyNumberFormat="0" applyProtection="0">
      <alignment horizontal="left" vertical="top" indent="1"/>
    </xf>
    <xf numFmtId="0" fontId="3" fillId="95" borderId="73" applyNumberFormat="0" applyProtection="0">
      <alignment horizontal="left" vertical="top" indent="1"/>
    </xf>
    <xf numFmtId="0" fontId="3" fillId="95" borderId="73" applyNumberFormat="0" applyProtection="0">
      <alignment horizontal="left" vertical="top" indent="1"/>
    </xf>
    <xf numFmtId="0" fontId="3" fillId="95" borderId="73" applyNumberFormat="0" applyProtection="0">
      <alignment horizontal="left" vertical="top" indent="1"/>
    </xf>
    <xf numFmtId="0" fontId="3" fillId="95" borderId="73" applyNumberFormat="0" applyProtection="0">
      <alignment horizontal="left" vertical="top" indent="1"/>
    </xf>
    <xf numFmtId="0" fontId="3" fillId="95" borderId="73" applyNumberFormat="0" applyProtection="0">
      <alignment horizontal="left" vertical="top" indent="1"/>
    </xf>
    <xf numFmtId="0" fontId="3" fillId="95" borderId="73" applyNumberFormat="0" applyProtection="0">
      <alignment horizontal="left" vertical="top" indent="1"/>
    </xf>
    <xf numFmtId="0" fontId="3" fillId="95" borderId="73" applyNumberFormat="0" applyProtection="0">
      <alignment horizontal="left" vertical="top" indent="1"/>
    </xf>
    <xf numFmtId="0" fontId="3" fillId="95" borderId="73" applyNumberFormat="0" applyProtection="0">
      <alignment horizontal="left" vertical="top" indent="1"/>
    </xf>
    <xf numFmtId="0" fontId="3" fillId="95" borderId="73" applyNumberFormat="0" applyProtection="0">
      <alignment horizontal="left" vertical="top" indent="1"/>
    </xf>
    <xf numFmtId="0" fontId="3" fillId="95" borderId="73" applyNumberFormat="0" applyProtection="0">
      <alignment horizontal="left" vertical="top" indent="1"/>
    </xf>
    <xf numFmtId="0" fontId="3" fillId="95" borderId="73" applyNumberFormat="0" applyProtection="0">
      <alignment horizontal="left" vertical="top" indent="1"/>
    </xf>
    <xf numFmtId="0" fontId="3" fillId="95" borderId="73" applyNumberFormat="0" applyProtection="0">
      <alignment horizontal="left" vertical="top" indent="1"/>
    </xf>
    <xf numFmtId="0" fontId="3" fillId="95" borderId="73" applyNumberFormat="0" applyProtection="0">
      <alignment horizontal="left" vertical="top" indent="1"/>
    </xf>
    <xf numFmtId="0" fontId="3" fillId="95" borderId="73" applyNumberFormat="0" applyProtection="0">
      <alignment horizontal="left" vertical="top" indent="1"/>
    </xf>
    <xf numFmtId="0" fontId="3" fillId="95" borderId="73" applyNumberFormat="0" applyProtection="0">
      <alignment horizontal="left" vertical="top" indent="1"/>
    </xf>
    <xf numFmtId="0" fontId="3" fillId="95" borderId="73" applyNumberFormat="0" applyProtection="0">
      <alignment horizontal="left" vertical="top" indent="1"/>
    </xf>
    <xf numFmtId="0" fontId="3" fillId="95" borderId="73" applyNumberFormat="0" applyProtection="0">
      <alignment horizontal="left" vertical="top" indent="1"/>
    </xf>
    <xf numFmtId="0" fontId="3" fillId="95" borderId="73" applyNumberFormat="0" applyProtection="0">
      <alignment horizontal="left" vertical="top" indent="1"/>
    </xf>
    <xf numFmtId="0" fontId="3" fillId="95" borderId="73" applyNumberFormat="0" applyProtection="0">
      <alignment horizontal="left" vertical="top" indent="1"/>
    </xf>
    <xf numFmtId="0" fontId="3" fillId="95" borderId="73" applyNumberFormat="0" applyProtection="0">
      <alignment horizontal="left" vertical="top" indent="1"/>
    </xf>
    <xf numFmtId="0" fontId="3" fillId="95" borderId="73" applyNumberFormat="0" applyProtection="0">
      <alignment horizontal="left" vertical="top" indent="1"/>
    </xf>
    <xf numFmtId="0" fontId="3" fillId="95" borderId="73" applyNumberFormat="0" applyProtection="0">
      <alignment horizontal="left" vertical="top" indent="1"/>
    </xf>
    <xf numFmtId="0" fontId="3" fillId="95" borderId="73" applyNumberFormat="0" applyProtection="0">
      <alignment horizontal="left" vertical="top" indent="1"/>
    </xf>
    <xf numFmtId="0" fontId="3" fillId="95" borderId="73" applyNumberFormat="0" applyProtection="0">
      <alignment horizontal="left" vertical="top" indent="1"/>
    </xf>
    <xf numFmtId="0" fontId="3" fillId="95" borderId="73" applyNumberFormat="0" applyProtection="0">
      <alignment horizontal="left" vertical="top" indent="1"/>
    </xf>
    <xf numFmtId="0" fontId="3" fillId="95" borderId="73" applyNumberFormat="0" applyProtection="0">
      <alignment horizontal="left" vertical="top" indent="1"/>
    </xf>
    <xf numFmtId="0" fontId="3" fillId="95" borderId="73" applyNumberFormat="0" applyProtection="0">
      <alignment horizontal="left" vertical="top" indent="1"/>
    </xf>
    <xf numFmtId="0" fontId="3" fillId="95" borderId="73" applyNumberFormat="0" applyProtection="0">
      <alignment horizontal="left" vertical="top" indent="1"/>
    </xf>
    <xf numFmtId="0" fontId="3" fillId="95" borderId="73" applyNumberFormat="0" applyProtection="0">
      <alignment horizontal="left" vertical="top" indent="1"/>
    </xf>
    <xf numFmtId="0" fontId="3" fillId="95" borderId="73" applyNumberFormat="0" applyProtection="0">
      <alignment horizontal="left" vertical="top" indent="1"/>
    </xf>
    <xf numFmtId="0" fontId="3" fillId="95" borderId="73" applyNumberFormat="0" applyProtection="0">
      <alignment horizontal="left" vertical="top" indent="1"/>
    </xf>
    <xf numFmtId="0" fontId="3" fillId="95" borderId="73" applyNumberFormat="0" applyProtection="0">
      <alignment horizontal="left" vertical="top" indent="1"/>
    </xf>
    <xf numFmtId="0" fontId="3" fillId="95" borderId="73" applyNumberFormat="0" applyProtection="0">
      <alignment horizontal="left" vertical="top" indent="1"/>
    </xf>
    <xf numFmtId="0" fontId="3" fillId="95" borderId="73" applyNumberFormat="0" applyProtection="0">
      <alignment horizontal="left" vertical="top" indent="1"/>
    </xf>
    <xf numFmtId="0" fontId="3" fillId="95" borderId="73" applyNumberFormat="0" applyProtection="0">
      <alignment horizontal="left" vertical="top" indent="1"/>
    </xf>
    <xf numFmtId="0" fontId="3" fillId="95" borderId="73" applyNumberFormat="0" applyProtection="0">
      <alignment horizontal="left" vertical="top" indent="1"/>
    </xf>
    <xf numFmtId="0" fontId="3" fillId="95" borderId="73" applyNumberFormat="0" applyProtection="0">
      <alignment horizontal="left" vertical="top" indent="1"/>
    </xf>
    <xf numFmtId="0" fontId="3" fillId="95" borderId="73" applyNumberFormat="0" applyProtection="0">
      <alignment horizontal="left" vertical="top" indent="1"/>
    </xf>
    <xf numFmtId="0" fontId="3" fillId="95" borderId="73" applyNumberFormat="0" applyProtection="0">
      <alignment horizontal="left" vertical="top" indent="1"/>
    </xf>
    <xf numFmtId="0" fontId="3" fillId="95" borderId="73" applyNumberFormat="0" applyProtection="0">
      <alignment horizontal="left" vertical="top" indent="1"/>
    </xf>
    <xf numFmtId="0" fontId="3" fillId="95" borderId="73" applyNumberFormat="0" applyProtection="0">
      <alignment horizontal="left" vertical="top" indent="1"/>
    </xf>
    <xf numFmtId="0" fontId="3" fillId="95" borderId="73" applyNumberFormat="0" applyProtection="0">
      <alignment horizontal="left" vertical="top" indent="1"/>
    </xf>
    <xf numFmtId="0" fontId="3" fillId="95" borderId="73" applyNumberFormat="0" applyProtection="0">
      <alignment horizontal="left" vertical="top" indent="1"/>
    </xf>
    <xf numFmtId="0" fontId="3" fillId="95" borderId="73" applyNumberFormat="0" applyProtection="0">
      <alignment horizontal="left" vertical="top" indent="1"/>
    </xf>
    <xf numFmtId="0" fontId="3" fillId="95" borderId="73" applyNumberFormat="0" applyProtection="0">
      <alignment horizontal="left" vertical="top" indent="1"/>
    </xf>
    <xf numFmtId="0" fontId="3" fillId="95" borderId="73" applyNumberFormat="0" applyProtection="0">
      <alignment horizontal="left" vertical="top" indent="1"/>
    </xf>
    <xf numFmtId="0" fontId="3" fillId="95" borderId="73" applyNumberFormat="0" applyProtection="0">
      <alignment horizontal="left" vertical="top" indent="1"/>
    </xf>
    <xf numFmtId="0" fontId="3" fillId="95" borderId="73" applyNumberFormat="0" applyProtection="0">
      <alignment horizontal="left" vertical="top" indent="1"/>
    </xf>
    <xf numFmtId="0" fontId="3" fillId="95" borderId="73" applyNumberFormat="0" applyProtection="0">
      <alignment horizontal="left" vertical="top" indent="1"/>
    </xf>
    <xf numFmtId="0" fontId="3" fillId="95" borderId="73" applyNumberFormat="0" applyProtection="0">
      <alignment horizontal="left" vertical="top" indent="1"/>
    </xf>
    <xf numFmtId="0" fontId="3" fillId="95" borderId="73" applyNumberFormat="0" applyProtection="0">
      <alignment horizontal="left" vertical="top" indent="1"/>
    </xf>
    <xf numFmtId="0" fontId="3" fillId="95" borderId="73" applyNumberFormat="0" applyProtection="0">
      <alignment horizontal="left" vertical="top" indent="1"/>
    </xf>
    <xf numFmtId="0" fontId="3" fillId="95" borderId="73" applyNumberFormat="0" applyProtection="0">
      <alignment horizontal="left" vertical="top" indent="1"/>
    </xf>
    <xf numFmtId="0" fontId="3" fillId="95" borderId="73" applyNumberFormat="0" applyProtection="0">
      <alignment horizontal="left" vertical="top" indent="1"/>
    </xf>
    <xf numFmtId="0" fontId="3" fillId="95" borderId="73" applyNumberFormat="0" applyProtection="0">
      <alignment horizontal="left" vertical="top" indent="1"/>
    </xf>
    <xf numFmtId="0" fontId="3" fillId="95" borderId="73" applyNumberFormat="0" applyProtection="0">
      <alignment horizontal="left" vertical="top" indent="1"/>
    </xf>
    <xf numFmtId="0" fontId="3" fillId="95" borderId="73" applyNumberFormat="0" applyProtection="0">
      <alignment horizontal="left" vertical="top" indent="1"/>
    </xf>
    <xf numFmtId="0" fontId="3" fillId="95" borderId="73" applyNumberFormat="0" applyProtection="0">
      <alignment horizontal="left" vertical="top" indent="1"/>
    </xf>
    <xf numFmtId="0" fontId="3" fillId="95" borderId="73" applyNumberFormat="0" applyProtection="0">
      <alignment horizontal="left" vertical="top" indent="1"/>
    </xf>
    <xf numFmtId="0" fontId="3" fillId="95" borderId="73" applyNumberFormat="0" applyProtection="0">
      <alignment horizontal="left" vertical="top" indent="1"/>
    </xf>
    <xf numFmtId="0" fontId="3" fillId="95" borderId="73" applyNumberFormat="0" applyProtection="0">
      <alignment horizontal="left" vertical="top" indent="1"/>
    </xf>
    <xf numFmtId="0" fontId="3" fillId="95" borderId="73" applyNumberFormat="0" applyProtection="0">
      <alignment horizontal="left" vertical="top" indent="1"/>
    </xf>
    <xf numFmtId="0" fontId="3" fillId="95" borderId="73" applyNumberFormat="0" applyProtection="0">
      <alignment horizontal="left" vertical="top" indent="1"/>
    </xf>
    <xf numFmtId="0" fontId="3" fillId="95" borderId="73" applyNumberFormat="0" applyProtection="0">
      <alignment horizontal="left" vertical="top" indent="1"/>
    </xf>
    <xf numFmtId="0" fontId="3" fillId="95" borderId="73" applyNumberFormat="0" applyProtection="0">
      <alignment horizontal="left" vertical="top" indent="1"/>
    </xf>
    <xf numFmtId="0" fontId="3" fillId="95" borderId="73" applyNumberFormat="0" applyProtection="0">
      <alignment horizontal="left" vertical="top" indent="1"/>
    </xf>
    <xf numFmtId="0" fontId="3" fillId="95" borderId="73" applyNumberFormat="0" applyProtection="0">
      <alignment horizontal="left" vertical="top" indent="1"/>
    </xf>
    <xf numFmtId="0" fontId="3" fillId="95" borderId="73" applyNumberFormat="0" applyProtection="0">
      <alignment horizontal="left" vertical="top" indent="1"/>
    </xf>
    <xf numFmtId="0" fontId="3" fillId="95" borderId="73" applyNumberFormat="0" applyProtection="0">
      <alignment horizontal="left" vertical="top" indent="1"/>
    </xf>
    <xf numFmtId="0" fontId="3" fillId="95" borderId="73" applyNumberFormat="0" applyProtection="0">
      <alignment horizontal="left" vertical="top" indent="1"/>
    </xf>
    <xf numFmtId="0" fontId="3" fillId="95" borderId="73" applyNumberFormat="0" applyProtection="0">
      <alignment horizontal="left" vertical="top" indent="1"/>
    </xf>
    <xf numFmtId="0" fontId="3" fillId="95" borderId="73" applyNumberFormat="0" applyProtection="0">
      <alignment horizontal="left" vertical="top" indent="1"/>
    </xf>
    <xf numFmtId="0" fontId="3" fillId="95" borderId="73" applyNumberFormat="0" applyProtection="0">
      <alignment horizontal="left" vertical="top" indent="1"/>
    </xf>
    <xf numFmtId="0" fontId="3" fillId="95" borderId="73" applyNumberFormat="0" applyProtection="0">
      <alignment horizontal="left" vertical="top" indent="1"/>
    </xf>
    <xf numFmtId="0" fontId="3" fillId="95" borderId="73" applyNumberFormat="0" applyProtection="0">
      <alignment horizontal="left" vertical="top" indent="1"/>
    </xf>
    <xf numFmtId="0" fontId="3" fillId="95" borderId="73" applyNumberFormat="0" applyProtection="0">
      <alignment horizontal="left" vertical="top" indent="1"/>
    </xf>
    <xf numFmtId="0" fontId="3" fillId="95" borderId="73" applyNumberFormat="0" applyProtection="0">
      <alignment horizontal="left" vertical="top" indent="1"/>
    </xf>
    <xf numFmtId="0" fontId="3" fillId="95" borderId="73" applyNumberFormat="0" applyProtection="0">
      <alignment horizontal="left" vertical="top" indent="1"/>
    </xf>
    <xf numFmtId="0" fontId="3" fillId="95" borderId="73" applyNumberFormat="0" applyProtection="0">
      <alignment horizontal="left" vertical="top" indent="1"/>
    </xf>
    <xf numFmtId="0" fontId="3" fillId="95" borderId="73" applyNumberFormat="0" applyProtection="0">
      <alignment horizontal="left" vertical="top" indent="1"/>
    </xf>
    <xf numFmtId="0" fontId="3" fillId="95" borderId="73" applyNumberFormat="0" applyProtection="0">
      <alignment horizontal="left" vertical="top" indent="1"/>
    </xf>
    <xf numFmtId="0" fontId="3" fillId="95" borderId="73" applyNumberFormat="0" applyProtection="0">
      <alignment horizontal="left" vertical="top" indent="1"/>
    </xf>
    <xf numFmtId="0" fontId="3" fillId="95" borderId="73" applyNumberFormat="0" applyProtection="0">
      <alignment horizontal="left" vertical="top" indent="1"/>
    </xf>
    <xf numFmtId="0" fontId="3" fillId="95" borderId="73" applyNumberFormat="0" applyProtection="0">
      <alignment horizontal="left" vertical="top" indent="1"/>
    </xf>
    <xf numFmtId="0" fontId="3" fillId="95" borderId="73" applyNumberFormat="0" applyProtection="0">
      <alignment horizontal="left" vertical="top" indent="1"/>
    </xf>
    <xf numFmtId="0" fontId="3" fillId="95" borderId="73" applyNumberFormat="0" applyProtection="0">
      <alignment horizontal="left" vertical="top" indent="1"/>
    </xf>
    <xf numFmtId="0" fontId="3" fillId="95" borderId="73" applyNumberFormat="0" applyProtection="0">
      <alignment horizontal="left" vertical="top" indent="1"/>
    </xf>
    <xf numFmtId="0" fontId="3" fillId="95" borderId="73" applyNumberFormat="0" applyProtection="0">
      <alignment horizontal="left" vertical="top" indent="1"/>
    </xf>
    <xf numFmtId="0" fontId="3" fillId="95" borderId="73" applyNumberFormat="0" applyProtection="0">
      <alignment horizontal="left" vertical="top" indent="1"/>
    </xf>
    <xf numFmtId="0" fontId="3" fillId="95" borderId="73" applyNumberFormat="0" applyProtection="0">
      <alignment horizontal="left" vertical="top" indent="1"/>
    </xf>
    <xf numFmtId="0" fontId="3" fillId="95" borderId="73" applyNumberFormat="0" applyProtection="0">
      <alignment horizontal="left" vertical="top" indent="1"/>
    </xf>
    <xf numFmtId="0" fontId="3" fillId="95" borderId="73" applyNumberFormat="0" applyProtection="0">
      <alignment horizontal="left" vertical="top" indent="1"/>
    </xf>
    <xf numFmtId="0" fontId="3" fillId="95" borderId="73" applyNumberFormat="0" applyProtection="0">
      <alignment horizontal="left" vertical="top" indent="1"/>
    </xf>
    <xf numFmtId="0" fontId="3" fillId="95" borderId="73" applyNumberFormat="0" applyProtection="0">
      <alignment horizontal="left" vertical="top" indent="1"/>
    </xf>
    <xf numFmtId="0" fontId="3" fillId="95" borderId="73" applyNumberFormat="0" applyProtection="0">
      <alignment horizontal="left" vertical="top" indent="1"/>
    </xf>
    <xf numFmtId="0" fontId="3" fillId="95" borderId="73" applyNumberFormat="0" applyProtection="0">
      <alignment horizontal="left" vertical="top" indent="1"/>
    </xf>
    <xf numFmtId="0" fontId="3" fillId="95" borderId="73" applyNumberFormat="0" applyProtection="0">
      <alignment horizontal="left" vertical="top" indent="1"/>
    </xf>
    <xf numFmtId="0" fontId="3" fillId="95" borderId="73" applyNumberFormat="0" applyProtection="0">
      <alignment horizontal="left" vertical="top" indent="1"/>
    </xf>
    <xf numFmtId="0" fontId="3" fillId="95" borderId="73" applyNumberFormat="0" applyProtection="0">
      <alignment horizontal="left" vertical="top" indent="1"/>
    </xf>
    <xf numFmtId="0" fontId="3" fillId="95" borderId="73" applyNumberFormat="0" applyProtection="0">
      <alignment horizontal="left" vertical="top" indent="1"/>
    </xf>
    <xf numFmtId="0" fontId="3" fillId="95" borderId="73" applyNumberFormat="0" applyProtection="0">
      <alignment horizontal="left" vertical="top" indent="1"/>
    </xf>
    <xf numFmtId="0" fontId="3" fillId="95" borderId="73" applyNumberFormat="0" applyProtection="0">
      <alignment horizontal="left" vertical="top" indent="1"/>
    </xf>
    <xf numFmtId="0" fontId="3" fillId="95" borderId="73" applyNumberFormat="0" applyProtection="0">
      <alignment horizontal="left" vertical="top" indent="1"/>
    </xf>
    <xf numFmtId="0" fontId="3" fillId="95" borderId="73" applyNumberFormat="0" applyProtection="0">
      <alignment horizontal="left" vertical="top" indent="1"/>
    </xf>
    <xf numFmtId="0" fontId="3" fillId="95" borderId="73" applyNumberFormat="0" applyProtection="0">
      <alignment horizontal="left" vertical="top" indent="1"/>
    </xf>
    <xf numFmtId="0" fontId="3" fillId="95" borderId="73" applyNumberFormat="0" applyProtection="0">
      <alignment horizontal="left" vertical="top" indent="1"/>
    </xf>
    <xf numFmtId="0" fontId="3" fillId="95" borderId="73" applyNumberFormat="0" applyProtection="0">
      <alignment horizontal="left" vertical="top" indent="1"/>
    </xf>
    <xf numFmtId="0" fontId="3" fillId="95" borderId="73" applyNumberFormat="0" applyProtection="0">
      <alignment horizontal="left" vertical="top" indent="1"/>
    </xf>
    <xf numFmtId="0" fontId="3" fillId="95" borderId="73" applyNumberFormat="0" applyProtection="0">
      <alignment horizontal="left" vertical="top" indent="1"/>
    </xf>
    <xf numFmtId="0" fontId="3" fillId="95" borderId="73" applyNumberFormat="0" applyProtection="0">
      <alignment horizontal="left" vertical="top" indent="1"/>
    </xf>
    <xf numFmtId="0" fontId="3" fillId="95" borderId="73" applyNumberFormat="0" applyProtection="0">
      <alignment horizontal="left" vertical="top" indent="1"/>
    </xf>
    <xf numFmtId="0" fontId="3" fillId="95" borderId="73" applyNumberFormat="0" applyProtection="0">
      <alignment horizontal="left" vertical="top" indent="1"/>
    </xf>
    <xf numFmtId="0" fontId="3" fillId="95" borderId="73" applyNumberFormat="0" applyProtection="0">
      <alignment horizontal="left" vertical="top" indent="1"/>
    </xf>
    <xf numFmtId="0" fontId="3" fillId="95" borderId="73" applyNumberFormat="0" applyProtection="0">
      <alignment horizontal="left" vertical="top" indent="1"/>
    </xf>
    <xf numFmtId="0" fontId="3" fillId="95" borderId="73" applyNumberFormat="0" applyProtection="0">
      <alignment horizontal="left" vertical="top" indent="1"/>
    </xf>
    <xf numFmtId="0" fontId="3" fillId="95" borderId="73" applyNumberFormat="0" applyProtection="0">
      <alignment horizontal="left" vertical="top" indent="1"/>
    </xf>
    <xf numFmtId="0" fontId="3" fillId="95" borderId="73" applyNumberFormat="0" applyProtection="0">
      <alignment horizontal="left" vertical="top" indent="1"/>
    </xf>
    <xf numFmtId="0" fontId="3" fillId="95" borderId="73" applyNumberFormat="0" applyProtection="0">
      <alignment horizontal="left" vertical="top" indent="1"/>
    </xf>
    <xf numFmtId="0" fontId="3" fillId="95" borderId="73" applyNumberFormat="0" applyProtection="0">
      <alignment horizontal="left" vertical="top" indent="1"/>
    </xf>
    <xf numFmtId="0" fontId="3" fillId="95" borderId="73" applyNumberFormat="0" applyProtection="0">
      <alignment horizontal="left" vertical="top" indent="1"/>
    </xf>
    <xf numFmtId="0" fontId="3" fillId="95" borderId="73" applyNumberFormat="0" applyProtection="0">
      <alignment horizontal="left" vertical="top" indent="1"/>
    </xf>
    <xf numFmtId="0" fontId="3" fillId="95" borderId="73" applyNumberFormat="0" applyProtection="0">
      <alignment horizontal="left" vertical="top" indent="1"/>
    </xf>
    <xf numFmtId="0" fontId="3" fillId="95" borderId="73" applyNumberFormat="0" applyProtection="0">
      <alignment horizontal="left" vertical="top" indent="1"/>
    </xf>
    <xf numFmtId="0" fontId="3" fillId="95" borderId="73" applyNumberFormat="0" applyProtection="0">
      <alignment horizontal="left" vertical="top" indent="1"/>
    </xf>
    <xf numFmtId="0" fontId="3" fillId="95" borderId="73" applyNumberFormat="0" applyProtection="0">
      <alignment horizontal="left" vertical="top" indent="1"/>
    </xf>
    <xf numFmtId="0" fontId="3" fillId="95" borderId="73" applyNumberFormat="0" applyProtection="0">
      <alignment horizontal="left" vertical="top" indent="1"/>
    </xf>
    <xf numFmtId="0" fontId="3" fillId="95" borderId="73" applyNumberFormat="0" applyProtection="0">
      <alignment horizontal="left" vertical="top" indent="1"/>
    </xf>
    <xf numFmtId="0" fontId="3" fillId="95" borderId="73" applyNumberFormat="0" applyProtection="0">
      <alignment horizontal="left" vertical="top" indent="1"/>
    </xf>
    <xf numFmtId="0" fontId="3" fillId="95" borderId="73" applyNumberFormat="0" applyProtection="0">
      <alignment horizontal="left" vertical="top" indent="1"/>
    </xf>
    <xf numFmtId="0" fontId="3" fillId="95" borderId="73" applyNumberFormat="0" applyProtection="0">
      <alignment horizontal="left" vertical="top" indent="1"/>
    </xf>
    <xf numFmtId="0" fontId="3" fillId="95" borderId="73" applyNumberFormat="0" applyProtection="0">
      <alignment horizontal="left" vertical="top" indent="1"/>
    </xf>
    <xf numFmtId="0" fontId="3" fillId="95" borderId="73" applyNumberFormat="0" applyProtection="0">
      <alignment horizontal="left" vertical="top" indent="1"/>
    </xf>
    <xf numFmtId="0" fontId="3" fillId="95" borderId="73" applyNumberFormat="0" applyProtection="0">
      <alignment horizontal="left" vertical="top" indent="1"/>
    </xf>
    <xf numFmtId="0" fontId="3" fillId="95" borderId="73" applyNumberFormat="0" applyProtection="0">
      <alignment horizontal="left" vertical="top" indent="1"/>
    </xf>
    <xf numFmtId="0" fontId="3" fillId="95" borderId="73" applyNumberFormat="0" applyProtection="0">
      <alignment horizontal="left" vertical="top" indent="1"/>
    </xf>
    <xf numFmtId="0" fontId="3" fillId="95" borderId="73" applyNumberFormat="0" applyProtection="0">
      <alignment horizontal="left" vertical="top" indent="1"/>
    </xf>
    <xf numFmtId="0" fontId="3" fillId="95" borderId="73" applyNumberFormat="0" applyProtection="0">
      <alignment horizontal="left" vertical="top" indent="1"/>
    </xf>
    <xf numFmtId="0" fontId="3" fillId="95" borderId="73" applyNumberFormat="0" applyProtection="0">
      <alignment horizontal="left" vertical="top" indent="1"/>
    </xf>
    <xf numFmtId="0" fontId="3" fillId="95" borderId="73" applyNumberFormat="0" applyProtection="0">
      <alignment horizontal="left" vertical="top" indent="1"/>
    </xf>
    <xf numFmtId="0" fontId="3" fillId="95" borderId="73" applyNumberFormat="0" applyProtection="0">
      <alignment horizontal="left" vertical="top" indent="1"/>
    </xf>
    <xf numFmtId="0" fontId="3" fillId="95" borderId="73" applyNumberFormat="0" applyProtection="0">
      <alignment horizontal="left" vertical="top" indent="1"/>
    </xf>
    <xf numFmtId="0" fontId="3" fillId="95" borderId="73" applyNumberFormat="0" applyProtection="0">
      <alignment horizontal="left" vertical="top" indent="1"/>
    </xf>
    <xf numFmtId="0" fontId="3" fillId="95" borderId="73" applyNumberFormat="0" applyProtection="0">
      <alignment horizontal="left" vertical="top" indent="1"/>
    </xf>
    <xf numFmtId="0" fontId="3" fillId="95" borderId="73" applyNumberFormat="0" applyProtection="0">
      <alignment horizontal="left" vertical="top" indent="1"/>
    </xf>
    <xf numFmtId="0" fontId="3" fillId="95" borderId="73" applyNumberFormat="0" applyProtection="0">
      <alignment horizontal="left" vertical="top" indent="1"/>
    </xf>
    <xf numFmtId="0" fontId="3" fillId="95" borderId="73" applyNumberFormat="0" applyProtection="0">
      <alignment horizontal="left" vertical="top" indent="1"/>
    </xf>
    <xf numFmtId="0" fontId="3" fillId="95" borderId="73" applyNumberFormat="0" applyProtection="0">
      <alignment horizontal="left" vertical="top" indent="1"/>
    </xf>
    <xf numFmtId="0" fontId="3" fillId="95" borderId="73" applyNumberFormat="0" applyProtection="0">
      <alignment horizontal="left" vertical="top" indent="1"/>
    </xf>
    <xf numFmtId="0" fontId="3" fillId="95" borderId="73" applyNumberFormat="0" applyProtection="0">
      <alignment horizontal="left" vertical="top" indent="1"/>
    </xf>
    <xf numFmtId="0" fontId="3" fillId="95" borderId="73" applyNumberFormat="0" applyProtection="0">
      <alignment horizontal="left" vertical="top" indent="1"/>
    </xf>
    <xf numFmtId="0" fontId="3" fillId="95" borderId="73" applyNumberFormat="0" applyProtection="0">
      <alignment horizontal="left" vertical="top" indent="1"/>
    </xf>
    <xf numFmtId="0" fontId="3" fillId="95" borderId="73" applyNumberFormat="0" applyProtection="0">
      <alignment horizontal="left" vertical="top" indent="1"/>
    </xf>
    <xf numFmtId="0" fontId="3" fillId="95" borderId="73" applyNumberFormat="0" applyProtection="0">
      <alignment horizontal="left" vertical="top" indent="1"/>
    </xf>
    <xf numFmtId="0" fontId="3" fillId="95" borderId="73" applyNumberFormat="0" applyProtection="0">
      <alignment horizontal="left" vertical="top" indent="1"/>
    </xf>
    <xf numFmtId="0" fontId="3" fillId="95" borderId="73" applyNumberFormat="0" applyProtection="0">
      <alignment horizontal="left" vertical="top" indent="1"/>
    </xf>
    <xf numFmtId="0" fontId="3" fillId="95" borderId="73" applyNumberFormat="0" applyProtection="0">
      <alignment horizontal="left" vertical="top" indent="1"/>
    </xf>
    <xf numFmtId="0" fontId="3" fillId="95" borderId="73" applyNumberFormat="0" applyProtection="0">
      <alignment horizontal="left" vertical="top" indent="1"/>
    </xf>
    <xf numFmtId="0" fontId="3" fillId="95" borderId="73" applyNumberFormat="0" applyProtection="0">
      <alignment horizontal="left" vertical="top" indent="1"/>
    </xf>
    <xf numFmtId="0" fontId="3" fillId="95" borderId="73" applyNumberFormat="0" applyProtection="0">
      <alignment horizontal="left" vertical="top" indent="1"/>
    </xf>
    <xf numFmtId="0" fontId="3" fillId="95" borderId="73" applyNumberFormat="0" applyProtection="0">
      <alignment horizontal="left" vertical="top" indent="1"/>
    </xf>
    <xf numFmtId="0" fontId="3" fillId="95" borderId="73" applyNumberFormat="0" applyProtection="0">
      <alignment horizontal="left" vertical="top" indent="1"/>
    </xf>
    <xf numFmtId="0" fontId="3" fillId="95" borderId="73" applyNumberFormat="0" applyProtection="0">
      <alignment horizontal="left" vertical="top" indent="1"/>
    </xf>
    <xf numFmtId="0" fontId="3" fillId="95" borderId="73" applyNumberFormat="0" applyProtection="0">
      <alignment horizontal="left" vertical="top" indent="1"/>
    </xf>
    <xf numFmtId="0" fontId="3" fillId="95" borderId="73" applyNumberFormat="0" applyProtection="0">
      <alignment horizontal="left" vertical="top" indent="1"/>
    </xf>
    <xf numFmtId="0" fontId="3" fillId="95" borderId="73" applyNumberFormat="0" applyProtection="0">
      <alignment horizontal="left" vertical="top" indent="1"/>
    </xf>
    <xf numFmtId="0" fontId="3" fillId="95" borderId="73" applyNumberFormat="0" applyProtection="0">
      <alignment horizontal="left" vertical="top" indent="1"/>
    </xf>
    <xf numFmtId="0" fontId="3" fillId="95" borderId="73" applyNumberFormat="0" applyProtection="0">
      <alignment horizontal="left" vertical="top" indent="1"/>
    </xf>
    <xf numFmtId="0" fontId="3" fillId="95" borderId="73" applyNumberFormat="0" applyProtection="0">
      <alignment horizontal="left" vertical="top" indent="1"/>
    </xf>
    <xf numFmtId="0" fontId="3" fillId="95" borderId="73" applyNumberFormat="0" applyProtection="0">
      <alignment horizontal="left" vertical="top" indent="1"/>
    </xf>
    <xf numFmtId="0" fontId="3" fillId="95" borderId="73" applyNumberFormat="0" applyProtection="0">
      <alignment horizontal="left" vertical="top" indent="1"/>
    </xf>
    <xf numFmtId="0" fontId="3" fillId="95" borderId="73" applyNumberFormat="0" applyProtection="0">
      <alignment horizontal="left" vertical="top" indent="1"/>
    </xf>
    <xf numFmtId="0" fontId="3" fillId="95" borderId="73" applyNumberFormat="0" applyProtection="0">
      <alignment horizontal="left" vertical="top" indent="1"/>
    </xf>
    <xf numFmtId="0" fontId="3" fillId="95" borderId="73" applyNumberFormat="0" applyProtection="0">
      <alignment horizontal="left" vertical="top" indent="1"/>
    </xf>
    <xf numFmtId="0" fontId="3" fillId="95" borderId="73" applyNumberFormat="0" applyProtection="0">
      <alignment horizontal="left" vertical="top" indent="1"/>
    </xf>
    <xf numFmtId="0" fontId="3" fillId="95" borderId="73" applyNumberFormat="0" applyProtection="0">
      <alignment horizontal="left" vertical="top" indent="1"/>
    </xf>
    <xf numFmtId="0" fontId="3" fillId="95" borderId="73" applyNumberFormat="0" applyProtection="0">
      <alignment horizontal="left" vertical="top" indent="1"/>
    </xf>
    <xf numFmtId="0" fontId="3" fillId="95" borderId="73" applyNumberFormat="0" applyProtection="0">
      <alignment horizontal="left" vertical="top" indent="1"/>
    </xf>
    <xf numFmtId="0" fontId="3" fillId="95" borderId="73" applyNumberFormat="0" applyProtection="0">
      <alignment horizontal="left" vertical="top" indent="1"/>
    </xf>
    <xf numFmtId="0" fontId="3" fillId="95" borderId="73" applyNumberFormat="0" applyProtection="0">
      <alignment horizontal="left" vertical="top" indent="1"/>
    </xf>
    <xf numFmtId="0" fontId="3" fillId="95" borderId="73" applyNumberFormat="0" applyProtection="0">
      <alignment horizontal="left" vertical="top" indent="1"/>
    </xf>
    <xf numFmtId="0" fontId="3" fillId="95" borderId="73" applyNumberFormat="0" applyProtection="0">
      <alignment horizontal="left" vertical="top" indent="1"/>
    </xf>
    <xf numFmtId="0" fontId="3" fillId="95" borderId="73" applyNumberFormat="0" applyProtection="0">
      <alignment horizontal="left" vertical="top" indent="1"/>
    </xf>
    <xf numFmtId="0" fontId="3" fillId="95" borderId="73" applyNumberFormat="0" applyProtection="0">
      <alignment horizontal="left" vertical="top" indent="1"/>
    </xf>
    <xf numFmtId="0" fontId="3" fillId="95" borderId="73" applyNumberFormat="0" applyProtection="0">
      <alignment horizontal="left" vertical="top" indent="1"/>
    </xf>
    <xf numFmtId="0" fontId="3" fillId="95" borderId="73" applyNumberFormat="0" applyProtection="0">
      <alignment horizontal="left" vertical="top" indent="1"/>
    </xf>
    <xf numFmtId="0" fontId="3" fillId="95" borderId="73" applyNumberFormat="0" applyProtection="0">
      <alignment horizontal="left" vertical="top" indent="1"/>
    </xf>
    <xf numFmtId="0" fontId="3" fillId="95" borderId="73" applyNumberFormat="0" applyProtection="0">
      <alignment horizontal="left" vertical="top" indent="1"/>
    </xf>
    <xf numFmtId="0" fontId="3" fillId="95" borderId="73" applyNumberFormat="0" applyProtection="0">
      <alignment horizontal="left" vertical="top" indent="1"/>
    </xf>
    <xf numFmtId="0" fontId="3" fillId="95" borderId="73" applyNumberFormat="0" applyProtection="0">
      <alignment horizontal="left" vertical="top" indent="1"/>
    </xf>
    <xf numFmtId="0" fontId="3" fillId="95" borderId="73" applyNumberFormat="0" applyProtection="0">
      <alignment horizontal="left" vertical="top" indent="1"/>
    </xf>
    <xf numFmtId="0" fontId="3" fillId="95" borderId="73" applyNumberFormat="0" applyProtection="0">
      <alignment horizontal="left" vertical="top" indent="1"/>
    </xf>
    <xf numFmtId="0" fontId="3" fillId="95" borderId="73" applyNumberFormat="0" applyProtection="0">
      <alignment horizontal="left" vertical="top" indent="1"/>
    </xf>
    <xf numFmtId="0" fontId="3" fillId="95" borderId="73" applyNumberFormat="0" applyProtection="0">
      <alignment horizontal="left" vertical="top" indent="1"/>
    </xf>
    <xf numFmtId="0" fontId="3" fillId="95" borderId="73" applyNumberFormat="0" applyProtection="0">
      <alignment horizontal="left" vertical="top" indent="1"/>
    </xf>
    <xf numFmtId="0" fontId="3" fillId="95" borderId="73" applyNumberFormat="0" applyProtection="0">
      <alignment horizontal="left" vertical="top" indent="1"/>
    </xf>
    <xf numFmtId="0" fontId="3" fillId="95" borderId="73" applyNumberFormat="0" applyProtection="0">
      <alignment horizontal="left" vertical="top" indent="1"/>
    </xf>
    <xf numFmtId="0" fontId="3" fillId="95" borderId="73" applyNumberFormat="0" applyProtection="0">
      <alignment horizontal="left" vertical="top" indent="1"/>
    </xf>
    <xf numFmtId="0" fontId="3" fillId="95" borderId="73" applyNumberFormat="0" applyProtection="0">
      <alignment horizontal="left" vertical="top" indent="1"/>
    </xf>
    <xf numFmtId="0" fontId="3" fillId="95" borderId="73" applyNumberFormat="0" applyProtection="0">
      <alignment horizontal="left" vertical="top" indent="1"/>
    </xf>
    <xf numFmtId="0" fontId="3" fillId="95" borderId="73" applyNumberFormat="0" applyProtection="0">
      <alignment horizontal="left" vertical="top" indent="1"/>
    </xf>
    <xf numFmtId="0" fontId="3" fillId="95" borderId="73" applyNumberFormat="0" applyProtection="0">
      <alignment horizontal="left" vertical="top" indent="1"/>
    </xf>
    <xf numFmtId="0" fontId="3" fillId="95" borderId="73" applyNumberFormat="0" applyProtection="0">
      <alignment horizontal="left" vertical="top" indent="1"/>
    </xf>
    <xf numFmtId="0" fontId="3" fillId="95" borderId="73" applyNumberFormat="0" applyProtection="0">
      <alignment horizontal="left" vertical="top" indent="1"/>
    </xf>
    <xf numFmtId="0" fontId="3" fillId="95" borderId="73" applyNumberFormat="0" applyProtection="0">
      <alignment horizontal="left" vertical="top" indent="1"/>
    </xf>
    <xf numFmtId="0" fontId="3" fillId="95" borderId="73" applyNumberFormat="0" applyProtection="0">
      <alignment horizontal="left" vertical="top" indent="1"/>
    </xf>
    <xf numFmtId="0" fontId="3" fillId="95" borderId="73" applyNumberFormat="0" applyProtection="0">
      <alignment horizontal="left" vertical="top" indent="1"/>
    </xf>
    <xf numFmtId="0" fontId="3" fillId="95" borderId="73" applyNumberFormat="0" applyProtection="0">
      <alignment horizontal="left" vertical="top" indent="1"/>
    </xf>
    <xf numFmtId="0" fontId="3" fillId="95" borderId="73" applyNumberFormat="0" applyProtection="0">
      <alignment horizontal="left" vertical="top" indent="1"/>
    </xf>
    <xf numFmtId="0" fontId="3" fillId="95" borderId="73" applyNumberFormat="0" applyProtection="0">
      <alignment horizontal="left" vertical="top" indent="1"/>
    </xf>
    <xf numFmtId="0" fontId="3" fillId="95" borderId="73" applyNumberFormat="0" applyProtection="0">
      <alignment horizontal="left" vertical="top" indent="1"/>
    </xf>
    <xf numFmtId="0" fontId="3" fillId="95" borderId="73" applyNumberFormat="0" applyProtection="0">
      <alignment horizontal="left" vertical="top" indent="1"/>
    </xf>
    <xf numFmtId="0" fontId="3" fillId="95" borderId="73" applyNumberFormat="0" applyProtection="0">
      <alignment horizontal="left" vertical="top" indent="1"/>
    </xf>
    <xf numFmtId="0" fontId="3" fillId="95" borderId="73" applyNumberFormat="0" applyProtection="0">
      <alignment horizontal="left" vertical="top" indent="1"/>
    </xf>
    <xf numFmtId="0" fontId="3" fillId="95" borderId="73" applyNumberFormat="0" applyProtection="0">
      <alignment horizontal="left" vertical="top" indent="1"/>
    </xf>
    <xf numFmtId="0" fontId="3" fillId="95" borderId="73" applyNumberFormat="0" applyProtection="0">
      <alignment horizontal="left" vertical="top" indent="1"/>
    </xf>
    <xf numFmtId="0" fontId="3" fillId="95" borderId="73" applyNumberFormat="0" applyProtection="0">
      <alignment horizontal="left" vertical="top" indent="1"/>
    </xf>
    <xf numFmtId="0" fontId="3" fillId="95" borderId="73" applyNumberFormat="0" applyProtection="0">
      <alignment horizontal="left" vertical="top" indent="1"/>
    </xf>
    <xf numFmtId="0" fontId="3" fillId="95" borderId="73" applyNumberFormat="0" applyProtection="0">
      <alignment horizontal="left" vertical="top" indent="1"/>
    </xf>
    <xf numFmtId="0" fontId="3" fillId="95" borderId="73" applyNumberFormat="0" applyProtection="0">
      <alignment horizontal="left" vertical="top" indent="1"/>
    </xf>
    <xf numFmtId="0" fontId="3" fillId="95" borderId="73" applyNumberFormat="0" applyProtection="0">
      <alignment horizontal="left" vertical="top" indent="1"/>
    </xf>
    <xf numFmtId="0" fontId="3" fillId="95" borderId="73" applyNumberFormat="0" applyProtection="0">
      <alignment horizontal="left" vertical="top" indent="1"/>
    </xf>
    <xf numFmtId="0" fontId="3" fillId="95" borderId="73" applyNumberFormat="0" applyProtection="0">
      <alignment horizontal="left" vertical="top" indent="1"/>
    </xf>
    <xf numFmtId="0" fontId="3" fillId="95" borderId="73" applyNumberFormat="0" applyProtection="0">
      <alignment horizontal="left" vertical="top" indent="1"/>
    </xf>
    <xf numFmtId="0" fontId="3" fillId="95" borderId="73" applyNumberFormat="0" applyProtection="0">
      <alignment horizontal="left" vertical="top" indent="1"/>
    </xf>
    <xf numFmtId="0" fontId="3" fillId="95" borderId="73" applyNumberFormat="0" applyProtection="0">
      <alignment horizontal="left" vertical="top" indent="1"/>
    </xf>
    <xf numFmtId="0" fontId="3" fillId="95" borderId="73" applyNumberFormat="0" applyProtection="0">
      <alignment horizontal="left" vertical="top" indent="1"/>
    </xf>
    <xf numFmtId="0" fontId="3" fillId="95" borderId="73" applyNumberFormat="0" applyProtection="0">
      <alignment horizontal="left" vertical="top" indent="1"/>
    </xf>
    <xf numFmtId="0" fontId="3" fillId="95" borderId="73" applyNumberFormat="0" applyProtection="0">
      <alignment horizontal="left" vertical="top" indent="1"/>
    </xf>
    <xf numFmtId="0" fontId="3" fillId="95" borderId="73" applyNumberFormat="0" applyProtection="0">
      <alignment horizontal="left" vertical="top" indent="1"/>
    </xf>
    <xf numFmtId="0" fontId="3" fillId="95" borderId="73" applyNumberFormat="0" applyProtection="0">
      <alignment horizontal="left" vertical="top" indent="1"/>
    </xf>
    <xf numFmtId="0" fontId="3" fillId="95" borderId="73" applyNumberFormat="0" applyProtection="0">
      <alignment horizontal="left" vertical="top" indent="1"/>
    </xf>
    <xf numFmtId="0" fontId="3" fillId="95" borderId="73" applyNumberFormat="0" applyProtection="0">
      <alignment horizontal="left" vertical="top" indent="1"/>
    </xf>
    <xf numFmtId="0" fontId="3" fillId="95" borderId="73" applyNumberFormat="0" applyProtection="0">
      <alignment horizontal="left" vertical="top" indent="1"/>
    </xf>
    <xf numFmtId="0" fontId="3" fillId="95" borderId="73" applyNumberFormat="0" applyProtection="0">
      <alignment horizontal="left" vertical="top" indent="1"/>
    </xf>
    <xf numFmtId="0" fontId="3" fillId="95" borderId="73" applyNumberFormat="0" applyProtection="0">
      <alignment horizontal="left" vertical="top" indent="1"/>
    </xf>
    <xf numFmtId="0" fontId="3" fillId="95" borderId="73" applyNumberFormat="0" applyProtection="0">
      <alignment horizontal="left" vertical="top" indent="1"/>
    </xf>
    <xf numFmtId="0" fontId="3" fillId="95" borderId="73" applyNumberFormat="0" applyProtection="0">
      <alignment horizontal="left" vertical="top" indent="1"/>
    </xf>
    <xf numFmtId="0" fontId="3" fillId="95" borderId="73" applyNumberFormat="0" applyProtection="0">
      <alignment horizontal="left" vertical="top" indent="1"/>
    </xf>
    <xf numFmtId="0" fontId="3" fillId="95" borderId="73" applyNumberFormat="0" applyProtection="0">
      <alignment horizontal="left" vertical="top" indent="1"/>
    </xf>
    <xf numFmtId="0" fontId="3" fillId="95" borderId="73" applyNumberFormat="0" applyProtection="0">
      <alignment horizontal="left" vertical="top" indent="1"/>
    </xf>
    <xf numFmtId="0" fontId="3" fillId="95" borderId="73" applyNumberFormat="0" applyProtection="0">
      <alignment horizontal="left" vertical="top" indent="1"/>
    </xf>
    <xf numFmtId="0" fontId="3" fillId="95" borderId="73" applyNumberFormat="0" applyProtection="0">
      <alignment horizontal="left" vertical="top" indent="1"/>
    </xf>
    <xf numFmtId="0" fontId="3" fillId="95" borderId="73" applyNumberFormat="0" applyProtection="0">
      <alignment horizontal="left" vertical="top" indent="1"/>
    </xf>
    <xf numFmtId="0" fontId="3" fillId="95" borderId="73" applyNumberFormat="0" applyProtection="0">
      <alignment horizontal="left" vertical="top" indent="1"/>
    </xf>
    <xf numFmtId="0" fontId="3" fillId="95" borderId="73" applyNumberFormat="0" applyProtection="0">
      <alignment horizontal="left" vertical="top" indent="1"/>
    </xf>
    <xf numFmtId="0" fontId="3" fillId="95" borderId="73" applyNumberFormat="0" applyProtection="0">
      <alignment horizontal="left" vertical="top" indent="1"/>
    </xf>
    <xf numFmtId="0" fontId="3" fillId="95" borderId="73" applyNumberFormat="0" applyProtection="0">
      <alignment horizontal="left" vertical="top" indent="1"/>
    </xf>
    <xf numFmtId="0" fontId="3" fillId="95" borderId="73" applyNumberFormat="0" applyProtection="0">
      <alignment horizontal="left" vertical="top" indent="1"/>
    </xf>
    <xf numFmtId="0" fontId="3" fillId="95" borderId="73" applyNumberFormat="0" applyProtection="0">
      <alignment horizontal="left" vertical="top" indent="1"/>
    </xf>
    <xf numFmtId="0" fontId="3" fillId="95" borderId="73" applyNumberFormat="0" applyProtection="0">
      <alignment horizontal="left" vertical="top" indent="1"/>
    </xf>
    <xf numFmtId="0" fontId="3" fillId="95" borderId="73" applyNumberFormat="0" applyProtection="0">
      <alignment horizontal="left" vertical="top" indent="1"/>
    </xf>
    <xf numFmtId="0" fontId="3" fillId="95" borderId="73" applyNumberFormat="0" applyProtection="0">
      <alignment horizontal="left" vertical="top" indent="1"/>
    </xf>
    <xf numFmtId="0" fontId="3" fillId="95" borderId="73" applyNumberFormat="0" applyProtection="0">
      <alignment horizontal="left" vertical="top" indent="1"/>
    </xf>
    <xf numFmtId="0" fontId="3" fillId="95" borderId="73" applyNumberFormat="0" applyProtection="0">
      <alignment horizontal="left" vertical="top" indent="1"/>
    </xf>
    <xf numFmtId="0" fontId="3" fillId="95" borderId="73" applyNumberFormat="0" applyProtection="0">
      <alignment horizontal="left" vertical="top" indent="1"/>
    </xf>
    <xf numFmtId="0" fontId="3" fillId="95" borderId="73" applyNumberFormat="0" applyProtection="0">
      <alignment horizontal="left" vertical="top" indent="1"/>
    </xf>
    <xf numFmtId="0" fontId="3" fillId="95" borderId="73" applyNumberFormat="0" applyProtection="0">
      <alignment horizontal="left" vertical="top" indent="1"/>
    </xf>
    <xf numFmtId="0" fontId="3" fillId="95" borderId="73" applyNumberFormat="0" applyProtection="0">
      <alignment horizontal="left" vertical="top" indent="1"/>
    </xf>
    <xf numFmtId="0" fontId="3" fillId="95" borderId="73" applyNumberFormat="0" applyProtection="0">
      <alignment horizontal="left" vertical="top" indent="1"/>
    </xf>
    <xf numFmtId="0" fontId="3" fillId="95" borderId="73" applyNumberFormat="0" applyProtection="0">
      <alignment horizontal="left" vertical="top" indent="1"/>
    </xf>
    <xf numFmtId="0" fontId="3" fillId="95" borderId="73" applyNumberFormat="0" applyProtection="0">
      <alignment horizontal="left" vertical="top" indent="1"/>
    </xf>
    <xf numFmtId="0" fontId="3" fillId="95" borderId="73" applyNumberFormat="0" applyProtection="0">
      <alignment horizontal="left" vertical="top" indent="1"/>
    </xf>
    <xf numFmtId="0" fontId="3" fillId="95" borderId="73" applyNumberFormat="0" applyProtection="0">
      <alignment horizontal="left" vertical="top" indent="1"/>
    </xf>
    <xf numFmtId="0" fontId="3" fillId="95" borderId="73" applyNumberFormat="0" applyProtection="0">
      <alignment horizontal="left" vertical="top" indent="1"/>
    </xf>
    <xf numFmtId="0" fontId="3" fillId="95" borderId="73" applyNumberFormat="0" applyProtection="0">
      <alignment horizontal="left" vertical="top" indent="1"/>
    </xf>
    <xf numFmtId="0" fontId="3" fillId="95" borderId="73" applyNumberFormat="0" applyProtection="0">
      <alignment horizontal="left" vertical="top" indent="1"/>
    </xf>
    <xf numFmtId="0" fontId="3" fillId="95" borderId="73" applyNumberFormat="0" applyProtection="0">
      <alignment horizontal="left" vertical="top" indent="1"/>
    </xf>
    <xf numFmtId="0" fontId="3" fillId="95" borderId="73" applyNumberFormat="0" applyProtection="0">
      <alignment horizontal="left" vertical="top" indent="1"/>
    </xf>
    <xf numFmtId="0" fontId="3" fillId="95" borderId="73" applyNumberFormat="0" applyProtection="0">
      <alignment horizontal="left" vertical="top" indent="1"/>
    </xf>
    <xf numFmtId="0" fontId="3" fillId="95" borderId="73" applyNumberFormat="0" applyProtection="0">
      <alignment horizontal="left" vertical="top" indent="1"/>
    </xf>
    <xf numFmtId="0" fontId="3" fillId="95" borderId="73" applyNumberFormat="0" applyProtection="0">
      <alignment horizontal="left" vertical="top" indent="1"/>
    </xf>
    <xf numFmtId="0" fontId="3" fillId="95" borderId="73" applyNumberFormat="0" applyProtection="0">
      <alignment horizontal="left" vertical="top" indent="1"/>
    </xf>
    <xf numFmtId="0" fontId="3" fillId="95" borderId="73" applyNumberFormat="0" applyProtection="0">
      <alignment horizontal="left" vertical="top" indent="1"/>
    </xf>
    <xf numFmtId="0" fontId="3" fillId="95" borderId="73" applyNumberFormat="0" applyProtection="0">
      <alignment horizontal="left" vertical="top" indent="1"/>
    </xf>
    <xf numFmtId="0" fontId="3" fillId="95" borderId="73" applyNumberFormat="0" applyProtection="0">
      <alignment horizontal="left" vertical="top" indent="1"/>
    </xf>
    <xf numFmtId="0" fontId="3" fillId="95" borderId="73" applyNumberFormat="0" applyProtection="0">
      <alignment horizontal="left" vertical="top" indent="1"/>
    </xf>
    <xf numFmtId="0" fontId="3" fillId="95" borderId="73" applyNumberFormat="0" applyProtection="0">
      <alignment horizontal="left" vertical="top" indent="1"/>
    </xf>
    <xf numFmtId="0" fontId="3" fillId="95" borderId="73" applyNumberFormat="0" applyProtection="0">
      <alignment horizontal="left" vertical="top" indent="1"/>
    </xf>
    <xf numFmtId="0" fontId="3" fillId="95" borderId="73" applyNumberFormat="0" applyProtection="0">
      <alignment horizontal="left" vertical="top" indent="1"/>
    </xf>
    <xf numFmtId="0" fontId="3" fillId="95" borderId="73" applyNumberFormat="0" applyProtection="0">
      <alignment horizontal="left" vertical="top" indent="1"/>
    </xf>
    <xf numFmtId="0" fontId="3" fillId="95" borderId="73" applyNumberFormat="0" applyProtection="0">
      <alignment horizontal="left" vertical="top" indent="1"/>
    </xf>
    <xf numFmtId="0" fontId="3" fillId="95" borderId="73" applyNumberFormat="0" applyProtection="0">
      <alignment horizontal="left" vertical="top" indent="1"/>
    </xf>
    <xf numFmtId="0" fontId="3" fillId="95" borderId="73" applyNumberFormat="0" applyProtection="0">
      <alignment horizontal="left" vertical="top" indent="1"/>
    </xf>
    <xf numFmtId="0" fontId="3" fillId="95" borderId="73" applyNumberFormat="0" applyProtection="0">
      <alignment horizontal="left" vertical="top" indent="1"/>
    </xf>
    <xf numFmtId="0" fontId="3" fillId="95" borderId="73" applyNumberFormat="0" applyProtection="0">
      <alignment horizontal="left" vertical="top" indent="1"/>
    </xf>
    <xf numFmtId="0" fontId="3" fillId="95" borderId="73" applyNumberFormat="0" applyProtection="0">
      <alignment horizontal="left" vertical="top" indent="1"/>
    </xf>
    <xf numFmtId="0" fontId="3" fillId="95" borderId="73" applyNumberFormat="0" applyProtection="0">
      <alignment horizontal="left" vertical="top" indent="1"/>
    </xf>
    <xf numFmtId="0" fontId="3" fillId="95" borderId="73" applyNumberFormat="0" applyProtection="0">
      <alignment horizontal="left" vertical="top" indent="1"/>
    </xf>
    <xf numFmtId="0" fontId="3" fillId="95" borderId="73" applyNumberFormat="0" applyProtection="0">
      <alignment horizontal="left" vertical="top" indent="1"/>
    </xf>
    <xf numFmtId="0" fontId="3" fillId="95" borderId="73" applyNumberFormat="0" applyProtection="0">
      <alignment horizontal="left" vertical="top" indent="1"/>
    </xf>
    <xf numFmtId="0" fontId="3" fillId="95" borderId="73" applyNumberFormat="0" applyProtection="0">
      <alignment horizontal="left" vertical="top" indent="1"/>
    </xf>
    <xf numFmtId="0" fontId="3" fillId="95" borderId="73" applyNumberFormat="0" applyProtection="0">
      <alignment horizontal="left" vertical="top" indent="1"/>
    </xf>
    <xf numFmtId="0" fontId="3" fillId="95" borderId="73" applyNumberFormat="0" applyProtection="0">
      <alignment horizontal="left" vertical="top" indent="1"/>
    </xf>
    <xf numFmtId="0" fontId="3" fillId="95" borderId="73" applyNumberFormat="0" applyProtection="0">
      <alignment horizontal="left" vertical="top" indent="1"/>
    </xf>
    <xf numFmtId="0" fontId="3" fillId="95" borderId="73" applyNumberFormat="0" applyProtection="0">
      <alignment horizontal="left" vertical="top" indent="1"/>
    </xf>
    <xf numFmtId="0" fontId="3" fillId="95" borderId="73" applyNumberFormat="0" applyProtection="0">
      <alignment horizontal="left" vertical="top" indent="1"/>
    </xf>
    <xf numFmtId="0" fontId="3" fillId="95" borderId="73" applyNumberFormat="0" applyProtection="0">
      <alignment horizontal="left" vertical="top" indent="1"/>
    </xf>
    <xf numFmtId="0" fontId="3" fillId="95" borderId="73" applyNumberFormat="0" applyProtection="0">
      <alignment horizontal="left" vertical="top" indent="1"/>
    </xf>
    <xf numFmtId="0" fontId="3" fillId="95" borderId="73" applyNumberFormat="0" applyProtection="0">
      <alignment horizontal="left" vertical="top" indent="1"/>
    </xf>
    <xf numFmtId="0" fontId="3" fillId="95" borderId="73" applyNumberFormat="0" applyProtection="0">
      <alignment horizontal="left" vertical="top" indent="1"/>
    </xf>
    <xf numFmtId="0" fontId="3" fillId="95" borderId="73" applyNumberFormat="0" applyProtection="0">
      <alignment horizontal="left" vertical="top" indent="1"/>
    </xf>
    <xf numFmtId="0" fontId="3" fillId="95" borderId="73" applyNumberFormat="0" applyProtection="0">
      <alignment horizontal="left" vertical="top" indent="1"/>
    </xf>
    <xf numFmtId="0" fontId="3" fillId="95" borderId="73" applyNumberFormat="0" applyProtection="0">
      <alignment horizontal="left" vertical="top" indent="1"/>
    </xf>
    <xf numFmtId="0" fontId="3" fillId="95" borderId="73" applyNumberFormat="0" applyProtection="0">
      <alignment horizontal="left" vertical="top" indent="1"/>
    </xf>
    <xf numFmtId="0" fontId="3" fillId="95" borderId="73" applyNumberFormat="0" applyProtection="0">
      <alignment horizontal="left" vertical="top" indent="1"/>
    </xf>
    <xf numFmtId="0" fontId="3" fillId="95" borderId="73" applyNumberFormat="0" applyProtection="0">
      <alignment horizontal="left" vertical="top" indent="1"/>
    </xf>
    <xf numFmtId="0" fontId="3" fillId="95" borderId="73" applyNumberFormat="0" applyProtection="0">
      <alignment horizontal="left" vertical="top" indent="1"/>
    </xf>
    <xf numFmtId="0" fontId="3" fillId="95" borderId="73" applyNumberFormat="0" applyProtection="0">
      <alignment horizontal="left" vertical="top" indent="1"/>
    </xf>
    <xf numFmtId="0" fontId="3" fillId="95" borderId="73" applyNumberFormat="0" applyProtection="0">
      <alignment horizontal="left" vertical="top" indent="1"/>
    </xf>
    <xf numFmtId="0" fontId="3" fillId="95" borderId="73" applyNumberFormat="0" applyProtection="0">
      <alignment horizontal="left" vertical="top" indent="1"/>
    </xf>
    <xf numFmtId="0" fontId="3" fillId="95" borderId="73" applyNumberFormat="0" applyProtection="0">
      <alignment horizontal="left" vertical="top" indent="1"/>
    </xf>
    <xf numFmtId="0" fontId="3" fillId="95" borderId="73" applyNumberFormat="0" applyProtection="0">
      <alignment horizontal="left" vertical="top" indent="1"/>
    </xf>
    <xf numFmtId="0" fontId="3" fillId="95" borderId="73" applyNumberFormat="0" applyProtection="0">
      <alignment horizontal="left" vertical="top" indent="1"/>
    </xf>
    <xf numFmtId="0" fontId="3" fillId="95" borderId="73" applyNumberFormat="0" applyProtection="0">
      <alignment horizontal="left" vertical="top" indent="1"/>
    </xf>
    <xf numFmtId="0" fontId="3" fillId="95" borderId="73" applyNumberFormat="0" applyProtection="0">
      <alignment horizontal="left" vertical="top" indent="1"/>
    </xf>
    <xf numFmtId="0" fontId="3" fillId="95" borderId="73" applyNumberFormat="0" applyProtection="0">
      <alignment horizontal="left" vertical="top" indent="1"/>
    </xf>
    <xf numFmtId="0" fontId="3" fillId="95" borderId="73" applyNumberFormat="0" applyProtection="0">
      <alignment horizontal="left" vertical="top" indent="1"/>
    </xf>
    <xf numFmtId="0" fontId="3" fillId="95" borderId="73" applyNumberFormat="0" applyProtection="0">
      <alignment horizontal="left" vertical="top" indent="1"/>
    </xf>
    <xf numFmtId="0" fontId="3" fillId="95" borderId="73" applyNumberFormat="0" applyProtection="0">
      <alignment horizontal="left" vertical="top" indent="1"/>
    </xf>
    <xf numFmtId="0" fontId="3" fillId="95" borderId="73" applyNumberFormat="0" applyProtection="0">
      <alignment horizontal="left" vertical="top" indent="1"/>
    </xf>
    <xf numFmtId="0" fontId="3" fillId="95" borderId="73" applyNumberFormat="0" applyProtection="0">
      <alignment horizontal="left" vertical="top" indent="1"/>
    </xf>
    <xf numFmtId="0" fontId="3" fillId="95" borderId="73" applyNumberFormat="0" applyProtection="0">
      <alignment horizontal="left" vertical="top" indent="1"/>
    </xf>
    <xf numFmtId="0" fontId="3" fillId="95" borderId="73" applyNumberFormat="0" applyProtection="0">
      <alignment horizontal="left" vertical="top" indent="1"/>
    </xf>
    <xf numFmtId="0" fontId="3" fillId="95" borderId="73" applyNumberFormat="0" applyProtection="0">
      <alignment horizontal="left" vertical="top" indent="1"/>
    </xf>
    <xf numFmtId="0" fontId="3" fillId="95" borderId="73" applyNumberFormat="0" applyProtection="0">
      <alignment horizontal="left" vertical="top" indent="1"/>
    </xf>
    <xf numFmtId="0" fontId="3" fillId="95" borderId="73" applyNumberFormat="0" applyProtection="0">
      <alignment horizontal="left" vertical="top" indent="1"/>
    </xf>
    <xf numFmtId="0" fontId="3" fillId="95" borderId="73" applyNumberFormat="0" applyProtection="0">
      <alignment horizontal="left" vertical="top" indent="1"/>
    </xf>
    <xf numFmtId="0" fontId="3" fillId="95" borderId="73" applyNumberFormat="0" applyProtection="0">
      <alignment horizontal="left" vertical="top" indent="1"/>
    </xf>
    <xf numFmtId="0" fontId="3" fillId="95" borderId="73" applyNumberFormat="0" applyProtection="0">
      <alignment horizontal="left" vertical="top" indent="1"/>
    </xf>
    <xf numFmtId="0" fontId="3" fillId="95" borderId="73" applyNumberFormat="0" applyProtection="0">
      <alignment horizontal="left" vertical="top" indent="1"/>
    </xf>
    <xf numFmtId="0" fontId="3" fillId="95" borderId="73" applyNumberFormat="0" applyProtection="0">
      <alignment horizontal="left" vertical="top" indent="1"/>
    </xf>
    <xf numFmtId="0" fontId="3" fillId="95" borderId="73" applyNumberFormat="0" applyProtection="0">
      <alignment horizontal="left" vertical="top" indent="1"/>
    </xf>
    <xf numFmtId="0" fontId="3" fillId="95" borderId="73" applyNumberFormat="0" applyProtection="0">
      <alignment horizontal="left" vertical="top" indent="1"/>
    </xf>
    <xf numFmtId="0" fontId="3" fillId="95" borderId="73" applyNumberFormat="0" applyProtection="0">
      <alignment horizontal="left" vertical="top" indent="1"/>
    </xf>
    <xf numFmtId="0" fontId="3" fillId="95" borderId="73" applyNumberFormat="0" applyProtection="0">
      <alignment horizontal="left" vertical="top" indent="1"/>
    </xf>
    <xf numFmtId="0" fontId="3" fillId="95" borderId="73" applyNumberFormat="0" applyProtection="0">
      <alignment horizontal="left" vertical="top" indent="1"/>
    </xf>
    <xf numFmtId="0" fontId="3" fillId="95" borderId="73" applyNumberFormat="0" applyProtection="0">
      <alignment horizontal="left" vertical="top" indent="1"/>
    </xf>
    <xf numFmtId="0" fontId="3" fillId="95" borderId="73" applyNumberFormat="0" applyProtection="0">
      <alignment horizontal="left" vertical="top" indent="1"/>
    </xf>
    <xf numFmtId="0" fontId="3" fillId="95" borderId="73" applyNumberFormat="0" applyProtection="0">
      <alignment horizontal="left" vertical="top" indent="1"/>
    </xf>
    <xf numFmtId="0" fontId="3" fillId="95" borderId="73" applyNumberFormat="0" applyProtection="0">
      <alignment horizontal="left" vertical="top" indent="1"/>
    </xf>
    <xf numFmtId="0" fontId="3" fillId="95" borderId="73" applyNumberFormat="0" applyProtection="0">
      <alignment horizontal="left" vertical="top" indent="1"/>
    </xf>
    <xf numFmtId="0" fontId="3" fillId="95" borderId="73" applyNumberFormat="0" applyProtection="0">
      <alignment horizontal="left" vertical="top" indent="1"/>
    </xf>
    <xf numFmtId="0" fontId="3" fillId="95" borderId="73" applyNumberFormat="0" applyProtection="0">
      <alignment horizontal="left" vertical="top" indent="1"/>
    </xf>
    <xf numFmtId="0" fontId="3" fillId="95" borderId="73" applyNumberFormat="0" applyProtection="0">
      <alignment horizontal="left" vertical="top" indent="1"/>
    </xf>
    <xf numFmtId="0" fontId="3" fillId="95" borderId="73" applyNumberFormat="0" applyProtection="0">
      <alignment horizontal="left" vertical="top" indent="1"/>
    </xf>
    <xf numFmtId="0" fontId="3" fillId="95" borderId="73" applyNumberFormat="0" applyProtection="0">
      <alignment horizontal="left" vertical="top" indent="1"/>
    </xf>
    <xf numFmtId="0" fontId="3" fillId="95" borderId="73" applyNumberFormat="0" applyProtection="0">
      <alignment horizontal="left" vertical="top" indent="1"/>
    </xf>
    <xf numFmtId="0" fontId="3" fillId="95" borderId="73" applyNumberFormat="0" applyProtection="0">
      <alignment horizontal="left" vertical="top" indent="1"/>
    </xf>
    <xf numFmtId="0" fontId="3" fillId="95" borderId="73" applyNumberFormat="0" applyProtection="0">
      <alignment horizontal="left" vertical="top" indent="1"/>
    </xf>
    <xf numFmtId="0" fontId="3" fillId="95" borderId="73" applyNumberFormat="0" applyProtection="0">
      <alignment horizontal="left" vertical="top" indent="1"/>
    </xf>
    <xf numFmtId="0" fontId="3" fillId="95" borderId="73" applyNumberFormat="0" applyProtection="0">
      <alignment horizontal="left" vertical="top" indent="1"/>
    </xf>
    <xf numFmtId="0" fontId="3" fillId="95" borderId="73" applyNumberFormat="0" applyProtection="0">
      <alignment horizontal="left" vertical="top" indent="1"/>
    </xf>
    <xf numFmtId="0" fontId="3" fillId="95" borderId="73" applyNumberFormat="0" applyProtection="0">
      <alignment horizontal="left" vertical="top" indent="1"/>
    </xf>
    <xf numFmtId="0" fontId="3" fillId="95" borderId="73" applyNumberFormat="0" applyProtection="0">
      <alignment horizontal="left" vertical="top" indent="1"/>
    </xf>
    <xf numFmtId="0" fontId="3" fillId="95" borderId="73" applyNumberFormat="0" applyProtection="0">
      <alignment horizontal="left" vertical="top" indent="1"/>
    </xf>
    <xf numFmtId="0" fontId="3" fillId="95" borderId="73" applyNumberFormat="0" applyProtection="0">
      <alignment horizontal="left" vertical="top" indent="1"/>
    </xf>
    <xf numFmtId="0" fontId="3" fillId="95" borderId="73" applyNumberFormat="0" applyProtection="0">
      <alignment horizontal="left" vertical="top" indent="1"/>
    </xf>
    <xf numFmtId="0" fontId="3" fillId="95" borderId="73" applyNumberFormat="0" applyProtection="0">
      <alignment horizontal="left" vertical="top" indent="1"/>
    </xf>
    <xf numFmtId="0" fontId="3" fillId="95" borderId="73" applyNumberFormat="0" applyProtection="0">
      <alignment horizontal="left" vertical="top" indent="1"/>
    </xf>
    <xf numFmtId="0" fontId="3" fillId="95" borderId="73" applyNumberFormat="0" applyProtection="0">
      <alignment horizontal="left" vertical="top" indent="1"/>
    </xf>
    <xf numFmtId="0" fontId="3" fillId="95" borderId="73" applyNumberFormat="0" applyProtection="0">
      <alignment horizontal="left" vertical="top" indent="1"/>
    </xf>
    <xf numFmtId="0" fontId="3" fillId="95" borderId="73" applyNumberFormat="0" applyProtection="0">
      <alignment horizontal="left" vertical="top" indent="1"/>
    </xf>
    <xf numFmtId="0" fontId="3" fillId="95" borderId="73" applyNumberFormat="0" applyProtection="0">
      <alignment horizontal="left" vertical="top" indent="1"/>
    </xf>
    <xf numFmtId="0" fontId="3" fillId="95" borderId="73" applyNumberFormat="0" applyProtection="0">
      <alignment horizontal="left" vertical="top" indent="1"/>
    </xf>
    <xf numFmtId="0" fontId="3" fillId="95" borderId="73" applyNumberFormat="0" applyProtection="0">
      <alignment horizontal="left" vertical="top" indent="1"/>
    </xf>
    <xf numFmtId="0" fontId="3" fillId="95" borderId="73" applyNumberFormat="0" applyProtection="0">
      <alignment horizontal="left" vertical="top" indent="1"/>
    </xf>
    <xf numFmtId="0" fontId="3" fillId="95" borderId="73" applyNumberFormat="0" applyProtection="0">
      <alignment horizontal="left" vertical="top" indent="1"/>
    </xf>
    <xf numFmtId="0" fontId="3" fillId="95" borderId="73" applyNumberFormat="0" applyProtection="0">
      <alignment horizontal="left" vertical="top" indent="1"/>
    </xf>
    <xf numFmtId="0" fontId="3" fillId="95" borderId="73" applyNumberFormat="0" applyProtection="0">
      <alignment horizontal="left" vertical="top" indent="1"/>
    </xf>
    <xf numFmtId="0" fontId="3" fillId="95" borderId="73" applyNumberFormat="0" applyProtection="0">
      <alignment horizontal="left" vertical="top" indent="1"/>
    </xf>
    <xf numFmtId="0" fontId="3" fillId="95" borderId="73" applyNumberFormat="0" applyProtection="0">
      <alignment horizontal="left" vertical="top" indent="1"/>
    </xf>
    <xf numFmtId="0" fontId="3" fillId="95" borderId="73" applyNumberFormat="0" applyProtection="0">
      <alignment horizontal="left" vertical="top" indent="1"/>
    </xf>
    <xf numFmtId="0" fontId="3" fillId="95" borderId="73" applyNumberFormat="0" applyProtection="0">
      <alignment horizontal="left" vertical="top" indent="1"/>
    </xf>
    <xf numFmtId="0" fontId="3" fillId="95" borderId="73" applyNumberFormat="0" applyProtection="0">
      <alignment horizontal="left" vertical="top" indent="1"/>
    </xf>
    <xf numFmtId="0" fontId="3" fillId="95" borderId="73" applyNumberFormat="0" applyProtection="0">
      <alignment horizontal="left" vertical="top" indent="1"/>
    </xf>
    <xf numFmtId="0" fontId="3" fillId="95" borderId="73" applyNumberFormat="0" applyProtection="0">
      <alignment horizontal="left" vertical="top" indent="1"/>
    </xf>
    <xf numFmtId="0" fontId="3" fillId="95" borderId="73" applyNumberFormat="0" applyProtection="0">
      <alignment horizontal="left" vertical="top" indent="1"/>
    </xf>
    <xf numFmtId="0" fontId="3" fillId="95" borderId="73" applyNumberFormat="0" applyProtection="0">
      <alignment horizontal="left" vertical="top" indent="1"/>
    </xf>
    <xf numFmtId="0" fontId="3" fillId="95" borderId="73" applyNumberFormat="0" applyProtection="0">
      <alignment horizontal="left" vertical="top" indent="1"/>
    </xf>
    <xf numFmtId="0" fontId="3" fillId="95" borderId="73" applyNumberFormat="0" applyProtection="0">
      <alignment horizontal="left" vertical="top" indent="1"/>
    </xf>
    <xf numFmtId="0" fontId="3" fillId="95" borderId="73" applyNumberFormat="0" applyProtection="0">
      <alignment horizontal="left" vertical="top" indent="1"/>
    </xf>
    <xf numFmtId="0" fontId="3" fillId="95" borderId="73" applyNumberFormat="0" applyProtection="0">
      <alignment horizontal="left" vertical="top" indent="1"/>
    </xf>
    <xf numFmtId="0" fontId="3" fillId="95" borderId="73" applyNumberFormat="0" applyProtection="0">
      <alignment horizontal="left" vertical="top" indent="1"/>
    </xf>
    <xf numFmtId="0" fontId="3" fillId="95" borderId="73" applyNumberFormat="0" applyProtection="0">
      <alignment horizontal="left" vertical="top" indent="1"/>
    </xf>
    <xf numFmtId="0" fontId="3" fillId="95" borderId="73" applyNumberFormat="0" applyProtection="0">
      <alignment horizontal="left" vertical="top" indent="1"/>
    </xf>
    <xf numFmtId="0" fontId="3" fillId="95" borderId="73" applyNumberFormat="0" applyProtection="0">
      <alignment horizontal="left" vertical="top" indent="1"/>
    </xf>
    <xf numFmtId="0" fontId="3" fillId="95" borderId="73" applyNumberFormat="0" applyProtection="0">
      <alignment horizontal="left" vertical="top" indent="1"/>
    </xf>
    <xf numFmtId="0" fontId="3" fillId="95" borderId="73" applyNumberFormat="0" applyProtection="0">
      <alignment horizontal="left" vertical="top" indent="1"/>
    </xf>
    <xf numFmtId="0" fontId="3" fillId="95" borderId="73" applyNumberFormat="0" applyProtection="0">
      <alignment horizontal="left" vertical="top" indent="1"/>
    </xf>
    <xf numFmtId="0" fontId="3" fillId="95" borderId="73" applyNumberFormat="0" applyProtection="0">
      <alignment horizontal="left" vertical="top" indent="1"/>
    </xf>
    <xf numFmtId="0" fontId="3" fillId="95" borderId="73" applyNumberFormat="0" applyProtection="0">
      <alignment horizontal="left" vertical="top" indent="1"/>
    </xf>
    <xf numFmtId="0" fontId="3" fillId="95" borderId="73" applyNumberFormat="0" applyProtection="0">
      <alignment horizontal="left" vertical="top" indent="1"/>
    </xf>
    <xf numFmtId="0" fontId="3" fillId="95" borderId="73" applyNumberFormat="0" applyProtection="0">
      <alignment horizontal="left" vertical="top" indent="1"/>
    </xf>
    <xf numFmtId="0" fontId="3" fillId="95" borderId="73" applyNumberFormat="0" applyProtection="0">
      <alignment horizontal="left" vertical="top" indent="1"/>
    </xf>
    <xf numFmtId="0" fontId="3" fillId="95" borderId="73" applyNumberFormat="0" applyProtection="0">
      <alignment horizontal="left" vertical="top" indent="1"/>
    </xf>
    <xf numFmtId="0" fontId="3" fillId="95" borderId="73" applyNumberFormat="0" applyProtection="0">
      <alignment horizontal="left" vertical="top" indent="1"/>
    </xf>
    <xf numFmtId="0" fontId="3" fillId="95" borderId="73" applyNumberFormat="0" applyProtection="0">
      <alignment horizontal="left" vertical="top" indent="1"/>
    </xf>
    <xf numFmtId="0" fontId="3" fillId="95" borderId="73" applyNumberFormat="0" applyProtection="0">
      <alignment horizontal="left" vertical="top" indent="1"/>
    </xf>
    <xf numFmtId="0" fontId="3" fillId="95" borderId="73" applyNumberFormat="0" applyProtection="0">
      <alignment horizontal="left" vertical="top" indent="1"/>
    </xf>
    <xf numFmtId="0" fontId="3" fillId="95" borderId="73" applyNumberFormat="0" applyProtection="0">
      <alignment horizontal="left" vertical="top" indent="1"/>
    </xf>
    <xf numFmtId="0" fontId="3" fillId="95" borderId="73" applyNumberFormat="0" applyProtection="0">
      <alignment horizontal="left" vertical="top" indent="1"/>
    </xf>
    <xf numFmtId="0" fontId="3" fillId="95" borderId="73" applyNumberFormat="0" applyProtection="0">
      <alignment horizontal="left" vertical="top" indent="1"/>
    </xf>
    <xf numFmtId="0" fontId="3" fillId="95" borderId="73" applyNumberFormat="0" applyProtection="0">
      <alignment horizontal="left" vertical="top" indent="1"/>
    </xf>
    <xf numFmtId="0" fontId="3" fillId="95" borderId="73" applyNumberFormat="0" applyProtection="0">
      <alignment horizontal="left" vertical="top" indent="1"/>
    </xf>
    <xf numFmtId="0" fontId="3" fillId="95" borderId="73" applyNumberFormat="0" applyProtection="0">
      <alignment horizontal="left" vertical="top" indent="1"/>
    </xf>
    <xf numFmtId="0" fontId="3" fillId="95" borderId="73" applyNumberFormat="0" applyProtection="0">
      <alignment horizontal="left" vertical="top" indent="1"/>
    </xf>
    <xf numFmtId="0" fontId="3" fillId="95" borderId="73" applyNumberFormat="0" applyProtection="0">
      <alignment horizontal="left" vertical="top" indent="1"/>
    </xf>
    <xf numFmtId="0" fontId="3" fillId="95" borderId="73" applyNumberFormat="0" applyProtection="0">
      <alignment horizontal="left" vertical="top" indent="1"/>
    </xf>
    <xf numFmtId="0" fontId="3" fillId="95" borderId="73" applyNumberFormat="0" applyProtection="0">
      <alignment horizontal="left" vertical="top" indent="1"/>
    </xf>
    <xf numFmtId="0" fontId="3" fillId="95" borderId="73" applyNumberFormat="0" applyProtection="0">
      <alignment horizontal="left" vertical="top" indent="1"/>
    </xf>
    <xf numFmtId="0" fontId="3" fillId="95" borderId="73" applyNumberFormat="0" applyProtection="0">
      <alignment horizontal="left" vertical="top" indent="1"/>
    </xf>
    <xf numFmtId="0" fontId="3" fillId="95" borderId="73" applyNumberFormat="0" applyProtection="0">
      <alignment horizontal="left" vertical="top" indent="1"/>
    </xf>
    <xf numFmtId="0" fontId="3" fillId="95" borderId="73" applyNumberFormat="0" applyProtection="0">
      <alignment horizontal="left" vertical="top" indent="1"/>
    </xf>
    <xf numFmtId="0" fontId="3" fillId="95" borderId="73" applyNumberFormat="0" applyProtection="0">
      <alignment horizontal="left" vertical="top" indent="1"/>
    </xf>
    <xf numFmtId="0" fontId="3" fillId="95" borderId="73" applyNumberFormat="0" applyProtection="0">
      <alignment horizontal="left" vertical="top" indent="1"/>
    </xf>
    <xf numFmtId="0" fontId="3" fillId="95" borderId="73" applyNumberFormat="0" applyProtection="0">
      <alignment horizontal="left" vertical="top" indent="1"/>
    </xf>
    <xf numFmtId="0" fontId="3" fillId="95" borderId="73" applyNumberFormat="0" applyProtection="0">
      <alignment horizontal="left" vertical="top" indent="1"/>
    </xf>
    <xf numFmtId="0" fontId="3" fillId="95" borderId="73" applyNumberFormat="0" applyProtection="0">
      <alignment horizontal="left" vertical="top" indent="1"/>
    </xf>
    <xf numFmtId="0" fontId="3" fillId="95" borderId="73" applyNumberFormat="0" applyProtection="0">
      <alignment horizontal="left" vertical="top" indent="1"/>
    </xf>
    <xf numFmtId="0" fontId="3" fillId="95" borderId="73" applyNumberFormat="0" applyProtection="0">
      <alignment horizontal="left" vertical="top" indent="1"/>
    </xf>
    <xf numFmtId="0" fontId="3" fillId="95" borderId="73" applyNumberFormat="0" applyProtection="0">
      <alignment horizontal="left" vertical="top" indent="1"/>
    </xf>
    <xf numFmtId="0" fontId="3" fillId="95" borderId="73" applyNumberFormat="0" applyProtection="0">
      <alignment horizontal="left" vertical="top" indent="1"/>
    </xf>
    <xf numFmtId="0" fontId="3" fillId="95" borderId="73" applyNumberFormat="0" applyProtection="0">
      <alignment horizontal="left" vertical="top" indent="1"/>
    </xf>
    <xf numFmtId="0" fontId="3" fillId="95" borderId="73" applyNumberFormat="0" applyProtection="0">
      <alignment horizontal="left" vertical="top" indent="1"/>
    </xf>
    <xf numFmtId="0" fontId="3" fillId="95" borderId="73" applyNumberFormat="0" applyProtection="0">
      <alignment horizontal="left" vertical="top" indent="1"/>
    </xf>
    <xf numFmtId="0" fontId="3" fillId="95" borderId="73" applyNumberFormat="0" applyProtection="0">
      <alignment horizontal="left" vertical="top" indent="1"/>
    </xf>
    <xf numFmtId="0" fontId="3" fillId="95" borderId="73" applyNumberFormat="0" applyProtection="0">
      <alignment horizontal="left" vertical="top" indent="1"/>
    </xf>
    <xf numFmtId="0" fontId="3" fillId="95" borderId="73" applyNumberFormat="0" applyProtection="0">
      <alignment horizontal="left" vertical="top" indent="1"/>
    </xf>
    <xf numFmtId="0" fontId="3" fillId="95" borderId="73" applyNumberFormat="0" applyProtection="0">
      <alignment horizontal="left" vertical="top" indent="1"/>
    </xf>
    <xf numFmtId="0" fontId="3" fillId="95" borderId="73" applyNumberFormat="0" applyProtection="0">
      <alignment horizontal="left" vertical="top" indent="1"/>
    </xf>
    <xf numFmtId="0" fontId="3" fillId="95" borderId="73" applyNumberFormat="0" applyProtection="0">
      <alignment horizontal="left" vertical="top" indent="1"/>
    </xf>
    <xf numFmtId="0" fontId="3" fillId="95" borderId="73" applyNumberFormat="0" applyProtection="0">
      <alignment horizontal="left" vertical="top" indent="1"/>
    </xf>
    <xf numFmtId="0" fontId="3" fillId="95" borderId="73" applyNumberFormat="0" applyProtection="0">
      <alignment horizontal="left" vertical="top" indent="1"/>
    </xf>
    <xf numFmtId="0" fontId="3" fillId="95" borderId="73" applyNumberFormat="0" applyProtection="0">
      <alignment horizontal="left" vertical="top" indent="1"/>
    </xf>
    <xf numFmtId="0" fontId="3" fillId="95" borderId="73" applyNumberFormat="0" applyProtection="0">
      <alignment horizontal="left" vertical="top" indent="1"/>
    </xf>
    <xf numFmtId="0" fontId="3" fillId="95" borderId="73" applyNumberFormat="0" applyProtection="0">
      <alignment horizontal="left" vertical="top" indent="1"/>
    </xf>
    <xf numFmtId="0" fontId="3" fillId="95" borderId="73" applyNumberFormat="0" applyProtection="0">
      <alignment horizontal="left" vertical="top" indent="1"/>
    </xf>
    <xf numFmtId="0" fontId="3" fillId="95" borderId="73" applyNumberFormat="0" applyProtection="0">
      <alignment horizontal="left" vertical="top" indent="1"/>
    </xf>
    <xf numFmtId="0" fontId="3" fillId="95" borderId="73" applyNumberFormat="0" applyProtection="0">
      <alignment horizontal="left" vertical="top" indent="1"/>
    </xf>
    <xf numFmtId="0" fontId="3" fillId="95" borderId="73" applyNumberFormat="0" applyProtection="0">
      <alignment horizontal="left" vertical="top" indent="1"/>
    </xf>
    <xf numFmtId="0" fontId="3" fillId="95" borderId="73" applyNumberFormat="0" applyProtection="0">
      <alignment horizontal="left" vertical="top" indent="1"/>
    </xf>
    <xf numFmtId="0" fontId="3" fillId="95" borderId="73" applyNumberFormat="0" applyProtection="0">
      <alignment horizontal="left" vertical="top" indent="1"/>
    </xf>
    <xf numFmtId="0" fontId="3" fillId="95" borderId="73" applyNumberFormat="0" applyProtection="0">
      <alignment horizontal="left" vertical="top" indent="1"/>
    </xf>
    <xf numFmtId="0" fontId="3" fillId="95" borderId="73" applyNumberFormat="0" applyProtection="0">
      <alignment horizontal="left" vertical="top" indent="1"/>
    </xf>
    <xf numFmtId="0" fontId="3" fillId="95" borderId="73" applyNumberFormat="0" applyProtection="0">
      <alignment horizontal="left" vertical="top" indent="1"/>
    </xf>
    <xf numFmtId="0" fontId="3" fillId="95" borderId="73" applyNumberFormat="0" applyProtection="0">
      <alignment horizontal="left" vertical="top" indent="1"/>
    </xf>
    <xf numFmtId="0" fontId="3" fillId="95" borderId="73" applyNumberFormat="0" applyProtection="0">
      <alignment horizontal="left" vertical="top" indent="1"/>
    </xf>
    <xf numFmtId="0" fontId="3" fillId="95" borderId="73" applyNumberFormat="0" applyProtection="0">
      <alignment horizontal="left" vertical="top" indent="1"/>
    </xf>
    <xf numFmtId="0" fontId="3" fillId="95" borderId="73" applyNumberFormat="0" applyProtection="0">
      <alignment horizontal="left" vertical="top" indent="1"/>
    </xf>
    <xf numFmtId="0" fontId="3" fillId="95" borderId="73" applyNumberFormat="0" applyProtection="0">
      <alignment horizontal="left" vertical="top" indent="1"/>
    </xf>
    <xf numFmtId="0" fontId="3" fillId="95" borderId="73" applyNumberFormat="0" applyProtection="0">
      <alignment horizontal="left" vertical="top" indent="1"/>
    </xf>
    <xf numFmtId="0" fontId="3" fillId="95" borderId="73" applyNumberFormat="0" applyProtection="0">
      <alignment horizontal="left" vertical="top" indent="1"/>
    </xf>
    <xf numFmtId="0" fontId="3" fillId="95" borderId="73" applyNumberFormat="0" applyProtection="0">
      <alignment horizontal="left" vertical="top" indent="1"/>
    </xf>
    <xf numFmtId="0" fontId="3" fillId="95" borderId="73" applyNumberFormat="0" applyProtection="0">
      <alignment horizontal="left" vertical="top" indent="1"/>
    </xf>
    <xf numFmtId="0" fontId="3" fillId="95" borderId="73" applyNumberFormat="0" applyProtection="0">
      <alignment horizontal="left" vertical="top" indent="1"/>
    </xf>
    <xf numFmtId="0" fontId="3" fillId="95" borderId="73" applyNumberFormat="0" applyProtection="0">
      <alignment horizontal="left" vertical="top" indent="1"/>
    </xf>
    <xf numFmtId="0" fontId="3" fillId="95" borderId="73" applyNumberFormat="0" applyProtection="0">
      <alignment horizontal="left" vertical="top" indent="1"/>
    </xf>
    <xf numFmtId="0" fontId="3" fillId="95" borderId="73" applyNumberFormat="0" applyProtection="0">
      <alignment horizontal="left" vertical="top" indent="1"/>
    </xf>
    <xf numFmtId="0" fontId="3" fillId="95" borderId="73" applyNumberFormat="0" applyProtection="0">
      <alignment horizontal="left" vertical="top" indent="1"/>
    </xf>
    <xf numFmtId="0" fontId="3" fillId="95" borderId="73" applyNumberFormat="0" applyProtection="0">
      <alignment horizontal="left" vertical="top" indent="1"/>
    </xf>
    <xf numFmtId="0" fontId="3" fillId="95" borderId="73" applyNumberFormat="0" applyProtection="0">
      <alignment horizontal="left" vertical="top" indent="1"/>
    </xf>
    <xf numFmtId="0" fontId="3" fillId="95" borderId="73" applyNumberFormat="0" applyProtection="0">
      <alignment horizontal="left" vertical="top" indent="1"/>
    </xf>
    <xf numFmtId="0" fontId="3" fillId="95" borderId="73" applyNumberFormat="0" applyProtection="0">
      <alignment horizontal="left" vertical="top" indent="1"/>
    </xf>
    <xf numFmtId="0" fontId="3" fillId="95" borderId="73" applyNumberFormat="0" applyProtection="0">
      <alignment horizontal="left" vertical="top" indent="1"/>
    </xf>
    <xf numFmtId="0" fontId="3" fillId="95" borderId="73" applyNumberFormat="0" applyProtection="0">
      <alignment horizontal="left" vertical="top" indent="1"/>
    </xf>
    <xf numFmtId="0" fontId="3" fillId="95" borderId="73" applyNumberFormat="0" applyProtection="0">
      <alignment horizontal="left" vertical="top" indent="1"/>
    </xf>
    <xf numFmtId="0" fontId="3" fillId="95" borderId="73" applyNumberFormat="0" applyProtection="0">
      <alignment horizontal="left" vertical="top" indent="1"/>
    </xf>
    <xf numFmtId="0" fontId="3" fillId="95" borderId="73" applyNumberFormat="0" applyProtection="0">
      <alignment horizontal="left" vertical="top" indent="1"/>
    </xf>
    <xf numFmtId="0" fontId="3" fillId="95" borderId="73" applyNumberFormat="0" applyProtection="0">
      <alignment horizontal="left" vertical="top" indent="1"/>
    </xf>
    <xf numFmtId="0" fontId="3" fillId="95" borderId="73" applyNumberFormat="0" applyProtection="0">
      <alignment horizontal="left" vertical="top" indent="1"/>
    </xf>
    <xf numFmtId="0" fontId="3" fillId="95" borderId="73" applyNumberFormat="0" applyProtection="0">
      <alignment horizontal="left" vertical="top" indent="1"/>
    </xf>
    <xf numFmtId="0" fontId="3" fillId="95" borderId="73" applyNumberFormat="0" applyProtection="0">
      <alignment horizontal="left" vertical="top" indent="1"/>
    </xf>
    <xf numFmtId="0" fontId="3" fillId="95" borderId="73" applyNumberFormat="0" applyProtection="0">
      <alignment horizontal="left" vertical="top" indent="1"/>
    </xf>
    <xf numFmtId="0" fontId="3" fillId="95" borderId="73" applyNumberFormat="0" applyProtection="0">
      <alignment horizontal="left" vertical="top" indent="1"/>
    </xf>
    <xf numFmtId="0" fontId="3" fillId="95" borderId="73" applyNumberFormat="0" applyProtection="0">
      <alignment horizontal="left" vertical="top" indent="1"/>
    </xf>
    <xf numFmtId="0" fontId="3" fillId="95" borderId="73" applyNumberFormat="0" applyProtection="0">
      <alignment horizontal="left" vertical="top" indent="1"/>
    </xf>
    <xf numFmtId="0" fontId="3" fillId="95" borderId="73" applyNumberFormat="0" applyProtection="0">
      <alignment horizontal="left" vertical="top" indent="1"/>
    </xf>
    <xf numFmtId="0" fontId="3" fillId="95" borderId="73" applyNumberFormat="0" applyProtection="0">
      <alignment horizontal="left" vertical="top" indent="1"/>
    </xf>
    <xf numFmtId="0" fontId="3" fillId="95" borderId="73" applyNumberFormat="0" applyProtection="0">
      <alignment horizontal="left" vertical="top" indent="1"/>
    </xf>
    <xf numFmtId="0" fontId="3" fillId="95" borderId="73" applyNumberFormat="0" applyProtection="0">
      <alignment horizontal="left" vertical="top" indent="1"/>
    </xf>
    <xf numFmtId="0" fontId="3" fillId="95" borderId="73" applyNumberFormat="0" applyProtection="0">
      <alignment horizontal="left" vertical="top" indent="1"/>
    </xf>
    <xf numFmtId="0" fontId="3" fillId="95" borderId="73" applyNumberFormat="0" applyProtection="0">
      <alignment horizontal="left" vertical="top" indent="1"/>
    </xf>
    <xf numFmtId="0" fontId="3" fillId="95" borderId="73" applyNumberFormat="0" applyProtection="0">
      <alignment horizontal="left" vertical="top" indent="1"/>
    </xf>
    <xf numFmtId="0" fontId="3" fillId="95" borderId="73" applyNumberFormat="0" applyProtection="0">
      <alignment horizontal="left" vertical="top" indent="1"/>
    </xf>
    <xf numFmtId="0" fontId="3" fillId="95" borderId="73" applyNumberFormat="0" applyProtection="0">
      <alignment horizontal="left" vertical="top" indent="1"/>
    </xf>
    <xf numFmtId="0" fontId="3" fillId="95" borderId="73" applyNumberFormat="0" applyProtection="0">
      <alignment horizontal="left" vertical="top" indent="1"/>
    </xf>
    <xf numFmtId="0" fontId="3" fillId="95" borderId="73" applyNumberFormat="0" applyProtection="0">
      <alignment horizontal="left" vertical="top" indent="1"/>
    </xf>
    <xf numFmtId="0" fontId="3" fillId="95" borderId="73" applyNumberFormat="0" applyProtection="0">
      <alignment horizontal="left" vertical="top" indent="1"/>
    </xf>
    <xf numFmtId="0" fontId="3" fillId="95" borderId="73" applyNumberFormat="0" applyProtection="0">
      <alignment horizontal="left" vertical="top" indent="1"/>
    </xf>
    <xf numFmtId="0" fontId="3" fillId="95" borderId="73" applyNumberFormat="0" applyProtection="0">
      <alignment horizontal="left" vertical="top" indent="1"/>
    </xf>
    <xf numFmtId="0" fontId="3" fillId="95" borderId="73" applyNumberFormat="0" applyProtection="0">
      <alignment horizontal="left" vertical="top" indent="1"/>
    </xf>
    <xf numFmtId="0" fontId="3" fillId="95" borderId="73" applyNumberFormat="0" applyProtection="0">
      <alignment horizontal="left" vertical="top" indent="1"/>
    </xf>
    <xf numFmtId="0" fontId="3" fillId="95" borderId="73" applyNumberFormat="0" applyProtection="0">
      <alignment horizontal="left" vertical="top" indent="1"/>
    </xf>
    <xf numFmtId="0" fontId="3" fillId="95" borderId="73" applyNumberFormat="0" applyProtection="0">
      <alignment horizontal="left" vertical="top" indent="1"/>
    </xf>
    <xf numFmtId="0" fontId="3" fillId="95" borderId="73" applyNumberFormat="0" applyProtection="0">
      <alignment horizontal="left" vertical="top" indent="1"/>
    </xf>
    <xf numFmtId="0" fontId="3" fillId="95" borderId="73" applyNumberFormat="0" applyProtection="0">
      <alignment horizontal="left" vertical="top" indent="1"/>
    </xf>
    <xf numFmtId="0" fontId="3" fillId="95" borderId="73" applyNumberFormat="0" applyProtection="0">
      <alignment horizontal="left" vertical="top" indent="1"/>
    </xf>
    <xf numFmtId="0" fontId="3" fillId="95" borderId="73" applyNumberFormat="0" applyProtection="0">
      <alignment horizontal="left" vertical="top" indent="1"/>
    </xf>
    <xf numFmtId="0" fontId="3" fillId="95" borderId="73" applyNumberFormat="0" applyProtection="0">
      <alignment horizontal="left" vertical="top" indent="1"/>
    </xf>
    <xf numFmtId="0" fontId="3" fillId="95" borderId="73" applyNumberFormat="0" applyProtection="0">
      <alignment horizontal="left" vertical="top" indent="1"/>
    </xf>
    <xf numFmtId="0" fontId="3" fillId="95" borderId="73" applyNumberFormat="0" applyProtection="0">
      <alignment horizontal="left" vertical="top" indent="1"/>
    </xf>
    <xf numFmtId="0" fontId="3" fillId="95" borderId="73" applyNumberFormat="0" applyProtection="0">
      <alignment horizontal="left" vertical="top" indent="1"/>
    </xf>
    <xf numFmtId="0" fontId="3" fillId="95" borderId="73" applyNumberFormat="0" applyProtection="0">
      <alignment horizontal="left" vertical="top" indent="1"/>
    </xf>
    <xf numFmtId="0" fontId="3" fillId="95" borderId="73" applyNumberFormat="0" applyProtection="0">
      <alignment horizontal="left" vertical="top" indent="1"/>
    </xf>
    <xf numFmtId="0" fontId="3" fillId="95" borderId="73" applyNumberFormat="0" applyProtection="0">
      <alignment horizontal="left" vertical="top" indent="1"/>
    </xf>
    <xf numFmtId="0" fontId="3" fillId="95" borderId="73" applyNumberFormat="0" applyProtection="0">
      <alignment horizontal="left" vertical="top" indent="1"/>
    </xf>
    <xf numFmtId="0" fontId="3" fillId="95" borderId="73" applyNumberFormat="0" applyProtection="0">
      <alignment horizontal="left" vertical="top" indent="1"/>
    </xf>
    <xf numFmtId="0" fontId="3" fillId="95" borderId="73" applyNumberFormat="0" applyProtection="0">
      <alignment horizontal="left" vertical="top" indent="1"/>
    </xf>
    <xf numFmtId="0" fontId="3" fillId="95" borderId="73" applyNumberFormat="0" applyProtection="0">
      <alignment horizontal="left" vertical="top" indent="1"/>
    </xf>
    <xf numFmtId="0" fontId="3" fillId="95" borderId="73" applyNumberFormat="0" applyProtection="0">
      <alignment horizontal="left" vertical="top" indent="1"/>
    </xf>
    <xf numFmtId="0" fontId="3" fillId="95" borderId="73" applyNumberFormat="0" applyProtection="0">
      <alignment horizontal="left" vertical="top" indent="1"/>
    </xf>
    <xf numFmtId="0" fontId="3" fillId="95" borderId="73" applyNumberFormat="0" applyProtection="0">
      <alignment horizontal="left" vertical="top" indent="1"/>
    </xf>
    <xf numFmtId="0" fontId="3" fillId="95" borderId="73" applyNumberFormat="0" applyProtection="0">
      <alignment horizontal="left" vertical="top" indent="1"/>
    </xf>
    <xf numFmtId="0" fontId="3" fillId="95" borderId="73" applyNumberFormat="0" applyProtection="0">
      <alignment horizontal="left" vertical="top" indent="1"/>
    </xf>
    <xf numFmtId="0" fontId="3" fillId="95" borderId="73" applyNumberFormat="0" applyProtection="0">
      <alignment horizontal="left" vertical="top" indent="1"/>
    </xf>
    <xf numFmtId="0" fontId="3" fillId="95" borderId="73" applyNumberFormat="0" applyProtection="0">
      <alignment horizontal="left" vertical="top" indent="1"/>
    </xf>
    <xf numFmtId="0" fontId="3" fillId="95" borderId="73" applyNumberFormat="0" applyProtection="0">
      <alignment horizontal="left" vertical="top" indent="1"/>
    </xf>
    <xf numFmtId="0" fontId="3" fillId="95" borderId="73" applyNumberFormat="0" applyProtection="0">
      <alignment horizontal="left" vertical="top" indent="1"/>
    </xf>
    <xf numFmtId="0" fontId="3" fillId="95" borderId="73" applyNumberFormat="0" applyProtection="0">
      <alignment horizontal="left" vertical="top" indent="1"/>
    </xf>
    <xf numFmtId="0" fontId="3" fillId="95" borderId="73" applyNumberFormat="0" applyProtection="0">
      <alignment horizontal="left" vertical="top" indent="1"/>
    </xf>
    <xf numFmtId="0" fontId="3" fillId="95" borderId="73" applyNumberFormat="0" applyProtection="0">
      <alignment horizontal="left" vertical="top" indent="1"/>
    </xf>
    <xf numFmtId="0" fontId="3" fillId="95" borderId="73" applyNumberFormat="0" applyProtection="0">
      <alignment horizontal="left" vertical="top" indent="1"/>
    </xf>
    <xf numFmtId="0" fontId="3" fillId="95" borderId="73" applyNumberFormat="0" applyProtection="0">
      <alignment horizontal="left" vertical="top" indent="1"/>
    </xf>
    <xf numFmtId="0" fontId="3" fillId="95" borderId="73" applyNumberFormat="0" applyProtection="0">
      <alignment horizontal="left" vertical="top" indent="1"/>
    </xf>
    <xf numFmtId="0" fontId="3" fillId="95" borderId="73" applyNumberFormat="0" applyProtection="0">
      <alignment horizontal="left" vertical="top" indent="1"/>
    </xf>
    <xf numFmtId="0" fontId="3" fillId="95" borderId="73" applyNumberFormat="0" applyProtection="0">
      <alignment horizontal="left" vertical="top" indent="1"/>
    </xf>
    <xf numFmtId="0" fontId="3" fillId="95" borderId="73" applyNumberFormat="0" applyProtection="0">
      <alignment horizontal="left" vertical="top" indent="1"/>
    </xf>
    <xf numFmtId="0" fontId="3" fillId="95" borderId="73" applyNumberFormat="0" applyProtection="0">
      <alignment horizontal="left" vertical="top" indent="1"/>
    </xf>
    <xf numFmtId="0" fontId="3" fillId="95" borderId="73" applyNumberFormat="0" applyProtection="0">
      <alignment horizontal="left" vertical="top" indent="1"/>
    </xf>
    <xf numFmtId="0" fontId="3" fillId="95" borderId="73" applyNumberFormat="0" applyProtection="0">
      <alignment horizontal="left" vertical="top" indent="1"/>
    </xf>
    <xf numFmtId="0" fontId="3" fillId="95" borderId="73" applyNumberFormat="0" applyProtection="0">
      <alignment horizontal="left" vertical="top" indent="1"/>
    </xf>
    <xf numFmtId="0" fontId="3" fillId="95" borderId="73" applyNumberFormat="0" applyProtection="0">
      <alignment horizontal="left" vertical="top" indent="1"/>
    </xf>
    <xf numFmtId="0" fontId="3" fillId="95" borderId="73" applyNumberFormat="0" applyProtection="0">
      <alignment horizontal="left" vertical="top" indent="1"/>
    </xf>
    <xf numFmtId="0" fontId="3" fillId="95" borderId="73" applyNumberFormat="0" applyProtection="0">
      <alignment horizontal="left" vertical="top" indent="1"/>
    </xf>
    <xf numFmtId="0" fontId="3" fillId="95" borderId="73" applyNumberFormat="0" applyProtection="0">
      <alignment horizontal="left" vertical="top" indent="1"/>
    </xf>
    <xf numFmtId="0" fontId="3" fillId="95" borderId="73" applyNumberFormat="0" applyProtection="0">
      <alignment horizontal="left" vertical="top" indent="1"/>
    </xf>
    <xf numFmtId="0" fontId="3" fillId="95" borderId="73" applyNumberFormat="0" applyProtection="0">
      <alignment horizontal="left" vertical="top" indent="1"/>
    </xf>
    <xf numFmtId="0" fontId="3" fillId="95" borderId="73" applyNumberFormat="0" applyProtection="0">
      <alignment horizontal="left" vertical="top" indent="1"/>
    </xf>
    <xf numFmtId="0" fontId="3" fillId="95" borderId="73" applyNumberFormat="0" applyProtection="0">
      <alignment horizontal="left" vertical="top" indent="1"/>
    </xf>
    <xf numFmtId="0" fontId="3" fillId="95" borderId="73" applyNumberFormat="0" applyProtection="0">
      <alignment horizontal="left" vertical="top" indent="1"/>
    </xf>
    <xf numFmtId="0" fontId="3" fillId="95" borderId="73" applyNumberFormat="0" applyProtection="0">
      <alignment horizontal="left" vertical="top" indent="1"/>
    </xf>
    <xf numFmtId="0" fontId="3" fillId="95" borderId="73" applyNumberFormat="0" applyProtection="0">
      <alignment horizontal="left" vertical="top" indent="1"/>
    </xf>
    <xf numFmtId="0" fontId="3" fillId="95" borderId="73" applyNumberFormat="0" applyProtection="0">
      <alignment horizontal="left" vertical="top" indent="1"/>
    </xf>
    <xf numFmtId="0" fontId="3" fillId="95" borderId="73" applyNumberFormat="0" applyProtection="0">
      <alignment horizontal="left" vertical="top" indent="1"/>
    </xf>
    <xf numFmtId="0" fontId="3" fillId="95" borderId="73" applyNumberFormat="0" applyProtection="0">
      <alignment horizontal="left" vertical="top" indent="1"/>
    </xf>
    <xf numFmtId="0" fontId="3" fillId="95" borderId="73" applyNumberFormat="0" applyProtection="0">
      <alignment horizontal="left" vertical="top" indent="1"/>
    </xf>
    <xf numFmtId="0" fontId="3" fillId="95" borderId="73" applyNumberFormat="0" applyProtection="0">
      <alignment horizontal="left" vertical="top" indent="1"/>
    </xf>
    <xf numFmtId="0" fontId="3" fillId="95" borderId="73" applyNumberFormat="0" applyProtection="0">
      <alignment horizontal="left" vertical="top" indent="1"/>
    </xf>
    <xf numFmtId="0" fontId="3" fillId="95" borderId="73" applyNumberFormat="0" applyProtection="0">
      <alignment horizontal="left" vertical="top" indent="1"/>
    </xf>
    <xf numFmtId="0" fontId="3" fillId="95" borderId="73" applyNumberFormat="0" applyProtection="0">
      <alignment horizontal="left" vertical="top" indent="1"/>
    </xf>
    <xf numFmtId="0" fontId="3" fillId="95" borderId="73" applyNumberFormat="0" applyProtection="0">
      <alignment horizontal="left" vertical="top" indent="1"/>
    </xf>
    <xf numFmtId="0" fontId="3" fillId="95" borderId="73" applyNumberFormat="0" applyProtection="0">
      <alignment horizontal="left" vertical="top" indent="1"/>
    </xf>
    <xf numFmtId="0" fontId="3" fillId="95" borderId="73" applyNumberFormat="0" applyProtection="0">
      <alignment horizontal="left" vertical="top" indent="1"/>
    </xf>
    <xf numFmtId="0" fontId="3" fillId="95" borderId="73" applyNumberFormat="0" applyProtection="0">
      <alignment horizontal="left" vertical="top" indent="1"/>
    </xf>
    <xf numFmtId="0" fontId="3" fillId="95" borderId="73" applyNumberFormat="0" applyProtection="0">
      <alignment horizontal="left" vertical="top" indent="1"/>
    </xf>
    <xf numFmtId="0" fontId="3" fillId="95" borderId="73" applyNumberFormat="0" applyProtection="0">
      <alignment horizontal="left" vertical="top" indent="1"/>
    </xf>
    <xf numFmtId="0" fontId="3" fillId="95" borderId="73" applyNumberFormat="0" applyProtection="0">
      <alignment horizontal="left" vertical="top" indent="1"/>
    </xf>
    <xf numFmtId="0" fontId="3" fillId="95" borderId="73" applyNumberFormat="0" applyProtection="0">
      <alignment horizontal="left" vertical="top" indent="1"/>
    </xf>
    <xf numFmtId="0" fontId="3" fillId="95" borderId="73" applyNumberFormat="0" applyProtection="0">
      <alignment horizontal="left" vertical="top" indent="1"/>
    </xf>
    <xf numFmtId="0" fontId="3" fillId="95" borderId="73" applyNumberFormat="0" applyProtection="0">
      <alignment horizontal="left" vertical="top" indent="1"/>
    </xf>
    <xf numFmtId="0" fontId="3" fillId="95" borderId="73" applyNumberFormat="0" applyProtection="0">
      <alignment horizontal="left" vertical="top" indent="1"/>
    </xf>
    <xf numFmtId="0" fontId="3" fillId="95" borderId="73" applyNumberFormat="0" applyProtection="0">
      <alignment horizontal="left" vertical="top" indent="1"/>
    </xf>
    <xf numFmtId="0" fontId="3" fillId="95" borderId="73" applyNumberFormat="0" applyProtection="0">
      <alignment horizontal="left" vertical="top" indent="1"/>
    </xf>
    <xf numFmtId="0" fontId="3" fillId="95" borderId="73" applyNumberFormat="0" applyProtection="0">
      <alignment horizontal="left" vertical="top" indent="1"/>
    </xf>
    <xf numFmtId="0" fontId="3" fillId="95" borderId="73" applyNumberFormat="0" applyProtection="0">
      <alignment horizontal="left" vertical="top" indent="1"/>
    </xf>
    <xf numFmtId="0" fontId="3" fillId="95" borderId="73" applyNumberFormat="0" applyProtection="0">
      <alignment horizontal="left" vertical="top" indent="1"/>
    </xf>
    <xf numFmtId="0" fontId="3" fillId="95" borderId="73" applyNumberFormat="0" applyProtection="0">
      <alignment horizontal="left" vertical="top" indent="1"/>
    </xf>
    <xf numFmtId="0" fontId="3" fillId="95" borderId="73" applyNumberFormat="0" applyProtection="0">
      <alignment horizontal="left" vertical="top" indent="1"/>
    </xf>
    <xf numFmtId="0" fontId="3" fillId="95" borderId="73" applyNumberFormat="0" applyProtection="0">
      <alignment horizontal="left" vertical="top" indent="1"/>
    </xf>
    <xf numFmtId="0" fontId="3" fillId="95" borderId="73" applyNumberFormat="0" applyProtection="0">
      <alignment horizontal="left" vertical="top" indent="1"/>
    </xf>
    <xf numFmtId="0" fontId="3" fillId="95" borderId="73" applyNumberFormat="0" applyProtection="0">
      <alignment horizontal="left" vertical="top" indent="1"/>
    </xf>
    <xf numFmtId="0" fontId="3" fillId="95" borderId="73" applyNumberFormat="0" applyProtection="0">
      <alignment horizontal="left" vertical="top" indent="1"/>
    </xf>
    <xf numFmtId="0" fontId="3" fillId="95" borderId="73" applyNumberFormat="0" applyProtection="0">
      <alignment horizontal="left" vertical="top" indent="1"/>
    </xf>
    <xf numFmtId="0" fontId="3" fillId="95" borderId="73" applyNumberFormat="0" applyProtection="0">
      <alignment horizontal="left" vertical="top" indent="1"/>
    </xf>
    <xf numFmtId="0" fontId="3" fillId="95" borderId="73" applyNumberFormat="0" applyProtection="0">
      <alignment horizontal="left" vertical="top" indent="1"/>
    </xf>
    <xf numFmtId="0" fontId="3" fillId="95" borderId="73" applyNumberFormat="0" applyProtection="0">
      <alignment horizontal="left" vertical="top" indent="1"/>
    </xf>
    <xf numFmtId="0" fontId="3" fillId="95" borderId="73" applyNumberFormat="0" applyProtection="0">
      <alignment horizontal="left" vertical="top" indent="1"/>
    </xf>
    <xf numFmtId="0" fontId="3" fillId="95" borderId="73" applyNumberFormat="0" applyProtection="0">
      <alignment horizontal="left" vertical="top" indent="1"/>
    </xf>
    <xf numFmtId="0" fontId="3" fillId="95" borderId="73" applyNumberFormat="0" applyProtection="0">
      <alignment horizontal="left" vertical="top" indent="1"/>
    </xf>
    <xf numFmtId="0" fontId="3" fillId="95" borderId="73" applyNumberFormat="0" applyProtection="0">
      <alignment horizontal="left" vertical="top" indent="1"/>
    </xf>
    <xf numFmtId="0" fontId="3" fillId="95" borderId="73" applyNumberFormat="0" applyProtection="0">
      <alignment horizontal="left" vertical="top" indent="1"/>
    </xf>
    <xf numFmtId="0" fontId="3" fillId="95" borderId="73" applyNumberFormat="0" applyProtection="0">
      <alignment horizontal="left" vertical="top" indent="1"/>
    </xf>
    <xf numFmtId="0" fontId="3" fillId="95" borderId="73" applyNumberFormat="0" applyProtection="0">
      <alignment horizontal="left" vertical="top" indent="1"/>
    </xf>
    <xf numFmtId="0" fontId="3" fillId="95" borderId="73" applyNumberFormat="0" applyProtection="0">
      <alignment horizontal="left" vertical="top" indent="1"/>
    </xf>
    <xf numFmtId="0" fontId="3" fillId="95" borderId="73" applyNumberFormat="0" applyProtection="0">
      <alignment horizontal="left" vertical="top" indent="1"/>
    </xf>
    <xf numFmtId="0" fontId="3" fillId="95" borderId="73" applyNumberFormat="0" applyProtection="0">
      <alignment horizontal="left" vertical="top" indent="1"/>
    </xf>
    <xf numFmtId="0" fontId="3" fillId="95" borderId="73" applyNumberFormat="0" applyProtection="0">
      <alignment horizontal="left" vertical="top" indent="1"/>
    </xf>
    <xf numFmtId="0" fontId="3" fillId="95" borderId="73" applyNumberFormat="0" applyProtection="0">
      <alignment horizontal="left" vertical="top" indent="1"/>
    </xf>
    <xf numFmtId="0" fontId="3" fillId="95" borderId="73" applyNumberFormat="0" applyProtection="0">
      <alignment horizontal="left" vertical="top" indent="1"/>
    </xf>
    <xf numFmtId="0" fontId="3" fillId="95" borderId="73" applyNumberFormat="0" applyProtection="0">
      <alignment horizontal="left" vertical="top" indent="1"/>
    </xf>
    <xf numFmtId="0" fontId="3" fillId="95" borderId="73" applyNumberFormat="0" applyProtection="0">
      <alignment horizontal="left" vertical="top" indent="1"/>
    </xf>
    <xf numFmtId="0" fontId="3" fillId="95" borderId="73" applyNumberFormat="0" applyProtection="0">
      <alignment horizontal="left" vertical="top" indent="1"/>
    </xf>
    <xf numFmtId="0" fontId="3" fillId="95" borderId="73" applyNumberFormat="0" applyProtection="0">
      <alignment horizontal="left" vertical="top" indent="1"/>
    </xf>
    <xf numFmtId="0" fontId="3" fillId="95" borderId="73" applyNumberFormat="0" applyProtection="0">
      <alignment horizontal="left" vertical="top" indent="1"/>
    </xf>
    <xf numFmtId="0" fontId="3" fillId="95" borderId="73" applyNumberFormat="0" applyProtection="0">
      <alignment horizontal="left" vertical="top" indent="1"/>
    </xf>
    <xf numFmtId="0" fontId="3" fillId="95" borderId="73" applyNumberFormat="0" applyProtection="0">
      <alignment horizontal="left" vertical="top" indent="1"/>
    </xf>
    <xf numFmtId="0" fontId="3" fillId="95" borderId="73" applyNumberFormat="0" applyProtection="0">
      <alignment horizontal="left" vertical="top" indent="1"/>
    </xf>
    <xf numFmtId="0" fontId="3" fillId="95" borderId="73" applyNumberFormat="0" applyProtection="0">
      <alignment horizontal="left" vertical="top" indent="1"/>
    </xf>
    <xf numFmtId="0" fontId="3" fillId="95" borderId="73" applyNumberFormat="0" applyProtection="0">
      <alignment horizontal="left" vertical="top" indent="1"/>
    </xf>
    <xf numFmtId="0" fontId="3" fillId="95" borderId="73" applyNumberFormat="0" applyProtection="0">
      <alignment horizontal="left" vertical="top" indent="1"/>
    </xf>
    <xf numFmtId="0" fontId="3" fillId="95" borderId="73" applyNumberFormat="0" applyProtection="0">
      <alignment horizontal="left" vertical="top" indent="1"/>
    </xf>
    <xf numFmtId="0" fontId="3" fillId="95" borderId="73" applyNumberFormat="0" applyProtection="0">
      <alignment horizontal="left" vertical="top" indent="1"/>
    </xf>
    <xf numFmtId="0" fontId="3" fillId="95" borderId="73" applyNumberFormat="0" applyProtection="0">
      <alignment horizontal="left" vertical="top" indent="1"/>
    </xf>
    <xf numFmtId="0" fontId="3" fillId="95" borderId="73" applyNumberFormat="0" applyProtection="0">
      <alignment horizontal="left" vertical="top" indent="1"/>
    </xf>
    <xf numFmtId="0" fontId="3" fillId="95" borderId="73" applyNumberFormat="0" applyProtection="0">
      <alignment horizontal="left" vertical="top" indent="1"/>
    </xf>
    <xf numFmtId="0" fontId="3" fillId="95" borderId="73" applyNumberFormat="0" applyProtection="0">
      <alignment horizontal="left" vertical="top" indent="1"/>
    </xf>
    <xf numFmtId="0" fontId="3" fillId="95" borderId="73" applyNumberFormat="0" applyProtection="0">
      <alignment horizontal="left" vertical="top" indent="1"/>
    </xf>
    <xf numFmtId="0" fontId="3" fillId="95" borderId="73" applyNumberFormat="0" applyProtection="0">
      <alignment horizontal="left" vertical="top" indent="1"/>
    </xf>
    <xf numFmtId="0" fontId="3" fillId="95" borderId="73" applyNumberFormat="0" applyProtection="0">
      <alignment horizontal="left" vertical="top" indent="1"/>
    </xf>
    <xf numFmtId="0" fontId="3" fillId="95" borderId="73" applyNumberFormat="0" applyProtection="0">
      <alignment horizontal="left" vertical="top" indent="1"/>
    </xf>
    <xf numFmtId="0" fontId="3" fillId="95" borderId="73" applyNumberFormat="0" applyProtection="0">
      <alignment horizontal="left" vertical="top" indent="1"/>
    </xf>
    <xf numFmtId="0" fontId="3" fillId="95" borderId="73" applyNumberFormat="0" applyProtection="0">
      <alignment horizontal="left" vertical="top" indent="1"/>
    </xf>
    <xf numFmtId="0" fontId="3" fillId="95" borderId="73" applyNumberFormat="0" applyProtection="0">
      <alignment horizontal="left" vertical="top" indent="1"/>
    </xf>
    <xf numFmtId="0" fontId="3" fillId="95" borderId="73" applyNumberFormat="0" applyProtection="0">
      <alignment horizontal="left" vertical="top" indent="1"/>
    </xf>
    <xf numFmtId="0" fontId="3" fillId="95" borderId="73" applyNumberFormat="0" applyProtection="0">
      <alignment horizontal="left" vertical="top" indent="1"/>
    </xf>
    <xf numFmtId="0" fontId="3" fillId="95" borderId="73" applyNumberFormat="0" applyProtection="0">
      <alignment horizontal="left" vertical="top" indent="1"/>
    </xf>
    <xf numFmtId="0" fontId="3" fillId="95" borderId="73" applyNumberFormat="0" applyProtection="0">
      <alignment horizontal="left" vertical="top" indent="1"/>
    </xf>
    <xf numFmtId="0" fontId="3" fillId="95" borderId="73" applyNumberFormat="0" applyProtection="0">
      <alignment horizontal="left" vertical="top" indent="1"/>
    </xf>
    <xf numFmtId="0" fontId="3" fillId="95" borderId="73" applyNumberFormat="0" applyProtection="0">
      <alignment horizontal="left" vertical="top" indent="1"/>
    </xf>
    <xf numFmtId="0" fontId="3" fillId="95" borderId="73" applyNumberFormat="0" applyProtection="0">
      <alignment horizontal="left" vertical="top" indent="1"/>
    </xf>
    <xf numFmtId="0" fontId="3" fillId="95" borderId="73" applyNumberFormat="0" applyProtection="0">
      <alignment horizontal="left" vertical="top" indent="1"/>
    </xf>
    <xf numFmtId="0" fontId="3" fillId="95" borderId="73" applyNumberFormat="0" applyProtection="0">
      <alignment horizontal="left" vertical="top" indent="1"/>
    </xf>
    <xf numFmtId="0" fontId="3" fillId="95" borderId="73" applyNumberFormat="0" applyProtection="0">
      <alignment horizontal="left" vertical="top" indent="1"/>
    </xf>
    <xf numFmtId="0" fontId="3" fillId="95" borderId="73" applyNumberFormat="0" applyProtection="0">
      <alignment horizontal="left" vertical="top" indent="1"/>
    </xf>
    <xf numFmtId="0" fontId="3" fillId="95" borderId="73" applyNumberFormat="0" applyProtection="0">
      <alignment horizontal="left" vertical="top" indent="1"/>
    </xf>
    <xf numFmtId="0" fontId="3" fillId="95" borderId="73" applyNumberFormat="0" applyProtection="0">
      <alignment horizontal="left" vertical="top" indent="1"/>
    </xf>
    <xf numFmtId="0" fontId="3" fillId="95" borderId="73" applyNumberFormat="0" applyProtection="0">
      <alignment horizontal="left" vertical="top" indent="1"/>
    </xf>
    <xf numFmtId="0" fontId="3" fillId="95" borderId="73" applyNumberFormat="0" applyProtection="0">
      <alignment horizontal="left" vertical="top" indent="1"/>
    </xf>
    <xf numFmtId="0" fontId="3" fillId="95" borderId="73" applyNumberFormat="0" applyProtection="0">
      <alignment horizontal="left" vertical="top" indent="1"/>
    </xf>
    <xf numFmtId="0" fontId="3" fillId="95" borderId="73" applyNumberFormat="0" applyProtection="0">
      <alignment horizontal="left" vertical="top" indent="1"/>
    </xf>
    <xf numFmtId="0" fontId="3" fillId="95" borderId="73" applyNumberFormat="0" applyProtection="0">
      <alignment horizontal="left" vertical="top" indent="1"/>
    </xf>
    <xf numFmtId="0" fontId="3" fillId="95" borderId="73" applyNumberFormat="0" applyProtection="0">
      <alignment horizontal="left" vertical="top" indent="1"/>
    </xf>
    <xf numFmtId="0" fontId="3" fillId="95" borderId="73" applyNumberFormat="0" applyProtection="0">
      <alignment horizontal="left" vertical="top" indent="1"/>
    </xf>
    <xf numFmtId="0" fontId="3" fillId="95" borderId="73" applyNumberFormat="0" applyProtection="0">
      <alignment horizontal="left" vertical="top" indent="1"/>
    </xf>
    <xf numFmtId="0" fontId="3" fillId="95" borderId="73" applyNumberFormat="0" applyProtection="0">
      <alignment horizontal="left" vertical="top" indent="1"/>
    </xf>
    <xf numFmtId="0" fontId="3" fillId="95" borderId="73" applyNumberFormat="0" applyProtection="0">
      <alignment horizontal="left" vertical="top" indent="1"/>
    </xf>
    <xf numFmtId="0" fontId="3" fillId="95" borderId="73" applyNumberFormat="0" applyProtection="0">
      <alignment horizontal="left" vertical="top" indent="1"/>
    </xf>
    <xf numFmtId="0" fontId="3" fillId="95" borderId="73" applyNumberFormat="0" applyProtection="0">
      <alignment horizontal="left" vertical="top" indent="1"/>
    </xf>
    <xf numFmtId="0" fontId="3" fillId="95" borderId="73" applyNumberFormat="0" applyProtection="0">
      <alignment horizontal="left" vertical="top" indent="1"/>
    </xf>
    <xf numFmtId="0" fontId="3" fillId="95" borderId="73" applyNumberFormat="0" applyProtection="0">
      <alignment horizontal="left" vertical="top" indent="1"/>
    </xf>
    <xf numFmtId="0" fontId="3" fillId="95" borderId="73" applyNumberFormat="0" applyProtection="0">
      <alignment horizontal="left" vertical="top" indent="1"/>
    </xf>
    <xf numFmtId="0" fontId="3" fillId="95" borderId="73" applyNumberFormat="0" applyProtection="0">
      <alignment horizontal="left" vertical="top" indent="1"/>
    </xf>
    <xf numFmtId="0" fontId="3" fillId="95" borderId="73" applyNumberFormat="0" applyProtection="0">
      <alignment horizontal="left" vertical="top" indent="1"/>
    </xf>
    <xf numFmtId="0" fontId="3" fillId="95" borderId="73" applyNumberFormat="0" applyProtection="0">
      <alignment horizontal="left" vertical="top" indent="1"/>
    </xf>
    <xf numFmtId="0" fontId="3" fillId="95" borderId="73" applyNumberFormat="0" applyProtection="0">
      <alignment horizontal="left" vertical="top" indent="1"/>
    </xf>
    <xf numFmtId="0" fontId="3" fillId="95" borderId="73" applyNumberFormat="0" applyProtection="0">
      <alignment horizontal="left" vertical="top" indent="1"/>
    </xf>
    <xf numFmtId="0" fontId="3" fillId="95" borderId="73" applyNumberFormat="0" applyProtection="0">
      <alignment horizontal="left" vertical="top" indent="1"/>
    </xf>
    <xf numFmtId="0" fontId="3" fillId="95" borderId="73" applyNumberFormat="0" applyProtection="0">
      <alignment horizontal="left" vertical="top" indent="1"/>
    </xf>
    <xf numFmtId="0" fontId="3" fillId="95" borderId="73" applyNumberFormat="0" applyProtection="0">
      <alignment horizontal="left" vertical="top" indent="1"/>
    </xf>
    <xf numFmtId="0" fontId="3" fillId="95" borderId="73" applyNumberFormat="0" applyProtection="0">
      <alignment horizontal="left" vertical="top" indent="1"/>
    </xf>
    <xf numFmtId="0" fontId="3" fillId="95" borderId="73" applyNumberFormat="0" applyProtection="0">
      <alignment horizontal="left" vertical="top" indent="1"/>
    </xf>
    <xf numFmtId="0" fontId="3" fillId="95" borderId="73" applyNumberFormat="0" applyProtection="0">
      <alignment horizontal="left" vertical="top" indent="1"/>
    </xf>
    <xf numFmtId="0" fontId="3" fillId="95" borderId="73" applyNumberFormat="0" applyProtection="0">
      <alignment horizontal="left" vertical="top" indent="1"/>
    </xf>
    <xf numFmtId="0" fontId="3" fillId="95" borderId="73" applyNumberFormat="0" applyProtection="0">
      <alignment horizontal="left" vertical="top" indent="1"/>
    </xf>
    <xf numFmtId="0" fontId="3" fillId="95" borderId="73" applyNumberFormat="0" applyProtection="0">
      <alignment horizontal="left" vertical="top" indent="1"/>
    </xf>
    <xf numFmtId="0" fontId="3" fillId="95" borderId="73" applyNumberFormat="0" applyProtection="0">
      <alignment horizontal="left" vertical="top" indent="1"/>
    </xf>
    <xf numFmtId="0" fontId="3" fillId="95" borderId="73" applyNumberFormat="0" applyProtection="0">
      <alignment horizontal="left" vertical="top" indent="1"/>
    </xf>
    <xf numFmtId="0" fontId="3" fillId="95" borderId="73" applyNumberFormat="0" applyProtection="0">
      <alignment horizontal="left" vertical="top" indent="1"/>
    </xf>
    <xf numFmtId="0" fontId="3" fillId="95" borderId="73" applyNumberFormat="0" applyProtection="0">
      <alignment horizontal="left" vertical="top" indent="1"/>
    </xf>
    <xf numFmtId="0" fontId="3" fillId="95" borderId="73" applyNumberFormat="0" applyProtection="0">
      <alignment horizontal="left" vertical="top" indent="1"/>
    </xf>
    <xf numFmtId="0" fontId="3" fillId="95" borderId="73" applyNumberFormat="0" applyProtection="0">
      <alignment horizontal="left" vertical="top" indent="1"/>
    </xf>
    <xf numFmtId="0" fontId="3" fillId="95" borderId="73" applyNumberFormat="0" applyProtection="0">
      <alignment horizontal="left" vertical="top" indent="1"/>
    </xf>
    <xf numFmtId="0" fontId="3" fillId="95" borderId="73" applyNumberFormat="0" applyProtection="0">
      <alignment horizontal="left" vertical="top" indent="1"/>
    </xf>
    <xf numFmtId="4" fontId="36" fillId="49" borderId="73" applyNumberFormat="0" applyProtection="0">
      <alignment vertical="center"/>
    </xf>
    <xf numFmtId="4" fontId="36" fillId="49" borderId="73" applyNumberFormat="0" applyProtection="0">
      <alignment vertical="center"/>
    </xf>
    <xf numFmtId="4" fontId="36" fillId="49" borderId="73" applyNumberFormat="0" applyProtection="0">
      <alignment vertical="center"/>
    </xf>
    <xf numFmtId="4" fontId="36" fillId="49" borderId="73" applyNumberFormat="0" applyProtection="0">
      <alignment vertical="center"/>
    </xf>
    <xf numFmtId="4" fontId="36" fillId="49" borderId="73" applyNumberFormat="0" applyProtection="0">
      <alignment vertical="center"/>
    </xf>
    <xf numFmtId="4" fontId="36" fillId="49" borderId="73" applyNumberFormat="0" applyProtection="0">
      <alignment vertical="center"/>
    </xf>
    <xf numFmtId="4" fontId="36" fillId="49" borderId="73" applyNumberFormat="0" applyProtection="0">
      <alignment vertical="center"/>
    </xf>
    <xf numFmtId="4" fontId="36" fillId="49" borderId="73" applyNumberFormat="0" applyProtection="0">
      <alignment vertical="center"/>
    </xf>
    <xf numFmtId="4" fontId="36" fillId="49" borderId="73" applyNumberFormat="0" applyProtection="0">
      <alignment vertical="center"/>
    </xf>
    <xf numFmtId="4" fontId="36" fillId="49" borderId="73" applyNumberFormat="0" applyProtection="0">
      <alignment vertical="center"/>
    </xf>
    <xf numFmtId="4" fontId="36" fillId="49" borderId="73" applyNumberFormat="0" applyProtection="0">
      <alignment vertical="center"/>
    </xf>
    <xf numFmtId="4" fontId="36" fillId="49" borderId="73" applyNumberFormat="0" applyProtection="0">
      <alignment vertical="center"/>
    </xf>
    <xf numFmtId="4" fontId="36" fillId="49" borderId="73" applyNumberFormat="0" applyProtection="0">
      <alignment vertical="center"/>
    </xf>
    <xf numFmtId="4" fontId="36" fillId="49" borderId="73" applyNumberFormat="0" applyProtection="0">
      <alignment vertical="center"/>
    </xf>
    <xf numFmtId="4" fontId="36" fillId="49" borderId="73" applyNumberFormat="0" applyProtection="0">
      <alignment vertical="center"/>
    </xf>
    <xf numFmtId="4" fontId="36" fillId="49" borderId="73" applyNumberFormat="0" applyProtection="0">
      <alignment vertical="center"/>
    </xf>
    <xf numFmtId="4" fontId="36" fillId="49" borderId="73" applyNumberFormat="0" applyProtection="0">
      <alignment vertical="center"/>
    </xf>
    <xf numFmtId="4" fontId="36" fillId="49" borderId="73" applyNumberFormat="0" applyProtection="0">
      <alignment vertical="center"/>
    </xf>
    <xf numFmtId="4" fontId="36" fillId="49" borderId="73" applyNumberFormat="0" applyProtection="0">
      <alignment vertical="center"/>
    </xf>
    <xf numFmtId="4" fontId="36" fillId="49" borderId="73" applyNumberFormat="0" applyProtection="0">
      <alignment vertical="center"/>
    </xf>
    <xf numFmtId="4" fontId="36" fillId="49" borderId="73" applyNumberFormat="0" applyProtection="0">
      <alignment vertical="center"/>
    </xf>
    <xf numFmtId="4" fontId="36" fillId="49" borderId="73" applyNumberFormat="0" applyProtection="0">
      <alignment vertical="center"/>
    </xf>
    <xf numFmtId="4" fontId="36" fillId="49" borderId="73" applyNumberFormat="0" applyProtection="0">
      <alignment vertical="center"/>
    </xf>
    <xf numFmtId="4" fontId="36" fillId="49" borderId="73" applyNumberFormat="0" applyProtection="0">
      <alignment vertical="center"/>
    </xf>
    <xf numFmtId="4" fontId="36" fillId="49" borderId="73" applyNumberFormat="0" applyProtection="0">
      <alignment vertical="center"/>
    </xf>
    <xf numFmtId="4" fontId="36" fillId="49" borderId="73" applyNumberFormat="0" applyProtection="0">
      <alignment vertical="center"/>
    </xf>
    <xf numFmtId="4" fontId="36" fillId="49" borderId="73" applyNumberFormat="0" applyProtection="0">
      <alignment vertical="center"/>
    </xf>
    <xf numFmtId="4" fontId="36" fillId="49" borderId="73" applyNumberFormat="0" applyProtection="0">
      <alignment vertical="center"/>
    </xf>
    <xf numFmtId="4" fontId="36" fillId="49" borderId="73" applyNumberFormat="0" applyProtection="0">
      <alignment vertical="center"/>
    </xf>
    <xf numFmtId="4" fontId="36" fillId="49" borderId="73" applyNumberFormat="0" applyProtection="0">
      <alignment vertical="center"/>
    </xf>
    <xf numFmtId="4" fontId="36" fillId="49" borderId="73" applyNumberFormat="0" applyProtection="0">
      <alignment vertical="center"/>
    </xf>
    <xf numFmtId="4" fontId="36" fillId="49" borderId="73" applyNumberFormat="0" applyProtection="0">
      <alignment vertical="center"/>
    </xf>
    <xf numFmtId="4" fontId="36" fillId="49" borderId="73" applyNumberFormat="0" applyProtection="0">
      <alignment vertical="center"/>
    </xf>
    <xf numFmtId="4" fontId="36" fillId="49" borderId="73" applyNumberFormat="0" applyProtection="0">
      <alignment vertical="center"/>
    </xf>
    <xf numFmtId="4" fontId="36" fillId="49" borderId="73" applyNumberFormat="0" applyProtection="0">
      <alignment vertical="center"/>
    </xf>
    <xf numFmtId="4" fontId="36" fillId="49" borderId="73" applyNumberFormat="0" applyProtection="0">
      <alignment vertical="center"/>
    </xf>
    <xf numFmtId="4" fontId="36" fillId="49" borderId="73" applyNumberFormat="0" applyProtection="0">
      <alignment vertical="center"/>
    </xf>
    <xf numFmtId="4" fontId="36" fillId="49" borderId="73" applyNumberFormat="0" applyProtection="0">
      <alignment vertical="center"/>
    </xf>
    <xf numFmtId="4" fontId="36" fillId="49" borderId="73" applyNumberFormat="0" applyProtection="0">
      <alignment vertical="center"/>
    </xf>
    <xf numFmtId="4" fontId="36" fillId="49" borderId="73" applyNumberFormat="0" applyProtection="0">
      <alignment vertical="center"/>
    </xf>
    <xf numFmtId="4" fontId="36" fillId="49" borderId="73" applyNumberFormat="0" applyProtection="0">
      <alignment vertical="center"/>
    </xf>
    <xf numFmtId="4" fontId="36" fillId="49" borderId="73" applyNumberFormat="0" applyProtection="0">
      <alignment vertical="center"/>
    </xf>
    <xf numFmtId="4" fontId="36" fillId="49" borderId="73" applyNumberFormat="0" applyProtection="0">
      <alignment vertical="center"/>
    </xf>
    <xf numFmtId="4" fontId="36" fillId="49" borderId="73" applyNumberFormat="0" applyProtection="0">
      <alignment vertical="center"/>
    </xf>
    <xf numFmtId="4" fontId="36" fillId="49" borderId="73" applyNumberFormat="0" applyProtection="0">
      <alignment vertical="center"/>
    </xf>
    <xf numFmtId="4" fontId="36" fillId="49" borderId="73" applyNumberFormat="0" applyProtection="0">
      <alignment vertical="center"/>
    </xf>
    <xf numFmtId="4" fontId="36" fillId="49" borderId="73" applyNumberFormat="0" applyProtection="0">
      <alignment vertical="center"/>
    </xf>
    <xf numFmtId="4" fontId="36" fillId="49" borderId="73" applyNumberFormat="0" applyProtection="0">
      <alignment vertical="center"/>
    </xf>
    <xf numFmtId="4" fontId="36" fillId="49" borderId="73" applyNumberFormat="0" applyProtection="0">
      <alignment vertical="center"/>
    </xf>
    <xf numFmtId="4" fontId="36" fillId="49" borderId="73" applyNumberFormat="0" applyProtection="0">
      <alignment vertical="center"/>
    </xf>
    <xf numFmtId="4" fontId="36" fillId="49" borderId="73" applyNumberFormat="0" applyProtection="0">
      <alignment vertical="center"/>
    </xf>
    <xf numFmtId="4" fontId="36" fillId="49" borderId="73" applyNumberFormat="0" applyProtection="0">
      <alignment vertical="center"/>
    </xf>
    <xf numFmtId="4" fontId="36" fillId="49" borderId="73" applyNumberFormat="0" applyProtection="0">
      <alignment vertical="center"/>
    </xf>
    <xf numFmtId="4" fontId="36" fillId="49" borderId="73" applyNumberFormat="0" applyProtection="0">
      <alignment vertical="center"/>
    </xf>
    <xf numFmtId="4" fontId="36" fillId="49" borderId="73" applyNumberFormat="0" applyProtection="0">
      <alignment vertical="center"/>
    </xf>
    <xf numFmtId="4" fontId="36" fillId="49" borderId="73" applyNumberFormat="0" applyProtection="0">
      <alignment vertical="center"/>
    </xf>
    <xf numFmtId="4" fontId="36" fillId="49" borderId="73" applyNumberFormat="0" applyProtection="0">
      <alignment vertical="center"/>
    </xf>
    <xf numFmtId="4" fontId="36" fillId="49" borderId="73" applyNumberFormat="0" applyProtection="0">
      <alignment vertical="center"/>
    </xf>
    <xf numFmtId="4" fontId="36" fillId="49" borderId="73" applyNumberFormat="0" applyProtection="0">
      <alignment vertical="center"/>
    </xf>
    <xf numFmtId="4" fontId="36" fillId="49" borderId="73" applyNumberFormat="0" applyProtection="0">
      <alignment vertical="center"/>
    </xf>
    <xf numFmtId="4" fontId="36" fillId="49" borderId="73" applyNumberFormat="0" applyProtection="0">
      <alignment vertical="center"/>
    </xf>
    <xf numFmtId="4" fontId="36" fillId="49" borderId="73" applyNumberFormat="0" applyProtection="0">
      <alignment vertical="center"/>
    </xf>
    <xf numFmtId="4" fontId="36" fillId="49" borderId="73" applyNumberFormat="0" applyProtection="0">
      <alignment vertical="center"/>
    </xf>
    <xf numFmtId="4" fontId="36" fillId="49" borderId="73" applyNumberFormat="0" applyProtection="0">
      <alignment vertical="center"/>
    </xf>
    <xf numFmtId="4" fontId="36" fillId="49" borderId="73" applyNumberFormat="0" applyProtection="0">
      <alignment vertical="center"/>
    </xf>
    <xf numFmtId="4" fontId="36" fillId="49" borderId="73" applyNumberFormat="0" applyProtection="0">
      <alignment vertical="center"/>
    </xf>
    <xf numFmtId="4" fontId="36" fillId="49" borderId="73" applyNumberFormat="0" applyProtection="0">
      <alignment vertical="center"/>
    </xf>
    <xf numFmtId="4" fontId="36" fillId="49" borderId="73" applyNumberFormat="0" applyProtection="0">
      <alignment vertical="center"/>
    </xf>
    <xf numFmtId="4" fontId="36" fillId="49" borderId="73" applyNumberFormat="0" applyProtection="0">
      <alignment vertical="center"/>
    </xf>
    <xf numFmtId="4" fontId="36" fillId="49" borderId="73" applyNumberFormat="0" applyProtection="0">
      <alignment vertical="center"/>
    </xf>
    <xf numFmtId="4" fontId="36" fillId="49" borderId="73" applyNumberFormat="0" applyProtection="0">
      <alignment vertical="center"/>
    </xf>
    <xf numFmtId="4" fontId="36" fillId="49" borderId="73" applyNumberFormat="0" applyProtection="0">
      <alignment vertical="center"/>
    </xf>
    <xf numFmtId="4" fontId="36" fillId="49" borderId="73" applyNumberFormat="0" applyProtection="0">
      <alignment vertical="center"/>
    </xf>
    <xf numFmtId="4" fontId="36" fillId="49" borderId="73" applyNumberFormat="0" applyProtection="0">
      <alignment vertical="center"/>
    </xf>
    <xf numFmtId="4" fontId="36" fillId="49" borderId="73" applyNumberFormat="0" applyProtection="0">
      <alignment vertical="center"/>
    </xf>
    <xf numFmtId="4" fontId="36" fillId="49" borderId="73" applyNumberFormat="0" applyProtection="0">
      <alignment vertical="center"/>
    </xf>
    <xf numFmtId="4" fontId="36" fillId="49" borderId="73" applyNumberFormat="0" applyProtection="0">
      <alignment vertical="center"/>
    </xf>
    <xf numFmtId="4" fontId="36" fillId="49" borderId="73" applyNumberFormat="0" applyProtection="0">
      <alignment vertical="center"/>
    </xf>
    <xf numFmtId="4" fontId="36" fillId="49" borderId="73" applyNumberFormat="0" applyProtection="0">
      <alignment vertical="center"/>
    </xf>
    <xf numFmtId="4" fontId="36" fillId="49" borderId="73" applyNumberFormat="0" applyProtection="0">
      <alignment vertical="center"/>
    </xf>
    <xf numFmtId="4" fontId="36" fillId="49" borderId="73" applyNumberFormat="0" applyProtection="0">
      <alignment vertical="center"/>
    </xf>
    <xf numFmtId="4" fontId="36" fillId="49" borderId="73" applyNumberFormat="0" applyProtection="0">
      <alignment vertical="center"/>
    </xf>
    <xf numFmtId="4" fontId="36" fillId="49" borderId="73" applyNumberFormat="0" applyProtection="0">
      <alignment vertical="center"/>
    </xf>
    <xf numFmtId="4" fontId="36" fillId="49" borderId="73" applyNumberFormat="0" applyProtection="0">
      <alignment vertical="center"/>
    </xf>
    <xf numFmtId="4" fontId="36" fillId="49" borderId="73" applyNumberFormat="0" applyProtection="0">
      <alignment vertical="center"/>
    </xf>
    <xf numFmtId="4" fontId="36" fillId="49" borderId="73" applyNumberFormat="0" applyProtection="0">
      <alignment vertical="center"/>
    </xf>
    <xf numFmtId="4" fontId="36" fillId="49" borderId="73" applyNumberFormat="0" applyProtection="0">
      <alignment vertical="center"/>
    </xf>
    <xf numFmtId="4" fontId="36" fillId="49" borderId="73" applyNumberFormat="0" applyProtection="0">
      <alignment vertical="center"/>
    </xf>
    <xf numFmtId="4" fontId="36" fillId="49" borderId="73" applyNumberFormat="0" applyProtection="0">
      <alignment vertical="center"/>
    </xf>
    <xf numFmtId="4" fontId="36" fillId="49" borderId="73" applyNumberFormat="0" applyProtection="0">
      <alignment vertical="center"/>
    </xf>
    <xf numFmtId="4" fontId="36" fillId="49" borderId="73" applyNumberFormat="0" applyProtection="0">
      <alignment vertical="center"/>
    </xf>
    <xf numFmtId="4" fontId="36" fillId="49" borderId="73" applyNumberFormat="0" applyProtection="0">
      <alignment vertical="center"/>
    </xf>
    <xf numFmtId="4" fontId="36" fillId="49" borderId="73" applyNumberFormat="0" applyProtection="0">
      <alignment vertical="center"/>
    </xf>
    <xf numFmtId="4" fontId="36" fillId="49" borderId="73" applyNumberFormat="0" applyProtection="0">
      <alignment vertical="center"/>
    </xf>
    <xf numFmtId="4" fontId="36" fillId="49" borderId="73" applyNumberFormat="0" applyProtection="0">
      <alignment vertical="center"/>
    </xf>
    <xf numFmtId="4" fontId="36" fillId="49" borderId="73" applyNumberFormat="0" applyProtection="0">
      <alignment vertical="center"/>
    </xf>
    <xf numFmtId="4" fontId="36" fillId="49" borderId="73" applyNumberFormat="0" applyProtection="0">
      <alignment vertical="center"/>
    </xf>
    <xf numFmtId="4" fontId="36" fillId="49" borderId="73" applyNumberFormat="0" applyProtection="0">
      <alignment vertical="center"/>
    </xf>
    <xf numFmtId="4" fontId="36" fillId="49" borderId="73" applyNumberFormat="0" applyProtection="0">
      <alignment vertical="center"/>
    </xf>
    <xf numFmtId="4" fontId="36" fillId="49" borderId="73" applyNumberFormat="0" applyProtection="0">
      <alignment vertical="center"/>
    </xf>
    <xf numFmtId="4" fontId="36" fillId="49" borderId="73" applyNumberFormat="0" applyProtection="0">
      <alignment vertical="center"/>
    </xf>
    <xf numFmtId="4" fontId="36" fillId="49" borderId="73" applyNumberFormat="0" applyProtection="0">
      <alignment vertical="center"/>
    </xf>
    <xf numFmtId="4" fontId="36" fillId="49" borderId="73" applyNumberFormat="0" applyProtection="0">
      <alignment vertical="center"/>
    </xf>
    <xf numFmtId="4" fontId="36" fillId="49" borderId="73" applyNumberFormat="0" applyProtection="0">
      <alignment vertical="center"/>
    </xf>
    <xf numFmtId="4" fontId="36" fillId="49" borderId="73" applyNumberFormat="0" applyProtection="0">
      <alignment vertical="center"/>
    </xf>
    <xf numFmtId="4" fontId="36" fillId="49" borderId="73" applyNumberFormat="0" applyProtection="0">
      <alignment vertical="center"/>
    </xf>
    <xf numFmtId="4" fontId="36" fillId="49" borderId="73" applyNumberFormat="0" applyProtection="0">
      <alignment vertical="center"/>
    </xf>
    <xf numFmtId="4" fontId="36" fillId="49" borderId="73" applyNumberFormat="0" applyProtection="0">
      <alignment vertical="center"/>
    </xf>
    <xf numFmtId="4" fontId="36" fillId="49" borderId="73" applyNumberFormat="0" applyProtection="0">
      <alignment vertical="center"/>
    </xf>
    <xf numFmtId="4" fontId="36" fillId="49" borderId="73" applyNumberFormat="0" applyProtection="0">
      <alignment vertical="center"/>
    </xf>
    <xf numFmtId="4" fontId="36" fillId="49" borderId="73" applyNumberFormat="0" applyProtection="0">
      <alignment vertical="center"/>
    </xf>
    <xf numFmtId="4" fontId="36" fillId="49" borderId="73" applyNumberFormat="0" applyProtection="0">
      <alignment vertical="center"/>
    </xf>
    <xf numFmtId="4" fontId="36" fillId="49" borderId="73" applyNumberFormat="0" applyProtection="0">
      <alignment vertical="center"/>
    </xf>
    <xf numFmtId="4" fontId="36" fillId="49" borderId="73" applyNumberFormat="0" applyProtection="0">
      <alignment vertical="center"/>
    </xf>
    <xf numFmtId="4" fontId="36" fillId="49" borderId="73" applyNumberFormat="0" applyProtection="0">
      <alignment vertical="center"/>
    </xf>
    <xf numFmtId="4" fontId="36" fillId="49" borderId="73" applyNumberFormat="0" applyProtection="0">
      <alignment vertical="center"/>
    </xf>
    <xf numFmtId="4" fontId="36" fillId="49" borderId="73" applyNumberFormat="0" applyProtection="0">
      <alignment vertical="center"/>
    </xf>
    <xf numFmtId="4" fontId="36" fillId="49" borderId="73" applyNumberFormat="0" applyProtection="0">
      <alignment vertical="center"/>
    </xf>
    <xf numFmtId="4" fontId="36" fillId="49" borderId="73" applyNumberFormat="0" applyProtection="0">
      <alignment vertical="center"/>
    </xf>
    <xf numFmtId="4" fontId="36" fillId="49" borderId="73" applyNumberFormat="0" applyProtection="0">
      <alignment vertical="center"/>
    </xf>
    <xf numFmtId="4" fontId="36" fillId="49" borderId="73" applyNumberFormat="0" applyProtection="0">
      <alignment vertical="center"/>
    </xf>
    <xf numFmtId="4" fontId="36" fillId="49" borderId="73" applyNumberFormat="0" applyProtection="0">
      <alignment vertical="center"/>
    </xf>
    <xf numFmtId="4" fontId="36" fillId="49" borderId="73" applyNumberFormat="0" applyProtection="0">
      <alignment vertical="center"/>
    </xf>
    <xf numFmtId="4" fontId="36" fillId="49" borderId="73" applyNumberFormat="0" applyProtection="0">
      <alignment vertical="center"/>
    </xf>
    <xf numFmtId="4" fontId="36" fillId="49" borderId="73" applyNumberFormat="0" applyProtection="0">
      <alignment vertical="center"/>
    </xf>
    <xf numFmtId="4" fontId="36" fillId="49" borderId="73" applyNumberFormat="0" applyProtection="0">
      <alignment vertical="center"/>
    </xf>
    <xf numFmtId="4" fontId="36" fillId="49" borderId="73" applyNumberFormat="0" applyProtection="0">
      <alignment vertical="center"/>
    </xf>
    <xf numFmtId="4" fontId="36" fillId="49" borderId="73" applyNumberFormat="0" applyProtection="0">
      <alignment vertical="center"/>
    </xf>
    <xf numFmtId="4" fontId="36" fillId="49" borderId="73" applyNumberFormat="0" applyProtection="0">
      <alignment vertical="center"/>
    </xf>
    <xf numFmtId="4" fontId="36" fillId="49" borderId="73" applyNumberFormat="0" applyProtection="0">
      <alignment vertical="center"/>
    </xf>
    <xf numFmtId="4" fontId="36" fillId="49" borderId="73" applyNumberFormat="0" applyProtection="0">
      <alignment vertical="center"/>
    </xf>
    <xf numFmtId="4" fontId="36" fillId="49" borderId="73" applyNumberFormat="0" applyProtection="0">
      <alignment vertical="center"/>
    </xf>
    <xf numFmtId="4" fontId="36" fillId="49" borderId="73" applyNumberFormat="0" applyProtection="0">
      <alignment vertical="center"/>
    </xf>
    <xf numFmtId="4" fontId="36" fillId="49" borderId="73" applyNumberFormat="0" applyProtection="0">
      <alignment vertical="center"/>
    </xf>
    <xf numFmtId="4" fontId="36" fillId="49" borderId="73" applyNumberFormat="0" applyProtection="0">
      <alignment vertical="center"/>
    </xf>
    <xf numFmtId="4" fontId="36" fillId="49" borderId="73" applyNumberFormat="0" applyProtection="0">
      <alignment vertical="center"/>
    </xf>
    <xf numFmtId="4" fontId="36" fillId="49" borderId="73" applyNumberFormat="0" applyProtection="0">
      <alignment vertical="center"/>
    </xf>
    <xf numFmtId="4" fontId="36" fillId="49" borderId="73" applyNumberFormat="0" applyProtection="0">
      <alignment vertical="center"/>
    </xf>
    <xf numFmtId="4" fontId="36" fillId="49" borderId="73" applyNumberFormat="0" applyProtection="0">
      <alignment vertical="center"/>
    </xf>
    <xf numFmtId="4" fontId="36" fillId="49" borderId="73" applyNumberFormat="0" applyProtection="0">
      <alignment vertical="center"/>
    </xf>
    <xf numFmtId="4" fontId="36" fillId="49" borderId="73" applyNumberFormat="0" applyProtection="0">
      <alignment vertical="center"/>
    </xf>
    <xf numFmtId="4" fontId="36" fillId="49" borderId="73" applyNumberFormat="0" applyProtection="0">
      <alignment vertical="center"/>
    </xf>
    <xf numFmtId="4" fontId="36" fillId="49" borderId="73" applyNumberFormat="0" applyProtection="0">
      <alignment vertical="center"/>
    </xf>
    <xf numFmtId="4" fontId="36" fillId="49" borderId="73" applyNumberFormat="0" applyProtection="0">
      <alignment vertical="center"/>
    </xf>
    <xf numFmtId="4" fontId="36" fillId="49" borderId="73" applyNumberFormat="0" applyProtection="0">
      <alignment vertical="center"/>
    </xf>
    <xf numFmtId="4" fontId="36" fillId="49" borderId="73" applyNumberFormat="0" applyProtection="0">
      <alignment vertical="center"/>
    </xf>
    <xf numFmtId="4" fontId="36" fillId="49" borderId="73" applyNumberFormat="0" applyProtection="0">
      <alignment vertical="center"/>
    </xf>
    <xf numFmtId="4" fontId="36" fillId="49" borderId="73" applyNumberFormat="0" applyProtection="0">
      <alignment vertical="center"/>
    </xf>
    <xf numFmtId="4" fontId="36" fillId="49" borderId="73" applyNumberFormat="0" applyProtection="0">
      <alignment vertical="center"/>
    </xf>
    <xf numFmtId="4" fontId="36" fillId="49" borderId="73" applyNumberFormat="0" applyProtection="0">
      <alignment vertical="center"/>
    </xf>
    <xf numFmtId="4" fontId="36" fillId="49" borderId="73" applyNumberFormat="0" applyProtection="0">
      <alignment vertical="center"/>
    </xf>
    <xf numFmtId="4" fontId="36" fillId="49" borderId="73" applyNumberFormat="0" applyProtection="0">
      <alignment vertical="center"/>
    </xf>
    <xf numFmtId="4" fontId="36" fillId="49" borderId="73" applyNumberFormat="0" applyProtection="0">
      <alignment vertical="center"/>
    </xf>
    <xf numFmtId="4" fontId="36" fillId="49" borderId="73" applyNumberFormat="0" applyProtection="0">
      <alignment vertical="center"/>
    </xf>
    <xf numFmtId="4" fontId="36" fillId="49" borderId="73" applyNumberFormat="0" applyProtection="0">
      <alignment vertical="center"/>
    </xf>
    <xf numFmtId="4" fontId="36" fillId="49" borderId="73" applyNumberFormat="0" applyProtection="0">
      <alignment vertical="center"/>
    </xf>
    <xf numFmtId="4" fontId="36" fillId="49" borderId="73" applyNumberFormat="0" applyProtection="0">
      <alignment vertical="center"/>
    </xf>
    <xf numFmtId="4" fontId="36" fillId="49" borderId="73" applyNumberFormat="0" applyProtection="0">
      <alignment vertical="center"/>
    </xf>
    <xf numFmtId="4" fontId="36" fillId="49" borderId="73" applyNumberFormat="0" applyProtection="0">
      <alignment vertical="center"/>
    </xf>
    <xf numFmtId="4" fontId="36" fillId="49" borderId="73" applyNumberFormat="0" applyProtection="0">
      <alignment vertical="center"/>
    </xf>
    <xf numFmtId="4" fontId="36" fillId="49" borderId="73" applyNumberFormat="0" applyProtection="0">
      <alignment vertical="center"/>
    </xf>
    <xf numFmtId="4" fontId="36" fillId="49" borderId="73" applyNumberFormat="0" applyProtection="0">
      <alignment vertical="center"/>
    </xf>
    <xf numFmtId="4" fontId="36" fillId="49" borderId="73" applyNumberFormat="0" applyProtection="0">
      <alignment vertical="center"/>
    </xf>
    <xf numFmtId="4" fontId="36" fillId="49" borderId="73" applyNumberFormat="0" applyProtection="0">
      <alignment vertical="center"/>
    </xf>
    <xf numFmtId="4" fontId="36" fillId="49" borderId="73" applyNumberFormat="0" applyProtection="0">
      <alignment vertical="center"/>
    </xf>
    <xf numFmtId="4" fontId="36" fillId="49" borderId="73" applyNumberFormat="0" applyProtection="0">
      <alignment vertical="center"/>
    </xf>
    <xf numFmtId="4" fontId="36" fillId="49" borderId="73" applyNumberFormat="0" applyProtection="0">
      <alignment vertical="center"/>
    </xf>
    <xf numFmtId="4" fontId="36" fillId="49" borderId="73" applyNumberFormat="0" applyProtection="0">
      <alignment vertical="center"/>
    </xf>
    <xf numFmtId="4" fontId="36" fillId="49" borderId="73" applyNumberFormat="0" applyProtection="0">
      <alignment vertical="center"/>
    </xf>
    <xf numFmtId="4" fontId="36" fillId="49" borderId="73" applyNumberFormat="0" applyProtection="0">
      <alignment vertical="center"/>
    </xf>
    <xf numFmtId="4" fontId="36" fillId="49" borderId="73" applyNumberFormat="0" applyProtection="0">
      <alignment vertical="center"/>
    </xf>
    <xf numFmtId="4" fontId="36" fillId="49" borderId="73" applyNumberFormat="0" applyProtection="0">
      <alignment vertical="center"/>
    </xf>
    <xf numFmtId="4" fontId="36" fillId="49" borderId="73" applyNumberFormat="0" applyProtection="0">
      <alignment vertical="center"/>
    </xf>
    <xf numFmtId="4" fontId="36" fillId="49" borderId="73" applyNumberFormat="0" applyProtection="0">
      <alignment vertical="center"/>
    </xf>
    <xf numFmtId="4" fontId="36" fillId="49" borderId="73" applyNumberFormat="0" applyProtection="0">
      <alignment vertical="center"/>
    </xf>
    <xf numFmtId="4" fontId="36" fillId="49" borderId="73" applyNumberFormat="0" applyProtection="0">
      <alignment vertical="center"/>
    </xf>
    <xf numFmtId="4" fontId="36" fillId="49" borderId="73" applyNumberFormat="0" applyProtection="0">
      <alignment vertical="center"/>
    </xf>
    <xf numFmtId="4" fontId="36" fillId="49" borderId="73" applyNumberFormat="0" applyProtection="0">
      <alignment vertical="center"/>
    </xf>
    <xf numFmtId="4" fontId="36" fillId="49" borderId="73" applyNumberFormat="0" applyProtection="0">
      <alignment vertical="center"/>
    </xf>
    <xf numFmtId="4" fontId="36" fillId="49" borderId="73" applyNumberFormat="0" applyProtection="0">
      <alignment vertical="center"/>
    </xf>
    <xf numFmtId="4" fontId="36" fillId="49" borderId="73" applyNumberFormat="0" applyProtection="0">
      <alignment vertical="center"/>
    </xf>
    <xf numFmtId="4" fontId="36" fillId="49" borderId="73" applyNumberFormat="0" applyProtection="0">
      <alignment vertical="center"/>
    </xf>
    <xf numFmtId="4" fontId="36" fillId="49" borderId="73" applyNumberFormat="0" applyProtection="0">
      <alignment vertical="center"/>
    </xf>
    <xf numFmtId="4" fontId="36" fillId="49" borderId="73" applyNumberFormat="0" applyProtection="0">
      <alignment vertical="center"/>
    </xf>
    <xf numFmtId="4" fontId="36" fillId="49" borderId="73" applyNumberFormat="0" applyProtection="0">
      <alignment vertical="center"/>
    </xf>
    <xf numFmtId="4" fontId="36" fillId="49" borderId="73" applyNumberFormat="0" applyProtection="0">
      <alignment vertical="center"/>
    </xf>
    <xf numFmtId="4" fontId="36" fillId="49" borderId="73" applyNumberFormat="0" applyProtection="0">
      <alignment vertical="center"/>
    </xf>
    <xf numFmtId="4" fontId="36" fillId="49" borderId="73" applyNumberFormat="0" applyProtection="0">
      <alignment vertical="center"/>
    </xf>
    <xf numFmtId="4" fontId="36" fillId="49" borderId="73" applyNumberFormat="0" applyProtection="0">
      <alignment vertical="center"/>
    </xf>
    <xf numFmtId="4" fontId="36" fillId="49" borderId="73" applyNumberFormat="0" applyProtection="0">
      <alignment vertical="center"/>
    </xf>
    <xf numFmtId="4" fontId="36" fillId="49" borderId="73" applyNumberFormat="0" applyProtection="0">
      <alignment vertical="center"/>
    </xf>
    <xf numFmtId="4" fontId="36" fillId="49" borderId="73" applyNumberFormat="0" applyProtection="0">
      <alignment vertical="center"/>
    </xf>
    <xf numFmtId="4" fontId="36" fillId="49" borderId="73" applyNumberFormat="0" applyProtection="0">
      <alignment vertical="center"/>
    </xf>
    <xf numFmtId="4" fontId="36" fillId="49" borderId="73" applyNumberFormat="0" applyProtection="0">
      <alignment vertical="center"/>
    </xf>
    <xf numFmtId="4" fontId="36" fillId="49" borderId="73" applyNumberFormat="0" applyProtection="0">
      <alignment vertical="center"/>
    </xf>
    <xf numFmtId="4" fontId="36" fillId="49" borderId="73" applyNumberFormat="0" applyProtection="0">
      <alignment vertical="center"/>
    </xf>
    <xf numFmtId="4" fontId="36" fillId="49" borderId="73" applyNumberFormat="0" applyProtection="0">
      <alignment vertical="center"/>
    </xf>
    <xf numFmtId="4" fontId="36" fillId="49" borderId="73" applyNumberFormat="0" applyProtection="0">
      <alignment vertical="center"/>
    </xf>
    <xf numFmtId="4" fontId="36" fillId="49" borderId="73" applyNumberFormat="0" applyProtection="0">
      <alignment vertical="center"/>
    </xf>
    <xf numFmtId="4" fontId="36" fillId="49" borderId="73" applyNumberFormat="0" applyProtection="0">
      <alignment vertical="center"/>
    </xf>
    <xf numFmtId="4" fontId="36" fillId="49" borderId="73" applyNumberFormat="0" applyProtection="0">
      <alignment vertical="center"/>
    </xf>
    <xf numFmtId="4" fontId="36" fillId="49" borderId="73" applyNumberFormat="0" applyProtection="0">
      <alignment vertical="center"/>
    </xf>
    <xf numFmtId="4" fontId="36" fillId="49" borderId="73" applyNumberFormat="0" applyProtection="0">
      <alignment vertical="center"/>
    </xf>
    <xf numFmtId="4" fontId="36" fillId="49" borderId="73" applyNumberFormat="0" applyProtection="0">
      <alignment vertical="center"/>
    </xf>
    <xf numFmtId="4" fontId="36" fillId="49" borderId="73" applyNumberFormat="0" applyProtection="0">
      <alignment vertical="center"/>
    </xf>
    <xf numFmtId="4" fontId="36" fillId="49" borderId="73" applyNumberFormat="0" applyProtection="0">
      <alignment vertical="center"/>
    </xf>
    <xf numFmtId="4" fontId="36" fillId="49" borderId="73" applyNumberFormat="0" applyProtection="0">
      <alignment vertical="center"/>
    </xf>
    <xf numFmtId="4" fontId="36" fillId="49" borderId="73" applyNumberFormat="0" applyProtection="0">
      <alignment vertical="center"/>
    </xf>
    <xf numFmtId="4" fontId="36" fillId="49" borderId="73" applyNumberFormat="0" applyProtection="0">
      <alignment vertical="center"/>
    </xf>
    <xf numFmtId="4" fontId="36" fillId="49" borderId="73" applyNumberFormat="0" applyProtection="0">
      <alignment vertical="center"/>
    </xf>
    <xf numFmtId="4" fontId="36" fillId="49" borderId="73" applyNumberFormat="0" applyProtection="0">
      <alignment vertical="center"/>
    </xf>
    <xf numFmtId="4" fontId="36" fillId="49" borderId="73" applyNumberFormat="0" applyProtection="0">
      <alignment vertical="center"/>
    </xf>
    <xf numFmtId="4" fontId="36" fillId="49" borderId="73" applyNumberFormat="0" applyProtection="0">
      <alignment vertical="center"/>
    </xf>
    <xf numFmtId="4" fontId="36" fillId="49" borderId="73" applyNumberFormat="0" applyProtection="0">
      <alignment vertical="center"/>
    </xf>
    <xf numFmtId="4" fontId="36" fillId="49" borderId="73" applyNumberFormat="0" applyProtection="0">
      <alignment vertical="center"/>
    </xf>
    <xf numFmtId="4" fontId="36" fillId="49" borderId="73" applyNumberFormat="0" applyProtection="0">
      <alignment vertical="center"/>
    </xf>
    <xf numFmtId="4" fontId="36" fillId="49" borderId="73" applyNumberFormat="0" applyProtection="0">
      <alignment vertical="center"/>
    </xf>
    <xf numFmtId="4" fontId="36" fillId="49" borderId="73" applyNumberFormat="0" applyProtection="0">
      <alignment vertical="center"/>
    </xf>
    <xf numFmtId="4" fontId="36" fillId="49" borderId="73" applyNumberFormat="0" applyProtection="0">
      <alignment vertical="center"/>
    </xf>
    <xf numFmtId="4" fontId="36" fillId="49" borderId="73" applyNumberFormat="0" applyProtection="0">
      <alignment vertical="center"/>
    </xf>
    <xf numFmtId="4" fontId="36" fillId="49" borderId="73" applyNumberFormat="0" applyProtection="0">
      <alignment vertical="center"/>
    </xf>
    <xf numFmtId="4" fontId="36" fillId="49" borderId="73" applyNumberFormat="0" applyProtection="0">
      <alignment vertical="center"/>
    </xf>
    <xf numFmtId="4" fontId="36" fillId="49" borderId="73" applyNumberFormat="0" applyProtection="0">
      <alignment vertical="center"/>
    </xf>
    <xf numFmtId="4" fontId="36" fillId="49" borderId="73" applyNumberFormat="0" applyProtection="0">
      <alignment vertical="center"/>
    </xf>
    <xf numFmtId="4" fontId="36" fillId="49" borderId="73" applyNumberFormat="0" applyProtection="0">
      <alignment vertical="center"/>
    </xf>
    <xf numFmtId="4" fontId="36" fillId="49" borderId="73" applyNumberFormat="0" applyProtection="0">
      <alignment vertical="center"/>
    </xf>
    <xf numFmtId="4" fontId="36" fillId="49" borderId="73" applyNumberFormat="0" applyProtection="0">
      <alignment vertical="center"/>
    </xf>
    <xf numFmtId="4" fontId="36" fillId="49" borderId="73" applyNumberFormat="0" applyProtection="0">
      <alignment vertical="center"/>
    </xf>
    <xf numFmtId="4" fontId="36" fillId="49" borderId="73" applyNumberFormat="0" applyProtection="0">
      <alignment vertical="center"/>
    </xf>
    <xf numFmtId="4" fontId="36" fillId="49" borderId="73" applyNumberFormat="0" applyProtection="0">
      <alignment vertical="center"/>
    </xf>
    <xf numFmtId="4" fontId="36" fillId="49" borderId="73" applyNumberFormat="0" applyProtection="0">
      <alignment vertical="center"/>
    </xf>
    <xf numFmtId="4" fontId="36" fillId="49" borderId="73" applyNumberFormat="0" applyProtection="0">
      <alignment vertical="center"/>
    </xf>
    <xf numFmtId="4" fontId="36" fillId="49" borderId="73" applyNumberFormat="0" applyProtection="0">
      <alignment vertical="center"/>
    </xf>
    <xf numFmtId="4" fontId="36" fillId="49" borderId="73" applyNumberFormat="0" applyProtection="0">
      <alignment vertical="center"/>
    </xf>
    <xf numFmtId="4" fontId="36" fillId="49" borderId="73" applyNumberFormat="0" applyProtection="0">
      <alignment vertical="center"/>
    </xf>
    <xf numFmtId="4" fontId="36" fillId="49" borderId="73" applyNumberFormat="0" applyProtection="0">
      <alignment vertical="center"/>
    </xf>
    <xf numFmtId="4" fontId="36" fillId="49" borderId="73" applyNumberFormat="0" applyProtection="0">
      <alignment vertical="center"/>
    </xf>
    <xf numFmtId="4" fontId="36" fillId="49" borderId="73" applyNumberFormat="0" applyProtection="0">
      <alignment vertical="center"/>
    </xf>
    <xf numFmtId="4" fontId="36" fillId="49" borderId="73" applyNumberFormat="0" applyProtection="0">
      <alignment vertical="center"/>
    </xf>
    <xf numFmtId="4" fontId="36" fillId="49" borderId="73" applyNumberFormat="0" applyProtection="0">
      <alignment vertical="center"/>
    </xf>
    <xf numFmtId="4" fontId="36" fillId="49" borderId="73" applyNumberFormat="0" applyProtection="0">
      <alignment vertical="center"/>
    </xf>
    <xf numFmtId="4" fontId="36" fillId="49" borderId="73" applyNumberFormat="0" applyProtection="0">
      <alignment vertical="center"/>
    </xf>
    <xf numFmtId="4" fontId="36" fillId="49" borderId="73" applyNumberFormat="0" applyProtection="0">
      <alignment vertical="center"/>
    </xf>
    <xf numFmtId="4" fontId="36" fillId="49" borderId="73" applyNumberFormat="0" applyProtection="0">
      <alignment vertical="center"/>
    </xf>
    <xf numFmtId="4" fontId="36" fillId="49" borderId="73" applyNumberFormat="0" applyProtection="0">
      <alignment vertical="center"/>
    </xf>
    <xf numFmtId="4" fontId="36" fillId="49" borderId="73" applyNumberFormat="0" applyProtection="0">
      <alignment vertical="center"/>
    </xf>
    <xf numFmtId="4" fontId="36" fillId="49" borderId="73" applyNumberFormat="0" applyProtection="0">
      <alignment vertical="center"/>
    </xf>
    <xf numFmtId="4" fontId="36" fillId="49" borderId="73" applyNumberFormat="0" applyProtection="0">
      <alignment vertical="center"/>
    </xf>
    <xf numFmtId="4" fontId="36" fillId="49" borderId="73" applyNumberFormat="0" applyProtection="0">
      <alignment vertical="center"/>
    </xf>
    <xf numFmtId="4" fontId="36" fillId="49" borderId="73" applyNumberFormat="0" applyProtection="0">
      <alignment vertical="center"/>
    </xf>
    <xf numFmtId="4" fontId="36" fillId="49" borderId="73" applyNumberFormat="0" applyProtection="0">
      <alignment vertical="center"/>
    </xf>
    <xf numFmtId="4" fontId="36" fillId="49" borderId="73" applyNumberFormat="0" applyProtection="0">
      <alignment vertical="center"/>
    </xf>
    <xf numFmtId="4" fontId="36" fillId="49" borderId="73" applyNumberFormat="0" applyProtection="0">
      <alignment vertical="center"/>
    </xf>
    <xf numFmtId="4" fontId="36" fillId="49" borderId="73" applyNumberFormat="0" applyProtection="0">
      <alignment vertical="center"/>
    </xf>
    <xf numFmtId="4" fontId="36" fillId="49" borderId="73" applyNumberFormat="0" applyProtection="0">
      <alignment vertical="center"/>
    </xf>
    <xf numFmtId="4" fontId="36" fillId="49" borderId="73" applyNumberFormat="0" applyProtection="0">
      <alignment vertical="center"/>
    </xf>
    <xf numFmtId="4" fontId="36" fillId="49" borderId="73" applyNumberFormat="0" applyProtection="0">
      <alignment vertical="center"/>
    </xf>
    <xf numFmtId="4" fontId="36" fillId="49" borderId="73" applyNumberFormat="0" applyProtection="0">
      <alignment vertical="center"/>
    </xf>
    <xf numFmtId="4" fontId="36" fillId="49" borderId="73" applyNumberFormat="0" applyProtection="0">
      <alignment vertical="center"/>
    </xf>
    <xf numFmtId="4" fontId="36" fillId="49" borderId="73" applyNumberFormat="0" applyProtection="0">
      <alignment vertical="center"/>
    </xf>
    <xf numFmtId="4" fontId="36" fillId="49" borderId="73" applyNumberFormat="0" applyProtection="0">
      <alignment vertical="center"/>
    </xf>
    <xf numFmtId="4" fontId="36" fillId="49" borderId="73" applyNumberFormat="0" applyProtection="0">
      <alignment vertical="center"/>
    </xf>
    <xf numFmtId="4" fontId="36" fillId="49" borderId="73" applyNumberFormat="0" applyProtection="0">
      <alignment vertical="center"/>
    </xf>
    <xf numFmtId="4" fontId="36" fillId="49" borderId="73" applyNumberFormat="0" applyProtection="0">
      <alignment vertical="center"/>
    </xf>
    <xf numFmtId="4" fontId="36" fillId="49" borderId="73" applyNumberFormat="0" applyProtection="0">
      <alignment vertical="center"/>
    </xf>
    <xf numFmtId="4" fontId="36" fillId="49" borderId="73" applyNumberFormat="0" applyProtection="0">
      <alignment vertical="center"/>
    </xf>
    <xf numFmtId="4" fontId="36" fillId="49" borderId="73" applyNumberFormat="0" applyProtection="0">
      <alignment vertical="center"/>
    </xf>
    <xf numFmtId="4" fontId="36" fillId="49" borderId="73" applyNumberFormat="0" applyProtection="0">
      <alignment vertical="center"/>
    </xf>
    <xf numFmtId="4" fontId="36" fillId="49" borderId="73" applyNumberFormat="0" applyProtection="0">
      <alignment vertical="center"/>
    </xf>
    <xf numFmtId="4" fontId="36" fillId="49" borderId="73" applyNumberFormat="0" applyProtection="0">
      <alignment vertical="center"/>
    </xf>
    <xf numFmtId="4" fontId="36" fillId="49" borderId="73" applyNumberFormat="0" applyProtection="0">
      <alignment vertical="center"/>
    </xf>
    <xf numFmtId="4" fontId="36" fillId="49" borderId="73" applyNumberFormat="0" applyProtection="0">
      <alignment vertical="center"/>
    </xf>
    <xf numFmtId="4" fontId="36" fillId="49" borderId="73" applyNumberFormat="0" applyProtection="0">
      <alignment vertical="center"/>
    </xf>
    <xf numFmtId="4" fontId="36" fillId="49" borderId="73" applyNumberFormat="0" applyProtection="0">
      <alignment vertical="center"/>
    </xf>
    <xf numFmtId="4" fontId="36" fillId="49" borderId="73" applyNumberFormat="0" applyProtection="0">
      <alignment vertical="center"/>
    </xf>
    <xf numFmtId="4" fontId="36" fillId="49" borderId="73" applyNumberFormat="0" applyProtection="0">
      <alignment vertical="center"/>
    </xf>
    <xf numFmtId="4" fontId="36" fillId="49" borderId="73" applyNumberFormat="0" applyProtection="0">
      <alignment vertical="center"/>
    </xf>
    <xf numFmtId="4" fontId="36" fillId="49" borderId="73" applyNumberFormat="0" applyProtection="0">
      <alignment vertical="center"/>
    </xf>
    <xf numFmtId="4" fontId="36" fillId="49" borderId="73" applyNumberFormat="0" applyProtection="0">
      <alignment vertical="center"/>
    </xf>
    <xf numFmtId="4" fontId="36" fillId="49" borderId="73" applyNumberFormat="0" applyProtection="0">
      <alignment vertical="center"/>
    </xf>
    <xf numFmtId="4" fontId="36" fillId="49" borderId="73" applyNumberFormat="0" applyProtection="0">
      <alignment vertical="center"/>
    </xf>
    <xf numFmtId="4" fontId="36" fillId="49" borderId="73" applyNumberFormat="0" applyProtection="0">
      <alignment vertical="center"/>
    </xf>
    <xf numFmtId="4" fontId="36" fillId="49" borderId="73" applyNumberFormat="0" applyProtection="0">
      <alignment vertical="center"/>
    </xf>
    <xf numFmtId="4" fontId="36" fillId="49" borderId="73" applyNumberFormat="0" applyProtection="0">
      <alignment vertical="center"/>
    </xf>
    <xf numFmtId="4" fontId="36" fillId="49" borderId="73" applyNumberFormat="0" applyProtection="0">
      <alignment vertical="center"/>
    </xf>
    <xf numFmtId="4" fontId="36" fillId="49" borderId="73" applyNumberFormat="0" applyProtection="0">
      <alignment vertical="center"/>
    </xf>
    <xf numFmtId="4" fontId="36" fillId="49" borderId="73" applyNumberFormat="0" applyProtection="0">
      <alignment vertical="center"/>
    </xf>
    <xf numFmtId="4" fontId="36" fillId="49" borderId="73" applyNumberFormat="0" applyProtection="0">
      <alignment vertical="center"/>
    </xf>
    <xf numFmtId="4" fontId="36" fillId="49" borderId="73" applyNumberFormat="0" applyProtection="0">
      <alignment vertical="center"/>
    </xf>
    <xf numFmtId="4" fontId="36" fillId="49" borderId="73" applyNumberFormat="0" applyProtection="0">
      <alignment vertical="center"/>
    </xf>
    <xf numFmtId="4" fontId="36" fillId="49" borderId="73" applyNumberFormat="0" applyProtection="0">
      <alignment vertical="center"/>
    </xf>
    <xf numFmtId="4" fontId="36" fillId="49" borderId="73" applyNumberFormat="0" applyProtection="0">
      <alignment vertical="center"/>
    </xf>
    <xf numFmtId="4" fontId="36" fillId="49" borderId="73" applyNumberFormat="0" applyProtection="0">
      <alignment vertical="center"/>
    </xf>
    <xf numFmtId="4" fontId="36" fillId="49" borderId="73" applyNumberFormat="0" applyProtection="0">
      <alignment vertical="center"/>
    </xf>
    <xf numFmtId="4" fontId="36" fillId="49" borderId="73" applyNumberFormat="0" applyProtection="0">
      <alignment vertical="center"/>
    </xf>
    <xf numFmtId="4" fontId="36" fillId="49" borderId="73" applyNumberFormat="0" applyProtection="0">
      <alignment vertical="center"/>
    </xf>
    <xf numFmtId="4" fontId="36" fillId="49" borderId="73" applyNumberFormat="0" applyProtection="0">
      <alignment vertical="center"/>
    </xf>
    <xf numFmtId="4" fontId="36" fillId="49" borderId="73" applyNumberFormat="0" applyProtection="0">
      <alignment vertical="center"/>
    </xf>
    <xf numFmtId="4" fontId="36" fillId="49" borderId="73" applyNumberFormat="0" applyProtection="0">
      <alignment vertical="center"/>
    </xf>
    <xf numFmtId="4" fontId="36" fillId="49" borderId="73" applyNumberFormat="0" applyProtection="0">
      <alignment vertical="center"/>
    </xf>
    <xf numFmtId="4" fontId="36" fillId="49" borderId="73" applyNumberFormat="0" applyProtection="0">
      <alignment vertical="center"/>
    </xf>
    <xf numFmtId="4" fontId="36" fillId="49" borderId="73" applyNumberFormat="0" applyProtection="0">
      <alignment vertical="center"/>
    </xf>
    <xf numFmtId="4" fontId="36" fillId="49" borderId="73" applyNumberFormat="0" applyProtection="0">
      <alignment vertical="center"/>
    </xf>
    <xf numFmtId="4" fontId="36" fillId="49" borderId="73" applyNumberFormat="0" applyProtection="0">
      <alignment vertical="center"/>
    </xf>
    <xf numFmtId="4" fontId="36" fillId="49" borderId="73" applyNumberFormat="0" applyProtection="0">
      <alignment vertical="center"/>
    </xf>
    <xf numFmtId="4" fontId="36" fillId="49" borderId="73" applyNumberFormat="0" applyProtection="0">
      <alignment vertical="center"/>
    </xf>
    <xf numFmtId="4" fontId="36" fillId="49" borderId="73" applyNumberFormat="0" applyProtection="0">
      <alignment vertical="center"/>
    </xf>
    <xf numFmtId="4" fontId="36" fillId="49" borderId="73" applyNumberFormat="0" applyProtection="0">
      <alignment vertical="center"/>
    </xf>
    <xf numFmtId="4" fontId="36" fillId="49" borderId="73" applyNumberFormat="0" applyProtection="0">
      <alignment vertical="center"/>
    </xf>
    <xf numFmtId="4" fontId="36" fillId="49" borderId="73" applyNumberFormat="0" applyProtection="0">
      <alignment vertical="center"/>
    </xf>
    <xf numFmtId="4" fontId="36" fillId="49" borderId="73" applyNumberFormat="0" applyProtection="0">
      <alignment vertical="center"/>
    </xf>
    <xf numFmtId="4" fontId="36" fillId="49" borderId="73" applyNumberFormat="0" applyProtection="0">
      <alignment vertical="center"/>
    </xf>
    <xf numFmtId="4" fontId="36" fillId="49" borderId="73" applyNumberFormat="0" applyProtection="0">
      <alignment vertical="center"/>
    </xf>
    <xf numFmtId="4" fontId="36" fillId="49" borderId="73" applyNumberFormat="0" applyProtection="0">
      <alignment vertical="center"/>
    </xf>
    <xf numFmtId="4" fontId="36" fillId="49" borderId="73" applyNumberFormat="0" applyProtection="0">
      <alignment vertical="center"/>
    </xf>
    <xf numFmtId="4" fontId="36" fillId="49" borderId="73" applyNumberFormat="0" applyProtection="0">
      <alignment vertical="center"/>
    </xf>
    <xf numFmtId="4" fontId="36" fillId="49" borderId="73" applyNumberFormat="0" applyProtection="0">
      <alignment vertical="center"/>
    </xf>
    <xf numFmtId="4" fontId="36" fillId="49" borderId="73" applyNumberFormat="0" applyProtection="0">
      <alignment vertical="center"/>
    </xf>
    <xf numFmtId="4" fontId="36" fillId="49" borderId="73" applyNumberFormat="0" applyProtection="0">
      <alignment vertical="center"/>
    </xf>
    <xf numFmtId="4" fontId="36" fillId="49" borderId="73" applyNumberFormat="0" applyProtection="0">
      <alignment vertical="center"/>
    </xf>
    <xf numFmtId="4" fontId="36" fillId="49" borderId="73" applyNumberFormat="0" applyProtection="0">
      <alignment vertical="center"/>
    </xf>
    <xf numFmtId="4" fontId="36" fillId="49" borderId="73" applyNumberFormat="0" applyProtection="0">
      <alignment vertical="center"/>
    </xf>
    <xf numFmtId="4" fontId="36" fillId="49" borderId="73" applyNumberFormat="0" applyProtection="0">
      <alignment vertical="center"/>
    </xf>
    <xf numFmtId="4" fontId="36" fillId="49" borderId="73" applyNumberFormat="0" applyProtection="0">
      <alignment vertical="center"/>
    </xf>
    <xf numFmtId="4" fontId="36" fillId="49" borderId="73" applyNumberFormat="0" applyProtection="0">
      <alignment vertical="center"/>
    </xf>
    <xf numFmtId="4" fontId="36" fillId="49" borderId="73" applyNumberFormat="0" applyProtection="0">
      <alignment vertical="center"/>
    </xf>
    <xf numFmtId="4" fontId="36" fillId="49" borderId="73" applyNumberFormat="0" applyProtection="0">
      <alignment vertical="center"/>
    </xf>
    <xf numFmtId="4" fontId="36" fillId="49" borderId="73" applyNumberFormat="0" applyProtection="0">
      <alignment vertical="center"/>
    </xf>
    <xf numFmtId="4" fontId="36" fillId="49" borderId="73" applyNumberFormat="0" applyProtection="0">
      <alignment vertical="center"/>
    </xf>
    <xf numFmtId="4" fontId="36" fillId="49" borderId="73" applyNumberFormat="0" applyProtection="0">
      <alignment vertical="center"/>
    </xf>
    <xf numFmtId="4" fontId="36" fillId="49" borderId="73" applyNumberFormat="0" applyProtection="0">
      <alignment vertical="center"/>
    </xf>
    <xf numFmtId="4" fontId="36" fillId="49" borderId="73" applyNumberFormat="0" applyProtection="0">
      <alignment vertical="center"/>
    </xf>
    <xf numFmtId="4" fontId="36" fillId="49" borderId="73" applyNumberFormat="0" applyProtection="0">
      <alignment vertical="center"/>
    </xf>
    <xf numFmtId="4" fontId="36" fillId="49" borderId="73" applyNumberFormat="0" applyProtection="0">
      <alignment vertical="center"/>
    </xf>
    <xf numFmtId="4" fontId="36" fillId="49" borderId="73" applyNumberFormat="0" applyProtection="0">
      <alignment vertical="center"/>
    </xf>
    <xf numFmtId="4" fontId="36" fillId="49" borderId="73" applyNumberFormat="0" applyProtection="0">
      <alignment vertical="center"/>
    </xf>
    <xf numFmtId="4" fontId="36" fillId="49" borderId="73" applyNumberFormat="0" applyProtection="0">
      <alignment vertical="center"/>
    </xf>
    <xf numFmtId="4" fontId="36" fillId="49" borderId="73" applyNumberFormat="0" applyProtection="0">
      <alignment vertical="center"/>
    </xf>
    <xf numFmtId="4" fontId="36" fillId="49" borderId="73" applyNumberFormat="0" applyProtection="0">
      <alignment vertical="center"/>
    </xf>
    <xf numFmtId="4" fontId="36" fillId="49" borderId="73" applyNumberFormat="0" applyProtection="0">
      <alignment vertical="center"/>
    </xf>
    <xf numFmtId="4" fontId="36" fillId="49" borderId="73" applyNumberFormat="0" applyProtection="0">
      <alignment vertical="center"/>
    </xf>
    <xf numFmtId="4" fontId="36" fillId="49" borderId="73" applyNumberFormat="0" applyProtection="0">
      <alignment vertical="center"/>
    </xf>
    <xf numFmtId="4" fontId="36" fillId="49" borderId="73" applyNumberFormat="0" applyProtection="0">
      <alignment vertical="center"/>
    </xf>
    <xf numFmtId="4" fontId="36" fillId="49" borderId="73" applyNumberFormat="0" applyProtection="0">
      <alignment vertical="center"/>
    </xf>
    <xf numFmtId="4" fontId="36" fillId="49" borderId="73" applyNumberFormat="0" applyProtection="0">
      <alignment vertical="center"/>
    </xf>
    <xf numFmtId="4" fontId="36" fillId="49" borderId="73" applyNumberFormat="0" applyProtection="0">
      <alignment vertical="center"/>
    </xf>
    <xf numFmtId="4" fontId="36" fillId="49" borderId="73" applyNumberFormat="0" applyProtection="0">
      <alignment vertical="center"/>
    </xf>
    <xf numFmtId="4" fontId="36" fillId="49" borderId="73" applyNumberFormat="0" applyProtection="0">
      <alignment vertical="center"/>
    </xf>
    <xf numFmtId="4" fontId="36" fillId="49" borderId="73" applyNumberFormat="0" applyProtection="0">
      <alignment vertical="center"/>
    </xf>
    <xf numFmtId="4" fontId="36" fillId="49" borderId="73" applyNumberFormat="0" applyProtection="0">
      <alignment vertical="center"/>
    </xf>
    <xf numFmtId="4" fontId="36" fillId="49" borderId="73" applyNumberFormat="0" applyProtection="0">
      <alignment vertical="center"/>
    </xf>
    <xf numFmtId="4" fontId="36" fillId="49" borderId="73" applyNumberFormat="0" applyProtection="0">
      <alignment vertical="center"/>
    </xf>
    <xf numFmtId="4" fontId="36" fillId="49" borderId="73" applyNumberFormat="0" applyProtection="0">
      <alignment vertical="center"/>
    </xf>
    <xf numFmtId="4" fontId="36" fillId="49" borderId="73" applyNumberFormat="0" applyProtection="0">
      <alignment vertical="center"/>
    </xf>
    <xf numFmtId="4" fontId="36" fillId="49" borderId="73" applyNumberFormat="0" applyProtection="0">
      <alignment vertical="center"/>
    </xf>
    <xf numFmtId="4" fontId="36" fillId="49" borderId="73" applyNumberFormat="0" applyProtection="0">
      <alignment vertical="center"/>
    </xf>
    <xf numFmtId="4" fontId="36" fillId="49" borderId="73" applyNumberFormat="0" applyProtection="0">
      <alignment vertical="center"/>
    </xf>
    <xf numFmtId="4" fontId="36" fillId="49" borderId="73" applyNumberFormat="0" applyProtection="0">
      <alignment vertical="center"/>
    </xf>
    <xf numFmtId="4" fontId="36" fillId="49" borderId="73" applyNumberFormat="0" applyProtection="0">
      <alignment vertical="center"/>
    </xf>
    <xf numFmtId="4" fontId="36" fillId="49" borderId="73" applyNumberFormat="0" applyProtection="0">
      <alignment vertical="center"/>
    </xf>
    <xf numFmtId="4" fontId="36" fillId="49" borderId="73" applyNumberFormat="0" applyProtection="0">
      <alignment vertical="center"/>
    </xf>
    <xf numFmtId="4" fontId="36" fillId="49" borderId="73" applyNumberFormat="0" applyProtection="0">
      <alignment vertical="center"/>
    </xf>
    <xf numFmtId="4" fontId="36" fillId="49" borderId="73" applyNumberFormat="0" applyProtection="0">
      <alignment vertical="center"/>
    </xf>
    <xf numFmtId="4" fontId="36" fillId="49" borderId="73" applyNumberFormat="0" applyProtection="0">
      <alignment vertical="center"/>
    </xf>
    <xf numFmtId="4" fontId="36" fillId="49" borderId="73" applyNumberFormat="0" applyProtection="0">
      <alignment vertical="center"/>
    </xf>
    <xf numFmtId="4" fontId="36" fillId="49" borderId="73" applyNumberFormat="0" applyProtection="0">
      <alignment vertical="center"/>
    </xf>
    <xf numFmtId="4" fontId="36" fillId="49" borderId="73" applyNumberFormat="0" applyProtection="0">
      <alignment vertical="center"/>
    </xf>
    <xf numFmtId="4" fontId="36" fillId="49" borderId="73" applyNumberFormat="0" applyProtection="0">
      <alignment vertical="center"/>
    </xf>
    <xf numFmtId="4" fontId="36" fillId="49" borderId="73" applyNumberFormat="0" applyProtection="0">
      <alignment vertical="center"/>
    </xf>
    <xf numFmtId="4" fontId="36" fillId="49" borderId="73" applyNumberFormat="0" applyProtection="0">
      <alignment vertical="center"/>
    </xf>
    <xf numFmtId="4" fontId="36" fillId="49" borderId="73" applyNumberFormat="0" applyProtection="0">
      <alignment vertical="center"/>
    </xf>
    <xf numFmtId="4" fontId="36" fillId="49" borderId="73" applyNumberFormat="0" applyProtection="0">
      <alignment vertical="center"/>
    </xf>
    <xf numFmtId="4" fontId="36" fillId="49" borderId="73" applyNumberFormat="0" applyProtection="0">
      <alignment vertical="center"/>
    </xf>
    <xf numFmtId="4" fontId="36" fillId="49" borderId="73" applyNumberFormat="0" applyProtection="0">
      <alignment vertical="center"/>
    </xf>
    <xf numFmtId="4" fontId="36" fillId="49" borderId="73" applyNumberFormat="0" applyProtection="0">
      <alignment vertical="center"/>
    </xf>
    <xf numFmtId="4" fontId="36" fillId="49" borderId="73" applyNumberFormat="0" applyProtection="0">
      <alignment vertical="center"/>
    </xf>
    <xf numFmtId="4" fontId="36" fillId="49" borderId="73" applyNumberFormat="0" applyProtection="0">
      <alignment vertical="center"/>
    </xf>
    <xf numFmtId="4" fontId="36" fillId="49" borderId="73" applyNumberFormat="0" applyProtection="0">
      <alignment vertical="center"/>
    </xf>
    <xf numFmtId="4" fontId="36" fillId="49" borderId="73" applyNumberFormat="0" applyProtection="0">
      <alignment vertical="center"/>
    </xf>
    <xf numFmtId="4" fontId="36" fillId="49" borderId="73" applyNumberFormat="0" applyProtection="0">
      <alignment vertical="center"/>
    </xf>
    <xf numFmtId="4" fontId="36" fillId="49" borderId="73" applyNumberFormat="0" applyProtection="0">
      <alignment vertical="center"/>
    </xf>
    <xf numFmtId="4" fontId="36" fillId="49" borderId="73" applyNumberFormat="0" applyProtection="0">
      <alignment vertical="center"/>
    </xf>
    <xf numFmtId="4" fontId="36" fillId="49" borderId="73" applyNumberFormat="0" applyProtection="0">
      <alignment vertical="center"/>
    </xf>
    <xf numFmtId="4" fontId="36" fillId="49" borderId="73" applyNumberFormat="0" applyProtection="0">
      <alignment vertical="center"/>
    </xf>
    <xf numFmtId="4" fontId="36" fillId="49" borderId="73" applyNumberFormat="0" applyProtection="0">
      <alignment vertical="center"/>
    </xf>
    <xf numFmtId="4" fontId="36" fillId="49" borderId="73" applyNumberFormat="0" applyProtection="0">
      <alignment vertical="center"/>
    </xf>
    <xf numFmtId="4" fontId="36" fillId="49" borderId="73" applyNumberFormat="0" applyProtection="0">
      <alignment vertical="center"/>
    </xf>
    <xf numFmtId="4" fontId="36" fillId="49" borderId="73" applyNumberFormat="0" applyProtection="0">
      <alignment vertical="center"/>
    </xf>
    <xf numFmtId="4" fontId="36" fillId="49" borderId="73" applyNumberFormat="0" applyProtection="0">
      <alignment vertical="center"/>
    </xf>
    <xf numFmtId="4" fontId="36" fillId="49" borderId="73" applyNumberFormat="0" applyProtection="0">
      <alignment vertical="center"/>
    </xf>
    <xf numFmtId="4" fontId="36" fillId="49" borderId="73" applyNumberFormat="0" applyProtection="0">
      <alignment vertical="center"/>
    </xf>
    <xf numFmtId="4" fontId="36" fillId="49" borderId="73" applyNumberFormat="0" applyProtection="0">
      <alignment vertical="center"/>
    </xf>
    <xf numFmtId="4" fontId="36" fillId="49" borderId="73" applyNumberFormat="0" applyProtection="0">
      <alignment vertical="center"/>
    </xf>
    <xf numFmtId="4" fontId="36" fillId="49" borderId="73" applyNumberFormat="0" applyProtection="0">
      <alignment vertical="center"/>
    </xf>
    <xf numFmtId="4" fontId="36" fillId="49" borderId="73" applyNumberFormat="0" applyProtection="0">
      <alignment vertical="center"/>
    </xf>
    <xf numFmtId="4" fontId="36" fillId="49" borderId="73" applyNumberFormat="0" applyProtection="0">
      <alignment vertical="center"/>
    </xf>
    <xf numFmtId="4" fontId="36" fillId="49" borderId="73" applyNumberFormat="0" applyProtection="0">
      <alignment vertical="center"/>
    </xf>
    <xf numFmtId="4" fontId="36" fillId="49" borderId="73" applyNumberFormat="0" applyProtection="0">
      <alignment vertical="center"/>
    </xf>
    <xf numFmtId="4" fontId="36" fillId="49" borderId="73" applyNumberFormat="0" applyProtection="0">
      <alignment vertical="center"/>
    </xf>
    <xf numFmtId="4" fontId="36" fillId="49" borderId="73" applyNumberFormat="0" applyProtection="0">
      <alignment vertical="center"/>
    </xf>
    <xf numFmtId="4" fontId="36" fillId="49" borderId="73" applyNumberFormat="0" applyProtection="0">
      <alignment vertical="center"/>
    </xf>
    <xf numFmtId="4" fontId="36" fillId="49" borderId="73" applyNumberFormat="0" applyProtection="0">
      <alignment vertical="center"/>
    </xf>
    <xf numFmtId="4" fontId="36" fillId="49" borderId="73" applyNumberFormat="0" applyProtection="0">
      <alignment vertical="center"/>
    </xf>
    <xf numFmtId="4" fontId="36" fillId="49" borderId="73" applyNumberFormat="0" applyProtection="0">
      <alignment vertical="center"/>
    </xf>
    <xf numFmtId="4" fontId="36" fillId="49" borderId="73" applyNumberFormat="0" applyProtection="0">
      <alignment vertical="center"/>
    </xf>
    <xf numFmtId="4" fontId="36" fillId="49" borderId="73" applyNumberFormat="0" applyProtection="0">
      <alignment vertical="center"/>
    </xf>
    <xf numFmtId="4" fontId="36" fillId="49" borderId="73" applyNumberFormat="0" applyProtection="0">
      <alignment vertical="center"/>
    </xf>
    <xf numFmtId="4" fontId="36" fillId="49" borderId="73" applyNumberFormat="0" applyProtection="0">
      <alignment vertical="center"/>
    </xf>
    <xf numFmtId="4" fontId="36" fillId="49" borderId="73" applyNumberFormat="0" applyProtection="0">
      <alignment vertical="center"/>
    </xf>
    <xf numFmtId="4" fontId="36" fillId="49" borderId="73" applyNumberFormat="0" applyProtection="0">
      <alignment vertical="center"/>
    </xf>
    <xf numFmtId="4" fontId="36" fillId="49" borderId="73" applyNumberFormat="0" applyProtection="0">
      <alignment vertical="center"/>
    </xf>
    <xf numFmtId="4" fontId="36" fillId="49" borderId="73" applyNumberFormat="0" applyProtection="0">
      <alignment vertical="center"/>
    </xf>
    <xf numFmtId="4" fontId="36" fillId="49" borderId="73" applyNumberFormat="0" applyProtection="0">
      <alignment vertical="center"/>
    </xf>
    <xf numFmtId="4" fontId="36" fillId="49" borderId="73" applyNumberFormat="0" applyProtection="0">
      <alignment vertical="center"/>
    </xf>
    <xf numFmtId="4" fontId="36" fillId="49" borderId="73" applyNumberFormat="0" applyProtection="0">
      <alignment vertical="center"/>
    </xf>
    <xf numFmtId="4" fontId="36" fillId="49" borderId="73" applyNumberFormat="0" applyProtection="0">
      <alignment vertical="center"/>
    </xf>
    <xf numFmtId="4" fontId="36" fillId="49" borderId="73" applyNumberFormat="0" applyProtection="0">
      <alignment vertical="center"/>
    </xf>
    <xf numFmtId="4" fontId="36" fillId="49" borderId="73" applyNumberFormat="0" applyProtection="0">
      <alignment vertical="center"/>
    </xf>
    <xf numFmtId="4" fontId="36" fillId="49" borderId="73" applyNumberFormat="0" applyProtection="0">
      <alignment vertical="center"/>
    </xf>
    <xf numFmtId="4" fontId="36" fillId="49" borderId="73" applyNumberFormat="0" applyProtection="0">
      <alignment vertical="center"/>
    </xf>
    <xf numFmtId="4" fontId="36" fillId="49" borderId="73" applyNumberFormat="0" applyProtection="0">
      <alignment vertical="center"/>
    </xf>
    <xf numFmtId="4" fontId="36" fillId="49" borderId="73" applyNumberFormat="0" applyProtection="0">
      <alignment vertical="center"/>
    </xf>
    <xf numFmtId="4" fontId="36" fillId="49" borderId="73" applyNumberFormat="0" applyProtection="0">
      <alignment vertical="center"/>
    </xf>
    <xf numFmtId="4" fontId="36" fillId="49" borderId="73" applyNumberFormat="0" applyProtection="0">
      <alignment vertical="center"/>
    </xf>
    <xf numFmtId="4" fontId="36" fillId="49" borderId="73" applyNumberFormat="0" applyProtection="0">
      <alignment vertical="center"/>
    </xf>
    <xf numFmtId="4" fontId="36" fillId="49" borderId="73" applyNumberFormat="0" applyProtection="0">
      <alignment vertical="center"/>
    </xf>
    <xf numFmtId="4" fontId="36" fillId="49" borderId="73" applyNumberFormat="0" applyProtection="0">
      <alignment vertical="center"/>
    </xf>
    <xf numFmtId="4" fontId="36" fillId="49" borderId="73" applyNumberFormat="0" applyProtection="0">
      <alignment vertical="center"/>
    </xf>
    <xf numFmtId="4" fontId="36" fillId="49" borderId="73" applyNumberFormat="0" applyProtection="0">
      <alignment vertical="center"/>
    </xf>
    <xf numFmtId="4" fontId="36" fillId="49" borderId="73" applyNumberFormat="0" applyProtection="0">
      <alignment vertical="center"/>
    </xf>
    <xf numFmtId="4" fontId="36" fillId="49" borderId="73" applyNumberFormat="0" applyProtection="0">
      <alignment vertical="center"/>
    </xf>
    <xf numFmtId="4" fontId="36" fillId="49" borderId="73" applyNumberFormat="0" applyProtection="0">
      <alignment vertical="center"/>
    </xf>
    <xf numFmtId="4" fontId="36" fillId="49" borderId="73" applyNumberFormat="0" applyProtection="0">
      <alignment vertical="center"/>
    </xf>
    <xf numFmtId="4" fontId="36" fillId="49" borderId="73" applyNumberFormat="0" applyProtection="0">
      <alignment vertical="center"/>
    </xf>
    <xf numFmtId="4" fontId="36" fillId="49" borderId="73" applyNumberFormat="0" applyProtection="0">
      <alignment vertical="center"/>
    </xf>
    <xf numFmtId="4" fontId="36" fillId="49" borderId="73" applyNumberFormat="0" applyProtection="0">
      <alignment vertical="center"/>
    </xf>
    <xf numFmtId="4" fontId="36" fillId="49" borderId="73" applyNumberFormat="0" applyProtection="0">
      <alignment vertical="center"/>
    </xf>
    <xf numFmtId="4" fontId="36" fillId="49" borderId="73" applyNumberFormat="0" applyProtection="0">
      <alignment vertical="center"/>
    </xf>
    <xf numFmtId="4" fontId="36" fillId="49" borderId="73" applyNumberFormat="0" applyProtection="0">
      <alignment vertical="center"/>
    </xf>
    <xf numFmtId="4" fontId="36" fillId="49" borderId="73" applyNumberFormat="0" applyProtection="0">
      <alignment vertical="center"/>
    </xf>
    <xf numFmtId="4" fontId="36" fillId="49" borderId="73" applyNumberFormat="0" applyProtection="0">
      <alignment vertical="center"/>
    </xf>
    <xf numFmtId="4" fontId="36" fillId="49" borderId="73" applyNumberFormat="0" applyProtection="0">
      <alignment vertical="center"/>
    </xf>
    <xf numFmtId="4" fontId="36" fillId="49" borderId="73" applyNumberFormat="0" applyProtection="0">
      <alignment vertical="center"/>
    </xf>
    <xf numFmtId="4" fontId="36" fillId="49" borderId="73" applyNumberFormat="0" applyProtection="0">
      <alignment vertical="center"/>
    </xf>
    <xf numFmtId="4" fontId="36" fillId="49" borderId="73" applyNumberFormat="0" applyProtection="0">
      <alignment vertical="center"/>
    </xf>
    <xf numFmtId="4" fontId="36" fillId="49" borderId="73" applyNumberFormat="0" applyProtection="0">
      <alignment vertical="center"/>
    </xf>
    <xf numFmtId="4" fontId="36" fillId="49" borderId="73" applyNumberFormat="0" applyProtection="0">
      <alignment vertical="center"/>
    </xf>
    <xf numFmtId="4" fontId="36" fillId="49" borderId="73" applyNumberFormat="0" applyProtection="0">
      <alignment vertical="center"/>
    </xf>
    <xf numFmtId="4" fontId="36" fillId="49" borderId="73" applyNumberFormat="0" applyProtection="0">
      <alignment vertical="center"/>
    </xf>
    <xf numFmtId="4" fontId="36" fillId="49" borderId="73" applyNumberFormat="0" applyProtection="0">
      <alignment vertical="center"/>
    </xf>
    <xf numFmtId="4" fontId="36" fillId="49" borderId="73" applyNumberFormat="0" applyProtection="0">
      <alignment vertical="center"/>
    </xf>
    <xf numFmtId="4" fontId="36" fillId="49" borderId="73" applyNumberFormat="0" applyProtection="0">
      <alignment vertical="center"/>
    </xf>
    <xf numFmtId="4" fontId="36" fillId="49" borderId="73" applyNumberFormat="0" applyProtection="0">
      <alignment vertical="center"/>
    </xf>
    <xf numFmtId="4" fontId="36" fillId="49" borderId="73" applyNumberFormat="0" applyProtection="0">
      <alignment vertical="center"/>
    </xf>
    <xf numFmtId="4" fontId="36" fillId="49" borderId="73" applyNumberFormat="0" applyProtection="0">
      <alignment vertical="center"/>
    </xf>
    <xf numFmtId="4" fontId="36" fillId="49" borderId="73" applyNumberFormat="0" applyProtection="0">
      <alignment vertical="center"/>
    </xf>
    <xf numFmtId="4" fontId="36" fillId="49" borderId="73" applyNumberFormat="0" applyProtection="0">
      <alignment vertical="center"/>
    </xf>
    <xf numFmtId="4" fontId="36" fillId="49" borderId="73" applyNumberFormat="0" applyProtection="0">
      <alignment vertical="center"/>
    </xf>
    <xf numFmtId="4" fontId="36" fillId="49" borderId="73" applyNumberFormat="0" applyProtection="0">
      <alignment vertical="center"/>
    </xf>
    <xf numFmtId="4" fontId="36" fillId="49" borderId="73" applyNumberFormat="0" applyProtection="0">
      <alignment vertical="center"/>
    </xf>
    <xf numFmtId="4" fontId="36" fillId="49" borderId="73" applyNumberFormat="0" applyProtection="0">
      <alignment vertical="center"/>
    </xf>
    <xf numFmtId="4" fontId="36" fillId="49" borderId="73" applyNumberFormat="0" applyProtection="0">
      <alignment vertical="center"/>
    </xf>
    <xf numFmtId="4" fontId="36" fillId="49" borderId="73" applyNumberFormat="0" applyProtection="0">
      <alignment vertical="center"/>
    </xf>
    <xf numFmtId="4" fontId="36" fillId="49" borderId="73" applyNumberFormat="0" applyProtection="0">
      <alignment vertical="center"/>
    </xf>
    <xf numFmtId="4" fontId="36" fillId="49" borderId="73" applyNumberFormat="0" applyProtection="0">
      <alignment vertical="center"/>
    </xf>
    <xf numFmtId="4" fontId="36" fillId="49" borderId="73" applyNumberFormat="0" applyProtection="0">
      <alignment vertical="center"/>
    </xf>
    <xf numFmtId="4" fontId="36" fillId="49" borderId="73" applyNumberFormat="0" applyProtection="0">
      <alignment vertical="center"/>
    </xf>
    <xf numFmtId="4" fontId="36" fillId="49" borderId="73" applyNumberFormat="0" applyProtection="0">
      <alignment vertical="center"/>
    </xf>
    <xf numFmtId="4" fontId="36" fillId="49" borderId="73" applyNumberFormat="0" applyProtection="0">
      <alignment vertical="center"/>
    </xf>
    <xf numFmtId="4" fontId="36" fillId="49" borderId="73" applyNumberFormat="0" applyProtection="0">
      <alignment vertical="center"/>
    </xf>
    <xf numFmtId="4" fontId="36" fillId="49" borderId="73" applyNumberFormat="0" applyProtection="0">
      <alignment vertical="center"/>
    </xf>
    <xf numFmtId="4" fontId="36" fillId="49" borderId="73" applyNumberFormat="0" applyProtection="0">
      <alignment vertical="center"/>
    </xf>
    <xf numFmtId="4" fontId="36" fillId="49" borderId="73" applyNumberFormat="0" applyProtection="0">
      <alignment vertical="center"/>
    </xf>
    <xf numFmtId="4" fontId="36" fillId="49" borderId="73" applyNumberFormat="0" applyProtection="0">
      <alignment vertical="center"/>
    </xf>
    <xf numFmtId="4" fontId="36" fillId="49" borderId="73" applyNumberFormat="0" applyProtection="0">
      <alignment vertical="center"/>
    </xf>
    <xf numFmtId="4" fontId="36" fillId="49" borderId="73" applyNumberFormat="0" applyProtection="0">
      <alignment vertical="center"/>
    </xf>
    <xf numFmtId="4" fontId="36" fillId="49" borderId="73" applyNumberFormat="0" applyProtection="0">
      <alignment vertical="center"/>
    </xf>
    <xf numFmtId="4" fontId="36" fillId="49" borderId="73" applyNumberFormat="0" applyProtection="0">
      <alignment vertical="center"/>
    </xf>
    <xf numFmtId="4" fontId="36" fillId="49" borderId="73" applyNumberFormat="0" applyProtection="0">
      <alignment vertical="center"/>
    </xf>
    <xf numFmtId="4" fontId="36" fillId="49" borderId="73" applyNumberFormat="0" applyProtection="0">
      <alignment vertical="center"/>
    </xf>
    <xf numFmtId="4" fontId="36" fillId="49" borderId="73" applyNumberFormat="0" applyProtection="0">
      <alignment vertical="center"/>
    </xf>
    <xf numFmtId="4" fontId="36" fillId="49" borderId="73" applyNumberFormat="0" applyProtection="0">
      <alignment vertical="center"/>
    </xf>
    <xf numFmtId="4" fontId="36" fillId="49" borderId="73" applyNumberFormat="0" applyProtection="0">
      <alignment vertical="center"/>
    </xf>
    <xf numFmtId="4" fontId="36" fillId="49" borderId="73" applyNumberFormat="0" applyProtection="0">
      <alignment vertical="center"/>
    </xf>
    <xf numFmtId="4" fontId="36" fillId="49" borderId="73" applyNumberFormat="0" applyProtection="0">
      <alignment vertical="center"/>
    </xf>
    <xf numFmtId="4" fontId="36" fillId="49" borderId="73" applyNumberFormat="0" applyProtection="0">
      <alignment vertical="center"/>
    </xf>
    <xf numFmtId="4" fontId="36" fillId="49" borderId="73" applyNumberFormat="0" applyProtection="0">
      <alignment vertical="center"/>
    </xf>
    <xf numFmtId="4" fontId="36" fillId="49" borderId="73" applyNumberFormat="0" applyProtection="0">
      <alignment vertical="center"/>
    </xf>
    <xf numFmtId="4" fontId="36" fillId="49" borderId="73" applyNumberFormat="0" applyProtection="0">
      <alignment vertical="center"/>
    </xf>
    <xf numFmtId="4" fontId="36" fillId="49" borderId="73" applyNumberFormat="0" applyProtection="0">
      <alignment vertical="center"/>
    </xf>
    <xf numFmtId="4" fontId="36" fillId="49" borderId="73" applyNumberFormat="0" applyProtection="0">
      <alignment vertical="center"/>
    </xf>
    <xf numFmtId="4" fontId="36" fillId="49" borderId="73" applyNumberFormat="0" applyProtection="0">
      <alignment vertical="center"/>
    </xf>
    <xf numFmtId="4" fontId="36" fillId="49" borderId="73" applyNumberFormat="0" applyProtection="0">
      <alignment vertical="center"/>
    </xf>
    <xf numFmtId="4" fontId="36" fillId="49" borderId="73" applyNumberFormat="0" applyProtection="0">
      <alignment vertical="center"/>
    </xf>
    <xf numFmtId="4" fontId="36" fillId="49" borderId="73" applyNumberFormat="0" applyProtection="0">
      <alignment vertical="center"/>
    </xf>
    <xf numFmtId="4" fontId="36" fillId="49" borderId="73" applyNumberFormat="0" applyProtection="0">
      <alignment vertical="center"/>
    </xf>
    <xf numFmtId="4" fontId="36" fillId="49" borderId="73" applyNumberFormat="0" applyProtection="0">
      <alignment vertical="center"/>
    </xf>
    <xf numFmtId="4" fontId="36" fillId="49" borderId="73" applyNumberFormat="0" applyProtection="0">
      <alignment vertical="center"/>
    </xf>
    <xf numFmtId="4" fontId="36" fillId="49" borderId="73" applyNumberFormat="0" applyProtection="0">
      <alignment vertical="center"/>
    </xf>
    <xf numFmtId="4" fontId="36" fillId="49" borderId="73" applyNumberFormat="0" applyProtection="0">
      <alignment vertical="center"/>
    </xf>
    <xf numFmtId="4" fontId="36" fillId="49" borderId="73" applyNumberFormat="0" applyProtection="0">
      <alignment vertical="center"/>
    </xf>
    <xf numFmtId="4" fontId="36" fillId="49" borderId="73" applyNumberFormat="0" applyProtection="0">
      <alignment vertical="center"/>
    </xf>
    <xf numFmtId="4" fontId="36" fillId="49" borderId="73" applyNumberFormat="0" applyProtection="0">
      <alignment vertical="center"/>
    </xf>
    <xf numFmtId="4" fontId="36" fillId="49" borderId="73" applyNumberFormat="0" applyProtection="0">
      <alignment vertical="center"/>
    </xf>
    <xf numFmtId="4" fontId="36" fillId="49" borderId="73" applyNumberFormat="0" applyProtection="0">
      <alignment vertical="center"/>
    </xf>
    <xf numFmtId="4" fontId="36" fillId="49" borderId="73" applyNumberFormat="0" applyProtection="0">
      <alignment vertical="center"/>
    </xf>
    <xf numFmtId="4" fontId="36" fillId="49" borderId="73" applyNumberFormat="0" applyProtection="0">
      <alignment vertical="center"/>
    </xf>
    <xf numFmtId="4" fontId="36" fillId="49" borderId="73" applyNumberFormat="0" applyProtection="0">
      <alignment vertical="center"/>
    </xf>
    <xf numFmtId="4" fontId="36" fillId="49" borderId="73" applyNumberFormat="0" applyProtection="0">
      <alignment vertical="center"/>
    </xf>
    <xf numFmtId="4" fontId="36" fillId="49" borderId="73" applyNumberFormat="0" applyProtection="0">
      <alignment vertical="center"/>
    </xf>
    <xf numFmtId="4" fontId="36" fillId="49" borderId="73" applyNumberFormat="0" applyProtection="0">
      <alignment vertical="center"/>
    </xf>
    <xf numFmtId="4" fontId="36" fillId="49" borderId="73" applyNumberFormat="0" applyProtection="0">
      <alignment vertical="center"/>
    </xf>
    <xf numFmtId="4" fontId="36" fillId="49" borderId="73" applyNumberFormat="0" applyProtection="0">
      <alignment vertical="center"/>
    </xf>
    <xf numFmtId="4" fontId="36" fillId="49" borderId="73" applyNumberFormat="0" applyProtection="0">
      <alignment vertical="center"/>
    </xf>
    <xf numFmtId="4" fontId="36" fillId="49" borderId="73" applyNumberFormat="0" applyProtection="0">
      <alignment vertical="center"/>
    </xf>
    <xf numFmtId="4" fontId="36" fillId="49" borderId="73" applyNumberFormat="0" applyProtection="0">
      <alignment vertical="center"/>
    </xf>
    <xf numFmtId="4" fontId="36" fillId="49" borderId="73" applyNumberFormat="0" applyProtection="0">
      <alignment vertical="center"/>
    </xf>
    <xf numFmtId="4" fontId="36" fillId="49" borderId="73" applyNumberFormat="0" applyProtection="0">
      <alignment vertical="center"/>
    </xf>
    <xf numFmtId="4" fontId="36" fillId="49" borderId="73" applyNumberFormat="0" applyProtection="0">
      <alignment vertical="center"/>
    </xf>
    <xf numFmtId="4" fontId="36" fillId="49" borderId="73" applyNumberFormat="0" applyProtection="0">
      <alignment vertical="center"/>
    </xf>
    <xf numFmtId="4" fontId="36" fillId="49" borderId="73" applyNumberFormat="0" applyProtection="0">
      <alignment vertical="center"/>
    </xf>
    <xf numFmtId="4" fontId="36" fillId="49" borderId="73" applyNumberFormat="0" applyProtection="0">
      <alignment vertical="center"/>
    </xf>
    <xf numFmtId="4" fontId="36" fillId="49" borderId="73" applyNumberFormat="0" applyProtection="0">
      <alignment vertical="center"/>
    </xf>
    <xf numFmtId="4" fontId="36" fillId="49" borderId="73" applyNumberFormat="0" applyProtection="0">
      <alignment vertical="center"/>
    </xf>
    <xf numFmtId="4" fontId="36" fillId="49" borderId="73" applyNumberFormat="0" applyProtection="0">
      <alignment vertical="center"/>
    </xf>
    <xf numFmtId="4" fontId="36" fillId="49" borderId="73" applyNumberFormat="0" applyProtection="0">
      <alignment vertical="center"/>
    </xf>
    <xf numFmtId="4" fontId="36" fillId="49" borderId="73" applyNumberFormat="0" applyProtection="0">
      <alignment vertical="center"/>
    </xf>
    <xf numFmtId="4" fontId="36" fillId="49" borderId="73" applyNumberFormat="0" applyProtection="0">
      <alignment vertical="center"/>
    </xf>
    <xf numFmtId="4" fontId="36" fillId="49" borderId="73" applyNumberFormat="0" applyProtection="0">
      <alignment vertical="center"/>
    </xf>
    <xf numFmtId="4" fontId="36" fillId="49" borderId="73" applyNumberFormat="0" applyProtection="0">
      <alignment vertical="center"/>
    </xf>
    <xf numFmtId="4" fontId="36" fillId="49" borderId="73" applyNumberFormat="0" applyProtection="0">
      <alignment vertical="center"/>
    </xf>
    <xf numFmtId="4" fontId="36" fillId="49" borderId="73" applyNumberFormat="0" applyProtection="0">
      <alignment vertical="center"/>
    </xf>
    <xf numFmtId="4" fontId="36" fillId="49" borderId="73" applyNumberFormat="0" applyProtection="0">
      <alignment vertical="center"/>
    </xf>
    <xf numFmtId="4" fontId="36" fillId="49" borderId="73" applyNumberFormat="0" applyProtection="0">
      <alignment vertical="center"/>
    </xf>
    <xf numFmtId="4" fontId="36" fillId="49" borderId="73" applyNumberFormat="0" applyProtection="0">
      <alignment vertical="center"/>
    </xf>
    <xf numFmtId="4" fontId="36" fillId="49" borderId="73" applyNumberFormat="0" applyProtection="0">
      <alignment vertical="center"/>
    </xf>
    <xf numFmtId="4" fontId="36" fillId="49" borderId="73" applyNumberFormat="0" applyProtection="0">
      <alignment vertical="center"/>
    </xf>
    <xf numFmtId="4" fontId="36" fillId="49" borderId="73" applyNumberFormat="0" applyProtection="0">
      <alignment vertical="center"/>
    </xf>
    <xf numFmtId="4" fontId="36" fillId="49" borderId="73" applyNumberFormat="0" applyProtection="0">
      <alignment vertical="center"/>
    </xf>
    <xf numFmtId="4" fontId="36" fillId="49" borderId="73" applyNumberFormat="0" applyProtection="0">
      <alignment vertical="center"/>
    </xf>
    <xf numFmtId="4" fontId="36" fillId="49" borderId="73" applyNumberFormat="0" applyProtection="0">
      <alignment vertical="center"/>
    </xf>
    <xf numFmtId="4" fontId="36" fillId="49" borderId="73" applyNumberFormat="0" applyProtection="0">
      <alignment vertical="center"/>
    </xf>
    <xf numFmtId="4" fontId="36" fillId="49" borderId="73" applyNumberFormat="0" applyProtection="0">
      <alignment vertical="center"/>
    </xf>
    <xf numFmtId="4" fontId="36" fillId="49" borderId="73" applyNumberFormat="0" applyProtection="0">
      <alignment vertical="center"/>
    </xf>
    <xf numFmtId="4" fontId="36" fillId="49" borderId="73" applyNumberFormat="0" applyProtection="0">
      <alignment vertical="center"/>
    </xf>
    <xf numFmtId="4" fontId="36" fillId="49" borderId="73" applyNumberFormat="0" applyProtection="0">
      <alignment vertical="center"/>
    </xf>
    <xf numFmtId="4" fontId="36" fillId="49" borderId="73" applyNumberFormat="0" applyProtection="0">
      <alignment vertical="center"/>
    </xf>
    <xf numFmtId="4" fontId="36" fillId="49" borderId="73" applyNumberFormat="0" applyProtection="0">
      <alignment vertical="center"/>
    </xf>
    <xf numFmtId="4" fontId="36" fillId="49" borderId="73" applyNumberFormat="0" applyProtection="0">
      <alignment vertical="center"/>
    </xf>
    <xf numFmtId="4" fontId="36" fillId="49" borderId="73" applyNumberFormat="0" applyProtection="0">
      <alignment vertical="center"/>
    </xf>
    <xf numFmtId="4" fontId="36" fillId="49" borderId="73" applyNumberFormat="0" applyProtection="0">
      <alignment vertical="center"/>
    </xf>
    <xf numFmtId="4" fontId="36" fillId="49" borderId="73" applyNumberFormat="0" applyProtection="0">
      <alignment vertical="center"/>
    </xf>
    <xf numFmtId="4" fontId="36" fillId="49" borderId="73" applyNumberFormat="0" applyProtection="0">
      <alignment vertical="center"/>
    </xf>
    <xf numFmtId="4" fontId="36" fillId="49" borderId="73" applyNumberFormat="0" applyProtection="0">
      <alignment vertical="center"/>
    </xf>
    <xf numFmtId="4" fontId="36" fillId="49" borderId="73" applyNumberFormat="0" applyProtection="0">
      <alignment vertical="center"/>
    </xf>
    <xf numFmtId="4" fontId="36" fillId="49" borderId="73" applyNumberFormat="0" applyProtection="0">
      <alignment vertical="center"/>
    </xf>
    <xf numFmtId="4" fontId="36" fillId="49" borderId="73" applyNumberFormat="0" applyProtection="0">
      <alignment vertical="center"/>
    </xf>
    <xf numFmtId="4" fontId="36" fillId="49" borderId="73" applyNumberFormat="0" applyProtection="0">
      <alignment vertical="center"/>
    </xf>
    <xf numFmtId="4" fontId="36" fillId="49" borderId="73" applyNumberFormat="0" applyProtection="0">
      <alignment vertical="center"/>
    </xf>
    <xf numFmtId="4" fontId="36" fillId="49" borderId="73" applyNumberFormat="0" applyProtection="0">
      <alignment vertical="center"/>
    </xf>
    <xf numFmtId="4" fontId="36" fillId="49" borderId="73" applyNumberFormat="0" applyProtection="0">
      <alignment vertical="center"/>
    </xf>
    <xf numFmtId="4" fontId="36" fillId="49" borderId="73" applyNumberFormat="0" applyProtection="0">
      <alignment vertical="center"/>
    </xf>
    <xf numFmtId="4" fontId="36" fillId="49" borderId="73" applyNumberFormat="0" applyProtection="0">
      <alignment vertical="center"/>
    </xf>
    <xf numFmtId="4" fontId="36" fillId="49" borderId="73" applyNumberFormat="0" applyProtection="0">
      <alignment vertical="center"/>
    </xf>
    <xf numFmtId="4" fontId="36" fillId="49" borderId="73" applyNumberFormat="0" applyProtection="0">
      <alignment vertical="center"/>
    </xf>
    <xf numFmtId="4" fontId="36" fillId="49" borderId="73" applyNumberFormat="0" applyProtection="0">
      <alignment vertical="center"/>
    </xf>
    <xf numFmtId="4" fontId="36" fillId="49" borderId="73" applyNumberFormat="0" applyProtection="0">
      <alignment vertical="center"/>
    </xf>
    <xf numFmtId="4" fontId="36" fillId="49" borderId="73" applyNumberFormat="0" applyProtection="0">
      <alignment vertical="center"/>
    </xf>
    <xf numFmtId="4" fontId="36" fillId="49" borderId="73" applyNumberFormat="0" applyProtection="0">
      <alignment vertical="center"/>
    </xf>
    <xf numFmtId="4" fontId="36" fillId="49" borderId="73" applyNumberFormat="0" applyProtection="0">
      <alignment vertical="center"/>
    </xf>
    <xf numFmtId="4" fontId="36" fillId="49" borderId="73" applyNumberFormat="0" applyProtection="0">
      <alignment vertical="center"/>
    </xf>
    <xf numFmtId="4" fontId="36" fillId="49" borderId="73" applyNumberFormat="0" applyProtection="0">
      <alignment vertical="center"/>
    </xf>
    <xf numFmtId="4" fontId="36" fillId="49" borderId="73" applyNumberFormat="0" applyProtection="0">
      <alignment vertical="center"/>
    </xf>
    <xf numFmtId="4" fontId="36" fillId="49" borderId="73" applyNumberFormat="0" applyProtection="0">
      <alignment vertical="center"/>
    </xf>
    <xf numFmtId="4" fontId="36" fillId="49" borderId="73" applyNumberFormat="0" applyProtection="0">
      <alignment vertical="center"/>
    </xf>
    <xf numFmtId="4" fontId="36" fillId="49" borderId="73" applyNumberFormat="0" applyProtection="0">
      <alignment vertical="center"/>
    </xf>
    <xf numFmtId="4" fontId="36" fillId="49" borderId="73" applyNumberFormat="0" applyProtection="0">
      <alignment vertical="center"/>
    </xf>
    <xf numFmtId="4" fontId="36" fillId="49" borderId="73" applyNumberFormat="0" applyProtection="0">
      <alignment vertical="center"/>
    </xf>
    <xf numFmtId="4" fontId="36" fillId="49" borderId="73" applyNumberFormat="0" applyProtection="0">
      <alignment vertical="center"/>
    </xf>
    <xf numFmtId="4" fontId="36" fillId="49" borderId="73" applyNumberFormat="0" applyProtection="0">
      <alignment vertical="center"/>
    </xf>
    <xf numFmtId="4" fontId="36" fillId="49" borderId="73" applyNumberFormat="0" applyProtection="0">
      <alignment vertical="center"/>
    </xf>
    <xf numFmtId="4" fontId="36" fillId="49" borderId="73" applyNumberFormat="0" applyProtection="0">
      <alignment vertical="center"/>
    </xf>
    <xf numFmtId="4" fontId="36" fillId="49" borderId="73" applyNumberFormat="0" applyProtection="0">
      <alignment vertical="center"/>
    </xf>
    <xf numFmtId="4" fontId="36" fillId="49" borderId="73" applyNumberFormat="0" applyProtection="0">
      <alignment vertical="center"/>
    </xf>
    <xf numFmtId="4" fontId="36" fillId="49" borderId="73" applyNumberFormat="0" applyProtection="0">
      <alignment vertical="center"/>
    </xf>
    <xf numFmtId="4" fontId="36" fillId="49" borderId="73" applyNumberFormat="0" applyProtection="0">
      <alignment vertical="center"/>
    </xf>
    <xf numFmtId="4" fontId="36" fillId="49" borderId="73" applyNumberFormat="0" applyProtection="0">
      <alignment vertical="center"/>
    </xf>
    <xf numFmtId="4" fontId="36" fillId="49" borderId="73" applyNumberFormat="0" applyProtection="0">
      <alignment vertical="center"/>
    </xf>
    <xf numFmtId="4" fontId="36" fillId="49" borderId="73" applyNumberFormat="0" applyProtection="0">
      <alignment vertical="center"/>
    </xf>
    <xf numFmtId="4" fontId="36" fillId="49" borderId="73" applyNumberFormat="0" applyProtection="0">
      <alignment vertical="center"/>
    </xf>
    <xf numFmtId="4" fontId="36" fillId="49" borderId="73" applyNumberFormat="0" applyProtection="0">
      <alignment vertical="center"/>
    </xf>
    <xf numFmtId="4" fontId="36" fillId="49" borderId="73" applyNumberFormat="0" applyProtection="0">
      <alignment vertical="center"/>
    </xf>
    <xf numFmtId="4" fontId="36" fillId="49" borderId="73" applyNumberFormat="0" applyProtection="0">
      <alignment vertical="center"/>
    </xf>
    <xf numFmtId="4" fontId="36" fillId="49" borderId="73" applyNumberFormat="0" applyProtection="0">
      <alignment vertical="center"/>
    </xf>
    <xf numFmtId="4" fontId="36" fillId="49" borderId="73" applyNumberFormat="0" applyProtection="0">
      <alignment vertical="center"/>
    </xf>
    <xf numFmtId="4" fontId="36" fillId="49" borderId="73" applyNumberFormat="0" applyProtection="0">
      <alignment vertical="center"/>
    </xf>
    <xf numFmtId="4" fontId="36" fillId="49" borderId="73" applyNumberFormat="0" applyProtection="0">
      <alignment vertical="center"/>
    </xf>
    <xf numFmtId="4" fontId="36" fillId="49" borderId="73" applyNumberFormat="0" applyProtection="0">
      <alignment vertical="center"/>
    </xf>
    <xf numFmtId="4" fontId="36" fillId="49" borderId="73" applyNumberFormat="0" applyProtection="0">
      <alignment vertical="center"/>
    </xf>
    <xf numFmtId="4" fontId="36" fillId="49" borderId="73" applyNumberFormat="0" applyProtection="0">
      <alignment vertical="center"/>
    </xf>
    <xf numFmtId="4" fontId="36" fillId="49" borderId="73" applyNumberFormat="0" applyProtection="0">
      <alignment vertical="center"/>
    </xf>
    <xf numFmtId="4" fontId="36" fillId="49" borderId="73" applyNumberFormat="0" applyProtection="0">
      <alignment vertical="center"/>
    </xf>
    <xf numFmtId="4" fontId="36" fillId="49" borderId="73" applyNumberFormat="0" applyProtection="0">
      <alignment vertical="center"/>
    </xf>
    <xf numFmtId="4" fontId="36" fillId="49" borderId="73" applyNumberFormat="0" applyProtection="0">
      <alignment vertical="center"/>
    </xf>
    <xf numFmtId="4" fontId="36" fillId="49" borderId="73" applyNumberFormat="0" applyProtection="0">
      <alignment vertical="center"/>
    </xf>
    <xf numFmtId="4" fontId="36" fillId="49" borderId="73" applyNumberFormat="0" applyProtection="0">
      <alignment vertical="center"/>
    </xf>
    <xf numFmtId="4" fontId="36" fillId="49" borderId="73" applyNumberFormat="0" applyProtection="0">
      <alignment vertical="center"/>
    </xf>
    <xf numFmtId="4" fontId="36" fillId="49" borderId="73" applyNumberFormat="0" applyProtection="0">
      <alignment vertical="center"/>
    </xf>
    <xf numFmtId="4" fontId="36" fillId="49" borderId="73" applyNumberFormat="0" applyProtection="0">
      <alignment vertical="center"/>
    </xf>
    <xf numFmtId="4" fontId="36" fillId="49" borderId="73" applyNumberFormat="0" applyProtection="0">
      <alignment vertical="center"/>
    </xf>
    <xf numFmtId="4" fontId="36" fillId="49" borderId="73" applyNumberFormat="0" applyProtection="0">
      <alignment vertical="center"/>
    </xf>
    <xf numFmtId="4" fontId="36" fillId="49" borderId="73" applyNumberFormat="0" applyProtection="0">
      <alignment vertical="center"/>
    </xf>
    <xf numFmtId="4" fontId="36" fillId="49" borderId="73" applyNumberFormat="0" applyProtection="0">
      <alignment vertical="center"/>
    </xf>
    <xf numFmtId="4" fontId="36" fillId="49" borderId="73" applyNumberFormat="0" applyProtection="0">
      <alignment vertical="center"/>
    </xf>
    <xf numFmtId="4" fontId="36" fillId="49" borderId="73" applyNumberFormat="0" applyProtection="0">
      <alignment vertical="center"/>
    </xf>
    <xf numFmtId="4" fontId="36" fillId="49" borderId="73" applyNumberFormat="0" applyProtection="0">
      <alignment vertical="center"/>
    </xf>
    <xf numFmtId="4" fontId="36" fillId="49" borderId="73" applyNumberFormat="0" applyProtection="0">
      <alignment vertical="center"/>
    </xf>
    <xf numFmtId="4" fontId="36" fillId="49" borderId="73" applyNumberFormat="0" applyProtection="0">
      <alignment vertical="center"/>
    </xf>
    <xf numFmtId="4" fontId="36" fillId="49" borderId="73" applyNumberFormat="0" applyProtection="0">
      <alignment vertical="center"/>
    </xf>
    <xf numFmtId="4" fontId="36" fillId="49" borderId="73" applyNumberFormat="0" applyProtection="0">
      <alignment vertical="center"/>
    </xf>
    <xf numFmtId="4" fontId="36" fillId="49" borderId="73" applyNumberFormat="0" applyProtection="0">
      <alignment vertical="center"/>
    </xf>
    <xf numFmtId="4" fontId="36" fillId="49" borderId="73" applyNumberFormat="0" applyProtection="0">
      <alignment vertical="center"/>
    </xf>
    <xf numFmtId="4" fontId="36" fillId="49" borderId="73" applyNumberFormat="0" applyProtection="0">
      <alignment vertical="center"/>
    </xf>
    <xf numFmtId="4" fontId="36" fillId="49" borderId="73" applyNumberFormat="0" applyProtection="0">
      <alignment vertical="center"/>
    </xf>
    <xf numFmtId="4" fontId="36" fillId="49" borderId="73" applyNumberFormat="0" applyProtection="0">
      <alignment vertical="center"/>
    </xf>
    <xf numFmtId="4" fontId="36" fillId="49" borderId="73" applyNumberFormat="0" applyProtection="0">
      <alignment vertical="center"/>
    </xf>
    <xf numFmtId="4" fontId="36" fillId="49" borderId="73" applyNumberFormat="0" applyProtection="0">
      <alignment vertical="center"/>
    </xf>
    <xf numFmtId="4" fontId="36" fillId="49" borderId="73" applyNumberFormat="0" applyProtection="0">
      <alignment vertical="center"/>
    </xf>
    <xf numFmtId="4" fontId="36" fillId="49" borderId="73" applyNumberFormat="0" applyProtection="0">
      <alignment vertical="center"/>
    </xf>
    <xf numFmtId="4" fontId="36" fillId="49" borderId="73" applyNumberFormat="0" applyProtection="0">
      <alignment vertical="center"/>
    </xf>
    <xf numFmtId="4" fontId="36" fillId="49" borderId="73" applyNumberFormat="0" applyProtection="0">
      <alignment vertical="center"/>
    </xf>
    <xf numFmtId="4" fontId="36" fillId="49" borderId="73" applyNumberFormat="0" applyProtection="0">
      <alignment vertical="center"/>
    </xf>
    <xf numFmtId="4" fontId="36" fillId="49" borderId="73" applyNumberFormat="0" applyProtection="0">
      <alignment vertical="center"/>
    </xf>
    <xf numFmtId="4" fontId="36" fillId="49" borderId="73" applyNumberFormat="0" applyProtection="0">
      <alignment vertical="center"/>
    </xf>
    <xf numFmtId="4" fontId="36" fillId="49" borderId="73" applyNumberFormat="0" applyProtection="0">
      <alignment vertical="center"/>
    </xf>
    <xf numFmtId="4" fontId="36" fillId="49" borderId="73" applyNumberFormat="0" applyProtection="0">
      <alignment vertical="center"/>
    </xf>
    <xf numFmtId="4" fontId="36" fillId="49" borderId="73" applyNumberFormat="0" applyProtection="0">
      <alignment vertical="center"/>
    </xf>
    <xf numFmtId="4" fontId="36" fillId="49" borderId="73" applyNumberFormat="0" applyProtection="0">
      <alignment vertical="center"/>
    </xf>
    <xf numFmtId="4" fontId="36" fillId="49" borderId="73" applyNumberFormat="0" applyProtection="0">
      <alignment vertical="center"/>
    </xf>
    <xf numFmtId="4" fontId="36" fillId="49" borderId="73" applyNumberFormat="0" applyProtection="0">
      <alignment vertical="center"/>
    </xf>
    <xf numFmtId="4" fontId="36" fillId="49" borderId="73" applyNumberFormat="0" applyProtection="0">
      <alignment vertical="center"/>
    </xf>
    <xf numFmtId="4" fontId="36" fillId="49" borderId="73" applyNumberFormat="0" applyProtection="0">
      <alignment vertical="center"/>
    </xf>
    <xf numFmtId="4" fontId="36" fillId="49" borderId="73" applyNumberFormat="0" applyProtection="0">
      <alignment vertical="center"/>
    </xf>
    <xf numFmtId="4" fontId="36" fillId="49" borderId="73" applyNumberFormat="0" applyProtection="0">
      <alignment vertical="center"/>
    </xf>
    <xf numFmtId="4" fontId="36" fillId="49" borderId="73" applyNumberFormat="0" applyProtection="0">
      <alignment vertical="center"/>
    </xf>
    <xf numFmtId="4" fontId="36" fillId="49" borderId="73" applyNumberFormat="0" applyProtection="0">
      <alignment vertical="center"/>
    </xf>
    <xf numFmtId="4" fontId="36" fillId="49" borderId="73" applyNumberFormat="0" applyProtection="0">
      <alignment vertical="center"/>
    </xf>
    <xf numFmtId="4" fontId="36" fillId="49" borderId="73" applyNumberFormat="0" applyProtection="0">
      <alignment vertical="center"/>
    </xf>
    <xf numFmtId="4" fontId="36" fillId="49" borderId="73" applyNumberFormat="0" applyProtection="0">
      <alignment vertical="center"/>
    </xf>
    <xf numFmtId="4" fontId="36" fillId="49" borderId="73" applyNumberFormat="0" applyProtection="0">
      <alignment vertical="center"/>
    </xf>
    <xf numFmtId="4" fontId="36" fillId="49" borderId="73" applyNumberFormat="0" applyProtection="0">
      <alignment vertical="center"/>
    </xf>
    <xf numFmtId="4" fontId="36" fillId="49" borderId="73" applyNumberFormat="0" applyProtection="0">
      <alignment vertical="center"/>
    </xf>
    <xf numFmtId="4" fontId="36" fillId="49" borderId="73" applyNumberFormat="0" applyProtection="0">
      <alignment vertical="center"/>
    </xf>
    <xf numFmtId="4" fontId="36" fillId="49" borderId="73" applyNumberFormat="0" applyProtection="0">
      <alignment vertical="center"/>
    </xf>
    <xf numFmtId="4" fontId="36" fillId="49" borderId="73" applyNumberFormat="0" applyProtection="0">
      <alignment vertical="center"/>
    </xf>
    <xf numFmtId="4" fontId="36" fillId="49" borderId="73" applyNumberFormat="0" applyProtection="0">
      <alignment vertical="center"/>
    </xf>
    <xf numFmtId="4" fontId="36" fillId="49" borderId="73" applyNumberFormat="0" applyProtection="0">
      <alignment vertical="center"/>
    </xf>
    <xf numFmtId="4" fontId="36" fillId="49" borderId="73" applyNumberFormat="0" applyProtection="0">
      <alignment vertical="center"/>
    </xf>
    <xf numFmtId="4" fontId="36" fillId="49" borderId="73" applyNumberFormat="0" applyProtection="0">
      <alignment vertical="center"/>
    </xf>
    <xf numFmtId="4" fontId="36" fillId="49" borderId="73" applyNumberFormat="0" applyProtection="0">
      <alignment vertical="center"/>
    </xf>
    <xf numFmtId="4" fontId="36" fillId="49" borderId="73" applyNumberFormat="0" applyProtection="0">
      <alignment vertical="center"/>
    </xf>
    <xf numFmtId="4" fontId="36" fillId="49" borderId="73" applyNumberFormat="0" applyProtection="0">
      <alignment vertical="center"/>
    </xf>
    <xf numFmtId="4" fontId="36" fillId="49" borderId="73" applyNumberFormat="0" applyProtection="0">
      <alignment vertical="center"/>
    </xf>
    <xf numFmtId="4" fontId="36" fillId="49" borderId="73" applyNumberFormat="0" applyProtection="0">
      <alignment vertical="center"/>
    </xf>
    <xf numFmtId="4" fontId="36" fillId="49" borderId="73" applyNumberFormat="0" applyProtection="0">
      <alignment vertical="center"/>
    </xf>
    <xf numFmtId="4" fontId="36" fillId="49" borderId="73" applyNumberFormat="0" applyProtection="0">
      <alignment vertical="center"/>
    </xf>
    <xf numFmtId="4" fontId="36" fillId="49" borderId="73" applyNumberFormat="0" applyProtection="0">
      <alignment vertical="center"/>
    </xf>
    <xf numFmtId="4" fontId="36" fillId="49" borderId="73" applyNumberFormat="0" applyProtection="0">
      <alignment vertical="center"/>
    </xf>
    <xf numFmtId="4" fontId="36" fillId="49" borderId="73" applyNumberFormat="0" applyProtection="0">
      <alignment vertical="center"/>
    </xf>
    <xf numFmtId="4" fontId="36" fillId="49" borderId="73" applyNumberFormat="0" applyProtection="0">
      <alignment vertical="center"/>
    </xf>
    <xf numFmtId="4" fontId="36" fillId="49" borderId="73" applyNumberFormat="0" applyProtection="0">
      <alignment vertical="center"/>
    </xf>
    <xf numFmtId="4" fontId="36" fillId="49" borderId="73" applyNumberFormat="0" applyProtection="0">
      <alignment vertical="center"/>
    </xf>
    <xf numFmtId="4" fontId="36" fillId="49" borderId="73" applyNumberFormat="0" applyProtection="0">
      <alignment vertical="center"/>
    </xf>
    <xf numFmtId="4" fontId="36" fillId="49" borderId="73" applyNumberFormat="0" applyProtection="0">
      <alignment vertical="center"/>
    </xf>
    <xf numFmtId="4" fontId="36" fillId="49" borderId="73" applyNumberFormat="0" applyProtection="0">
      <alignment vertical="center"/>
    </xf>
    <xf numFmtId="4" fontId="36" fillId="49" borderId="73" applyNumberFormat="0" applyProtection="0">
      <alignment vertical="center"/>
    </xf>
    <xf numFmtId="4" fontId="36" fillId="49" borderId="73" applyNumberFormat="0" applyProtection="0">
      <alignment vertical="center"/>
    </xf>
    <xf numFmtId="4" fontId="36" fillId="49" borderId="73" applyNumberFormat="0" applyProtection="0">
      <alignment vertical="center"/>
    </xf>
    <xf numFmtId="4" fontId="36" fillId="49" borderId="73" applyNumberFormat="0" applyProtection="0">
      <alignment vertical="center"/>
    </xf>
    <xf numFmtId="4" fontId="36" fillId="49" borderId="73" applyNumberFormat="0" applyProtection="0">
      <alignment vertical="center"/>
    </xf>
    <xf numFmtId="4" fontId="36" fillId="49" borderId="73" applyNumberFormat="0" applyProtection="0">
      <alignment vertical="center"/>
    </xf>
    <xf numFmtId="4" fontId="36" fillId="49" borderId="73" applyNumberFormat="0" applyProtection="0">
      <alignment vertical="center"/>
    </xf>
    <xf numFmtId="4" fontId="36" fillId="49" borderId="73" applyNumberFormat="0" applyProtection="0">
      <alignment vertical="center"/>
    </xf>
    <xf numFmtId="4" fontId="36" fillId="49" borderId="73" applyNumberFormat="0" applyProtection="0">
      <alignment vertical="center"/>
    </xf>
    <xf numFmtId="4" fontId="36" fillId="49" borderId="73" applyNumberFormat="0" applyProtection="0">
      <alignment vertical="center"/>
    </xf>
    <xf numFmtId="4" fontId="36" fillId="49" borderId="73" applyNumberFormat="0" applyProtection="0">
      <alignment vertical="center"/>
    </xf>
    <xf numFmtId="4" fontId="36" fillId="49" borderId="73" applyNumberFormat="0" applyProtection="0">
      <alignment vertical="center"/>
    </xf>
    <xf numFmtId="4" fontId="36" fillId="49" borderId="73" applyNumberFormat="0" applyProtection="0">
      <alignment vertical="center"/>
    </xf>
    <xf numFmtId="4" fontId="36" fillId="49" borderId="73" applyNumberFormat="0" applyProtection="0">
      <alignment vertical="center"/>
    </xf>
    <xf numFmtId="4" fontId="36" fillId="49" borderId="73" applyNumberFormat="0" applyProtection="0">
      <alignment vertical="center"/>
    </xf>
    <xf numFmtId="4" fontId="36" fillId="49" borderId="73" applyNumberFormat="0" applyProtection="0">
      <alignment vertical="center"/>
    </xf>
    <xf numFmtId="4" fontId="36" fillId="49" borderId="73" applyNumberFormat="0" applyProtection="0">
      <alignment vertical="center"/>
    </xf>
    <xf numFmtId="4" fontId="36" fillId="49" borderId="73" applyNumberFormat="0" applyProtection="0">
      <alignment vertical="center"/>
    </xf>
    <xf numFmtId="4" fontId="36" fillId="49" borderId="73" applyNumberFormat="0" applyProtection="0">
      <alignment vertical="center"/>
    </xf>
    <xf numFmtId="4" fontId="36" fillId="49" borderId="73" applyNumberFormat="0" applyProtection="0">
      <alignment vertical="center"/>
    </xf>
    <xf numFmtId="4" fontId="36" fillId="49" borderId="73" applyNumberFormat="0" applyProtection="0">
      <alignment vertical="center"/>
    </xf>
    <xf numFmtId="4" fontId="36" fillId="49" borderId="73" applyNumberFormat="0" applyProtection="0">
      <alignment vertical="center"/>
    </xf>
    <xf numFmtId="4" fontId="36" fillId="49" borderId="73" applyNumberFormat="0" applyProtection="0">
      <alignment vertical="center"/>
    </xf>
    <xf numFmtId="4" fontId="36" fillId="49" borderId="73" applyNumberFormat="0" applyProtection="0">
      <alignment vertical="center"/>
    </xf>
    <xf numFmtId="4" fontId="36" fillId="49" borderId="73" applyNumberFormat="0" applyProtection="0">
      <alignment vertical="center"/>
    </xf>
    <xf numFmtId="4" fontId="36" fillId="49" borderId="73" applyNumberFormat="0" applyProtection="0">
      <alignment vertical="center"/>
    </xf>
    <xf numFmtId="4" fontId="36" fillId="49" borderId="73" applyNumberFormat="0" applyProtection="0">
      <alignment vertical="center"/>
    </xf>
    <xf numFmtId="4" fontId="36" fillId="49" borderId="73" applyNumberFormat="0" applyProtection="0">
      <alignment vertical="center"/>
    </xf>
    <xf numFmtId="4" fontId="36" fillId="49" borderId="73" applyNumberFormat="0" applyProtection="0">
      <alignment vertical="center"/>
    </xf>
    <xf numFmtId="4" fontId="36" fillId="49" borderId="73" applyNumberFormat="0" applyProtection="0">
      <alignment vertical="center"/>
    </xf>
    <xf numFmtId="4" fontId="36" fillId="49" borderId="73" applyNumberFormat="0" applyProtection="0">
      <alignment vertical="center"/>
    </xf>
    <xf numFmtId="4" fontId="36" fillId="49" borderId="73" applyNumberFormat="0" applyProtection="0">
      <alignment vertical="center"/>
    </xf>
    <xf numFmtId="4" fontId="36" fillId="49" borderId="73" applyNumberFormat="0" applyProtection="0">
      <alignment vertical="center"/>
    </xf>
    <xf numFmtId="4" fontId="36" fillId="49" borderId="73" applyNumberFormat="0" applyProtection="0">
      <alignment vertical="center"/>
    </xf>
    <xf numFmtId="4" fontId="36" fillId="49" borderId="73" applyNumberFormat="0" applyProtection="0">
      <alignment vertical="center"/>
    </xf>
    <xf numFmtId="4" fontId="36" fillId="49" borderId="73" applyNumberFormat="0" applyProtection="0">
      <alignment vertical="center"/>
    </xf>
    <xf numFmtId="4" fontId="36" fillId="49" borderId="73" applyNumberFormat="0" applyProtection="0">
      <alignment vertical="center"/>
    </xf>
    <xf numFmtId="4" fontId="36" fillId="49" borderId="73" applyNumberFormat="0" applyProtection="0">
      <alignment vertical="center"/>
    </xf>
    <xf numFmtId="4" fontId="36" fillId="49" borderId="73" applyNumberFormat="0" applyProtection="0">
      <alignment vertical="center"/>
    </xf>
    <xf numFmtId="4" fontId="36" fillId="49" borderId="73" applyNumberFormat="0" applyProtection="0">
      <alignment vertical="center"/>
    </xf>
    <xf numFmtId="4" fontId="36" fillId="49" borderId="73" applyNumberFormat="0" applyProtection="0">
      <alignment vertical="center"/>
    </xf>
    <xf numFmtId="4" fontId="36" fillId="49" borderId="73" applyNumberFormat="0" applyProtection="0">
      <alignment vertical="center"/>
    </xf>
    <xf numFmtId="4" fontId="36" fillId="49" borderId="73" applyNumberFormat="0" applyProtection="0">
      <alignment vertical="center"/>
    </xf>
    <xf numFmtId="4" fontId="36" fillId="49" borderId="73" applyNumberFormat="0" applyProtection="0">
      <alignment vertical="center"/>
    </xf>
    <xf numFmtId="4" fontId="36" fillId="49" borderId="73" applyNumberFormat="0" applyProtection="0">
      <alignment vertical="center"/>
    </xf>
    <xf numFmtId="4" fontId="36" fillId="49" borderId="73" applyNumberFormat="0" applyProtection="0">
      <alignment vertical="center"/>
    </xf>
    <xf numFmtId="4" fontId="36" fillId="49" borderId="73" applyNumberFormat="0" applyProtection="0">
      <alignment vertical="center"/>
    </xf>
    <xf numFmtId="4" fontId="36" fillId="49" borderId="73" applyNumberFormat="0" applyProtection="0">
      <alignment vertical="center"/>
    </xf>
    <xf numFmtId="4" fontId="36" fillId="49" borderId="73" applyNumberFormat="0" applyProtection="0">
      <alignment vertical="center"/>
    </xf>
    <xf numFmtId="4" fontId="36" fillId="49" borderId="73" applyNumberFormat="0" applyProtection="0">
      <alignment vertical="center"/>
    </xf>
    <xf numFmtId="4" fontId="36" fillId="49" borderId="73" applyNumberFormat="0" applyProtection="0">
      <alignment vertical="center"/>
    </xf>
    <xf numFmtId="4" fontId="36" fillId="49" borderId="73" applyNumberFormat="0" applyProtection="0">
      <alignment vertical="center"/>
    </xf>
    <xf numFmtId="4" fontId="36" fillId="49" borderId="73" applyNumberFormat="0" applyProtection="0">
      <alignment vertical="center"/>
    </xf>
    <xf numFmtId="4" fontId="36" fillId="49" borderId="73" applyNumberFormat="0" applyProtection="0">
      <alignment vertical="center"/>
    </xf>
    <xf numFmtId="4" fontId="36" fillId="49" borderId="73" applyNumberFormat="0" applyProtection="0">
      <alignment vertical="center"/>
    </xf>
    <xf numFmtId="4" fontId="36" fillId="49" borderId="73" applyNumberFormat="0" applyProtection="0">
      <alignment vertical="center"/>
    </xf>
    <xf numFmtId="4" fontId="36" fillId="49" borderId="73" applyNumberFormat="0" applyProtection="0">
      <alignment vertical="center"/>
    </xf>
    <xf numFmtId="4" fontId="36" fillId="49" borderId="73" applyNumberFormat="0" applyProtection="0">
      <alignment vertical="center"/>
    </xf>
    <xf numFmtId="4" fontId="36" fillId="49" borderId="73" applyNumberFormat="0" applyProtection="0">
      <alignment vertical="center"/>
    </xf>
    <xf numFmtId="4" fontId="36" fillId="49" borderId="73" applyNumberFormat="0" applyProtection="0">
      <alignment vertical="center"/>
    </xf>
    <xf numFmtId="4" fontId="36" fillId="49" borderId="73" applyNumberFormat="0" applyProtection="0">
      <alignment vertical="center"/>
    </xf>
    <xf numFmtId="4" fontId="36" fillId="49" borderId="73" applyNumberFormat="0" applyProtection="0">
      <alignment vertical="center"/>
    </xf>
    <xf numFmtId="4" fontId="36" fillId="49" borderId="73" applyNumberFormat="0" applyProtection="0">
      <alignment vertical="center"/>
    </xf>
    <xf numFmtId="4" fontId="36" fillId="49" borderId="73" applyNumberFormat="0" applyProtection="0">
      <alignment vertical="center"/>
    </xf>
    <xf numFmtId="4" fontId="36" fillId="49" borderId="73" applyNumberFormat="0" applyProtection="0">
      <alignment vertical="center"/>
    </xf>
    <xf numFmtId="4" fontId="36" fillId="49" borderId="73" applyNumberFormat="0" applyProtection="0">
      <alignment vertical="center"/>
    </xf>
    <xf numFmtId="4" fontId="36" fillId="49" borderId="73" applyNumberFormat="0" applyProtection="0">
      <alignment vertical="center"/>
    </xf>
    <xf numFmtId="4" fontId="36" fillId="49" borderId="73" applyNumberFormat="0" applyProtection="0">
      <alignment vertical="center"/>
    </xf>
    <xf numFmtId="4" fontId="36" fillId="49" borderId="73" applyNumberFormat="0" applyProtection="0">
      <alignment vertical="center"/>
    </xf>
    <xf numFmtId="4" fontId="36" fillId="49" borderId="73" applyNumberFormat="0" applyProtection="0">
      <alignment vertical="center"/>
    </xf>
    <xf numFmtId="4" fontId="36" fillId="49" borderId="73" applyNumberFormat="0" applyProtection="0">
      <alignment vertical="center"/>
    </xf>
    <xf numFmtId="4" fontId="36" fillId="49" borderId="73" applyNumberFormat="0" applyProtection="0">
      <alignment vertical="center"/>
    </xf>
    <xf numFmtId="4" fontId="36" fillId="49" borderId="73" applyNumberFormat="0" applyProtection="0">
      <alignment vertical="center"/>
    </xf>
    <xf numFmtId="4" fontId="36" fillId="49" borderId="73" applyNumberFormat="0" applyProtection="0">
      <alignment vertical="center"/>
    </xf>
    <xf numFmtId="4" fontId="36" fillId="49" borderId="73" applyNumberFormat="0" applyProtection="0">
      <alignment vertical="center"/>
    </xf>
    <xf numFmtId="4" fontId="36" fillId="49" borderId="73" applyNumberFormat="0" applyProtection="0">
      <alignment vertical="center"/>
    </xf>
    <xf numFmtId="4" fontId="36" fillId="49" borderId="73" applyNumberFormat="0" applyProtection="0">
      <alignment vertical="center"/>
    </xf>
    <xf numFmtId="4" fontId="36" fillId="49" borderId="73" applyNumberFormat="0" applyProtection="0">
      <alignment vertical="center"/>
    </xf>
    <xf numFmtId="4" fontId="36" fillId="49" borderId="73" applyNumberFormat="0" applyProtection="0">
      <alignment vertical="center"/>
    </xf>
    <xf numFmtId="4" fontId="36" fillId="49" borderId="73" applyNumberFormat="0" applyProtection="0">
      <alignment vertical="center"/>
    </xf>
    <xf numFmtId="4" fontId="36" fillId="49" borderId="73" applyNumberFormat="0" applyProtection="0">
      <alignment vertical="center"/>
    </xf>
    <xf numFmtId="4" fontId="36" fillId="49" borderId="73" applyNumberFormat="0" applyProtection="0">
      <alignment vertical="center"/>
    </xf>
    <xf numFmtId="4" fontId="36" fillId="49" borderId="73" applyNumberFormat="0" applyProtection="0">
      <alignment vertical="center"/>
    </xf>
    <xf numFmtId="4" fontId="36" fillId="49" borderId="73" applyNumberFormat="0" applyProtection="0">
      <alignment vertical="center"/>
    </xf>
    <xf numFmtId="4" fontId="36" fillId="49" borderId="73" applyNumberFormat="0" applyProtection="0">
      <alignment vertical="center"/>
    </xf>
    <xf numFmtId="4" fontId="36" fillId="49" borderId="73" applyNumberFormat="0" applyProtection="0">
      <alignment vertical="center"/>
    </xf>
    <xf numFmtId="4" fontId="36" fillId="49" borderId="73" applyNumberFormat="0" applyProtection="0">
      <alignment vertical="center"/>
    </xf>
    <xf numFmtId="4" fontId="36" fillId="49" borderId="73" applyNumberFormat="0" applyProtection="0">
      <alignment vertical="center"/>
    </xf>
    <xf numFmtId="4" fontId="36" fillId="49" borderId="73" applyNumberFormat="0" applyProtection="0">
      <alignment vertical="center"/>
    </xf>
    <xf numFmtId="4" fontId="36" fillId="49" borderId="73" applyNumberFormat="0" applyProtection="0">
      <alignment vertical="center"/>
    </xf>
    <xf numFmtId="4" fontId="36" fillId="49" borderId="73" applyNumberFormat="0" applyProtection="0">
      <alignment vertical="center"/>
    </xf>
    <xf numFmtId="4" fontId="36" fillId="49" borderId="73" applyNumberFormat="0" applyProtection="0">
      <alignment vertical="center"/>
    </xf>
    <xf numFmtId="4" fontId="36" fillId="49" borderId="73" applyNumberFormat="0" applyProtection="0">
      <alignment vertical="center"/>
    </xf>
    <xf numFmtId="4" fontId="36" fillId="49" borderId="73" applyNumberFormat="0" applyProtection="0">
      <alignment vertical="center"/>
    </xf>
    <xf numFmtId="4" fontId="36" fillId="49" borderId="73" applyNumberFormat="0" applyProtection="0">
      <alignment vertical="center"/>
    </xf>
    <xf numFmtId="4" fontId="36" fillId="49" borderId="73" applyNumberFormat="0" applyProtection="0">
      <alignment vertical="center"/>
    </xf>
    <xf numFmtId="4" fontId="36" fillId="49" borderId="73" applyNumberFormat="0" applyProtection="0">
      <alignment vertical="center"/>
    </xf>
    <xf numFmtId="4" fontId="36" fillId="49" borderId="73" applyNumberFormat="0" applyProtection="0">
      <alignment vertical="center"/>
    </xf>
    <xf numFmtId="4" fontId="36" fillId="49" borderId="73" applyNumberFormat="0" applyProtection="0">
      <alignment vertical="center"/>
    </xf>
    <xf numFmtId="4" fontId="36" fillId="49" borderId="73" applyNumberFormat="0" applyProtection="0">
      <alignment vertical="center"/>
    </xf>
    <xf numFmtId="4" fontId="36" fillId="49" borderId="73" applyNumberFormat="0" applyProtection="0">
      <alignment vertical="center"/>
    </xf>
    <xf numFmtId="4" fontId="36" fillId="49" borderId="73" applyNumberFormat="0" applyProtection="0">
      <alignment vertical="center"/>
    </xf>
    <xf numFmtId="4" fontId="36" fillId="49" borderId="73" applyNumberFormat="0" applyProtection="0">
      <alignment vertical="center"/>
    </xf>
    <xf numFmtId="4" fontId="36" fillId="49" borderId="73" applyNumberFormat="0" applyProtection="0">
      <alignment vertical="center"/>
    </xf>
    <xf numFmtId="4" fontId="36" fillId="49" borderId="73" applyNumberFormat="0" applyProtection="0">
      <alignment vertical="center"/>
    </xf>
    <xf numFmtId="4" fontId="36" fillId="49" borderId="73" applyNumberFormat="0" applyProtection="0">
      <alignment vertical="center"/>
    </xf>
    <xf numFmtId="4" fontId="36" fillId="49" borderId="73" applyNumberFormat="0" applyProtection="0">
      <alignment vertical="center"/>
    </xf>
    <xf numFmtId="4" fontId="36" fillId="49" borderId="73" applyNumberFormat="0" applyProtection="0">
      <alignment vertical="center"/>
    </xf>
    <xf numFmtId="4" fontId="36" fillId="49" borderId="73" applyNumberFormat="0" applyProtection="0">
      <alignment vertical="center"/>
    </xf>
    <xf numFmtId="4" fontId="36" fillId="49" borderId="73" applyNumberFormat="0" applyProtection="0">
      <alignment vertical="center"/>
    </xf>
    <xf numFmtId="4" fontId="36" fillId="49" borderId="73" applyNumberFormat="0" applyProtection="0">
      <alignment vertical="center"/>
    </xf>
    <xf numFmtId="4" fontId="36" fillId="49" borderId="73" applyNumberFormat="0" applyProtection="0">
      <alignment vertical="center"/>
    </xf>
    <xf numFmtId="4" fontId="36" fillId="49" borderId="73" applyNumberFormat="0" applyProtection="0">
      <alignment vertical="center"/>
    </xf>
    <xf numFmtId="4" fontId="36" fillId="49" borderId="73" applyNumberFormat="0" applyProtection="0">
      <alignment vertical="center"/>
    </xf>
    <xf numFmtId="4" fontId="36" fillId="49" borderId="73" applyNumberFormat="0" applyProtection="0">
      <alignment vertical="center"/>
    </xf>
    <xf numFmtId="4" fontId="36" fillId="49" borderId="73" applyNumberFormat="0" applyProtection="0">
      <alignment vertical="center"/>
    </xf>
    <xf numFmtId="4" fontId="36" fillId="49" borderId="73" applyNumberFormat="0" applyProtection="0">
      <alignment vertical="center"/>
    </xf>
    <xf numFmtId="4" fontId="36" fillId="49" borderId="73" applyNumberFormat="0" applyProtection="0">
      <alignment vertical="center"/>
    </xf>
    <xf numFmtId="4" fontId="36" fillId="49" borderId="73" applyNumberFormat="0" applyProtection="0">
      <alignment vertical="center"/>
    </xf>
    <xf numFmtId="4" fontId="36" fillId="49" borderId="73" applyNumberFormat="0" applyProtection="0">
      <alignment vertical="center"/>
    </xf>
    <xf numFmtId="4" fontId="36" fillId="49" borderId="73" applyNumberFormat="0" applyProtection="0">
      <alignment vertical="center"/>
    </xf>
    <xf numFmtId="4" fontId="36" fillId="49" borderId="73" applyNumberFormat="0" applyProtection="0">
      <alignment vertical="center"/>
    </xf>
    <xf numFmtId="4" fontId="36" fillId="49" borderId="73" applyNumberFormat="0" applyProtection="0">
      <alignment vertical="center"/>
    </xf>
    <xf numFmtId="4" fontId="36" fillId="49" borderId="73" applyNumberFormat="0" applyProtection="0">
      <alignment vertical="center"/>
    </xf>
    <xf numFmtId="4" fontId="36" fillId="49" borderId="73" applyNumberFormat="0" applyProtection="0">
      <alignment vertical="center"/>
    </xf>
    <xf numFmtId="4" fontId="36" fillId="49" borderId="73" applyNumberFormat="0" applyProtection="0">
      <alignment vertical="center"/>
    </xf>
    <xf numFmtId="4" fontId="36" fillId="49" borderId="73" applyNumberFormat="0" applyProtection="0">
      <alignment vertical="center"/>
    </xf>
    <xf numFmtId="4" fontId="36" fillId="49" borderId="73" applyNumberFormat="0" applyProtection="0">
      <alignment vertical="center"/>
    </xf>
    <xf numFmtId="4" fontId="36" fillId="49" borderId="73" applyNumberFormat="0" applyProtection="0">
      <alignment vertical="center"/>
    </xf>
    <xf numFmtId="4" fontId="36" fillId="49" borderId="73" applyNumberFormat="0" applyProtection="0">
      <alignment vertical="center"/>
    </xf>
    <xf numFmtId="4" fontId="36" fillId="49" borderId="73" applyNumberFormat="0" applyProtection="0">
      <alignment vertical="center"/>
    </xf>
    <xf numFmtId="4" fontId="36" fillId="49" borderId="73" applyNumberFormat="0" applyProtection="0">
      <alignment vertical="center"/>
    </xf>
    <xf numFmtId="4" fontId="36" fillId="49" borderId="73" applyNumberFormat="0" applyProtection="0">
      <alignment vertical="center"/>
    </xf>
    <xf numFmtId="4" fontId="36" fillId="49" borderId="73" applyNumberFormat="0" applyProtection="0">
      <alignment vertical="center"/>
    </xf>
    <xf numFmtId="4" fontId="36" fillId="49" borderId="73" applyNumberFormat="0" applyProtection="0">
      <alignment vertical="center"/>
    </xf>
    <xf numFmtId="4" fontId="36" fillId="49" borderId="73" applyNumberFormat="0" applyProtection="0">
      <alignment vertical="center"/>
    </xf>
    <xf numFmtId="4" fontId="36" fillId="49" borderId="73" applyNumberFormat="0" applyProtection="0">
      <alignment vertical="center"/>
    </xf>
    <xf numFmtId="4" fontId="36" fillId="49" borderId="73" applyNumberFormat="0" applyProtection="0">
      <alignment vertical="center"/>
    </xf>
    <xf numFmtId="4" fontId="36" fillId="49" borderId="73" applyNumberFormat="0" applyProtection="0">
      <alignment vertical="center"/>
    </xf>
    <xf numFmtId="4" fontId="36" fillId="49" borderId="73" applyNumberFormat="0" applyProtection="0">
      <alignment vertical="center"/>
    </xf>
    <xf numFmtId="4" fontId="36" fillId="49" borderId="73" applyNumberFormat="0" applyProtection="0">
      <alignment vertical="center"/>
    </xf>
    <xf numFmtId="4" fontId="36" fillId="49" borderId="73" applyNumberFormat="0" applyProtection="0">
      <alignment vertical="center"/>
    </xf>
    <xf numFmtId="4" fontId="36" fillId="49" borderId="73" applyNumberFormat="0" applyProtection="0">
      <alignment vertical="center"/>
    </xf>
    <xf numFmtId="4" fontId="36" fillId="49" borderId="73" applyNumberFormat="0" applyProtection="0">
      <alignment vertical="center"/>
    </xf>
    <xf numFmtId="4" fontId="36" fillId="49" borderId="73" applyNumberFormat="0" applyProtection="0">
      <alignment vertical="center"/>
    </xf>
    <xf numFmtId="4" fontId="36" fillId="49" borderId="73" applyNumberFormat="0" applyProtection="0">
      <alignment vertical="center"/>
    </xf>
    <xf numFmtId="4" fontId="36" fillId="49" borderId="73" applyNumberFormat="0" applyProtection="0">
      <alignment vertical="center"/>
    </xf>
    <xf numFmtId="4" fontId="36" fillId="49" borderId="73" applyNumberFormat="0" applyProtection="0">
      <alignment vertical="center"/>
    </xf>
    <xf numFmtId="4" fontId="36" fillId="49" borderId="73" applyNumberFormat="0" applyProtection="0">
      <alignment vertical="center"/>
    </xf>
    <xf numFmtId="4" fontId="36" fillId="49" borderId="73" applyNumberFormat="0" applyProtection="0">
      <alignment vertical="center"/>
    </xf>
    <xf numFmtId="4" fontId="36" fillId="49" borderId="73" applyNumberFormat="0" applyProtection="0">
      <alignment vertical="center"/>
    </xf>
    <xf numFmtId="4" fontId="36" fillId="49" borderId="73" applyNumberFormat="0" applyProtection="0">
      <alignment vertical="center"/>
    </xf>
    <xf numFmtId="4" fontId="36" fillId="49" borderId="73" applyNumberFormat="0" applyProtection="0">
      <alignment vertical="center"/>
    </xf>
    <xf numFmtId="4" fontId="36" fillId="49" borderId="73" applyNumberFormat="0" applyProtection="0">
      <alignment vertical="center"/>
    </xf>
    <xf numFmtId="4" fontId="36" fillId="49" borderId="73" applyNumberFormat="0" applyProtection="0">
      <alignment vertical="center"/>
    </xf>
    <xf numFmtId="4" fontId="36" fillId="49" borderId="73" applyNumberFormat="0" applyProtection="0">
      <alignment vertical="center"/>
    </xf>
    <xf numFmtId="4" fontId="36" fillId="49" borderId="73" applyNumberFormat="0" applyProtection="0">
      <alignment vertical="center"/>
    </xf>
    <xf numFmtId="4" fontId="36" fillId="49" borderId="73" applyNumberFormat="0" applyProtection="0">
      <alignment vertical="center"/>
    </xf>
    <xf numFmtId="4" fontId="36" fillId="49" borderId="73" applyNumberFormat="0" applyProtection="0">
      <alignment vertical="center"/>
    </xf>
    <xf numFmtId="4" fontId="36" fillId="49" borderId="73" applyNumberFormat="0" applyProtection="0">
      <alignment vertical="center"/>
    </xf>
    <xf numFmtId="4" fontId="36" fillId="49" borderId="73" applyNumberFormat="0" applyProtection="0">
      <alignment vertical="center"/>
    </xf>
    <xf numFmtId="4" fontId="36" fillId="49" borderId="73" applyNumberFormat="0" applyProtection="0">
      <alignment vertical="center"/>
    </xf>
    <xf numFmtId="4" fontId="36" fillId="49" borderId="73" applyNumberFormat="0" applyProtection="0">
      <alignment vertical="center"/>
    </xf>
    <xf numFmtId="4" fontId="36" fillId="49" borderId="73" applyNumberFormat="0" applyProtection="0">
      <alignment vertical="center"/>
    </xf>
    <xf numFmtId="4" fontId="36" fillId="49" borderId="73" applyNumberFormat="0" applyProtection="0">
      <alignment vertical="center"/>
    </xf>
    <xf numFmtId="4" fontId="36" fillId="49" borderId="73" applyNumberFormat="0" applyProtection="0">
      <alignment vertical="center"/>
    </xf>
    <xf numFmtId="4" fontId="36" fillId="49" borderId="73" applyNumberFormat="0" applyProtection="0">
      <alignment vertical="center"/>
    </xf>
    <xf numFmtId="4" fontId="36" fillId="49" borderId="73" applyNumberFormat="0" applyProtection="0">
      <alignment vertical="center"/>
    </xf>
    <xf numFmtId="4" fontId="36" fillId="49" borderId="73" applyNumberFormat="0" applyProtection="0">
      <alignment vertical="center"/>
    </xf>
    <xf numFmtId="4" fontId="36" fillId="49" borderId="73" applyNumberFormat="0" applyProtection="0">
      <alignment vertical="center"/>
    </xf>
    <xf numFmtId="4" fontId="36" fillId="49" borderId="73" applyNumberFormat="0" applyProtection="0">
      <alignment vertical="center"/>
    </xf>
    <xf numFmtId="4" fontId="36" fillId="49" borderId="73" applyNumberFormat="0" applyProtection="0">
      <alignment vertical="center"/>
    </xf>
    <xf numFmtId="4" fontId="36" fillId="49" borderId="73" applyNumberFormat="0" applyProtection="0">
      <alignment vertical="center"/>
    </xf>
    <xf numFmtId="4" fontId="36" fillId="49" borderId="73" applyNumberFormat="0" applyProtection="0">
      <alignment vertical="center"/>
    </xf>
    <xf numFmtId="4" fontId="36" fillId="49" borderId="73" applyNumberFormat="0" applyProtection="0">
      <alignment vertical="center"/>
    </xf>
    <xf numFmtId="4" fontId="36" fillId="49" borderId="73" applyNumberFormat="0" applyProtection="0">
      <alignment vertical="center"/>
    </xf>
    <xf numFmtId="4" fontId="36" fillId="49" borderId="73" applyNumberFormat="0" applyProtection="0">
      <alignment vertical="center"/>
    </xf>
    <xf numFmtId="4" fontId="36" fillId="49" borderId="73" applyNumberFormat="0" applyProtection="0">
      <alignment vertical="center"/>
    </xf>
    <xf numFmtId="4" fontId="36" fillId="49" borderId="73" applyNumberFormat="0" applyProtection="0">
      <alignment vertical="center"/>
    </xf>
    <xf numFmtId="4" fontId="36" fillId="49" borderId="73" applyNumberFormat="0" applyProtection="0">
      <alignment vertical="center"/>
    </xf>
    <xf numFmtId="4" fontId="36" fillId="49" borderId="73" applyNumberFormat="0" applyProtection="0">
      <alignment vertical="center"/>
    </xf>
    <xf numFmtId="4" fontId="36" fillId="49" borderId="73" applyNumberFormat="0" applyProtection="0">
      <alignment vertical="center"/>
    </xf>
    <xf numFmtId="4" fontId="36" fillId="49" borderId="73" applyNumberFormat="0" applyProtection="0">
      <alignment vertical="center"/>
    </xf>
    <xf numFmtId="4" fontId="36" fillId="49" borderId="73" applyNumberFormat="0" applyProtection="0">
      <alignment vertical="center"/>
    </xf>
    <xf numFmtId="4" fontId="36" fillId="49" borderId="73" applyNumberFormat="0" applyProtection="0">
      <alignment vertical="center"/>
    </xf>
    <xf numFmtId="4" fontId="36" fillId="49" borderId="73" applyNumberFormat="0" applyProtection="0">
      <alignment vertical="center"/>
    </xf>
    <xf numFmtId="4" fontId="36" fillId="49" borderId="73" applyNumberFormat="0" applyProtection="0">
      <alignment vertical="center"/>
    </xf>
    <xf numFmtId="4" fontId="36" fillId="49" borderId="73" applyNumberFormat="0" applyProtection="0">
      <alignment vertical="center"/>
    </xf>
    <xf numFmtId="4" fontId="36" fillId="49" borderId="73" applyNumberFormat="0" applyProtection="0">
      <alignment vertical="center"/>
    </xf>
    <xf numFmtId="4" fontId="36" fillId="49" borderId="73" applyNumberFormat="0" applyProtection="0">
      <alignment vertical="center"/>
    </xf>
    <xf numFmtId="4" fontId="36" fillId="49" borderId="73" applyNumberFormat="0" applyProtection="0">
      <alignment vertical="center"/>
    </xf>
    <xf numFmtId="4" fontId="36" fillId="49" borderId="73" applyNumberFormat="0" applyProtection="0">
      <alignment vertical="center"/>
    </xf>
    <xf numFmtId="4" fontId="36" fillId="49" borderId="73" applyNumberFormat="0" applyProtection="0">
      <alignment vertical="center"/>
    </xf>
    <xf numFmtId="4" fontId="36" fillId="49" borderId="73" applyNumberFormat="0" applyProtection="0">
      <alignment vertical="center"/>
    </xf>
    <xf numFmtId="4" fontId="36" fillId="49" borderId="73" applyNumberFormat="0" applyProtection="0">
      <alignment vertical="center"/>
    </xf>
    <xf numFmtId="4" fontId="36" fillId="49" borderId="73" applyNumberFormat="0" applyProtection="0">
      <alignment vertical="center"/>
    </xf>
    <xf numFmtId="4" fontId="36" fillId="49" borderId="73" applyNumberFormat="0" applyProtection="0">
      <alignment vertical="center"/>
    </xf>
    <xf numFmtId="4" fontId="36" fillId="49" borderId="73" applyNumberFormat="0" applyProtection="0">
      <alignment vertical="center"/>
    </xf>
    <xf numFmtId="4" fontId="36" fillId="49" borderId="73" applyNumberFormat="0" applyProtection="0">
      <alignment vertical="center"/>
    </xf>
    <xf numFmtId="4" fontId="36" fillId="49" borderId="73" applyNumberFormat="0" applyProtection="0">
      <alignment vertical="center"/>
    </xf>
    <xf numFmtId="4" fontId="36" fillId="49" borderId="73" applyNumberFormat="0" applyProtection="0">
      <alignment vertical="center"/>
    </xf>
    <xf numFmtId="4" fontId="36" fillId="49" borderId="73" applyNumberFormat="0" applyProtection="0">
      <alignment vertical="center"/>
    </xf>
    <xf numFmtId="4" fontId="36" fillId="49" borderId="73" applyNumberFormat="0" applyProtection="0">
      <alignment vertical="center"/>
    </xf>
    <xf numFmtId="4" fontId="36" fillId="49" borderId="73" applyNumberFormat="0" applyProtection="0">
      <alignment vertical="center"/>
    </xf>
    <xf numFmtId="4" fontId="36" fillId="49" borderId="73" applyNumberFormat="0" applyProtection="0">
      <alignment vertical="center"/>
    </xf>
    <xf numFmtId="4" fontId="36" fillId="49" borderId="73" applyNumberFormat="0" applyProtection="0">
      <alignment vertical="center"/>
    </xf>
    <xf numFmtId="4" fontId="36" fillId="49" borderId="73" applyNumberFormat="0" applyProtection="0">
      <alignment vertical="center"/>
    </xf>
    <xf numFmtId="4" fontId="36" fillId="49" borderId="73" applyNumberFormat="0" applyProtection="0">
      <alignment vertical="center"/>
    </xf>
    <xf numFmtId="4" fontId="36" fillId="49" borderId="73" applyNumberFormat="0" applyProtection="0">
      <alignment vertical="center"/>
    </xf>
    <xf numFmtId="4" fontId="36" fillId="49" borderId="73" applyNumberFormat="0" applyProtection="0">
      <alignment vertical="center"/>
    </xf>
    <xf numFmtId="4" fontId="36" fillId="49" borderId="73" applyNumberFormat="0" applyProtection="0">
      <alignment vertical="center"/>
    </xf>
    <xf numFmtId="4" fontId="36" fillId="49" borderId="73" applyNumberFormat="0" applyProtection="0">
      <alignment vertical="center"/>
    </xf>
    <xf numFmtId="4" fontId="36" fillId="49" borderId="73" applyNumberFormat="0" applyProtection="0">
      <alignment vertical="center"/>
    </xf>
    <xf numFmtId="4" fontId="36" fillId="49" borderId="73" applyNumberFormat="0" applyProtection="0">
      <alignment vertical="center"/>
    </xf>
    <xf numFmtId="4" fontId="36" fillId="49" borderId="73" applyNumberFormat="0" applyProtection="0">
      <alignment vertical="center"/>
    </xf>
    <xf numFmtId="4" fontId="36" fillId="49" borderId="73" applyNumberFormat="0" applyProtection="0">
      <alignment vertical="center"/>
    </xf>
    <xf numFmtId="4" fontId="36" fillId="49" borderId="73" applyNumberFormat="0" applyProtection="0">
      <alignment vertical="center"/>
    </xf>
    <xf numFmtId="4" fontId="36" fillId="49" borderId="73" applyNumberFormat="0" applyProtection="0">
      <alignment vertical="center"/>
    </xf>
    <xf numFmtId="4" fontId="36" fillId="49" borderId="73" applyNumberFormat="0" applyProtection="0">
      <alignment vertical="center"/>
    </xf>
    <xf numFmtId="4" fontId="36" fillId="49" borderId="73" applyNumberFormat="0" applyProtection="0">
      <alignment vertical="center"/>
    </xf>
    <xf numFmtId="4" fontId="36" fillId="49" borderId="73" applyNumberFormat="0" applyProtection="0">
      <alignment vertical="center"/>
    </xf>
    <xf numFmtId="4" fontId="36" fillId="49" borderId="73" applyNumberFormat="0" applyProtection="0">
      <alignment vertical="center"/>
    </xf>
    <xf numFmtId="4" fontId="36" fillId="49" borderId="73" applyNumberFormat="0" applyProtection="0">
      <alignment vertical="center"/>
    </xf>
    <xf numFmtId="4" fontId="36" fillId="49" borderId="73" applyNumberFormat="0" applyProtection="0">
      <alignment vertical="center"/>
    </xf>
    <xf numFmtId="4" fontId="36" fillId="49" borderId="73" applyNumberFormat="0" applyProtection="0">
      <alignment vertical="center"/>
    </xf>
    <xf numFmtId="4" fontId="36" fillId="49" borderId="73" applyNumberFormat="0" applyProtection="0">
      <alignment vertical="center"/>
    </xf>
    <xf numFmtId="4" fontId="36" fillId="49" borderId="73" applyNumberFormat="0" applyProtection="0">
      <alignment vertical="center"/>
    </xf>
    <xf numFmtId="4" fontId="36" fillId="49" borderId="73" applyNumberFormat="0" applyProtection="0">
      <alignment vertical="center"/>
    </xf>
    <xf numFmtId="4" fontId="36" fillId="49" borderId="73" applyNumberFormat="0" applyProtection="0">
      <alignment vertical="center"/>
    </xf>
    <xf numFmtId="4" fontId="36" fillId="49" borderId="73" applyNumberFormat="0" applyProtection="0">
      <alignment vertical="center"/>
    </xf>
    <xf numFmtId="4" fontId="36" fillId="49" borderId="73" applyNumberFormat="0" applyProtection="0">
      <alignment vertical="center"/>
    </xf>
    <xf numFmtId="4" fontId="36" fillId="49" borderId="73" applyNumberFormat="0" applyProtection="0">
      <alignment vertical="center"/>
    </xf>
    <xf numFmtId="4" fontId="36" fillId="49" borderId="73" applyNumberFormat="0" applyProtection="0">
      <alignment vertical="center"/>
    </xf>
    <xf numFmtId="4" fontId="36" fillId="49" borderId="73" applyNumberFormat="0" applyProtection="0">
      <alignment vertical="center"/>
    </xf>
    <xf numFmtId="4" fontId="36" fillId="49" borderId="73" applyNumberFormat="0" applyProtection="0">
      <alignment vertical="center"/>
    </xf>
    <xf numFmtId="4" fontId="36" fillId="49" borderId="73" applyNumberFormat="0" applyProtection="0">
      <alignment vertical="center"/>
    </xf>
    <xf numFmtId="4" fontId="36" fillId="49" borderId="73" applyNumberFormat="0" applyProtection="0">
      <alignment vertical="center"/>
    </xf>
    <xf numFmtId="4" fontId="36" fillId="49" borderId="73" applyNumberFormat="0" applyProtection="0">
      <alignment vertical="center"/>
    </xf>
    <xf numFmtId="4" fontId="36" fillId="49" borderId="73" applyNumberFormat="0" applyProtection="0">
      <alignment vertical="center"/>
    </xf>
    <xf numFmtId="4" fontId="36" fillId="49" borderId="73" applyNumberFormat="0" applyProtection="0">
      <alignment vertical="center"/>
    </xf>
    <xf numFmtId="4" fontId="36" fillId="49" borderId="73" applyNumberFormat="0" applyProtection="0">
      <alignment vertical="center"/>
    </xf>
    <xf numFmtId="4" fontId="36" fillId="49" borderId="73" applyNumberFormat="0" applyProtection="0">
      <alignment vertical="center"/>
    </xf>
    <xf numFmtId="4" fontId="36" fillId="49" borderId="73" applyNumberFormat="0" applyProtection="0">
      <alignment vertical="center"/>
    </xf>
    <xf numFmtId="4" fontId="36" fillId="49" borderId="73" applyNumberFormat="0" applyProtection="0">
      <alignment vertical="center"/>
    </xf>
    <xf numFmtId="4" fontId="36" fillId="49" borderId="73" applyNumberFormat="0" applyProtection="0">
      <alignment vertical="center"/>
    </xf>
    <xf numFmtId="4" fontId="36" fillId="49" borderId="73" applyNumberFormat="0" applyProtection="0">
      <alignment vertical="center"/>
    </xf>
    <xf numFmtId="4" fontId="36" fillId="49" borderId="73" applyNumberFormat="0" applyProtection="0">
      <alignment vertical="center"/>
    </xf>
    <xf numFmtId="4" fontId="36" fillId="49" borderId="73" applyNumberFormat="0" applyProtection="0">
      <alignment vertical="center"/>
    </xf>
    <xf numFmtId="4" fontId="36" fillId="49" borderId="73" applyNumberFormat="0" applyProtection="0">
      <alignment vertical="center"/>
    </xf>
    <xf numFmtId="4" fontId="36" fillId="49" borderId="73" applyNumberFormat="0" applyProtection="0">
      <alignment vertical="center"/>
    </xf>
    <xf numFmtId="4" fontId="36" fillId="49" borderId="73" applyNumberFormat="0" applyProtection="0">
      <alignment vertical="center"/>
    </xf>
    <xf numFmtId="4" fontId="36" fillId="49" borderId="73" applyNumberFormat="0" applyProtection="0">
      <alignment vertical="center"/>
    </xf>
    <xf numFmtId="4" fontId="36" fillId="49" borderId="73" applyNumberFormat="0" applyProtection="0">
      <alignment vertical="center"/>
    </xf>
    <xf numFmtId="4" fontId="36" fillId="49" borderId="73" applyNumberFormat="0" applyProtection="0">
      <alignment vertical="center"/>
    </xf>
    <xf numFmtId="4" fontId="36" fillId="49" borderId="73" applyNumberFormat="0" applyProtection="0">
      <alignment vertical="center"/>
    </xf>
    <xf numFmtId="4" fontId="36" fillId="49" borderId="73" applyNumberFormat="0" applyProtection="0">
      <alignment vertical="center"/>
    </xf>
    <xf numFmtId="4" fontId="36" fillId="49" borderId="73" applyNumberFormat="0" applyProtection="0">
      <alignment vertical="center"/>
    </xf>
    <xf numFmtId="4" fontId="36" fillId="49" borderId="73" applyNumberFormat="0" applyProtection="0">
      <alignment vertical="center"/>
    </xf>
    <xf numFmtId="4" fontId="36" fillId="49" borderId="73" applyNumberFormat="0" applyProtection="0">
      <alignment vertical="center"/>
    </xf>
    <xf numFmtId="4" fontId="36" fillId="49" borderId="73" applyNumberFormat="0" applyProtection="0">
      <alignment vertical="center"/>
    </xf>
    <xf numFmtId="4" fontId="36" fillId="49" borderId="73" applyNumberFormat="0" applyProtection="0">
      <alignment vertical="center"/>
    </xf>
    <xf numFmtId="4" fontId="36" fillId="49" borderId="73" applyNumberFormat="0" applyProtection="0">
      <alignment vertical="center"/>
    </xf>
    <xf numFmtId="4" fontId="36" fillId="49" borderId="73" applyNumberFormat="0" applyProtection="0">
      <alignment vertical="center"/>
    </xf>
    <xf numFmtId="4" fontId="36" fillId="49" borderId="73" applyNumberFormat="0" applyProtection="0">
      <alignment vertical="center"/>
    </xf>
    <xf numFmtId="4" fontId="36" fillId="49" borderId="73" applyNumberFormat="0" applyProtection="0">
      <alignment vertical="center"/>
    </xf>
    <xf numFmtId="4" fontId="36" fillId="49" borderId="73" applyNumberFormat="0" applyProtection="0">
      <alignment vertical="center"/>
    </xf>
    <xf numFmtId="4" fontId="36" fillId="49" borderId="73" applyNumberFormat="0" applyProtection="0">
      <alignment vertical="center"/>
    </xf>
    <xf numFmtId="4" fontId="36" fillId="49" borderId="73" applyNumberFormat="0" applyProtection="0">
      <alignment vertical="center"/>
    </xf>
    <xf numFmtId="4" fontId="36" fillId="49" borderId="73" applyNumberFormat="0" applyProtection="0">
      <alignment vertical="center"/>
    </xf>
    <xf numFmtId="4" fontId="36" fillId="49" borderId="73" applyNumberFormat="0" applyProtection="0">
      <alignment vertical="center"/>
    </xf>
    <xf numFmtId="4" fontId="36" fillId="49" borderId="73" applyNumberFormat="0" applyProtection="0">
      <alignment vertical="center"/>
    </xf>
    <xf numFmtId="4" fontId="36" fillId="49" borderId="73" applyNumberFormat="0" applyProtection="0">
      <alignment vertical="center"/>
    </xf>
    <xf numFmtId="4" fontId="36" fillId="49" borderId="73" applyNumberFormat="0" applyProtection="0">
      <alignment vertical="center"/>
    </xf>
    <xf numFmtId="4" fontId="36" fillId="49" borderId="73" applyNumberFormat="0" applyProtection="0">
      <alignment vertical="center"/>
    </xf>
    <xf numFmtId="4" fontId="36" fillId="49" borderId="73" applyNumberFormat="0" applyProtection="0">
      <alignment vertical="center"/>
    </xf>
    <xf numFmtId="4" fontId="36" fillId="49" borderId="73" applyNumberFormat="0" applyProtection="0">
      <alignment vertical="center"/>
    </xf>
    <xf numFmtId="4" fontId="36" fillId="49" borderId="73" applyNumberFormat="0" applyProtection="0">
      <alignment vertical="center"/>
    </xf>
    <xf numFmtId="4" fontId="36" fillId="49" borderId="73" applyNumberFormat="0" applyProtection="0">
      <alignment vertical="center"/>
    </xf>
    <xf numFmtId="4" fontId="36" fillId="49" borderId="73" applyNumberFormat="0" applyProtection="0">
      <alignment vertical="center"/>
    </xf>
    <xf numFmtId="4" fontId="36" fillId="49" borderId="73" applyNumberFormat="0" applyProtection="0">
      <alignment vertical="center"/>
    </xf>
    <xf numFmtId="4" fontId="36" fillId="49" borderId="73" applyNumberFormat="0" applyProtection="0">
      <alignment vertical="center"/>
    </xf>
    <xf numFmtId="4" fontId="36" fillId="49" borderId="73" applyNumberFormat="0" applyProtection="0">
      <alignment vertical="center"/>
    </xf>
    <xf numFmtId="4" fontId="36" fillId="49" borderId="73" applyNumberFormat="0" applyProtection="0">
      <alignment vertical="center"/>
    </xf>
    <xf numFmtId="4" fontId="36" fillId="49" borderId="73" applyNumberFormat="0" applyProtection="0">
      <alignment vertical="center"/>
    </xf>
    <xf numFmtId="4" fontId="36" fillId="49" borderId="73" applyNumberFormat="0" applyProtection="0">
      <alignment vertical="center"/>
    </xf>
    <xf numFmtId="4" fontId="36" fillId="49" borderId="73" applyNumberFormat="0" applyProtection="0">
      <alignment vertical="center"/>
    </xf>
    <xf numFmtId="4" fontId="36" fillId="49" borderId="73" applyNumberFormat="0" applyProtection="0">
      <alignment vertical="center"/>
    </xf>
    <xf numFmtId="4" fontId="36" fillId="49" borderId="73" applyNumberFormat="0" applyProtection="0">
      <alignment vertical="center"/>
    </xf>
    <xf numFmtId="4" fontId="36" fillId="49" borderId="73" applyNumberFormat="0" applyProtection="0">
      <alignment vertical="center"/>
    </xf>
    <xf numFmtId="4" fontId="36" fillId="49" borderId="73" applyNumberFormat="0" applyProtection="0">
      <alignment vertical="center"/>
    </xf>
    <xf numFmtId="4" fontId="36" fillId="49" borderId="73" applyNumberFormat="0" applyProtection="0">
      <alignment vertical="center"/>
    </xf>
    <xf numFmtId="4" fontId="36" fillId="49" borderId="73" applyNumberFormat="0" applyProtection="0">
      <alignment vertical="center"/>
    </xf>
    <xf numFmtId="4" fontId="36" fillId="49" borderId="73" applyNumberFormat="0" applyProtection="0">
      <alignment vertical="center"/>
    </xf>
    <xf numFmtId="4" fontId="36" fillId="49" borderId="73" applyNumberFormat="0" applyProtection="0">
      <alignment vertical="center"/>
    </xf>
    <xf numFmtId="4" fontId="36" fillId="49" borderId="73" applyNumberFormat="0" applyProtection="0">
      <alignment vertical="center"/>
    </xf>
    <xf numFmtId="4" fontId="36" fillId="49" borderId="73" applyNumberFormat="0" applyProtection="0">
      <alignment vertical="center"/>
    </xf>
    <xf numFmtId="4" fontId="36" fillId="49" borderId="73" applyNumberFormat="0" applyProtection="0">
      <alignment vertical="center"/>
    </xf>
    <xf numFmtId="4" fontId="36" fillId="49" borderId="73" applyNumberFormat="0" applyProtection="0">
      <alignment vertical="center"/>
    </xf>
    <xf numFmtId="4" fontId="36" fillId="49" borderId="73" applyNumberFormat="0" applyProtection="0">
      <alignment vertical="center"/>
    </xf>
    <xf numFmtId="4" fontId="36" fillId="49" borderId="73" applyNumberFormat="0" applyProtection="0">
      <alignment vertical="center"/>
    </xf>
    <xf numFmtId="4" fontId="36" fillId="49" borderId="73" applyNumberFormat="0" applyProtection="0">
      <alignment vertical="center"/>
    </xf>
    <xf numFmtId="4" fontId="36" fillId="49" borderId="73" applyNumberFormat="0" applyProtection="0">
      <alignment vertical="center"/>
    </xf>
    <xf numFmtId="4" fontId="36" fillId="49" borderId="73" applyNumberFormat="0" applyProtection="0">
      <alignment vertical="center"/>
    </xf>
    <xf numFmtId="4" fontId="36" fillId="49" borderId="73" applyNumberFormat="0" applyProtection="0">
      <alignment vertical="center"/>
    </xf>
    <xf numFmtId="4" fontId="36" fillId="49" borderId="73" applyNumberFormat="0" applyProtection="0">
      <alignment vertical="center"/>
    </xf>
    <xf numFmtId="4" fontId="36" fillId="49" borderId="73" applyNumberFormat="0" applyProtection="0">
      <alignment vertical="center"/>
    </xf>
    <xf numFmtId="4" fontId="36" fillId="49" borderId="73" applyNumberFormat="0" applyProtection="0">
      <alignment vertical="center"/>
    </xf>
    <xf numFmtId="4" fontId="36" fillId="49" borderId="73" applyNumberFormat="0" applyProtection="0">
      <alignment vertical="center"/>
    </xf>
    <xf numFmtId="4" fontId="36" fillId="49" borderId="73" applyNumberFormat="0" applyProtection="0">
      <alignment vertical="center"/>
    </xf>
    <xf numFmtId="4" fontId="36" fillId="49" borderId="73" applyNumberFormat="0" applyProtection="0">
      <alignment vertical="center"/>
    </xf>
    <xf numFmtId="4" fontId="36" fillId="49" borderId="73" applyNumberFormat="0" applyProtection="0">
      <alignment vertical="center"/>
    </xf>
    <xf numFmtId="4" fontId="36" fillId="49" borderId="73" applyNumberFormat="0" applyProtection="0">
      <alignment vertical="center"/>
    </xf>
    <xf numFmtId="4" fontId="36" fillId="49" borderId="73" applyNumberFormat="0" applyProtection="0">
      <alignment vertical="center"/>
    </xf>
    <xf numFmtId="4" fontId="36" fillId="49" borderId="73" applyNumberFormat="0" applyProtection="0">
      <alignment vertical="center"/>
    </xf>
    <xf numFmtId="4" fontId="36" fillId="49" borderId="73" applyNumberFormat="0" applyProtection="0">
      <alignment vertical="center"/>
    </xf>
    <xf numFmtId="4" fontId="36" fillId="49" borderId="73" applyNumberFormat="0" applyProtection="0">
      <alignment vertical="center"/>
    </xf>
    <xf numFmtId="4" fontId="36" fillId="49" borderId="73" applyNumberFormat="0" applyProtection="0">
      <alignment vertical="center"/>
    </xf>
    <xf numFmtId="4" fontId="36" fillId="49" borderId="73" applyNumberFormat="0" applyProtection="0">
      <alignment vertical="center"/>
    </xf>
    <xf numFmtId="4" fontId="36" fillId="49" borderId="73" applyNumberFormat="0" applyProtection="0">
      <alignment vertical="center"/>
    </xf>
    <xf numFmtId="4" fontId="36" fillId="49" borderId="73" applyNumberFormat="0" applyProtection="0">
      <alignment vertical="center"/>
    </xf>
    <xf numFmtId="4" fontId="36" fillId="49" borderId="73" applyNumberFormat="0" applyProtection="0">
      <alignment vertical="center"/>
    </xf>
    <xf numFmtId="4" fontId="36" fillId="49" borderId="73" applyNumberFormat="0" applyProtection="0">
      <alignment vertical="center"/>
    </xf>
    <xf numFmtId="4" fontId="36" fillId="49" borderId="73" applyNumberFormat="0" applyProtection="0">
      <alignment vertical="center"/>
    </xf>
    <xf numFmtId="4" fontId="36" fillId="49" borderId="73" applyNumberFormat="0" applyProtection="0">
      <alignment vertical="center"/>
    </xf>
    <xf numFmtId="4" fontId="36" fillId="49" borderId="73" applyNumberFormat="0" applyProtection="0">
      <alignment vertical="center"/>
    </xf>
    <xf numFmtId="4" fontId="36" fillId="49" borderId="73" applyNumberFormat="0" applyProtection="0">
      <alignment vertical="center"/>
    </xf>
    <xf numFmtId="4" fontId="36" fillId="49" borderId="73" applyNumberFormat="0" applyProtection="0">
      <alignment vertical="center"/>
    </xf>
    <xf numFmtId="4" fontId="36" fillId="49" borderId="73" applyNumberFormat="0" applyProtection="0">
      <alignment vertical="center"/>
    </xf>
    <xf numFmtId="4" fontId="36" fillId="49" borderId="73" applyNumberFormat="0" applyProtection="0">
      <alignment vertical="center"/>
    </xf>
    <xf numFmtId="4" fontId="36" fillId="49" borderId="73" applyNumberFormat="0" applyProtection="0">
      <alignment vertical="center"/>
    </xf>
    <xf numFmtId="4" fontId="36" fillId="49" borderId="73" applyNumberFormat="0" applyProtection="0">
      <alignment vertical="center"/>
    </xf>
    <xf numFmtId="4" fontId="36" fillId="49" borderId="73" applyNumberFormat="0" applyProtection="0">
      <alignment vertical="center"/>
    </xf>
    <xf numFmtId="4" fontId="36" fillId="49" borderId="73" applyNumberFormat="0" applyProtection="0">
      <alignment vertical="center"/>
    </xf>
    <xf numFmtId="4" fontId="36" fillId="49" borderId="73" applyNumberFormat="0" applyProtection="0">
      <alignment vertical="center"/>
    </xf>
    <xf numFmtId="4" fontId="36" fillId="49" borderId="73" applyNumberFormat="0" applyProtection="0">
      <alignment vertical="center"/>
    </xf>
    <xf numFmtId="4" fontId="36" fillId="49" borderId="73" applyNumberFormat="0" applyProtection="0">
      <alignment vertical="center"/>
    </xf>
    <xf numFmtId="4" fontId="36" fillId="49" borderId="73" applyNumberFormat="0" applyProtection="0">
      <alignment vertical="center"/>
    </xf>
    <xf numFmtId="4" fontId="36" fillId="49" borderId="73" applyNumberFormat="0" applyProtection="0">
      <alignment vertical="center"/>
    </xf>
    <xf numFmtId="4" fontId="36" fillId="49" borderId="73" applyNumberFormat="0" applyProtection="0">
      <alignment vertical="center"/>
    </xf>
    <xf numFmtId="4" fontId="36" fillId="49" borderId="73" applyNumberFormat="0" applyProtection="0">
      <alignment vertical="center"/>
    </xf>
    <xf numFmtId="4" fontId="36" fillId="49" borderId="73" applyNumberFormat="0" applyProtection="0">
      <alignment vertical="center"/>
    </xf>
    <xf numFmtId="4" fontId="36" fillId="49" borderId="73" applyNumberFormat="0" applyProtection="0">
      <alignment vertical="center"/>
    </xf>
    <xf numFmtId="4" fontId="36" fillId="49" borderId="73" applyNumberFormat="0" applyProtection="0">
      <alignment vertical="center"/>
    </xf>
    <xf numFmtId="4" fontId="36" fillId="49" borderId="73" applyNumberFormat="0" applyProtection="0">
      <alignment vertical="center"/>
    </xf>
    <xf numFmtId="4" fontId="36" fillId="49" borderId="73" applyNumberFormat="0" applyProtection="0">
      <alignment vertical="center"/>
    </xf>
    <xf numFmtId="4" fontId="36" fillId="49" borderId="73" applyNumberFormat="0" applyProtection="0">
      <alignment vertical="center"/>
    </xf>
    <xf numFmtId="4" fontId="36" fillId="49" borderId="73" applyNumberFormat="0" applyProtection="0">
      <alignment vertical="center"/>
    </xf>
    <xf numFmtId="4" fontId="36" fillId="49" borderId="73" applyNumberFormat="0" applyProtection="0">
      <alignment vertical="center"/>
    </xf>
    <xf numFmtId="4" fontId="36" fillId="49" borderId="73" applyNumberFormat="0" applyProtection="0">
      <alignment vertical="center"/>
    </xf>
    <xf numFmtId="4" fontId="36" fillId="49" borderId="73" applyNumberFormat="0" applyProtection="0">
      <alignment vertical="center"/>
    </xf>
    <xf numFmtId="4" fontId="36" fillId="49" borderId="73" applyNumberFormat="0" applyProtection="0">
      <alignment vertical="center"/>
    </xf>
    <xf numFmtId="4" fontId="36" fillId="49" borderId="73" applyNumberFormat="0" applyProtection="0">
      <alignment vertical="center"/>
    </xf>
    <xf numFmtId="4" fontId="36" fillId="49" borderId="73" applyNumberFormat="0" applyProtection="0">
      <alignment vertical="center"/>
    </xf>
    <xf numFmtId="4" fontId="36" fillId="49" borderId="73" applyNumberFormat="0" applyProtection="0">
      <alignment vertical="center"/>
    </xf>
    <xf numFmtId="4" fontId="36" fillId="49" borderId="73" applyNumberFormat="0" applyProtection="0">
      <alignment vertical="center"/>
    </xf>
    <xf numFmtId="4" fontId="36" fillId="49" borderId="73" applyNumberFormat="0" applyProtection="0">
      <alignment vertical="center"/>
    </xf>
    <xf numFmtId="4" fontId="36" fillId="49" borderId="73" applyNumberFormat="0" applyProtection="0">
      <alignment vertical="center"/>
    </xf>
    <xf numFmtId="4" fontId="36" fillId="49" borderId="73" applyNumberFormat="0" applyProtection="0">
      <alignment vertical="center"/>
    </xf>
    <xf numFmtId="4" fontId="36" fillId="49" borderId="73" applyNumberFormat="0" applyProtection="0">
      <alignment vertical="center"/>
    </xf>
    <xf numFmtId="4" fontId="36" fillId="49" borderId="73" applyNumberFormat="0" applyProtection="0">
      <alignment vertical="center"/>
    </xf>
    <xf numFmtId="4" fontId="36" fillId="49" borderId="73" applyNumberFormat="0" applyProtection="0">
      <alignment vertical="center"/>
    </xf>
    <xf numFmtId="4" fontId="36" fillId="49" borderId="73" applyNumberFormat="0" applyProtection="0">
      <alignment vertical="center"/>
    </xf>
    <xf numFmtId="4" fontId="36" fillId="49" borderId="73" applyNumberFormat="0" applyProtection="0">
      <alignment vertical="center"/>
    </xf>
    <xf numFmtId="4" fontId="36" fillId="49" borderId="73" applyNumberFormat="0" applyProtection="0">
      <alignment vertical="center"/>
    </xf>
    <xf numFmtId="4" fontId="36" fillId="49" borderId="73" applyNumberFormat="0" applyProtection="0">
      <alignment vertical="center"/>
    </xf>
    <xf numFmtId="4" fontId="36" fillId="49" borderId="73" applyNumberFormat="0" applyProtection="0">
      <alignment vertical="center"/>
    </xf>
    <xf numFmtId="4" fontId="36" fillId="49" borderId="73" applyNumberFormat="0" applyProtection="0">
      <alignment vertical="center"/>
    </xf>
    <xf numFmtId="4" fontId="36" fillId="49" borderId="73" applyNumberFormat="0" applyProtection="0">
      <alignment vertical="center"/>
    </xf>
    <xf numFmtId="4" fontId="36" fillId="49" borderId="73" applyNumberFormat="0" applyProtection="0">
      <alignment vertical="center"/>
    </xf>
    <xf numFmtId="4" fontId="36" fillId="49" borderId="73" applyNumberFormat="0" applyProtection="0">
      <alignment vertical="center"/>
    </xf>
    <xf numFmtId="4" fontId="36" fillId="49" borderId="73" applyNumberFormat="0" applyProtection="0">
      <alignment vertical="center"/>
    </xf>
    <xf numFmtId="4" fontId="36" fillId="49" borderId="73" applyNumberFormat="0" applyProtection="0">
      <alignment vertical="center"/>
    </xf>
    <xf numFmtId="4" fontId="36" fillId="49" borderId="73" applyNumberFormat="0" applyProtection="0">
      <alignment vertical="center"/>
    </xf>
    <xf numFmtId="4" fontId="36" fillId="49" borderId="73" applyNumberFormat="0" applyProtection="0">
      <alignment vertical="center"/>
    </xf>
    <xf numFmtId="4" fontId="36" fillId="49" borderId="73" applyNumberFormat="0" applyProtection="0">
      <alignment vertical="center"/>
    </xf>
    <xf numFmtId="4" fontId="36" fillId="49" borderId="73" applyNumberFormat="0" applyProtection="0">
      <alignment vertical="center"/>
    </xf>
    <xf numFmtId="4" fontId="36" fillId="49" borderId="73" applyNumberFormat="0" applyProtection="0">
      <alignment vertical="center"/>
    </xf>
    <xf numFmtId="4" fontId="36" fillId="49" borderId="73" applyNumberFormat="0" applyProtection="0">
      <alignment vertical="center"/>
    </xf>
    <xf numFmtId="4" fontId="36" fillId="49" borderId="73" applyNumberFormat="0" applyProtection="0">
      <alignment vertical="center"/>
    </xf>
    <xf numFmtId="4" fontId="36" fillId="49" borderId="73" applyNumberFormat="0" applyProtection="0">
      <alignment vertical="center"/>
    </xf>
    <xf numFmtId="4" fontId="36" fillId="49" borderId="73" applyNumberFormat="0" applyProtection="0">
      <alignment vertical="center"/>
    </xf>
    <xf numFmtId="4" fontId="100" fillId="49" borderId="73" applyNumberFormat="0" applyProtection="0">
      <alignment vertical="center"/>
    </xf>
    <xf numFmtId="4" fontId="100" fillId="49" borderId="73" applyNumberFormat="0" applyProtection="0">
      <alignment vertical="center"/>
    </xf>
    <xf numFmtId="4" fontId="100" fillId="49" borderId="73" applyNumberFormat="0" applyProtection="0">
      <alignment vertical="center"/>
    </xf>
    <xf numFmtId="4" fontId="100" fillId="49" borderId="73" applyNumberFormat="0" applyProtection="0">
      <alignment vertical="center"/>
    </xf>
    <xf numFmtId="4" fontId="100" fillId="49" borderId="73" applyNumberFormat="0" applyProtection="0">
      <alignment vertical="center"/>
    </xf>
    <xf numFmtId="4" fontId="100" fillId="49" borderId="73" applyNumberFormat="0" applyProtection="0">
      <alignment vertical="center"/>
    </xf>
    <xf numFmtId="4" fontId="100" fillId="49" borderId="73" applyNumberFormat="0" applyProtection="0">
      <alignment vertical="center"/>
    </xf>
    <xf numFmtId="4" fontId="100" fillId="49" borderId="73" applyNumberFormat="0" applyProtection="0">
      <alignment vertical="center"/>
    </xf>
    <xf numFmtId="4" fontId="100" fillId="49" borderId="73" applyNumberFormat="0" applyProtection="0">
      <alignment vertical="center"/>
    </xf>
    <xf numFmtId="4" fontId="100" fillId="49" borderId="73" applyNumberFormat="0" applyProtection="0">
      <alignment vertical="center"/>
    </xf>
    <xf numFmtId="4" fontId="100" fillId="49" borderId="73" applyNumberFormat="0" applyProtection="0">
      <alignment vertical="center"/>
    </xf>
    <xf numFmtId="4" fontId="100" fillId="49" borderId="73" applyNumberFormat="0" applyProtection="0">
      <alignment vertical="center"/>
    </xf>
    <xf numFmtId="4" fontId="100" fillId="49" borderId="73" applyNumberFormat="0" applyProtection="0">
      <alignment vertical="center"/>
    </xf>
    <xf numFmtId="4" fontId="100" fillId="49" borderId="73" applyNumberFormat="0" applyProtection="0">
      <alignment vertical="center"/>
    </xf>
    <xf numFmtId="4" fontId="100" fillId="49" borderId="73" applyNumberFormat="0" applyProtection="0">
      <alignment vertical="center"/>
    </xf>
    <xf numFmtId="4" fontId="100" fillId="49" borderId="73" applyNumberFormat="0" applyProtection="0">
      <alignment vertical="center"/>
    </xf>
    <xf numFmtId="4" fontId="100" fillId="49" borderId="73" applyNumberFormat="0" applyProtection="0">
      <alignment vertical="center"/>
    </xf>
    <xf numFmtId="4" fontId="100" fillId="49" borderId="73" applyNumberFormat="0" applyProtection="0">
      <alignment vertical="center"/>
    </xf>
    <xf numFmtId="4" fontId="100" fillId="49" borderId="73" applyNumberFormat="0" applyProtection="0">
      <alignment vertical="center"/>
    </xf>
    <xf numFmtId="4" fontId="100" fillId="49" borderId="73" applyNumberFormat="0" applyProtection="0">
      <alignment vertical="center"/>
    </xf>
    <xf numFmtId="4" fontId="100" fillId="49" borderId="73" applyNumberFormat="0" applyProtection="0">
      <alignment vertical="center"/>
    </xf>
    <xf numFmtId="4" fontId="100" fillId="49" borderId="73" applyNumberFormat="0" applyProtection="0">
      <alignment vertical="center"/>
    </xf>
    <xf numFmtId="4" fontId="100" fillId="49" borderId="73" applyNumberFormat="0" applyProtection="0">
      <alignment vertical="center"/>
    </xf>
    <xf numFmtId="4" fontId="100" fillId="49" borderId="73" applyNumberFormat="0" applyProtection="0">
      <alignment vertical="center"/>
    </xf>
    <xf numFmtId="4" fontId="100" fillId="49" borderId="73" applyNumberFormat="0" applyProtection="0">
      <alignment vertical="center"/>
    </xf>
    <xf numFmtId="4" fontId="100" fillId="49" borderId="73" applyNumberFormat="0" applyProtection="0">
      <alignment vertical="center"/>
    </xf>
    <xf numFmtId="4" fontId="100" fillId="49" borderId="73" applyNumberFormat="0" applyProtection="0">
      <alignment vertical="center"/>
    </xf>
    <xf numFmtId="4" fontId="100" fillId="49" borderId="73" applyNumberFormat="0" applyProtection="0">
      <alignment vertical="center"/>
    </xf>
    <xf numFmtId="4" fontId="100" fillId="49" borderId="73" applyNumberFormat="0" applyProtection="0">
      <alignment vertical="center"/>
    </xf>
    <xf numFmtId="4" fontId="100" fillId="49" borderId="73" applyNumberFormat="0" applyProtection="0">
      <alignment vertical="center"/>
    </xf>
    <xf numFmtId="4" fontId="100" fillId="49" borderId="73" applyNumberFormat="0" applyProtection="0">
      <alignment vertical="center"/>
    </xf>
    <xf numFmtId="4" fontId="100" fillId="49" borderId="73" applyNumberFormat="0" applyProtection="0">
      <alignment vertical="center"/>
    </xf>
    <xf numFmtId="4" fontId="100" fillId="49" borderId="73" applyNumberFormat="0" applyProtection="0">
      <alignment vertical="center"/>
    </xf>
    <xf numFmtId="4" fontId="100" fillId="49" borderId="73" applyNumberFormat="0" applyProtection="0">
      <alignment vertical="center"/>
    </xf>
    <xf numFmtId="4" fontId="100" fillId="49" borderId="73" applyNumberFormat="0" applyProtection="0">
      <alignment vertical="center"/>
    </xf>
    <xf numFmtId="4" fontId="100" fillId="49" borderId="73" applyNumberFormat="0" applyProtection="0">
      <alignment vertical="center"/>
    </xf>
    <xf numFmtId="4" fontId="100" fillId="49" borderId="73" applyNumberFormat="0" applyProtection="0">
      <alignment vertical="center"/>
    </xf>
    <xf numFmtId="4" fontId="100" fillId="49" borderId="73" applyNumberFormat="0" applyProtection="0">
      <alignment vertical="center"/>
    </xf>
    <xf numFmtId="4" fontId="100" fillId="49" borderId="73" applyNumberFormat="0" applyProtection="0">
      <alignment vertical="center"/>
    </xf>
    <xf numFmtId="4" fontId="100" fillId="49" borderId="73" applyNumberFormat="0" applyProtection="0">
      <alignment vertical="center"/>
    </xf>
    <xf numFmtId="4" fontId="100" fillId="49" borderId="73" applyNumberFormat="0" applyProtection="0">
      <alignment vertical="center"/>
    </xf>
    <xf numFmtId="4" fontId="100" fillId="49" borderId="73" applyNumberFormat="0" applyProtection="0">
      <alignment vertical="center"/>
    </xf>
    <xf numFmtId="4" fontId="100" fillId="49" borderId="73" applyNumberFormat="0" applyProtection="0">
      <alignment vertical="center"/>
    </xf>
    <xf numFmtId="4" fontId="100" fillId="49" borderId="73" applyNumberFormat="0" applyProtection="0">
      <alignment vertical="center"/>
    </xf>
    <xf numFmtId="4" fontId="100" fillId="49" borderId="73" applyNumberFormat="0" applyProtection="0">
      <alignment vertical="center"/>
    </xf>
    <xf numFmtId="4" fontId="100" fillId="49" borderId="73" applyNumberFormat="0" applyProtection="0">
      <alignment vertical="center"/>
    </xf>
    <xf numFmtId="4" fontId="100" fillId="49" borderId="73" applyNumberFormat="0" applyProtection="0">
      <alignment vertical="center"/>
    </xf>
    <xf numFmtId="4" fontId="100" fillId="49" borderId="73" applyNumberFormat="0" applyProtection="0">
      <alignment vertical="center"/>
    </xf>
    <xf numFmtId="4" fontId="100" fillId="49" borderId="73" applyNumberFormat="0" applyProtection="0">
      <alignment vertical="center"/>
    </xf>
    <xf numFmtId="4" fontId="100" fillId="49" borderId="73" applyNumberFormat="0" applyProtection="0">
      <alignment vertical="center"/>
    </xf>
    <xf numFmtId="4" fontId="100" fillId="49" borderId="73" applyNumberFormat="0" applyProtection="0">
      <alignment vertical="center"/>
    </xf>
    <xf numFmtId="4" fontId="100" fillId="49" borderId="73" applyNumberFormat="0" applyProtection="0">
      <alignment vertical="center"/>
    </xf>
    <xf numFmtId="4" fontId="100" fillId="49" borderId="73" applyNumberFormat="0" applyProtection="0">
      <alignment vertical="center"/>
    </xf>
    <xf numFmtId="4" fontId="100" fillId="49" borderId="73" applyNumberFormat="0" applyProtection="0">
      <alignment vertical="center"/>
    </xf>
    <xf numFmtId="4" fontId="100" fillId="49" borderId="73" applyNumberFormat="0" applyProtection="0">
      <alignment vertical="center"/>
    </xf>
    <xf numFmtId="4" fontId="100" fillId="49" borderId="73" applyNumberFormat="0" applyProtection="0">
      <alignment vertical="center"/>
    </xf>
    <xf numFmtId="4" fontId="100" fillId="49" borderId="73" applyNumberFormat="0" applyProtection="0">
      <alignment vertical="center"/>
    </xf>
    <xf numFmtId="4" fontId="100" fillId="49" borderId="73" applyNumberFormat="0" applyProtection="0">
      <alignment vertical="center"/>
    </xf>
    <xf numFmtId="4" fontId="100" fillId="49" borderId="73" applyNumberFormat="0" applyProtection="0">
      <alignment vertical="center"/>
    </xf>
    <xf numFmtId="4" fontId="100" fillId="49" borderId="73" applyNumberFormat="0" applyProtection="0">
      <alignment vertical="center"/>
    </xf>
    <xf numFmtId="4" fontId="100" fillId="49" borderId="73" applyNumberFormat="0" applyProtection="0">
      <alignment vertical="center"/>
    </xf>
    <xf numFmtId="4" fontId="100" fillId="49" borderId="73" applyNumberFormat="0" applyProtection="0">
      <alignment vertical="center"/>
    </xf>
    <xf numFmtId="4" fontId="100" fillId="49" borderId="73" applyNumberFormat="0" applyProtection="0">
      <alignment vertical="center"/>
    </xf>
    <xf numFmtId="4" fontId="100" fillId="49" borderId="73" applyNumberFormat="0" applyProtection="0">
      <alignment vertical="center"/>
    </xf>
    <xf numFmtId="4" fontId="100" fillId="49" borderId="73" applyNumberFormat="0" applyProtection="0">
      <alignment vertical="center"/>
    </xf>
    <xf numFmtId="4" fontId="100" fillId="49" borderId="73" applyNumberFormat="0" applyProtection="0">
      <alignment vertical="center"/>
    </xf>
    <xf numFmtId="4" fontId="100" fillId="49" borderId="73" applyNumberFormat="0" applyProtection="0">
      <alignment vertical="center"/>
    </xf>
    <xf numFmtId="4" fontId="100" fillId="49" borderId="73" applyNumberFormat="0" applyProtection="0">
      <alignment vertical="center"/>
    </xf>
    <xf numFmtId="4" fontId="100" fillId="49" borderId="73" applyNumberFormat="0" applyProtection="0">
      <alignment vertical="center"/>
    </xf>
    <xf numFmtId="4" fontId="100" fillId="49" borderId="73" applyNumberFormat="0" applyProtection="0">
      <alignment vertical="center"/>
    </xf>
    <xf numFmtId="4" fontId="100" fillId="49" borderId="73" applyNumberFormat="0" applyProtection="0">
      <alignment vertical="center"/>
    </xf>
    <xf numFmtId="4" fontId="100" fillId="49" borderId="73" applyNumberFormat="0" applyProtection="0">
      <alignment vertical="center"/>
    </xf>
    <xf numFmtId="4" fontId="100" fillId="49" borderId="73" applyNumberFormat="0" applyProtection="0">
      <alignment vertical="center"/>
    </xf>
    <xf numFmtId="4" fontId="100" fillId="49" borderId="73" applyNumberFormat="0" applyProtection="0">
      <alignment vertical="center"/>
    </xf>
    <xf numFmtId="4" fontId="100" fillId="49" borderId="73" applyNumberFormat="0" applyProtection="0">
      <alignment vertical="center"/>
    </xf>
    <xf numFmtId="4" fontId="100" fillId="49" borderId="73" applyNumberFormat="0" applyProtection="0">
      <alignment vertical="center"/>
    </xf>
    <xf numFmtId="4" fontId="100" fillId="49" borderId="73" applyNumberFormat="0" applyProtection="0">
      <alignment vertical="center"/>
    </xf>
    <xf numFmtId="4" fontId="100" fillId="49" borderId="73" applyNumberFormat="0" applyProtection="0">
      <alignment vertical="center"/>
    </xf>
    <xf numFmtId="4" fontId="100" fillId="49" borderId="73" applyNumberFormat="0" applyProtection="0">
      <alignment vertical="center"/>
    </xf>
    <xf numFmtId="4" fontId="100" fillId="49" borderId="73" applyNumberFormat="0" applyProtection="0">
      <alignment vertical="center"/>
    </xf>
    <xf numFmtId="4" fontId="100" fillId="49" borderId="73" applyNumberFormat="0" applyProtection="0">
      <alignment vertical="center"/>
    </xf>
    <xf numFmtId="4" fontId="100" fillId="49" borderId="73" applyNumberFormat="0" applyProtection="0">
      <alignment vertical="center"/>
    </xf>
    <xf numFmtId="4" fontId="100" fillId="49" borderId="73" applyNumberFormat="0" applyProtection="0">
      <alignment vertical="center"/>
    </xf>
    <xf numFmtId="4" fontId="100" fillId="49" borderId="73" applyNumberFormat="0" applyProtection="0">
      <alignment vertical="center"/>
    </xf>
    <xf numFmtId="4" fontId="100" fillId="49" borderId="73" applyNumberFormat="0" applyProtection="0">
      <alignment vertical="center"/>
    </xf>
    <xf numFmtId="4" fontId="100" fillId="49" borderId="73" applyNumberFormat="0" applyProtection="0">
      <alignment vertical="center"/>
    </xf>
    <xf numFmtId="4" fontId="100" fillId="49" borderId="73" applyNumberFormat="0" applyProtection="0">
      <alignment vertical="center"/>
    </xf>
    <xf numFmtId="4" fontId="100" fillId="49" borderId="73" applyNumberFormat="0" applyProtection="0">
      <alignment vertical="center"/>
    </xf>
    <xf numFmtId="4" fontId="100" fillId="49" borderId="73" applyNumberFormat="0" applyProtection="0">
      <alignment vertical="center"/>
    </xf>
    <xf numFmtId="4" fontId="100" fillId="49" borderId="73" applyNumberFormat="0" applyProtection="0">
      <alignment vertical="center"/>
    </xf>
    <xf numFmtId="4" fontId="100" fillId="49" borderId="73" applyNumberFormat="0" applyProtection="0">
      <alignment vertical="center"/>
    </xf>
    <xf numFmtId="4" fontId="100" fillId="49" borderId="73" applyNumberFormat="0" applyProtection="0">
      <alignment vertical="center"/>
    </xf>
    <xf numFmtId="4" fontId="100" fillId="49" borderId="73" applyNumberFormat="0" applyProtection="0">
      <alignment vertical="center"/>
    </xf>
    <xf numFmtId="4" fontId="100" fillId="49" borderId="73" applyNumberFormat="0" applyProtection="0">
      <alignment vertical="center"/>
    </xf>
    <xf numFmtId="4" fontId="100" fillId="49" borderId="73" applyNumberFormat="0" applyProtection="0">
      <alignment vertical="center"/>
    </xf>
    <xf numFmtId="4" fontId="100" fillId="49" borderId="73" applyNumberFormat="0" applyProtection="0">
      <alignment vertical="center"/>
    </xf>
    <xf numFmtId="4" fontId="100" fillId="49" borderId="73" applyNumberFormat="0" applyProtection="0">
      <alignment vertical="center"/>
    </xf>
    <xf numFmtId="4" fontId="100" fillId="49" borderId="73" applyNumberFormat="0" applyProtection="0">
      <alignment vertical="center"/>
    </xf>
    <xf numFmtId="4" fontId="100" fillId="49" borderId="73" applyNumberFormat="0" applyProtection="0">
      <alignment vertical="center"/>
    </xf>
    <xf numFmtId="4" fontId="100" fillId="49" borderId="73" applyNumberFormat="0" applyProtection="0">
      <alignment vertical="center"/>
    </xf>
    <xf numFmtId="4" fontId="100" fillId="49" borderId="73" applyNumberFormat="0" applyProtection="0">
      <alignment vertical="center"/>
    </xf>
    <xf numFmtId="4" fontId="100" fillId="49" borderId="73" applyNumberFormat="0" applyProtection="0">
      <alignment vertical="center"/>
    </xf>
    <xf numFmtId="4" fontId="100" fillId="49" borderId="73" applyNumberFormat="0" applyProtection="0">
      <alignment vertical="center"/>
    </xf>
    <xf numFmtId="4" fontId="100" fillId="49" borderId="73" applyNumberFormat="0" applyProtection="0">
      <alignment vertical="center"/>
    </xf>
    <xf numFmtId="4" fontId="100" fillId="49" borderId="73" applyNumberFormat="0" applyProtection="0">
      <alignment vertical="center"/>
    </xf>
    <xf numFmtId="4" fontId="100" fillId="49" borderId="73" applyNumberFormat="0" applyProtection="0">
      <alignment vertical="center"/>
    </xf>
    <xf numFmtId="4" fontId="100" fillId="49" borderId="73" applyNumberFormat="0" applyProtection="0">
      <alignment vertical="center"/>
    </xf>
    <xf numFmtId="4" fontId="100" fillId="49" borderId="73" applyNumberFormat="0" applyProtection="0">
      <alignment vertical="center"/>
    </xf>
    <xf numFmtId="4" fontId="100" fillId="49" borderId="73" applyNumberFormat="0" applyProtection="0">
      <alignment vertical="center"/>
    </xf>
    <xf numFmtId="4" fontId="100" fillId="49" borderId="73" applyNumberFormat="0" applyProtection="0">
      <alignment vertical="center"/>
    </xf>
    <xf numFmtId="4" fontId="100" fillId="49" borderId="73" applyNumberFormat="0" applyProtection="0">
      <alignment vertical="center"/>
    </xf>
    <xf numFmtId="4" fontId="100" fillId="49" borderId="73" applyNumberFormat="0" applyProtection="0">
      <alignment vertical="center"/>
    </xf>
    <xf numFmtId="4" fontId="100" fillId="49" borderId="73" applyNumberFormat="0" applyProtection="0">
      <alignment vertical="center"/>
    </xf>
    <xf numFmtId="4" fontId="100" fillId="49" borderId="73" applyNumberFormat="0" applyProtection="0">
      <alignment vertical="center"/>
    </xf>
    <xf numFmtId="4" fontId="100" fillId="49" borderId="73" applyNumberFormat="0" applyProtection="0">
      <alignment vertical="center"/>
    </xf>
    <xf numFmtId="4" fontId="100" fillId="49" borderId="73" applyNumberFormat="0" applyProtection="0">
      <alignment vertical="center"/>
    </xf>
    <xf numFmtId="4" fontId="100" fillId="49" borderId="73" applyNumberFormat="0" applyProtection="0">
      <alignment vertical="center"/>
    </xf>
    <xf numFmtId="4" fontId="100" fillId="49" borderId="73" applyNumberFormat="0" applyProtection="0">
      <alignment vertical="center"/>
    </xf>
    <xf numFmtId="4" fontId="100" fillId="49" borderId="73" applyNumberFormat="0" applyProtection="0">
      <alignment vertical="center"/>
    </xf>
    <xf numFmtId="4" fontId="100" fillId="49" borderId="73" applyNumberFormat="0" applyProtection="0">
      <alignment vertical="center"/>
    </xf>
    <xf numFmtId="4" fontId="100" fillId="49" borderId="73" applyNumberFormat="0" applyProtection="0">
      <alignment vertical="center"/>
    </xf>
    <xf numFmtId="4" fontId="100" fillId="49" borderId="73" applyNumberFormat="0" applyProtection="0">
      <alignment vertical="center"/>
    </xf>
    <xf numFmtId="4" fontId="100" fillId="49" borderId="73" applyNumberFormat="0" applyProtection="0">
      <alignment vertical="center"/>
    </xf>
    <xf numFmtId="4" fontId="100" fillId="49" borderId="73" applyNumberFormat="0" applyProtection="0">
      <alignment vertical="center"/>
    </xf>
    <xf numFmtId="4" fontId="100" fillId="49" borderId="73" applyNumberFormat="0" applyProtection="0">
      <alignment vertical="center"/>
    </xf>
    <xf numFmtId="4" fontId="100" fillId="49" borderId="73" applyNumberFormat="0" applyProtection="0">
      <alignment vertical="center"/>
    </xf>
    <xf numFmtId="4" fontId="100" fillId="49" borderId="73" applyNumberFormat="0" applyProtection="0">
      <alignment vertical="center"/>
    </xf>
    <xf numFmtId="4" fontId="100" fillId="49" borderId="73" applyNumberFormat="0" applyProtection="0">
      <alignment vertical="center"/>
    </xf>
    <xf numFmtId="4" fontId="100" fillId="49" borderId="73" applyNumberFormat="0" applyProtection="0">
      <alignment vertical="center"/>
    </xf>
    <xf numFmtId="4" fontId="100" fillId="49" borderId="73" applyNumberFormat="0" applyProtection="0">
      <alignment vertical="center"/>
    </xf>
    <xf numFmtId="4" fontId="100" fillId="49" borderId="73" applyNumberFormat="0" applyProtection="0">
      <alignment vertical="center"/>
    </xf>
    <xf numFmtId="4" fontId="100" fillId="49" borderId="73" applyNumberFormat="0" applyProtection="0">
      <alignment vertical="center"/>
    </xf>
    <xf numFmtId="4" fontId="100" fillId="49" borderId="73" applyNumberFormat="0" applyProtection="0">
      <alignment vertical="center"/>
    </xf>
    <xf numFmtId="4" fontId="100" fillId="49" borderId="73" applyNumberFormat="0" applyProtection="0">
      <alignment vertical="center"/>
    </xf>
    <xf numFmtId="4" fontId="100" fillId="49" borderId="73" applyNumberFormat="0" applyProtection="0">
      <alignment vertical="center"/>
    </xf>
    <xf numFmtId="4" fontId="100" fillId="49" borderId="73" applyNumberFormat="0" applyProtection="0">
      <alignment vertical="center"/>
    </xf>
    <xf numFmtId="4" fontId="100" fillId="49" borderId="73" applyNumberFormat="0" applyProtection="0">
      <alignment vertical="center"/>
    </xf>
    <xf numFmtId="4" fontId="100" fillId="49" borderId="73" applyNumberFormat="0" applyProtection="0">
      <alignment vertical="center"/>
    </xf>
    <xf numFmtId="4" fontId="100" fillId="49" borderId="73" applyNumberFormat="0" applyProtection="0">
      <alignment vertical="center"/>
    </xf>
    <xf numFmtId="4" fontId="100" fillId="49" borderId="73" applyNumberFormat="0" applyProtection="0">
      <alignment vertical="center"/>
    </xf>
    <xf numFmtId="4" fontId="100" fillId="49" borderId="73" applyNumberFormat="0" applyProtection="0">
      <alignment vertical="center"/>
    </xf>
    <xf numFmtId="4" fontId="100" fillId="49" borderId="73" applyNumberFormat="0" applyProtection="0">
      <alignment vertical="center"/>
    </xf>
    <xf numFmtId="4" fontId="100" fillId="49" borderId="73" applyNumberFormat="0" applyProtection="0">
      <alignment vertical="center"/>
    </xf>
    <xf numFmtId="4" fontId="100" fillId="49" borderId="73" applyNumberFormat="0" applyProtection="0">
      <alignment vertical="center"/>
    </xf>
    <xf numFmtId="4" fontId="100" fillId="49" borderId="73" applyNumberFormat="0" applyProtection="0">
      <alignment vertical="center"/>
    </xf>
    <xf numFmtId="4" fontId="100" fillId="49" borderId="73" applyNumberFormat="0" applyProtection="0">
      <alignment vertical="center"/>
    </xf>
    <xf numFmtId="4" fontId="100" fillId="49" borderId="73" applyNumberFormat="0" applyProtection="0">
      <alignment vertical="center"/>
    </xf>
    <xf numFmtId="4" fontId="100" fillId="49" borderId="73" applyNumberFormat="0" applyProtection="0">
      <alignment vertical="center"/>
    </xf>
    <xf numFmtId="4" fontId="100" fillId="49" borderId="73" applyNumberFormat="0" applyProtection="0">
      <alignment vertical="center"/>
    </xf>
    <xf numFmtId="4" fontId="100" fillId="49" borderId="73" applyNumberFormat="0" applyProtection="0">
      <alignment vertical="center"/>
    </xf>
    <xf numFmtId="4" fontId="100" fillId="49" borderId="73" applyNumberFormat="0" applyProtection="0">
      <alignment vertical="center"/>
    </xf>
    <xf numFmtId="4" fontId="100" fillId="49" borderId="73" applyNumberFormat="0" applyProtection="0">
      <alignment vertical="center"/>
    </xf>
    <xf numFmtId="4" fontId="100" fillId="49" borderId="73" applyNumberFormat="0" applyProtection="0">
      <alignment vertical="center"/>
    </xf>
    <xf numFmtId="4" fontId="100" fillId="49" borderId="73" applyNumberFormat="0" applyProtection="0">
      <alignment vertical="center"/>
    </xf>
    <xf numFmtId="4" fontId="100" fillId="49" borderId="73" applyNumberFormat="0" applyProtection="0">
      <alignment vertical="center"/>
    </xf>
    <xf numFmtId="4" fontId="100" fillId="49" borderId="73" applyNumberFormat="0" applyProtection="0">
      <alignment vertical="center"/>
    </xf>
    <xf numFmtId="4" fontId="100" fillId="49" borderId="73" applyNumberFormat="0" applyProtection="0">
      <alignment vertical="center"/>
    </xf>
    <xf numFmtId="4" fontId="100" fillId="49" borderId="73" applyNumberFormat="0" applyProtection="0">
      <alignment vertical="center"/>
    </xf>
    <xf numFmtId="4" fontId="100" fillId="49" borderId="73" applyNumberFormat="0" applyProtection="0">
      <alignment vertical="center"/>
    </xf>
    <xf numFmtId="4" fontId="100" fillId="49" borderId="73" applyNumberFormat="0" applyProtection="0">
      <alignment vertical="center"/>
    </xf>
    <xf numFmtId="4" fontId="100" fillId="49" borderId="73" applyNumberFormat="0" applyProtection="0">
      <alignment vertical="center"/>
    </xf>
    <xf numFmtId="4" fontId="100" fillId="49" borderId="73" applyNumberFormat="0" applyProtection="0">
      <alignment vertical="center"/>
    </xf>
    <xf numFmtId="4" fontId="100" fillId="49" borderId="73" applyNumberFormat="0" applyProtection="0">
      <alignment vertical="center"/>
    </xf>
    <xf numFmtId="4" fontId="100" fillId="49" borderId="73" applyNumberFormat="0" applyProtection="0">
      <alignment vertical="center"/>
    </xf>
    <xf numFmtId="4" fontId="100" fillId="49" borderId="73" applyNumberFormat="0" applyProtection="0">
      <alignment vertical="center"/>
    </xf>
    <xf numFmtId="4" fontId="100" fillId="49" borderId="73" applyNumberFormat="0" applyProtection="0">
      <alignment vertical="center"/>
    </xf>
    <xf numFmtId="4" fontId="100" fillId="49" borderId="73" applyNumberFormat="0" applyProtection="0">
      <alignment vertical="center"/>
    </xf>
    <xf numFmtId="4" fontId="100" fillId="49" borderId="73" applyNumberFormat="0" applyProtection="0">
      <alignment vertical="center"/>
    </xf>
    <xf numFmtId="4" fontId="100" fillId="49" borderId="73" applyNumberFormat="0" applyProtection="0">
      <alignment vertical="center"/>
    </xf>
    <xf numFmtId="4" fontId="100" fillId="49" borderId="73" applyNumberFormat="0" applyProtection="0">
      <alignment vertical="center"/>
    </xf>
    <xf numFmtId="4" fontId="100" fillId="49" borderId="73" applyNumberFormat="0" applyProtection="0">
      <alignment vertical="center"/>
    </xf>
    <xf numFmtId="4" fontId="100" fillId="49" borderId="73" applyNumberFormat="0" applyProtection="0">
      <alignment vertical="center"/>
    </xf>
    <xf numFmtId="4" fontId="100" fillId="49" borderId="73" applyNumberFormat="0" applyProtection="0">
      <alignment vertical="center"/>
    </xf>
    <xf numFmtId="4" fontId="100" fillId="49" borderId="73" applyNumberFormat="0" applyProtection="0">
      <alignment vertical="center"/>
    </xf>
    <xf numFmtId="4" fontId="100" fillId="49" borderId="73" applyNumberFormat="0" applyProtection="0">
      <alignment vertical="center"/>
    </xf>
    <xf numFmtId="4" fontId="100" fillId="49" borderId="73" applyNumberFormat="0" applyProtection="0">
      <alignment vertical="center"/>
    </xf>
    <xf numFmtId="4" fontId="100" fillId="49" borderId="73" applyNumberFormat="0" applyProtection="0">
      <alignment vertical="center"/>
    </xf>
    <xf numFmtId="4" fontId="100" fillId="49" borderId="73" applyNumberFormat="0" applyProtection="0">
      <alignment vertical="center"/>
    </xf>
    <xf numFmtId="4" fontId="100" fillId="49" borderId="73" applyNumberFormat="0" applyProtection="0">
      <alignment vertical="center"/>
    </xf>
    <xf numFmtId="4" fontId="100" fillId="49" borderId="73" applyNumberFormat="0" applyProtection="0">
      <alignment vertical="center"/>
    </xf>
    <xf numFmtId="4" fontId="100" fillId="49" borderId="73" applyNumberFormat="0" applyProtection="0">
      <alignment vertical="center"/>
    </xf>
    <xf numFmtId="4" fontId="100" fillId="49" borderId="73" applyNumberFormat="0" applyProtection="0">
      <alignment vertical="center"/>
    </xf>
    <xf numFmtId="4" fontId="100" fillId="49" borderId="73" applyNumberFormat="0" applyProtection="0">
      <alignment vertical="center"/>
    </xf>
    <xf numFmtId="4" fontId="100" fillId="49" borderId="73" applyNumberFormat="0" applyProtection="0">
      <alignment vertical="center"/>
    </xf>
    <xf numFmtId="4" fontId="100" fillId="49" borderId="73" applyNumberFormat="0" applyProtection="0">
      <alignment vertical="center"/>
    </xf>
    <xf numFmtId="4" fontId="100" fillId="49" borderId="73" applyNumberFormat="0" applyProtection="0">
      <alignment vertical="center"/>
    </xf>
    <xf numFmtId="4" fontId="100" fillId="49" borderId="73" applyNumberFormat="0" applyProtection="0">
      <alignment vertical="center"/>
    </xf>
    <xf numFmtId="4" fontId="100" fillId="49" borderId="73" applyNumberFormat="0" applyProtection="0">
      <alignment vertical="center"/>
    </xf>
    <xf numFmtId="4" fontId="100" fillId="49" borderId="73" applyNumberFormat="0" applyProtection="0">
      <alignment vertical="center"/>
    </xf>
    <xf numFmtId="4" fontId="100" fillId="49" borderId="73" applyNumberFormat="0" applyProtection="0">
      <alignment vertical="center"/>
    </xf>
    <xf numFmtId="4" fontId="100" fillId="49" borderId="73" applyNumberFormat="0" applyProtection="0">
      <alignment vertical="center"/>
    </xf>
    <xf numFmtId="4" fontId="100" fillId="49" borderId="73" applyNumberFormat="0" applyProtection="0">
      <alignment vertical="center"/>
    </xf>
    <xf numFmtId="4" fontId="100" fillId="49" borderId="73" applyNumberFormat="0" applyProtection="0">
      <alignment vertical="center"/>
    </xf>
    <xf numFmtId="4" fontId="100" fillId="49" borderId="73" applyNumberFormat="0" applyProtection="0">
      <alignment vertical="center"/>
    </xf>
    <xf numFmtId="4" fontId="100" fillId="49" borderId="73" applyNumberFormat="0" applyProtection="0">
      <alignment vertical="center"/>
    </xf>
    <xf numFmtId="4" fontId="100" fillId="49" borderId="73" applyNumberFormat="0" applyProtection="0">
      <alignment vertical="center"/>
    </xf>
    <xf numFmtId="4" fontId="100" fillId="49" borderId="73" applyNumberFormat="0" applyProtection="0">
      <alignment vertical="center"/>
    </xf>
    <xf numFmtId="4" fontId="100" fillId="49" borderId="73" applyNumberFormat="0" applyProtection="0">
      <alignment vertical="center"/>
    </xf>
    <xf numFmtId="4" fontId="100" fillId="49" borderId="73" applyNumberFormat="0" applyProtection="0">
      <alignment vertical="center"/>
    </xf>
    <xf numFmtId="4" fontId="100" fillId="49" borderId="73" applyNumberFormat="0" applyProtection="0">
      <alignment vertical="center"/>
    </xf>
    <xf numFmtId="4" fontId="100" fillId="49" borderId="73" applyNumberFormat="0" applyProtection="0">
      <alignment vertical="center"/>
    </xf>
    <xf numFmtId="4" fontId="100" fillId="49" borderId="73" applyNumberFormat="0" applyProtection="0">
      <alignment vertical="center"/>
    </xf>
    <xf numFmtId="4" fontId="100" fillId="49" borderId="73" applyNumberFormat="0" applyProtection="0">
      <alignment vertical="center"/>
    </xf>
    <xf numFmtId="4" fontId="100" fillId="49" borderId="73" applyNumberFormat="0" applyProtection="0">
      <alignment vertical="center"/>
    </xf>
    <xf numFmtId="4" fontId="100" fillId="49" borderId="73" applyNumberFormat="0" applyProtection="0">
      <alignment vertical="center"/>
    </xf>
    <xf numFmtId="4" fontId="100" fillId="49" borderId="73" applyNumberFormat="0" applyProtection="0">
      <alignment vertical="center"/>
    </xf>
    <xf numFmtId="4" fontId="100" fillId="49" borderId="73" applyNumberFormat="0" applyProtection="0">
      <alignment vertical="center"/>
    </xf>
    <xf numFmtId="4" fontId="100" fillId="49" borderId="73" applyNumberFormat="0" applyProtection="0">
      <alignment vertical="center"/>
    </xf>
    <xf numFmtId="4" fontId="100" fillId="49" borderId="73" applyNumberFormat="0" applyProtection="0">
      <alignment vertical="center"/>
    </xf>
    <xf numFmtId="4" fontId="100" fillId="49" borderId="73" applyNumberFormat="0" applyProtection="0">
      <alignment vertical="center"/>
    </xf>
    <xf numFmtId="4" fontId="100" fillId="49" borderId="73" applyNumberFormat="0" applyProtection="0">
      <alignment vertical="center"/>
    </xf>
    <xf numFmtId="4" fontId="100" fillId="49" borderId="73" applyNumberFormat="0" applyProtection="0">
      <alignment vertical="center"/>
    </xf>
    <xf numFmtId="4" fontId="100" fillId="49" borderId="73" applyNumberFormat="0" applyProtection="0">
      <alignment vertical="center"/>
    </xf>
    <xf numFmtId="4" fontId="100" fillId="49" borderId="73" applyNumberFormat="0" applyProtection="0">
      <alignment vertical="center"/>
    </xf>
    <xf numFmtId="4" fontId="100" fillId="49" borderId="73" applyNumberFormat="0" applyProtection="0">
      <alignment vertical="center"/>
    </xf>
    <xf numFmtId="4" fontId="100" fillId="49" borderId="73" applyNumberFormat="0" applyProtection="0">
      <alignment vertical="center"/>
    </xf>
    <xf numFmtId="4" fontId="100" fillId="49" borderId="73" applyNumberFormat="0" applyProtection="0">
      <alignment vertical="center"/>
    </xf>
    <xf numFmtId="4" fontId="100" fillId="49" borderId="73" applyNumberFormat="0" applyProtection="0">
      <alignment vertical="center"/>
    </xf>
    <xf numFmtId="4" fontId="100" fillId="49" borderId="73" applyNumberFormat="0" applyProtection="0">
      <alignment vertical="center"/>
    </xf>
    <xf numFmtId="4" fontId="100" fillId="49" borderId="73" applyNumberFormat="0" applyProtection="0">
      <alignment vertical="center"/>
    </xf>
    <xf numFmtId="4" fontId="100" fillId="49" borderId="73" applyNumberFormat="0" applyProtection="0">
      <alignment vertical="center"/>
    </xf>
    <xf numFmtId="4" fontId="100" fillId="49" borderId="73" applyNumberFormat="0" applyProtection="0">
      <alignment vertical="center"/>
    </xf>
    <xf numFmtId="4" fontId="100" fillId="49" borderId="73" applyNumberFormat="0" applyProtection="0">
      <alignment vertical="center"/>
    </xf>
    <xf numFmtId="4" fontId="100" fillId="49" borderId="73" applyNumberFormat="0" applyProtection="0">
      <alignment vertical="center"/>
    </xf>
    <xf numFmtId="4" fontId="100" fillId="49" borderId="73" applyNumberFormat="0" applyProtection="0">
      <alignment vertical="center"/>
    </xf>
    <xf numFmtId="4" fontId="100" fillId="49" borderId="73" applyNumberFormat="0" applyProtection="0">
      <alignment vertical="center"/>
    </xf>
    <xf numFmtId="4" fontId="100" fillId="49" borderId="73" applyNumberFormat="0" applyProtection="0">
      <alignment vertical="center"/>
    </xf>
    <xf numFmtId="4" fontId="100" fillId="49" borderId="73" applyNumberFormat="0" applyProtection="0">
      <alignment vertical="center"/>
    </xf>
    <xf numFmtId="4" fontId="100" fillId="49" borderId="73" applyNumberFormat="0" applyProtection="0">
      <alignment vertical="center"/>
    </xf>
    <xf numFmtId="4" fontId="100" fillId="49" borderId="73" applyNumberFormat="0" applyProtection="0">
      <alignment vertical="center"/>
    </xf>
    <xf numFmtId="4" fontId="100" fillId="49" borderId="73" applyNumberFormat="0" applyProtection="0">
      <alignment vertical="center"/>
    </xf>
    <xf numFmtId="4" fontId="100" fillId="49" borderId="73" applyNumberFormat="0" applyProtection="0">
      <alignment vertical="center"/>
    </xf>
    <xf numFmtId="4" fontId="100" fillId="49" borderId="73" applyNumberFormat="0" applyProtection="0">
      <alignment vertical="center"/>
    </xf>
    <xf numFmtId="4" fontId="100" fillId="49" borderId="73" applyNumberFormat="0" applyProtection="0">
      <alignment vertical="center"/>
    </xf>
    <xf numFmtId="4" fontId="100" fillId="49" borderId="73" applyNumberFormat="0" applyProtection="0">
      <alignment vertical="center"/>
    </xf>
    <xf numFmtId="4" fontId="100" fillId="49" borderId="73" applyNumberFormat="0" applyProtection="0">
      <alignment vertical="center"/>
    </xf>
    <xf numFmtId="4" fontId="100" fillId="49" borderId="73" applyNumberFormat="0" applyProtection="0">
      <alignment vertical="center"/>
    </xf>
    <xf numFmtId="4" fontId="100" fillId="49" borderId="73" applyNumberFormat="0" applyProtection="0">
      <alignment vertical="center"/>
    </xf>
    <xf numFmtId="4" fontId="100" fillId="49" borderId="73" applyNumberFormat="0" applyProtection="0">
      <alignment vertical="center"/>
    </xf>
    <xf numFmtId="4" fontId="100" fillId="49" borderId="73" applyNumberFormat="0" applyProtection="0">
      <alignment vertical="center"/>
    </xf>
    <xf numFmtId="4" fontId="100" fillId="49" borderId="73" applyNumberFormat="0" applyProtection="0">
      <alignment vertical="center"/>
    </xf>
    <xf numFmtId="4" fontId="100" fillId="49" borderId="73" applyNumberFormat="0" applyProtection="0">
      <alignment vertical="center"/>
    </xf>
    <xf numFmtId="4" fontId="100" fillId="49" borderId="73" applyNumberFormat="0" applyProtection="0">
      <alignment vertical="center"/>
    </xf>
    <xf numFmtId="4" fontId="100" fillId="49" borderId="73" applyNumberFormat="0" applyProtection="0">
      <alignment vertical="center"/>
    </xf>
    <xf numFmtId="4" fontId="100" fillId="49" borderId="73" applyNumberFormat="0" applyProtection="0">
      <alignment vertical="center"/>
    </xf>
    <xf numFmtId="4" fontId="100" fillId="49" borderId="73" applyNumberFormat="0" applyProtection="0">
      <alignment vertical="center"/>
    </xf>
    <xf numFmtId="4" fontId="100" fillId="49" borderId="73" applyNumberFormat="0" applyProtection="0">
      <alignment vertical="center"/>
    </xf>
    <xf numFmtId="4" fontId="100" fillId="49" borderId="73" applyNumberFormat="0" applyProtection="0">
      <alignment vertical="center"/>
    </xf>
    <xf numFmtId="4" fontId="100" fillId="49" borderId="73" applyNumberFormat="0" applyProtection="0">
      <alignment vertical="center"/>
    </xf>
    <xf numFmtId="4" fontId="100" fillId="49" borderId="73" applyNumberFormat="0" applyProtection="0">
      <alignment vertical="center"/>
    </xf>
    <xf numFmtId="4" fontId="100" fillId="49" borderId="73" applyNumberFormat="0" applyProtection="0">
      <alignment vertical="center"/>
    </xf>
    <xf numFmtId="4" fontId="100" fillId="49" borderId="73" applyNumberFormat="0" applyProtection="0">
      <alignment vertical="center"/>
    </xf>
    <xf numFmtId="4" fontId="100" fillId="49" borderId="73" applyNumberFormat="0" applyProtection="0">
      <alignment vertical="center"/>
    </xf>
    <xf numFmtId="4" fontId="100" fillId="49" borderId="73" applyNumberFormat="0" applyProtection="0">
      <alignment vertical="center"/>
    </xf>
    <xf numFmtId="4" fontId="100" fillId="49" borderId="73" applyNumberFormat="0" applyProtection="0">
      <alignment vertical="center"/>
    </xf>
    <xf numFmtId="4" fontId="100" fillId="49" borderId="73" applyNumberFormat="0" applyProtection="0">
      <alignment vertical="center"/>
    </xf>
    <xf numFmtId="4" fontId="100" fillId="49" borderId="73" applyNumberFormat="0" applyProtection="0">
      <alignment vertical="center"/>
    </xf>
    <xf numFmtId="4" fontId="100" fillId="49" borderId="73" applyNumberFormat="0" applyProtection="0">
      <alignment vertical="center"/>
    </xf>
    <xf numFmtId="4" fontId="100" fillId="49" borderId="73" applyNumberFormat="0" applyProtection="0">
      <alignment vertical="center"/>
    </xf>
    <xf numFmtId="4" fontId="100" fillId="49" borderId="73" applyNumberFormat="0" applyProtection="0">
      <alignment vertical="center"/>
    </xf>
    <xf numFmtId="4" fontId="100" fillId="49" borderId="73" applyNumberFormat="0" applyProtection="0">
      <alignment vertical="center"/>
    </xf>
    <xf numFmtId="4" fontId="100" fillId="49" borderId="73" applyNumberFormat="0" applyProtection="0">
      <alignment vertical="center"/>
    </xf>
    <xf numFmtId="4" fontId="100" fillId="49" borderId="73" applyNumberFormat="0" applyProtection="0">
      <alignment vertical="center"/>
    </xf>
    <xf numFmtId="4" fontId="100" fillId="49" borderId="73" applyNumberFormat="0" applyProtection="0">
      <alignment vertical="center"/>
    </xf>
    <xf numFmtId="4" fontId="100" fillId="49" borderId="73" applyNumberFormat="0" applyProtection="0">
      <alignment vertical="center"/>
    </xf>
    <xf numFmtId="4" fontId="100" fillId="49" borderId="73" applyNumberFormat="0" applyProtection="0">
      <alignment vertical="center"/>
    </xf>
    <xf numFmtId="4" fontId="100" fillId="49" borderId="73" applyNumberFormat="0" applyProtection="0">
      <alignment vertical="center"/>
    </xf>
    <xf numFmtId="4" fontId="100" fillId="49" borderId="73" applyNumberFormat="0" applyProtection="0">
      <alignment vertical="center"/>
    </xf>
    <xf numFmtId="4" fontId="100" fillId="49" borderId="73" applyNumberFormat="0" applyProtection="0">
      <alignment vertical="center"/>
    </xf>
    <xf numFmtId="4" fontId="100" fillId="49" borderId="73" applyNumberFormat="0" applyProtection="0">
      <alignment vertical="center"/>
    </xf>
    <xf numFmtId="4" fontId="100" fillId="49" borderId="73" applyNumberFormat="0" applyProtection="0">
      <alignment vertical="center"/>
    </xf>
    <xf numFmtId="4" fontId="100" fillId="49" borderId="73" applyNumberFormat="0" applyProtection="0">
      <alignment vertical="center"/>
    </xf>
    <xf numFmtId="4" fontId="100" fillId="49" borderId="73" applyNumberFormat="0" applyProtection="0">
      <alignment vertical="center"/>
    </xf>
    <xf numFmtId="4" fontId="100" fillId="49" borderId="73" applyNumberFormat="0" applyProtection="0">
      <alignment vertical="center"/>
    </xf>
    <xf numFmtId="4" fontId="100" fillId="49" borderId="73" applyNumberFormat="0" applyProtection="0">
      <alignment vertical="center"/>
    </xf>
    <xf numFmtId="4" fontId="100" fillId="49" borderId="73" applyNumberFormat="0" applyProtection="0">
      <alignment vertical="center"/>
    </xf>
    <xf numFmtId="4" fontId="100" fillId="49" borderId="73" applyNumberFormat="0" applyProtection="0">
      <alignment vertical="center"/>
    </xf>
    <xf numFmtId="4" fontId="100" fillId="49" borderId="73" applyNumberFormat="0" applyProtection="0">
      <alignment vertical="center"/>
    </xf>
    <xf numFmtId="4" fontId="100" fillId="49" borderId="73" applyNumberFormat="0" applyProtection="0">
      <alignment vertical="center"/>
    </xf>
    <xf numFmtId="4" fontId="100" fillId="49" borderId="73" applyNumberFormat="0" applyProtection="0">
      <alignment vertical="center"/>
    </xf>
    <xf numFmtId="4" fontId="100" fillId="49" borderId="73" applyNumberFormat="0" applyProtection="0">
      <alignment vertical="center"/>
    </xf>
    <xf numFmtId="4" fontId="100" fillId="49" borderId="73" applyNumberFormat="0" applyProtection="0">
      <alignment vertical="center"/>
    </xf>
    <xf numFmtId="4" fontId="100" fillId="49" borderId="73" applyNumberFormat="0" applyProtection="0">
      <alignment vertical="center"/>
    </xf>
    <xf numFmtId="4" fontId="100" fillId="49" borderId="73" applyNumberFormat="0" applyProtection="0">
      <alignment vertical="center"/>
    </xf>
    <xf numFmtId="4" fontId="100" fillId="49" borderId="73" applyNumberFormat="0" applyProtection="0">
      <alignment vertical="center"/>
    </xf>
    <xf numFmtId="4" fontId="100" fillId="49" borderId="73" applyNumberFormat="0" applyProtection="0">
      <alignment vertical="center"/>
    </xf>
    <xf numFmtId="4" fontId="100" fillId="49" borderId="73" applyNumberFormat="0" applyProtection="0">
      <alignment vertical="center"/>
    </xf>
    <xf numFmtId="4" fontId="100" fillId="49" borderId="73" applyNumberFormat="0" applyProtection="0">
      <alignment vertical="center"/>
    </xf>
    <xf numFmtId="4" fontId="100" fillId="49" borderId="73" applyNumberFormat="0" applyProtection="0">
      <alignment vertical="center"/>
    </xf>
    <xf numFmtId="4" fontId="100" fillId="49" borderId="73" applyNumberFormat="0" applyProtection="0">
      <alignment vertical="center"/>
    </xf>
    <xf numFmtId="4" fontId="100" fillId="49" borderId="73" applyNumberFormat="0" applyProtection="0">
      <alignment vertical="center"/>
    </xf>
    <xf numFmtId="4" fontId="100" fillId="49" borderId="73" applyNumberFormat="0" applyProtection="0">
      <alignment vertical="center"/>
    </xf>
    <xf numFmtId="4" fontId="100" fillId="49" borderId="73" applyNumberFormat="0" applyProtection="0">
      <alignment vertical="center"/>
    </xf>
    <xf numFmtId="4" fontId="100" fillId="49" borderId="73" applyNumberFormat="0" applyProtection="0">
      <alignment vertical="center"/>
    </xf>
    <xf numFmtId="4" fontId="100" fillId="49" borderId="73" applyNumberFormat="0" applyProtection="0">
      <alignment vertical="center"/>
    </xf>
    <xf numFmtId="4" fontId="100" fillId="49" borderId="73" applyNumberFormat="0" applyProtection="0">
      <alignment vertical="center"/>
    </xf>
    <xf numFmtId="4" fontId="100" fillId="49" borderId="73" applyNumberFormat="0" applyProtection="0">
      <alignment vertical="center"/>
    </xf>
    <xf numFmtId="4" fontId="100" fillId="49" borderId="73" applyNumberFormat="0" applyProtection="0">
      <alignment vertical="center"/>
    </xf>
    <xf numFmtId="4" fontId="100" fillId="49" borderId="73" applyNumberFormat="0" applyProtection="0">
      <alignment vertical="center"/>
    </xf>
    <xf numFmtId="4" fontId="100" fillId="49" borderId="73" applyNumberFormat="0" applyProtection="0">
      <alignment vertical="center"/>
    </xf>
    <xf numFmtId="4" fontId="100" fillId="49" borderId="73" applyNumberFormat="0" applyProtection="0">
      <alignment vertical="center"/>
    </xf>
    <xf numFmtId="4" fontId="100" fillId="49" borderId="73" applyNumberFormat="0" applyProtection="0">
      <alignment vertical="center"/>
    </xf>
    <xf numFmtId="4" fontId="100" fillId="49" borderId="73" applyNumberFormat="0" applyProtection="0">
      <alignment vertical="center"/>
    </xf>
    <xf numFmtId="4" fontId="100" fillId="49" borderId="73" applyNumberFormat="0" applyProtection="0">
      <alignment vertical="center"/>
    </xf>
    <xf numFmtId="4" fontId="100" fillId="49" borderId="73" applyNumberFormat="0" applyProtection="0">
      <alignment vertical="center"/>
    </xf>
    <xf numFmtId="4" fontId="100" fillId="49" borderId="73" applyNumberFormat="0" applyProtection="0">
      <alignment vertical="center"/>
    </xf>
    <xf numFmtId="4" fontId="100" fillId="49" borderId="73" applyNumberFormat="0" applyProtection="0">
      <alignment vertical="center"/>
    </xf>
    <xf numFmtId="4" fontId="100" fillId="49" borderId="73" applyNumberFormat="0" applyProtection="0">
      <alignment vertical="center"/>
    </xf>
    <xf numFmtId="4" fontId="100" fillId="49" borderId="73" applyNumberFormat="0" applyProtection="0">
      <alignment vertical="center"/>
    </xf>
    <xf numFmtId="4" fontId="100" fillId="49" borderId="73" applyNumberFormat="0" applyProtection="0">
      <alignment vertical="center"/>
    </xf>
    <xf numFmtId="4" fontId="100" fillId="49" borderId="73" applyNumberFormat="0" applyProtection="0">
      <alignment vertical="center"/>
    </xf>
    <xf numFmtId="4" fontId="100" fillId="49" borderId="73" applyNumberFormat="0" applyProtection="0">
      <alignment vertical="center"/>
    </xf>
    <xf numFmtId="4" fontId="100" fillId="49" borderId="73" applyNumberFormat="0" applyProtection="0">
      <alignment vertical="center"/>
    </xf>
    <xf numFmtId="4" fontId="100" fillId="49" borderId="73" applyNumberFormat="0" applyProtection="0">
      <alignment vertical="center"/>
    </xf>
    <xf numFmtId="4" fontId="100" fillId="49" borderId="73" applyNumberFormat="0" applyProtection="0">
      <alignment vertical="center"/>
    </xf>
    <xf numFmtId="4" fontId="100" fillId="49" borderId="73" applyNumberFormat="0" applyProtection="0">
      <alignment vertical="center"/>
    </xf>
    <xf numFmtId="4" fontId="100" fillId="49" borderId="73" applyNumberFormat="0" applyProtection="0">
      <alignment vertical="center"/>
    </xf>
    <xf numFmtId="4" fontId="100" fillId="49" borderId="73" applyNumberFormat="0" applyProtection="0">
      <alignment vertical="center"/>
    </xf>
    <xf numFmtId="4" fontId="100" fillId="49" borderId="73" applyNumberFormat="0" applyProtection="0">
      <alignment vertical="center"/>
    </xf>
    <xf numFmtId="4" fontId="100" fillId="49" borderId="73" applyNumberFormat="0" applyProtection="0">
      <alignment vertical="center"/>
    </xf>
    <xf numFmtId="4" fontId="100" fillId="49" borderId="73" applyNumberFormat="0" applyProtection="0">
      <alignment vertical="center"/>
    </xf>
    <xf numFmtId="4" fontId="100" fillId="49" borderId="73" applyNumberFormat="0" applyProtection="0">
      <alignment vertical="center"/>
    </xf>
    <xf numFmtId="4" fontId="100" fillId="49" borderId="73" applyNumberFormat="0" applyProtection="0">
      <alignment vertical="center"/>
    </xf>
    <xf numFmtId="4" fontId="100" fillId="49" borderId="73" applyNumberFormat="0" applyProtection="0">
      <alignment vertical="center"/>
    </xf>
    <xf numFmtId="4" fontId="100" fillId="49" borderId="73" applyNumberFormat="0" applyProtection="0">
      <alignment vertical="center"/>
    </xf>
    <xf numFmtId="4" fontId="100" fillId="49" borderId="73" applyNumberFormat="0" applyProtection="0">
      <alignment vertical="center"/>
    </xf>
    <xf numFmtId="4" fontId="100" fillId="49" borderId="73" applyNumberFormat="0" applyProtection="0">
      <alignment vertical="center"/>
    </xf>
    <xf numFmtId="4" fontId="100" fillId="49" borderId="73" applyNumberFormat="0" applyProtection="0">
      <alignment vertical="center"/>
    </xf>
    <xf numFmtId="4" fontId="100" fillId="49" borderId="73" applyNumberFormat="0" applyProtection="0">
      <alignment vertical="center"/>
    </xf>
    <xf numFmtId="4" fontId="100" fillId="49" borderId="73" applyNumberFormat="0" applyProtection="0">
      <alignment vertical="center"/>
    </xf>
    <xf numFmtId="4" fontId="100" fillId="49" borderId="73" applyNumberFormat="0" applyProtection="0">
      <alignment vertical="center"/>
    </xf>
    <xf numFmtId="4" fontId="100" fillId="49" borderId="73" applyNumberFormat="0" applyProtection="0">
      <alignment vertical="center"/>
    </xf>
    <xf numFmtId="4" fontId="100" fillId="49" borderId="73" applyNumberFormat="0" applyProtection="0">
      <alignment vertical="center"/>
    </xf>
    <xf numFmtId="4" fontId="100" fillId="49" borderId="73" applyNumberFormat="0" applyProtection="0">
      <alignment vertical="center"/>
    </xf>
    <xf numFmtId="4" fontId="100" fillId="49" borderId="73" applyNumberFormat="0" applyProtection="0">
      <alignment vertical="center"/>
    </xf>
    <xf numFmtId="4" fontId="100" fillId="49" borderId="73" applyNumberFormat="0" applyProtection="0">
      <alignment vertical="center"/>
    </xf>
    <xf numFmtId="4" fontId="100" fillId="49" borderId="73" applyNumberFormat="0" applyProtection="0">
      <alignment vertical="center"/>
    </xf>
    <xf numFmtId="4" fontId="100" fillId="49" borderId="73" applyNumberFormat="0" applyProtection="0">
      <alignment vertical="center"/>
    </xf>
    <xf numFmtId="4" fontId="100" fillId="49" borderId="73" applyNumberFormat="0" applyProtection="0">
      <alignment vertical="center"/>
    </xf>
    <xf numFmtId="4" fontId="100" fillId="49" borderId="73" applyNumberFormat="0" applyProtection="0">
      <alignment vertical="center"/>
    </xf>
    <xf numFmtId="4" fontId="100" fillId="49" borderId="73" applyNumberFormat="0" applyProtection="0">
      <alignment vertical="center"/>
    </xf>
    <xf numFmtId="4" fontId="100" fillId="49" borderId="73" applyNumberFormat="0" applyProtection="0">
      <alignment vertical="center"/>
    </xf>
    <xf numFmtId="4" fontId="100" fillId="49" borderId="73" applyNumberFormat="0" applyProtection="0">
      <alignment vertical="center"/>
    </xf>
    <xf numFmtId="4" fontId="100" fillId="49" borderId="73" applyNumberFormat="0" applyProtection="0">
      <alignment vertical="center"/>
    </xf>
    <xf numFmtId="4" fontId="100" fillId="49" borderId="73" applyNumberFormat="0" applyProtection="0">
      <alignment vertical="center"/>
    </xf>
    <xf numFmtId="4" fontId="100" fillId="49" borderId="73" applyNumberFormat="0" applyProtection="0">
      <alignment vertical="center"/>
    </xf>
    <xf numFmtId="4" fontId="100" fillId="49" borderId="73" applyNumberFormat="0" applyProtection="0">
      <alignment vertical="center"/>
    </xf>
    <xf numFmtId="4" fontId="100" fillId="49" borderId="73" applyNumberFormat="0" applyProtection="0">
      <alignment vertical="center"/>
    </xf>
    <xf numFmtId="4" fontId="100" fillId="49" borderId="73" applyNumberFormat="0" applyProtection="0">
      <alignment vertical="center"/>
    </xf>
    <xf numFmtId="4" fontId="100" fillId="49" borderId="73" applyNumberFormat="0" applyProtection="0">
      <alignment vertical="center"/>
    </xf>
    <xf numFmtId="4" fontId="100" fillId="49" borderId="73" applyNumberFormat="0" applyProtection="0">
      <alignment vertical="center"/>
    </xf>
    <xf numFmtId="4" fontId="100" fillId="49" borderId="73" applyNumberFormat="0" applyProtection="0">
      <alignment vertical="center"/>
    </xf>
    <xf numFmtId="4" fontId="100" fillId="49" borderId="73" applyNumberFormat="0" applyProtection="0">
      <alignment vertical="center"/>
    </xf>
    <xf numFmtId="4" fontId="100" fillId="49" borderId="73" applyNumberFormat="0" applyProtection="0">
      <alignment vertical="center"/>
    </xf>
    <xf numFmtId="4" fontId="100" fillId="49" borderId="73" applyNumberFormat="0" applyProtection="0">
      <alignment vertical="center"/>
    </xf>
    <xf numFmtId="4" fontId="100" fillId="49" borderId="73" applyNumberFormat="0" applyProtection="0">
      <alignment vertical="center"/>
    </xf>
    <xf numFmtId="4" fontId="100" fillId="49" borderId="73" applyNumberFormat="0" applyProtection="0">
      <alignment vertical="center"/>
    </xf>
    <xf numFmtId="4" fontId="100" fillId="49" borderId="73" applyNumberFormat="0" applyProtection="0">
      <alignment vertical="center"/>
    </xf>
    <xf numFmtId="4" fontId="100" fillId="49" borderId="73" applyNumberFormat="0" applyProtection="0">
      <alignment vertical="center"/>
    </xf>
    <xf numFmtId="4" fontId="100" fillId="49" borderId="73" applyNumberFormat="0" applyProtection="0">
      <alignment vertical="center"/>
    </xf>
    <xf numFmtId="4" fontId="100" fillId="49" borderId="73" applyNumberFormat="0" applyProtection="0">
      <alignment vertical="center"/>
    </xf>
    <xf numFmtId="4" fontId="100" fillId="49" borderId="73" applyNumberFormat="0" applyProtection="0">
      <alignment vertical="center"/>
    </xf>
    <xf numFmtId="4" fontId="100" fillId="49" borderId="73" applyNumberFormat="0" applyProtection="0">
      <alignment vertical="center"/>
    </xf>
    <xf numFmtId="4" fontId="100" fillId="49" borderId="73" applyNumberFormat="0" applyProtection="0">
      <alignment vertical="center"/>
    </xf>
    <xf numFmtId="4" fontId="100" fillId="49" borderId="73" applyNumberFormat="0" applyProtection="0">
      <alignment vertical="center"/>
    </xf>
    <xf numFmtId="4" fontId="100" fillId="49" borderId="73" applyNumberFormat="0" applyProtection="0">
      <alignment vertical="center"/>
    </xf>
    <xf numFmtId="4" fontId="100" fillId="49" borderId="73" applyNumberFormat="0" applyProtection="0">
      <alignment vertical="center"/>
    </xf>
    <xf numFmtId="4" fontId="100" fillId="49" borderId="73" applyNumberFormat="0" applyProtection="0">
      <alignment vertical="center"/>
    </xf>
    <xf numFmtId="4" fontId="100" fillId="49" borderId="73" applyNumberFormat="0" applyProtection="0">
      <alignment vertical="center"/>
    </xf>
    <xf numFmtId="4" fontId="100" fillId="49" borderId="73" applyNumberFormat="0" applyProtection="0">
      <alignment vertical="center"/>
    </xf>
    <xf numFmtId="4" fontId="100" fillId="49" borderId="73" applyNumberFormat="0" applyProtection="0">
      <alignment vertical="center"/>
    </xf>
    <xf numFmtId="4" fontId="100" fillId="49" borderId="73" applyNumberFormat="0" applyProtection="0">
      <alignment vertical="center"/>
    </xf>
    <xf numFmtId="4" fontId="100" fillId="49" borderId="73" applyNumberFormat="0" applyProtection="0">
      <alignment vertical="center"/>
    </xf>
    <xf numFmtId="4" fontId="100" fillId="49" borderId="73" applyNumberFormat="0" applyProtection="0">
      <alignment vertical="center"/>
    </xf>
    <xf numFmtId="4" fontId="100" fillId="49" borderId="73" applyNumberFormat="0" applyProtection="0">
      <alignment vertical="center"/>
    </xf>
    <xf numFmtId="4" fontId="100" fillId="49" borderId="73" applyNumberFormat="0" applyProtection="0">
      <alignment vertical="center"/>
    </xf>
    <xf numFmtId="4" fontId="100" fillId="49" borderId="73" applyNumberFormat="0" applyProtection="0">
      <alignment vertical="center"/>
    </xf>
    <xf numFmtId="4" fontId="100" fillId="49" borderId="73" applyNumberFormat="0" applyProtection="0">
      <alignment vertical="center"/>
    </xf>
    <xf numFmtId="4" fontId="100" fillId="49" borderId="73" applyNumberFormat="0" applyProtection="0">
      <alignment vertical="center"/>
    </xf>
    <xf numFmtId="4" fontId="100" fillId="49" borderId="73" applyNumberFormat="0" applyProtection="0">
      <alignment vertical="center"/>
    </xf>
    <xf numFmtId="4" fontId="100" fillId="49" borderId="73" applyNumberFormat="0" applyProtection="0">
      <alignment vertical="center"/>
    </xf>
    <xf numFmtId="4" fontId="100" fillId="49" borderId="73" applyNumberFormat="0" applyProtection="0">
      <alignment vertical="center"/>
    </xf>
    <xf numFmtId="4" fontId="100" fillId="49" borderId="73" applyNumberFormat="0" applyProtection="0">
      <alignment vertical="center"/>
    </xf>
    <xf numFmtId="4" fontId="100" fillId="49" borderId="73" applyNumberFormat="0" applyProtection="0">
      <alignment vertical="center"/>
    </xf>
    <xf numFmtId="4" fontId="100" fillId="49" borderId="73" applyNumberFormat="0" applyProtection="0">
      <alignment vertical="center"/>
    </xf>
    <xf numFmtId="4" fontId="100" fillId="49" borderId="73" applyNumberFormat="0" applyProtection="0">
      <alignment vertical="center"/>
    </xf>
    <xf numFmtId="4" fontId="100" fillId="49" borderId="73" applyNumberFormat="0" applyProtection="0">
      <alignment vertical="center"/>
    </xf>
    <xf numFmtId="4" fontId="100" fillId="49" borderId="73" applyNumberFormat="0" applyProtection="0">
      <alignment vertical="center"/>
    </xf>
    <xf numFmtId="4" fontId="100" fillId="49" borderId="73" applyNumberFormat="0" applyProtection="0">
      <alignment vertical="center"/>
    </xf>
    <xf numFmtId="4" fontId="100" fillId="49" borderId="73" applyNumberFormat="0" applyProtection="0">
      <alignment vertical="center"/>
    </xf>
    <xf numFmtId="4" fontId="100" fillId="49" borderId="73" applyNumberFormat="0" applyProtection="0">
      <alignment vertical="center"/>
    </xf>
    <xf numFmtId="4" fontId="100" fillId="49" borderId="73" applyNumberFormat="0" applyProtection="0">
      <alignment vertical="center"/>
    </xf>
    <xf numFmtId="4" fontId="100" fillId="49" borderId="73" applyNumberFormat="0" applyProtection="0">
      <alignment vertical="center"/>
    </xf>
    <xf numFmtId="4" fontId="100" fillId="49" borderId="73" applyNumberFormat="0" applyProtection="0">
      <alignment vertical="center"/>
    </xf>
    <xf numFmtId="4" fontId="100" fillId="49" borderId="73" applyNumberFormat="0" applyProtection="0">
      <alignment vertical="center"/>
    </xf>
    <xf numFmtId="4" fontId="100" fillId="49" borderId="73" applyNumberFormat="0" applyProtection="0">
      <alignment vertical="center"/>
    </xf>
    <xf numFmtId="4" fontId="100" fillId="49" borderId="73" applyNumberFormat="0" applyProtection="0">
      <alignment vertical="center"/>
    </xf>
    <xf numFmtId="4" fontId="100" fillId="49" borderId="73" applyNumberFormat="0" applyProtection="0">
      <alignment vertical="center"/>
    </xf>
    <xf numFmtId="4" fontId="100" fillId="49" borderId="73" applyNumberFormat="0" applyProtection="0">
      <alignment vertical="center"/>
    </xf>
    <xf numFmtId="4" fontId="100" fillId="49" borderId="73" applyNumberFormat="0" applyProtection="0">
      <alignment vertical="center"/>
    </xf>
    <xf numFmtId="4" fontId="100" fillId="49" borderId="73" applyNumberFormat="0" applyProtection="0">
      <alignment vertical="center"/>
    </xf>
    <xf numFmtId="4" fontId="100" fillId="49" borderId="73" applyNumberFormat="0" applyProtection="0">
      <alignment vertical="center"/>
    </xf>
    <xf numFmtId="4" fontId="100" fillId="49" borderId="73" applyNumberFormat="0" applyProtection="0">
      <alignment vertical="center"/>
    </xf>
    <xf numFmtId="4" fontId="100" fillId="49" borderId="73" applyNumberFormat="0" applyProtection="0">
      <alignment vertical="center"/>
    </xf>
    <xf numFmtId="4" fontId="100" fillId="49" borderId="73" applyNumberFormat="0" applyProtection="0">
      <alignment vertical="center"/>
    </xf>
    <xf numFmtId="4" fontId="100" fillId="49" borderId="73" applyNumberFormat="0" applyProtection="0">
      <alignment vertical="center"/>
    </xf>
    <xf numFmtId="4" fontId="100" fillId="49" borderId="73" applyNumberFormat="0" applyProtection="0">
      <alignment vertical="center"/>
    </xf>
    <xf numFmtId="4" fontId="100" fillId="49" borderId="73" applyNumberFormat="0" applyProtection="0">
      <alignment vertical="center"/>
    </xf>
    <xf numFmtId="4" fontId="100" fillId="49" borderId="73" applyNumberFormat="0" applyProtection="0">
      <alignment vertical="center"/>
    </xf>
    <xf numFmtId="4" fontId="100" fillId="49" borderId="73" applyNumberFormat="0" applyProtection="0">
      <alignment vertical="center"/>
    </xf>
    <xf numFmtId="4" fontId="100" fillId="49" borderId="73" applyNumberFormat="0" applyProtection="0">
      <alignment vertical="center"/>
    </xf>
    <xf numFmtId="4" fontId="100" fillId="49" borderId="73" applyNumberFormat="0" applyProtection="0">
      <alignment vertical="center"/>
    </xf>
    <xf numFmtId="4" fontId="100" fillId="49" borderId="73" applyNumberFormat="0" applyProtection="0">
      <alignment vertical="center"/>
    </xf>
    <xf numFmtId="4" fontId="100" fillId="49" borderId="73" applyNumberFormat="0" applyProtection="0">
      <alignment vertical="center"/>
    </xf>
    <xf numFmtId="4" fontId="100" fillId="49" borderId="73" applyNumberFormat="0" applyProtection="0">
      <alignment vertical="center"/>
    </xf>
    <xf numFmtId="4" fontId="100" fillId="49" borderId="73" applyNumberFormat="0" applyProtection="0">
      <alignment vertical="center"/>
    </xf>
    <xf numFmtId="4" fontId="100" fillId="49" borderId="73" applyNumberFormat="0" applyProtection="0">
      <alignment vertical="center"/>
    </xf>
    <xf numFmtId="4" fontId="100" fillId="49" borderId="73" applyNumberFormat="0" applyProtection="0">
      <alignment vertical="center"/>
    </xf>
    <xf numFmtId="4" fontId="100" fillId="49" borderId="73" applyNumberFormat="0" applyProtection="0">
      <alignment vertical="center"/>
    </xf>
    <xf numFmtId="4" fontId="100" fillId="49" borderId="73" applyNumberFormat="0" applyProtection="0">
      <alignment vertical="center"/>
    </xf>
    <xf numFmtId="4" fontId="100" fillId="49" borderId="73" applyNumberFormat="0" applyProtection="0">
      <alignment vertical="center"/>
    </xf>
    <xf numFmtId="4" fontId="100" fillId="49" borderId="73" applyNumberFormat="0" applyProtection="0">
      <alignment vertical="center"/>
    </xf>
    <xf numFmtId="4" fontId="100" fillId="49" borderId="73" applyNumberFormat="0" applyProtection="0">
      <alignment vertical="center"/>
    </xf>
    <xf numFmtId="4" fontId="100" fillId="49" borderId="73" applyNumberFormat="0" applyProtection="0">
      <alignment vertical="center"/>
    </xf>
    <xf numFmtId="4" fontId="100" fillId="49" borderId="73" applyNumberFormat="0" applyProtection="0">
      <alignment vertical="center"/>
    </xf>
    <xf numFmtId="4" fontId="100" fillId="49" borderId="73" applyNumberFormat="0" applyProtection="0">
      <alignment vertical="center"/>
    </xf>
    <xf numFmtId="4" fontId="100" fillId="49" borderId="73" applyNumberFormat="0" applyProtection="0">
      <alignment vertical="center"/>
    </xf>
    <xf numFmtId="4" fontId="100" fillId="49" borderId="73" applyNumberFormat="0" applyProtection="0">
      <alignment vertical="center"/>
    </xf>
    <xf numFmtId="4" fontId="100" fillId="49" borderId="73" applyNumberFormat="0" applyProtection="0">
      <alignment vertical="center"/>
    </xf>
    <xf numFmtId="4" fontId="100" fillId="49" borderId="73" applyNumberFormat="0" applyProtection="0">
      <alignment vertical="center"/>
    </xf>
    <xf numFmtId="4" fontId="100" fillId="49" borderId="73" applyNumberFormat="0" applyProtection="0">
      <alignment vertical="center"/>
    </xf>
    <xf numFmtId="4" fontId="100" fillId="49" borderId="73" applyNumberFormat="0" applyProtection="0">
      <alignment vertical="center"/>
    </xf>
    <xf numFmtId="4" fontId="100" fillId="49" borderId="73" applyNumberFormat="0" applyProtection="0">
      <alignment vertical="center"/>
    </xf>
    <xf numFmtId="4" fontId="100" fillId="49" borderId="73" applyNumberFormat="0" applyProtection="0">
      <alignment vertical="center"/>
    </xf>
    <xf numFmtId="4" fontId="100" fillId="49" borderId="73" applyNumberFormat="0" applyProtection="0">
      <alignment vertical="center"/>
    </xf>
    <xf numFmtId="4" fontId="100" fillId="49" borderId="73" applyNumberFormat="0" applyProtection="0">
      <alignment vertical="center"/>
    </xf>
    <xf numFmtId="4" fontId="100" fillId="49" borderId="73" applyNumberFormat="0" applyProtection="0">
      <alignment vertical="center"/>
    </xf>
    <xf numFmtId="4" fontId="100" fillId="49" borderId="73" applyNumberFormat="0" applyProtection="0">
      <alignment vertical="center"/>
    </xf>
    <xf numFmtId="4" fontId="100" fillId="49" borderId="73" applyNumberFormat="0" applyProtection="0">
      <alignment vertical="center"/>
    </xf>
    <xf numFmtId="4" fontId="100" fillId="49" borderId="73" applyNumberFormat="0" applyProtection="0">
      <alignment vertical="center"/>
    </xf>
    <xf numFmtId="4" fontId="100" fillId="49" borderId="73" applyNumberFormat="0" applyProtection="0">
      <alignment vertical="center"/>
    </xf>
    <xf numFmtId="4" fontId="100" fillId="49" borderId="73" applyNumberFormat="0" applyProtection="0">
      <alignment vertical="center"/>
    </xf>
    <xf numFmtId="4" fontId="100" fillId="49" borderId="73" applyNumberFormat="0" applyProtection="0">
      <alignment vertical="center"/>
    </xf>
    <xf numFmtId="4" fontId="100" fillId="49" borderId="73" applyNumberFormat="0" applyProtection="0">
      <alignment vertical="center"/>
    </xf>
    <xf numFmtId="4" fontId="100" fillId="49" borderId="73" applyNumberFormat="0" applyProtection="0">
      <alignment vertical="center"/>
    </xf>
    <xf numFmtId="4" fontId="100" fillId="49" borderId="73" applyNumberFormat="0" applyProtection="0">
      <alignment vertical="center"/>
    </xf>
    <xf numFmtId="4" fontId="100" fillId="49" borderId="73" applyNumberFormat="0" applyProtection="0">
      <alignment vertical="center"/>
    </xf>
    <xf numFmtId="4" fontId="100" fillId="49" borderId="73" applyNumberFormat="0" applyProtection="0">
      <alignment vertical="center"/>
    </xf>
    <xf numFmtId="4" fontId="100" fillId="49" borderId="73" applyNumberFormat="0" applyProtection="0">
      <alignment vertical="center"/>
    </xf>
    <xf numFmtId="4" fontId="100" fillId="49" borderId="73" applyNumberFormat="0" applyProtection="0">
      <alignment vertical="center"/>
    </xf>
    <xf numFmtId="4" fontId="100" fillId="49" borderId="73" applyNumberFormat="0" applyProtection="0">
      <alignment vertical="center"/>
    </xf>
    <xf numFmtId="4" fontId="100" fillId="49" borderId="73" applyNumberFormat="0" applyProtection="0">
      <alignment vertical="center"/>
    </xf>
    <xf numFmtId="4" fontId="100" fillId="49" borderId="73" applyNumberFormat="0" applyProtection="0">
      <alignment vertical="center"/>
    </xf>
    <xf numFmtId="4" fontId="100" fillId="49" borderId="73" applyNumberFormat="0" applyProtection="0">
      <alignment vertical="center"/>
    </xf>
    <xf numFmtId="4" fontId="100" fillId="49" borderId="73" applyNumberFormat="0" applyProtection="0">
      <alignment vertical="center"/>
    </xf>
    <xf numFmtId="4" fontId="100" fillId="49" borderId="73" applyNumberFormat="0" applyProtection="0">
      <alignment vertical="center"/>
    </xf>
    <xf numFmtId="4" fontId="100" fillId="49" borderId="73" applyNumberFormat="0" applyProtection="0">
      <alignment vertical="center"/>
    </xf>
    <xf numFmtId="4" fontId="100" fillId="49" borderId="73" applyNumberFormat="0" applyProtection="0">
      <alignment vertical="center"/>
    </xf>
    <xf numFmtId="4" fontId="100" fillId="49" borderId="73" applyNumberFormat="0" applyProtection="0">
      <alignment vertical="center"/>
    </xf>
    <xf numFmtId="4" fontId="100" fillId="49" borderId="73" applyNumberFormat="0" applyProtection="0">
      <alignment vertical="center"/>
    </xf>
    <xf numFmtId="4" fontId="100" fillId="49" borderId="73" applyNumberFormat="0" applyProtection="0">
      <alignment vertical="center"/>
    </xf>
    <xf numFmtId="4" fontId="100" fillId="49" borderId="73" applyNumberFormat="0" applyProtection="0">
      <alignment vertical="center"/>
    </xf>
    <xf numFmtId="4" fontId="100" fillId="49" borderId="73" applyNumberFormat="0" applyProtection="0">
      <alignment vertical="center"/>
    </xf>
    <xf numFmtId="4" fontId="100" fillId="49" borderId="73" applyNumberFormat="0" applyProtection="0">
      <alignment vertical="center"/>
    </xf>
    <xf numFmtId="4" fontId="100" fillId="49" borderId="73" applyNumberFormat="0" applyProtection="0">
      <alignment vertical="center"/>
    </xf>
    <xf numFmtId="4" fontId="100" fillId="49" borderId="73" applyNumberFormat="0" applyProtection="0">
      <alignment vertical="center"/>
    </xf>
    <xf numFmtId="4" fontId="100" fillId="49" borderId="73" applyNumberFormat="0" applyProtection="0">
      <alignment vertical="center"/>
    </xf>
    <xf numFmtId="4" fontId="100" fillId="49" borderId="73" applyNumberFormat="0" applyProtection="0">
      <alignment vertical="center"/>
    </xf>
    <xf numFmtId="4" fontId="100" fillId="49" borderId="73" applyNumberFormat="0" applyProtection="0">
      <alignment vertical="center"/>
    </xf>
    <xf numFmtId="4" fontId="100" fillId="49" borderId="73" applyNumberFormat="0" applyProtection="0">
      <alignment vertical="center"/>
    </xf>
    <xf numFmtId="4" fontId="100" fillId="49" borderId="73" applyNumberFormat="0" applyProtection="0">
      <alignment vertical="center"/>
    </xf>
    <xf numFmtId="4" fontId="100" fillId="49" borderId="73" applyNumberFormat="0" applyProtection="0">
      <alignment vertical="center"/>
    </xf>
    <xf numFmtId="4" fontId="100" fillId="49" borderId="73" applyNumberFormat="0" applyProtection="0">
      <alignment vertical="center"/>
    </xf>
    <xf numFmtId="4" fontId="100" fillId="49" borderId="73" applyNumberFormat="0" applyProtection="0">
      <alignment vertical="center"/>
    </xf>
    <xf numFmtId="4" fontId="100" fillId="49" borderId="73" applyNumberFormat="0" applyProtection="0">
      <alignment vertical="center"/>
    </xf>
    <xf numFmtId="4" fontId="100" fillId="49" borderId="73" applyNumberFormat="0" applyProtection="0">
      <alignment vertical="center"/>
    </xf>
    <xf numFmtId="4" fontId="100" fillId="49" borderId="73" applyNumberFormat="0" applyProtection="0">
      <alignment vertical="center"/>
    </xf>
    <xf numFmtId="4" fontId="100" fillId="49" borderId="73" applyNumberFormat="0" applyProtection="0">
      <alignment vertical="center"/>
    </xf>
    <xf numFmtId="4" fontId="100" fillId="49" borderId="73" applyNumberFormat="0" applyProtection="0">
      <alignment vertical="center"/>
    </xf>
    <xf numFmtId="4" fontId="100" fillId="49" borderId="73" applyNumberFormat="0" applyProtection="0">
      <alignment vertical="center"/>
    </xf>
    <xf numFmtId="4" fontId="100" fillId="49" borderId="73" applyNumberFormat="0" applyProtection="0">
      <alignment vertical="center"/>
    </xf>
    <xf numFmtId="4" fontId="100" fillId="49" borderId="73" applyNumberFormat="0" applyProtection="0">
      <alignment vertical="center"/>
    </xf>
    <xf numFmtId="4" fontId="100" fillId="49" borderId="73" applyNumberFormat="0" applyProtection="0">
      <alignment vertical="center"/>
    </xf>
    <xf numFmtId="4" fontId="100" fillId="49" borderId="73" applyNumberFormat="0" applyProtection="0">
      <alignment vertical="center"/>
    </xf>
    <xf numFmtId="4" fontId="100" fillId="49" borderId="73" applyNumberFormat="0" applyProtection="0">
      <alignment vertical="center"/>
    </xf>
    <xf numFmtId="4" fontId="100" fillId="49" borderId="73" applyNumberFormat="0" applyProtection="0">
      <alignment vertical="center"/>
    </xf>
    <xf numFmtId="4" fontId="100" fillId="49" borderId="73" applyNumberFormat="0" applyProtection="0">
      <alignment vertical="center"/>
    </xf>
    <xf numFmtId="4" fontId="100" fillId="49" borderId="73" applyNumberFormat="0" applyProtection="0">
      <alignment vertical="center"/>
    </xf>
    <xf numFmtId="4" fontId="100" fillId="49" borderId="73" applyNumberFormat="0" applyProtection="0">
      <alignment vertical="center"/>
    </xf>
    <xf numFmtId="4" fontId="100" fillId="49" borderId="73" applyNumberFormat="0" applyProtection="0">
      <alignment vertical="center"/>
    </xf>
    <xf numFmtId="4" fontId="100" fillId="49" borderId="73" applyNumberFormat="0" applyProtection="0">
      <alignment vertical="center"/>
    </xf>
    <xf numFmtId="4" fontId="100" fillId="49" borderId="73" applyNumberFormat="0" applyProtection="0">
      <alignment vertical="center"/>
    </xf>
    <xf numFmtId="4" fontId="100" fillId="49" borderId="73" applyNumberFormat="0" applyProtection="0">
      <alignment vertical="center"/>
    </xf>
    <xf numFmtId="4" fontId="100" fillId="49" borderId="73" applyNumberFormat="0" applyProtection="0">
      <alignment vertical="center"/>
    </xf>
    <xf numFmtId="4" fontId="100" fillId="49" borderId="73" applyNumberFormat="0" applyProtection="0">
      <alignment vertical="center"/>
    </xf>
    <xf numFmtId="4" fontId="100" fillId="49" borderId="73" applyNumberFormat="0" applyProtection="0">
      <alignment vertical="center"/>
    </xf>
    <xf numFmtId="4" fontId="100" fillId="49" borderId="73" applyNumberFormat="0" applyProtection="0">
      <alignment vertical="center"/>
    </xf>
    <xf numFmtId="4" fontId="100" fillId="49" borderId="73" applyNumberFormat="0" applyProtection="0">
      <alignment vertical="center"/>
    </xf>
    <xf numFmtId="4" fontId="100" fillId="49" borderId="73" applyNumberFormat="0" applyProtection="0">
      <alignment vertical="center"/>
    </xf>
    <xf numFmtId="4" fontId="100" fillId="49" borderId="73" applyNumberFormat="0" applyProtection="0">
      <alignment vertical="center"/>
    </xf>
    <xf numFmtId="4" fontId="100" fillId="49" borderId="73" applyNumberFormat="0" applyProtection="0">
      <alignment vertical="center"/>
    </xf>
    <xf numFmtId="4" fontId="100" fillId="49" borderId="73" applyNumberFormat="0" applyProtection="0">
      <alignment vertical="center"/>
    </xf>
    <xf numFmtId="4" fontId="100" fillId="49" borderId="73" applyNumberFormat="0" applyProtection="0">
      <alignment vertical="center"/>
    </xf>
    <xf numFmtId="4" fontId="100" fillId="49" borderId="73" applyNumberFormat="0" applyProtection="0">
      <alignment vertical="center"/>
    </xf>
    <xf numFmtId="4" fontId="100" fillId="49" borderId="73" applyNumberFormat="0" applyProtection="0">
      <alignment vertical="center"/>
    </xf>
    <xf numFmtId="4" fontId="100" fillId="49" borderId="73" applyNumberFormat="0" applyProtection="0">
      <alignment vertical="center"/>
    </xf>
    <xf numFmtId="4" fontId="100" fillId="49" borderId="73" applyNumberFormat="0" applyProtection="0">
      <alignment vertical="center"/>
    </xf>
    <xf numFmtId="4" fontId="100" fillId="49" borderId="73" applyNumberFormat="0" applyProtection="0">
      <alignment vertical="center"/>
    </xf>
    <xf numFmtId="4" fontId="100" fillId="49" borderId="73" applyNumberFormat="0" applyProtection="0">
      <alignment vertical="center"/>
    </xf>
    <xf numFmtId="4" fontId="100" fillId="49" borderId="73" applyNumberFormat="0" applyProtection="0">
      <alignment vertical="center"/>
    </xf>
    <xf numFmtId="4" fontId="100" fillId="49" borderId="73" applyNumberFormat="0" applyProtection="0">
      <alignment vertical="center"/>
    </xf>
    <xf numFmtId="4" fontId="100" fillId="49" borderId="73" applyNumberFormat="0" applyProtection="0">
      <alignment vertical="center"/>
    </xf>
    <xf numFmtId="4" fontId="100" fillId="49" borderId="73" applyNumberFormat="0" applyProtection="0">
      <alignment vertical="center"/>
    </xf>
    <xf numFmtId="4" fontId="100" fillId="49" borderId="73" applyNumberFormat="0" applyProtection="0">
      <alignment vertical="center"/>
    </xf>
    <xf numFmtId="4" fontId="100" fillId="49" borderId="73" applyNumberFormat="0" applyProtection="0">
      <alignment vertical="center"/>
    </xf>
    <xf numFmtId="4" fontId="100" fillId="49" borderId="73" applyNumberFormat="0" applyProtection="0">
      <alignment vertical="center"/>
    </xf>
    <xf numFmtId="4" fontId="100" fillId="49" borderId="73" applyNumberFormat="0" applyProtection="0">
      <alignment vertical="center"/>
    </xf>
    <xf numFmtId="4" fontId="100" fillId="49" borderId="73" applyNumberFormat="0" applyProtection="0">
      <alignment vertical="center"/>
    </xf>
    <xf numFmtId="4" fontId="100" fillId="49" borderId="73" applyNumberFormat="0" applyProtection="0">
      <alignment vertical="center"/>
    </xf>
    <xf numFmtId="4" fontId="100" fillId="49" borderId="73" applyNumberFormat="0" applyProtection="0">
      <alignment vertical="center"/>
    </xf>
    <xf numFmtId="4" fontId="100" fillId="49" borderId="73" applyNumberFormat="0" applyProtection="0">
      <alignment vertical="center"/>
    </xf>
    <xf numFmtId="4" fontId="100" fillId="49" borderId="73" applyNumberFormat="0" applyProtection="0">
      <alignment vertical="center"/>
    </xf>
    <xf numFmtId="4" fontId="100" fillId="49" borderId="73" applyNumberFormat="0" applyProtection="0">
      <alignment vertical="center"/>
    </xf>
    <xf numFmtId="4" fontId="100" fillId="49" borderId="73" applyNumberFormat="0" applyProtection="0">
      <alignment vertical="center"/>
    </xf>
    <xf numFmtId="4" fontId="100" fillId="49" borderId="73" applyNumberFormat="0" applyProtection="0">
      <alignment vertical="center"/>
    </xf>
    <xf numFmtId="4" fontId="100" fillId="49" borderId="73" applyNumberFormat="0" applyProtection="0">
      <alignment vertical="center"/>
    </xf>
    <xf numFmtId="4" fontId="100" fillId="49" borderId="73" applyNumberFormat="0" applyProtection="0">
      <alignment vertical="center"/>
    </xf>
    <xf numFmtId="4" fontId="100" fillId="49" borderId="73" applyNumberFormat="0" applyProtection="0">
      <alignment vertical="center"/>
    </xf>
    <xf numFmtId="4" fontId="100" fillId="49" borderId="73" applyNumberFormat="0" applyProtection="0">
      <alignment vertical="center"/>
    </xf>
    <xf numFmtId="4" fontId="100" fillId="49" borderId="73" applyNumberFormat="0" applyProtection="0">
      <alignment vertical="center"/>
    </xf>
    <xf numFmtId="4" fontId="100" fillId="49" borderId="73" applyNumberFormat="0" applyProtection="0">
      <alignment vertical="center"/>
    </xf>
    <xf numFmtId="4" fontId="100" fillId="49" borderId="73" applyNumberFormat="0" applyProtection="0">
      <alignment vertical="center"/>
    </xf>
    <xf numFmtId="4" fontId="100" fillId="49" borderId="73" applyNumberFormat="0" applyProtection="0">
      <alignment vertical="center"/>
    </xf>
    <xf numFmtId="4" fontId="100" fillId="49" borderId="73" applyNumberFormat="0" applyProtection="0">
      <alignment vertical="center"/>
    </xf>
    <xf numFmtId="4" fontId="100" fillId="49" borderId="73" applyNumberFormat="0" applyProtection="0">
      <alignment vertical="center"/>
    </xf>
    <xf numFmtId="4" fontId="100" fillId="49" borderId="73" applyNumberFormat="0" applyProtection="0">
      <alignment vertical="center"/>
    </xf>
    <xf numFmtId="4" fontId="100" fillId="49" borderId="73" applyNumberFormat="0" applyProtection="0">
      <alignment vertical="center"/>
    </xf>
    <xf numFmtId="4" fontId="100" fillId="49" borderId="73" applyNumberFormat="0" applyProtection="0">
      <alignment vertical="center"/>
    </xf>
    <xf numFmtId="4" fontId="100" fillId="49" borderId="73" applyNumberFormat="0" applyProtection="0">
      <alignment vertical="center"/>
    </xf>
    <xf numFmtId="4" fontId="100" fillId="49" borderId="73" applyNumberFormat="0" applyProtection="0">
      <alignment vertical="center"/>
    </xf>
    <xf numFmtId="4" fontId="100" fillId="49" borderId="73" applyNumberFormat="0" applyProtection="0">
      <alignment vertical="center"/>
    </xf>
    <xf numFmtId="4" fontId="100" fillId="49" borderId="73" applyNumberFormat="0" applyProtection="0">
      <alignment vertical="center"/>
    </xf>
    <xf numFmtId="4" fontId="100" fillId="49" borderId="73" applyNumberFormat="0" applyProtection="0">
      <alignment vertical="center"/>
    </xf>
    <xf numFmtId="4" fontId="100" fillId="49" borderId="73" applyNumberFormat="0" applyProtection="0">
      <alignment vertical="center"/>
    </xf>
    <xf numFmtId="4" fontId="100" fillId="49" borderId="73" applyNumberFormat="0" applyProtection="0">
      <alignment vertical="center"/>
    </xf>
    <xf numFmtId="4" fontId="100" fillId="49" borderId="73" applyNumberFormat="0" applyProtection="0">
      <alignment vertical="center"/>
    </xf>
    <xf numFmtId="4" fontId="100" fillId="49" borderId="73" applyNumberFormat="0" applyProtection="0">
      <alignment vertical="center"/>
    </xf>
    <xf numFmtId="4" fontId="100" fillId="49" borderId="73" applyNumberFormat="0" applyProtection="0">
      <alignment vertical="center"/>
    </xf>
    <xf numFmtId="4" fontId="100" fillId="49" borderId="73" applyNumberFormat="0" applyProtection="0">
      <alignment vertical="center"/>
    </xf>
    <xf numFmtId="4" fontId="100" fillId="49" borderId="73" applyNumberFormat="0" applyProtection="0">
      <alignment vertical="center"/>
    </xf>
    <xf numFmtId="4" fontId="100" fillId="49" borderId="73" applyNumberFormat="0" applyProtection="0">
      <alignment vertical="center"/>
    </xf>
    <xf numFmtId="4" fontId="100" fillId="49" borderId="73" applyNumberFormat="0" applyProtection="0">
      <alignment vertical="center"/>
    </xf>
    <xf numFmtId="4" fontId="100" fillId="49" borderId="73" applyNumberFormat="0" applyProtection="0">
      <alignment vertical="center"/>
    </xf>
    <xf numFmtId="4" fontId="100" fillId="49" borderId="73" applyNumberFormat="0" applyProtection="0">
      <alignment vertical="center"/>
    </xf>
    <xf numFmtId="4" fontId="100" fillId="49" borderId="73" applyNumberFormat="0" applyProtection="0">
      <alignment vertical="center"/>
    </xf>
    <xf numFmtId="4" fontId="100" fillId="49" borderId="73" applyNumberFormat="0" applyProtection="0">
      <alignment vertical="center"/>
    </xf>
    <xf numFmtId="4" fontId="100" fillId="49" borderId="73" applyNumberFormat="0" applyProtection="0">
      <alignment vertical="center"/>
    </xf>
    <xf numFmtId="4" fontId="100" fillId="49" borderId="73" applyNumberFormat="0" applyProtection="0">
      <alignment vertical="center"/>
    </xf>
    <xf numFmtId="4" fontId="100" fillId="49" borderId="73" applyNumberFormat="0" applyProtection="0">
      <alignment vertical="center"/>
    </xf>
    <xf numFmtId="4" fontId="100" fillId="49" borderId="73" applyNumberFormat="0" applyProtection="0">
      <alignment vertical="center"/>
    </xf>
    <xf numFmtId="4" fontId="100" fillId="49" borderId="73" applyNumberFormat="0" applyProtection="0">
      <alignment vertical="center"/>
    </xf>
    <xf numFmtId="4" fontId="100" fillId="49" borderId="73" applyNumberFormat="0" applyProtection="0">
      <alignment vertical="center"/>
    </xf>
    <xf numFmtId="4" fontId="100" fillId="49" borderId="73" applyNumberFormat="0" applyProtection="0">
      <alignment vertical="center"/>
    </xf>
    <xf numFmtId="4" fontId="100" fillId="49" borderId="73" applyNumberFormat="0" applyProtection="0">
      <alignment vertical="center"/>
    </xf>
    <xf numFmtId="4" fontId="100" fillId="49" borderId="73" applyNumberFormat="0" applyProtection="0">
      <alignment vertical="center"/>
    </xf>
    <xf numFmtId="4" fontId="100" fillId="49" borderId="73" applyNumberFormat="0" applyProtection="0">
      <alignment vertical="center"/>
    </xf>
    <xf numFmtId="4" fontId="100" fillId="49" borderId="73" applyNumberFormat="0" applyProtection="0">
      <alignment vertical="center"/>
    </xf>
    <xf numFmtId="4" fontId="100" fillId="49" borderId="73" applyNumberFormat="0" applyProtection="0">
      <alignment vertical="center"/>
    </xf>
    <xf numFmtId="4" fontId="100" fillId="49" borderId="73" applyNumberFormat="0" applyProtection="0">
      <alignment vertical="center"/>
    </xf>
    <xf numFmtId="4" fontId="100" fillId="49" borderId="73" applyNumberFormat="0" applyProtection="0">
      <alignment vertical="center"/>
    </xf>
    <xf numFmtId="4" fontId="100" fillId="49" borderId="73" applyNumberFormat="0" applyProtection="0">
      <alignment vertical="center"/>
    </xf>
    <xf numFmtId="4" fontId="100" fillId="49" borderId="73" applyNumberFormat="0" applyProtection="0">
      <alignment vertical="center"/>
    </xf>
    <xf numFmtId="4" fontId="100" fillId="49" borderId="73" applyNumberFormat="0" applyProtection="0">
      <alignment vertical="center"/>
    </xf>
    <xf numFmtId="4" fontId="100" fillId="49" borderId="73" applyNumberFormat="0" applyProtection="0">
      <alignment vertical="center"/>
    </xf>
    <xf numFmtId="4" fontId="100" fillId="49" borderId="73" applyNumberFormat="0" applyProtection="0">
      <alignment vertical="center"/>
    </xf>
    <xf numFmtId="4" fontId="100" fillId="49" borderId="73" applyNumberFormat="0" applyProtection="0">
      <alignment vertical="center"/>
    </xf>
    <xf numFmtId="4" fontId="100" fillId="49" borderId="73" applyNumberFormat="0" applyProtection="0">
      <alignment vertical="center"/>
    </xf>
    <xf numFmtId="4" fontId="100" fillId="49" borderId="73" applyNumberFormat="0" applyProtection="0">
      <alignment vertical="center"/>
    </xf>
    <xf numFmtId="4" fontId="100" fillId="49" borderId="73" applyNumberFormat="0" applyProtection="0">
      <alignment vertical="center"/>
    </xf>
    <xf numFmtId="4" fontId="100" fillId="49" borderId="73" applyNumberFormat="0" applyProtection="0">
      <alignment vertical="center"/>
    </xf>
    <xf numFmtId="4" fontId="100" fillId="49" borderId="73" applyNumberFormat="0" applyProtection="0">
      <alignment vertical="center"/>
    </xf>
    <xf numFmtId="4" fontId="100" fillId="49" borderId="73" applyNumberFormat="0" applyProtection="0">
      <alignment vertical="center"/>
    </xf>
    <xf numFmtId="4" fontId="100" fillId="49" borderId="73" applyNumberFormat="0" applyProtection="0">
      <alignment vertical="center"/>
    </xf>
    <xf numFmtId="4" fontId="100" fillId="49" borderId="73" applyNumberFormat="0" applyProtection="0">
      <alignment vertical="center"/>
    </xf>
    <xf numFmtId="4" fontId="100" fillId="49" borderId="73" applyNumberFormat="0" applyProtection="0">
      <alignment vertical="center"/>
    </xf>
    <xf numFmtId="4" fontId="100" fillId="49" borderId="73" applyNumberFormat="0" applyProtection="0">
      <alignment vertical="center"/>
    </xf>
    <xf numFmtId="4" fontId="100" fillId="49" borderId="73" applyNumberFormat="0" applyProtection="0">
      <alignment vertical="center"/>
    </xf>
    <xf numFmtId="4" fontId="100" fillId="49" borderId="73" applyNumberFormat="0" applyProtection="0">
      <alignment vertical="center"/>
    </xf>
    <xf numFmtId="4" fontId="100" fillId="49" borderId="73" applyNumberFormat="0" applyProtection="0">
      <alignment vertical="center"/>
    </xf>
    <xf numFmtId="4" fontId="100" fillId="49" borderId="73" applyNumberFormat="0" applyProtection="0">
      <alignment vertical="center"/>
    </xf>
    <xf numFmtId="4" fontId="100" fillId="49" borderId="73" applyNumberFormat="0" applyProtection="0">
      <alignment vertical="center"/>
    </xf>
    <xf numFmtId="4" fontId="100" fillId="49" borderId="73" applyNumberFormat="0" applyProtection="0">
      <alignment vertical="center"/>
    </xf>
    <xf numFmtId="4" fontId="100" fillId="49" borderId="73" applyNumberFormat="0" applyProtection="0">
      <alignment vertical="center"/>
    </xf>
    <xf numFmtId="4" fontId="100" fillId="49" borderId="73" applyNumberFormat="0" applyProtection="0">
      <alignment vertical="center"/>
    </xf>
    <xf numFmtId="4" fontId="100" fillId="49" borderId="73" applyNumberFormat="0" applyProtection="0">
      <alignment vertical="center"/>
    </xf>
    <xf numFmtId="4" fontId="100" fillId="49" borderId="73" applyNumberFormat="0" applyProtection="0">
      <alignment vertical="center"/>
    </xf>
    <xf numFmtId="4" fontId="100" fillId="49" borderId="73" applyNumberFormat="0" applyProtection="0">
      <alignment vertical="center"/>
    </xf>
    <xf numFmtId="4" fontId="100" fillId="49" borderId="73" applyNumberFormat="0" applyProtection="0">
      <alignment vertical="center"/>
    </xf>
    <xf numFmtId="4" fontId="100" fillId="49" borderId="73" applyNumberFormat="0" applyProtection="0">
      <alignment vertical="center"/>
    </xf>
    <xf numFmtId="4" fontId="100" fillId="49" borderId="73" applyNumberFormat="0" applyProtection="0">
      <alignment vertical="center"/>
    </xf>
    <xf numFmtId="4" fontId="100" fillId="49" borderId="73" applyNumberFormat="0" applyProtection="0">
      <alignment vertical="center"/>
    </xf>
    <xf numFmtId="4" fontId="100" fillId="49" borderId="73" applyNumberFormat="0" applyProtection="0">
      <alignment vertical="center"/>
    </xf>
    <xf numFmtId="4" fontId="100" fillId="49" borderId="73" applyNumberFormat="0" applyProtection="0">
      <alignment vertical="center"/>
    </xf>
    <xf numFmtId="4" fontId="100" fillId="49" borderId="73" applyNumberFormat="0" applyProtection="0">
      <alignment vertical="center"/>
    </xf>
    <xf numFmtId="4" fontId="100" fillId="49" borderId="73" applyNumberFormat="0" applyProtection="0">
      <alignment vertical="center"/>
    </xf>
    <xf numFmtId="4" fontId="100" fillId="49" borderId="73" applyNumberFormat="0" applyProtection="0">
      <alignment vertical="center"/>
    </xf>
    <xf numFmtId="4" fontId="100" fillId="49" borderId="73" applyNumberFormat="0" applyProtection="0">
      <alignment vertical="center"/>
    </xf>
    <xf numFmtId="4" fontId="100" fillId="49" borderId="73" applyNumberFormat="0" applyProtection="0">
      <alignment vertical="center"/>
    </xf>
    <xf numFmtId="4" fontId="100" fillId="49" borderId="73" applyNumberFormat="0" applyProtection="0">
      <alignment vertical="center"/>
    </xf>
    <xf numFmtId="4" fontId="100" fillId="49" borderId="73" applyNumberFormat="0" applyProtection="0">
      <alignment vertical="center"/>
    </xf>
    <xf numFmtId="4" fontId="100" fillId="49" borderId="73" applyNumberFormat="0" applyProtection="0">
      <alignment vertical="center"/>
    </xf>
    <xf numFmtId="4" fontId="100" fillId="49" borderId="73" applyNumberFormat="0" applyProtection="0">
      <alignment vertical="center"/>
    </xf>
    <xf numFmtId="4" fontId="100" fillId="49" borderId="73" applyNumberFormat="0" applyProtection="0">
      <alignment vertical="center"/>
    </xf>
    <xf numFmtId="4" fontId="100" fillId="49" borderId="73" applyNumberFormat="0" applyProtection="0">
      <alignment vertical="center"/>
    </xf>
    <xf numFmtId="4" fontId="100" fillId="49" borderId="73" applyNumberFormat="0" applyProtection="0">
      <alignment vertical="center"/>
    </xf>
    <xf numFmtId="4" fontId="100" fillId="49" borderId="73" applyNumberFormat="0" applyProtection="0">
      <alignment vertical="center"/>
    </xf>
    <xf numFmtId="4" fontId="100" fillId="49" borderId="73" applyNumberFormat="0" applyProtection="0">
      <alignment vertical="center"/>
    </xf>
    <xf numFmtId="4" fontId="100" fillId="49" borderId="73" applyNumberFormat="0" applyProtection="0">
      <alignment vertical="center"/>
    </xf>
    <xf numFmtId="4" fontId="100" fillId="49" borderId="73" applyNumberFormat="0" applyProtection="0">
      <alignment vertical="center"/>
    </xf>
    <xf numFmtId="4" fontId="100" fillId="49" borderId="73" applyNumberFormat="0" applyProtection="0">
      <alignment vertical="center"/>
    </xf>
    <xf numFmtId="4" fontId="100" fillId="49" borderId="73" applyNumberFormat="0" applyProtection="0">
      <alignment vertical="center"/>
    </xf>
    <xf numFmtId="4" fontId="100" fillId="49" borderId="73" applyNumberFormat="0" applyProtection="0">
      <alignment vertical="center"/>
    </xf>
    <xf numFmtId="4" fontId="100" fillId="49" borderId="73" applyNumberFormat="0" applyProtection="0">
      <alignment vertical="center"/>
    </xf>
    <xf numFmtId="4" fontId="100" fillId="49" borderId="73" applyNumberFormat="0" applyProtection="0">
      <alignment vertical="center"/>
    </xf>
    <xf numFmtId="4" fontId="100" fillId="49" borderId="73" applyNumberFormat="0" applyProtection="0">
      <alignment vertical="center"/>
    </xf>
    <xf numFmtId="4" fontId="100" fillId="49" borderId="73" applyNumberFormat="0" applyProtection="0">
      <alignment vertical="center"/>
    </xf>
    <xf numFmtId="4" fontId="100" fillId="49" borderId="73" applyNumberFormat="0" applyProtection="0">
      <alignment vertical="center"/>
    </xf>
    <xf numFmtId="4" fontId="100" fillId="49" borderId="73" applyNumberFormat="0" applyProtection="0">
      <alignment vertical="center"/>
    </xf>
    <xf numFmtId="4" fontId="100" fillId="49" borderId="73" applyNumberFormat="0" applyProtection="0">
      <alignment vertical="center"/>
    </xf>
    <xf numFmtId="4" fontId="100" fillId="49" borderId="73" applyNumberFormat="0" applyProtection="0">
      <alignment vertical="center"/>
    </xf>
    <xf numFmtId="4" fontId="100" fillId="49" borderId="73" applyNumberFormat="0" applyProtection="0">
      <alignment vertical="center"/>
    </xf>
    <xf numFmtId="4" fontId="100" fillId="49" borderId="73" applyNumberFormat="0" applyProtection="0">
      <alignment vertical="center"/>
    </xf>
    <xf numFmtId="4" fontId="100" fillId="49" borderId="73" applyNumberFormat="0" applyProtection="0">
      <alignment vertical="center"/>
    </xf>
    <xf numFmtId="4" fontId="100" fillId="49" borderId="73" applyNumberFormat="0" applyProtection="0">
      <alignment vertical="center"/>
    </xf>
    <xf numFmtId="4" fontId="100" fillId="49" borderId="73" applyNumberFormat="0" applyProtection="0">
      <alignment vertical="center"/>
    </xf>
    <xf numFmtId="4" fontId="100" fillId="49" borderId="73" applyNumberFormat="0" applyProtection="0">
      <alignment vertical="center"/>
    </xf>
    <xf numFmtId="4" fontId="100" fillId="49" borderId="73" applyNumberFormat="0" applyProtection="0">
      <alignment vertical="center"/>
    </xf>
    <xf numFmtId="4" fontId="100" fillId="49" borderId="73" applyNumberFormat="0" applyProtection="0">
      <alignment vertical="center"/>
    </xf>
    <xf numFmtId="4" fontId="100" fillId="49" borderId="73" applyNumberFormat="0" applyProtection="0">
      <alignment vertical="center"/>
    </xf>
    <xf numFmtId="4" fontId="100" fillId="49" borderId="73" applyNumberFormat="0" applyProtection="0">
      <alignment vertical="center"/>
    </xf>
    <xf numFmtId="4" fontId="100" fillId="49" borderId="73" applyNumberFormat="0" applyProtection="0">
      <alignment vertical="center"/>
    </xf>
    <xf numFmtId="4" fontId="100" fillId="49" borderId="73" applyNumberFormat="0" applyProtection="0">
      <alignment vertical="center"/>
    </xf>
    <xf numFmtId="4" fontId="100" fillId="49" borderId="73" applyNumberFormat="0" applyProtection="0">
      <alignment vertical="center"/>
    </xf>
    <xf numFmtId="4" fontId="100" fillId="49" borderId="73" applyNumberFormat="0" applyProtection="0">
      <alignment vertical="center"/>
    </xf>
    <xf numFmtId="4" fontId="100" fillId="49" borderId="73" applyNumberFormat="0" applyProtection="0">
      <alignment vertical="center"/>
    </xf>
    <xf numFmtId="4" fontId="100" fillId="49" borderId="73" applyNumberFormat="0" applyProtection="0">
      <alignment vertical="center"/>
    </xf>
    <xf numFmtId="4" fontId="100" fillId="49" borderId="73" applyNumberFormat="0" applyProtection="0">
      <alignment vertical="center"/>
    </xf>
    <xf numFmtId="4" fontId="100" fillId="49" borderId="73" applyNumberFormat="0" applyProtection="0">
      <alignment vertical="center"/>
    </xf>
    <xf numFmtId="4" fontId="100" fillId="49" borderId="73" applyNumberFormat="0" applyProtection="0">
      <alignment vertical="center"/>
    </xf>
    <xf numFmtId="4" fontId="100" fillId="49" borderId="73" applyNumberFormat="0" applyProtection="0">
      <alignment vertical="center"/>
    </xf>
    <xf numFmtId="4" fontId="100" fillId="49" borderId="73" applyNumberFormat="0" applyProtection="0">
      <alignment vertical="center"/>
    </xf>
    <xf numFmtId="4" fontId="100" fillId="49" borderId="73" applyNumberFormat="0" applyProtection="0">
      <alignment vertical="center"/>
    </xf>
    <xf numFmtId="4" fontId="100" fillId="49" borderId="73" applyNumberFormat="0" applyProtection="0">
      <alignment vertical="center"/>
    </xf>
    <xf numFmtId="4" fontId="100" fillId="49" borderId="73" applyNumberFormat="0" applyProtection="0">
      <alignment vertical="center"/>
    </xf>
    <xf numFmtId="4" fontId="100" fillId="49" borderId="73" applyNumberFormat="0" applyProtection="0">
      <alignment vertical="center"/>
    </xf>
    <xf numFmtId="4" fontId="100" fillId="49" borderId="73" applyNumberFormat="0" applyProtection="0">
      <alignment vertical="center"/>
    </xf>
    <xf numFmtId="4" fontId="100" fillId="49" borderId="73" applyNumberFormat="0" applyProtection="0">
      <alignment vertical="center"/>
    </xf>
    <xf numFmtId="4" fontId="100" fillId="49" borderId="73" applyNumberFormat="0" applyProtection="0">
      <alignment vertical="center"/>
    </xf>
    <xf numFmtId="4" fontId="100" fillId="49" borderId="73" applyNumberFormat="0" applyProtection="0">
      <alignment vertical="center"/>
    </xf>
    <xf numFmtId="4" fontId="100" fillId="49" borderId="73" applyNumberFormat="0" applyProtection="0">
      <alignment vertical="center"/>
    </xf>
    <xf numFmtId="4" fontId="100" fillId="49" borderId="73" applyNumberFormat="0" applyProtection="0">
      <alignment vertical="center"/>
    </xf>
    <xf numFmtId="4" fontId="100" fillId="49" borderId="73" applyNumberFormat="0" applyProtection="0">
      <alignment vertical="center"/>
    </xf>
    <xf numFmtId="4" fontId="100" fillId="49" borderId="73" applyNumberFormat="0" applyProtection="0">
      <alignment vertical="center"/>
    </xf>
    <xf numFmtId="4" fontId="100" fillId="49" borderId="73" applyNumberFormat="0" applyProtection="0">
      <alignment vertical="center"/>
    </xf>
    <xf numFmtId="4" fontId="100" fillId="49" borderId="73" applyNumberFormat="0" applyProtection="0">
      <alignment vertical="center"/>
    </xf>
    <xf numFmtId="4" fontId="100" fillId="49" borderId="73" applyNumberFormat="0" applyProtection="0">
      <alignment vertical="center"/>
    </xf>
    <xf numFmtId="4" fontId="100" fillId="49" borderId="73" applyNumberFormat="0" applyProtection="0">
      <alignment vertical="center"/>
    </xf>
    <xf numFmtId="4" fontId="100" fillId="49" borderId="73" applyNumberFormat="0" applyProtection="0">
      <alignment vertical="center"/>
    </xf>
    <xf numFmtId="4" fontId="100" fillId="49" borderId="73" applyNumberFormat="0" applyProtection="0">
      <alignment vertical="center"/>
    </xf>
    <xf numFmtId="4" fontId="100" fillId="49" borderId="73" applyNumberFormat="0" applyProtection="0">
      <alignment vertical="center"/>
    </xf>
    <xf numFmtId="4" fontId="100" fillId="49" borderId="73" applyNumberFormat="0" applyProtection="0">
      <alignment vertical="center"/>
    </xf>
    <xf numFmtId="4" fontId="100" fillId="49" borderId="73" applyNumberFormat="0" applyProtection="0">
      <alignment vertical="center"/>
    </xf>
    <xf numFmtId="4" fontId="100" fillId="49" borderId="73" applyNumberFormat="0" applyProtection="0">
      <alignment vertical="center"/>
    </xf>
    <xf numFmtId="4" fontId="100" fillId="49" borderId="73" applyNumberFormat="0" applyProtection="0">
      <alignment vertical="center"/>
    </xf>
    <xf numFmtId="4" fontId="100" fillId="49" borderId="73" applyNumberFormat="0" applyProtection="0">
      <alignment vertical="center"/>
    </xf>
    <xf numFmtId="4" fontId="100" fillId="49" borderId="73" applyNumberFormat="0" applyProtection="0">
      <alignment vertical="center"/>
    </xf>
    <xf numFmtId="4" fontId="100" fillId="49" borderId="73" applyNumberFormat="0" applyProtection="0">
      <alignment vertical="center"/>
    </xf>
    <xf numFmtId="4" fontId="100" fillId="49" borderId="73" applyNumberFormat="0" applyProtection="0">
      <alignment vertical="center"/>
    </xf>
    <xf numFmtId="4" fontId="100" fillId="49" borderId="73" applyNumberFormat="0" applyProtection="0">
      <alignment vertical="center"/>
    </xf>
    <xf numFmtId="4" fontId="100" fillId="49" borderId="73" applyNumberFormat="0" applyProtection="0">
      <alignment vertical="center"/>
    </xf>
    <xf numFmtId="4" fontId="100" fillId="49" borderId="73" applyNumberFormat="0" applyProtection="0">
      <alignment vertical="center"/>
    </xf>
    <xf numFmtId="4" fontId="100" fillId="49" borderId="73" applyNumberFormat="0" applyProtection="0">
      <alignment vertical="center"/>
    </xf>
    <xf numFmtId="4" fontId="100" fillId="49" borderId="73" applyNumberFormat="0" applyProtection="0">
      <alignment vertical="center"/>
    </xf>
    <xf numFmtId="4" fontId="100" fillId="49" borderId="73" applyNumberFormat="0" applyProtection="0">
      <alignment vertical="center"/>
    </xf>
    <xf numFmtId="4" fontId="100" fillId="49" borderId="73" applyNumberFormat="0" applyProtection="0">
      <alignment vertical="center"/>
    </xf>
    <xf numFmtId="4" fontId="100" fillId="49" borderId="73" applyNumberFormat="0" applyProtection="0">
      <alignment vertical="center"/>
    </xf>
    <xf numFmtId="4" fontId="100" fillId="49" borderId="73" applyNumberFormat="0" applyProtection="0">
      <alignment vertical="center"/>
    </xf>
    <xf numFmtId="4" fontId="100" fillId="49" borderId="73" applyNumberFormat="0" applyProtection="0">
      <alignment vertical="center"/>
    </xf>
    <xf numFmtId="4" fontId="100" fillId="49" borderId="73" applyNumberFormat="0" applyProtection="0">
      <alignment vertical="center"/>
    </xf>
    <xf numFmtId="4" fontId="100" fillId="49" borderId="73" applyNumberFormat="0" applyProtection="0">
      <alignment vertical="center"/>
    </xf>
    <xf numFmtId="4" fontId="100" fillId="49" borderId="73" applyNumberFormat="0" applyProtection="0">
      <alignment vertical="center"/>
    </xf>
    <xf numFmtId="4" fontId="100" fillId="49" borderId="73" applyNumberFormat="0" applyProtection="0">
      <alignment vertical="center"/>
    </xf>
    <xf numFmtId="4" fontId="100" fillId="49" borderId="73" applyNumberFormat="0" applyProtection="0">
      <alignment vertical="center"/>
    </xf>
    <xf numFmtId="4" fontId="100" fillId="49" borderId="73" applyNumberFormat="0" applyProtection="0">
      <alignment vertical="center"/>
    </xf>
    <xf numFmtId="4" fontId="100" fillId="49" borderId="73" applyNumberFormat="0" applyProtection="0">
      <alignment vertical="center"/>
    </xf>
    <xf numFmtId="4" fontId="100" fillId="49" borderId="73" applyNumberFormat="0" applyProtection="0">
      <alignment vertical="center"/>
    </xf>
    <xf numFmtId="4" fontId="100" fillId="49" borderId="73" applyNumberFormat="0" applyProtection="0">
      <alignment vertical="center"/>
    </xf>
    <xf numFmtId="4" fontId="100" fillId="49" borderId="73" applyNumberFormat="0" applyProtection="0">
      <alignment vertical="center"/>
    </xf>
    <xf numFmtId="4" fontId="100" fillId="49" borderId="73" applyNumberFormat="0" applyProtection="0">
      <alignment vertical="center"/>
    </xf>
    <xf numFmtId="4" fontId="100" fillId="49" borderId="73" applyNumberFormat="0" applyProtection="0">
      <alignment vertical="center"/>
    </xf>
    <xf numFmtId="4" fontId="100" fillId="49" borderId="73" applyNumberFormat="0" applyProtection="0">
      <alignment vertical="center"/>
    </xf>
    <xf numFmtId="4" fontId="100" fillId="49" borderId="73" applyNumberFormat="0" applyProtection="0">
      <alignment vertical="center"/>
    </xf>
    <xf numFmtId="4" fontId="100" fillId="49" borderId="73" applyNumberFormat="0" applyProtection="0">
      <alignment vertical="center"/>
    </xf>
    <xf numFmtId="4" fontId="100" fillId="49" borderId="73" applyNumberFormat="0" applyProtection="0">
      <alignment vertical="center"/>
    </xf>
    <xf numFmtId="4" fontId="100" fillId="49" borderId="73" applyNumberFormat="0" applyProtection="0">
      <alignment vertical="center"/>
    </xf>
    <xf numFmtId="4" fontId="100" fillId="49" borderId="73" applyNumberFormat="0" applyProtection="0">
      <alignment vertical="center"/>
    </xf>
    <xf numFmtId="4" fontId="100" fillId="49" borderId="73" applyNumberFormat="0" applyProtection="0">
      <alignment vertical="center"/>
    </xf>
    <xf numFmtId="4" fontId="100" fillId="49" borderId="73" applyNumberFormat="0" applyProtection="0">
      <alignment vertical="center"/>
    </xf>
    <xf numFmtId="4" fontId="100" fillId="49" borderId="73" applyNumberFormat="0" applyProtection="0">
      <alignment vertical="center"/>
    </xf>
    <xf numFmtId="4" fontId="100" fillId="49" borderId="73" applyNumberFormat="0" applyProtection="0">
      <alignment vertical="center"/>
    </xf>
    <xf numFmtId="4" fontId="100" fillId="49" borderId="73" applyNumberFormat="0" applyProtection="0">
      <alignment vertical="center"/>
    </xf>
    <xf numFmtId="4" fontId="100" fillId="49" borderId="73" applyNumberFormat="0" applyProtection="0">
      <alignment vertical="center"/>
    </xf>
    <xf numFmtId="4" fontId="100" fillId="49" borderId="73" applyNumberFormat="0" applyProtection="0">
      <alignment vertical="center"/>
    </xf>
    <xf numFmtId="4" fontId="100" fillId="49" borderId="73" applyNumberFormat="0" applyProtection="0">
      <alignment vertical="center"/>
    </xf>
    <xf numFmtId="4" fontId="100" fillId="49" borderId="73" applyNumberFormat="0" applyProtection="0">
      <alignment vertical="center"/>
    </xf>
    <xf numFmtId="4" fontId="100" fillId="49" borderId="73" applyNumberFormat="0" applyProtection="0">
      <alignment vertical="center"/>
    </xf>
    <xf numFmtId="4" fontId="100" fillId="49" borderId="73" applyNumberFormat="0" applyProtection="0">
      <alignment vertical="center"/>
    </xf>
    <xf numFmtId="4" fontId="100" fillId="49" borderId="73" applyNumberFormat="0" applyProtection="0">
      <alignment vertical="center"/>
    </xf>
    <xf numFmtId="4" fontId="100" fillId="49" borderId="73" applyNumberFormat="0" applyProtection="0">
      <alignment vertical="center"/>
    </xf>
    <xf numFmtId="4" fontId="100" fillId="49" borderId="73" applyNumberFormat="0" applyProtection="0">
      <alignment vertical="center"/>
    </xf>
    <xf numFmtId="4" fontId="100" fillId="49" borderId="73" applyNumberFormat="0" applyProtection="0">
      <alignment vertical="center"/>
    </xf>
    <xf numFmtId="4" fontId="100" fillId="49" borderId="73" applyNumberFormat="0" applyProtection="0">
      <alignment vertical="center"/>
    </xf>
    <xf numFmtId="4" fontId="100" fillId="49" borderId="73" applyNumberFormat="0" applyProtection="0">
      <alignment vertical="center"/>
    </xf>
    <xf numFmtId="4" fontId="100" fillId="49" borderId="73" applyNumberFormat="0" applyProtection="0">
      <alignment vertical="center"/>
    </xf>
    <xf numFmtId="4" fontId="100" fillId="49" borderId="73" applyNumberFormat="0" applyProtection="0">
      <alignment vertical="center"/>
    </xf>
    <xf numFmtId="4" fontId="100" fillId="49" borderId="73" applyNumberFormat="0" applyProtection="0">
      <alignment vertical="center"/>
    </xf>
    <xf numFmtId="4" fontId="100" fillId="49" borderId="73" applyNumberFormat="0" applyProtection="0">
      <alignment vertical="center"/>
    </xf>
    <xf numFmtId="4" fontId="100" fillId="49" borderId="73" applyNumberFormat="0" applyProtection="0">
      <alignment vertical="center"/>
    </xf>
    <xf numFmtId="4" fontId="100" fillId="49" borderId="73" applyNumberFormat="0" applyProtection="0">
      <alignment vertical="center"/>
    </xf>
    <xf numFmtId="4" fontId="100" fillId="49" borderId="73" applyNumberFormat="0" applyProtection="0">
      <alignment vertical="center"/>
    </xf>
    <xf numFmtId="4" fontId="100" fillId="49" borderId="73" applyNumberFormat="0" applyProtection="0">
      <alignment vertical="center"/>
    </xf>
    <xf numFmtId="4" fontId="100" fillId="49" borderId="73" applyNumberFormat="0" applyProtection="0">
      <alignment vertical="center"/>
    </xf>
    <xf numFmtId="4" fontId="100" fillId="49" borderId="73" applyNumberFormat="0" applyProtection="0">
      <alignment vertical="center"/>
    </xf>
    <xf numFmtId="4" fontId="100" fillId="49" borderId="73" applyNumberFormat="0" applyProtection="0">
      <alignment vertical="center"/>
    </xf>
    <xf numFmtId="4" fontId="100" fillId="49" borderId="73" applyNumberFormat="0" applyProtection="0">
      <alignment vertical="center"/>
    </xf>
    <xf numFmtId="4" fontId="100" fillId="49" borderId="73" applyNumberFormat="0" applyProtection="0">
      <alignment vertical="center"/>
    </xf>
    <xf numFmtId="4" fontId="100" fillId="49" borderId="73" applyNumberFormat="0" applyProtection="0">
      <alignment vertical="center"/>
    </xf>
    <xf numFmtId="4" fontId="100" fillId="49" borderId="73" applyNumberFormat="0" applyProtection="0">
      <alignment vertical="center"/>
    </xf>
    <xf numFmtId="4" fontId="100" fillId="49" borderId="73" applyNumberFormat="0" applyProtection="0">
      <alignment vertical="center"/>
    </xf>
    <xf numFmtId="4" fontId="100" fillId="49" borderId="73" applyNumberFormat="0" applyProtection="0">
      <alignment vertical="center"/>
    </xf>
    <xf numFmtId="4" fontId="100" fillId="49" borderId="73" applyNumberFormat="0" applyProtection="0">
      <alignment vertical="center"/>
    </xf>
    <xf numFmtId="4" fontId="100" fillId="49" borderId="73" applyNumberFormat="0" applyProtection="0">
      <alignment vertical="center"/>
    </xf>
    <xf numFmtId="4" fontId="100" fillId="49" borderId="73" applyNumberFormat="0" applyProtection="0">
      <alignment vertical="center"/>
    </xf>
    <xf numFmtId="4" fontId="100" fillId="49" borderId="73" applyNumberFormat="0" applyProtection="0">
      <alignment vertical="center"/>
    </xf>
    <xf numFmtId="4" fontId="100" fillId="49" borderId="73" applyNumberFormat="0" applyProtection="0">
      <alignment vertical="center"/>
    </xf>
    <xf numFmtId="4" fontId="100" fillId="49" borderId="73" applyNumberFormat="0" applyProtection="0">
      <alignment vertical="center"/>
    </xf>
    <xf numFmtId="4" fontId="100" fillId="49" borderId="73" applyNumberFormat="0" applyProtection="0">
      <alignment vertical="center"/>
    </xf>
    <xf numFmtId="4" fontId="100" fillId="49" borderId="73" applyNumberFormat="0" applyProtection="0">
      <alignment vertical="center"/>
    </xf>
    <xf numFmtId="4" fontId="100" fillId="49" borderId="73" applyNumberFormat="0" applyProtection="0">
      <alignment vertical="center"/>
    </xf>
    <xf numFmtId="4" fontId="100" fillId="49" borderId="73" applyNumberFormat="0" applyProtection="0">
      <alignment vertical="center"/>
    </xf>
    <xf numFmtId="4" fontId="100" fillId="49" borderId="73" applyNumberFormat="0" applyProtection="0">
      <alignment vertical="center"/>
    </xf>
    <xf numFmtId="4" fontId="100" fillId="49" borderId="73" applyNumberFormat="0" applyProtection="0">
      <alignment vertical="center"/>
    </xf>
    <xf numFmtId="4" fontId="100" fillId="49" borderId="73" applyNumberFormat="0" applyProtection="0">
      <alignment vertical="center"/>
    </xf>
    <xf numFmtId="4" fontId="100" fillId="49" borderId="73" applyNumberFormat="0" applyProtection="0">
      <alignment vertical="center"/>
    </xf>
    <xf numFmtId="4" fontId="100" fillId="49" borderId="73" applyNumberFormat="0" applyProtection="0">
      <alignment vertical="center"/>
    </xf>
    <xf numFmtId="4" fontId="100" fillId="49" borderId="73" applyNumberFormat="0" applyProtection="0">
      <alignment vertical="center"/>
    </xf>
    <xf numFmtId="4" fontId="100" fillId="49" borderId="73" applyNumberFormat="0" applyProtection="0">
      <alignment vertical="center"/>
    </xf>
    <xf numFmtId="4" fontId="100" fillId="49" borderId="73" applyNumberFormat="0" applyProtection="0">
      <alignment vertical="center"/>
    </xf>
    <xf numFmtId="4" fontId="100" fillId="49" borderId="73" applyNumberFormat="0" applyProtection="0">
      <alignment vertical="center"/>
    </xf>
    <xf numFmtId="4" fontId="100" fillId="49" borderId="73" applyNumberFormat="0" applyProtection="0">
      <alignment vertical="center"/>
    </xf>
    <xf numFmtId="4" fontId="100" fillId="49" borderId="73" applyNumberFormat="0" applyProtection="0">
      <alignment vertical="center"/>
    </xf>
    <xf numFmtId="4" fontId="100" fillId="49" borderId="73" applyNumberFormat="0" applyProtection="0">
      <alignment vertical="center"/>
    </xf>
    <xf numFmtId="4" fontId="100" fillId="49" borderId="73" applyNumberFormat="0" applyProtection="0">
      <alignment vertical="center"/>
    </xf>
    <xf numFmtId="4" fontId="100" fillId="49" borderId="73" applyNumberFormat="0" applyProtection="0">
      <alignment vertical="center"/>
    </xf>
    <xf numFmtId="4" fontId="100" fillId="49" borderId="73" applyNumberFormat="0" applyProtection="0">
      <alignment vertical="center"/>
    </xf>
    <xf numFmtId="4" fontId="100" fillId="49" borderId="73" applyNumberFormat="0" applyProtection="0">
      <alignment vertical="center"/>
    </xf>
    <xf numFmtId="4" fontId="100" fillId="49" borderId="73" applyNumberFormat="0" applyProtection="0">
      <alignment vertical="center"/>
    </xf>
    <xf numFmtId="4" fontId="100" fillId="49" borderId="73" applyNumberFormat="0" applyProtection="0">
      <alignment vertical="center"/>
    </xf>
    <xf numFmtId="4" fontId="100" fillId="49" borderId="73" applyNumberFormat="0" applyProtection="0">
      <alignment vertical="center"/>
    </xf>
    <xf numFmtId="4" fontId="100" fillId="49" borderId="73" applyNumberFormat="0" applyProtection="0">
      <alignment vertical="center"/>
    </xf>
    <xf numFmtId="4" fontId="100" fillId="49" borderId="73" applyNumberFormat="0" applyProtection="0">
      <alignment vertical="center"/>
    </xf>
    <xf numFmtId="4" fontId="100" fillId="49" borderId="73" applyNumberFormat="0" applyProtection="0">
      <alignment vertical="center"/>
    </xf>
    <xf numFmtId="4" fontId="100" fillId="49" borderId="73" applyNumberFormat="0" applyProtection="0">
      <alignment vertical="center"/>
    </xf>
    <xf numFmtId="4" fontId="100" fillId="49" borderId="73" applyNumberFormat="0" applyProtection="0">
      <alignment vertical="center"/>
    </xf>
    <xf numFmtId="4" fontId="100" fillId="49" borderId="73" applyNumberFormat="0" applyProtection="0">
      <alignment vertical="center"/>
    </xf>
    <xf numFmtId="4" fontId="100" fillId="49" borderId="73" applyNumberFormat="0" applyProtection="0">
      <alignment vertical="center"/>
    </xf>
    <xf numFmtId="4" fontId="100" fillId="49" borderId="73" applyNumberFormat="0" applyProtection="0">
      <alignment vertical="center"/>
    </xf>
    <xf numFmtId="4" fontId="100" fillId="49" borderId="73" applyNumberFormat="0" applyProtection="0">
      <alignment vertical="center"/>
    </xf>
    <xf numFmtId="4" fontId="100" fillId="49" borderId="73" applyNumberFormat="0" applyProtection="0">
      <alignment vertical="center"/>
    </xf>
    <xf numFmtId="4" fontId="100" fillId="49" borderId="73" applyNumberFormat="0" applyProtection="0">
      <alignment vertical="center"/>
    </xf>
    <xf numFmtId="4" fontId="100" fillId="49" borderId="73" applyNumberFormat="0" applyProtection="0">
      <alignment vertical="center"/>
    </xf>
    <xf numFmtId="4" fontId="100" fillId="49" borderId="73" applyNumberFormat="0" applyProtection="0">
      <alignment vertical="center"/>
    </xf>
    <xf numFmtId="4" fontId="100" fillId="49" borderId="73" applyNumberFormat="0" applyProtection="0">
      <alignment vertical="center"/>
    </xf>
    <xf numFmtId="4" fontId="100" fillId="49" borderId="73" applyNumberFormat="0" applyProtection="0">
      <alignment vertical="center"/>
    </xf>
    <xf numFmtId="4" fontId="100" fillId="49" borderId="73" applyNumberFormat="0" applyProtection="0">
      <alignment vertical="center"/>
    </xf>
    <xf numFmtId="4" fontId="100" fillId="49" borderId="73" applyNumberFormat="0" applyProtection="0">
      <alignment vertical="center"/>
    </xf>
    <xf numFmtId="4" fontId="100" fillId="49" borderId="73" applyNumberFormat="0" applyProtection="0">
      <alignment vertical="center"/>
    </xf>
    <xf numFmtId="4" fontId="100" fillId="49" borderId="73" applyNumberFormat="0" applyProtection="0">
      <alignment vertical="center"/>
    </xf>
    <xf numFmtId="4" fontId="100" fillId="49" borderId="73" applyNumberFormat="0" applyProtection="0">
      <alignment vertical="center"/>
    </xf>
    <xf numFmtId="4" fontId="100" fillId="49" borderId="73" applyNumberFormat="0" applyProtection="0">
      <alignment vertical="center"/>
    </xf>
    <xf numFmtId="4" fontId="100" fillId="49" borderId="73" applyNumberFormat="0" applyProtection="0">
      <alignment vertical="center"/>
    </xf>
    <xf numFmtId="4" fontId="100" fillId="49" borderId="73" applyNumberFormat="0" applyProtection="0">
      <alignment vertical="center"/>
    </xf>
    <xf numFmtId="4" fontId="100" fillId="49" borderId="73" applyNumberFormat="0" applyProtection="0">
      <alignment vertical="center"/>
    </xf>
    <xf numFmtId="4" fontId="100" fillId="49" borderId="73" applyNumberFormat="0" applyProtection="0">
      <alignment vertical="center"/>
    </xf>
    <xf numFmtId="4" fontId="100" fillId="49" borderId="73" applyNumberFormat="0" applyProtection="0">
      <alignment vertical="center"/>
    </xf>
    <xf numFmtId="4" fontId="100" fillId="49" borderId="73" applyNumberFormat="0" applyProtection="0">
      <alignment vertical="center"/>
    </xf>
    <xf numFmtId="4" fontId="100" fillId="49" borderId="73" applyNumberFormat="0" applyProtection="0">
      <alignment vertical="center"/>
    </xf>
    <xf numFmtId="4" fontId="100" fillId="49" borderId="73" applyNumberFormat="0" applyProtection="0">
      <alignment vertical="center"/>
    </xf>
    <xf numFmtId="4" fontId="100" fillId="49" borderId="73" applyNumberFormat="0" applyProtection="0">
      <alignment vertical="center"/>
    </xf>
    <xf numFmtId="4" fontId="100" fillId="49" borderId="73" applyNumberFormat="0" applyProtection="0">
      <alignment vertical="center"/>
    </xf>
    <xf numFmtId="4" fontId="100" fillId="49" borderId="73" applyNumberFormat="0" applyProtection="0">
      <alignment vertical="center"/>
    </xf>
    <xf numFmtId="4" fontId="100" fillId="49" borderId="73" applyNumberFormat="0" applyProtection="0">
      <alignment vertical="center"/>
    </xf>
    <xf numFmtId="4" fontId="100" fillId="49" borderId="73" applyNumberFormat="0" applyProtection="0">
      <alignment vertical="center"/>
    </xf>
    <xf numFmtId="4" fontId="100" fillId="49" borderId="73" applyNumberFormat="0" applyProtection="0">
      <alignment vertical="center"/>
    </xf>
    <xf numFmtId="4" fontId="100" fillId="49" borderId="73" applyNumberFormat="0" applyProtection="0">
      <alignment vertical="center"/>
    </xf>
    <xf numFmtId="4" fontId="100" fillId="49" borderId="73" applyNumberFormat="0" applyProtection="0">
      <alignment vertical="center"/>
    </xf>
    <xf numFmtId="4" fontId="100" fillId="49" borderId="73" applyNumberFormat="0" applyProtection="0">
      <alignment vertical="center"/>
    </xf>
    <xf numFmtId="4" fontId="100" fillId="49" borderId="73" applyNumberFormat="0" applyProtection="0">
      <alignment vertical="center"/>
    </xf>
    <xf numFmtId="4" fontId="100" fillId="49" borderId="73" applyNumberFormat="0" applyProtection="0">
      <alignment vertical="center"/>
    </xf>
    <xf numFmtId="4" fontId="100" fillId="49" borderId="73" applyNumberFormat="0" applyProtection="0">
      <alignment vertical="center"/>
    </xf>
    <xf numFmtId="4" fontId="100" fillId="49" borderId="73" applyNumberFormat="0" applyProtection="0">
      <alignment vertical="center"/>
    </xf>
    <xf numFmtId="4" fontId="100" fillId="49" borderId="73" applyNumberFormat="0" applyProtection="0">
      <alignment vertical="center"/>
    </xf>
    <xf numFmtId="4" fontId="100" fillId="49" borderId="73" applyNumberFormat="0" applyProtection="0">
      <alignment vertical="center"/>
    </xf>
    <xf numFmtId="4" fontId="100" fillId="49" borderId="73" applyNumberFormat="0" applyProtection="0">
      <alignment vertical="center"/>
    </xf>
    <xf numFmtId="4" fontId="100" fillId="49" borderId="73" applyNumberFormat="0" applyProtection="0">
      <alignment vertical="center"/>
    </xf>
    <xf numFmtId="4" fontId="100" fillId="49" borderId="73" applyNumberFormat="0" applyProtection="0">
      <alignment vertical="center"/>
    </xf>
    <xf numFmtId="4" fontId="100" fillId="49" borderId="73" applyNumberFormat="0" applyProtection="0">
      <alignment vertical="center"/>
    </xf>
    <xf numFmtId="4" fontId="100" fillId="49" borderId="73" applyNumberFormat="0" applyProtection="0">
      <alignment vertical="center"/>
    </xf>
    <xf numFmtId="4" fontId="100" fillId="49" borderId="73" applyNumberFormat="0" applyProtection="0">
      <alignment vertical="center"/>
    </xf>
    <xf numFmtId="4" fontId="100" fillId="49" borderId="73" applyNumberFormat="0" applyProtection="0">
      <alignment vertical="center"/>
    </xf>
    <xf numFmtId="4" fontId="100" fillId="49" borderId="73" applyNumberFormat="0" applyProtection="0">
      <alignment vertical="center"/>
    </xf>
    <xf numFmtId="4" fontId="100" fillId="49" borderId="73" applyNumberFormat="0" applyProtection="0">
      <alignment vertical="center"/>
    </xf>
    <xf numFmtId="4" fontId="100" fillId="49" borderId="73" applyNumberFormat="0" applyProtection="0">
      <alignment vertical="center"/>
    </xf>
    <xf numFmtId="4" fontId="100" fillId="49" borderId="73" applyNumberFormat="0" applyProtection="0">
      <alignment vertical="center"/>
    </xf>
    <xf numFmtId="4" fontId="100" fillId="49" borderId="73" applyNumberFormat="0" applyProtection="0">
      <alignment vertical="center"/>
    </xf>
    <xf numFmtId="4" fontId="100" fillId="49" borderId="73" applyNumberFormat="0" applyProtection="0">
      <alignment vertical="center"/>
    </xf>
    <xf numFmtId="4" fontId="100" fillId="49" borderId="73" applyNumberFormat="0" applyProtection="0">
      <alignment vertical="center"/>
    </xf>
    <xf numFmtId="4" fontId="100" fillId="49" borderId="73" applyNumberFormat="0" applyProtection="0">
      <alignment vertical="center"/>
    </xf>
    <xf numFmtId="4" fontId="100" fillId="49" borderId="73" applyNumberFormat="0" applyProtection="0">
      <alignment vertical="center"/>
    </xf>
    <xf numFmtId="4" fontId="100" fillId="49" borderId="73" applyNumberFormat="0" applyProtection="0">
      <alignment vertical="center"/>
    </xf>
    <xf numFmtId="4" fontId="100" fillId="49" borderId="73" applyNumberFormat="0" applyProtection="0">
      <alignment vertical="center"/>
    </xf>
    <xf numFmtId="4" fontId="100" fillId="49" borderId="73" applyNumberFormat="0" applyProtection="0">
      <alignment vertical="center"/>
    </xf>
    <xf numFmtId="4" fontId="100" fillId="49" borderId="73" applyNumberFormat="0" applyProtection="0">
      <alignment vertical="center"/>
    </xf>
    <xf numFmtId="4" fontId="100" fillId="49" borderId="73" applyNumberFormat="0" applyProtection="0">
      <alignment vertical="center"/>
    </xf>
    <xf numFmtId="4" fontId="100" fillId="49" borderId="73" applyNumberFormat="0" applyProtection="0">
      <alignment vertical="center"/>
    </xf>
    <xf numFmtId="4" fontId="100" fillId="49" borderId="73" applyNumberFormat="0" applyProtection="0">
      <alignment vertical="center"/>
    </xf>
    <xf numFmtId="4" fontId="100" fillId="49" borderId="73" applyNumberFormat="0" applyProtection="0">
      <alignment vertical="center"/>
    </xf>
    <xf numFmtId="4" fontId="100" fillId="49" borderId="73" applyNumberFormat="0" applyProtection="0">
      <alignment vertical="center"/>
    </xf>
    <xf numFmtId="4" fontId="100" fillId="49" borderId="73" applyNumberFormat="0" applyProtection="0">
      <alignment vertical="center"/>
    </xf>
    <xf numFmtId="4" fontId="100" fillId="49" borderId="73" applyNumberFormat="0" applyProtection="0">
      <alignment vertical="center"/>
    </xf>
    <xf numFmtId="4" fontId="100" fillId="49" borderId="73" applyNumberFormat="0" applyProtection="0">
      <alignment vertical="center"/>
    </xf>
    <xf numFmtId="4" fontId="100" fillId="49" borderId="73" applyNumberFormat="0" applyProtection="0">
      <alignment vertical="center"/>
    </xf>
    <xf numFmtId="4" fontId="100" fillId="49" borderId="73" applyNumberFormat="0" applyProtection="0">
      <alignment vertical="center"/>
    </xf>
    <xf numFmtId="4" fontId="100" fillId="49" borderId="73" applyNumberFormat="0" applyProtection="0">
      <alignment vertical="center"/>
    </xf>
    <xf numFmtId="4" fontId="100" fillId="49" borderId="73" applyNumberFormat="0" applyProtection="0">
      <alignment vertical="center"/>
    </xf>
    <xf numFmtId="4" fontId="100" fillId="49" borderId="73" applyNumberFormat="0" applyProtection="0">
      <alignment vertical="center"/>
    </xf>
    <xf numFmtId="4" fontId="100" fillId="49" borderId="73" applyNumberFormat="0" applyProtection="0">
      <alignment vertical="center"/>
    </xf>
    <xf numFmtId="4" fontId="100" fillId="49" borderId="73" applyNumberFormat="0" applyProtection="0">
      <alignment vertical="center"/>
    </xf>
    <xf numFmtId="4" fontId="100" fillId="49" borderId="73" applyNumberFormat="0" applyProtection="0">
      <alignment vertical="center"/>
    </xf>
    <xf numFmtId="4" fontId="100" fillId="49" borderId="73" applyNumberFormat="0" applyProtection="0">
      <alignment vertical="center"/>
    </xf>
    <xf numFmtId="4" fontId="100" fillId="49" borderId="73" applyNumberFormat="0" applyProtection="0">
      <alignment vertical="center"/>
    </xf>
    <xf numFmtId="4" fontId="100" fillId="49" borderId="73" applyNumberFormat="0" applyProtection="0">
      <alignment vertical="center"/>
    </xf>
    <xf numFmtId="4" fontId="100" fillId="49" borderId="73" applyNumberFormat="0" applyProtection="0">
      <alignment vertical="center"/>
    </xf>
    <xf numFmtId="4" fontId="100" fillId="49" borderId="73" applyNumberFormat="0" applyProtection="0">
      <alignment vertical="center"/>
    </xf>
    <xf numFmtId="4" fontId="100" fillId="49" borderId="73" applyNumberFormat="0" applyProtection="0">
      <alignment vertical="center"/>
    </xf>
    <xf numFmtId="4" fontId="100" fillId="49" borderId="73" applyNumberFormat="0" applyProtection="0">
      <alignment vertical="center"/>
    </xf>
    <xf numFmtId="4" fontId="100" fillId="49" borderId="73" applyNumberFormat="0" applyProtection="0">
      <alignment vertical="center"/>
    </xf>
    <xf numFmtId="4" fontId="100" fillId="49" borderId="73" applyNumberFormat="0" applyProtection="0">
      <alignment vertical="center"/>
    </xf>
    <xf numFmtId="4" fontId="100" fillId="49" borderId="73" applyNumberFormat="0" applyProtection="0">
      <alignment vertical="center"/>
    </xf>
    <xf numFmtId="4" fontId="100" fillId="49" borderId="73" applyNumberFormat="0" applyProtection="0">
      <alignment vertical="center"/>
    </xf>
    <xf numFmtId="4" fontId="100" fillId="49" borderId="73" applyNumberFormat="0" applyProtection="0">
      <alignment vertical="center"/>
    </xf>
    <xf numFmtId="4" fontId="100" fillId="49" borderId="73" applyNumberFormat="0" applyProtection="0">
      <alignment vertical="center"/>
    </xf>
    <xf numFmtId="4" fontId="100" fillId="49" borderId="73" applyNumberFormat="0" applyProtection="0">
      <alignment vertical="center"/>
    </xf>
    <xf numFmtId="4" fontId="100" fillId="49" borderId="73" applyNumberFormat="0" applyProtection="0">
      <alignment vertical="center"/>
    </xf>
    <xf numFmtId="4" fontId="100" fillId="49" borderId="73" applyNumberFormat="0" applyProtection="0">
      <alignment vertical="center"/>
    </xf>
    <xf numFmtId="4" fontId="100" fillId="49" borderId="73" applyNumberFormat="0" applyProtection="0">
      <alignment vertical="center"/>
    </xf>
    <xf numFmtId="4" fontId="100" fillId="49" borderId="73" applyNumberFormat="0" applyProtection="0">
      <alignment vertical="center"/>
    </xf>
    <xf numFmtId="4" fontId="100" fillId="49" borderId="73" applyNumberFormat="0" applyProtection="0">
      <alignment vertical="center"/>
    </xf>
    <xf numFmtId="4" fontId="100" fillId="49" borderId="73" applyNumberFormat="0" applyProtection="0">
      <alignment vertical="center"/>
    </xf>
    <xf numFmtId="4" fontId="100" fillId="49" borderId="73" applyNumberFormat="0" applyProtection="0">
      <alignment vertical="center"/>
    </xf>
    <xf numFmtId="4" fontId="100" fillId="49" borderId="73" applyNumberFormat="0" applyProtection="0">
      <alignment vertical="center"/>
    </xf>
    <xf numFmtId="4" fontId="100" fillId="49" borderId="73" applyNumberFormat="0" applyProtection="0">
      <alignment vertical="center"/>
    </xf>
    <xf numFmtId="4" fontId="100" fillId="49" borderId="73" applyNumberFormat="0" applyProtection="0">
      <alignment vertical="center"/>
    </xf>
    <xf numFmtId="4" fontId="100" fillId="49" borderId="73" applyNumberFormat="0" applyProtection="0">
      <alignment vertical="center"/>
    </xf>
    <xf numFmtId="4" fontId="100" fillId="49" borderId="73" applyNumberFormat="0" applyProtection="0">
      <alignment vertical="center"/>
    </xf>
    <xf numFmtId="4" fontId="100" fillId="49" borderId="73" applyNumberFormat="0" applyProtection="0">
      <alignment vertical="center"/>
    </xf>
    <xf numFmtId="4" fontId="100" fillId="49" borderId="73" applyNumberFormat="0" applyProtection="0">
      <alignment vertical="center"/>
    </xf>
    <xf numFmtId="4" fontId="100" fillId="49" borderId="73" applyNumberFormat="0" applyProtection="0">
      <alignment vertical="center"/>
    </xf>
    <xf numFmtId="4" fontId="100" fillId="49" borderId="73" applyNumberFormat="0" applyProtection="0">
      <alignment vertical="center"/>
    </xf>
    <xf numFmtId="4" fontId="100" fillId="49" borderId="73" applyNumberFormat="0" applyProtection="0">
      <alignment vertical="center"/>
    </xf>
    <xf numFmtId="4" fontId="100" fillId="49" borderId="73" applyNumberFormat="0" applyProtection="0">
      <alignment vertical="center"/>
    </xf>
    <xf numFmtId="4" fontId="100" fillId="49" borderId="73" applyNumberFormat="0" applyProtection="0">
      <alignment vertical="center"/>
    </xf>
    <xf numFmtId="4" fontId="100" fillId="49" borderId="73" applyNumberFormat="0" applyProtection="0">
      <alignment vertical="center"/>
    </xf>
    <xf numFmtId="4" fontId="100" fillId="49" borderId="73" applyNumberFormat="0" applyProtection="0">
      <alignment vertical="center"/>
    </xf>
    <xf numFmtId="4" fontId="100" fillId="49" borderId="73" applyNumberFormat="0" applyProtection="0">
      <alignment vertical="center"/>
    </xf>
    <xf numFmtId="4" fontId="100" fillId="49" borderId="73" applyNumberFormat="0" applyProtection="0">
      <alignment vertical="center"/>
    </xf>
    <xf numFmtId="4" fontId="100" fillId="49" borderId="73" applyNumberFormat="0" applyProtection="0">
      <alignment vertical="center"/>
    </xf>
    <xf numFmtId="4" fontId="100" fillId="49" borderId="73" applyNumberFormat="0" applyProtection="0">
      <alignment vertical="center"/>
    </xf>
    <xf numFmtId="4" fontId="100" fillId="49" borderId="73" applyNumberFormat="0" applyProtection="0">
      <alignment vertical="center"/>
    </xf>
    <xf numFmtId="4" fontId="100" fillId="49" borderId="73" applyNumberFormat="0" applyProtection="0">
      <alignment vertical="center"/>
    </xf>
    <xf numFmtId="4" fontId="100" fillId="49" borderId="73" applyNumberFormat="0" applyProtection="0">
      <alignment vertical="center"/>
    </xf>
    <xf numFmtId="4" fontId="100" fillId="49" borderId="73" applyNumberFormat="0" applyProtection="0">
      <alignment vertical="center"/>
    </xf>
    <xf numFmtId="4" fontId="100" fillId="49" borderId="73" applyNumberFormat="0" applyProtection="0">
      <alignment vertical="center"/>
    </xf>
    <xf numFmtId="4" fontId="100" fillId="49" borderId="73" applyNumberFormat="0" applyProtection="0">
      <alignment vertical="center"/>
    </xf>
    <xf numFmtId="4" fontId="100" fillId="49" borderId="73" applyNumberFormat="0" applyProtection="0">
      <alignment vertical="center"/>
    </xf>
    <xf numFmtId="4" fontId="100" fillId="49" borderId="73" applyNumberFormat="0" applyProtection="0">
      <alignment vertical="center"/>
    </xf>
    <xf numFmtId="4" fontId="100" fillId="49" borderId="73" applyNumberFormat="0" applyProtection="0">
      <alignment vertical="center"/>
    </xf>
    <xf numFmtId="4" fontId="100" fillId="49" borderId="73" applyNumberFormat="0" applyProtection="0">
      <alignment vertical="center"/>
    </xf>
    <xf numFmtId="4" fontId="100" fillId="49" borderId="73" applyNumberFormat="0" applyProtection="0">
      <alignment vertical="center"/>
    </xf>
    <xf numFmtId="4" fontId="100" fillId="49" borderId="73" applyNumberFormat="0" applyProtection="0">
      <alignment vertical="center"/>
    </xf>
    <xf numFmtId="4" fontId="100" fillId="49" borderId="73" applyNumberFormat="0" applyProtection="0">
      <alignment vertical="center"/>
    </xf>
    <xf numFmtId="4" fontId="100" fillId="49" borderId="73" applyNumberFormat="0" applyProtection="0">
      <alignment vertical="center"/>
    </xf>
    <xf numFmtId="4" fontId="100" fillId="49" borderId="73" applyNumberFormat="0" applyProtection="0">
      <alignment vertical="center"/>
    </xf>
    <xf numFmtId="4" fontId="100" fillId="49" borderId="73" applyNumberFormat="0" applyProtection="0">
      <alignment vertical="center"/>
    </xf>
    <xf numFmtId="4" fontId="100" fillId="49" borderId="73" applyNumberFormat="0" applyProtection="0">
      <alignment vertical="center"/>
    </xf>
    <xf numFmtId="4" fontId="100" fillId="49" borderId="73" applyNumberFormat="0" applyProtection="0">
      <alignment vertical="center"/>
    </xf>
    <xf numFmtId="4" fontId="100" fillId="49" borderId="73" applyNumberFormat="0" applyProtection="0">
      <alignment vertical="center"/>
    </xf>
    <xf numFmtId="4" fontId="100" fillId="49" borderId="73" applyNumberFormat="0" applyProtection="0">
      <alignment vertical="center"/>
    </xf>
    <xf numFmtId="4" fontId="100" fillId="49" borderId="73" applyNumberFormat="0" applyProtection="0">
      <alignment vertical="center"/>
    </xf>
    <xf numFmtId="4" fontId="100" fillId="49" borderId="73" applyNumberFormat="0" applyProtection="0">
      <alignment vertical="center"/>
    </xf>
    <xf numFmtId="4" fontId="100" fillId="49" borderId="73" applyNumberFormat="0" applyProtection="0">
      <alignment vertical="center"/>
    </xf>
    <xf numFmtId="4" fontId="100" fillId="49" borderId="73" applyNumberFormat="0" applyProtection="0">
      <alignment vertical="center"/>
    </xf>
    <xf numFmtId="4" fontId="100" fillId="49" borderId="73" applyNumberFormat="0" applyProtection="0">
      <alignment vertical="center"/>
    </xf>
    <xf numFmtId="4" fontId="100" fillId="49" borderId="73" applyNumberFormat="0" applyProtection="0">
      <alignment vertical="center"/>
    </xf>
    <xf numFmtId="4" fontId="100" fillId="49" borderId="73" applyNumberFormat="0" applyProtection="0">
      <alignment vertical="center"/>
    </xf>
    <xf numFmtId="4" fontId="100" fillId="49" borderId="73" applyNumberFormat="0" applyProtection="0">
      <alignment vertical="center"/>
    </xf>
    <xf numFmtId="4" fontId="100" fillId="49" borderId="73" applyNumberFormat="0" applyProtection="0">
      <alignment vertical="center"/>
    </xf>
    <xf numFmtId="4" fontId="100" fillId="49" borderId="73" applyNumberFormat="0" applyProtection="0">
      <alignment vertical="center"/>
    </xf>
    <xf numFmtId="4" fontId="100" fillId="49" borderId="73" applyNumberFormat="0" applyProtection="0">
      <alignment vertical="center"/>
    </xf>
    <xf numFmtId="4" fontId="100" fillId="49" borderId="73" applyNumberFormat="0" applyProtection="0">
      <alignment vertical="center"/>
    </xf>
    <xf numFmtId="4" fontId="100" fillId="49" borderId="73" applyNumberFormat="0" applyProtection="0">
      <alignment vertical="center"/>
    </xf>
    <xf numFmtId="4" fontId="100" fillId="49" borderId="73" applyNumberFormat="0" applyProtection="0">
      <alignment vertical="center"/>
    </xf>
    <xf numFmtId="4" fontId="100" fillId="49" borderId="73" applyNumberFormat="0" applyProtection="0">
      <alignment vertical="center"/>
    </xf>
    <xf numFmtId="4" fontId="100" fillId="49" borderId="73" applyNumberFormat="0" applyProtection="0">
      <alignment vertical="center"/>
    </xf>
    <xf numFmtId="4" fontId="100" fillId="49" borderId="73" applyNumberFormat="0" applyProtection="0">
      <alignment vertical="center"/>
    </xf>
    <xf numFmtId="4" fontId="100" fillId="49" borderId="73" applyNumberFormat="0" applyProtection="0">
      <alignment vertical="center"/>
    </xf>
    <xf numFmtId="4" fontId="100" fillId="49" borderId="73" applyNumberFormat="0" applyProtection="0">
      <alignment vertical="center"/>
    </xf>
    <xf numFmtId="4" fontId="100" fillId="49" borderId="73" applyNumberFormat="0" applyProtection="0">
      <alignment vertical="center"/>
    </xf>
    <xf numFmtId="4" fontId="100" fillId="49" borderId="73" applyNumberFormat="0" applyProtection="0">
      <alignment vertical="center"/>
    </xf>
    <xf numFmtId="4" fontId="100" fillId="49" borderId="73" applyNumberFormat="0" applyProtection="0">
      <alignment vertical="center"/>
    </xf>
    <xf numFmtId="4" fontId="100" fillId="49" borderId="73" applyNumberFormat="0" applyProtection="0">
      <alignment vertical="center"/>
    </xf>
    <xf numFmtId="4" fontId="100" fillId="49" borderId="73" applyNumberFormat="0" applyProtection="0">
      <alignment vertical="center"/>
    </xf>
    <xf numFmtId="4" fontId="100" fillId="49" borderId="73" applyNumberFormat="0" applyProtection="0">
      <alignment vertical="center"/>
    </xf>
    <xf numFmtId="4" fontId="100" fillId="49" borderId="73" applyNumberFormat="0" applyProtection="0">
      <alignment vertical="center"/>
    </xf>
    <xf numFmtId="4" fontId="100" fillId="49" borderId="73" applyNumberFormat="0" applyProtection="0">
      <alignment vertical="center"/>
    </xf>
    <xf numFmtId="4" fontId="100" fillId="49" borderId="73" applyNumberFormat="0" applyProtection="0">
      <alignment vertical="center"/>
    </xf>
    <xf numFmtId="4" fontId="100" fillId="49" borderId="73" applyNumberFormat="0" applyProtection="0">
      <alignment vertical="center"/>
    </xf>
    <xf numFmtId="4" fontId="100" fillId="49" borderId="73" applyNumberFormat="0" applyProtection="0">
      <alignment vertical="center"/>
    </xf>
    <xf numFmtId="4" fontId="100" fillId="49" borderId="73" applyNumberFormat="0" applyProtection="0">
      <alignment vertical="center"/>
    </xf>
    <xf numFmtId="4" fontId="100" fillId="49" borderId="73" applyNumberFormat="0" applyProtection="0">
      <alignment vertical="center"/>
    </xf>
    <xf numFmtId="4" fontId="100" fillId="49" borderId="73" applyNumberFormat="0" applyProtection="0">
      <alignment vertical="center"/>
    </xf>
    <xf numFmtId="4" fontId="100" fillId="49" borderId="73" applyNumberFormat="0" applyProtection="0">
      <alignment vertical="center"/>
    </xf>
    <xf numFmtId="4" fontId="100" fillId="49" borderId="73" applyNumberFormat="0" applyProtection="0">
      <alignment vertical="center"/>
    </xf>
    <xf numFmtId="4" fontId="100" fillId="49" borderId="73" applyNumberFormat="0" applyProtection="0">
      <alignment vertical="center"/>
    </xf>
    <xf numFmtId="4" fontId="100" fillId="49" borderId="73" applyNumberFormat="0" applyProtection="0">
      <alignment vertical="center"/>
    </xf>
    <xf numFmtId="4" fontId="100" fillId="49" borderId="73" applyNumberFormat="0" applyProtection="0">
      <alignment vertical="center"/>
    </xf>
    <xf numFmtId="4" fontId="100" fillId="49" borderId="73" applyNumberFormat="0" applyProtection="0">
      <alignment vertical="center"/>
    </xf>
    <xf numFmtId="4" fontId="100" fillId="49" borderId="73" applyNumberFormat="0" applyProtection="0">
      <alignment vertical="center"/>
    </xf>
    <xf numFmtId="4" fontId="100" fillId="49" borderId="73" applyNumberFormat="0" applyProtection="0">
      <alignment vertical="center"/>
    </xf>
    <xf numFmtId="4" fontId="100" fillId="49" borderId="73" applyNumberFormat="0" applyProtection="0">
      <alignment vertical="center"/>
    </xf>
    <xf numFmtId="4" fontId="100" fillId="49" borderId="73" applyNumberFormat="0" applyProtection="0">
      <alignment vertical="center"/>
    </xf>
    <xf numFmtId="4" fontId="100" fillId="49" borderId="73" applyNumberFormat="0" applyProtection="0">
      <alignment vertical="center"/>
    </xf>
    <xf numFmtId="4" fontId="100" fillId="49" borderId="73" applyNumberFormat="0" applyProtection="0">
      <alignment vertical="center"/>
    </xf>
    <xf numFmtId="4" fontId="100" fillId="49" borderId="73" applyNumberFormat="0" applyProtection="0">
      <alignment vertical="center"/>
    </xf>
    <xf numFmtId="4" fontId="100" fillId="49" borderId="73" applyNumberFormat="0" applyProtection="0">
      <alignment vertical="center"/>
    </xf>
    <xf numFmtId="4" fontId="100" fillId="49" borderId="73" applyNumberFormat="0" applyProtection="0">
      <alignment vertical="center"/>
    </xf>
    <xf numFmtId="4" fontId="100" fillId="49" borderId="73" applyNumberFormat="0" applyProtection="0">
      <alignment vertical="center"/>
    </xf>
    <xf numFmtId="4" fontId="100" fillId="49" borderId="73" applyNumberFormat="0" applyProtection="0">
      <alignment vertical="center"/>
    </xf>
    <xf numFmtId="4" fontId="100" fillId="49" borderId="73" applyNumberFormat="0" applyProtection="0">
      <alignment vertical="center"/>
    </xf>
    <xf numFmtId="4" fontId="100" fillId="49" borderId="73" applyNumberFormat="0" applyProtection="0">
      <alignment vertical="center"/>
    </xf>
    <xf numFmtId="4" fontId="100" fillId="49" borderId="73" applyNumberFormat="0" applyProtection="0">
      <alignment vertical="center"/>
    </xf>
    <xf numFmtId="4" fontId="100" fillId="49" borderId="73" applyNumberFormat="0" applyProtection="0">
      <alignment vertical="center"/>
    </xf>
    <xf numFmtId="4" fontId="100" fillId="49" borderId="73" applyNumberFormat="0" applyProtection="0">
      <alignment vertical="center"/>
    </xf>
    <xf numFmtId="4" fontId="100" fillId="49" borderId="73" applyNumberFormat="0" applyProtection="0">
      <alignment vertical="center"/>
    </xf>
    <xf numFmtId="4" fontId="100" fillId="49" borderId="73" applyNumberFormat="0" applyProtection="0">
      <alignment vertical="center"/>
    </xf>
    <xf numFmtId="4" fontId="100" fillId="49" borderId="73" applyNumberFormat="0" applyProtection="0">
      <alignment vertical="center"/>
    </xf>
    <xf numFmtId="4" fontId="100" fillId="49" borderId="73" applyNumberFormat="0" applyProtection="0">
      <alignment vertical="center"/>
    </xf>
    <xf numFmtId="4" fontId="100" fillId="49" borderId="73" applyNumberFormat="0" applyProtection="0">
      <alignment vertical="center"/>
    </xf>
    <xf numFmtId="4" fontId="100" fillId="49" borderId="73" applyNumberFormat="0" applyProtection="0">
      <alignment vertical="center"/>
    </xf>
    <xf numFmtId="4" fontId="100" fillId="49" borderId="73" applyNumberFormat="0" applyProtection="0">
      <alignment vertical="center"/>
    </xf>
    <xf numFmtId="4" fontId="100" fillId="49" borderId="73" applyNumberFormat="0" applyProtection="0">
      <alignment vertical="center"/>
    </xf>
    <xf numFmtId="4" fontId="100" fillId="49" borderId="73" applyNumberFormat="0" applyProtection="0">
      <alignment vertical="center"/>
    </xf>
    <xf numFmtId="4" fontId="100" fillId="49" borderId="73" applyNumberFormat="0" applyProtection="0">
      <alignment vertical="center"/>
    </xf>
    <xf numFmtId="4" fontId="100" fillId="49" borderId="73" applyNumberFormat="0" applyProtection="0">
      <alignment vertical="center"/>
    </xf>
    <xf numFmtId="4" fontId="100" fillId="49" borderId="73" applyNumberFormat="0" applyProtection="0">
      <alignment vertical="center"/>
    </xf>
    <xf numFmtId="4" fontId="100" fillId="49" borderId="73" applyNumberFormat="0" applyProtection="0">
      <alignment vertical="center"/>
    </xf>
    <xf numFmtId="4" fontId="100" fillId="49" borderId="73" applyNumberFormat="0" applyProtection="0">
      <alignment vertical="center"/>
    </xf>
    <xf numFmtId="4" fontId="100" fillId="49" borderId="73" applyNumberFormat="0" applyProtection="0">
      <alignment vertical="center"/>
    </xf>
    <xf numFmtId="4" fontId="100" fillId="49" borderId="73" applyNumberFormat="0" applyProtection="0">
      <alignment vertical="center"/>
    </xf>
    <xf numFmtId="4" fontId="100" fillId="49" borderId="73" applyNumberFormat="0" applyProtection="0">
      <alignment vertical="center"/>
    </xf>
    <xf numFmtId="4" fontId="100" fillId="49" borderId="73" applyNumberFormat="0" applyProtection="0">
      <alignment vertical="center"/>
    </xf>
    <xf numFmtId="4" fontId="100" fillId="49" borderId="73" applyNumberFormat="0" applyProtection="0">
      <alignment vertical="center"/>
    </xf>
    <xf numFmtId="4" fontId="100" fillId="49" borderId="73" applyNumberFormat="0" applyProtection="0">
      <alignment vertical="center"/>
    </xf>
    <xf numFmtId="4" fontId="100" fillId="49" borderId="73" applyNumberFormat="0" applyProtection="0">
      <alignment vertical="center"/>
    </xf>
    <xf numFmtId="4" fontId="100" fillId="49" borderId="73" applyNumberFormat="0" applyProtection="0">
      <alignment vertical="center"/>
    </xf>
    <xf numFmtId="4" fontId="100" fillId="49" borderId="73" applyNumberFormat="0" applyProtection="0">
      <alignment vertical="center"/>
    </xf>
    <xf numFmtId="4" fontId="100" fillId="49" borderId="73" applyNumberFormat="0" applyProtection="0">
      <alignment vertical="center"/>
    </xf>
    <xf numFmtId="4" fontId="100" fillId="49" borderId="73" applyNumberFormat="0" applyProtection="0">
      <alignment vertical="center"/>
    </xf>
    <xf numFmtId="4" fontId="100" fillId="49" borderId="73" applyNumberFormat="0" applyProtection="0">
      <alignment vertical="center"/>
    </xf>
    <xf numFmtId="4" fontId="100" fillId="49" borderId="73" applyNumberFormat="0" applyProtection="0">
      <alignment vertical="center"/>
    </xf>
    <xf numFmtId="4" fontId="100" fillId="49" borderId="73" applyNumberFormat="0" applyProtection="0">
      <alignment vertical="center"/>
    </xf>
    <xf numFmtId="4" fontId="100" fillId="49" borderId="73" applyNumberFormat="0" applyProtection="0">
      <alignment vertical="center"/>
    </xf>
    <xf numFmtId="4" fontId="100" fillId="49" borderId="73" applyNumberFormat="0" applyProtection="0">
      <alignment vertical="center"/>
    </xf>
    <xf numFmtId="4" fontId="100" fillId="49" borderId="73" applyNumberFormat="0" applyProtection="0">
      <alignment vertical="center"/>
    </xf>
    <xf numFmtId="4" fontId="100" fillId="49" borderId="73" applyNumberFormat="0" applyProtection="0">
      <alignment vertical="center"/>
    </xf>
    <xf numFmtId="4" fontId="100" fillId="49" borderId="73" applyNumberFormat="0" applyProtection="0">
      <alignment vertical="center"/>
    </xf>
    <xf numFmtId="4" fontId="100" fillId="49" borderId="73" applyNumberFormat="0" applyProtection="0">
      <alignment vertical="center"/>
    </xf>
    <xf numFmtId="4" fontId="100" fillId="49" borderId="73" applyNumberFormat="0" applyProtection="0">
      <alignment vertical="center"/>
    </xf>
    <xf numFmtId="4" fontId="100" fillId="49" borderId="73" applyNumberFormat="0" applyProtection="0">
      <alignment vertical="center"/>
    </xf>
    <xf numFmtId="4" fontId="100" fillId="49" borderId="73" applyNumberFormat="0" applyProtection="0">
      <alignment vertical="center"/>
    </xf>
    <xf numFmtId="4" fontId="100" fillId="49" borderId="73" applyNumberFormat="0" applyProtection="0">
      <alignment vertical="center"/>
    </xf>
    <xf numFmtId="4" fontId="100" fillId="49" borderId="73" applyNumberFormat="0" applyProtection="0">
      <alignment vertical="center"/>
    </xf>
    <xf numFmtId="4" fontId="100" fillId="49" borderId="73" applyNumberFormat="0" applyProtection="0">
      <alignment vertical="center"/>
    </xf>
    <xf numFmtId="4" fontId="100" fillId="49" borderId="73" applyNumberFormat="0" applyProtection="0">
      <alignment vertical="center"/>
    </xf>
    <xf numFmtId="4" fontId="100" fillId="49" borderId="73" applyNumberFormat="0" applyProtection="0">
      <alignment vertical="center"/>
    </xf>
    <xf numFmtId="4" fontId="100" fillId="49" borderId="73" applyNumberFormat="0" applyProtection="0">
      <alignment vertical="center"/>
    </xf>
    <xf numFmtId="4" fontId="100" fillId="49" borderId="73" applyNumberFormat="0" applyProtection="0">
      <alignment vertical="center"/>
    </xf>
    <xf numFmtId="4" fontId="100" fillId="49" borderId="73" applyNumberFormat="0" applyProtection="0">
      <alignment vertical="center"/>
    </xf>
    <xf numFmtId="4" fontId="100" fillId="49" borderId="73" applyNumberFormat="0" applyProtection="0">
      <alignment vertical="center"/>
    </xf>
    <xf numFmtId="4" fontId="100" fillId="49" borderId="73" applyNumberFormat="0" applyProtection="0">
      <alignment vertical="center"/>
    </xf>
    <xf numFmtId="4" fontId="100" fillId="49" borderId="73" applyNumberFormat="0" applyProtection="0">
      <alignment vertical="center"/>
    </xf>
    <xf numFmtId="4" fontId="100" fillId="49" borderId="73" applyNumberFormat="0" applyProtection="0">
      <alignment vertical="center"/>
    </xf>
    <xf numFmtId="4" fontId="100" fillId="49" borderId="73" applyNumberFormat="0" applyProtection="0">
      <alignment vertical="center"/>
    </xf>
    <xf numFmtId="4" fontId="100" fillId="49" borderId="73" applyNumberFormat="0" applyProtection="0">
      <alignment vertical="center"/>
    </xf>
    <xf numFmtId="4" fontId="100" fillId="49" borderId="73" applyNumberFormat="0" applyProtection="0">
      <alignment vertical="center"/>
    </xf>
    <xf numFmtId="4" fontId="100" fillId="49" borderId="73" applyNumberFormat="0" applyProtection="0">
      <alignment vertical="center"/>
    </xf>
    <xf numFmtId="4" fontId="100" fillId="49" borderId="73" applyNumberFormat="0" applyProtection="0">
      <alignment vertical="center"/>
    </xf>
    <xf numFmtId="4" fontId="100" fillId="49" borderId="73" applyNumberFormat="0" applyProtection="0">
      <alignment vertical="center"/>
    </xf>
    <xf numFmtId="4" fontId="100" fillId="49" borderId="73" applyNumberFormat="0" applyProtection="0">
      <alignment vertical="center"/>
    </xf>
    <xf numFmtId="4" fontId="100" fillId="49" borderId="73" applyNumberFormat="0" applyProtection="0">
      <alignment vertical="center"/>
    </xf>
    <xf numFmtId="4" fontId="100" fillId="49" borderId="73" applyNumberFormat="0" applyProtection="0">
      <alignment vertical="center"/>
    </xf>
    <xf numFmtId="4" fontId="100" fillId="49" borderId="73" applyNumberFormat="0" applyProtection="0">
      <alignment vertical="center"/>
    </xf>
    <xf numFmtId="4" fontId="100" fillId="49" borderId="73" applyNumberFormat="0" applyProtection="0">
      <alignment vertical="center"/>
    </xf>
    <xf numFmtId="4" fontId="100" fillId="49" borderId="73" applyNumberFormat="0" applyProtection="0">
      <alignment vertical="center"/>
    </xf>
    <xf numFmtId="4" fontId="100" fillId="49" borderId="73" applyNumberFormat="0" applyProtection="0">
      <alignment vertical="center"/>
    </xf>
    <xf numFmtId="4" fontId="100" fillId="49" borderId="73" applyNumberFormat="0" applyProtection="0">
      <alignment vertical="center"/>
    </xf>
    <xf numFmtId="4" fontId="100" fillId="49" borderId="73" applyNumberFormat="0" applyProtection="0">
      <alignment vertical="center"/>
    </xf>
    <xf numFmtId="4" fontId="100" fillId="49" borderId="73" applyNumberFormat="0" applyProtection="0">
      <alignment vertical="center"/>
    </xf>
    <xf numFmtId="4" fontId="100" fillId="49" borderId="73" applyNumberFormat="0" applyProtection="0">
      <alignment vertical="center"/>
    </xf>
    <xf numFmtId="4" fontId="100" fillId="49" borderId="73" applyNumberFormat="0" applyProtection="0">
      <alignment vertical="center"/>
    </xf>
    <xf numFmtId="4" fontId="100" fillId="49" borderId="73" applyNumberFormat="0" applyProtection="0">
      <alignment vertical="center"/>
    </xf>
    <xf numFmtId="4" fontId="100" fillId="49" borderId="73" applyNumberFormat="0" applyProtection="0">
      <alignment vertical="center"/>
    </xf>
    <xf numFmtId="4" fontId="100" fillId="49" borderId="73" applyNumberFormat="0" applyProtection="0">
      <alignment vertical="center"/>
    </xf>
    <xf numFmtId="4" fontId="100" fillId="49" borderId="73" applyNumberFormat="0" applyProtection="0">
      <alignment vertical="center"/>
    </xf>
    <xf numFmtId="4" fontId="100" fillId="49" borderId="73" applyNumberFormat="0" applyProtection="0">
      <alignment vertical="center"/>
    </xf>
    <xf numFmtId="4" fontId="100" fillId="49" borderId="73" applyNumberFormat="0" applyProtection="0">
      <alignment vertical="center"/>
    </xf>
    <xf numFmtId="4" fontId="100" fillId="49" borderId="73" applyNumberFormat="0" applyProtection="0">
      <alignment vertical="center"/>
    </xf>
    <xf numFmtId="4" fontId="100" fillId="49" borderId="73" applyNumberFormat="0" applyProtection="0">
      <alignment vertical="center"/>
    </xf>
    <xf numFmtId="4" fontId="100" fillId="49" borderId="73" applyNumberFormat="0" applyProtection="0">
      <alignment vertical="center"/>
    </xf>
    <xf numFmtId="4" fontId="100" fillId="49" borderId="73" applyNumberFormat="0" applyProtection="0">
      <alignment vertical="center"/>
    </xf>
    <xf numFmtId="4" fontId="100" fillId="49" borderId="73" applyNumberFormat="0" applyProtection="0">
      <alignment vertical="center"/>
    </xf>
    <xf numFmtId="4" fontId="100" fillId="49" borderId="73" applyNumberFormat="0" applyProtection="0">
      <alignment vertical="center"/>
    </xf>
    <xf numFmtId="4" fontId="100" fillId="49" borderId="73" applyNumberFormat="0" applyProtection="0">
      <alignment vertical="center"/>
    </xf>
    <xf numFmtId="4" fontId="100" fillId="49" borderId="73" applyNumberFormat="0" applyProtection="0">
      <alignment vertical="center"/>
    </xf>
    <xf numFmtId="4" fontId="100" fillId="49" borderId="73" applyNumberFormat="0" applyProtection="0">
      <alignment vertical="center"/>
    </xf>
    <xf numFmtId="4" fontId="100" fillId="49" borderId="73" applyNumberFormat="0" applyProtection="0">
      <alignment vertical="center"/>
    </xf>
    <xf numFmtId="4" fontId="100" fillId="49" borderId="73" applyNumberFormat="0" applyProtection="0">
      <alignment vertical="center"/>
    </xf>
    <xf numFmtId="4" fontId="100" fillId="49" borderId="73" applyNumberFormat="0" applyProtection="0">
      <alignment vertical="center"/>
    </xf>
    <xf numFmtId="4" fontId="100" fillId="49" borderId="73" applyNumberFormat="0" applyProtection="0">
      <alignment vertical="center"/>
    </xf>
    <xf numFmtId="4" fontId="100" fillId="49" borderId="73" applyNumberFormat="0" applyProtection="0">
      <alignment vertical="center"/>
    </xf>
    <xf numFmtId="4" fontId="100" fillId="49" borderId="73" applyNumberFormat="0" applyProtection="0">
      <alignment vertical="center"/>
    </xf>
    <xf numFmtId="4" fontId="100" fillId="49" borderId="73" applyNumberFormat="0" applyProtection="0">
      <alignment vertical="center"/>
    </xf>
    <xf numFmtId="4" fontId="100" fillId="49" borderId="73" applyNumberFormat="0" applyProtection="0">
      <alignment vertical="center"/>
    </xf>
    <xf numFmtId="4" fontId="100" fillId="49" borderId="73" applyNumberFormat="0" applyProtection="0">
      <alignment vertical="center"/>
    </xf>
    <xf numFmtId="4" fontId="100" fillId="49" borderId="73" applyNumberFormat="0" applyProtection="0">
      <alignment vertical="center"/>
    </xf>
    <xf numFmtId="4" fontId="100" fillId="49" borderId="73" applyNumberFormat="0" applyProtection="0">
      <alignment vertical="center"/>
    </xf>
    <xf numFmtId="4" fontId="36" fillId="49" borderId="73" applyNumberFormat="0" applyProtection="0">
      <alignment horizontal="left" vertical="center" indent="1"/>
    </xf>
    <xf numFmtId="4" fontId="36" fillId="49" borderId="73" applyNumberFormat="0" applyProtection="0">
      <alignment horizontal="left" vertical="center" indent="1"/>
    </xf>
    <xf numFmtId="4" fontId="36" fillId="49" borderId="73" applyNumberFormat="0" applyProtection="0">
      <alignment horizontal="left" vertical="center" indent="1"/>
    </xf>
    <xf numFmtId="4" fontId="36" fillId="49" borderId="73" applyNumberFormat="0" applyProtection="0">
      <alignment horizontal="left" vertical="center" indent="1"/>
    </xf>
    <xf numFmtId="4" fontId="36" fillId="49" borderId="73" applyNumberFormat="0" applyProtection="0">
      <alignment horizontal="left" vertical="center" indent="1"/>
    </xf>
    <xf numFmtId="4" fontId="36" fillId="49" borderId="73" applyNumberFormat="0" applyProtection="0">
      <alignment horizontal="left" vertical="center" indent="1"/>
    </xf>
    <xf numFmtId="4" fontId="36" fillId="49" borderId="73" applyNumberFormat="0" applyProtection="0">
      <alignment horizontal="left" vertical="center" indent="1"/>
    </xf>
    <xf numFmtId="4" fontId="36" fillId="49" borderId="73" applyNumberFormat="0" applyProtection="0">
      <alignment horizontal="left" vertical="center" indent="1"/>
    </xf>
    <xf numFmtId="4" fontId="36" fillId="49" borderId="73" applyNumberFormat="0" applyProtection="0">
      <alignment horizontal="left" vertical="center" indent="1"/>
    </xf>
    <xf numFmtId="4" fontId="36" fillId="49" borderId="73" applyNumberFormat="0" applyProtection="0">
      <alignment horizontal="left" vertical="center" indent="1"/>
    </xf>
    <xf numFmtId="4" fontId="36" fillId="49" borderId="73" applyNumberFormat="0" applyProtection="0">
      <alignment horizontal="left" vertical="center" indent="1"/>
    </xf>
    <xf numFmtId="4" fontId="36" fillId="49" borderId="73" applyNumberFormat="0" applyProtection="0">
      <alignment horizontal="left" vertical="center" indent="1"/>
    </xf>
    <xf numFmtId="4" fontId="36" fillId="49" borderId="73" applyNumberFormat="0" applyProtection="0">
      <alignment horizontal="left" vertical="center" indent="1"/>
    </xf>
    <xf numFmtId="4" fontId="36" fillId="49" borderId="73" applyNumberFormat="0" applyProtection="0">
      <alignment horizontal="left" vertical="center" indent="1"/>
    </xf>
    <xf numFmtId="4" fontId="36" fillId="49" borderId="73" applyNumberFormat="0" applyProtection="0">
      <alignment horizontal="left" vertical="center" indent="1"/>
    </xf>
    <xf numFmtId="4" fontId="36" fillId="49" borderId="73" applyNumberFormat="0" applyProtection="0">
      <alignment horizontal="left" vertical="center" indent="1"/>
    </xf>
    <xf numFmtId="4" fontId="36" fillId="49" borderId="73" applyNumberFormat="0" applyProtection="0">
      <alignment horizontal="left" vertical="center" indent="1"/>
    </xf>
    <xf numFmtId="4" fontId="36" fillId="49" borderId="73" applyNumberFormat="0" applyProtection="0">
      <alignment horizontal="left" vertical="center" indent="1"/>
    </xf>
    <xf numFmtId="4" fontId="36" fillId="49" borderId="73" applyNumberFormat="0" applyProtection="0">
      <alignment horizontal="left" vertical="center" indent="1"/>
    </xf>
    <xf numFmtId="4" fontId="36" fillId="49" borderId="73" applyNumberFormat="0" applyProtection="0">
      <alignment horizontal="left" vertical="center" indent="1"/>
    </xf>
    <xf numFmtId="4" fontId="36" fillId="49" borderId="73" applyNumberFormat="0" applyProtection="0">
      <alignment horizontal="left" vertical="center" indent="1"/>
    </xf>
    <xf numFmtId="4" fontId="36" fillId="49" borderId="73" applyNumberFormat="0" applyProtection="0">
      <alignment horizontal="left" vertical="center" indent="1"/>
    </xf>
    <xf numFmtId="4" fontId="36" fillId="49" borderId="73" applyNumberFormat="0" applyProtection="0">
      <alignment horizontal="left" vertical="center" indent="1"/>
    </xf>
    <xf numFmtId="4" fontId="36" fillId="49" borderId="73" applyNumberFormat="0" applyProtection="0">
      <alignment horizontal="left" vertical="center" indent="1"/>
    </xf>
    <xf numFmtId="4" fontId="36" fillId="49" borderId="73" applyNumberFormat="0" applyProtection="0">
      <alignment horizontal="left" vertical="center" indent="1"/>
    </xf>
    <xf numFmtId="4" fontId="36" fillId="49" borderId="73" applyNumberFormat="0" applyProtection="0">
      <alignment horizontal="left" vertical="center" indent="1"/>
    </xf>
    <xf numFmtId="4" fontId="36" fillId="49" borderId="73" applyNumberFormat="0" applyProtection="0">
      <alignment horizontal="left" vertical="center" indent="1"/>
    </xf>
    <xf numFmtId="4" fontId="36" fillId="49" borderId="73" applyNumberFormat="0" applyProtection="0">
      <alignment horizontal="left" vertical="center" indent="1"/>
    </xf>
    <xf numFmtId="4" fontId="36" fillId="49" borderId="73" applyNumberFormat="0" applyProtection="0">
      <alignment horizontal="left" vertical="center" indent="1"/>
    </xf>
    <xf numFmtId="4" fontId="36" fillId="49" borderId="73" applyNumberFormat="0" applyProtection="0">
      <alignment horizontal="left" vertical="center" indent="1"/>
    </xf>
    <xf numFmtId="4" fontId="36" fillId="49" borderId="73" applyNumberFormat="0" applyProtection="0">
      <alignment horizontal="left" vertical="center" indent="1"/>
    </xf>
    <xf numFmtId="4" fontId="36" fillId="49" borderId="73" applyNumberFormat="0" applyProtection="0">
      <alignment horizontal="left" vertical="center" indent="1"/>
    </xf>
    <xf numFmtId="4" fontId="36" fillId="49" borderId="73" applyNumberFormat="0" applyProtection="0">
      <alignment horizontal="left" vertical="center" indent="1"/>
    </xf>
    <xf numFmtId="4" fontId="36" fillId="49" borderId="73" applyNumberFormat="0" applyProtection="0">
      <alignment horizontal="left" vertical="center" indent="1"/>
    </xf>
    <xf numFmtId="4" fontId="36" fillId="49" borderId="73" applyNumberFormat="0" applyProtection="0">
      <alignment horizontal="left" vertical="center" indent="1"/>
    </xf>
    <xf numFmtId="4" fontId="36" fillId="49" borderId="73" applyNumberFormat="0" applyProtection="0">
      <alignment horizontal="left" vertical="center" indent="1"/>
    </xf>
    <xf numFmtId="4" fontId="36" fillId="49" borderId="73" applyNumberFormat="0" applyProtection="0">
      <alignment horizontal="left" vertical="center" indent="1"/>
    </xf>
    <xf numFmtId="4" fontId="36" fillId="49" borderId="73" applyNumberFormat="0" applyProtection="0">
      <alignment horizontal="left" vertical="center" indent="1"/>
    </xf>
    <xf numFmtId="4" fontId="36" fillId="49" borderId="73" applyNumberFormat="0" applyProtection="0">
      <alignment horizontal="left" vertical="center" indent="1"/>
    </xf>
    <xf numFmtId="4" fontId="36" fillId="49" borderId="73" applyNumberFormat="0" applyProtection="0">
      <alignment horizontal="left" vertical="center" indent="1"/>
    </xf>
    <xf numFmtId="4" fontId="36" fillId="49" borderId="73" applyNumberFormat="0" applyProtection="0">
      <alignment horizontal="left" vertical="center" indent="1"/>
    </xf>
    <xf numFmtId="4" fontId="36" fillId="49" borderId="73" applyNumberFormat="0" applyProtection="0">
      <alignment horizontal="left" vertical="center" indent="1"/>
    </xf>
    <xf numFmtId="4" fontId="36" fillId="49" borderId="73" applyNumberFormat="0" applyProtection="0">
      <alignment horizontal="left" vertical="center" indent="1"/>
    </xf>
    <xf numFmtId="4" fontId="36" fillId="49" borderId="73" applyNumberFormat="0" applyProtection="0">
      <alignment horizontal="left" vertical="center" indent="1"/>
    </xf>
    <xf numFmtId="4" fontId="36" fillId="49" borderId="73" applyNumberFormat="0" applyProtection="0">
      <alignment horizontal="left" vertical="center" indent="1"/>
    </xf>
    <xf numFmtId="4" fontId="36" fillId="49" borderId="73" applyNumberFormat="0" applyProtection="0">
      <alignment horizontal="left" vertical="center" indent="1"/>
    </xf>
    <xf numFmtId="4" fontId="36" fillId="49" borderId="73" applyNumberFormat="0" applyProtection="0">
      <alignment horizontal="left" vertical="center" indent="1"/>
    </xf>
    <xf numFmtId="4" fontId="36" fillId="49" borderId="73" applyNumberFormat="0" applyProtection="0">
      <alignment horizontal="left" vertical="center" indent="1"/>
    </xf>
    <xf numFmtId="4" fontId="36" fillId="49" borderId="73" applyNumberFormat="0" applyProtection="0">
      <alignment horizontal="left" vertical="center" indent="1"/>
    </xf>
    <xf numFmtId="4" fontId="36" fillId="49" borderId="73" applyNumberFormat="0" applyProtection="0">
      <alignment horizontal="left" vertical="center" indent="1"/>
    </xf>
    <xf numFmtId="4" fontId="36" fillId="49" borderId="73" applyNumberFormat="0" applyProtection="0">
      <alignment horizontal="left" vertical="center" indent="1"/>
    </xf>
    <xf numFmtId="4" fontId="36" fillId="49" borderId="73" applyNumberFormat="0" applyProtection="0">
      <alignment horizontal="left" vertical="center" indent="1"/>
    </xf>
    <xf numFmtId="4" fontId="36" fillId="49" borderId="73" applyNumberFormat="0" applyProtection="0">
      <alignment horizontal="left" vertical="center" indent="1"/>
    </xf>
    <xf numFmtId="4" fontId="36" fillId="49" borderId="73" applyNumberFormat="0" applyProtection="0">
      <alignment horizontal="left" vertical="center" indent="1"/>
    </xf>
    <xf numFmtId="4" fontId="36" fillId="49" borderId="73" applyNumberFormat="0" applyProtection="0">
      <alignment horizontal="left" vertical="center" indent="1"/>
    </xf>
    <xf numFmtId="4" fontId="36" fillId="49" borderId="73" applyNumberFormat="0" applyProtection="0">
      <alignment horizontal="left" vertical="center" indent="1"/>
    </xf>
    <xf numFmtId="4" fontId="36" fillId="49" borderId="73" applyNumberFormat="0" applyProtection="0">
      <alignment horizontal="left" vertical="center" indent="1"/>
    </xf>
    <xf numFmtId="4" fontId="36" fillId="49" borderId="73" applyNumberFormat="0" applyProtection="0">
      <alignment horizontal="left" vertical="center" indent="1"/>
    </xf>
    <xf numFmtId="4" fontId="36" fillId="49" borderId="73" applyNumberFormat="0" applyProtection="0">
      <alignment horizontal="left" vertical="center" indent="1"/>
    </xf>
    <xf numFmtId="4" fontId="36" fillId="49" borderId="73" applyNumberFormat="0" applyProtection="0">
      <alignment horizontal="left" vertical="center" indent="1"/>
    </xf>
    <xf numFmtId="4" fontId="36" fillId="49" borderId="73" applyNumberFormat="0" applyProtection="0">
      <alignment horizontal="left" vertical="center" indent="1"/>
    </xf>
    <xf numFmtId="4" fontId="36" fillId="49" borderId="73" applyNumberFormat="0" applyProtection="0">
      <alignment horizontal="left" vertical="center" indent="1"/>
    </xf>
    <xf numFmtId="4" fontId="36" fillId="49" borderId="73" applyNumberFormat="0" applyProtection="0">
      <alignment horizontal="left" vertical="center" indent="1"/>
    </xf>
    <xf numFmtId="4" fontId="36" fillId="49" borderId="73" applyNumberFormat="0" applyProtection="0">
      <alignment horizontal="left" vertical="center" indent="1"/>
    </xf>
    <xf numFmtId="4" fontId="36" fillId="49" borderId="73" applyNumberFormat="0" applyProtection="0">
      <alignment horizontal="left" vertical="center" indent="1"/>
    </xf>
    <xf numFmtId="4" fontId="36" fillId="49" borderId="73" applyNumberFormat="0" applyProtection="0">
      <alignment horizontal="left" vertical="center" indent="1"/>
    </xf>
    <xf numFmtId="4" fontId="36" fillId="49" borderId="73" applyNumberFormat="0" applyProtection="0">
      <alignment horizontal="left" vertical="center" indent="1"/>
    </xf>
    <xf numFmtId="4" fontId="36" fillId="49" borderId="73" applyNumberFormat="0" applyProtection="0">
      <alignment horizontal="left" vertical="center" indent="1"/>
    </xf>
    <xf numFmtId="4" fontId="36" fillId="49" borderId="73" applyNumberFormat="0" applyProtection="0">
      <alignment horizontal="left" vertical="center" indent="1"/>
    </xf>
    <xf numFmtId="4" fontId="36" fillId="49" borderId="73" applyNumberFormat="0" applyProtection="0">
      <alignment horizontal="left" vertical="center" indent="1"/>
    </xf>
    <xf numFmtId="4" fontId="36" fillId="49" borderId="73" applyNumberFormat="0" applyProtection="0">
      <alignment horizontal="left" vertical="center" indent="1"/>
    </xf>
    <xf numFmtId="4" fontId="36" fillId="49" borderId="73" applyNumberFormat="0" applyProtection="0">
      <alignment horizontal="left" vertical="center" indent="1"/>
    </xf>
    <xf numFmtId="4" fontId="36" fillId="49" borderId="73" applyNumberFormat="0" applyProtection="0">
      <alignment horizontal="left" vertical="center" indent="1"/>
    </xf>
    <xf numFmtId="4" fontId="36" fillId="49" borderId="73" applyNumberFormat="0" applyProtection="0">
      <alignment horizontal="left" vertical="center" indent="1"/>
    </xf>
    <xf numFmtId="4" fontId="36" fillId="49" borderId="73" applyNumberFormat="0" applyProtection="0">
      <alignment horizontal="left" vertical="center" indent="1"/>
    </xf>
    <xf numFmtId="4" fontId="36" fillId="49" borderId="73" applyNumberFormat="0" applyProtection="0">
      <alignment horizontal="left" vertical="center" indent="1"/>
    </xf>
    <xf numFmtId="4" fontId="36" fillId="49" borderId="73" applyNumberFormat="0" applyProtection="0">
      <alignment horizontal="left" vertical="center" indent="1"/>
    </xf>
    <xf numFmtId="4" fontId="36" fillId="49" borderId="73" applyNumberFormat="0" applyProtection="0">
      <alignment horizontal="left" vertical="center" indent="1"/>
    </xf>
    <xf numFmtId="4" fontId="36" fillId="49" borderId="73" applyNumberFormat="0" applyProtection="0">
      <alignment horizontal="left" vertical="center" indent="1"/>
    </xf>
    <xf numFmtId="4" fontId="36" fillId="49" borderId="73" applyNumberFormat="0" applyProtection="0">
      <alignment horizontal="left" vertical="center" indent="1"/>
    </xf>
    <xf numFmtId="4" fontId="36" fillId="49" borderId="73" applyNumberFormat="0" applyProtection="0">
      <alignment horizontal="left" vertical="center" indent="1"/>
    </xf>
    <xf numFmtId="4" fontId="36" fillId="49" borderId="73" applyNumberFormat="0" applyProtection="0">
      <alignment horizontal="left" vertical="center" indent="1"/>
    </xf>
    <xf numFmtId="4" fontId="36" fillId="49" borderId="73" applyNumberFormat="0" applyProtection="0">
      <alignment horizontal="left" vertical="center" indent="1"/>
    </xf>
    <xf numFmtId="4" fontId="36" fillId="49" borderId="73" applyNumberFormat="0" applyProtection="0">
      <alignment horizontal="left" vertical="center" indent="1"/>
    </xf>
    <xf numFmtId="4" fontId="36" fillId="49" borderId="73" applyNumberFormat="0" applyProtection="0">
      <alignment horizontal="left" vertical="center" indent="1"/>
    </xf>
    <xf numFmtId="4" fontId="36" fillId="49" borderId="73" applyNumberFormat="0" applyProtection="0">
      <alignment horizontal="left" vertical="center" indent="1"/>
    </xf>
    <xf numFmtId="4" fontId="36" fillId="49" borderId="73" applyNumberFormat="0" applyProtection="0">
      <alignment horizontal="left" vertical="center" indent="1"/>
    </xf>
    <xf numFmtId="4" fontId="36" fillId="49" borderId="73" applyNumberFormat="0" applyProtection="0">
      <alignment horizontal="left" vertical="center" indent="1"/>
    </xf>
    <xf numFmtId="4" fontId="36" fillId="49" borderId="73" applyNumberFormat="0" applyProtection="0">
      <alignment horizontal="left" vertical="center" indent="1"/>
    </xf>
    <xf numFmtId="4" fontId="36" fillId="49" borderId="73" applyNumberFormat="0" applyProtection="0">
      <alignment horizontal="left" vertical="center" indent="1"/>
    </xf>
    <xf numFmtId="4" fontId="36" fillId="49" borderId="73" applyNumberFormat="0" applyProtection="0">
      <alignment horizontal="left" vertical="center" indent="1"/>
    </xf>
    <xf numFmtId="4" fontId="36" fillId="49" borderId="73" applyNumberFormat="0" applyProtection="0">
      <alignment horizontal="left" vertical="center" indent="1"/>
    </xf>
    <xf numFmtId="4" fontId="36" fillId="49" borderId="73" applyNumberFormat="0" applyProtection="0">
      <alignment horizontal="left" vertical="center" indent="1"/>
    </xf>
    <xf numFmtId="4" fontId="36" fillId="49" borderId="73" applyNumberFormat="0" applyProtection="0">
      <alignment horizontal="left" vertical="center" indent="1"/>
    </xf>
    <xf numFmtId="4" fontId="36" fillId="49" borderId="73" applyNumberFormat="0" applyProtection="0">
      <alignment horizontal="left" vertical="center" indent="1"/>
    </xf>
    <xf numFmtId="4" fontId="36" fillId="49" borderId="73" applyNumberFormat="0" applyProtection="0">
      <alignment horizontal="left" vertical="center" indent="1"/>
    </xf>
    <xf numFmtId="4" fontId="36" fillId="49" borderId="73" applyNumberFormat="0" applyProtection="0">
      <alignment horizontal="left" vertical="center" indent="1"/>
    </xf>
    <xf numFmtId="4" fontId="36" fillId="49" borderId="73" applyNumberFormat="0" applyProtection="0">
      <alignment horizontal="left" vertical="center" indent="1"/>
    </xf>
    <xf numFmtId="4" fontId="36" fillId="49" borderId="73" applyNumberFormat="0" applyProtection="0">
      <alignment horizontal="left" vertical="center" indent="1"/>
    </xf>
    <xf numFmtId="4" fontId="36" fillId="49" borderId="73" applyNumberFormat="0" applyProtection="0">
      <alignment horizontal="left" vertical="center" indent="1"/>
    </xf>
    <xf numFmtId="4" fontId="36" fillId="49" borderId="73" applyNumberFormat="0" applyProtection="0">
      <alignment horizontal="left" vertical="center" indent="1"/>
    </xf>
    <xf numFmtId="4" fontId="36" fillId="49" borderId="73" applyNumberFormat="0" applyProtection="0">
      <alignment horizontal="left" vertical="center" indent="1"/>
    </xf>
    <xf numFmtId="4" fontId="36" fillId="49" borderId="73" applyNumberFormat="0" applyProtection="0">
      <alignment horizontal="left" vertical="center" indent="1"/>
    </xf>
    <xf numFmtId="4" fontId="36" fillId="49" borderId="73" applyNumberFormat="0" applyProtection="0">
      <alignment horizontal="left" vertical="center" indent="1"/>
    </xf>
    <xf numFmtId="4" fontId="36" fillId="49" borderId="73" applyNumberFormat="0" applyProtection="0">
      <alignment horizontal="left" vertical="center" indent="1"/>
    </xf>
    <xf numFmtId="4" fontId="36" fillId="49" borderId="73" applyNumberFormat="0" applyProtection="0">
      <alignment horizontal="left" vertical="center" indent="1"/>
    </xf>
    <xf numFmtId="4" fontId="36" fillId="49" borderId="73" applyNumberFormat="0" applyProtection="0">
      <alignment horizontal="left" vertical="center" indent="1"/>
    </xf>
    <xf numFmtId="4" fontId="36" fillId="49" borderId="73" applyNumberFormat="0" applyProtection="0">
      <alignment horizontal="left" vertical="center" indent="1"/>
    </xf>
    <xf numFmtId="4" fontId="36" fillId="49" borderId="73" applyNumberFormat="0" applyProtection="0">
      <alignment horizontal="left" vertical="center" indent="1"/>
    </xf>
    <xf numFmtId="4" fontId="36" fillId="49" borderId="73" applyNumberFormat="0" applyProtection="0">
      <alignment horizontal="left" vertical="center" indent="1"/>
    </xf>
    <xf numFmtId="4" fontId="36" fillId="49" borderId="73" applyNumberFormat="0" applyProtection="0">
      <alignment horizontal="left" vertical="center" indent="1"/>
    </xf>
    <xf numFmtId="4" fontId="36" fillId="49" borderId="73" applyNumberFormat="0" applyProtection="0">
      <alignment horizontal="left" vertical="center" indent="1"/>
    </xf>
    <xf numFmtId="4" fontId="36" fillId="49" borderId="73" applyNumberFormat="0" applyProtection="0">
      <alignment horizontal="left" vertical="center" indent="1"/>
    </xf>
    <xf numFmtId="4" fontId="36" fillId="49" borderId="73" applyNumberFormat="0" applyProtection="0">
      <alignment horizontal="left" vertical="center" indent="1"/>
    </xf>
    <xf numFmtId="4" fontId="36" fillId="49" borderId="73" applyNumberFormat="0" applyProtection="0">
      <alignment horizontal="left" vertical="center" indent="1"/>
    </xf>
    <xf numFmtId="4" fontId="36" fillId="49" borderId="73" applyNumberFormat="0" applyProtection="0">
      <alignment horizontal="left" vertical="center" indent="1"/>
    </xf>
    <xf numFmtId="4" fontId="36" fillId="49" borderId="73" applyNumberFormat="0" applyProtection="0">
      <alignment horizontal="left" vertical="center" indent="1"/>
    </xf>
    <xf numFmtId="4" fontId="36" fillId="49" borderId="73" applyNumberFormat="0" applyProtection="0">
      <alignment horizontal="left" vertical="center" indent="1"/>
    </xf>
    <xf numFmtId="4" fontId="36" fillId="49" borderId="73" applyNumberFormat="0" applyProtection="0">
      <alignment horizontal="left" vertical="center" indent="1"/>
    </xf>
    <xf numFmtId="4" fontId="36" fillId="49" borderId="73" applyNumberFormat="0" applyProtection="0">
      <alignment horizontal="left" vertical="center" indent="1"/>
    </xf>
    <xf numFmtId="4" fontId="36" fillId="49" borderId="73" applyNumberFormat="0" applyProtection="0">
      <alignment horizontal="left" vertical="center" indent="1"/>
    </xf>
    <xf numFmtId="4" fontId="36" fillId="49" borderId="73" applyNumberFormat="0" applyProtection="0">
      <alignment horizontal="left" vertical="center" indent="1"/>
    </xf>
    <xf numFmtId="4" fontId="36" fillId="49" borderId="73" applyNumberFormat="0" applyProtection="0">
      <alignment horizontal="left" vertical="center" indent="1"/>
    </xf>
    <xf numFmtId="4" fontId="36" fillId="49" borderId="73" applyNumberFormat="0" applyProtection="0">
      <alignment horizontal="left" vertical="center" indent="1"/>
    </xf>
    <xf numFmtId="4" fontId="36" fillId="49" borderId="73" applyNumberFormat="0" applyProtection="0">
      <alignment horizontal="left" vertical="center" indent="1"/>
    </xf>
    <xf numFmtId="4" fontId="36" fillId="49" borderId="73" applyNumberFormat="0" applyProtection="0">
      <alignment horizontal="left" vertical="center" indent="1"/>
    </xf>
    <xf numFmtId="4" fontId="36" fillId="49" borderId="73" applyNumberFormat="0" applyProtection="0">
      <alignment horizontal="left" vertical="center" indent="1"/>
    </xf>
    <xf numFmtId="4" fontId="36" fillId="49" borderId="73" applyNumberFormat="0" applyProtection="0">
      <alignment horizontal="left" vertical="center" indent="1"/>
    </xf>
    <xf numFmtId="4" fontId="36" fillId="49" borderId="73" applyNumberFormat="0" applyProtection="0">
      <alignment horizontal="left" vertical="center" indent="1"/>
    </xf>
    <xf numFmtId="4" fontId="36" fillId="49" borderId="73" applyNumberFormat="0" applyProtection="0">
      <alignment horizontal="left" vertical="center" indent="1"/>
    </xf>
    <xf numFmtId="4" fontId="36" fillId="49" borderId="73" applyNumberFormat="0" applyProtection="0">
      <alignment horizontal="left" vertical="center" indent="1"/>
    </xf>
    <xf numFmtId="4" fontId="36" fillId="49" borderId="73" applyNumberFormat="0" applyProtection="0">
      <alignment horizontal="left" vertical="center" indent="1"/>
    </xf>
    <xf numFmtId="4" fontId="36" fillId="49" borderId="73" applyNumberFormat="0" applyProtection="0">
      <alignment horizontal="left" vertical="center" indent="1"/>
    </xf>
    <xf numFmtId="4" fontId="36" fillId="49" borderId="73" applyNumberFormat="0" applyProtection="0">
      <alignment horizontal="left" vertical="center" indent="1"/>
    </xf>
    <xf numFmtId="4" fontId="36" fillId="49" borderId="73" applyNumberFormat="0" applyProtection="0">
      <alignment horizontal="left" vertical="center" indent="1"/>
    </xf>
    <xf numFmtId="4" fontId="36" fillId="49" borderId="73" applyNumberFormat="0" applyProtection="0">
      <alignment horizontal="left" vertical="center" indent="1"/>
    </xf>
    <xf numFmtId="4" fontId="36" fillId="49" borderId="73" applyNumberFormat="0" applyProtection="0">
      <alignment horizontal="left" vertical="center" indent="1"/>
    </xf>
    <xf numFmtId="4" fontId="36" fillId="49" borderId="73" applyNumberFormat="0" applyProtection="0">
      <alignment horizontal="left" vertical="center" indent="1"/>
    </xf>
    <xf numFmtId="4" fontId="36" fillId="49" borderId="73" applyNumberFormat="0" applyProtection="0">
      <alignment horizontal="left" vertical="center" indent="1"/>
    </xf>
    <xf numFmtId="4" fontId="36" fillId="49" borderId="73" applyNumberFormat="0" applyProtection="0">
      <alignment horizontal="left" vertical="center" indent="1"/>
    </xf>
    <xf numFmtId="4" fontId="36" fillId="49" borderId="73" applyNumberFormat="0" applyProtection="0">
      <alignment horizontal="left" vertical="center" indent="1"/>
    </xf>
    <xf numFmtId="4" fontId="36" fillId="49" borderId="73" applyNumberFormat="0" applyProtection="0">
      <alignment horizontal="left" vertical="center" indent="1"/>
    </xf>
    <xf numFmtId="4" fontId="36" fillId="49" borderId="73" applyNumberFormat="0" applyProtection="0">
      <alignment horizontal="left" vertical="center" indent="1"/>
    </xf>
    <xf numFmtId="4" fontId="36" fillId="49" borderId="73" applyNumberFormat="0" applyProtection="0">
      <alignment horizontal="left" vertical="center" indent="1"/>
    </xf>
    <xf numFmtId="4" fontId="36" fillId="49" borderId="73" applyNumberFormat="0" applyProtection="0">
      <alignment horizontal="left" vertical="center" indent="1"/>
    </xf>
    <xf numFmtId="4" fontId="36" fillId="49" borderId="73" applyNumberFormat="0" applyProtection="0">
      <alignment horizontal="left" vertical="center" indent="1"/>
    </xf>
    <xf numFmtId="4" fontId="36" fillId="49" borderId="73" applyNumberFormat="0" applyProtection="0">
      <alignment horizontal="left" vertical="center" indent="1"/>
    </xf>
    <xf numFmtId="4" fontId="36" fillId="49" borderId="73" applyNumberFormat="0" applyProtection="0">
      <alignment horizontal="left" vertical="center" indent="1"/>
    </xf>
    <xf numFmtId="4" fontId="36" fillId="49" borderId="73" applyNumberFormat="0" applyProtection="0">
      <alignment horizontal="left" vertical="center" indent="1"/>
    </xf>
    <xf numFmtId="4" fontId="36" fillId="49" borderId="73" applyNumberFormat="0" applyProtection="0">
      <alignment horizontal="left" vertical="center" indent="1"/>
    </xf>
    <xf numFmtId="4" fontId="36" fillId="49" borderId="73" applyNumberFormat="0" applyProtection="0">
      <alignment horizontal="left" vertical="center" indent="1"/>
    </xf>
    <xf numFmtId="4" fontId="36" fillId="49" borderId="73" applyNumberFormat="0" applyProtection="0">
      <alignment horizontal="left" vertical="center" indent="1"/>
    </xf>
    <xf numFmtId="4" fontId="36" fillId="49" borderId="73" applyNumberFormat="0" applyProtection="0">
      <alignment horizontal="left" vertical="center" indent="1"/>
    </xf>
    <xf numFmtId="4" fontId="36" fillId="49" borderId="73" applyNumberFormat="0" applyProtection="0">
      <alignment horizontal="left" vertical="center" indent="1"/>
    </xf>
    <xf numFmtId="4" fontId="36" fillId="49" borderId="73" applyNumberFormat="0" applyProtection="0">
      <alignment horizontal="left" vertical="center" indent="1"/>
    </xf>
    <xf numFmtId="4" fontId="36" fillId="49" borderId="73" applyNumberFormat="0" applyProtection="0">
      <alignment horizontal="left" vertical="center" indent="1"/>
    </xf>
    <xf numFmtId="4" fontId="36" fillId="49" borderId="73" applyNumberFormat="0" applyProtection="0">
      <alignment horizontal="left" vertical="center" indent="1"/>
    </xf>
    <xf numFmtId="4" fontId="36" fillId="49" borderId="73" applyNumberFormat="0" applyProtection="0">
      <alignment horizontal="left" vertical="center" indent="1"/>
    </xf>
    <xf numFmtId="4" fontId="36" fillId="49" borderId="73" applyNumberFormat="0" applyProtection="0">
      <alignment horizontal="left" vertical="center" indent="1"/>
    </xf>
    <xf numFmtId="4" fontId="36" fillId="49" borderId="73" applyNumberFormat="0" applyProtection="0">
      <alignment horizontal="left" vertical="center" indent="1"/>
    </xf>
    <xf numFmtId="4" fontId="36" fillId="49" borderId="73" applyNumberFormat="0" applyProtection="0">
      <alignment horizontal="left" vertical="center" indent="1"/>
    </xf>
    <xf numFmtId="4" fontId="36" fillId="49" borderId="73" applyNumberFormat="0" applyProtection="0">
      <alignment horizontal="left" vertical="center" indent="1"/>
    </xf>
    <xf numFmtId="4" fontId="36" fillId="49" borderId="73" applyNumberFormat="0" applyProtection="0">
      <alignment horizontal="left" vertical="center" indent="1"/>
    </xf>
    <xf numFmtId="4" fontId="36" fillId="49" borderId="73" applyNumberFormat="0" applyProtection="0">
      <alignment horizontal="left" vertical="center" indent="1"/>
    </xf>
    <xf numFmtId="4" fontId="36" fillId="49" borderId="73" applyNumberFormat="0" applyProtection="0">
      <alignment horizontal="left" vertical="center" indent="1"/>
    </xf>
    <xf numFmtId="4" fontId="36" fillId="49" borderId="73" applyNumberFormat="0" applyProtection="0">
      <alignment horizontal="left" vertical="center" indent="1"/>
    </xf>
    <xf numFmtId="4" fontId="36" fillId="49" borderId="73" applyNumberFormat="0" applyProtection="0">
      <alignment horizontal="left" vertical="center" indent="1"/>
    </xf>
    <xf numFmtId="4" fontId="36" fillId="49" borderId="73" applyNumberFormat="0" applyProtection="0">
      <alignment horizontal="left" vertical="center" indent="1"/>
    </xf>
    <xf numFmtId="4" fontId="36" fillId="49" borderId="73" applyNumberFormat="0" applyProtection="0">
      <alignment horizontal="left" vertical="center" indent="1"/>
    </xf>
    <xf numFmtId="4" fontId="36" fillId="49" borderId="73" applyNumberFormat="0" applyProtection="0">
      <alignment horizontal="left" vertical="center" indent="1"/>
    </xf>
    <xf numFmtId="4" fontId="36" fillId="49" borderId="73" applyNumberFormat="0" applyProtection="0">
      <alignment horizontal="left" vertical="center" indent="1"/>
    </xf>
    <xf numFmtId="4" fontId="36" fillId="49" borderId="73" applyNumberFormat="0" applyProtection="0">
      <alignment horizontal="left" vertical="center" indent="1"/>
    </xf>
    <xf numFmtId="4" fontId="36" fillId="49" borderId="73" applyNumberFormat="0" applyProtection="0">
      <alignment horizontal="left" vertical="center" indent="1"/>
    </xf>
    <xf numFmtId="4" fontId="36" fillId="49" borderId="73" applyNumberFormat="0" applyProtection="0">
      <alignment horizontal="left" vertical="center" indent="1"/>
    </xf>
    <xf numFmtId="4" fontId="36" fillId="49" borderId="73" applyNumberFormat="0" applyProtection="0">
      <alignment horizontal="left" vertical="center" indent="1"/>
    </xf>
    <xf numFmtId="4" fontId="36" fillId="49" borderId="73" applyNumberFormat="0" applyProtection="0">
      <alignment horizontal="left" vertical="center" indent="1"/>
    </xf>
    <xf numFmtId="4" fontId="36" fillId="49" borderId="73" applyNumberFormat="0" applyProtection="0">
      <alignment horizontal="left" vertical="center" indent="1"/>
    </xf>
    <xf numFmtId="4" fontId="36" fillId="49" borderId="73" applyNumberFormat="0" applyProtection="0">
      <alignment horizontal="left" vertical="center" indent="1"/>
    </xf>
    <xf numFmtId="4" fontId="36" fillId="49" borderId="73" applyNumberFormat="0" applyProtection="0">
      <alignment horizontal="left" vertical="center" indent="1"/>
    </xf>
    <xf numFmtId="4" fontId="36" fillId="49" borderId="73" applyNumberFormat="0" applyProtection="0">
      <alignment horizontal="left" vertical="center" indent="1"/>
    </xf>
    <xf numFmtId="4" fontId="36" fillId="49" borderId="73" applyNumberFormat="0" applyProtection="0">
      <alignment horizontal="left" vertical="center" indent="1"/>
    </xf>
    <xf numFmtId="4" fontId="36" fillId="49" borderId="73" applyNumberFormat="0" applyProtection="0">
      <alignment horizontal="left" vertical="center" indent="1"/>
    </xf>
    <xf numFmtId="4" fontId="36" fillId="49" borderId="73" applyNumberFormat="0" applyProtection="0">
      <alignment horizontal="left" vertical="center" indent="1"/>
    </xf>
    <xf numFmtId="4" fontId="36" fillId="49" borderId="73" applyNumberFormat="0" applyProtection="0">
      <alignment horizontal="left" vertical="center" indent="1"/>
    </xf>
    <xf numFmtId="4" fontId="36" fillId="49" borderId="73" applyNumberFormat="0" applyProtection="0">
      <alignment horizontal="left" vertical="center" indent="1"/>
    </xf>
    <xf numFmtId="4" fontId="36" fillId="49" borderId="73" applyNumberFormat="0" applyProtection="0">
      <alignment horizontal="left" vertical="center" indent="1"/>
    </xf>
    <xf numFmtId="4" fontId="36" fillId="49" borderId="73" applyNumberFormat="0" applyProtection="0">
      <alignment horizontal="left" vertical="center" indent="1"/>
    </xf>
    <xf numFmtId="4" fontId="36" fillId="49" borderId="73" applyNumberFormat="0" applyProtection="0">
      <alignment horizontal="left" vertical="center" indent="1"/>
    </xf>
    <xf numFmtId="4" fontId="36" fillId="49" borderId="73" applyNumberFormat="0" applyProtection="0">
      <alignment horizontal="left" vertical="center" indent="1"/>
    </xf>
    <xf numFmtId="4" fontId="36" fillId="49" borderId="73" applyNumberFormat="0" applyProtection="0">
      <alignment horizontal="left" vertical="center" indent="1"/>
    </xf>
    <xf numFmtId="4" fontId="36" fillId="49" borderId="73" applyNumberFormat="0" applyProtection="0">
      <alignment horizontal="left" vertical="center" indent="1"/>
    </xf>
    <xf numFmtId="4" fontId="36" fillId="49" borderId="73" applyNumberFormat="0" applyProtection="0">
      <alignment horizontal="left" vertical="center" indent="1"/>
    </xf>
    <xf numFmtId="4" fontId="36" fillId="49" borderId="73" applyNumberFormat="0" applyProtection="0">
      <alignment horizontal="left" vertical="center" indent="1"/>
    </xf>
    <xf numFmtId="4" fontId="36" fillId="49" borderId="73" applyNumberFormat="0" applyProtection="0">
      <alignment horizontal="left" vertical="center" indent="1"/>
    </xf>
    <xf numFmtId="4" fontId="36" fillId="49" borderId="73" applyNumberFormat="0" applyProtection="0">
      <alignment horizontal="left" vertical="center" indent="1"/>
    </xf>
    <xf numFmtId="4" fontId="36" fillId="49" borderId="73" applyNumberFormat="0" applyProtection="0">
      <alignment horizontal="left" vertical="center" indent="1"/>
    </xf>
    <xf numFmtId="4" fontId="36" fillId="49" borderId="73" applyNumberFormat="0" applyProtection="0">
      <alignment horizontal="left" vertical="center" indent="1"/>
    </xf>
    <xf numFmtId="4" fontId="36" fillId="49" borderId="73" applyNumberFormat="0" applyProtection="0">
      <alignment horizontal="left" vertical="center" indent="1"/>
    </xf>
    <xf numFmtId="4" fontId="36" fillId="49" borderId="73" applyNumberFormat="0" applyProtection="0">
      <alignment horizontal="left" vertical="center" indent="1"/>
    </xf>
    <xf numFmtId="4" fontId="36" fillId="49" borderId="73" applyNumberFormat="0" applyProtection="0">
      <alignment horizontal="left" vertical="center" indent="1"/>
    </xf>
    <xf numFmtId="4" fontId="36" fillId="49" borderId="73" applyNumberFormat="0" applyProtection="0">
      <alignment horizontal="left" vertical="center" indent="1"/>
    </xf>
    <xf numFmtId="4" fontId="36" fillId="49" borderId="73" applyNumberFormat="0" applyProtection="0">
      <alignment horizontal="left" vertical="center" indent="1"/>
    </xf>
    <xf numFmtId="4" fontId="36" fillId="49" borderId="73" applyNumberFormat="0" applyProtection="0">
      <alignment horizontal="left" vertical="center" indent="1"/>
    </xf>
    <xf numFmtId="4" fontId="36" fillId="49" borderId="73" applyNumberFormat="0" applyProtection="0">
      <alignment horizontal="left" vertical="center" indent="1"/>
    </xf>
    <xf numFmtId="4" fontId="36" fillId="49" borderId="73" applyNumberFormat="0" applyProtection="0">
      <alignment horizontal="left" vertical="center" indent="1"/>
    </xf>
    <xf numFmtId="4" fontId="36" fillId="49" borderId="73" applyNumberFormat="0" applyProtection="0">
      <alignment horizontal="left" vertical="center" indent="1"/>
    </xf>
    <xf numFmtId="4" fontId="36" fillId="49" borderId="73" applyNumberFormat="0" applyProtection="0">
      <alignment horizontal="left" vertical="center" indent="1"/>
    </xf>
    <xf numFmtId="4" fontId="36" fillId="49" borderId="73" applyNumberFormat="0" applyProtection="0">
      <alignment horizontal="left" vertical="center" indent="1"/>
    </xf>
    <xf numFmtId="4" fontId="36" fillId="49" borderId="73" applyNumberFormat="0" applyProtection="0">
      <alignment horizontal="left" vertical="center" indent="1"/>
    </xf>
    <xf numFmtId="4" fontId="36" fillId="49" borderId="73" applyNumberFormat="0" applyProtection="0">
      <alignment horizontal="left" vertical="center" indent="1"/>
    </xf>
    <xf numFmtId="4" fontId="36" fillId="49" borderId="73" applyNumberFormat="0" applyProtection="0">
      <alignment horizontal="left" vertical="center" indent="1"/>
    </xf>
    <xf numFmtId="4" fontId="36" fillId="49" borderId="73" applyNumberFormat="0" applyProtection="0">
      <alignment horizontal="left" vertical="center" indent="1"/>
    </xf>
    <xf numFmtId="4" fontId="36" fillId="49" borderId="73" applyNumberFormat="0" applyProtection="0">
      <alignment horizontal="left" vertical="center" indent="1"/>
    </xf>
    <xf numFmtId="4" fontId="36" fillId="49" borderId="73" applyNumberFormat="0" applyProtection="0">
      <alignment horizontal="left" vertical="center" indent="1"/>
    </xf>
    <xf numFmtId="4" fontId="36" fillId="49" borderId="73" applyNumberFormat="0" applyProtection="0">
      <alignment horizontal="left" vertical="center" indent="1"/>
    </xf>
    <xf numFmtId="4" fontId="36" fillId="49" borderId="73" applyNumberFormat="0" applyProtection="0">
      <alignment horizontal="left" vertical="center" indent="1"/>
    </xf>
    <xf numFmtId="4" fontId="36" fillId="49" borderId="73" applyNumberFormat="0" applyProtection="0">
      <alignment horizontal="left" vertical="center" indent="1"/>
    </xf>
    <xf numFmtId="4" fontId="36" fillId="49" borderId="73" applyNumberFormat="0" applyProtection="0">
      <alignment horizontal="left" vertical="center" indent="1"/>
    </xf>
    <xf numFmtId="4" fontId="36" fillId="49" borderId="73" applyNumberFormat="0" applyProtection="0">
      <alignment horizontal="left" vertical="center" indent="1"/>
    </xf>
    <xf numFmtId="4" fontId="36" fillId="49" borderId="73" applyNumberFormat="0" applyProtection="0">
      <alignment horizontal="left" vertical="center" indent="1"/>
    </xf>
    <xf numFmtId="4" fontId="36" fillId="49" borderId="73" applyNumberFormat="0" applyProtection="0">
      <alignment horizontal="left" vertical="center" indent="1"/>
    </xf>
    <xf numFmtId="4" fontId="36" fillId="49" borderId="73" applyNumberFormat="0" applyProtection="0">
      <alignment horizontal="left" vertical="center" indent="1"/>
    </xf>
    <xf numFmtId="4" fontId="36" fillId="49" borderId="73" applyNumberFormat="0" applyProtection="0">
      <alignment horizontal="left" vertical="center" indent="1"/>
    </xf>
    <xf numFmtId="4" fontId="36" fillId="49" borderId="73" applyNumberFormat="0" applyProtection="0">
      <alignment horizontal="left" vertical="center" indent="1"/>
    </xf>
    <xf numFmtId="4" fontId="36" fillId="49" borderId="73" applyNumberFormat="0" applyProtection="0">
      <alignment horizontal="left" vertical="center" indent="1"/>
    </xf>
    <xf numFmtId="4" fontId="36" fillId="49" borderId="73" applyNumberFormat="0" applyProtection="0">
      <alignment horizontal="left" vertical="center" indent="1"/>
    </xf>
    <xf numFmtId="4" fontId="36" fillId="49" borderId="73" applyNumberFormat="0" applyProtection="0">
      <alignment horizontal="left" vertical="center" indent="1"/>
    </xf>
    <xf numFmtId="4" fontId="36" fillId="49" borderId="73" applyNumberFormat="0" applyProtection="0">
      <alignment horizontal="left" vertical="center" indent="1"/>
    </xf>
    <xf numFmtId="4" fontId="36" fillId="49" borderId="73" applyNumberFormat="0" applyProtection="0">
      <alignment horizontal="left" vertical="center" indent="1"/>
    </xf>
    <xf numFmtId="4" fontId="36" fillId="49" borderId="73" applyNumberFormat="0" applyProtection="0">
      <alignment horizontal="left" vertical="center" indent="1"/>
    </xf>
    <xf numFmtId="4" fontId="36" fillId="49" borderId="73" applyNumberFormat="0" applyProtection="0">
      <alignment horizontal="left" vertical="center" indent="1"/>
    </xf>
    <xf numFmtId="4" fontId="36" fillId="49" borderId="73" applyNumberFormat="0" applyProtection="0">
      <alignment horizontal="left" vertical="center" indent="1"/>
    </xf>
    <xf numFmtId="4" fontId="36" fillId="49" borderId="73" applyNumberFormat="0" applyProtection="0">
      <alignment horizontal="left" vertical="center" indent="1"/>
    </xf>
    <xf numFmtId="4" fontId="36" fillId="49" borderId="73" applyNumberFormat="0" applyProtection="0">
      <alignment horizontal="left" vertical="center" indent="1"/>
    </xf>
    <xf numFmtId="4" fontId="36" fillId="49" borderId="73" applyNumberFormat="0" applyProtection="0">
      <alignment horizontal="left" vertical="center" indent="1"/>
    </xf>
    <xf numFmtId="4" fontId="36" fillId="49" borderId="73" applyNumberFormat="0" applyProtection="0">
      <alignment horizontal="left" vertical="center" indent="1"/>
    </xf>
    <xf numFmtId="4" fontId="36" fillId="49" borderId="73" applyNumberFormat="0" applyProtection="0">
      <alignment horizontal="left" vertical="center" indent="1"/>
    </xf>
    <xf numFmtId="4" fontId="36" fillId="49" borderId="73" applyNumberFormat="0" applyProtection="0">
      <alignment horizontal="left" vertical="center" indent="1"/>
    </xf>
    <xf numFmtId="4" fontId="36" fillId="49" borderId="73" applyNumberFormat="0" applyProtection="0">
      <alignment horizontal="left" vertical="center" indent="1"/>
    </xf>
    <xf numFmtId="4" fontId="36" fillId="49" borderId="73" applyNumberFormat="0" applyProtection="0">
      <alignment horizontal="left" vertical="center" indent="1"/>
    </xf>
    <xf numFmtId="4" fontId="36" fillId="49" borderId="73" applyNumberFormat="0" applyProtection="0">
      <alignment horizontal="left" vertical="center" indent="1"/>
    </xf>
    <xf numFmtId="4" fontId="36" fillId="49" borderId="73" applyNumberFormat="0" applyProtection="0">
      <alignment horizontal="left" vertical="center" indent="1"/>
    </xf>
    <xf numFmtId="4" fontId="36" fillId="49" borderId="73" applyNumberFormat="0" applyProtection="0">
      <alignment horizontal="left" vertical="center" indent="1"/>
    </xf>
    <xf numFmtId="4" fontId="36" fillId="49" borderId="73" applyNumberFormat="0" applyProtection="0">
      <alignment horizontal="left" vertical="center" indent="1"/>
    </xf>
    <xf numFmtId="4" fontId="36" fillId="49" borderId="73" applyNumberFormat="0" applyProtection="0">
      <alignment horizontal="left" vertical="center" indent="1"/>
    </xf>
    <xf numFmtId="4" fontId="36" fillId="49" borderId="73" applyNumberFormat="0" applyProtection="0">
      <alignment horizontal="left" vertical="center" indent="1"/>
    </xf>
    <xf numFmtId="4" fontId="36" fillId="49" borderId="73" applyNumberFormat="0" applyProtection="0">
      <alignment horizontal="left" vertical="center" indent="1"/>
    </xf>
    <xf numFmtId="4" fontId="36" fillId="49" borderId="73" applyNumberFormat="0" applyProtection="0">
      <alignment horizontal="left" vertical="center" indent="1"/>
    </xf>
    <xf numFmtId="4" fontId="36" fillId="49" borderId="73" applyNumberFormat="0" applyProtection="0">
      <alignment horizontal="left" vertical="center" indent="1"/>
    </xf>
    <xf numFmtId="4" fontId="36" fillId="49" borderId="73" applyNumberFormat="0" applyProtection="0">
      <alignment horizontal="left" vertical="center" indent="1"/>
    </xf>
    <xf numFmtId="4" fontId="36" fillId="49" borderId="73" applyNumberFormat="0" applyProtection="0">
      <alignment horizontal="left" vertical="center" indent="1"/>
    </xf>
    <xf numFmtId="4" fontId="36" fillId="49" borderId="73" applyNumberFormat="0" applyProtection="0">
      <alignment horizontal="left" vertical="center" indent="1"/>
    </xf>
    <xf numFmtId="4" fontId="36" fillId="49" borderId="73" applyNumberFormat="0" applyProtection="0">
      <alignment horizontal="left" vertical="center" indent="1"/>
    </xf>
    <xf numFmtId="4" fontId="36" fillId="49" borderId="73" applyNumberFormat="0" applyProtection="0">
      <alignment horizontal="left" vertical="center" indent="1"/>
    </xf>
    <xf numFmtId="4" fontId="36" fillId="49" borderId="73" applyNumberFormat="0" applyProtection="0">
      <alignment horizontal="left" vertical="center" indent="1"/>
    </xf>
    <xf numFmtId="4" fontId="36" fillId="49" borderId="73" applyNumberFormat="0" applyProtection="0">
      <alignment horizontal="left" vertical="center" indent="1"/>
    </xf>
    <xf numFmtId="4" fontId="36" fillId="49" borderId="73" applyNumberFormat="0" applyProtection="0">
      <alignment horizontal="left" vertical="center" indent="1"/>
    </xf>
    <xf numFmtId="4" fontId="36" fillId="49" borderId="73" applyNumberFormat="0" applyProtection="0">
      <alignment horizontal="left" vertical="center" indent="1"/>
    </xf>
    <xf numFmtId="4" fontId="36" fillId="49" borderId="73" applyNumberFormat="0" applyProtection="0">
      <alignment horizontal="left" vertical="center" indent="1"/>
    </xf>
    <xf numFmtId="4" fontId="36" fillId="49" borderId="73" applyNumberFormat="0" applyProtection="0">
      <alignment horizontal="left" vertical="center" indent="1"/>
    </xf>
    <xf numFmtId="4" fontId="36" fillId="49" borderId="73" applyNumberFormat="0" applyProtection="0">
      <alignment horizontal="left" vertical="center" indent="1"/>
    </xf>
    <xf numFmtId="4" fontId="36" fillId="49" borderId="73" applyNumberFormat="0" applyProtection="0">
      <alignment horizontal="left" vertical="center" indent="1"/>
    </xf>
    <xf numFmtId="4" fontId="36" fillId="49" borderId="73" applyNumberFormat="0" applyProtection="0">
      <alignment horizontal="left" vertical="center" indent="1"/>
    </xf>
    <xf numFmtId="4" fontId="36" fillId="49" borderId="73" applyNumberFormat="0" applyProtection="0">
      <alignment horizontal="left" vertical="center" indent="1"/>
    </xf>
    <xf numFmtId="4" fontId="36" fillId="49" borderId="73" applyNumberFormat="0" applyProtection="0">
      <alignment horizontal="left" vertical="center" indent="1"/>
    </xf>
    <xf numFmtId="4" fontId="36" fillId="49" borderId="73" applyNumberFormat="0" applyProtection="0">
      <alignment horizontal="left" vertical="center" indent="1"/>
    </xf>
    <xf numFmtId="4" fontId="36" fillId="49" borderId="73" applyNumberFormat="0" applyProtection="0">
      <alignment horizontal="left" vertical="center" indent="1"/>
    </xf>
    <xf numFmtId="4" fontId="36" fillId="49" borderId="73" applyNumberFormat="0" applyProtection="0">
      <alignment horizontal="left" vertical="center" indent="1"/>
    </xf>
    <xf numFmtId="4" fontId="36" fillId="49" borderId="73" applyNumberFormat="0" applyProtection="0">
      <alignment horizontal="left" vertical="center" indent="1"/>
    </xf>
    <xf numFmtId="4" fontId="36" fillId="49" borderId="73" applyNumberFormat="0" applyProtection="0">
      <alignment horizontal="left" vertical="center" indent="1"/>
    </xf>
    <xf numFmtId="4" fontId="36" fillId="49" borderId="73" applyNumberFormat="0" applyProtection="0">
      <alignment horizontal="left" vertical="center" indent="1"/>
    </xf>
    <xf numFmtId="4" fontId="36" fillId="49" borderId="73" applyNumberFormat="0" applyProtection="0">
      <alignment horizontal="left" vertical="center" indent="1"/>
    </xf>
    <xf numFmtId="4" fontId="36" fillId="49" borderId="73" applyNumberFormat="0" applyProtection="0">
      <alignment horizontal="left" vertical="center" indent="1"/>
    </xf>
    <xf numFmtId="4" fontId="36" fillId="49" borderId="73" applyNumberFormat="0" applyProtection="0">
      <alignment horizontal="left" vertical="center" indent="1"/>
    </xf>
    <xf numFmtId="4" fontId="36" fillId="49" borderId="73" applyNumberFormat="0" applyProtection="0">
      <alignment horizontal="left" vertical="center" indent="1"/>
    </xf>
    <xf numFmtId="4" fontId="36" fillId="49" borderId="73" applyNumberFormat="0" applyProtection="0">
      <alignment horizontal="left" vertical="center" indent="1"/>
    </xf>
    <xf numFmtId="4" fontId="36" fillId="49" borderId="73" applyNumberFormat="0" applyProtection="0">
      <alignment horizontal="left" vertical="center" indent="1"/>
    </xf>
    <xf numFmtId="4" fontId="36" fillId="49" borderId="73" applyNumberFormat="0" applyProtection="0">
      <alignment horizontal="left" vertical="center" indent="1"/>
    </xf>
    <xf numFmtId="4" fontId="36" fillId="49" borderId="73" applyNumberFormat="0" applyProtection="0">
      <alignment horizontal="left" vertical="center" indent="1"/>
    </xf>
    <xf numFmtId="4" fontId="36" fillId="49" borderId="73" applyNumberFormat="0" applyProtection="0">
      <alignment horizontal="left" vertical="center" indent="1"/>
    </xf>
    <xf numFmtId="4" fontId="36" fillId="49" borderId="73" applyNumberFormat="0" applyProtection="0">
      <alignment horizontal="left" vertical="center" indent="1"/>
    </xf>
    <xf numFmtId="4" fontId="36" fillId="49" borderId="73" applyNumberFormat="0" applyProtection="0">
      <alignment horizontal="left" vertical="center" indent="1"/>
    </xf>
    <xf numFmtId="4" fontId="36" fillId="49" borderId="73" applyNumberFormat="0" applyProtection="0">
      <alignment horizontal="left" vertical="center" indent="1"/>
    </xf>
    <xf numFmtId="4" fontId="36" fillId="49" borderId="73" applyNumberFormat="0" applyProtection="0">
      <alignment horizontal="left" vertical="center" indent="1"/>
    </xf>
    <xf numFmtId="4" fontId="36" fillId="49" borderId="73" applyNumberFormat="0" applyProtection="0">
      <alignment horizontal="left" vertical="center" indent="1"/>
    </xf>
    <xf numFmtId="4" fontId="36" fillId="49" borderId="73" applyNumberFormat="0" applyProtection="0">
      <alignment horizontal="left" vertical="center" indent="1"/>
    </xf>
    <xf numFmtId="4" fontId="36" fillId="49" borderId="73" applyNumberFormat="0" applyProtection="0">
      <alignment horizontal="left" vertical="center" indent="1"/>
    </xf>
    <xf numFmtId="4" fontId="36" fillId="49" borderId="73" applyNumberFormat="0" applyProtection="0">
      <alignment horizontal="left" vertical="center" indent="1"/>
    </xf>
    <xf numFmtId="4" fontId="36" fillId="49" borderId="73" applyNumberFormat="0" applyProtection="0">
      <alignment horizontal="left" vertical="center" indent="1"/>
    </xf>
    <xf numFmtId="4" fontId="36" fillId="49" borderId="73" applyNumberFormat="0" applyProtection="0">
      <alignment horizontal="left" vertical="center" indent="1"/>
    </xf>
    <xf numFmtId="4" fontId="36" fillId="49" borderId="73" applyNumberFormat="0" applyProtection="0">
      <alignment horizontal="left" vertical="center" indent="1"/>
    </xf>
    <xf numFmtId="4" fontId="36" fillId="49" borderId="73" applyNumberFormat="0" applyProtection="0">
      <alignment horizontal="left" vertical="center" indent="1"/>
    </xf>
    <xf numFmtId="4" fontId="36" fillId="49" borderId="73" applyNumberFormat="0" applyProtection="0">
      <alignment horizontal="left" vertical="center" indent="1"/>
    </xf>
    <xf numFmtId="4" fontId="36" fillId="49" borderId="73" applyNumberFormat="0" applyProtection="0">
      <alignment horizontal="left" vertical="center" indent="1"/>
    </xf>
    <xf numFmtId="4" fontId="36" fillId="49" borderId="73" applyNumberFormat="0" applyProtection="0">
      <alignment horizontal="left" vertical="center" indent="1"/>
    </xf>
    <xf numFmtId="4" fontId="36" fillId="49" borderId="73" applyNumberFormat="0" applyProtection="0">
      <alignment horizontal="left" vertical="center" indent="1"/>
    </xf>
    <xf numFmtId="4" fontId="36" fillId="49" borderId="73" applyNumberFormat="0" applyProtection="0">
      <alignment horizontal="left" vertical="center" indent="1"/>
    </xf>
    <xf numFmtId="4" fontId="36" fillId="49" borderId="73" applyNumberFormat="0" applyProtection="0">
      <alignment horizontal="left" vertical="center" indent="1"/>
    </xf>
    <xf numFmtId="4" fontId="36" fillId="49" borderId="73" applyNumberFormat="0" applyProtection="0">
      <alignment horizontal="left" vertical="center" indent="1"/>
    </xf>
    <xf numFmtId="4" fontId="36" fillId="49" borderId="73" applyNumberFormat="0" applyProtection="0">
      <alignment horizontal="left" vertical="center" indent="1"/>
    </xf>
    <xf numFmtId="4" fontId="36" fillId="49" borderId="73" applyNumberFormat="0" applyProtection="0">
      <alignment horizontal="left" vertical="center" indent="1"/>
    </xf>
    <xf numFmtId="4" fontId="36" fillId="49" borderId="73" applyNumberFormat="0" applyProtection="0">
      <alignment horizontal="left" vertical="center" indent="1"/>
    </xf>
    <xf numFmtId="4" fontId="36" fillId="49" borderId="73" applyNumberFormat="0" applyProtection="0">
      <alignment horizontal="left" vertical="center" indent="1"/>
    </xf>
    <xf numFmtId="4" fontId="36" fillId="49" borderId="73" applyNumberFormat="0" applyProtection="0">
      <alignment horizontal="left" vertical="center" indent="1"/>
    </xf>
    <xf numFmtId="4" fontId="36" fillId="49" borderId="73" applyNumberFormat="0" applyProtection="0">
      <alignment horizontal="left" vertical="center" indent="1"/>
    </xf>
    <xf numFmtId="4" fontId="36" fillId="49" borderId="73" applyNumberFormat="0" applyProtection="0">
      <alignment horizontal="left" vertical="center" indent="1"/>
    </xf>
    <xf numFmtId="4" fontId="36" fillId="49" borderId="73" applyNumberFormat="0" applyProtection="0">
      <alignment horizontal="left" vertical="center" indent="1"/>
    </xf>
    <xf numFmtId="4" fontId="36" fillId="49" borderId="73" applyNumberFormat="0" applyProtection="0">
      <alignment horizontal="left" vertical="center" indent="1"/>
    </xf>
    <xf numFmtId="4" fontId="36" fillId="49" borderId="73" applyNumberFormat="0" applyProtection="0">
      <alignment horizontal="left" vertical="center" indent="1"/>
    </xf>
    <xf numFmtId="4" fontId="36" fillId="49" borderId="73" applyNumberFormat="0" applyProtection="0">
      <alignment horizontal="left" vertical="center" indent="1"/>
    </xf>
    <xf numFmtId="4" fontId="36" fillId="49" borderId="73" applyNumberFormat="0" applyProtection="0">
      <alignment horizontal="left" vertical="center" indent="1"/>
    </xf>
    <xf numFmtId="4" fontId="36" fillId="49" borderId="73" applyNumberFormat="0" applyProtection="0">
      <alignment horizontal="left" vertical="center" indent="1"/>
    </xf>
    <xf numFmtId="4" fontId="36" fillId="49" borderId="73" applyNumberFormat="0" applyProtection="0">
      <alignment horizontal="left" vertical="center" indent="1"/>
    </xf>
    <xf numFmtId="4" fontId="36" fillId="49" borderId="73" applyNumberFormat="0" applyProtection="0">
      <alignment horizontal="left" vertical="center" indent="1"/>
    </xf>
    <xf numFmtId="4" fontId="36" fillId="49" borderId="73" applyNumberFormat="0" applyProtection="0">
      <alignment horizontal="left" vertical="center" indent="1"/>
    </xf>
    <xf numFmtId="4" fontId="36" fillId="49" borderId="73" applyNumberFormat="0" applyProtection="0">
      <alignment horizontal="left" vertical="center" indent="1"/>
    </xf>
    <xf numFmtId="4" fontId="36" fillId="49" borderId="73" applyNumberFormat="0" applyProtection="0">
      <alignment horizontal="left" vertical="center" indent="1"/>
    </xf>
    <xf numFmtId="4" fontId="36" fillId="49" borderId="73" applyNumberFormat="0" applyProtection="0">
      <alignment horizontal="left" vertical="center" indent="1"/>
    </xf>
    <xf numFmtId="4" fontId="36" fillId="49" borderId="73" applyNumberFormat="0" applyProtection="0">
      <alignment horizontal="left" vertical="center" indent="1"/>
    </xf>
    <xf numFmtId="4" fontId="36" fillId="49" borderId="73" applyNumberFormat="0" applyProtection="0">
      <alignment horizontal="left" vertical="center" indent="1"/>
    </xf>
    <xf numFmtId="4" fontId="36" fillId="49" borderId="73" applyNumberFormat="0" applyProtection="0">
      <alignment horizontal="left" vertical="center" indent="1"/>
    </xf>
    <xf numFmtId="4" fontId="36" fillId="49" borderId="73" applyNumberFormat="0" applyProtection="0">
      <alignment horizontal="left" vertical="center" indent="1"/>
    </xf>
    <xf numFmtId="4" fontId="36" fillId="49" borderId="73" applyNumberFormat="0" applyProtection="0">
      <alignment horizontal="left" vertical="center" indent="1"/>
    </xf>
    <xf numFmtId="4" fontId="36" fillId="49" borderId="73" applyNumberFormat="0" applyProtection="0">
      <alignment horizontal="left" vertical="center" indent="1"/>
    </xf>
    <xf numFmtId="4" fontId="36" fillId="49" borderId="73" applyNumberFormat="0" applyProtection="0">
      <alignment horizontal="left" vertical="center" indent="1"/>
    </xf>
    <xf numFmtId="4" fontId="36" fillId="49" borderId="73" applyNumberFormat="0" applyProtection="0">
      <alignment horizontal="left" vertical="center" indent="1"/>
    </xf>
    <xf numFmtId="4" fontId="36" fillId="49" borderId="73" applyNumberFormat="0" applyProtection="0">
      <alignment horizontal="left" vertical="center" indent="1"/>
    </xf>
    <xf numFmtId="4" fontId="36" fillId="49" borderId="73" applyNumberFormat="0" applyProtection="0">
      <alignment horizontal="left" vertical="center" indent="1"/>
    </xf>
    <xf numFmtId="4" fontId="36" fillId="49" borderId="73" applyNumberFormat="0" applyProtection="0">
      <alignment horizontal="left" vertical="center" indent="1"/>
    </xf>
    <xf numFmtId="4" fontId="36" fillId="49" borderId="73" applyNumberFormat="0" applyProtection="0">
      <alignment horizontal="left" vertical="center" indent="1"/>
    </xf>
    <xf numFmtId="4" fontId="36" fillId="49" borderId="73" applyNumberFormat="0" applyProtection="0">
      <alignment horizontal="left" vertical="center" indent="1"/>
    </xf>
    <xf numFmtId="4" fontId="36" fillId="49" borderId="73" applyNumberFormat="0" applyProtection="0">
      <alignment horizontal="left" vertical="center" indent="1"/>
    </xf>
    <xf numFmtId="4" fontId="36" fillId="49" borderId="73" applyNumberFormat="0" applyProtection="0">
      <alignment horizontal="left" vertical="center" indent="1"/>
    </xf>
    <xf numFmtId="4" fontId="36" fillId="49" borderId="73" applyNumberFormat="0" applyProtection="0">
      <alignment horizontal="left" vertical="center" indent="1"/>
    </xf>
    <xf numFmtId="4" fontId="36" fillId="49" borderId="73" applyNumberFormat="0" applyProtection="0">
      <alignment horizontal="left" vertical="center" indent="1"/>
    </xf>
    <xf numFmtId="4" fontId="36" fillId="49" borderId="73" applyNumberFormat="0" applyProtection="0">
      <alignment horizontal="left" vertical="center" indent="1"/>
    </xf>
    <xf numFmtId="4" fontId="36" fillId="49" borderId="73" applyNumberFormat="0" applyProtection="0">
      <alignment horizontal="left" vertical="center" indent="1"/>
    </xf>
    <xf numFmtId="4" fontId="36" fillId="49" borderId="73" applyNumberFormat="0" applyProtection="0">
      <alignment horizontal="left" vertical="center" indent="1"/>
    </xf>
    <xf numFmtId="4" fontId="36" fillId="49" borderId="73" applyNumberFormat="0" applyProtection="0">
      <alignment horizontal="left" vertical="center" indent="1"/>
    </xf>
    <xf numFmtId="4" fontId="36" fillId="49" borderId="73" applyNumberFormat="0" applyProtection="0">
      <alignment horizontal="left" vertical="center" indent="1"/>
    </xf>
    <xf numFmtId="4" fontId="36" fillId="49" borderId="73" applyNumberFormat="0" applyProtection="0">
      <alignment horizontal="left" vertical="center" indent="1"/>
    </xf>
    <xf numFmtId="4" fontId="36" fillId="49" borderId="73" applyNumberFormat="0" applyProtection="0">
      <alignment horizontal="left" vertical="center" indent="1"/>
    </xf>
    <xf numFmtId="4" fontId="36" fillId="49" borderId="73" applyNumberFormat="0" applyProtection="0">
      <alignment horizontal="left" vertical="center" indent="1"/>
    </xf>
    <xf numFmtId="4" fontId="36" fillId="49" borderId="73" applyNumberFormat="0" applyProtection="0">
      <alignment horizontal="left" vertical="center" indent="1"/>
    </xf>
    <xf numFmtId="4" fontId="36" fillId="49" borderId="73" applyNumberFormat="0" applyProtection="0">
      <alignment horizontal="left" vertical="center" indent="1"/>
    </xf>
    <xf numFmtId="4" fontId="36" fillId="49" borderId="73" applyNumberFormat="0" applyProtection="0">
      <alignment horizontal="left" vertical="center" indent="1"/>
    </xf>
    <xf numFmtId="4" fontId="36" fillId="49" borderId="73" applyNumberFormat="0" applyProtection="0">
      <alignment horizontal="left" vertical="center" indent="1"/>
    </xf>
    <xf numFmtId="4" fontId="36" fillId="49" borderId="73" applyNumberFormat="0" applyProtection="0">
      <alignment horizontal="left" vertical="center" indent="1"/>
    </xf>
    <xf numFmtId="4" fontId="36" fillId="49" borderId="73" applyNumberFormat="0" applyProtection="0">
      <alignment horizontal="left" vertical="center" indent="1"/>
    </xf>
    <xf numFmtId="4" fontId="36" fillId="49" borderId="73" applyNumberFormat="0" applyProtection="0">
      <alignment horizontal="left" vertical="center" indent="1"/>
    </xf>
    <xf numFmtId="4" fontId="36" fillId="49" borderId="73" applyNumberFormat="0" applyProtection="0">
      <alignment horizontal="left" vertical="center" indent="1"/>
    </xf>
    <xf numFmtId="4" fontId="36" fillId="49" borderId="73" applyNumberFormat="0" applyProtection="0">
      <alignment horizontal="left" vertical="center" indent="1"/>
    </xf>
    <xf numFmtId="4" fontId="36" fillId="49" borderId="73" applyNumberFormat="0" applyProtection="0">
      <alignment horizontal="left" vertical="center" indent="1"/>
    </xf>
    <xf numFmtId="4" fontId="36" fillId="49" borderId="73" applyNumberFormat="0" applyProtection="0">
      <alignment horizontal="left" vertical="center" indent="1"/>
    </xf>
    <xf numFmtId="4" fontId="36" fillId="49" borderId="73" applyNumberFormat="0" applyProtection="0">
      <alignment horizontal="left" vertical="center" indent="1"/>
    </xf>
    <xf numFmtId="4" fontId="36" fillId="49" borderId="73" applyNumberFormat="0" applyProtection="0">
      <alignment horizontal="left" vertical="center" indent="1"/>
    </xf>
    <xf numFmtId="4" fontId="36" fillId="49" borderId="73" applyNumberFormat="0" applyProtection="0">
      <alignment horizontal="left" vertical="center" indent="1"/>
    </xf>
    <xf numFmtId="4" fontId="36" fillId="49" borderId="73" applyNumberFormat="0" applyProtection="0">
      <alignment horizontal="left" vertical="center" indent="1"/>
    </xf>
    <xf numFmtId="4" fontId="36" fillId="49" borderId="73" applyNumberFormat="0" applyProtection="0">
      <alignment horizontal="left" vertical="center" indent="1"/>
    </xf>
    <xf numFmtId="4" fontId="36" fillId="49" borderId="73" applyNumberFormat="0" applyProtection="0">
      <alignment horizontal="left" vertical="center" indent="1"/>
    </xf>
    <xf numFmtId="4" fontId="36" fillId="49" borderId="73" applyNumberFormat="0" applyProtection="0">
      <alignment horizontal="left" vertical="center" indent="1"/>
    </xf>
    <xf numFmtId="4" fontId="36" fillId="49" borderId="73" applyNumberFormat="0" applyProtection="0">
      <alignment horizontal="left" vertical="center" indent="1"/>
    </xf>
    <xf numFmtId="4" fontId="36" fillId="49" borderId="73" applyNumberFormat="0" applyProtection="0">
      <alignment horizontal="left" vertical="center" indent="1"/>
    </xf>
    <xf numFmtId="4" fontId="36" fillId="49" borderId="73" applyNumberFormat="0" applyProtection="0">
      <alignment horizontal="left" vertical="center" indent="1"/>
    </xf>
    <xf numFmtId="4" fontId="36" fillId="49" borderId="73" applyNumberFormat="0" applyProtection="0">
      <alignment horizontal="left" vertical="center" indent="1"/>
    </xf>
    <xf numFmtId="4" fontId="36" fillId="49" borderId="73" applyNumberFormat="0" applyProtection="0">
      <alignment horizontal="left" vertical="center" indent="1"/>
    </xf>
    <xf numFmtId="4" fontId="36" fillId="49" borderId="73" applyNumberFormat="0" applyProtection="0">
      <alignment horizontal="left" vertical="center" indent="1"/>
    </xf>
    <xf numFmtId="4" fontId="36" fillId="49" borderId="73" applyNumberFormat="0" applyProtection="0">
      <alignment horizontal="left" vertical="center" indent="1"/>
    </xf>
    <xf numFmtId="4" fontId="36" fillId="49" borderId="73" applyNumberFormat="0" applyProtection="0">
      <alignment horizontal="left" vertical="center" indent="1"/>
    </xf>
    <xf numFmtId="4" fontId="36" fillId="49" borderId="73" applyNumberFormat="0" applyProtection="0">
      <alignment horizontal="left" vertical="center" indent="1"/>
    </xf>
    <xf numFmtId="4" fontId="36" fillId="49" borderId="73" applyNumberFormat="0" applyProtection="0">
      <alignment horizontal="left" vertical="center" indent="1"/>
    </xf>
    <xf numFmtId="4" fontId="36" fillId="49" borderId="73" applyNumberFormat="0" applyProtection="0">
      <alignment horizontal="left" vertical="center" indent="1"/>
    </xf>
    <xf numFmtId="4" fontId="36" fillId="49" borderId="73" applyNumberFormat="0" applyProtection="0">
      <alignment horizontal="left" vertical="center" indent="1"/>
    </xf>
    <xf numFmtId="4" fontId="36" fillId="49" borderId="73" applyNumberFormat="0" applyProtection="0">
      <alignment horizontal="left" vertical="center" indent="1"/>
    </xf>
    <xf numFmtId="4" fontId="36" fillId="49" borderId="73" applyNumberFormat="0" applyProtection="0">
      <alignment horizontal="left" vertical="center" indent="1"/>
    </xf>
    <xf numFmtId="4" fontId="36" fillId="49" borderId="73" applyNumberFormat="0" applyProtection="0">
      <alignment horizontal="left" vertical="center" indent="1"/>
    </xf>
    <xf numFmtId="4" fontId="36" fillId="49" borderId="73" applyNumberFormat="0" applyProtection="0">
      <alignment horizontal="left" vertical="center" indent="1"/>
    </xf>
    <xf numFmtId="4" fontId="36" fillId="49" borderId="73" applyNumberFormat="0" applyProtection="0">
      <alignment horizontal="left" vertical="center" indent="1"/>
    </xf>
    <xf numFmtId="4" fontId="36" fillId="49" borderId="73" applyNumberFormat="0" applyProtection="0">
      <alignment horizontal="left" vertical="center" indent="1"/>
    </xf>
    <xf numFmtId="4" fontId="36" fillId="49" borderId="73" applyNumberFormat="0" applyProtection="0">
      <alignment horizontal="left" vertical="center" indent="1"/>
    </xf>
    <xf numFmtId="4" fontId="36" fillId="49" borderId="73" applyNumberFormat="0" applyProtection="0">
      <alignment horizontal="left" vertical="center" indent="1"/>
    </xf>
    <xf numFmtId="4" fontId="36" fillId="49" borderId="73" applyNumberFormat="0" applyProtection="0">
      <alignment horizontal="left" vertical="center" indent="1"/>
    </xf>
    <xf numFmtId="4" fontId="36" fillId="49" borderId="73" applyNumberFormat="0" applyProtection="0">
      <alignment horizontal="left" vertical="center" indent="1"/>
    </xf>
    <xf numFmtId="4" fontId="36" fillId="49" borderId="73" applyNumberFormat="0" applyProtection="0">
      <alignment horizontal="left" vertical="center" indent="1"/>
    </xf>
    <xf numFmtId="4" fontId="36" fillId="49" borderId="73" applyNumberFormat="0" applyProtection="0">
      <alignment horizontal="left" vertical="center" indent="1"/>
    </xf>
    <xf numFmtId="4" fontId="36" fillId="49" borderId="73" applyNumberFormat="0" applyProtection="0">
      <alignment horizontal="left" vertical="center" indent="1"/>
    </xf>
    <xf numFmtId="4" fontId="36" fillId="49" borderId="73" applyNumberFormat="0" applyProtection="0">
      <alignment horizontal="left" vertical="center" indent="1"/>
    </xf>
    <xf numFmtId="4" fontId="36" fillId="49" borderId="73" applyNumberFormat="0" applyProtection="0">
      <alignment horizontal="left" vertical="center" indent="1"/>
    </xf>
    <xf numFmtId="4" fontId="36" fillId="49" borderId="73" applyNumberFormat="0" applyProtection="0">
      <alignment horizontal="left" vertical="center" indent="1"/>
    </xf>
    <xf numFmtId="4" fontId="36" fillId="49" borderId="73" applyNumberFormat="0" applyProtection="0">
      <alignment horizontal="left" vertical="center" indent="1"/>
    </xf>
    <xf numFmtId="4" fontId="36" fillId="49" borderId="73" applyNumberFormat="0" applyProtection="0">
      <alignment horizontal="left" vertical="center" indent="1"/>
    </xf>
    <xf numFmtId="4" fontId="36" fillId="49" borderId="73" applyNumberFormat="0" applyProtection="0">
      <alignment horizontal="left" vertical="center" indent="1"/>
    </xf>
    <xf numFmtId="4" fontId="36" fillId="49" borderId="73" applyNumberFormat="0" applyProtection="0">
      <alignment horizontal="left" vertical="center" indent="1"/>
    </xf>
    <xf numFmtId="4" fontId="36" fillId="49" borderId="73" applyNumberFormat="0" applyProtection="0">
      <alignment horizontal="left" vertical="center" indent="1"/>
    </xf>
    <xf numFmtId="4" fontId="36" fillId="49" borderId="73" applyNumberFormat="0" applyProtection="0">
      <alignment horizontal="left" vertical="center" indent="1"/>
    </xf>
    <xf numFmtId="4" fontId="36" fillId="49" borderId="73" applyNumberFormat="0" applyProtection="0">
      <alignment horizontal="left" vertical="center" indent="1"/>
    </xf>
    <xf numFmtId="4" fontId="36" fillId="49" borderId="73" applyNumberFormat="0" applyProtection="0">
      <alignment horizontal="left" vertical="center" indent="1"/>
    </xf>
    <xf numFmtId="4" fontId="36" fillId="49" borderId="73" applyNumberFormat="0" applyProtection="0">
      <alignment horizontal="left" vertical="center" indent="1"/>
    </xf>
    <xf numFmtId="4" fontId="36" fillId="49" borderId="73" applyNumberFormat="0" applyProtection="0">
      <alignment horizontal="left" vertical="center" indent="1"/>
    </xf>
    <xf numFmtId="4" fontId="36" fillId="49" borderId="73" applyNumberFormat="0" applyProtection="0">
      <alignment horizontal="left" vertical="center" indent="1"/>
    </xf>
    <xf numFmtId="4" fontId="36" fillId="49" borderId="73" applyNumberFormat="0" applyProtection="0">
      <alignment horizontal="left" vertical="center" indent="1"/>
    </xf>
    <xf numFmtId="4" fontId="36" fillId="49" borderId="73" applyNumberFormat="0" applyProtection="0">
      <alignment horizontal="left" vertical="center" indent="1"/>
    </xf>
    <xf numFmtId="4" fontId="36" fillId="49" borderId="73" applyNumberFormat="0" applyProtection="0">
      <alignment horizontal="left" vertical="center" indent="1"/>
    </xf>
    <xf numFmtId="4" fontId="36" fillId="49" borderId="73" applyNumberFormat="0" applyProtection="0">
      <alignment horizontal="left" vertical="center" indent="1"/>
    </xf>
    <xf numFmtId="4" fontId="36" fillId="49" borderId="73" applyNumberFormat="0" applyProtection="0">
      <alignment horizontal="left" vertical="center" indent="1"/>
    </xf>
    <xf numFmtId="4" fontId="36" fillId="49" borderId="73" applyNumberFormat="0" applyProtection="0">
      <alignment horizontal="left" vertical="center" indent="1"/>
    </xf>
    <xf numFmtId="4" fontId="36" fillId="49" borderId="73" applyNumberFormat="0" applyProtection="0">
      <alignment horizontal="left" vertical="center" indent="1"/>
    </xf>
    <xf numFmtId="4" fontId="36" fillId="49" borderId="73" applyNumberFormat="0" applyProtection="0">
      <alignment horizontal="left" vertical="center" indent="1"/>
    </xf>
    <xf numFmtId="4" fontId="36" fillId="49" borderId="73" applyNumberFormat="0" applyProtection="0">
      <alignment horizontal="left" vertical="center" indent="1"/>
    </xf>
    <xf numFmtId="4" fontId="36" fillId="49" borderId="73" applyNumberFormat="0" applyProtection="0">
      <alignment horizontal="left" vertical="center" indent="1"/>
    </xf>
    <xf numFmtId="4" fontId="36" fillId="49" borderId="73" applyNumberFormat="0" applyProtection="0">
      <alignment horizontal="left" vertical="center" indent="1"/>
    </xf>
    <xf numFmtId="4" fontId="36" fillId="49" borderId="73" applyNumberFormat="0" applyProtection="0">
      <alignment horizontal="left" vertical="center" indent="1"/>
    </xf>
    <xf numFmtId="4" fontId="36" fillId="49" borderId="73" applyNumberFormat="0" applyProtection="0">
      <alignment horizontal="left" vertical="center" indent="1"/>
    </xf>
    <xf numFmtId="4" fontId="36" fillId="49" borderId="73" applyNumberFormat="0" applyProtection="0">
      <alignment horizontal="left" vertical="center" indent="1"/>
    </xf>
    <xf numFmtId="4" fontId="36" fillId="49" borderId="73" applyNumberFormat="0" applyProtection="0">
      <alignment horizontal="left" vertical="center" indent="1"/>
    </xf>
    <xf numFmtId="4" fontId="36" fillId="49" borderId="73" applyNumberFormat="0" applyProtection="0">
      <alignment horizontal="left" vertical="center" indent="1"/>
    </xf>
    <xf numFmtId="4" fontId="36" fillId="49" borderId="73" applyNumberFormat="0" applyProtection="0">
      <alignment horizontal="left" vertical="center" indent="1"/>
    </xf>
    <xf numFmtId="4" fontId="36" fillId="49" borderId="73" applyNumberFormat="0" applyProtection="0">
      <alignment horizontal="left" vertical="center" indent="1"/>
    </xf>
    <xf numFmtId="4" fontId="36" fillId="49" borderId="73" applyNumberFormat="0" applyProtection="0">
      <alignment horizontal="left" vertical="center" indent="1"/>
    </xf>
    <xf numFmtId="4" fontId="36" fillId="49" borderId="73" applyNumberFormat="0" applyProtection="0">
      <alignment horizontal="left" vertical="center" indent="1"/>
    </xf>
    <xf numFmtId="4" fontId="36" fillId="49" borderId="73" applyNumberFormat="0" applyProtection="0">
      <alignment horizontal="left" vertical="center" indent="1"/>
    </xf>
    <xf numFmtId="4" fontId="36" fillId="49" borderId="73" applyNumberFormat="0" applyProtection="0">
      <alignment horizontal="left" vertical="center" indent="1"/>
    </xf>
    <xf numFmtId="4" fontId="36" fillId="49" borderId="73" applyNumberFormat="0" applyProtection="0">
      <alignment horizontal="left" vertical="center" indent="1"/>
    </xf>
    <xf numFmtId="4" fontId="36" fillId="49" borderId="73" applyNumberFormat="0" applyProtection="0">
      <alignment horizontal="left" vertical="center" indent="1"/>
    </xf>
    <xf numFmtId="4" fontId="36" fillId="49" borderId="73" applyNumberFormat="0" applyProtection="0">
      <alignment horizontal="left" vertical="center" indent="1"/>
    </xf>
    <xf numFmtId="4" fontId="36" fillId="49" borderId="73" applyNumberFormat="0" applyProtection="0">
      <alignment horizontal="left" vertical="center" indent="1"/>
    </xf>
    <xf numFmtId="4" fontId="36" fillId="49" borderId="73" applyNumberFormat="0" applyProtection="0">
      <alignment horizontal="left" vertical="center" indent="1"/>
    </xf>
    <xf numFmtId="4" fontId="36" fillId="49" borderId="73" applyNumberFormat="0" applyProtection="0">
      <alignment horizontal="left" vertical="center" indent="1"/>
    </xf>
    <xf numFmtId="4" fontId="36" fillId="49" borderId="73" applyNumberFormat="0" applyProtection="0">
      <alignment horizontal="left" vertical="center" indent="1"/>
    </xf>
    <xf numFmtId="4" fontId="36" fillId="49" borderId="73" applyNumberFormat="0" applyProtection="0">
      <alignment horizontal="left" vertical="center" indent="1"/>
    </xf>
    <xf numFmtId="4" fontId="36" fillId="49" borderId="73" applyNumberFormat="0" applyProtection="0">
      <alignment horizontal="left" vertical="center" indent="1"/>
    </xf>
    <xf numFmtId="4" fontId="36" fillId="49" borderId="73" applyNumberFormat="0" applyProtection="0">
      <alignment horizontal="left" vertical="center" indent="1"/>
    </xf>
    <xf numFmtId="4" fontId="36" fillId="49" borderId="73" applyNumberFormat="0" applyProtection="0">
      <alignment horizontal="left" vertical="center" indent="1"/>
    </xf>
    <xf numFmtId="4" fontId="36" fillId="49" borderId="73" applyNumberFormat="0" applyProtection="0">
      <alignment horizontal="left" vertical="center" indent="1"/>
    </xf>
    <xf numFmtId="4" fontId="36" fillId="49" borderId="73" applyNumberFormat="0" applyProtection="0">
      <alignment horizontal="left" vertical="center" indent="1"/>
    </xf>
    <xf numFmtId="4" fontId="36" fillId="49" borderId="73" applyNumberFormat="0" applyProtection="0">
      <alignment horizontal="left" vertical="center" indent="1"/>
    </xf>
    <xf numFmtId="4" fontId="36" fillId="49" borderId="73" applyNumberFormat="0" applyProtection="0">
      <alignment horizontal="left" vertical="center" indent="1"/>
    </xf>
    <xf numFmtId="4" fontId="36" fillId="49" borderId="73" applyNumberFormat="0" applyProtection="0">
      <alignment horizontal="left" vertical="center" indent="1"/>
    </xf>
    <xf numFmtId="4" fontId="36" fillId="49" borderId="73" applyNumberFormat="0" applyProtection="0">
      <alignment horizontal="left" vertical="center" indent="1"/>
    </xf>
    <xf numFmtId="4" fontId="36" fillId="49" borderId="73" applyNumberFormat="0" applyProtection="0">
      <alignment horizontal="left" vertical="center" indent="1"/>
    </xf>
    <xf numFmtId="4" fontId="36" fillId="49" borderId="73" applyNumberFormat="0" applyProtection="0">
      <alignment horizontal="left" vertical="center" indent="1"/>
    </xf>
    <xf numFmtId="4" fontId="36" fillId="49" borderId="73" applyNumberFormat="0" applyProtection="0">
      <alignment horizontal="left" vertical="center" indent="1"/>
    </xf>
    <xf numFmtId="4" fontId="36" fillId="49" borderId="73" applyNumberFormat="0" applyProtection="0">
      <alignment horizontal="left" vertical="center" indent="1"/>
    </xf>
    <xf numFmtId="4" fontId="36" fillId="49" borderId="73" applyNumberFormat="0" applyProtection="0">
      <alignment horizontal="left" vertical="center" indent="1"/>
    </xf>
    <xf numFmtId="4" fontId="36" fillId="49" borderId="73" applyNumberFormat="0" applyProtection="0">
      <alignment horizontal="left" vertical="center" indent="1"/>
    </xf>
    <xf numFmtId="4" fontId="36" fillId="49" borderId="73" applyNumberFormat="0" applyProtection="0">
      <alignment horizontal="left" vertical="center" indent="1"/>
    </xf>
    <xf numFmtId="4" fontId="36" fillId="49" borderId="73" applyNumberFormat="0" applyProtection="0">
      <alignment horizontal="left" vertical="center" indent="1"/>
    </xf>
    <xf numFmtId="4" fontId="36" fillId="49" borderId="73" applyNumberFormat="0" applyProtection="0">
      <alignment horizontal="left" vertical="center" indent="1"/>
    </xf>
    <xf numFmtId="4" fontId="36" fillId="49" borderId="73" applyNumberFormat="0" applyProtection="0">
      <alignment horizontal="left" vertical="center" indent="1"/>
    </xf>
    <xf numFmtId="4" fontId="36" fillId="49" borderId="73" applyNumberFormat="0" applyProtection="0">
      <alignment horizontal="left" vertical="center" indent="1"/>
    </xf>
    <xf numFmtId="4" fontId="36" fillId="49" borderId="73" applyNumberFormat="0" applyProtection="0">
      <alignment horizontal="left" vertical="center" indent="1"/>
    </xf>
    <xf numFmtId="4" fontId="36" fillId="49" borderId="73" applyNumberFormat="0" applyProtection="0">
      <alignment horizontal="left" vertical="center" indent="1"/>
    </xf>
    <xf numFmtId="4" fontId="36" fillId="49" borderId="73" applyNumberFormat="0" applyProtection="0">
      <alignment horizontal="left" vertical="center" indent="1"/>
    </xf>
    <xf numFmtId="4" fontId="36" fillId="49" borderId="73" applyNumberFormat="0" applyProtection="0">
      <alignment horizontal="left" vertical="center" indent="1"/>
    </xf>
    <xf numFmtId="4" fontId="36" fillId="49" borderId="73" applyNumberFormat="0" applyProtection="0">
      <alignment horizontal="left" vertical="center" indent="1"/>
    </xf>
    <xf numFmtId="4" fontId="36" fillId="49" borderId="73" applyNumberFormat="0" applyProtection="0">
      <alignment horizontal="left" vertical="center" indent="1"/>
    </xf>
    <xf numFmtId="4" fontId="36" fillId="49" borderId="73" applyNumberFormat="0" applyProtection="0">
      <alignment horizontal="left" vertical="center" indent="1"/>
    </xf>
    <xf numFmtId="4" fontId="36" fillId="49" borderId="73" applyNumberFormat="0" applyProtection="0">
      <alignment horizontal="left" vertical="center" indent="1"/>
    </xf>
    <xf numFmtId="4" fontId="36" fillId="49" borderId="73" applyNumberFormat="0" applyProtection="0">
      <alignment horizontal="left" vertical="center" indent="1"/>
    </xf>
    <xf numFmtId="4" fontId="36" fillId="49" borderId="73" applyNumberFormat="0" applyProtection="0">
      <alignment horizontal="left" vertical="center" indent="1"/>
    </xf>
    <xf numFmtId="4" fontId="36" fillId="49" borderId="73" applyNumberFormat="0" applyProtection="0">
      <alignment horizontal="left" vertical="center" indent="1"/>
    </xf>
    <xf numFmtId="4" fontId="36" fillId="49" borderId="73" applyNumberFormat="0" applyProtection="0">
      <alignment horizontal="left" vertical="center" indent="1"/>
    </xf>
    <xf numFmtId="4" fontId="36" fillId="49" borderId="73" applyNumberFormat="0" applyProtection="0">
      <alignment horizontal="left" vertical="center" indent="1"/>
    </xf>
    <xf numFmtId="4" fontId="36" fillId="49" borderId="73" applyNumberFormat="0" applyProtection="0">
      <alignment horizontal="left" vertical="center" indent="1"/>
    </xf>
    <xf numFmtId="4" fontId="36" fillId="49" borderId="73" applyNumberFormat="0" applyProtection="0">
      <alignment horizontal="left" vertical="center" indent="1"/>
    </xf>
    <xf numFmtId="4" fontId="36" fillId="49" borderId="73" applyNumberFormat="0" applyProtection="0">
      <alignment horizontal="left" vertical="center" indent="1"/>
    </xf>
    <xf numFmtId="4" fontId="36" fillId="49" borderId="73" applyNumberFormat="0" applyProtection="0">
      <alignment horizontal="left" vertical="center" indent="1"/>
    </xf>
    <xf numFmtId="4" fontId="36" fillId="49" borderId="73" applyNumberFormat="0" applyProtection="0">
      <alignment horizontal="left" vertical="center" indent="1"/>
    </xf>
    <xf numFmtId="4" fontId="36" fillId="49" borderId="73" applyNumberFormat="0" applyProtection="0">
      <alignment horizontal="left" vertical="center" indent="1"/>
    </xf>
    <xf numFmtId="4" fontId="36" fillId="49" borderId="73" applyNumberFormat="0" applyProtection="0">
      <alignment horizontal="left" vertical="center" indent="1"/>
    </xf>
    <xf numFmtId="4" fontId="36" fillId="49" borderId="73" applyNumberFormat="0" applyProtection="0">
      <alignment horizontal="left" vertical="center" indent="1"/>
    </xf>
    <xf numFmtId="4" fontId="36" fillId="49" borderId="73" applyNumberFormat="0" applyProtection="0">
      <alignment horizontal="left" vertical="center" indent="1"/>
    </xf>
    <xf numFmtId="4" fontId="36" fillId="49" borderId="73" applyNumberFormat="0" applyProtection="0">
      <alignment horizontal="left" vertical="center" indent="1"/>
    </xf>
    <xf numFmtId="4" fontId="36" fillId="49" borderId="73" applyNumberFormat="0" applyProtection="0">
      <alignment horizontal="left" vertical="center" indent="1"/>
    </xf>
    <xf numFmtId="4" fontId="36" fillId="49" borderId="73" applyNumberFormat="0" applyProtection="0">
      <alignment horizontal="left" vertical="center" indent="1"/>
    </xf>
    <xf numFmtId="4" fontId="36" fillId="49" borderId="73" applyNumberFormat="0" applyProtection="0">
      <alignment horizontal="left" vertical="center" indent="1"/>
    </xf>
    <xf numFmtId="4" fontId="36" fillId="49" borderId="73" applyNumberFormat="0" applyProtection="0">
      <alignment horizontal="left" vertical="center" indent="1"/>
    </xf>
    <xf numFmtId="4" fontId="36" fillId="49" borderId="73" applyNumberFormat="0" applyProtection="0">
      <alignment horizontal="left" vertical="center" indent="1"/>
    </xf>
    <xf numFmtId="4" fontId="36" fillId="49" borderId="73" applyNumberFormat="0" applyProtection="0">
      <alignment horizontal="left" vertical="center" indent="1"/>
    </xf>
    <xf numFmtId="4" fontId="36" fillId="49" borderId="73" applyNumberFormat="0" applyProtection="0">
      <alignment horizontal="left" vertical="center" indent="1"/>
    </xf>
    <xf numFmtId="4" fontId="36" fillId="49" borderId="73" applyNumberFormat="0" applyProtection="0">
      <alignment horizontal="left" vertical="center" indent="1"/>
    </xf>
    <xf numFmtId="4" fontId="36" fillId="49" borderId="73" applyNumberFormat="0" applyProtection="0">
      <alignment horizontal="left" vertical="center" indent="1"/>
    </xf>
    <xf numFmtId="4" fontId="36" fillId="49" borderId="73" applyNumberFormat="0" applyProtection="0">
      <alignment horizontal="left" vertical="center" indent="1"/>
    </xf>
    <xf numFmtId="4" fontId="36" fillId="49" borderId="73" applyNumberFormat="0" applyProtection="0">
      <alignment horizontal="left" vertical="center" indent="1"/>
    </xf>
    <xf numFmtId="4" fontId="36" fillId="49" borderId="73" applyNumberFormat="0" applyProtection="0">
      <alignment horizontal="left" vertical="center" indent="1"/>
    </xf>
    <xf numFmtId="4" fontId="36" fillId="49" borderId="73" applyNumberFormat="0" applyProtection="0">
      <alignment horizontal="left" vertical="center" indent="1"/>
    </xf>
    <xf numFmtId="4" fontId="36" fillId="49" borderId="73" applyNumberFormat="0" applyProtection="0">
      <alignment horizontal="left" vertical="center" indent="1"/>
    </xf>
    <xf numFmtId="4" fontId="36" fillId="49" borderId="73" applyNumberFormat="0" applyProtection="0">
      <alignment horizontal="left" vertical="center" indent="1"/>
    </xf>
    <xf numFmtId="4" fontId="36" fillId="49" borderId="73" applyNumberFormat="0" applyProtection="0">
      <alignment horizontal="left" vertical="center" indent="1"/>
    </xf>
    <xf numFmtId="4" fontId="36" fillId="49" borderId="73" applyNumberFormat="0" applyProtection="0">
      <alignment horizontal="left" vertical="center" indent="1"/>
    </xf>
    <xf numFmtId="4" fontId="36" fillId="49" borderId="73" applyNumberFormat="0" applyProtection="0">
      <alignment horizontal="left" vertical="center" indent="1"/>
    </xf>
    <xf numFmtId="4" fontId="36" fillId="49" borderId="73" applyNumberFormat="0" applyProtection="0">
      <alignment horizontal="left" vertical="center" indent="1"/>
    </xf>
    <xf numFmtId="4" fontId="36" fillId="49" borderId="73" applyNumberFormat="0" applyProtection="0">
      <alignment horizontal="left" vertical="center" indent="1"/>
    </xf>
    <xf numFmtId="4" fontId="36" fillId="49" borderId="73" applyNumberFormat="0" applyProtection="0">
      <alignment horizontal="left" vertical="center" indent="1"/>
    </xf>
    <xf numFmtId="4" fontId="36" fillId="49" borderId="73" applyNumberFormat="0" applyProtection="0">
      <alignment horizontal="left" vertical="center" indent="1"/>
    </xf>
    <xf numFmtId="4" fontId="36" fillId="49" borderId="73" applyNumberFormat="0" applyProtection="0">
      <alignment horizontal="left" vertical="center" indent="1"/>
    </xf>
    <xf numFmtId="4" fontId="36" fillId="49" borderId="73" applyNumberFormat="0" applyProtection="0">
      <alignment horizontal="left" vertical="center" indent="1"/>
    </xf>
    <xf numFmtId="4" fontId="36" fillId="49" borderId="73" applyNumberFormat="0" applyProtection="0">
      <alignment horizontal="left" vertical="center" indent="1"/>
    </xf>
    <xf numFmtId="4" fontId="36" fillId="49" borderId="73" applyNumberFormat="0" applyProtection="0">
      <alignment horizontal="left" vertical="center" indent="1"/>
    </xf>
    <xf numFmtId="4" fontId="36" fillId="49" borderId="73" applyNumberFormat="0" applyProtection="0">
      <alignment horizontal="left" vertical="center" indent="1"/>
    </xf>
    <xf numFmtId="4" fontId="36" fillId="49" borderId="73" applyNumberFormat="0" applyProtection="0">
      <alignment horizontal="left" vertical="center" indent="1"/>
    </xf>
    <xf numFmtId="4" fontId="36" fillId="49" borderId="73" applyNumberFormat="0" applyProtection="0">
      <alignment horizontal="left" vertical="center" indent="1"/>
    </xf>
    <xf numFmtId="4" fontId="36" fillId="49" borderId="73" applyNumberFormat="0" applyProtection="0">
      <alignment horizontal="left" vertical="center" indent="1"/>
    </xf>
    <xf numFmtId="4" fontId="36" fillId="49" borderId="73" applyNumberFormat="0" applyProtection="0">
      <alignment horizontal="left" vertical="center" indent="1"/>
    </xf>
    <xf numFmtId="4" fontId="36" fillId="49" borderId="73" applyNumberFormat="0" applyProtection="0">
      <alignment horizontal="left" vertical="center" indent="1"/>
    </xf>
    <xf numFmtId="4" fontId="36" fillId="49" borderId="73" applyNumberFormat="0" applyProtection="0">
      <alignment horizontal="left" vertical="center" indent="1"/>
    </xf>
    <xf numFmtId="4" fontId="36" fillId="49" borderId="73" applyNumberFormat="0" applyProtection="0">
      <alignment horizontal="left" vertical="center" indent="1"/>
    </xf>
    <xf numFmtId="4" fontId="36" fillId="49" borderId="73" applyNumberFormat="0" applyProtection="0">
      <alignment horizontal="left" vertical="center" indent="1"/>
    </xf>
    <xf numFmtId="4" fontId="36" fillId="49" borderId="73" applyNumberFormat="0" applyProtection="0">
      <alignment horizontal="left" vertical="center" indent="1"/>
    </xf>
    <xf numFmtId="4" fontId="36" fillId="49" borderId="73" applyNumberFormat="0" applyProtection="0">
      <alignment horizontal="left" vertical="center" indent="1"/>
    </xf>
    <xf numFmtId="4" fontId="36" fillId="49" borderId="73" applyNumberFormat="0" applyProtection="0">
      <alignment horizontal="left" vertical="center" indent="1"/>
    </xf>
    <xf numFmtId="4" fontId="36" fillId="49" borderId="73" applyNumberFormat="0" applyProtection="0">
      <alignment horizontal="left" vertical="center" indent="1"/>
    </xf>
    <xf numFmtId="4" fontId="36" fillId="49" borderId="73" applyNumberFormat="0" applyProtection="0">
      <alignment horizontal="left" vertical="center" indent="1"/>
    </xf>
    <xf numFmtId="4" fontId="36" fillId="49" borderId="73" applyNumberFormat="0" applyProtection="0">
      <alignment horizontal="left" vertical="center" indent="1"/>
    </xf>
    <xf numFmtId="4" fontId="36" fillId="49" borderId="73" applyNumberFormat="0" applyProtection="0">
      <alignment horizontal="left" vertical="center" indent="1"/>
    </xf>
    <xf numFmtId="4" fontId="36" fillId="49" borderId="73" applyNumberFormat="0" applyProtection="0">
      <alignment horizontal="left" vertical="center" indent="1"/>
    </xf>
    <xf numFmtId="4" fontId="36" fillId="49" borderId="73" applyNumberFormat="0" applyProtection="0">
      <alignment horizontal="left" vertical="center" indent="1"/>
    </xf>
    <xf numFmtId="4" fontId="36" fillId="49" borderId="73" applyNumberFormat="0" applyProtection="0">
      <alignment horizontal="left" vertical="center" indent="1"/>
    </xf>
    <xf numFmtId="4" fontId="36" fillId="49" borderId="73" applyNumberFormat="0" applyProtection="0">
      <alignment horizontal="left" vertical="center" indent="1"/>
    </xf>
    <xf numFmtId="4" fontId="36" fillId="49" borderId="73" applyNumberFormat="0" applyProtection="0">
      <alignment horizontal="left" vertical="center" indent="1"/>
    </xf>
    <xf numFmtId="4" fontId="36" fillId="49" borderId="73" applyNumberFormat="0" applyProtection="0">
      <alignment horizontal="left" vertical="center" indent="1"/>
    </xf>
    <xf numFmtId="4" fontId="36" fillId="49" borderId="73" applyNumberFormat="0" applyProtection="0">
      <alignment horizontal="left" vertical="center" indent="1"/>
    </xf>
    <xf numFmtId="4" fontId="36" fillId="49" borderId="73" applyNumberFormat="0" applyProtection="0">
      <alignment horizontal="left" vertical="center" indent="1"/>
    </xf>
    <xf numFmtId="4" fontId="36" fillId="49" borderId="73" applyNumberFormat="0" applyProtection="0">
      <alignment horizontal="left" vertical="center" indent="1"/>
    </xf>
    <xf numFmtId="4" fontId="36" fillId="49" borderId="73" applyNumberFormat="0" applyProtection="0">
      <alignment horizontal="left" vertical="center" indent="1"/>
    </xf>
    <xf numFmtId="4" fontId="36" fillId="49" borderId="73" applyNumberFormat="0" applyProtection="0">
      <alignment horizontal="left" vertical="center" indent="1"/>
    </xf>
    <xf numFmtId="4" fontId="36" fillId="49" borderId="73" applyNumberFormat="0" applyProtection="0">
      <alignment horizontal="left" vertical="center" indent="1"/>
    </xf>
    <xf numFmtId="4" fontId="36" fillId="49" borderId="73" applyNumberFormat="0" applyProtection="0">
      <alignment horizontal="left" vertical="center" indent="1"/>
    </xf>
    <xf numFmtId="4" fontId="36" fillId="49" borderId="73" applyNumberFormat="0" applyProtection="0">
      <alignment horizontal="left" vertical="center" indent="1"/>
    </xf>
    <xf numFmtId="4" fontId="36" fillId="49" borderId="73" applyNumberFormat="0" applyProtection="0">
      <alignment horizontal="left" vertical="center" indent="1"/>
    </xf>
    <xf numFmtId="4" fontId="36" fillId="49" borderId="73" applyNumberFormat="0" applyProtection="0">
      <alignment horizontal="left" vertical="center" indent="1"/>
    </xf>
    <xf numFmtId="4" fontId="36" fillId="49" borderId="73" applyNumberFormat="0" applyProtection="0">
      <alignment horizontal="left" vertical="center" indent="1"/>
    </xf>
    <xf numFmtId="4" fontId="36" fillId="49" borderId="73" applyNumberFormat="0" applyProtection="0">
      <alignment horizontal="left" vertical="center" indent="1"/>
    </xf>
    <xf numFmtId="4" fontId="36" fillId="49" borderId="73" applyNumberFormat="0" applyProtection="0">
      <alignment horizontal="left" vertical="center" indent="1"/>
    </xf>
    <xf numFmtId="4" fontId="36" fillId="49" borderId="73" applyNumberFormat="0" applyProtection="0">
      <alignment horizontal="left" vertical="center" indent="1"/>
    </xf>
    <xf numFmtId="4" fontId="36" fillId="49" borderId="73" applyNumberFormat="0" applyProtection="0">
      <alignment horizontal="left" vertical="center" indent="1"/>
    </xf>
    <xf numFmtId="4" fontId="36" fillId="49" borderId="73" applyNumberFormat="0" applyProtection="0">
      <alignment horizontal="left" vertical="center" indent="1"/>
    </xf>
    <xf numFmtId="4" fontId="36" fillId="49" borderId="73" applyNumberFormat="0" applyProtection="0">
      <alignment horizontal="left" vertical="center" indent="1"/>
    </xf>
    <xf numFmtId="4" fontId="36" fillId="49" borderId="73" applyNumberFormat="0" applyProtection="0">
      <alignment horizontal="left" vertical="center" indent="1"/>
    </xf>
    <xf numFmtId="4" fontId="36" fillId="49" borderId="73" applyNumberFormat="0" applyProtection="0">
      <alignment horizontal="left" vertical="center" indent="1"/>
    </xf>
    <xf numFmtId="4" fontId="36" fillId="49" borderId="73" applyNumberFormat="0" applyProtection="0">
      <alignment horizontal="left" vertical="center" indent="1"/>
    </xf>
    <xf numFmtId="4" fontId="36" fillId="49" borderId="73" applyNumberFormat="0" applyProtection="0">
      <alignment horizontal="left" vertical="center" indent="1"/>
    </xf>
    <xf numFmtId="4" fontId="36" fillId="49" borderId="73" applyNumberFormat="0" applyProtection="0">
      <alignment horizontal="left" vertical="center" indent="1"/>
    </xf>
    <xf numFmtId="4" fontId="36" fillId="49" borderId="73" applyNumberFormat="0" applyProtection="0">
      <alignment horizontal="left" vertical="center" indent="1"/>
    </xf>
    <xf numFmtId="4" fontId="36" fillId="49" borderId="73" applyNumberFormat="0" applyProtection="0">
      <alignment horizontal="left" vertical="center" indent="1"/>
    </xf>
    <xf numFmtId="4" fontId="36" fillId="49" borderId="73" applyNumberFormat="0" applyProtection="0">
      <alignment horizontal="left" vertical="center" indent="1"/>
    </xf>
    <xf numFmtId="4" fontId="36" fillId="49" borderId="73" applyNumberFormat="0" applyProtection="0">
      <alignment horizontal="left" vertical="center" indent="1"/>
    </xf>
    <xf numFmtId="4" fontId="36" fillId="49" borderId="73" applyNumberFormat="0" applyProtection="0">
      <alignment horizontal="left" vertical="center" indent="1"/>
    </xf>
    <xf numFmtId="4" fontId="36" fillId="49" borderId="73" applyNumberFormat="0" applyProtection="0">
      <alignment horizontal="left" vertical="center" indent="1"/>
    </xf>
    <xf numFmtId="4" fontId="36" fillId="49" borderId="73" applyNumberFormat="0" applyProtection="0">
      <alignment horizontal="left" vertical="center" indent="1"/>
    </xf>
    <xf numFmtId="4" fontId="36" fillId="49" borderId="73" applyNumberFormat="0" applyProtection="0">
      <alignment horizontal="left" vertical="center" indent="1"/>
    </xf>
    <xf numFmtId="4" fontId="36" fillId="49" borderId="73" applyNumberFormat="0" applyProtection="0">
      <alignment horizontal="left" vertical="center" indent="1"/>
    </xf>
    <xf numFmtId="4" fontId="36" fillId="49" borderId="73" applyNumberFormat="0" applyProtection="0">
      <alignment horizontal="left" vertical="center" indent="1"/>
    </xf>
    <xf numFmtId="4" fontId="36" fillId="49" borderId="73" applyNumberFormat="0" applyProtection="0">
      <alignment horizontal="left" vertical="center" indent="1"/>
    </xf>
    <xf numFmtId="4" fontId="36" fillId="49" borderId="73" applyNumberFormat="0" applyProtection="0">
      <alignment horizontal="left" vertical="center" indent="1"/>
    </xf>
    <xf numFmtId="4" fontId="36" fillId="49" borderId="73" applyNumberFormat="0" applyProtection="0">
      <alignment horizontal="left" vertical="center" indent="1"/>
    </xf>
    <xf numFmtId="4" fontId="36" fillId="49" borderId="73" applyNumberFormat="0" applyProtection="0">
      <alignment horizontal="left" vertical="center" indent="1"/>
    </xf>
    <xf numFmtId="4" fontId="36" fillId="49" borderId="73" applyNumberFormat="0" applyProtection="0">
      <alignment horizontal="left" vertical="center" indent="1"/>
    </xf>
    <xf numFmtId="4" fontId="36" fillId="49" borderId="73" applyNumberFormat="0" applyProtection="0">
      <alignment horizontal="left" vertical="center" indent="1"/>
    </xf>
    <xf numFmtId="4" fontId="36" fillId="49" borderId="73" applyNumberFormat="0" applyProtection="0">
      <alignment horizontal="left" vertical="center" indent="1"/>
    </xf>
    <xf numFmtId="4" fontId="36" fillId="49" borderId="73" applyNumberFormat="0" applyProtection="0">
      <alignment horizontal="left" vertical="center" indent="1"/>
    </xf>
    <xf numFmtId="4" fontId="36" fillId="49" borderId="73" applyNumberFormat="0" applyProtection="0">
      <alignment horizontal="left" vertical="center" indent="1"/>
    </xf>
    <xf numFmtId="4" fontId="36" fillId="49" borderId="73" applyNumberFormat="0" applyProtection="0">
      <alignment horizontal="left" vertical="center" indent="1"/>
    </xf>
    <xf numFmtId="4" fontId="36" fillId="49" borderId="73" applyNumberFormat="0" applyProtection="0">
      <alignment horizontal="left" vertical="center" indent="1"/>
    </xf>
    <xf numFmtId="4" fontId="36" fillId="49" borderId="73" applyNumberFormat="0" applyProtection="0">
      <alignment horizontal="left" vertical="center" indent="1"/>
    </xf>
    <xf numFmtId="4" fontId="36" fillId="49" borderId="73" applyNumberFormat="0" applyProtection="0">
      <alignment horizontal="left" vertical="center" indent="1"/>
    </xf>
    <xf numFmtId="4" fontId="36" fillId="49" borderId="73" applyNumberFormat="0" applyProtection="0">
      <alignment horizontal="left" vertical="center" indent="1"/>
    </xf>
    <xf numFmtId="4" fontId="36" fillId="49" borderId="73" applyNumberFormat="0" applyProtection="0">
      <alignment horizontal="left" vertical="center" indent="1"/>
    </xf>
    <xf numFmtId="4" fontId="36" fillId="49" borderId="73" applyNumberFormat="0" applyProtection="0">
      <alignment horizontal="left" vertical="center" indent="1"/>
    </xf>
    <xf numFmtId="4" fontId="36" fillId="49" borderId="73" applyNumberFormat="0" applyProtection="0">
      <alignment horizontal="left" vertical="center" indent="1"/>
    </xf>
    <xf numFmtId="4" fontId="36" fillId="49" borderId="73" applyNumberFormat="0" applyProtection="0">
      <alignment horizontal="left" vertical="center" indent="1"/>
    </xf>
    <xf numFmtId="4" fontId="36" fillId="49" borderId="73" applyNumberFormat="0" applyProtection="0">
      <alignment horizontal="left" vertical="center" indent="1"/>
    </xf>
    <xf numFmtId="4" fontId="36" fillId="49" borderId="73" applyNumberFormat="0" applyProtection="0">
      <alignment horizontal="left" vertical="center" indent="1"/>
    </xf>
    <xf numFmtId="4" fontId="36" fillId="49" borderId="73" applyNumberFormat="0" applyProtection="0">
      <alignment horizontal="left" vertical="center" indent="1"/>
    </xf>
    <xf numFmtId="4" fontId="36" fillId="49" borderId="73" applyNumberFormat="0" applyProtection="0">
      <alignment horizontal="left" vertical="center" indent="1"/>
    </xf>
    <xf numFmtId="4" fontId="36" fillId="49" borderId="73" applyNumberFormat="0" applyProtection="0">
      <alignment horizontal="left" vertical="center" indent="1"/>
    </xf>
    <xf numFmtId="4" fontId="36" fillId="49" borderId="73" applyNumberFormat="0" applyProtection="0">
      <alignment horizontal="left" vertical="center" indent="1"/>
    </xf>
    <xf numFmtId="4" fontId="36" fillId="49" borderId="73" applyNumberFormat="0" applyProtection="0">
      <alignment horizontal="left" vertical="center" indent="1"/>
    </xf>
    <xf numFmtId="4" fontId="36" fillId="49" borderId="73" applyNumberFormat="0" applyProtection="0">
      <alignment horizontal="left" vertical="center" indent="1"/>
    </xf>
    <xf numFmtId="4" fontId="36" fillId="49" borderId="73" applyNumberFormat="0" applyProtection="0">
      <alignment horizontal="left" vertical="center" indent="1"/>
    </xf>
    <xf numFmtId="4" fontId="36" fillId="49" borderId="73" applyNumberFormat="0" applyProtection="0">
      <alignment horizontal="left" vertical="center" indent="1"/>
    </xf>
    <xf numFmtId="4" fontId="36" fillId="49" borderId="73" applyNumberFormat="0" applyProtection="0">
      <alignment horizontal="left" vertical="center" indent="1"/>
    </xf>
    <xf numFmtId="4" fontId="36" fillId="49" borderId="73" applyNumberFormat="0" applyProtection="0">
      <alignment horizontal="left" vertical="center" indent="1"/>
    </xf>
    <xf numFmtId="4" fontId="36" fillId="49" borderId="73" applyNumberFormat="0" applyProtection="0">
      <alignment horizontal="left" vertical="center" indent="1"/>
    </xf>
    <xf numFmtId="4" fontId="36" fillId="49" borderId="73" applyNumberFormat="0" applyProtection="0">
      <alignment horizontal="left" vertical="center" indent="1"/>
    </xf>
    <xf numFmtId="4" fontId="36" fillId="49" borderId="73" applyNumberFormat="0" applyProtection="0">
      <alignment horizontal="left" vertical="center" indent="1"/>
    </xf>
    <xf numFmtId="4" fontId="36" fillId="49" borderId="73" applyNumberFormat="0" applyProtection="0">
      <alignment horizontal="left" vertical="center" indent="1"/>
    </xf>
    <xf numFmtId="4" fontId="36" fillId="49" borderId="73" applyNumberFormat="0" applyProtection="0">
      <alignment horizontal="left" vertical="center" indent="1"/>
    </xf>
    <xf numFmtId="4" fontId="36" fillId="49" borderId="73" applyNumberFormat="0" applyProtection="0">
      <alignment horizontal="left" vertical="center" indent="1"/>
    </xf>
    <xf numFmtId="4" fontId="36" fillId="49" borderId="73" applyNumberFormat="0" applyProtection="0">
      <alignment horizontal="left" vertical="center" indent="1"/>
    </xf>
    <xf numFmtId="4" fontId="36" fillId="49" borderId="73" applyNumberFormat="0" applyProtection="0">
      <alignment horizontal="left" vertical="center" indent="1"/>
    </xf>
    <xf numFmtId="4" fontId="36" fillId="49" borderId="73" applyNumberFormat="0" applyProtection="0">
      <alignment horizontal="left" vertical="center" indent="1"/>
    </xf>
    <xf numFmtId="4" fontId="36" fillId="49" borderId="73" applyNumberFormat="0" applyProtection="0">
      <alignment horizontal="left" vertical="center" indent="1"/>
    </xf>
    <xf numFmtId="4" fontId="36" fillId="49" borderId="73" applyNumberFormat="0" applyProtection="0">
      <alignment horizontal="left" vertical="center" indent="1"/>
    </xf>
    <xf numFmtId="4" fontId="36" fillId="49" borderId="73" applyNumberFormat="0" applyProtection="0">
      <alignment horizontal="left" vertical="center" indent="1"/>
    </xf>
    <xf numFmtId="4" fontId="36" fillId="49" borderId="73" applyNumberFormat="0" applyProtection="0">
      <alignment horizontal="left" vertical="center" indent="1"/>
    </xf>
    <xf numFmtId="4" fontId="36" fillId="49" borderId="73" applyNumberFormat="0" applyProtection="0">
      <alignment horizontal="left" vertical="center" indent="1"/>
    </xf>
    <xf numFmtId="4" fontId="36" fillId="49" borderId="73" applyNumberFormat="0" applyProtection="0">
      <alignment horizontal="left" vertical="center" indent="1"/>
    </xf>
    <xf numFmtId="4" fontId="36" fillId="49" borderId="73" applyNumberFormat="0" applyProtection="0">
      <alignment horizontal="left" vertical="center" indent="1"/>
    </xf>
    <xf numFmtId="4" fontId="36" fillId="49" borderId="73" applyNumberFormat="0" applyProtection="0">
      <alignment horizontal="left" vertical="center" indent="1"/>
    </xf>
    <xf numFmtId="4" fontId="36" fillId="49" borderId="73" applyNumberFormat="0" applyProtection="0">
      <alignment horizontal="left" vertical="center" indent="1"/>
    </xf>
    <xf numFmtId="4" fontId="36" fillId="49" borderId="73" applyNumberFormat="0" applyProtection="0">
      <alignment horizontal="left" vertical="center" indent="1"/>
    </xf>
    <xf numFmtId="4" fontId="36" fillId="49" borderId="73" applyNumberFormat="0" applyProtection="0">
      <alignment horizontal="left" vertical="center" indent="1"/>
    </xf>
    <xf numFmtId="4" fontId="36" fillId="49" borderId="73" applyNumberFormat="0" applyProtection="0">
      <alignment horizontal="left" vertical="center" indent="1"/>
    </xf>
    <xf numFmtId="4" fontId="36" fillId="49" borderId="73" applyNumberFormat="0" applyProtection="0">
      <alignment horizontal="left" vertical="center" indent="1"/>
    </xf>
    <xf numFmtId="4" fontId="36" fillId="49" borderId="73" applyNumberFormat="0" applyProtection="0">
      <alignment horizontal="left" vertical="center" indent="1"/>
    </xf>
    <xf numFmtId="4" fontId="36" fillId="49" borderId="73" applyNumberFormat="0" applyProtection="0">
      <alignment horizontal="left" vertical="center" indent="1"/>
    </xf>
    <xf numFmtId="4" fontId="36" fillId="49" borderId="73" applyNumberFormat="0" applyProtection="0">
      <alignment horizontal="left" vertical="center" indent="1"/>
    </xf>
    <xf numFmtId="4" fontId="36" fillId="49" borderId="73" applyNumberFormat="0" applyProtection="0">
      <alignment horizontal="left" vertical="center" indent="1"/>
    </xf>
    <xf numFmtId="4" fontId="36" fillId="49" borderId="73" applyNumberFormat="0" applyProtection="0">
      <alignment horizontal="left" vertical="center" indent="1"/>
    </xf>
    <xf numFmtId="4" fontId="36" fillId="49" borderId="73" applyNumberFormat="0" applyProtection="0">
      <alignment horizontal="left" vertical="center" indent="1"/>
    </xf>
    <xf numFmtId="4" fontId="36" fillId="49" borderId="73" applyNumberFormat="0" applyProtection="0">
      <alignment horizontal="left" vertical="center" indent="1"/>
    </xf>
    <xf numFmtId="4" fontId="36" fillId="49" borderId="73" applyNumberFormat="0" applyProtection="0">
      <alignment horizontal="left" vertical="center" indent="1"/>
    </xf>
    <xf numFmtId="4" fontId="36" fillId="49" borderId="73" applyNumberFormat="0" applyProtection="0">
      <alignment horizontal="left" vertical="center" indent="1"/>
    </xf>
    <xf numFmtId="4" fontId="36" fillId="49" borderId="73" applyNumberFormat="0" applyProtection="0">
      <alignment horizontal="left" vertical="center" indent="1"/>
    </xf>
    <xf numFmtId="4" fontId="36" fillId="49" borderId="73" applyNumberFormat="0" applyProtection="0">
      <alignment horizontal="left" vertical="center" indent="1"/>
    </xf>
    <xf numFmtId="4" fontId="36" fillId="49" borderId="73" applyNumberFormat="0" applyProtection="0">
      <alignment horizontal="left" vertical="center" indent="1"/>
    </xf>
    <xf numFmtId="4" fontId="36" fillId="49" borderId="73" applyNumberFormat="0" applyProtection="0">
      <alignment horizontal="left" vertical="center" indent="1"/>
    </xf>
    <xf numFmtId="4" fontId="36" fillId="49" borderId="73" applyNumberFormat="0" applyProtection="0">
      <alignment horizontal="left" vertical="center" indent="1"/>
    </xf>
    <xf numFmtId="4" fontId="36" fillId="49" borderId="73" applyNumberFormat="0" applyProtection="0">
      <alignment horizontal="left" vertical="center" indent="1"/>
    </xf>
    <xf numFmtId="4" fontId="36" fillId="49" borderId="73" applyNumberFormat="0" applyProtection="0">
      <alignment horizontal="left" vertical="center" indent="1"/>
    </xf>
    <xf numFmtId="4" fontId="36" fillId="49" borderId="73" applyNumberFormat="0" applyProtection="0">
      <alignment horizontal="left" vertical="center" indent="1"/>
    </xf>
    <xf numFmtId="4" fontId="36" fillId="49" borderId="73" applyNumberFormat="0" applyProtection="0">
      <alignment horizontal="left" vertical="center" indent="1"/>
    </xf>
    <xf numFmtId="4" fontId="36" fillId="49" borderId="73" applyNumberFormat="0" applyProtection="0">
      <alignment horizontal="left" vertical="center" indent="1"/>
    </xf>
    <xf numFmtId="4" fontId="36" fillId="49" borderId="73" applyNumberFormat="0" applyProtection="0">
      <alignment horizontal="left" vertical="center" indent="1"/>
    </xf>
    <xf numFmtId="4" fontId="36" fillId="49" borderId="73" applyNumberFormat="0" applyProtection="0">
      <alignment horizontal="left" vertical="center" indent="1"/>
    </xf>
    <xf numFmtId="4" fontId="36" fillId="49" borderId="73" applyNumberFormat="0" applyProtection="0">
      <alignment horizontal="left" vertical="center" indent="1"/>
    </xf>
    <xf numFmtId="4" fontId="36" fillId="49" borderId="73" applyNumberFormat="0" applyProtection="0">
      <alignment horizontal="left" vertical="center" indent="1"/>
    </xf>
    <xf numFmtId="4" fontId="36" fillId="49" borderId="73" applyNumberFormat="0" applyProtection="0">
      <alignment horizontal="left" vertical="center" indent="1"/>
    </xf>
    <xf numFmtId="4" fontId="36" fillId="49" borderId="73" applyNumberFormat="0" applyProtection="0">
      <alignment horizontal="left" vertical="center" indent="1"/>
    </xf>
    <xf numFmtId="4" fontId="36" fillId="49" borderId="73" applyNumberFormat="0" applyProtection="0">
      <alignment horizontal="left" vertical="center" indent="1"/>
    </xf>
    <xf numFmtId="4" fontId="36" fillId="49" borderId="73" applyNumberFormat="0" applyProtection="0">
      <alignment horizontal="left" vertical="center" indent="1"/>
    </xf>
    <xf numFmtId="4" fontId="36" fillId="49" borderId="73" applyNumberFormat="0" applyProtection="0">
      <alignment horizontal="left" vertical="center" indent="1"/>
    </xf>
    <xf numFmtId="4" fontId="36" fillId="49" borderId="73" applyNumberFormat="0" applyProtection="0">
      <alignment horizontal="left" vertical="center" indent="1"/>
    </xf>
    <xf numFmtId="4" fontId="36" fillId="49" borderId="73" applyNumberFormat="0" applyProtection="0">
      <alignment horizontal="left" vertical="center" indent="1"/>
    </xf>
    <xf numFmtId="4" fontId="36" fillId="49" borderId="73" applyNumberFormat="0" applyProtection="0">
      <alignment horizontal="left" vertical="center" indent="1"/>
    </xf>
    <xf numFmtId="4" fontId="36" fillId="49" borderId="73" applyNumberFormat="0" applyProtection="0">
      <alignment horizontal="left" vertical="center" indent="1"/>
    </xf>
    <xf numFmtId="4" fontId="36" fillId="49" borderId="73" applyNumberFormat="0" applyProtection="0">
      <alignment horizontal="left" vertical="center" indent="1"/>
    </xf>
    <xf numFmtId="4" fontId="36" fillId="49" borderId="73" applyNumberFormat="0" applyProtection="0">
      <alignment horizontal="left" vertical="center" indent="1"/>
    </xf>
    <xf numFmtId="4" fontId="36" fillId="49" borderId="73" applyNumberFormat="0" applyProtection="0">
      <alignment horizontal="left" vertical="center" indent="1"/>
    </xf>
    <xf numFmtId="4" fontId="36" fillId="49" borderId="73" applyNumberFormat="0" applyProtection="0">
      <alignment horizontal="left" vertical="center" indent="1"/>
    </xf>
    <xf numFmtId="4" fontId="36" fillId="49" borderId="73" applyNumberFormat="0" applyProtection="0">
      <alignment horizontal="left" vertical="center" indent="1"/>
    </xf>
    <xf numFmtId="4" fontId="36" fillId="49" borderId="73" applyNumberFormat="0" applyProtection="0">
      <alignment horizontal="left" vertical="center" indent="1"/>
    </xf>
    <xf numFmtId="4" fontId="36" fillId="49" borderId="73" applyNumberFormat="0" applyProtection="0">
      <alignment horizontal="left" vertical="center" indent="1"/>
    </xf>
    <xf numFmtId="4" fontId="36" fillId="49" borderId="73" applyNumberFormat="0" applyProtection="0">
      <alignment horizontal="left" vertical="center" indent="1"/>
    </xf>
    <xf numFmtId="4" fontId="36" fillId="49" borderId="73" applyNumberFormat="0" applyProtection="0">
      <alignment horizontal="left" vertical="center" indent="1"/>
    </xf>
    <xf numFmtId="4" fontId="36" fillId="49" borderId="73" applyNumberFormat="0" applyProtection="0">
      <alignment horizontal="left" vertical="center" indent="1"/>
    </xf>
    <xf numFmtId="4" fontId="36" fillId="49" borderId="73" applyNumberFormat="0" applyProtection="0">
      <alignment horizontal="left" vertical="center" indent="1"/>
    </xf>
    <xf numFmtId="4" fontId="36" fillId="49" borderId="73" applyNumberFormat="0" applyProtection="0">
      <alignment horizontal="left" vertical="center" indent="1"/>
    </xf>
    <xf numFmtId="4" fontId="36" fillId="49" borderId="73" applyNumberFormat="0" applyProtection="0">
      <alignment horizontal="left" vertical="center" indent="1"/>
    </xf>
    <xf numFmtId="4" fontId="36" fillId="49" borderId="73" applyNumberFormat="0" applyProtection="0">
      <alignment horizontal="left" vertical="center" indent="1"/>
    </xf>
    <xf numFmtId="4" fontId="36" fillId="49" borderId="73" applyNumberFormat="0" applyProtection="0">
      <alignment horizontal="left" vertical="center" indent="1"/>
    </xf>
    <xf numFmtId="4" fontId="36" fillId="49" borderId="73" applyNumberFormat="0" applyProtection="0">
      <alignment horizontal="left" vertical="center" indent="1"/>
    </xf>
    <xf numFmtId="4" fontId="36" fillId="49" borderId="73" applyNumberFormat="0" applyProtection="0">
      <alignment horizontal="left" vertical="center" indent="1"/>
    </xf>
    <xf numFmtId="4" fontId="36" fillId="49" borderId="73" applyNumberFormat="0" applyProtection="0">
      <alignment horizontal="left" vertical="center" indent="1"/>
    </xf>
    <xf numFmtId="4" fontId="36" fillId="49" borderId="73" applyNumberFormat="0" applyProtection="0">
      <alignment horizontal="left" vertical="center" indent="1"/>
    </xf>
    <xf numFmtId="4" fontId="36" fillId="49" borderId="73" applyNumberFormat="0" applyProtection="0">
      <alignment horizontal="left" vertical="center" indent="1"/>
    </xf>
    <xf numFmtId="4" fontId="36" fillId="49" borderId="73" applyNumberFormat="0" applyProtection="0">
      <alignment horizontal="left" vertical="center" indent="1"/>
    </xf>
    <xf numFmtId="4" fontId="36" fillId="49" borderId="73" applyNumberFormat="0" applyProtection="0">
      <alignment horizontal="left" vertical="center" indent="1"/>
    </xf>
    <xf numFmtId="4" fontId="36" fillId="49" borderId="73" applyNumberFormat="0" applyProtection="0">
      <alignment horizontal="left" vertical="center" indent="1"/>
    </xf>
    <xf numFmtId="4" fontId="36" fillId="49" borderId="73" applyNumberFormat="0" applyProtection="0">
      <alignment horizontal="left" vertical="center" indent="1"/>
    </xf>
    <xf numFmtId="4" fontId="36" fillId="49" borderId="73" applyNumberFormat="0" applyProtection="0">
      <alignment horizontal="left" vertical="center" indent="1"/>
    </xf>
    <xf numFmtId="4" fontId="36" fillId="49" borderId="73" applyNumberFormat="0" applyProtection="0">
      <alignment horizontal="left" vertical="center" indent="1"/>
    </xf>
    <xf numFmtId="4" fontId="36" fillId="49" borderId="73" applyNumberFormat="0" applyProtection="0">
      <alignment horizontal="left" vertical="center" indent="1"/>
    </xf>
    <xf numFmtId="4" fontId="36" fillId="49" borderId="73" applyNumberFormat="0" applyProtection="0">
      <alignment horizontal="left" vertical="center" indent="1"/>
    </xf>
    <xf numFmtId="4" fontId="36" fillId="49" borderId="73" applyNumberFormat="0" applyProtection="0">
      <alignment horizontal="left" vertical="center" indent="1"/>
    </xf>
    <xf numFmtId="4" fontId="36" fillId="49" borderId="73" applyNumberFormat="0" applyProtection="0">
      <alignment horizontal="left" vertical="center" indent="1"/>
    </xf>
    <xf numFmtId="4" fontId="36" fillId="49" borderId="73" applyNumberFormat="0" applyProtection="0">
      <alignment horizontal="left" vertical="center" indent="1"/>
    </xf>
    <xf numFmtId="4" fontId="36" fillId="49" borderId="73" applyNumberFormat="0" applyProtection="0">
      <alignment horizontal="left" vertical="center" indent="1"/>
    </xf>
    <xf numFmtId="4" fontId="36" fillId="49" borderId="73" applyNumberFormat="0" applyProtection="0">
      <alignment horizontal="left" vertical="center" indent="1"/>
    </xf>
    <xf numFmtId="4" fontId="36" fillId="49" borderId="73" applyNumberFormat="0" applyProtection="0">
      <alignment horizontal="left" vertical="center" indent="1"/>
    </xf>
    <xf numFmtId="4" fontId="36" fillId="49" borderId="73" applyNumberFormat="0" applyProtection="0">
      <alignment horizontal="left" vertical="center" indent="1"/>
    </xf>
    <xf numFmtId="4" fontId="36" fillId="49" borderId="73" applyNumberFormat="0" applyProtection="0">
      <alignment horizontal="left" vertical="center" indent="1"/>
    </xf>
    <xf numFmtId="4" fontId="36" fillId="49" borderId="73" applyNumberFormat="0" applyProtection="0">
      <alignment horizontal="left" vertical="center" indent="1"/>
    </xf>
    <xf numFmtId="4" fontId="36" fillId="49" borderId="73" applyNumberFormat="0" applyProtection="0">
      <alignment horizontal="left" vertical="center" indent="1"/>
    </xf>
    <xf numFmtId="4" fontId="36" fillId="49" borderId="73" applyNumberFormat="0" applyProtection="0">
      <alignment horizontal="left" vertical="center" indent="1"/>
    </xf>
    <xf numFmtId="4" fontId="36" fillId="49" borderId="73" applyNumberFormat="0" applyProtection="0">
      <alignment horizontal="left" vertical="center" indent="1"/>
    </xf>
    <xf numFmtId="4" fontId="36" fillId="49" borderId="73" applyNumberFormat="0" applyProtection="0">
      <alignment horizontal="left" vertical="center" indent="1"/>
    </xf>
    <xf numFmtId="4" fontId="36" fillId="49" borderId="73" applyNumberFormat="0" applyProtection="0">
      <alignment horizontal="left" vertical="center" indent="1"/>
    </xf>
    <xf numFmtId="4" fontId="36" fillId="49" borderId="73" applyNumberFormat="0" applyProtection="0">
      <alignment horizontal="left" vertical="center" indent="1"/>
    </xf>
    <xf numFmtId="4" fontId="36" fillId="49" borderId="73" applyNumberFormat="0" applyProtection="0">
      <alignment horizontal="left" vertical="center" indent="1"/>
    </xf>
    <xf numFmtId="4" fontId="36" fillId="49" borderId="73" applyNumberFormat="0" applyProtection="0">
      <alignment horizontal="left" vertical="center" indent="1"/>
    </xf>
    <xf numFmtId="4" fontId="36" fillId="49" borderId="73" applyNumberFormat="0" applyProtection="0">
      <alignment horizontal="left" vertical="center" indent="1"/>
    </xf>
    <xf numFmtId="4" fontId="36" fillId="49" borderId="73" applyNumberFormat="0" applyProtection="0">
      <alignment horizontal="left" vertical="center" indent="1"/>
    </xf>
    <xf numFmtId="4" fontId="36" fillId="49" borderId="73" applyNumberFormat="0" applyProtection="0">
      <alignment horizontal="left" vertical="center" indent="1"/>
    </xf>
    <xf numFmtId="4" fontId="36" fillId="49" borderId="73" applyNumberFormat="0" applyProtection="0">
      <alignment horizontal="left" vertical="center" indent="1"/>
    </xf>
    <xf numFmtId="4" fontId="36" fillId="49" borderId="73" applyNumberFormat="0" applyProtection="0">
      <alignment horizontal="left" vertical="center" indent="1"/>
    </xf>
    <xf numFmtId="4" fontId="36" fillId="49" borderId="73" applyNumberFormat="0" applyProtection="0">
      <alignment horizontal="left" vertical="center" indent="1"/>
    </xf>
    <xf numFmtId="4" fontId="36" fillId="49" borderId="73" applyNumberFormat="0" applyProtection="0">
      <alignment horizontal="left" vertical="center" indent="1"/>
    </xf>
    <xf numFmtId="4" fontId="36" fillId="49" borderId="73" applyNumberFormat="0" applyProtection="0">
      <alignment horizontal="left" vertical="center" indent="1"/>
    </xf>
    <xf numFmtId="4" fontId="36" fillId="49" borderId="73" applyNumberFormat="0" applyProtection="0">
      <alignment horizontal="left" vertical="center" indent="1"/>
    </xf>
    <xf numFmtId="4" fontId="36" fillId="49" borderId="73" applyNumberFormat="0" applyProtection="0">
      <alignment horizontal="left" vertical="center" indent="1"/>
    </xf>
    <xf numFmtId="4" fontId="36" fillId="49" borderId="73" applyNumberFormat="0" applyProtection="0">
      <alignment horizontal="left" vertical="center" indent="1"/>
    </xf>
    <xf numFmtId="4" fontId="36" fillId="49" borderId="73" applyNumberFormat="0" applyProtection="0">
      <alignment horizontal="left" vertical="center" indent="1"/>
    </xf>
    <xf numFmtId="4" fontId="36" fillId="49" borderId="73" applyNumberFormat="0" applyProtection="0">
      <alignment horizontal="left" vertical="center" indent="1"/>
    </xf>
    <xf numFmtId="4" fontId="36" fillId="49" borderId="73" applyNumberFormat="0" applyProtection="0">
      <alignment horizontal="left" vertical="center" indent="1"/>
    </xf>
    <xf numFmtId="4" fontId="36" fillId="49" borderId="73" applyNumberFormat="0" applyProtection="0">
      <alignment horizontal="left" vertical="center" indent="1"/>
    </xf>
    <xf numFmtId="4" fontId="36" fillId="49" borderId="73" applyNumberFormat="0" applyProtection="0">
      <alignment horizontal="left" vertical="center" indent="1"/>
    </xf>
    <xf numFmtId="4" fontId="36" fillId="49" borderId="73" applyNumberFormat="0" applyProtection="0">
      <alignment horizontal="left" vertical="center" indent="1"/>
    </xf>
    <xf numFmtId="4" fontId="36" fillId="49" borderId="73" applyNumberFormat="0" applyProtection="0">
      <alignment horizontal="left" vertical="center" indent="1"/>
    </xf>
    <xf numFmtId="4" fontId="36" fillId="49" borderId="73" applyNumberFormat="0" applyProtection="0">
      <alignment horizontal="left" vertical="center" indent="1"/>
    </xf>
    <xf numFmtId="4" fontId="36" fillId="49" borderId="73" applyNumberFormat="0" applyProtection="0">
      <alignment horizontal="left" vertical="center" indent="1"/>
    </xf>
    <xf numFmtId="4" fontId="36" fillId="49" borderId="73" applyNumberFormat="0" applyProtection="0">
      <alignment horizontal="left" vertical="center" indent="1"/>
    </xf>
    <xf numFmtId="4" fontId="36" fillId="49" borderId="73" applyNumberFormat="0" applyProtection="0">
      <alignment horizontal="left" vertical="center" indent="1"/>
    </xf>
    <xf numFmtId="4" fontId="36" fillId="49" borderId="73" applyNumberFormat="0" applyProtection="0">
      <alignment horizontal="left" vertical="center" indent="1"/>
    </xf>
    <xf numFmtId="4" fontId="36" fillId="49" borderId="73" applyNumberFormat="0" applyProtection="0">
      <alignment horizontal="left" vertical="center" indent="1"/>
    </xf>
    <xf numFmtId="4" fontId="36" fillId="49" borderId="73" applyNumberFormat="0" applyProtection="0">
      <alignment horizontal="left" vertical="center" indent="1"/>
    </xf>
    <xf numFmtId="4" fontId="36" fillId="49" borderId="73" applyNumberFormat="0" applyProtection="0">
      <alignment horizontal="left" vertical="center" indent="1"/>
    </xf>
    <xf numFmtId="4" fontId="36" fillId="49" borderId="73" applyNumberFormat="0" applyProtection="0">
      <alignment horizontal="left" vertical="center" indent="1"/>
    </xf>
    <xf numFmtId="4" fontId="36" fillId="49" borderId="73" applyNumberFormat="0" applyProtection="0">
      <alignment horizontal="left" vertical="center" indent="1"/>
    </xf>
    <xf numFmtId="4" fontId="36" fillId="49" borderId="73" applyNumberFormat="0" applyProtection="0">
      <alignment horizontal="left" vertical="center" indent="1"/>
    </xf>
    <xf numFmtId="4" fontId="36" fillId="49" borderId="73" applyNumberFormat="0" applyProtection="0">
      <alignment horizontal="left" vertical="center" indent="1"/>
    </xf>
    <xf numFmtId="4" fontId="36" fillId="49" borderId="73" applyNumberFormat="0" applyProtection="0">
      <alignment horizontal="left" vertical="center" indent="1"/>
    </xf>
    <xf numFmtId="4" fontId="36" fillId="49" borderId="73" applyNumberFormat="0" applyProtection="0">
      <alignment horizontal="left" vertical="center" indent="1"/>
    </xf>
    <xf numFmtId="4" fontId="36" fillId="49" borderId="73" applyNumberFormat="0" applyProtection="0">
      <alignment horizontal="left" vertical="center" indent="1"/>
    </xf>
    <xf numFmtId="4" fontId="36" fillId="49" borderId="73" applyNumberFormat="0" applyProtection="0">
      <alignment horizontal="left" vertical="center" indent="1"/>
    </xf>
    <xf numFmtId="4" fontId="36" fillId="49" borderId="73" applyNumberFormat="0" applyProtection="0">
      <alignment horizontal="left" vertical="center" indent="1"/>
    </xf>
    <xf numFmtId="4" fontId="36" fillId="49" borderId="73" applyNumberFormat="0" applyProtection="0">
      <alignment horizontal="left" vertical="center" indent="1"/>
    </xf>
    <xf numFmtId="4" fontId="36" fillId="49" borderId="73" applyNumberFormat="0" applyProtection="0">
      <alignment horizontal="left" vertical="center" indent="1"/>
    </xf>
    <xf numFmtId="4" fontId="36" fillId="49" borderId="73" applyNumberFormat="0" applyProtection="0">
      <alignment horizontal="left" vertical="center" indent="1"/>
    </xf>
    <xf numFmtId="4" fontId="36" fillId="49" borderId="73" applyNumberFormat="0" applyProtection="0">
      <alignment horizontal="left" vertical="center" indent="1"/>
    </xf>
    <xf numFmtId="4" fontId="36" fillId="49" borderId="73" applyNumberFormat="0" applyProtection="0">
      <alignment horizontal="left" vertical="center" indent="1"/>
    </xf>
    <xf numFmtId="4" fontId="36" fillId="49" borderId="73" applyNumberFormat="0" applyProtection="0">
      <alignment horizontal="left" vertical="center" indent="1"/>
    </xf>
    <xf numFmtId="4" fontId="36" fillId="49" borderId="73" applyNumberFormat="0" applyProtection="0">
      <alignment horizontal="left" vertical="center" indent="1"/>
    </xf>
    <xf numFmtId="4" fontId="36" fillId="49" borderId="73" applyNumberFormat="0" applyProtection="0">
      <alignment horizontal="left" vertical="center" indent="1"/>
    </xf>
    <xf numFmtId="4" fontId="36" fillId="49" borderId="73" applyNumberFormat="0" applyProtection="0">
      <alignment horizontal="left" vertical="center" indent="1"/>
    </xf>
    <xf numFmtId="4" fontId="36" fillId="49" borderId="73" applyNumberFormat="0" applyProtection="0">
      <alignment horizontal="left" vertical="center" indent="1"/>
    </xf>
    <xf numFmtId="4" fontId="36" fillId="49" borderId="73" applyNumberFormat="0" applyProtection="0">
      <alignment horizontal="left" vertical="center" indent="1"/>
    </xf>
    <xf numFmtId="4" fontId="36" fillId="49" borderId="73" applyNumberFormat="0" applyProtection="0">
      <alignment horizontal="left" vertical="center" indent="1"/>
    </xf>
    <xf numFmtId="4" fontId="36" fillId="49" borderId="73" applyNumberFormat="0" applyProtection="0">
      <alignment horizontal="left" vertical="center" indent="1"/>
    </xf>
    <xf numFmtId="4" fontId="36" fillId="49" borderId="73" applyNumberFormat="0" applyProtection="0">
      <alignment horizontal="left" vertical="center" indent="1"/>
    </xf>
    <xf numFmtId="4" fontId="36" fillId="49" borderId="73" applyNumberFormat="0" applyProtection="0">
      <alignment horizontal="left" vertical="center" indent="1"/>
    </xf>
    <xf numFmtId="4" fontId="36" fillId="49" borderId="73" applyNumberFormat="0" applyProtection="0">
      <alignment horizontal="left" vertical="center" indent="1"/>
    </xf>
    <xf numFmtId="4" fontId="36" fillId="49" borderId="73" applyNumberFormat="0" applyProtection="0">
      <alignment horizontal="left" vertical="center" indent="1"/>
    </xf>
    <xf numFmtId="4" fontId="36" fillId="49" borderId="73" applyNumberFormat="0" applyProtection="0">
      <alignment horizontal="left" vertical="center" indent="1"/>
    </xf>
    <xf numFmtId="4" fontId="36" fillId="49" borderId="73" applyNumberFormat="0" applyProtection="0">
      <alignment horizontal="left" vertical="center" indent="1"/>
    </xf>
    <xf numFmtId="4" fontId="36" fillId="49" borderId="73" applyNumberFormat="0" applyProtection="0">
      <alignment horizontal="left" vertical="center" indent="1"/>
    </xf>
    <xf numFmtId="4" fontId="36" fillId="49" borderId="73" applyNumberFormat="0" applyProtection="0">
      <alignment horizontal="left" vertical="center" indent="1"/>
    </xf>
    <xf numFmtId="4" fontId="36" fillId="49" borderId="73" applyNumberFormat="0" applyProtection="0">
      <alignment horizontal="left" vertical="center" indent="1"/>
    </xf>
    <xf numFmtId="4" fontId="36" fillId="49" borderId="73" applyNumberFormat="0" applyProtection="0">
      <alignment horizontal="left" vertical="center" indent="1"/>
    </xf>
    <xf numFmtId="4" fontId="36" fillId="49" borderId="73" applyNumberFormat="0" applyProtection="0">
      <alignment horizontal="left" vertical="center" indent="1"/>
    </xf>
    <xf numFmtId="4" fontId="36" fillId="49" borderId="73" applyNumberFormat="0" applyProtection="0">
      <alignment horizontal="left" vertical="center" indent="1"/>
    </xf>
    <xf numFmtId="4" fontId="36" fillId="49" borderId="73" applyNumberFormat="0" applyProtection="0">
      <alignment horizontal="left" vertical="center" indent="1"/>
    </xf>
    <xf numFmtId="4" fontId="36" fillId="49" borderId="73" applyNumberFormat="0" applyProtection="0">
      <alignment horizontal="left" vertical="center" indent="1"/>
    </xf>
    <xf numFmtId="4" fontId="36" fillId="49" borderId="73" applyNumberFormat="0" applyProtection="0">
      <alignment horizontal="left" vertical="center" indent="1"/>
    </xf>
    <xf numFmtId="4" fontId="36" fillId="49" borderId="73" applyNumberFormat="0" applyProtection="0">
      <alignment horizontal="left" vertical="center" indent="1"/>
    </xf>
    <xf numFmtId="4" fontId="36" fillId="49" borderId="73" applyNumberFormat="0" applyProtection="0">
      <alignment horizontal="left" vertical="center" indent="1"/>
    </xf>
    <xf numFmtId="4" fontId="36" fillId="49" borderId="73" applyNumberFormat="0" applyProtection="0">
      <alignment horizontal="left" vertical="center" indent="1"/>
    </xf>
    <xf numFmtId="4" fontId="36" fillId="49" borderId="73" applyNumberFormat="0" applyProtection="0">
      <alignment horizontal="left" vertical="center" indent="1"/>
    </xf>
    <xf numFmtId="4" fontId="36" fillId="49" borderId="73" applyNumberFormat="0" applyProtection="0">
      <alignment horizontal="left" vertical="center" indent="1"/>
    </xf>
    <xf numFmtId="4" fontId="36" fillId="49" borderId="73" applyNumberFormat="0" applyProtection="0">
      <alignment horizontal="left" vertical="center" indent="1"/>
    </xf>
    <xf numFmtId="4" fontId="36" fillId="49" borderId="73" applyNumberFormat="0" applyProtection="0">
      <alignment horizontal="left" vertical="center" indent="1"/>
    </xf>
    <xf numFmtId="4" fontId="36" fillId="49" borderId="73" applyNumberFormat="0" applyProtection="0">
      <alignment horizontal="left" vertical="center" indent="1"/>
    </xf>
    <xf numFmtId="4" fontId="36" fillId="49" borderId="73" applyNumberFormat="0" applyProtection="0">
      <alignment horizontal="left" vertical="center" indent="1"/>
    </xf>
    <xf numFmtId="4" fontId="36" fillId="49" borderId="73" applyNumberFormat="0" applyProtection="0">
      <alignment horizontal="left" vertical="center" indent="1"/>
    </xf>
    <xf numFmtId="4" fontId="36" fillId="49" borderId="73" applyNumberFormat="0" applyProtection="0">
      <alignment horizontal="left" vertical="center" indent="1"/>
    </xf>
    <xf numFmtId="4" fontId="36" fillId="49" borderId="73" applyNumberFormat="0" applyProtection="0">
      <alignment horizontal="left" vertical="center" indent="1"/>
    </xf>
    <xf numFmtId="4" fontId="36" fillId="49" borderId="73" applyNumberFormat="0" applyProtection="0">
      <alignment horizontal="left" vertical="center" indent="1"/>
    </xf>
    <xf numFmtId="4" fontId="36" fillId="49" borderId="73" applyNumberFormat="0" applyProtection="0">
      <alignment horizontal="left" vertical="center" indent="1"/>
    </xf>
    <xf numFmtId="4" fontId="36" fillId="49" borderId="73" applyNumberFormat="0" applyProtection="0">
      <alignment horizontal="left" vertical="center" indent="1"/>
    </xf>
    <xf numFmtId="4" fontId="36" fillId="49" borderId="73" applyNumberFormat="0" applyProtection="0">
      <alignment horizontal="left" vertical="center" indent="1"/>
    </xf>
    <xf numFmtId="4" fontId="36" fillId="49" borderId="73" applyNumberFormat="0" applyProtection="0">
      <alignment horizontal="left" vertical="center" indent="1"/>
    </xf>
    <xf numFmtId="4" fontId="36" fillId="49" borderId="73" applyNumberFormat="0" applyProtection="0">
      <alignment horizontal="left" vertical="center" indent="1"/>
    </xf>
    <xf numFmtId="4" fontId="36" fillId="49" borderId="73" applyNumberFormat="0" applyProtection="0">
      <alignment horizontal="left" vertical="center" indent="1"/>
    </xf>
    <xf numFmtId="4" fontId="36" fillId="49" borderId="73" applyNumberFormat="0" applyProtection="0">
      <alignment horizontal="left" vertical="center" indent="1"/>
    </xf>
    <xf numFmtId="4" fontId="36" fillId="49" borderId="73" applyNumberFormat="0" applyProtection="0">
      <alignment horizontal="left" vertical="center" indent="1"/>
    </xf>
    <xf numFmtId="4" fontId="36" fillId="49" borderId="73" applyNumberFormat="0" applyProtection="0">
      <alignment horizontal="left" vertical="center" indent="1"/>
    </xf>
    <xf numFmtId="4" fontId="36" fillId="49" borderId="73" applyNumberFormat="0" applyProtection="0">
      <alignment horizontal="left" vertical="center" indent="1"/>
    </xf>
    <xf numFmtId="4" fontId="36" fillId="49" borderId="73" applyNumberFormat="0" applyProtection="0">
      <alignment horizontal="left" vertical="center" indent="1"/>
    </xf>
    <xf numFmtId="4" fontId="36" fillId="49" borderId="73" applyNumberFormat="0" applyProtection="0">
      <alignment horizontal="left" vertical="center" indent="1"/>
    </xf>
    <xf numFmtId="4" fontId="36" fillId="49" borderId="73" applyNumberFormat="0" applyProtection="0">
      <alignment horizontal="left" vertical="center" indent="1"/>
    </xf>
    <xf numFmtId="4" fontId="36" fillId="49" borderId="73" applyNumberFormat="0" applyProtection="0">
      <alignment horizontal="left" vertical="center" indent="1"/>
    </xf>
    <xf numFmtId="4" fontId="36" fillId="49" borderId="73" applyNumberFormat="0" applyProtection="0">
      <alignment horizontal="left" vertical="center" indent="1"/>
    </xf>
    <xf numFmtId="4" fontId="36" fillId="49" borderId="73" applyNumberFormat="0" applyProtection="0">
      <alignment horizontal="left" vertical="center" indent="1"/>
    </xf>
    <xf numFmtId="4" fontId="36" fillId="49" borderId="73" applyNumberFormat="0" applyProtection="0">
      <alignment horizontal="left" vertical="center" indent="1"/>
    </xf>
    <xf numFmtId="4" fontId="36" fillId="49" borderId="73" applyNumberFormat="0" applyProtection="0">
      <alignment horizontal="left" vertical="center" indent="1"/>
    </xf>
    <xf numFmtId="4" fontId="36" fillId="49" borderId="73" applyNumberFormat="0" applyProtection="0">
      <alignment horizontal="left" vertical="center" indent="1"/>
    </xf>
    <xf numFmtId="4" fontId="36" fillId="49" borderId="73" applyNumberFormat="0" applyProtection="0">
      <alignment horizontal="left" vertical="center" indent="1"/>
    </xf>
    <xf numFmtId="4" fontId="36" fillId="49" borderId="73" applyNumberFormat="0" applyProtection="0">
      <alignment horizontal="left" vertical="center" indent="1"/>
    </xf>
    <xf numFmtId="4" fontId="36" fillId="49" borderId="73" applyNumberFormat="0" applyProtection="0">
      <alignment horizontal="left" vertical="center" indent="1"/>
    </xf>
    <xf numFmtId="4" fontId="36" fillId="49" borderId="73" applyNumberFormat="0" applyProtection="0">
      <alignment horizontal="left" vertical="center" indent="1"/>
    </xf>
    <xf numFmtId="4" fontId="36" fillId="49" borderId="73" applyNumberFormat="0" applyProtection="0">
      <alignment horizontal="left" vertical="center" indent="1"/>
    </xf>
    <xf numFmtId="4" fontId="36" fillId="49" borderId="73" applyNumberFormat="0" applyProtection="0">
      <alignment horizontal="left" vertical="center" indent="1"/>
    </xf>
    <xf numFmtId="4" fontId="36" fillId="49" borderId="73" applyNumberFormat="0" applyProtection="0">
      <alignment horizontal="left" vertical="center" indent="1"/>
    </xf>
    <xf numFmtId="4" fontId="36" fillId="49" borderId="73" applyNumberFormat="0" applyProtection="0">
      <alignment horizontal="left" vertical="center" indent="1"/>
    </xf>
    <xf numFmtId="4" fontId="36" fillId="49" borderId="73" applyNumberFormat="0" applyProtection="0">
      <alignment horizontal="left" vertical="center" indent="1"/>
    </xf>
    <xf numFmtId="4" fontId="36" fillId="49" borderId="73" applyNumberFormat="0" applyProtection="0">
      <alignment horizontal="left" vertical="center" indent="1"/>
    </xf>
    <xf numFmtId="4" fontId="36" fillId="49" borderId="73" applyNumberFormat="0" applyProtection="0">
      <alignment horizontal="left" vertical="center" indent="1"/>
    </xf>
    <xf numFmtId="4" fontId="36" fillId="49" borderId="73" applyNumberFormat="0" applyProtection="0">
      <alignment horizontal="left" vertical="center" indent="1"/>
    </xf>
    <xf numFmtId="4" fontId="36" fillId="49" borderId="73" applyNumberFormat="0" applyProtection="0">
      <alignment horizontal="left" vertical="center" indent="1"/>
    </xf>
    <xf numFmtId="4" fontId="36" fillId="49" borderId="73" applyNumberFormat="0" applyProtection="0">
      <alignment horizontal="left" vertical="center" indent="1"/>
    </xf>
    <xf numFmtId="4" fontId="36" fillId="49" borderId="73" applyNumberFormat="0" applyProtection="0">
      <alignment horizontal="left" vertical="center" indent="1"/>
    </xf>
    <xf numFmtId="4" fontId="36" fillId="49" borderId="73" applyNumberFormat="0" applyProtection="0">
      <alignment horizontal="left" vertical="center" indent="1"/>
    </xf>
    <xf numFmtId="4" fontId="36" fillId="49" borderId="73" applyNumberFormat="0" applyProtection="0">
      <alignment horizontal="left" vertical="center" indent="1"/>
    </xf>
    <xf numFmtId="4" fontId="36" fillId="49" borderId="73" applyNumberFormat="0" applyProtection="0">
      <alignment horizontal="left" vertical="center" indent="1"/>
    </xf>
    <xf numFmtId="4" fontId="36" fillId="49" borderId="73" applyNumberFormat="0" applyProtection="0">
      <alignment horizontal="left" vertical="center" indent="1"/>
    </xf>
    <xf numFmtId="4" fontId="36" fillId="49" borderId="73" applyNumberFormat="0" applyProtection="0">
      <alignment horizontal="left" vertical="center" indent="1"/>
    </xf>
    <xf numFmtId="4" fontId="36" fillId="49" borderId="73" applyNumberFormat="0" applyProtection="0">
      <alignment horizontal="left" vertical="center" indent="1"/>
    </xf>
    <xf numFmtId="4" fontId="36" fillId="49" borderId="73" applyNumberFormat="0" applyProtection="0">
      <alignment horizontal="left" vertical="center" indent="1"/>
    </xf>
    <xf numFmtId="4" fontId="36" fillId="49" borderId="73" applyNumberFormat="0" applyProtection="0">
      <alignment horizontal="left" vertical="center" indent="1"/>
    </xf>
    <xf numFmtId="4" fontId="36" fillId="49" borderId="73" applyNumberFormat="0" applyProtection="0">
      <alignment horizontal="left" vertical="center" indent="1"/>
    </xf>
    <xf numFmtId="4" fontId="36" fillId="49" borderId="73" applyNumberFormat="0" applyProtection="0">
      <alignment horizontal="left" vertical="center" indent="1"/>
    </xf>
    <xf numFmtId="4" fontId="36" fillId="49" borderId="73" applyNumberFormat="0" applyProtection="0">
      <alignment horizontal="left" vertical="center" indent="1"/>
    </xf>
    <xf numFmtId="4" fontId="36" fillId="49" borderId="73" applyNumberFormat="0" applyProtection="0">
      <alignment horizontal="left" vertical="center" indent="1"/>
    </xf>
    <xf numFmtId="4" fontId="36" fillId="49" borderId="73" applyNumberFormat="0" applyProtection="0">
      <alignment horizontal="left" vertical="center" indent="1"/>
    </xf>
    <xf numFmtId="4" fontId="36" fillId="49" borderId="73" applyNumberFormat="0" applyProtection="0">
      <alignment horizontal="left" vertical="center" indent="1"/>
    </xf>
    <xf numFmtId="4" fontId="36" fillId="49" borderId="73" applyNumberFormat="0" applyProtection="0">
      <alignment horizontal="left" vertical="center" indent="1"/>
    </xf>
    <xf numFmtId="4" fontId="36" fillId="49" borderId="73" applyNumberFormat="0" applyProtection="0">
      <alignment horizontal="left" vertical="center" indent="1"/>
    </xf>
    <xf numFmtId="4" fontId="36" fillId="49" borderId="73" applyNumberFormat="0" applyProtection="0">
      <alignment horizontal="left" vertical="center" indent="1"/>
    </xf>
    <xf numFmtId="4" fontId="36" fillId="49" borderId="73" applyNumberFormat="0" applyProtection="0">
      <alignment horizontal="left" vertical="center" indent="1"/>
    </xf>
    <xf numFmtId="4" fontId="36" fillId="49" borderId="73" applyNumberFormat="0" applyProtection="0">
      <alignment horizontal="left" vertical="center" indent="1"/>
    </xf>
    <xf numFmtId="4" fontId="36" fillId="49" borderId="73" applyNumberFormat="0" applyProtection="0">
      <alignment horizontal="left" vertical="center" indent="1"/>
    </xf>
    <xf numFmtId="4" fontId="36" fillId="49" borderId="73" applyNumberFormat="0" applyProtection="0">
      <alignment horizontal="left" vertical="center" indent="1"/>
    </xf>
    <xf numFmtId="4" fontId="36" fillId="49" borderId="73" applyNumberFormat="0" applyProtection="0">
      <alignment horizontal="left" vertical="center" indent="1"/>
    </xf>
    <xf numFmtId="4" fontId="36" fillId="49" borderId="73" applyNumberFormat="0" applyProtection="0">
      <alignment horizontal="left" vertical="center" indent="1"/>
    </xf>
    <xf numFmtId="4" fontId="36" fillId="49" borderId="73" applyNumberFormat="0" applyProtection="0">
      <alignment horizontal="left" vertical="center" indent="1"/>
    </xf>
    <xf numFmtId="4" fontId="36" fillId="49" borderId="73" applyNumberFormat="0" applyProtection="0">
      <alignment horizontal="left" vertical="center" indent="1"/>
    </xf>
    <xf numFmtId="4" fontId="36" fillId="49" borderId="73" applyNumberFormat="0" applyProtection="0">
      <alignment horizontal="left" vertical="center" indent="1"/>
    </xf>
    <xf numFmtId="4" fontId="36" fillId="49" borderId="73" applyNumberFormat="0" applyProtection="0">
      <alignment horizontal="left" vertical="center" indent="1"/>
    </xf>
    <xf numFmtId="4" fontId="36" fillId="49" borderId="73" applyNumberFormat="0" applyProtection="0">
      <alignment horizontal="left" vertical="center" indent="1"/>
    </xf>
    <xf numFmtId="4" fontId="36" fillId="49" borderId="73" applyNumberFormat="0" applyProtection="0">
      <alignment horizontal="left" vertical="center" indent="1"/>
    </xf>
    <xf numFmtId="4" fontId="36" fillId="49" borderId="73" applyNumberFormat="0" applyProtection="0">
      <alignment horizontal="left" vertical="center" indent="1"/>
    </xf>
    <xf numFmtId="4" fontId="36" fillId="49" borderId="73" applyNumberFormat="0" applyProtection="0">
      <alignment horizontal="left" vertical="center" indent="1"/>
    </xf>
    <xf numFmtId="4" fontId="36" fillId="49" borderId="73" applyNumberFormat="0" applyProtection="0">
      <alignment horizontal="left" vertical="center" indent="1"/>
    </xf>
    <xf numFmtId="4" fontId="36" fillId="49" borderId="73" applyNumberFormat="0" applyProtection="0">
      <alignment horizontal="left" vertical="center" indent="1"/>
    </xf>
    <xf numFmtId="4" fontId="36" fillId="49" borderId="73" applyNumberFormat="0" applyProtection="0">
      <alignment horizontal="left" vertical="center" indent="1"/>
    </xf>
    <xf numFmtId="4" fontId="36" fillId="49" borderId="73" applyNumberFormat="0" applyProtection="0">
      <alignment horizontal="left" vertical="center" indent="1"/>
    </xf>
    <xf numFmtId="4" fontId="36" fillId="49" borderId="73" applyNumberFormat="0" applyProtection="0">
      <alignment horizontal="left" vertical="center" indent="1"/>
    </xf>
    <xf numFmtId="4" fontId="36" fillId="49" borderId="73" applyNumberFormat="0" applyProtection="0">
      <alignment horizontal="left" vertical="center" indent="1"/>
    </xf>
    <xf numFmtId="4" fontId="36" fillId="49" borderId="73" applyNumberFormat="0" applyProtection="0">
      <alignment horizontal="left" vertical="center" indent="1"/>
    </xf>
    <xf numFmtId="4" fontId="36" fillId="49" borderId="73" applyNumberFormat="0" applyProtection="0">
      <alignment horizontal="left" vertical="center" indent="1"/>
    </xf>
    <xf numFmtId="4" fontId="36" fillId="49" borderId="73" applyNumberFormat="0" applyProtection="0">
      <alignment horizontal="left" vertical="center" indent="1"/>
    </xf>
    <xf numFmtId="4" fontId="36" fillId="49" borderId="73" applyNumberFormat="0" applyProtection="0">
      <alignment horizontal="left" vertical="center" indent="1"/>
    </xf>
    <xf numFmtId="4" fontId="36" fillId="49" borderId="73" applyNumberFormat="0" applyProtection="0">
      <alignment horizontal="left" vertical="center" indent="1"/>
    </xf>
    <xf numFmtId="4" fontId="36" fillId="49" borderId="73" applyNumberFormat="0" applyProtection="0">
      <alignment horizontal="left" vertical="center" indent="1"/>
    </xf>
    <xf numFmtId="4" fontId="36" fillId="49" borderId="73" applyNumberFormat="0" applyProtection="0">
      <alignment horizontal="left" vertical="center" indent="1"/>
    </xf>
    <xf numFmtId="4" fontId="36" fillId="49" borderId="73" applyNumberFormat="0" applyProtection="0">
      <alignment horizontal="left" vertical="center" indent="1"/>
    </xf>
    <xf numFmtId="4" fontId="36" fillId="49" borderId="73" applyNumberFormat="0" applyProtection="0">
      <alignment horizontal="left" vertical="center" indent="1"/>
    </xf>
    <xf numFmtId="4" fontId="36" fillId="49" borderId="73" applyNumberFormat="0" applyProtection="0">
      <alignment horizontal="left" vertical="center" indent="1"/>
    </xf>
    <xf numFmtId="4" fontId="36" fillId="49" borderId="73" applyNumberFormat="0" applyProtection="0">
      <alignment horizontal="left" vertical="center" indent="1"/>
    </xf>
    <xf numFmtId="4" fontId="36" fillId="49" borderId="73" applyNumberFormat="0" applyProtection="0">
      <alignment horizontal="left" vertical="center" indent="1"/>
    </xf>
    <xf numFmtId="4" fontId="36" fillId="49" borderId="73" applyNumberFormat="0" applyProtection="0">
      <alignment horizontal="left" vertical="center" indent="1"/>
    </xf>
    <xf numFmtId="4" fontId="36" fillId="49" borderId="73" applyNumberFormat="0" applyProtection="0">
      <alignment horizontal="left" vertical="center" indent="1"/>
    </xf>
    <xf numFmtId="4" fontId="36" fillId="49" borderId="73" applyNumberFormat="0" applyProtection="0">
      <alignment horizontal="left" vertical="center" indent="1"/>
    </xf>
    <xf numFmtId="4" fontId="36" fillId="49" borderId="73" applyNumberFormat="0" applyProtection="0">
      <alignment horizontal="left" vertical="center" indent="1"/>
    </xf>
    <xf numFmtId="4" fontId="36" fillId="49" borderId="73" applyNumberFormat="0" applyProtection="0">
      <alignment horizontal="left" vertical="center" indent="1"/>
    </xf>
    <xf numFmtId="4" fontId="36" fillId="49" borderId="73" applyNumberFormat="0" applyProtection="0">
      <alignment horizontal="left" vertical="center" indent="1"/>
    </xf>
    <xf numFmtId="4" fontId="36" fillId="49" borderId="73" applyNumberFormat="0" applyProtection="0">
      <alignment horizontal="left" vertical="center" indent="1"/>
    </xf>
    <xf numFmtId="4" fontId="36" fillId="49" borderId="73" applyNumberFormat="0" applyProtection="0">
      <alignment horizontal="left" vertical="center" indent="1"/>
    </xf>
    <xf numFmtId="4" fontId="36" fillId="49" borderId="73" applyNumberFormat="0" applyProtection="0">
      <alignment horizontal="left" vertical="center" indent="1"/>
    </xf>
    <xf numFmtId="4" fontId="36" fillId="49" borderId="73" applyNumberFormat="0" applyProtection="0">
      <alignment horizontal="left" vertical="center" indent="1"/>
    </xf>
    <xf numFmtId="4" fontId="36" fillId="49" borderId="73" applyNumberFormat="0" applyProtection="0">
      <alignment horizontal="left" vertical="center" indent="1"/>
    </xf>
    <xf numFmtId="4" fontId="36" fillId="49" borderId="73" applyNumberFormat="0" applyProtection="0">
      <alignment horizontal="left" vertical="center" indent="1"/>
    </xf>
    <xf numFmtId="4" fontId="36" fillId="49" borderId="73" applyNumberFormat="0" applyProtection="0">
      <alignment horizontal="left" vertical="center" indent="1"/>
    </xf>
    <xf numFmtId="4" fontId="36" fillId="49" borderId="73" applyNumberFormat="0" applyProtection="0">
      <alignment horizontal="left" vertical="center" indent="1"/>
    </xf>
    <xf numFmtId="4" fontId="36" fillId="49" borderId="73" applyNumberFormat="0" applyProtection="0">
      <alignment horizontal="left" vertical="center" indent="1"/>
    </xf>
    <xf numFmtId="4" fontId="36" fillId="49" borderId="73" applyNumberFormat="0" applyProtection="0">
      <alignment horizontal="left" vertical="center" indent="1"/>
    </xf>
    <xf numFmtId="4" fontId="36" fillId="49" borderId="73" applyNumberFormat="0" applyProtection="0">
      <alignment horizontal="left" vertical="center" indent="1"/>
    </xf>
    <xf numFmtId="4" fontId="36" fillId="49" borderId="73" applyNumberFormat="0" applyProtection="0">
      <alignment horizontal="left" vertical="center" indent="1"/>
    </xf>
    <xf numFmtId="4" fontId="36" fillId="49" borderId="73" applyNumberFormat="0" applyProtection="0">
      <alignment horizontal="left" vertical="center" indent="1"/>
    </xf>
    <xf numFmtId="4" fontId="36" fillId="49" borderId="73" applyNumberFormat="0" applyProtection="0">
      <alignment horizontal="left" vertical="center" indent="1"/>
    </xf>
    <xf numFmtId="4" fontId="36" fillId="49" borderId="73" applyNumberFormat="0" applyProtection="0">
      <alignment horizontal="left" vertical="center" indent="1"/>
    </xf>
    <xf numFmtId="4" fontId="36" fillId="49" borderId="73" applyNumberFormat="0" applyProtection="0">
      <alignment horizontal="left" vertical="center" indent="1"/>
    </xf>
    <xf numFmtId="4" fontId="36" fillId="49" borderId="73" applyNumberFormat="0" applyProtection="0">
      <alignment horizontal="left" vertical="center" indent="1"/>
    </xf>
    <xf numFmtId="4" fontId="36" fillId="49" borderId="73" applyNumberFormat="0" applyProtection="0">
      <alignment horizontal="left" vertical="center" indent="1"/>
    </xf>
    <xf numFmtId="4" fontId="36" fillId="49" borderId="73" applyNumberFormat="0" applyProtection="0">
      <alignment horizontal="left" vertical="center" indent="1"/>
    </xf>
    <xf numFmtId="4" fontId="36" fillId="49" borderId="73" applyNumberFormat="0" applyProtection="0">
      <alignment horizontal="left" vertical="center" indent="1"/>
    </xf>
    <xf numFmtId="4" fontId="36" fillId="49" borderId="73" applyNumberFormat="0" applyProtection="0">
      <alignment horizontal="left" vertical="center" indent="1"/>
    </xf>
    <xf numFmtId="4" fontId="36" fillId="49" borderId="73" applyNumberFormat="0" applyProtection="0">
      <alignment horizontal="left" vertical="center" indent="1"/>
    </xf>
    <xf numFmtId="4" fontId="36" fillId="49" borderId="73" applyNumberFormat="0" applyProtection="0">
      <alignment horizontal="left" vertical="center" indent="1"/>
    </xf>
    <xf numFmtId="4" fontId="36" fillId="49" borderId="73" applyNumberFormat="0" applyProtection="0">
      <alignment horizontal="left" vertical="center" indent="1"/>
    </xf>
    <xf numFmtId="4" fontId="36" fillId="49" borderId="73" applyNumberFormat="0" applyProtection="0">
      <alignment horizontal="left" vertical="center" indent="1"/>
    </xf>
    <xf numFmtId="4" fontId="36" fillId="49" borderId="73" applyNumberFormat="0" applyProtection="0">
      <alignment horizontal="left" vertical="center" indent="1"/>
    </xf>
    <xf numFmtId="4" fontId="36" fillId="49" borderId="73" applyNumberFormat="0" applyProtection="0">
      <alignment horizontal="left" vertical="center" indent="1"/>
    </xf>
    <xf numFmtId="4" fontId="36" fillId="49" borderId="73" applyNumberFormat="0" applyProtection="0">
      <alignment horizontal="left" vertical="center" indent="1"/>
    </xf>
    <xf numFmtId="4" fontId="36" fillId="49" borderId="73" applyNumberFormat="0" applyProtection="0">
      <alignment horizontal="left" vertical="center" indent="1"/>
    </xf>
    <xf numFmtId="4" fontId="36" fillId="49" borderId="73" applyNumberFormat="0" applyProtection="0">
      <alignment horizontal="left" vertical="center" indent="1"/>
    </xf>
    <xf numFmtId="4" fontId="36" fillId="49" borderId="73" applyNumberFormat="0" applyProtection="0">
      <alignment horizontal="left" vertical="center" indent="1"/>
    </xf>
    <xf numFmtId="4" fontId="36" fillId="49" borderId="73" applyNumberFormat="0" applyProtection="0">
      <alignment horizontal="left" vertical="center" indent="1"/>
    </xf>
    <xf numFmtId="4" fontId="36" fillId="49" borderId="73" applyNumberFormat="0" applyProtection="0">
      <alignment horizontal="left" vertical="center" indent="1"/>
    </xf>
    <xf numFmtId="4" fontId="36" fillId="49" borderId="73" applyNumberFormat="0" applyProtection="0">
      <alignment horizontal="left" vertical="center" indent="1"/>
    </xf>
    <xf numFmtId="4" fontId="36" fillId="49" borderId="73" applyNumberFormat="0" applyProtection="0">
      <alignment horizontal="left" vertical="center" indent="1"/>
    </xf>
    <xf numFmtId="4" fontId="36" fillId="49" borderId="73" applyNumberFormat="0" applyProtection="0">
      <alignment horizontal="left" vertical="center" indent="1"/>
    </xf>
    <xf numFmtId="4" fontId="36" fillId="49" borderId="73" applyNumberFormat="0" applyProtection="0">
      <alignment horizontal="left" vertical="center" indent="1"/>
    </xf>
    <xf numFmtId="4" fontId="36" fillId="49" borderId="73" applyNumberFormat="0" applyProtection="0">
      <alignment horizontal="left" vertical="center" indent="1"/>
    </xf>
    <xf numFmtId="4" fontId="36" fillId="49" borderId="73" applyNumberFormat="0" applyProtection="0">
      <alignment horizontal="left" vertical="center" indent="1"/>
    </xf>
    <xf numFmtId="4" fontId="36" fillId="49" borderId="73" applyNumberFormat="0" applyProtection="0">
      <alignment horizontal="left" vertical="center" indent="1"/>
    </xf>
    <xf numFmtId="4" fontId="36" fillId="49" borderId="73" applyNumberFormat="0" applyProtection="0">
      <alignment horizontal="left" vertical="center" indent="1"/>
    </xf>
    <xf numFmtId="4" fontId="36" fillId="49" borderId="73" applyNumberFormat="0" applyProtection="0">
      <alignment horizontal="left" vertical="center" indent="1"/>
    </xf>
    <xf numFmtId="4" fontId="36" fillId="49" borderId="73" applyNumberFormat="0" applyProtection="0">
      <alignment horizontal="left" vertical="center" indent="1"/>
    </xf>
    <xf numFmtId="4" fontId="36" fillId="49" borderId="73" applyNumberFormat="0" applyProtection="0">
      <alignment horizontal="left" vertical="center" indent="1"/>
    </xf>
    <xf numFmtId="4" fontId="36" fillId="49" borderId="73" applyNumberFormat="0" applyProtection="0">
      <alignment horizontal="left" vertical="center" indent="1"/>
    </xf>
    <xf numFmtId="4" fontId="36" fillId="49" borderId="73" applyNumberFormat="0" applyProtection="0">
      <alignment horizontal="left" vertical="center" indent="1"/>
    </xf>
    <xf numFmtId="4" fontId="36" fillId="49" borderId="73" applyNumberFormat="0" applyProtection="0">
      <alignment horizontal="left" vertical="center" indent="1"/>
    </xf>
    <xf numFmtId="4" fontId="36" fillId="49" borderId="73" applyNumberFormat="0" applyProtection="0">
      <alignment horizontal="left" vertical="center" indent="1"/>
    </xf>
    <xf numFmtId="4" fontId="36" fillId="49" borderId="73" applyNumberFormat="0" applyProtection="0">
      <alignment horizontal="left" vertical="center" indent="1"/>
    </xf>
    <xf numFmtId="4" fontId="36" fillId="49" borderId="73" applyNumberFormat="0" applyProtection="0">
      <alignment horizontal="left" vertical="center" indent="1"/>
    </xf>
    <xf numFmtId="4" fontId="36" fillId="49" borderId="73" applyNumberFormat="0" applyProtection="0">
      <alignment horizontal="left" vertical="center" indent="1"/>
    </xf>
    <xf numFmtId="4" fontId="36" fillId="49" borderId="73" applyNumberFormat="0" applyProtection="0">
      <alignment horizontal="left" vertical="center" indent="1"/>
    </xf>
    <xf numFmtId="4" fontId="36" fillId="49" borderId="73" applyNumberFormat="0" applyProtection="0">
      <alignment horizontal="left" vertical="center" indent="1"/>
    </xf>
    <xf numFmtId="4" fontId="36" fillId="49" borderId="73" applyNumberFormat="0" applyProtection="0">
      <alignment horizontal="left" vertical="center" indent="1"/>
    </xf>
    <xf numFmtId="4" fontId="36" fillId="49" borderId="73" applyNumberFormat="0" applyProtection="0">
      <alignment horizontal="left" vertical="center" indent="1"/>
    </xf>
    <xf numFmtId="4" fontId="36" fillId="49" borderId="73" applyNumberFormat="0" applyProtection="0">
      <alignment horizontal="left" vertical="center" indent="1"/>
    </xf>
    <xf numFmtId="4" fontId="36" fillId="49" borderId="73" applyNumberFormat="0" applyProtection="0">
      <alignment horizontal="left" vertical="center" indent="1"/>
    </xf>
    <xf numFmtId="4" fontId="36" fillId="49" borderId="73" applyNumberFormat="0" applyProtection="0">
      <alignment horizontal="left" vertical="center" indent="1"/>
    </xf>
    <xf numFmtId="4" fontId="36" fillId="49" borderId="73" applyNumberFormat="0" applyProtection="0">
      <alignment horizontal="left" vertical="center" indent="1"/>
    </xf>
    <xf numFmtId="4" fontId="36" fillId="49" borderId="73" applyNumberFormat="0" applyProtection="0">
      <alignment horizontal="left" vertical="center" indent="1"/>
    </xf>
    <xf numFmtId="4" fontId="36" fillId="49" borderId="73" applyNumberFormat="0" applyProtection="0">
      <alignment horizontal="left" vertical="center" indent="1"/>
    </xf>
    <xf numFmtId="4" fontId="36" fillId="49" borderId="73" applyNumberFormat="0" applyProtection="0">
      <alignment horizontal="left" vertical="center" indent="1"/>
    </xf>
    <xf numFmtId="4" fontId="36" fillId="49" borderId="73" applyNumberFormat="0" applyProtection="0">
      <alignment horizontal="left" vertical="center" indent="1"/>
    </xf>
    <xf numFmtId="4" fontId="36" fillId="49" borderId="73" applyNumberFormat="0" applyProtection="0">
      <alignment horizontal="left" vertical="center" indent="1"/>
    </xf>
    <xf numFmtId="4" fontId="36" fillId="49" borderId="73" applyNumberFormat="0" applyProtection="0">
      <alignment horizontal="left" vertical="center" indent="1"/>
    </xf>
    <xf numFmtId="4" fontId="36" fillId="49" borderId="73" applyNumberFormat="0" applyProtection="0">
      <alignment horizontal="left" vertical="center" indent="1"/>
    </xf>
    <xf numFmtId="4" fontId="36" fillId="49" borderId="73" applyNumberFormat="0" applyProtection="0">
      <alignment horizontal="left" vertical="center" indent="1"/>
    </xf>
    <xf numFmtId="4" fontId="36" fillId="49" borderId="73" applyNumberFormat="0" applyProtection="0">
      <alignment horizontal="left" vertical="center" indent="1"/>
    </xf>
    <xf numFmtId="4" fontId="36" fillId="49" borderId="73" applyNumberFormat="0" applyProtection="0">
      <alignment horizontal="left" vertical="center" indent="1"/>
    </xf>
    <xf numFmtId="4" fontId="36" fillId="49" borderId="73" applyNumberFormat="0" applyProtection="0">
      <alignment horizontal="left" vertical="center" indent="1"/>
    </xf>
    <xf numFmtId="4" fontId="36" fillId="49" borderId="73" applyNumberFormat="0" applyProtection="0">
      <alignment horizontal="left" vertical="center" indent="1"/>
    </xf>
    <xf numFmtId="4" fontId="36" fillId="49" borderId="73" applyNumberFormat="0" applyProtection="0">
      <alignment horizontal="left" vertical="center" indent="1"/>
    </xf>
    <xf numFmtId="4" fontId="36" fillId="49" borderId="73" applyNumberFormat="0" applyProtection="0">
      <alignment horizontal="left" vertical="center" indent="1"/>
    </xf>
    <xf numFmtId="4" fontId="36" fillId="49" borderId="73" applyNumberFormat="0" applyProtection="0">
      <alignment horizontal="left" vertical="center" indent="1"/>
    </xf>
    <xf numFmtId="4" fontId="36" fillId="49" borderId="73" applyNumberFormat="0" applyProtection="0">
      <alignment horizontal="left" vertical="center" indent="1"/>
    </xf>
    <xf numFmtId="4" fontId="36" fillId="49" borderId="73" applyNumberFormat="0" applyProtection="0">
      <alignment horizontal="left" vertical="center" indent="1"/>
    </xf>
    <xf numFmtId="4" fontId="36" fillId="49" borderId="73" applyNumberFormat="0" applyProtection="0">
      <alignment horizontal="left" vertical="center" indent="1"/>
    </xf>
    <xf numFmtId="4" fontId="36" fillId="49" borderId="73" applyNumberFormat="0" applyProtection="0">
      <alignment horizontal="left" vertical="center" indent="1"/>
    </xf>
    <xf numFmtId="4" fontId="36" fillId="49" borderId="73" applyNumberFormat="0" applyProtection="0">
      <alignment horizontal="left" vertical="center" indent="1"/>
    </xf>
    <xf numFmtId="4" fontId="36" fillId="49" borderId="73" applyNumberFormat="0" applyProtection="0">
      <alignment horizontal="left" vertical="center" indent="1"/>
    </xf>
    <xf numFmtId="4" fontId="36" fillId="49" borderId="73" applyNumberFormat="0" applyProtection="0">
      <alignment horizontal="left" vertical="center" indent="1"/>
    </xf>
    <xf numFmtId="4" fontId="36" fillId="49" borderId="73" applyNumberFormat="0" applyProtection="0">
      <alignment horizontal="left" vertical="center" indent="1"/>
    </xf>
    <xf numFmtId="4" fontId="36" fillId="49" borderId="73" applyNumberFormat="0" applyProtection="0">
      <alignment horizontal="left" vertical="center" indent="1"/>
    </xf>
    <xf numFmtId="4" fontId="36" fillId="49" borderId="73" applyNumberFormat="0" applyProtection="0">
      <alignment horizontal="left" vertical="center" indent="1"/>
    </xf>
    <xf numFmtId="4" fontId="36" fillId="49" borderId="73" applyNumberFormat="0" applyProtection="0">
      <alignment horizontal="left" vertical="center" indent="1"/>
    </xf>
    <xf numFmtId="4" fontId="36" fillId="49" borderId="73" applyNumberFormat="0" applyProtection="0">
      <alignment horizontal="left" vertical="center" indent="1"/>
    </xf>
    <xf numFmtId="4" fontId="36" fillId="49" borderId="73" applyNumberFormat="0" applyProtection="0">
      <alignment horizontal="left" vertical="center" indent="1"/>
    </xf>
    <xf numFmtId="4" fontId="36" fillId="49" borderId="73" applyNumberFormat="0" applyProtection="0">
      <alignment horizontal="left" vertical="center" indent="1"/>
    </xf>
    <xf numFmtId="4" fontId="36" fillId="49" borderId="73" applyNumberFormat="0" applyProtection="0">
      <alignment horizontal="left" vertical="center" indent="1"/>
    </xf>
    <xf numFmtId="4" fontId="36" fillId="49" borderId="73" applyNumberFormat="0" applyProtection="0">
      <alignment horizontal="left" vertical="center" indent="1"/>
    </xf>
    <xf numFmtId="4" fontId="36" fillId="49" borderId="73" applyNumberFormat="0" applyProtection="0">
      <alignment horizontal="left" vertical="center" indent="1"/>
    </xf>
    <xf numFmtId="4" fontId="36" fillId="49" borderId="73" applyNumberFormat="0" applyProtection="0">
      <alignment horizontal="left" vertical="center" indent="1"/>
    </xf>
    <xf numFmtId="4" fontId="36" fillId="49" borderId="73" applyNumberFormat="0" applyProtection="0">
      <alignment horizontal="left" vertical="center" indent="1"/>
    </xf>
    <xf numFmtId="4" fontId="36" fillId="49" borderId="73" applyNumberFormat="0" applyProtection="0">
      <alignment horizontal="left" vertical="center" indent="1"/>
    </xf>
    <xf numFmtId="4" fontId="36" fillId="49" borderId="73" applyNumberFormat="0" applyProtection="0">
      <alignment horizontal="left" vertical="center" indent="1"/>
    </xf>
    <xf numFmtId="4" fontId="36" fillId="49" borderId="73" applyNumberFormat="0" applyProtection="0">
      <alignment horizontal="left" vertical="center" indent="1"/>
    </xf>
    <xf numFmtId="4" fontId="36" fillId="49" borderId="73" applyNumberFormat="0" applyProtection="0">
      <alignment horizontal="left" vertical="center" indent="1"/>
    </xf>
    <xf numFmtId="4" fontId="36" fillId="49" borderId="73" applyNumberFormat="0" applyProtection="0">
      <alignment horizontal="left" vertical="center" indent="1"/>
    </xf>
    <xf numFmtId="4" fontId="36" fillId="49" borderId="73" applyNumberFormat="0" applyProtection="0">
      <alignment horizontal="left" vertical="center" indent="1"/>
    </xf>
    <xf numFmtId="4" fontId="36" fillId="49" borderId="73" applyNumberFormat="0" applyProtection="0">
      <alignment horizontal="left" vertical="center" indent="1"/>
    </xf>
    <xf numFmtId="4" fontId="36" fillId="49" borderId="73" applyNumberFormat="0" applyProtection="0">
      <alignment horizontal="left" vertical="center" indent="1"/>
    </xf>
    <xf numFmtId="4" fontId="36" fillId="49" borderId="73" applyNumberFormat="0" applyProtection="0">
      <alignment horizontal="left" vertical="center" indent="1"/>
    </xf>
    <xf numFmtId="4" fontId="36" fillId="49" borderId="73" applyNumberFormat="0" applyProtection="0">
      <alignment horizontal="left" vertical="center" indent="1"/>
    </xf>
    <xf numFmtId="4" fontId="36" fillId="49" borderId="73" applyNumberFormat="0" applyProtection="0">
      <alignment horizontal="left" vertical="center" indent="1"/>
    </xf>
    <xf numFmtId="4" fontId="36" fillId="49" borderId="73" applyNumberFormat="0" applyProtection="0">
      <alignment horizontal="left" vertical="center" indent="1"/>
    </xf>
    <xf numFmtId="4" fontId="36" fillId="49" borderId="73" applyNumberFormat="0" applyProtection="0">
      <alignment horizontal="left" vertical="center" indent="1"/>
    </xf>
    <xf numFmtId="4" fontId="36" fillId="49" borderId="73" applyNumberFormat="0" applyProtection="0">
      <alignment horizontal="left" vertical="center" indent="1"/>
    </xf>
    <xf numFmtId="4" fontId="36" fillId="49" borderId="73" applyNumberFormat="0" applyProtection="0">
      <alignment horizontal="left" vertical="center" indent="1"/>
    </xf>
    <xf numFmtId="4" fontId="36" fillId="49" borderId="73" applyNumberFormat="0" applyProtection="0">
      <alignment horizontal="left" vertical="center" indent="1"/>
    </xf>
    <xf numFmtId="4" fontId="36" fillId="49" borderId="73" applyNumberFormat="0" applyProtection="0">
      <alignment horizontal="left" vertical="center" indent="1"/>
    </xf>
    <xf numFmtId="4" fontId="36" fillId="49" borderId="73" applyNumberFormat="0" applyProtection="0">
      <alignment horizontal="left" vertical="center" indent="1"/>
    </xf>
    <xf numFmtId="4" fontId="36" fillId="49" borderId="73" applyNumberFormat="0" applyProtection="0">
      <alignment horizontal="left" vertical="center" indent="1"/>
    </xf>
    <xf numFmtId="4" fontId="36" fillId="49" borderId="73" applyNumberFormat="0" applyProtection="0">
      <alignment horizontal="left" vertical="center" indent="1"/>
    </xf>
    <xf numFmtId="4" fontId="36" fillId="49" borderId="73" applyNumberFormat="0" applyProtection="0">
      <alignment horizontal="left" vertical="center" indent="1"/>
    </xf>
    <xf numFmtId="4" fontId="36" fillId="49" borderId="73" applyNumberFormat="0" applyProtection="0">
      <alignment horizontal="left" vertical="center" indent="1"/>
    </xf>
    <xf numFmtId="4" fontId="36" fillId="49" borderId="73" applyNumberFormat="0" applyProtection="0">
      <alignment horizontal="left" vertical="center" indent="1"/>
    </xf>
    <xf numFmtId="4" fontId="36" fillId="49" borderId="73" applyNumberFormat="0" applyProtection="0">
      <alignment horizontal="left" vertical="center" indent="1"/>
    </xf>
    <xf numFmtId="4" fontId="36" fillId="49" borderId="73" applyNumberFormat="0" applyProtection="0">
      <alignment horizontal="left" vertical="center" indent="1"/>
    </xf>
    <xf numFmtId="4" fontId="36" fillId="49" borderId="73" applyNumberFormat="0" applyProtection="0">
      <alignment horizontal="left" vertical="center" indent="1"/>
    </xf>
    <xf numFmtId="4" fontId="36" fillId="49" borderId="73" applyNumberFormat="0" applyProtection="0">
      <alignment horizontal="left" vertical="center" indent="1"/>
    </xf>
    <xf numFmtId="4" fontId="36" fillId="49" borderId="73" applyNumberFormat="0" applyProtection="0">
      <alignment horizontal="left" vertical="center" indent="1"/>
    </xf>
    <xf numFmtId="4" fontId="36" fillId="49" borderId="73" applyNumberFormat="0" applyProtection="0">
      <alignment horizontal="left" vertical="center" indent="1"/>
    </xf>
    <xf numFmtId="4" fontId="36" fillId="49" borderId="73" applyNumberFormat="0" applyProtection="0">
      <alignment horizontal="left" vertical="center" indent="1"/>
    </xf>
    <xf numFmtId="4" fontId="36" fillId="49" borderId="73" applyNumberFormat="0" applyProtection="0">
      <alignment horizontal="left" vertical="center" indent="1"/>
    </xf>
    <xf numFmtId="4" fontId="36" fillId="49" borderId="73" applyNumberFormat="0" applyProtection="0">
      <alignment horizontal="left" vertical="center" indent="1"/>
    </xf>
    <xf numFmtId="4" fontId="36" fillId="49" borderId="73" applyNumberFormat="0" applyProtection="0">
      <alignment horizontal="left" vertical="center" indent="1"/>
    </xf>
    <xf numFmtId="4" fontId="36" fillId="49" borderId="73" applyNumberFormat="0" applyProtection="0">
      <alignment horizontal="left" vertical="center" indent="1"/>
    </xf>
    <xf numFmtId="4" fontId="36" fillId="49" borderId="73" applyNumberFormat="0" applyProtection="0">
      <alignment horizontal="left" vertical="center" indent="1"/>
    </xf>
    <xf numFmtId="4" fontId="36" fillId="49" borderId="73" applyNumberFormat="0" applyProtection="0">
      <alignment horizontal="left" vertical="center" indent="1"/>
    </xf>
    <xf numFmtId="4" fontId="36" fillId="49" borderId="73" applyNumberFormat="0" applyProtection="0">
      <alignment horizontal="left" vertical="center" indent="1"/>
    </xf>
    <xf numFmtId="4" fontId="36" fillId="49" borderId="73" applyNumberFormat="0" applyProtection="0">
      <alignment horizontal="left" vertical="center" indent="1"/>
    </xf>
    <xf numFmtId="4" fontId="36" fillId="49" borderId="73" applyNumberFormat="0" applyProtection="0">
      <alignment horizontal="left" vertical="center" indent="1"/>
    </xf>
    <xf numFmtId="4" fontId="36" fillId="49" borderId="73" applyNumberFormat="0" applyProtection="0">
      <alignment horizontal="left" vertical="center" indent="1"/>
    </xf>
    <xf numFmtId="4" fontId="36" fillId="49" borderId="73" applyNumberFormat="0" applyProtection="0">
      <alignment horizontal="left" vertical="center" indent="1"/>
    </xf>
    <xf numFmtId="4" fontId="36" fillId="49" borderId="73" applyNumberFormat="0" applyProtection="0">
      <alignment horizontal="left" vertical="center" indent="1"/>
    </xf>
    <xf numFmtId="4" fontId="36" fillId="49" borderId="73" applyNumberFormat="0" applyProtection="0">
      <alignment horizontal="left" vertical="center" indent="1"/>
    </xf>
    <xf numFmtId="4" fontId="36" fillId="49" borderId="73" applyNumberFormat="0" applyProtection="0">
      <alignment horizontal="left" vertical="center" indent="1"/>
    </xf>
    <xf numFmtId="4" fontId="36" fillId="49" borderId="73" applyNumberFormat="0" applyProtection="0">
      <alignment horizontal="left" vertical="center" indent="1"/>
    </xf>
    <xf numFmtId="4" fontId="36" fillId="49" borderId="73" applyNumberFormat="0" applyProtection="0">
      <alignment horizontal="left" vertical="center" indent="1"/>
    </xf>
    <xf numFmtId="4" fontId="36" fillId="49" borderId="73" applyNumberFormat="0" applyProtection="0">
      <alignment horizontal="left" vertical="center" indent="1"/>
    </xf>
    <xf numFmtId="4" fontId="36" fillId="49" borderId="73" applyNumberFormat="0" applyProtection="0">
      <alignment horizontal="left" vertical="center" indent="1"/>
    </xf>
    <xf numFmtId="4" fontId="36" fillId="49" borderId="73" applyNumberFormat="0" applyProtection="0">
      <alignment horizontal="left" vertical="center" indent="1"/>
    </xf>
    <xf numFmtId="4" fontId="36" fillId="49" borderId="73" applyNumberFormat="0" applyProtection="0">
      <alignment horizontal="left" vertical="center" indent="1"/>
    </xf>
    <xf numFmtId="4" fontId="36" fillId="49" borderId="73" applyNumberFormat="0" applyProtection="0">
      <alignment horizontal="left" vertical="center" indent="1"/>
    </xf>
    <xf numFmtId="4" fontId="36" fillId="49" borderId="73" applyNumberFormat="0" applyProtection="0">
      <alignment horizontal="left" vertical="center" indent="1"/>
    </xf>
    <xf numFmtId="4" fontId="36" fillId="49" borderId="73" applyNumberFormat="0" applyProtection="0">
      <alignment horizontal="left" vertical="center" indent="1"/>
    </xf>
    <xf numFmtId="4" fontId="36" fillId="49" borderId="73" applyNumberFormat="0" applyProtection="0">
      <alignment horizontal="left" vertical="center" indent="1"/>
    </xf>
    <xf numFmtId="4" fontId="36" fillId="49" borderId="73" applyNumberFormat="0" applyProtection="0">
      <alignment horizontal="left" vertical="center" indent="1"/>
    </xf>
    <xf numFmtId="4" fontId="36" fillId="49" borderId="73" applyNumberFormat="0" applyProtection="0">
      <alignment horizontal="left" vertical="center" indent="1"/>
    </xf>
    <xf numFmtId="4" fontId="36" fillId="49" borderId="73" applyNumberFormat="0" applyProtection="0">
      <alignment horizontal="left" vertical="center" indent="1"/>
    </xf>
    <xf numFmtId="4" fontId="36" fillId="49" borderId="73" applyNumberFormat="0" applyProtection="0">
      <alignment horizontal="left" vertical="center" indent="1"/>
    </xf>
    <xf numFmtId="4" fontId="36" fillId="49" borderId="73" applyNumberFormat="0" applyProtection="0">
      <alignment horizontal="left" vertical="center" indent="1"/>
    </xf>
    <xf numFmtId="4" fontId="36" fillId="49" borderId="73" applyNumberFormat="0" applyProtection="0">
      <alignment horizontal="left" vertical="center" indent="1"/>
    </xf>
    <xf numFmtId="4" fontId="36" fillId="49" borderId="73" applyNumberFormat="0" applyProtection="0">
      <alignment horizontal="left" vertical="center" indent="1"/>
    </xf>
    <xf numFmtId="4" fontId="36" fillId="49" borderId="73" applyNumberFormat="0" applyProtection="0">
      <alignment horizontal="left" vertical="center" indent="1"/>
    </xf>
    <xf numFmtId="4" fontId="36" fillId="49" borderId="73" applyNumberFormat="0" applyProtection="0">
      <alignment horizontal="left" vertical="center" indent="1"/>
    </xf>
    <xf numFmtId="4" fontId="36" fillId="49" borderId="73" applyNumberFormat="0" applyProtection="0">
      <alignment horizontal="left" vertical="center" indent="1"/>
    </xf>
    <xf numFmtId="4" fontId="36" fillId="49" borderId="73" applyNumberFormat="0" applyProtection="0">
      <alignment horizontal="left" vertical="center" indent="1"/>
    </xf>
    <xf numFmtId="4" fontId="36" fillId="49" borderId="73" applyNumberFormat="0" applyProtection="0">
      <alignment horizontal="left" vertical="center" indent="1"/>
    </xf>
    <xf numFmtId="4" fontId="36" fillId="49" borderId="73" applyNumberFormat="0" applyProtection="0">
      <alignment horizontal="left" vertical="center" indent="1"/>
    </xf>
    <xf numFmtId="4" fontId="36" fillId="49" borderId="73" applyNumberFormat="0" applyProtection="0">
      <alignment horizontal="left" vertical="center" indent="1"/>
    </xf>
    <xf numFmtId="4" fontId="36" fillId="49" borderId="73" applyNumberFormat="0" applyProtection="0">
      <alignment horizontal="left" vertical="center" indent="1"/>
    </xf>
    <xf numFmtId="4" fontId="36" fillId="49" borderId="73" applyNumberFormat="0" applyProtection="0">
      <alignment horizontal="left" vertical="center" indent="1"/>
    </xf>
    <xf numFmtId="4" fontId="36" fillId="49" borderId="73" applyNumberFormat="0" applyProtection="0">
      <alignment horizontal="left" vertical="center" indent="1"/>
    </xf>
    <xf numFmtId="4" fontId="36" fillId="49" borderId="73" applyNumberFormat="0" applyProtection="0">
      <alignment horizontal="left" vertical="center" indent="1"/>
    </xf>
    <xf numFmtId="4" fontId="36" fillId="49" borderId="73" applyNumberFormat="0" applyProtection="0">
      <alignment horizontal="left" vertical="center" indent="1"/>
    </xf>
    <xf numFmtId="4" fontId="36" fillId="49" borderId="73" applyNumberFormat="0" applyProtection="0">
      <alignment horizontal="left" vertical="center" indent="1"/>
    </xf>
    <xf numFmtId="4" fontId="36" fillId="49" borderId="73" applyNumberFormat="0" applyProtection="0">
      <alignment horizontal="left" vertical="center" indent="1"/>
    </xf>
    <xf numFmtId="4" fontId="36" fillId="49" borderId="73" applyNumberFormat="0" applyProtection="0">
      <alignment horizontal="left" vertical="center" indent="1"/>
    </xf>
    <xf numFmtId="4" fontId="36" fillId="49" borderId="73" applyNumberFormat="0" applyProtection="0">
      <alignment horizontal="left" vertical="center" indent="1"/>
    </xf>
    <xf numFmtId="4" fontId="36" fillId="49" borderId="73" applyNumberFormat="0" applyProtection="0">
      <alignment horizontal="left" vertical="center" indent="1"/>
    </xf>
    <xf numFmtId="4" fontId="36" fillId="49" borderId="73" applyNumberFormat="0" applyProtection="0">
      <alignment horizontal="left" vertical="center" indent="1"/>
    </xf>
    <xf numFmtId="4" fontId="36" fillId="49" borderId="73" applyNumberFormat="0" applyProtection="0">
      <alignment horizontal="left" vertical="center" indent="1"/>
    </xf>
    <xf numFmtId="4" fontId="36" fillId="49" borderId="73" applyNumberFormat="0" applyProtection="0">
      <alignment horizontal="left" vertical="center" indent="1"/>
    </xf>
    <xf numFmtId="4" fontId="36" fillId="49" borderId="73" applyNumberFormat="0" applyProtection="0">
      <alignment horizontal="left" vertical="center" indent="1"/>
    </xf>
    <xf numFmtId="4" fontId="36" fillId="49" borderId="73" applyNumberFormat="0" applyProtection="0">
      <alignment horizontal="left" vertical="center" indent="1"/>
    </xf>
    <xf numFmtId="4" fontId="36" fillId="49" borderId="73" applyNumberFormat="0" applyProtection="0">
      <alignment horizontal="left" vertical="center" indent="1"/>
    </xf>
    <xf numFmtId="4" fontId="36" fillId="49" borderId="73" applyNumberFormat="0" applyProtection="0">
      <alignment horizontal="left" vertical="center" indent="1"/>
    </xf>
    <xf numFmtId="4" fontId="36" fillId="49" borderId="73" applyNumberFormat="0" applyProtection="0">
      <alignment horizontal="left" vertical="center" indent="1"/>
    </xf>
    <xf numFmtId="4" fontId="36" fillId="49" borderId="73" applyNumberFormat="0" applyProtection="0">
      <alignment horizontal="left" vertical="center" indent="1"/>
    </xf>
    <xf numFmtId="4" fontId="36" fillId="49" borderId="73" applyNumberFormat="0" applyProtection="0">
      <alignment horizontal="left" vertical="center" indent="1"/>
    </xf>
    <xf numFmtId="4" fontId="36" fillId="49" borderId="73" applyNumberFormat="0" applyProtection="0">
      <alignment horizontal="left" vertical="center" indent="1"/>
    </xf>
    <xf numFmtId="4" fontId="36" fillId="49" borderId="73" applyNumberFormat="0" applyProtection="0">
      <alignment horizontal="left" vertical="center" indent="1"/>
    </xf>
    <xf numFmtId="4" fontId="36" fillId="49" borderId="73" applyNumberFormat="0" applyProtection="0">
      <alignment horizontal="left" vertical="center" indent="1"/>
    </xf>
    <xf numFmtId="4" fontId="36" fillId="49" borderId="73" applyNumberFormat="0" applyProtection="0">
      <alignment horizontal="left" vertical="center" indent="1"/>
    </xf>
    <xf numFmtId="4" fontId="36" fillId="49" borderId="73" applyNumberFormat="0" applyProtection="0">
      <alignment horizontal="left" vertical="center" indent="1"/>
    </xf>
    <xf numFmtId="4" fontId="36" fillId="49" borderId="73" applyNumberFormat="0" applyProtection="0">
      <alignment horizontal="left" vertical="center" indent="1"/>
    </xf>
    <xf numFmtId="4" fontId="36" fillId="49" borderId="73" applyNumberFormat="0" applyProtection="0">
      <alignment horizontal="left" vertical="center" indent="1"/>
    </xf>
    <xf numFmtId="4" fontId="36" fillId="49" borderId="73" applyNumberFormat="0" applyProtection="0">
      <alignment horizontal="left" vertical="center" indent="1"/>
    </xf>
    <xf numFmtId="4" fontId="36" fillId="49" borderId="73" applyNumberFormat="0" applyProtection="0">
      <alignment horizontal="left" vertical="center" indent="1"/>
    </xf>
    <xf numFmtId="4" fontId="36" fillId="49" borderId="73" applyNumberFormat="0" applyProtection="0">
      <alignment horizontal="left" vertical="center" indent="1"/>
    </xf>
    <xf numFmtId="4" fontId="36" fillId="49" borderId="73" applyNumberFormat="0" applyProtection="0">
      <alignment horizontal="left" vertical="center" indent="1"/>
    </xf>
    <xf numFmtId="4" fontId="36" fillId="49" borderId="73" applyNumberFormat="0" applyProtection="0">
      <alignment horizontal="left" vertical="center" indent="1"/>
    </xf>
    <xf numFmtId="4" fontId="36" fillId="49" borderId="73" applyNumberFormat="0" applyProtection="0">
      <alignment horizontal="left" vertical="center" indent="1"/>
    </xf>
    <xf numFmtId="4" fontId="36" fillId="49" borderId="73" applyNumberFormat="0" applyProtection="0">
      <alignment horizontal="left" vertical="center" indent="1"/>
    </xf>
    <xf numFmtId="4" fontId="36" fillId="49" borderId="73" applyNumberFormat="0" applyProtection="0">
      <alignment horizontal="left" vertical="center" indent="1"/>
    </xf>
    <xf numFmtId="4" fontId="36" fillId="49" borderId="73" applyNumberFormat="0" applyProtection="0">
      <alignment horizontal="left" vertical="center" indent="1"/>
    </xf>
    <xf numFmtId="4" fontId="36" fillId="49" borderId="73" applyNumberFormat="0" applyProtection="0">
      <alignment horizontal="left" vertical="center" indent="1"/>
    </xf>
    <xf numFmtId="4" fontId="36" fillId="49" borderId="73" applyNumberFormat="0" applyProtection="0">
      <alignment horizontal="left" vertical="center" indent="1"/>
    </xf>
    <xf numFmtId="4" fontId="36" fillId="49" borderId="73" applyNumberFormat="0" applyProtection="0">
      <alignment horizontal="left" vertical="center" indent="1"/>
    </xf>
    <xf numFmtId="4" fontId="36" fillId="49" borderId="73" applyNumberFormat="0" applyProtection="0">
      <alignment horizontal="left" vertical="center" indent="1"/>
    </xf>
    <xf numFmtId="4" fontId="36" fillId="49" borderId="73" applyNumberFormat="0" applyProtection="0">
      <alignment horizontal="left" vertical="center" indent="1"/>
    </xf>
    <xf numFmtId="4" fontId="36" fillId="49" borderId="73" applyNumberFormat="0" applyProtection="0">
      <alignment horizontal="left" vertical="center" indent="1"/>
    </xf>
    <xf numFmtId="4" fontId="36" fillId="49" borderId="73" applyNumberFormat="0" applyProtection="0">
      <alignment horizontal="left" vertical="center" indent="1"/>
    </xf>
    <xf numFmtId="4" fontId="36" fillId="49" borderId="73" applyNumberFormat="0" applyProtection="0">
      <alignment horizontal="left" vertical="center" indent="1"/>
    </xf>
    <xf numFmtId="4" fontId="36" fillId="49" borderId="73" applyNumberFormat="0" applyProtection="0">
      <alignment horizontal="left" vertical="center" indent="1"/>
    </xf>
    <xf numFmtId="4" fontId="36" fillId="49" borderId="73" applyNumberFormat="0" applyProtection="0">
      <alignment horizontal="left" vertical="center" indent="1"/>
    </xf>
    <xf numFmtId="4" fontId="36" fillId="49" borderId="73" applyNumberFormat="0" applyProtection="0">
      <alignment horizontal="left" vertical="center" indent="1"/>
    </xf>
    <xf numFmtId="4" fontId="36" fillId="49" borderId="73" applyNumberFormat="0" applyProtection="0">
      <alignment horizontal="left" vertical="center" indent="1"/>
    </xf>
    <xf numFmtId="0" fontId="36" fillId="49" borderId="73" applyNumberFormat="0" applyProtection="0">
      <alignment horizontal="left" vertical="top" indent="1"/>
    </xf>
    <xf numFmtId="0" fontId="36" fillId="49" borderId="73" applyNumberFormat="0" applyProtection="0">
      <alignment horizontal="left" vertical="top" indent="1"/>
    </xf>
    <xf numFmtId="0" fontId="36" fillId="49" borderId="73" applyNumberFormat="0" applyProtection="0">
      <alignment horizontal="left" vertical="top" indent="1"/>
    </xf>
    <xf numFmtId="0" fontId="36" fillId="49" borderId="73" applyNumberFormat="0" applyProtection="0">
      <alignment horizontal="left" vertical="top" indent="1"/>
    </xf>
    <xf numFmtId="0" fontId="36" fillId="49" borderId="73" applyNumberFormat="0" applyProtection="0">
      <alignment horizontal="left" vertical="top" indent="1"/>
    </xf>
    <xf numFmtId="0" fontId="36" fillId="49" borderId="73" applyNumberFormat="0" applyProtection="0">
      <alignment horizontal="left" vertical="top" indent="1"/>
    </xf>
    <xf numFmtId="0" fontId="36" fillId="49" borderId="73" applyNumberFormat="0" applyProtection="0">
      <alignment horizontal="left" vertical="top" indent="1"/>
    </xf>
    <xf numFmtId="0" fontId="36" fillId="49" borderId="73" applyNumberFormat="0" applyProtection="0">
      <alignment horizontal="left" vertical="top" indent="1"/>
    </xf>
    <xf numFmtId="0" fontId="36" fillId="49" borderId="73" applyNumberFormat="0" applyProtection="0">
      <alignment horizontal="left" vertical="top" indent="1"/>
    </xf>
    <xf numFmtId="0" fontId="36" fillId="49" borderId="73" applyNumberFormat="0" applyProtection="0">
      <alignment horizontal="left" vertical="top" indent="1"/>
    </xf>
    <xf numFmtId="0" fontId="36" fillId="49" borderId="73" applyNumberFormat="0" applyProtection="0">
      <alignment horizontal="left" vertical="top" indent="1"/>
    </xf>
    <xf numFmtId="0" fontId="36" fillId="49" borderId="73" applyNumberFormat="0" applyProtection="0">
      <alignment horizontal="left" vertical="top" indent="1"/>
    </xf>
    <xf numFmtId="0" fontId="36" fillId="49" borderId="73" applyNumberFormat="0" applyProtection="0">
      <alignment horizontal="left" vertical="top" indent="1"/>
    </xf>
    <xf numFmtId="0" fontId="36" fillId="49" borderId="73" applyNumberFormat="0" applyProtection="0">
      <alignment horizontal="left" vertical="top" indent="1"/>
    </xf>
    <xf numFmtId="0" fontId="36" fillId="49" borderId="73" applyNumberFormat="0" applyProtection="0">
      <alignment horizontal="left" vertical="top" indent="1"/>
    </xf>
    <xf numFmtId="0" fontId="36" fillId="49" borderId="73" applyNumberFormat="0" applyProtection="0">
      <alignment horizontal="left" vertical="top" indent="1"/>
    </xf>
    <xf numFmtId="0" fontId="36" fillId="49" borderId="73" applyNumberFormat="0" applyProtection="0">
      <alignment horizontal="left" vertical="top" indent="1"/>
    </xf>
    <xf numFmtId="0" fontId="36" fillId="49" borderId="73" applyNumberFormat="0" applyProtection="0">
      <alignment horizontal="left" vertical="top" indent="1"/>
    </xf>
    <xf numFmtId="0" fontId="36" fillId="49" borderId="73" applyNumberFormat="0" applyProtection="0">
      <alignment horizontal="left" vertical="top" indent="1"/>
    </xf>
    <xf numFmtId="0" fontId="36" fillId="49" borderId="73" applyNumberFormat="0" applyProtection="0">
      <alignment horizontal="left" vertical="top" indent="1"/>
    </xf>
    <xf numFmtId="0" fontId="36" fillId="49" borderId="73" applyNumberFormat="0" applyProtection="0">
      <alignment horizontal="left" vertical="top" indent="1"/>
    </xf>
    <xf numFmtId="0" fontId="36" fillId="49" borderId="73" applyNumberFormat="0" applyProtection="0">
      <alignment horizontal="left" vertical="top" indent="1"/>
    </xf>
    <xf numFmtId="0" fontId="36" fillId="49" borderId="73" applyNumberFormat="0" applyProtection="0">
      <alignment horizontal="left" vertical="top" indent="1"/>
    </xf>
    <xf numFmtId="0" fontId="36" fillId="49" borderId="73" applyNumberFormat="0" applyProtection="0">
      <alignment horizontal="left" vertical="top" indent="1"/>
    </xf>
    <xf numFmtId="0" fontId="36" fillId="49" borderId="73" applyNumberFormat="0" applyProtection="0">
      <alignment horizontal="left" vertical="top" indent="1"/>
    </xf>
    <xf numFmtId="0" fontId="36" fillId="49" borderId="73" applyNumberFormat="0" applyProtection="0">
      <alignment horizontal="left" vertical="top" indent="1"/>
    </xf>
    <xf numFmtId="0" fontId="36" fillId="49" borderId="73" applyNumberFormat="0" applyProtection="0">
      <alignment horizontal="left" vertical="top" indent="1"/>
    </xf>
    <xf numFmtId="0" fontId="36" fillId="49" borderId="73" applyNumberFormat="0" applyProtection="0">
      <alignment horizontal="left" vertical="top" indent="1"/>
    </xf>
    <xf numFmtId="0" fontId="36" fillId="49" borderId="73" applyNumberFormat="0" applyProtection="0">
      <alignment horizontal="left" vertical="top" indent="1"/>
    </xf>
    <xf numFmtId="0" fontId="36" fillId="49" borderId="73" applyNumberFormat="0" applyProtection="0">
      <alignment horizontal="left" vertical="top" indent="1"/>
    </xf>
    <xf numFmtId="0" fontId="36" fillId="49" borderId="73" applyNumberFormat="0" applyProtection="0">
      <alignment horizontal="left" vertical="top" indent="1"/>
    </xf>
    <xf numFmtId="0" fontId="36" fillId="49" borderId="73" applyNumberFormat="0" applyProtection="0">
      <alignment horizontal="left" vertical="top" indent="1"/>
    </xf>
    <xf numFmtId="0" fontId="36" fillId="49" borderId="73" applyNumberFormat="0" applyProtection="0">
      <alignment horizontal="left" vertical="top" indent="1"/>
    </xf>
    <xf numFmtId="0" fontId="36" fillId="49" borderId="73" applyNumberFormat="0" applyProtection="0">
      <alignment horizontal="left" vertical="top" indent="1"/>
    </xf>
    <xf numFmtId="0" fontId="36" fillId="49" borderId="73" applyNumberFormat="0" applyProtection="0">
      <alignment horizontal="left" vertical="top" indent="1"/>
    </xf>
    <xf numFmtId="0" fontId="36" fillId="49" borderId="73" applyNumberFormat="0" applyProtection="0">
      <alignment horizontal="left" vertical="top" indent="1"/>
    </xf>
    <xf numFmtId="0" fontId="36" fillId="49" borderId="73" applyNumberFormat="0" applyProtection="0">
      <alignment horizontal="left" vertical="top" indent="1"/>
    </xf>
    <xf numFmtId="0" fontId="36" fillId="49" borderId="73" applyNumberFormat="0" applyProtection="0">
      <alignment horizontal="left" vertical="top" indent="1"/>
    </xf>
    <xf numFmtId="0" fontId="36" fillId="49" borderId="73" applyNumberFormat="0" applyProtection="0">
      <alignment horizontal="left" vertical="top" indent="1"/>
    </xf>
    <xf numFmtId="0" fontId="36" fillId="49" borderId="73" applyNumberFormat="0" applyProtection="0">
      <alignment horizontal="left" vertical="top" indent="1"/>
    </xf>
    <xf numFmtId="0" fontId="36" fillId="49" borderId="73" applyNumberFormat="0" applyProtection="0">
      <alignment horizontal="left" vertical="top" indent="1"/>
    </xf>
    <xf numFmtId="0" fontId="36" fillId="49" borderId="73" applyNumberFormat="0" applyProtection="0">
      <alignment horizontal="left" vertical="top" indent="1"/>
    </xf>
    <xf numFmtId="0" fontId="36" fillId="49" borderId="73" applyNumberFormat="0" applyProtection="0">
      <alignment horizontal="left" vertical="top" indent="1"/>
    </xf>
    <xf numFmtId="0" fontId="36" fillId="49" borderId="73" applyNumberFormat="0" applyProtection="0">
      <alignment horizontal="left" vertical="top" indent="1"/>
    </xf>
    <xf numFmtId="0" fontId="36" fillId="49" borderId="73" applyNumberFormat="0" applyProtection="0">
      <alignment horizontal="left" vertical="top" indent="1"/>
    </xf>
    <xf numFmtId="0" fontId="36" fillId="49" borderId="73" applyNumberFormat="0" applyProtection="0">
      <alignment horizontal="left" vertical="top" indent="1"/>
    </xf>
    <xf numFmtId="0" fontId="36" fillId="49" borderId="73" applyNumberFormat="0" applyProtection="0">
      <alignment horizontal="left" vertical="top" indent="1"/>
    </xf>
    <xf numFmtId="0" fontId="36" fillId="49" borderId="73" applyNumberFormat="0" applyProtection="0">
      <alignment horizontal="left" vertical="top" indent="1"/>
    </xf>
    <xf numFmtId="0" fontId="36" fillId="49" borderId="73" applyNumberFormat="0" applyProtection="0">
      <alignment horizontal="left" vertical="top" indent="1"/>
    </xf>
    <xf numFmtId="0" fontId="36" fillId="49" borderId="73" applyNumberFormat="0" applyProtection="0">
      <alignment horizontal="left" vertical="top" indent="1"/>
    </xf>
    <xf numFmtId="0" fontId="36" fillId="49" borderId="73" applyNumberFormat="0" applyProtection="0">
      <alignment horizontal="left" vertical="top" indent="1"/>
    </xf>
    <xf numFmtId="0" fontId="36" fillId="49" borderId="73" applyNumberFormat="0" applyProtection="0">
      <alignment horizontal="left" vertical="top" indent="1"/>
    </xf>
    <xf numFmtId="0" fontId="36" fillId="49" borderId="73" applyNumberFormat="0" applyProtection="0">
      <alignment horizontal="left" vertical="top" indent="1"/>
    </xf>
    <xf numFmtId="0" fontId="36" fillId="49" borderId="73" applyNumberFormat="0" applyProtection="0">
      <alignment horizontal="left" vertical="top" indent="1"/>
    </xf>
    <xf numFmtId="0" fontId="36" fillId="49" borderId="73" applyNumberFormat="0" applyProtection="0">
      <alignment horizontal="left" vertical="top" indent="1"/>
    </xf>
    <xf numFmtId="0" fontId="36" fillId="49" borderId="73" applyNumberFormat="0" applyProtection="0">
      <alignment horizontal="left" vertical="top" indent="1"/>
    </xf>
    <xf numFmtId="0" fontId="36" fillId="49" borderId="73" applyNumberFormat="0" applyProtection="0">
      <alignment horizontal="left" vertical="top" indent="1"/>
    </xf>
    <xf numFmtId="0" fontId="36" fillId="49" borderId="73" applyNumberFormat="0" applyProtection="0">
      <alignment horizontal="left" vertical="top" indent="1"/>
    </xf>
    <xf numFmtId="0" fontId="36" fillId="49" borderId="73" applyNumberFormat="0" applyProtection="0">
      <alignment horizontal="left" vertical="top" indent="1"/>
    </xf>
    <xf numFmtId="0" fontId="36" fillId="49" borderId="73" applyNumberFormat="0" applyProtection="0">
      <alignment horizontal="left" vertical="top" indent="1"/>
    </xf>
    <xf numFmtId="0" fontId="36" fillId="49" borderId="73" applyNumberFormat="0" applyProtection="0">
      <alignment horizontal="left" vertical="top" indent="1"/>
    </xf>
    <xf numFmtId="0" fontId="36" fillId="49" borderId="73" applyNumberFormat="0" applyProtection="0">
      <alignment horizontal="left" vertical="top" indent="1"/>
    </xf>
    <xf numFmtId="0" fontId="36" fillId="49" borderId="73" applyNumberFormat="0" applyProtection="0">
      <alignment horizontal="left" vertical="top" indent="1"/>
    </xf>
    <xf numFmtId="0" fontId="36" fillId="49" borderId="73" applyNumberFormat="0" applyProtection="0">
      <alignment horizontal="left" vertical="top" indent="1"/>
    </xf>
    <xf numFmtId="0" fontId="36" fillId="49" borderId="73" applyNumberFormat="0" applyProtection="0">
      <alignment horizontal="left" vertical="top" indent="1"/>
    </xf>
    <xf numFmtId="0" fontId="36" fillId="49" borderId="73" applyNumberFormat="0" applyProtection="0">
      <alignment horizontal="left" vertical="top" indent="1"/>
    </xf>
    <xf numFmtId="0" fontId="36" fillId="49" borderId="73" applyNumberFormat="0" applyProtection="0">
      <alignment horizontal="left" vertical="top" indent="1"/>
    </xf>
    <xf numFmtId="0" fontId="36" fillId="49" borderId="73" applyNumberFormat="0" applyProtection="0">
      <alignment horizontal="left" vertical="top" indent="1"/>
    </xf>
    <xf numFmtId="0" fontId="36" fillId="49" borderId="73" applyNumberFormat="0" applyProtection="0">
      <alignment horizontal="left" vertical="top" indent="1"/>
    </xf>
    <xf numFmtId="0" fontId="36" fillId="49" borderId="73" applyNumberFormat="0" applyProtection="0">
      <alignment horizontal="left" vertical="top" indent="1"/>
    </xf>
    <xf numFmtId="0" fontId="36" fillId="49" borderId="73" applyNumberFormat="0" applyProtection="0">
      <alignment horizontal="left" vertical="top" indent="1"/>
    </xf>
    <xf numFmtId="0" fontId="36" fillId="49" borderId="73" applyNumberFormat="0" applyProtection="0">
      <alignment horizontal="left" vertical="top" indent="1"/>
    </xf>
    <xf numFmtId="0" fontId="36" fillId="49" borderId="73" applyNumberFormat="0" applyProtection="0">
      <alignment horizontal="left" vertical="top" indent="1"/>
    </xf>
    <xf numFmtId="0" fontId="36" fillId="49" borderId="73" applyNumberFormat="0" applyProtection="0">
      <alignment horizontal="left" vertical="top" indent="1"/>
    </xf>
    <xf numFmtId="0" fontId="36" fillId="49" borderId="73" applyNumberFormat="0" applyProtection="0">
      <alignment horizontal="left" vertical="top" indent="1"/>
    </xf>
    <xf numFmtId="0" fontId="36" fillId="49" borderId="73" applyNumberFormat="0" applyProtection="0">
      <alignment horizontal="left" vertical="top" indent="1"/>
    </xf>
    <xf numFmtId="0" fontId="36" fillId="49" borderId="73" applyNumberFormat="0" applyProtection="0">
      <alignment horizontal="left" vertical="top" indent="1"/>
    </xf>
    <xf numFmtId="0" fontId="36" fillId="49" borderId="73" applyNumberFormat="0" applyProtection="0">
      <alignment horizontal="left" vertical="top" indent="1"/>
    </xf>
    <xf numFmtId="0" fontId="36" fillId="49" borderId="73" applyNumberFormat="0" applyProtection="0">
      <alignment horizontal="left" vertical="top" indent="1"/>
    </xf>
    <xf numFmtId="0" fontId="36" fillId="49" borderId="73" applyNumberFormat="0" applyProtection="0">
      <alignment horizontal="left" vertical="top" indent="1"/>
    </xf>
    <xf numFmtId="0" fontId="36" fillId="49" borderId="73" applyNumberFormat="0" applyProtection="0">
      <alignment horizontal="left" vertical="top" indent="1"/>
    </xf>
    <xf numFmtId="0" fontId="36" fillId="49" borderId="73" applyNumberFormat="0" applyProtection="0">
      <alignment horizontal="left" vertical="top" indent="1"/>
    </xf>
    <xf numFmtId="0" fontId="36" fillId="49" borderId="73" applyNumberFormat="0" applyProtection="0">
      <alignment horizontal="left" vertical="top" indent="1"/>
    </xf>
    <xf numFmtId="0" fontId="36" fillId="49" borderId="73" applyNumberFormat="0" applyProtection="0">
      <alignment horizontal="left" vertical="top" indent="1"/>
    </xf>
    <xf numFmtId="0" fontId="36" fillId="49" borderId="73" applyNumberFormat="0" applyProtection="0">
      <alignment horizontal="left" vertical="top" indent="1"/>
    </xf>
    <xf numFmtId="0" fontId="36" fillId="49" borderId="73" applyNumberFormat="0" applyProtection="0">
      <alignment horizontal="left" vertical="top" indent="1"/>
    </xf>
    <xf numFmtId="0" fontId="36" fillId="49" borderId="73" applyNumberFormat="0" applyProtection="0">
      <alignment horizontal="left" vertical="top" indent="1"/>
    </xf>
    <xf numFmtId="0" fontId="36" fillId="49" borderId="73" applyNumberFormat="0" applyProtection="0">
      <alignment horizontal="left" vertical="top" indent="1"/>
    </xf>
    <xf numFmtId="0" fontId="36" fillId="49" borderId="73" applyNumberFormat="0" applyProtection="0">
      <alignment horizontal="left" vertical="top" indent="1"/>
    </xf>
    <xf numFmtId="0" fontId="36" fillId="49" borderId="73" applyNumberFormat="0" applyProtection="0">
      <alignment horizontal="left" vertical="top" indent="1"/>
    </xf>
    <xf numFmtId="0" fontId="36" fillId="49" borderId="73" applyNumberFormat="0" applyProtection="0">
      <alignment horizontal="left" vertical="top" indent="1"/>
    </xf>
    <xf numFmtId="0" fontId="36" fillId="49" borderId="73" applyNumberFormat="0" applyProtection="0">
      <alignment horizontal="left" vertical="top" indent="1"/>
    </xf>
    <xf numFmtId="0" fontId="36" fillId="49" borderId="73" applyNumberFormat="0" applyProtection="0">
      <alignment horizontal="left" vertical="top" indent="1"/>
    </xf>
    <xf numFmtId="0" fontId="36" fillId="49" borderId="73" applyNumberFormat="0" applyProtection="0">
      <alignment horizontal="left" vertical="top" indent="1"/>
    </xf>
    <xf numFmtId="0" fontId="36" fillId="49" borderId="73" applyNumberFormat="0" applyProtection="0">
      <alignment horizontal="left" vertical="top" indent="1"/>
    </xf>
    <xf numFmtId="0" fontId="36" fillId="49" borderId="73" applyNumberFormat="0" applyProtection="0">
      <alignment horizontal="left" vertical="top" indent="1"/>
    </xf>
    <xf numFmtId="0" fontId="36" fillId="49" borderId="73" applyNumberFormat="0" applyProtection="0">
      <alignment horizontal="left" vertical="top" indent="1"/>
    </xf>
    <xf numFmtId="0" fontId="36" fillId="49" borderId="73" applyNumberFormat="0" applyProtection="0">
      <alignment horizontal="left" vertical="top" indent="1"/>
    </xf>
    <xf numFmtId="0" fontId="36" fillId="49" borderId="73" applyNumberFormat="0" applyProtection="0">
      <alignment horizontal="left" vertical="top" indent="1"/>
    </xf>
    <xf numFmtId="0" fontId="36" fillId="49" borderId="73" applyNumberFormat="0" applyProtection="0">
      <alignment horizontal="left" vertical="top" indent="1"/>
    </xf>
    <xf numFmtId="0" fontId="36" fillId="49" borderId="73" applyNumberFormat="0" applyProtection="0">
      <alignment horizontal="left" vertical="top" indent="1"/>
    </xf>
    <xf numFmtId="0" fontId="36" fillId="49" borderId="73" applyNumberFormat="0" applyProtection="0">
      <alignment horizontal="left" vertical="top" indent="1"/>
    </xf>
    <xf numFmtId="0" fontId="36" fillId="49" borderId="73" applyNumberFormat="0" applyProtection="0">
      <alignment horizontal="left" vertical="top" indent="1"/>
    </xf>
    <xf numFmtId="0" fontId="36" fillId="49" borderId="73" applyNumberFormat="0" applyProtection="0">
      <alignment horizontal="left" vertical="top" indent="1"/>
    </xf>
    <xf numFmtId="0" fontId="36" fillId="49" borderId="73" applyNumberFormat="0" applyProtection="0">
      <alignment horizontal="left" vertical="top" indent="1"/>
    </xf>
    <xf numFmtId="0" fontId="36" fillId="49" borderId="73" applyNumberFormat="0" applyProtection="0">
      <alignment horizontal="left" vertical="top" indent="1"/>
    </xf>
    <xf numFmtId="0" fontId="36" fillId="49" borderId="73" applyNumberFormat="0" applyProtection="0">
      <alignment horizontal="left" vertical="top" indent="1"/>
    </xf>
    <xf numFmtId="0" fontId="36" fillId="49" borderId="73" applyNumberFormat="0" applyProtection="0">
      <alignment horizontal="left" vertical="top" indent="1"/>
    </xf>
    <xf numFmtId="0" fontId="36" fillId="49" borderId="73" applyNumberFormat="0" applyProtection="0">
      <alignment horizontal="left" vertical="top" indent="1"/>
    </xf>
    <xf numFmtId="0" fontId="36" fillId="49" borderId="73" applyNumberFormat="0" applyProtection="0">
      <alignment horizontal="left" vertical="top" indent="1"/>
    </xf>
    <xf numFmtId="0" fontId="36" fillId="49" borderId="73" applyNumberFormat="0" applyProtection="0">
      <alignment horizontal="left" vertical="top" indent="1"/>
    </xf>
    <xf numFmtId="0" fontId="36" fillId="49" borderId="73" applyNumberFormat="0" applyProtection="0">
      <alignment horizontal="left" vertical="top" indent="1"/>
    </xf>
    <xf numFmtId="0" fontId="36" fillId="49" borderId="73" applyNumberFormat="0" applyProtection="0">
      <alignment horizontal="left" vertical="top" indent="1"/>
    </xf>
    <xf numFmtId="0" fontId="36" fillId="49" borderId="73" applyNumberFormat="0" applyProtection="0">
      <alignment horizontal="left" vertical="top" indent="1"/>
    </xf>
    <xf numFmtId="0" fontId="36" fillId="49" borderId="73" applyNumberFormat="0" applyProtection="0">
      <alignment horizontal="left" vertical="top" indent="1"/>
    </xf>
    <xf numFmtId="0" fontId="36" fillId="49" borderId="73" applyNumberFormat="0" applyProtection="0">
      <alignment horizontal="left" vertical="top" indent="1"/>
    </xf>
    <xf numFmtId="0" fontId="36" fillId="49" borderId="73" applyNumberFormat="0" applyProtection="0">
      <alignment horizontal="left" vertical="top" indent="1"/>
    </xf>
    <xf numFmtId="0" fontId="36" fillId="49" borderId="73" applyNumberFormat="0" applyProtection="0">
      <alignment horizontal="left" vertical="top" indent="1"/>
    </xf>
    <xf numFmtId="0" fontId="36" fillId="49" borderId="73" applyNumberFormat="0" applyProtection="0">
      <alignment horizontal="left" vertical="top" indent="1"/>
    </xf>
    <xf numFmtId="0" fontId="36" fillId="49" borderId="73" applyNumberFormat="0" applyProtection="0">
      <alignment horizontal="left" vertical="top" indent="1"/>
    </xf>
    <xf numFmtId="0" fontId="36" fillId="49" borderId="73" applyNumberFormat="0" applyProtection="0">
      <alignment horizontal="left" vertical="top" indent="1"/>
    </xf>
    <xf numFmtId="0" fontId="36" fillId="49" borderId="73" applyNumberFormat="0" applyProtection="0">
      <alignment horizontal="left" vertical="top" indent="1"/>
    </xf>
    <xf numFmtId="0" fontId="36" fillId="49" borderId="73" applyNumberFormat="0" applyProtection="0">
      <alignment horizontal="left" vertical="top" indent="1"/>
    </xf>
    <xf numFmtId="0" fontId="36" fillId="49" borderId="73" applyNumberFormat="0" applyProtection="0">
      <alignment horizontal="left" vertical="top" indent="1"/>
    </xf>
    <xf numFmtId="0" fontId="36" fillId="49" borderId="73" applyNumberFormat="0" applyProtection="0">
      <alignment horizontal="left" vertical="top" indent="1"/>
    </xf>
    <xf numFmtId="0" fontId="36" fillId="49" borderId="73" applyNumberFormat="0" applyProtection="0">
      <alignment horizontal="left" vertical="top" indent="1"/>
    </xf>
    <xf numFmtId="0" fontId="36" fillId="49" borderId="73" applyNumberFormat="0" applyProtection="0">
      <alignment horizontal="left" vertical="top" indent="1"/>
    </xf>
    <xf numFmtId="0" fontId="36" fillId="49" borderId="73" applyNumberFormat="0" applyProtection="0">
      <alignment horizontal="left" vertical="top" indent="1"/>
    </xf>
    <xf numFmtId="0" fontId="36" fillId="49" borderId="73" applyNumberFormat="0" applyProtection="0">
      <alignment horizontal="left" vertical="top" indent="1"/>
    </xf>
    <xf numFmtId="0" fontId="36" fillId="49" borderId="73" applyNumberFormat="0" applyProtection="0">
      <alignment horizontal="left" vertical="top" indent="1"/>
    </xf>
    <xf numFmtId="0" fontId="36" fillId="49" borderId="73" applyNumberFormat="0" applyProtection="0">
      <alignment horizontal="left" vertical="top" indent="1"/>
    </xf>
    <xf numFmtId="0" fontId="36" fillId="49" borderId="73" applyNumberFormat="0" applyProtection="0">
      <alignment horizontal="left" vertical="top" indent="1"/>
    </xf>
    <xf numFmtId="0" fontId="36" fillId="49" borderId="73" applyNumberFormat="0" applyProtection="0">
      <alignment horizontal="left" vertical="top" indent="1"/>
    </xf>
    <xf numFmtId="0" fontId="36" fillId="49" borderId="73" applyNumberFormat="0" applyProtection="0">
      <alignment horizontal="left" vertical="top" indent="1"/>
    </xf>
    <xf numFmtId="0" fontId="36" fillId="49" borderId="73" applyNumberFormat="0" applyProtection="0">
      <alignment horizontal="left" vertical="top" indent="1"/>
    </xf>
    <xf numFmtId="0" fontId="36" fillId="49" borderId="73" applyNumberFormat="0" applyProtection="0">
      <alignment horizontal="left" vertical="top" indent="1"/>
    </xf>
    <xf numFmtId="0" fontId="36" fillId="49" borderId="73" applyNumberFormat="0" applyProtection="0">
      <alignment horizontal="left" vertical="top" indent="1"/>
    </xf>
    <xf numFmtId="0" fontId="36" fillId="49" borderId="73" applyNumberFormat="0" applyProtection="0">
      <alignment horizontal="left" vertical="top" indent="1"/>
    </xf>
    <xf numFmtId="0" fontId="36" fillId="49" borderId="73" applyNumberFormat="0" applyProtection="0">
      <alignment horizontal="left" vertical="top" indent="1"/>
    </xf>
    <xf numFmtId="0" fontId="36" fillId="49" borderId="73" applyNumberFormat="0" applyProtection="0">
      <alignment horizontal="left" vertical="top" indent="1"/>
    </xf>
    <xf numFmtId="0" fontId="36" fillId="49" borderId="73" applyNumberFormat="0" applyProtection="0">
      <alignment horizontal="left" vertical="top" indent="1"/>
    </xf>
    <xf numFmtId="0" fontId="36" fillId="49" borderId="73" applyNumberFormat="0" applyProtection="0">
      <alignment horizontal="left" vertical="top" indent="1"/>
    </xf>
    <xf numFmtId="0" fontId="36" fillId="49" borderId="73" applyNumberFormat="0" applyProtection="0">
      <alignment horizontal="left" vertical="top" indent="1"/>
    </xf>
    <xf numFmtId="0" fontId="36" fillId="49" borderId="73" applyNumberFormat="0" applyProtection="0">
      <alignment horizontal="left" vertical="top" indent="1"/>
    </xf>
    <xf numFmtId="0" fontId="36" fillId="49" borderId="73" applyNumberFormat="0" applyProtection="0">
      <alignment horizontal="left" vertical="top" indent="1"/>
    </xf>
    <xf numFmtId="0" fontId="36" fillId="49" borderId="73" applyNumberFormat="0" applyProtection="0">
      <alignment horizontal="left" vertical="top" indent="1"/>
    </xf>
    <xf numFmtId="0" fontId="36" fillId="49" borderId="73" applyNumberFormat="0" applyProtection="0">
      <alignment horizontal="left" vertical="top" indent="1"/>
    </xf>
    <xf numFmtId="0" fontId="36" fillId="49" borderId="73" applyNumberFormat="0" applyProtection="0">
      <alignment horizontal="left" vertical="top" indent="1"/>
    </xf>
    <xf numFmtId="0" fontId="36" fillId="49" borderId="73" applyNumberFormat="0" applyProtection="0">
      <alignment horizontal="left" vertical="top" indent="1"/>
    </xf>
    <xf numFmtId="0" fontId="36" fillId="49" borderId="73" applyNumberFormat="0" applyProtection="0">
      <alignment horizontal="left" vertical="top" indent="1"/>
    </xf>
    <xf numFmtId="0" fontId="36" fillId="49" borderId="73" applyNumberFormat="0" applyProtection="0">
      <alignment horizontal="left" vertical="top" indent="1"/>
    </xf>
    <xf numFmtId="0" fontId="36" fillId="49" borderId="73" applyNumberFormat="0" applyProtection="0">
      <alignment horizontal="left" vertical="top" indent="1"/>
    </xf>
    <xf numFmtId="0" fontId="36" fillId="49" borderId="73" applyNumberFormat="0" applyProtection="0">
      <alignment horizontal="left" vertical="top" indent="1"/>
    </xf>
    <xf numFmtId="0" fontId="36" fillId="49" borderId="73" applyNumberFormat="0" applyProtection="0">
      <alignment horizontal="left" vertical="top" indent="1"/>
    </xf>
    <xf numFmtId="0" fontId="36" fillId="49" borderId="73" applyNumberFormat="0" applyProtection="0">
      <alignment horizontal="left" vertical="top" indent="1"/>
    </xf>
    <xf numFmtId="0" fontId="36" fillId="49" borderId="73" applyNumberFormat="0" applyProtection="0">
      <alignment horizontal="left" vertical="top" indent="1"/>
    </xf>
    <xf numFmtId="0" fontId="36" fillId="49" borderId="73" applyNumberFormat="0" applyProtection="0">
      <alignment horizontal="left" vertical="top" indent="1"/>
    </xf>
    <xf numFmtId="0" fontId="36" fillId="49" borderId="73" applyNumberFormat="0" applyProtection="0">
      <alignment horizontal="left" vertical="top" indent="1"/>
    </xf>
    <xf numFmtId="0" fontId="36" fillId="49" borderId="73" applyNumberFormat="0" applyProtection="0">
      <alignment horizontal="left" vertical="top" indent="1"/>
    </xf>
    <xf numFmtId="0" fontId="36" fillId="49" borderId="73" applyNumberFormat="0" applyProtection="0">
      <alignment horizontal="left" vertical="top" indent="1"/>
    </xf>
    <xf numFmtId="0" fontId="36" fillId="49" borderId="73" applyNumberFormat="0" applyProtection="0">
      <alignment horizontal="left" vertical="top" indent="1"/>
    </xf>
    <xf numFmtId="0" fontId="36" fillId="49" borderId="73" applyNumberFormat="0" applyProtection="0">
      <alignment horizontal="left" vertical="top" indent="1"/>
    </xf>
    <xf numFmtId="0" fontId="36" fillId="49" borderId="73" applyNumberFormat="0" applyProtection="0">
      <alignment horizontal="left" vertical="top" indent="1"/>
    </xf>
    <xf numFmtId="0" fontId="36" fillId="49" borderId="73" applyNumberFormat="0" applyProtection="0">
      <alignment horizontal="left" vertical="top" indent="1"/>
    </xf>
    <xf numFmtId="0" fontId="36" fillId="49" borderId="73" applyNumberFormat="0" applyProtection="0">
      <alignment horizontal="left" vertical="top" indent="1"/>
    </xf>
    <xf numFmtId="0" fontId="36" fillId="49" borderId="73" applyNumberFormat="0" applyProtection="0">
      <alignment horizontal="left" vertical="top" indent="1"/>
    </xf>
    <xf numFmtId="0" fontId="36" fillId="49" borderId="73" applyNumberFormat="0" applyProtection="0">
      <alignment horizontal="left" vertical="top" indent="1"/>
    </xf>
    <xf numFmtId="0" fontId="36" fillId="49" borderId="73" applyNumberFormat="0" applyProtection="0">
      <alignment horizontal="left" vertical="top" indent="1"/>
    </xf>
    <xf numFmtId="0" fontId="36" fillId="49" borderId="73" applyNumberFormat="0" applyProtection="0">
      <alignment horizontal="left" vertical="top" indent="1"/>
    </xf>
    <xf numFmtId="0" fontId="36" fillId="49" borderId="73" applyNumberFormat="0" applyProtection="0">
      <alignment horizontal="left" vertical="top" indent="1"/>
    </xf>
    <xf numFmtId="0" fontId="36" fillId="49" borderId="73" applyNumberFormat="0" applyProtection="0">
      <alignment horizontal="left" vertical="top" indent="1"/>
    </xf>
    <xf numFmtId="0" fontId="36" fillId="49" borderId="73" applyNumberFormat="0" applyProtection="0">
      <alignment horizontal="left" vertical="top" indent="1"/>
    </xf>
    <xf numFmtId="0" fontId="36" fillId="49" borderId="73" applyNumberFormat="0" applyProtection="0">
      <alignment horizontal="left" vertical="top" indent="1"/>
    </xf>
    <xf numFmtId="0" fontId="36" fillId="49" borderId="73" applyNumberFormat="0" applyProtection="0">
      <alignment horizontal="left" vertical="top" indent="1"/>
    </xf>
    <xf numFmtId="0" fontId="36" fillId="49" borderId="73" applyNumberFormat="0" applyProtection="0">
      <alignment horizontal="left" vertical="top" indent="1"/>
    </xf>
    <xf numFmtId="0" fontId="36" fillId="49" borderId="73" applyNumberFormat="0" applyProtection="0">
      <alignment horizontal="left" vertical="top" indent="1"/>
    </xf>
    <xf numFmtId="0" fontId="36" fillId="49" borderId="73" applyNumberFormat="0" applyProtection="0">
      <alignment horizontal="left" vertical="top" indent="1"/>
    </xf>
    <xf numFmtId="0" fontId="36" fillId="49" borderId="73" applyNumberFormat="0" applyProtection="0">
      <alignment horizontal="left" vertical="top" indent="1"/>
    </xf>
    <xf numFmtId="0" fontId="36" fillId="49" borderId="73" applyNumberFormat="0" applyProtection="0">
      <alignment horizontal="left" vertical="top" indent="1"/>
    </xf>
    <xf numFmtId="0" fontId="36" fillId="49" borderId="73" applyNumberFormat="0" applyProtection="0">
      <alignment horizontal="left" vertical="top" indent="1"/>
    </xf>
    <xf numFmtId="0" fontId="36" fillId="49" borderId="73" applyNumberFormat="0" applyProtection="0">
      <alignment horizontal="left" vertical="top" indent="1"/>
    </xf>
    <xf numFmtId="0" fontId="36" fillId="49" borderId="73" applyNumberFormat="0" applyProtection="0">
      <alignment horizontal="left" vertical="top" indent="1"/>
    </xf>
    <xf numFmtId="0" fontId="36" fillId="49" borderId="73" applyNumberFormat="0" applyProtection="0">
      <alignment horizontal="left" vertical="top" indent="1"/>
    </xf>
    <xf numFmtId="0" fontId="36" fillId="49" borderId="73" applyNumberFormat="0" applyProtection="0">
      <alignment horizontal="left" vertical="top" indent="1"/>
    </xf>
    <xf numFmtId="0" fontId="36" fillId="49" borderId="73" applyNumberFormat="0" applyProtection="0">
      <alignment horizontal="left" vertical="top" indent="1"/>
    </xf>
    <xf numFmtId="0" fontId="36" fillId="49" borderId="73" applyNumberFormat="0" applyProtection="0">
      <alignment horizontal="left" vertical="top" indent="1"/>
    </xf>
    <xf numFmtId="0" fontId="36" fillId="49" borderId="73" applyNumberFormat="0" applyProtection="0">
      <alignment horizontal="left" vertical="top" indent="1"/>
    </xf>
    <xf numFmtId="0" fontId="36" fillId="49" borderId="73" applyNumberFormat="0" applyProtection="0">
      <alignment horizontal="left" vertical="top" indent="1"/>
    </xf>
    <xf numFmtId="0" fontId="36" fillId="49" borderId="73" applyNumberFormat="0" applyProtection="0">
      <alignment horizontal="left" vertical="top" indent="1"/>
    </xf>
    <xf numFmtId="0" fontId="36" fillId="49" borderId="73" applyNumberFormat="0" applyProtection="0">
      <alignment horizontal="left" vertical="top" indent="1"/>
    </xf>
    <xf numFmtId="0" fontId="36" fillId="49" borderId="73" applyNumberFormat="0" applyProtection="0">
      <alignment horizontal="left" vertical="top" indent="1"/>
    </xf>
    <xf numFmtId="0" fontId="36" fillId="49" borderId="73" applyNumberFormat="0" applyProtection="0">
      <alignment horizontal="left" vertical="top" indent="1"/>
    </xf>
    <xf numFmtId="0" fontId="36" fillId="49" borderId="73" applyNumberFormat="0" applyProtection="0">
      <alignment horizontal="left" vertical="top" indent="1"/>
    </xf>
    <xf numFmtId="0" fontId="36" fillId="49" borderId="73" applyNumberFormat="0" applyProtection="0">
      <alignment horizontal="left" vertical="top" indent="1"/>
    </xf>
    <xf numFmtId="0" fontId="36" fillId="49" borderId="73" applyNumberFormat="0" applyProtection="0">
      <alignment horizontal="left" vertical="top" indent="1"/>
    </xf>
    <xf numFmtId="0" fontId="36" fillId="49" borderId="73" applyNumberFormat="0" applyProtection="0">
      <alignment horizontal="left" vertical="top" indent="1"/>
    </xf>
    <xf numFmtId="0" fontId="36" fillId="49" borderId="73" applyNumberFormat="0" applyProtection="0">
      <alignment horizontal="left" vertical="top" indent="1"/>
    </xf>
    <xf numFmtId="0" fontId="36" fillId="49" borderId="73" applyNumberFormat="0" applyProtection="0">
      <alignment horizontal="left" vertical="top" indent="1"/>
    </xf>
    <xf numFmtId="0" fontId="36" fillId="49" borderId="73" applyNumberFormat="0" applyProtection="0">
      <alignment horizontal="left" vertical="top" indent="1"/>
    </xf>
    <xf numFmtId="0" fontId="36" fillId="49" borderId="73" applyNumberFormat="0" applyProtection="0">
      <alignment horizontal="left" vertical="top" indent="1"/>
    </xf>
    <xf numFmtId="0" fontId="36" fillId="49" borderId="73" applyNumberFormat="0" applyProtection="0">
      <alignment horizontal="left" vertical="top" indent="1"/>
    </xf>
    <xf numFmtId="0" fontId="36" fillId="49" borderId="73" applyNumberFormat="0" applyProtection="0">
      <alignment horizontal="left" vertical="top" indent="1"/>
    </xf>
    <xf numFmtId="0" fontId="36" fillId="49" borderId="73" applyNumberFormat="0" applyProtection="0">
      <alignment horizontal="left" vertical="top" indent="1"/>
    </xf>
    <xf numFmtId="0" fontId="36" fillId="49" borderId="73" applyNumberFormat="0" applyProtection="0">
      <alignment horizontal="left" vertical="top" indent="1"/>
    </xf>
    <xf numFmtId="0" fontId="36" fillId="49" borderId="73" applyNumberFormat="0" applyProtection="0">
      <alignment horizontal="left" vertical="top" indent="1"/>
    </xf>
    <xf numFmtId="0" fontId="36" fillId="49" borderId="73" applyNumberFormat="0" applyProtection="0">
      <alignment horizontal="left" vertical="top" indent="1"/>
    </xf>
    <xf numFmtId="0" fontId="36" fillId="49" borderId="73" applyNumberFormat="0" applyProtection="0">
      <alignment horizontal="left" vertical="top" indent="1"/>
    </xf>
    <xf numFmtId="0" fontId="36" fillId="49" borderId="73" applyNumberFormat="0" applyProtection="0">
      <alignment horizontal="left" vertical="top" indent="1"/>
    </xf>
    <xf numFmtId="0" fontId="36" fillId="49" borderId="73" applyNumberFormat="0" applyProtection="0">
      <alignment horizontal="left" vertical="top" indent="1"/>
    </xf>
    <xf numFmtId="0" fontId="36" fillId="49" borderId="73" applyNumberFormat="0" applyProtection="0">
      <alignment horizontal="left" vertical="top" indent="1"/>
    </xf>
    <xf numFmtId="0" fontId="36" fillId="49" borderId="73" applyNumberFormat="0" applyProtection="0">
      <alignment horizontal="left" vertical="top" indent="1"/>
    </xf>
    <xf numFmtId="0" fontId="36" fillId="49" borderId="73" applyNumberFormat="0" applyProtection="0">
      <alignment horizontal="left" vertical="top" indent="1"/>
    </xf>
    <xf numFmtId="0" fontId="36" fillId="49" borderId="73" applyNumberFormat="0" applyProtection="0">
      <alignment horizontal="left" vertical="top" indent="1"/>
    </xf>
    <xf numFmtId="0" fontId="36" fillId="49" borderId="73" applyNumberFormat="0" applyProtection="0">
      <alignment horizontal="left" vertical="top" indent="1"/>
    </xf>
    <xf numFmtId="0" fontId="36" fillId="49" borderId="73" applyNumberFormat="0" applyProtection="0">
      <alignment horizontal="left" vertical="top" indent="1"/>
    </xf>
    <xf numFmtId="0" fontId="36" fillId="49" borderId="73" applyNumberFormat="0" applyProtection="0">
      <alignment horizontal="left" vertical="top" indent="1"/>
    </xf>
    <xf numFmtId="0" fontId="36" fillId="49" borderId="73" applyNumberFormat="0" applyProtection="0">
      <alignment horizontal="left" vertical="top" indent="1"/>
    </xf>
    <xf numFmtId="0" fontId="36" fillId="49" borderId="73" applyNumberFormat="0" applyProtection="0">
      <alignment horizontal="left" vertical="top" indent="1"/>
    </xf>
    <xf numFmtId="0" fontId="36" fillId="49" borderId="73" applyNumberFormat="0" applyProtection="0">
      <alignment horizontal="left" vertical="top" indent="1"/>
    </xf>
    <xf numFmtId="0" fontId="36" fillId="49" borderId="73" applyNumberFormat="0" applyProtection="0">
      <alignment horizontal="left" vertical="top" indent="1"/>
    </xf>
    <xf numFmtId="0" fontId="36" fillId="49" borderId="73" applyNumberFormat="0" applyProtection="0">
      <alignment horizontal="left" vertical="top" indent="1"/>
    </xf>
    <xf numFmtId="0" fontId="36" fillId="49" borderId="73" applyNumberFormat="0" applyProtection="0">
      <alignment horizontal="left" vertical="top" indent="1"/>
    </xf>
    <xf numFmtId="0" fontId="36" fillId="49" borderId="73" applyNumberFormat="0" applyProtection="0">
      <alignment horizontal="left" vertical="top" indent="1"/>
    </xf>
    <xf numFmtId="0" fontId="36" fillId="49" borderId="73" applyNumberFormat="0" applyProtection="0">
      <alignment horizontal="left" vertical="top" indent="1"/>
    </xf>
    <xf numFmtId="0" fontId="36" fillId="49" borderId="73" applyNumberFormat="0" applyProtection="0">
      <alignment horizontal="left" vertical="top" indent="1"/>
    </xf>
    <xf numFmtId="0" fontId="36" fillId="49" borderId="73" applyNumberFormat="0" applyProtection="0">
      <alignment horizontal="left" vertical="top" indent="1"/>
    </xf>
    <xf numFmtId="0" fontId="36" fillId="49" borderId="73" applyNumberFormat="0" applyProtection="0">
      <alignment horizontal="left" vertical="top" indent="1"/>
    </xf>
    <xf numFmtId="0" fontId="36" fillId="49" borderId="73" applyNumberFormat="0" applyProtection="0">
      <alignment horizontal="left" vertical="top" indent="1"/>
    </xf>
    <xf numFmtId="0" fontId="36" fillId="49" borderId="73" applyNumberFormat="0" applyProtection="0">
      <alignment horizontal="left" vertical="top" indent="1"/>
    </xf>
    <xf numFmtId="0" fontId="36" fillId="49" borderId="73" applyNumberFormat="0" applyProtection="0">
      <alignment horizontal="left" vertical="top" indent="1"/>
    </xf>
    <xf numFmtId="0" fontId="36" fillId="49" borderId="73" applyNumberFormat="0" applyProtection="0">
      <alignment horizontal="left" vertical="top" indent="1"/>
    </xf>
    <xf numFmtId="0" fontId="36" fillId="49" borderId="73" applyNumberFormat="0" applyProtection="0">
      <alignment horizontal="left" vertical="top" indent="1"/>
    </xf>
    <xf numFmtId="0" fontId="36" fillId="49" borderId="73" applyNumberFormat="0" applyProtection="0">
      <alignment horizontal="left" vertical="top" indent="1"/>
    </xf>
    <xf numFmtId="0" fontId="36" fillId="49" borderId="73" applyNumberFormat="0" applyProtection="0">
      <alignment horizontal="left" vertical="top" indent="1"/>
    </xf>
    <xf numFmtId="0" fontId="36" fillId="49" borderId="73" applyNumberFormat="0" applyProtection="0">
      <alignment horizontal="left" vertical="top" indent="1"/>
    </xf>
    <xf numFmtId="0" fontId="36" fillId="49" borderId="73" applyNumberFormat="0" applyProtection="0">
      <alignment horizontal="left" vertical="top" indent="1"/>
    </xf>
    <xf numFmtId="0" fontId="36" fillId="49" borderId="73" applyNumberFormat="0" applyProtection="0">
      <alignment horizontal="left" vertical="top" indent="1"/>
    </xf>
    <xf numFmtId="0" fontId="36" fillId="49" borderId="73" applyNumberFormat="0" applyProtection="0">
      <alignment horizontal="left" vertical="top" indent="1"/>
    </xf>
    <xf numFmtId="0" fontId="36" fillId="49" borderId="73" applyNumberFormat="0" applyProtection="0">
      <alignment horizontal="left" vertical="top" indent="1"/>
    </xf>
    <xf numFmtId="0" fontId="36" fillId="49" borderId="73" applyNumberFormat="0" applyProtection="0">
      <alignment horizontal="left" vertical="top" indent="1"/>
    </xf>
    <xf numFmtId="0" fontId="36" fillId="49" borderId="73" applyNumberFormat="0" applyProtection="0">
      <alignment horizontal="left" vertical="top" indent="1"/>
    </xf>
    <xf numFmtId="0" fontId="36" fillId="49" borderId="73" applyNumberFormat="0" applyProtection="0">
      <alignment horizontal="left" vertical="top" indent="1"/>
    </xf>
    <xf numFmtId="0" fontId="36" fillId="49" borderId="73" applyNumberFormat="0" applyProtection="0">
      <alignment horizontal="left" vertical="top" indent="1"/>
    </xf>
    <xf numFmtId="0" fontId="36" fillId="49" borderId="73" applyNumberFormat="0" applyProtection="0">
      <alignment horizontal="left" vertical="top" indent="1"/>
    </xf>
    <xf numFmtId="0" fontId="36" fillId="49" borderId="73" applyNumberFormat="0" applyProtection="0">
      <alignment horizontal="left" vertical="top" indent="1"/>
    </xf>
    <xf numFmtId="0" fontId="36" fillId="49" borderId="73" applyNumberFormat="0" applyProtection="0">
      <alignment horizontal="left" vertical="top" indent="1"/>
    </xf>
    <xf numFmtId="0" fontId="36" fillId="49" borderId="73" applyNumberFormat="0" applyProtection="0">
      <alignment horizontal="left" vertical="top" indent="1"/>
    </xf>
    <xf numFmtId="0" fontId="36" fillId="49" borderId="73" applyNumberFormat="0" applyProtection="0">
      <alignment horizontal="left" vertical="top" indent="1"/>
    </xf>
    <xf numFmtId="0" fontId="36" fillId="49" borderId="73" applyNumberFormat="0" applyProtection="0">
      <alignment horizontal="left" vertical="top" indent="1"/>
    </xf>
    <xf numFmtId="0" fontId="36" fillId="49" borderId="73" applyNumberFormat="0" applyProtection="0">
      <alignment horizontal="left" vertical="top" indent="1"/>
    </xf>
    <xf numFmtId="0" fontId="36" fillId="49" borderId="73" applyNumberFormat="0" applyProtection="0">
      <alignment horizontal="left" vertical="top" indent="1"/>
    </xf>
    <xf numFmtId="0" fontId="36" fillId="49" borderId="73" applyNumberFormat="0" applyProtection="0">
      <alignment horizontal="left" vertical="top" indent="1"/>
    </xf>
    <xf numFmtId="0" fontId="36" fillId="49" borderId="73" applyNumberFormat="0" applyProtection="0">
      <alignment horizontal="left" vertical="top" indent="1"/>
    </xf>
    <xf numFmtId="0" fontId="36" fillId="49" borderId="73" applyNumberFormat="0" applyProtection="0">
      <alignment horizontal="left" vertical="top" indent="1"/>
    </xf>
    <xf numFmtId="0" fontId="36" fillId="49" borderId="73" applyNumberFormat="0" applyProtection="0">
      <alignment horizontal="left" vertical="top" indent="1"/>
    </xf>
    <xf numFmtId="0" fontId="36" fillId="49" borderId="73" applyNumberFormat="0" applyProtection="0">
      <alignment horizontal="left" vertical="top" indent="1"/>
    </xf>
    <xf numFmtId="0" fontId="36" fillId="49" borderId="73" applyNumberFormat="0" applyProtection="0">
      <alignment horizontal="left" vertical="top" indent="1"/>
    </xf>
    <xf numFmtId="0" fontId="36" fillId="49" borderId="73" applyNumberFormat="0" applyProtection="0">
      <alignment horizontal="left" vertical="top" indent="1"/>
    </xf>
    <xf numFmtId="0" fontId="36" fillId="49" borderId="73" applyNumberFormat="0" applyProtection="0">
      <alignment horizontal="left" vertical="top" indent="1"/>
    </xf>
    <xf numFmtId="0" fontId="36" fillId="49" borderId="73" applyNumberFormat="0" applyProtection="0">
      <alignment horizontal="left" vertical="top" indent="1"/>
    </xf>
    <xf numFmtId="0" fontId="36" fillId="49" borderId="73" applyNumberFormat="0" applyProtection="0">
      <alignment horizontal="left" vertical="top" indent="1"/>
    </xf>
    <xf numFmtId="0" fontId="36" fillId="49" borderId="73" applyNumberFormat="0" applyProtection="0">
      <alignment horizontal="left" vertical="top" indent="1"/>
    </xf>
    <xf numFmtId="0" fontId="36" fillId="49" borderId="73" applyNumberFormat="0" applyProtection="0">
      <alignment horizontal="left" vertical="top" indent="1"/>
    </xf>
    <xf numFmtId="0" fontId="36" fillId="49" borderId="73" applyNumberFormat="0" applyProtection="0">
      <alignment horizontal="left" vertical="top" indent="1"/>
    </xf>
    <xf numFmtId="0" fontId="36" fillId="49" borderId="73" applyNumberFormat="0" applyProtection="0">
      <alignment horizontal="left" vertical="top" indent="1"/>
    </xf>
    <xf numFmtId="0" fontId="36" fillId="49" borderId="73" applyNumberFormat="0" applyProtection="0">
      <alignment horizontal="left" vertical="top" indent="1"/>
    </xf>
    <xf numFmtId="0" fontId="36" fillId="49" borderId="73" applyNumberFormat="0" applyProtection="0">
      <alignment horizontal="left" vertical="top" indent="1"/>
    </xf>
    <xf numFmtId="0" fontId="36" fillId="49" borderId="73" applyNumberFormat="0" applyProtection="0">
      <alignment horizontal="left" vertical="top" indent="1"/>
    </xf>
    <xf numFmtId="0" fontId="36" fillId="49" borderId="73" applyNumberFormat="0" applyProtection="0">
      <alignment horizontal="left" vertical="top" indent="1"/>
    </xf>
    <xf numFmtId="0" fontId="36" fillId="49" borderId="73" applyNumberFormat="0" applyProtection="0">
      <alignment horizontal="left" vertical="top" indent="1"/>
    </xf>
    <xf numFmtId="0" fontId="36" fillId="49" borderId="73" applyNumberFormat="0" applyProtection="0">
      <alignment horizontal="left" vertical="top" indent="1"/>
    </xf>
    <xf numFmtId="0" fontId="36" fillId="49" borderId="73" applyNumberFormat="0" applyProtection="0">
      <alignment horizontal="left" vertical="top" indent="1"/>
    </xf>
    <xf numFmtId="0" fontId="36" fillId="49" borderId="73" applyNumberFormat="0" applyProtection="0">
      <alignment horizontal="left" vertical="top" indent="1"/>
    </xf>
    <xf numFmtId="0" fontId="36" fillId="49" borderId="73" applyNumberFormat="0" applyProtection="0">
      <alignment horizontal="left" vertical="top" indent="1"/>
    </xf>
    <xf numFmtId="0" fontId="36" fillId="49" borderId="73" applyNumberFormat="0" applyProtection="0">
      <alignment horizontal="left" vertical="top" indent="1"/>
    </xf>
    <xf numFmtId="0" fontId="36" fillId="49" borderId="73" applyNumberFormat="0" applyProtection="0">
      <alignment horizontal="left" vertical="top" indent="1"/>
    </xf>
    <xf numFmtId="0" fontId="36" fillId="49" borderId="73" applyNumberFormat="0" applyProtection="0">
      <alignment horizontal="left" vertical="top" indent="1"/>
    </xf>
    <xf numFmtId="0" fontId="36" fillId="49" borderId="73" applyNumberFormat="0" applyProtection="0">
      <alignment horizontal="left" vertical="top" indent="1"/>
    </xf>
    <xf numFmtId="0" fontId="36" fillId="49" borderId="73" applyNumberFormat="0" applyProtection="0">
      <alignment horizontal="left" vertical="top" indent="1"/>
    </xf>
    <xf numFmtId="0" fontId="36" fillId="49" borderId="73" applyNumberFormat="0" applyProtection="0">
      <alignment horizontal="left" vertical="top" indent="1"/>
    </xf>
    <xf numFmtId="0" fontId="36" fillId="49" borderId="73" applyNumberFormat="0" applyProtection="0">
      <alignment horizontal="left" vertical="top" indent="1"/>
    </xf>
    <xf numFmtId="0" fontId="36" fillId="49" borderId="73" applyNumberFormat="0" applyProtection="0">
      <alignment horizontal="left" vertical="top" indent="1"/>
    </xf>
    <xf numFmtId="0" fontId="36" fillId="49" borderId="73" applyNumberFormat="0" applyProtection="0">
      <alignment horizontal="left" vertical="top" indent="1"/>
    </xf>
    <xf numFmtId="0" fontId="36" fillId="49" borderId="73" applyNumberFormat="0" applyProtection="0">
      <alignment horizontal="left" vertical="top" indent="1"/>
    </xf>
    <xf numFmtId="0" fontId="36" fillId="49" borderId="73" applyNumberFormat="0" applyProtection="0">
      <alignment horizontal="left" vertical="top" indent="1"/>
    </xf>
    <xf numFmtId="0" fontId="36" fillId="49" borderId="73" applyNumberFormat="0" applyProtection="0">
      <alignment horizontal="left" vertical="top" indent="1"/>
    </xf>
    <xf numFmtId="0" fontId="36" fillId="49" borderId="73" applyNumberFormat="0" applyProtection="0">
      <alignment horizontal="left" vertical="top" indent="1"/>
    </xf>
    <xf numFmtId="0" fontId="36" fillId="49" borderId="73" applyNumberFormat="0" applyProtection="0">
      <alignment horizontal="left" vertical="top" indent="1"/>
    </xf>
    <xf numFmtId="0" fontId="36" fillId="49" borderId="73" applyNumberFormat="0" applyProtection="0">
      <alignment horizontal="left" vertical="top" indent="1"/>
    </xf>
    <xf numFmtId="0" fontId="36" fillId="49" borderId="73" applyNumberFormat="0" applyProtection="0">
      <alignment horizontal="left" vertical="top" indent="1"/>
    </xf>
    <xf numFmtId="0" fontId="36" fillId="49" borderId="73" applyNumberFormat="0" applyProtection="0">
      <alignment horizontal="left" vertical="top" indent="1"/>
    </xf>
    <xf numFmtId="0" fontId="36" fillId="49" borderId="73" applyNumberFormat="0" applyProtection="0">
      <alignment horizontal="left" vertical="top" indent="1"/>
    </xf>
    <xf numFmtId="0" fontId="36" fillId="49" borderId="73" applyNumberFormat="0" applyProtection="0">
      <alignment horizontal="left" vertical="top" indent="1"/>
    </xf>
    <xf numFmtId="0" fontId="36" fillId="49" borderId="73" applyNumberFormat="0" applyProtection="0">
      <alignment horizontal="left" vertical="top" indent="1"/>
    </xf>
    <xf numFmtId="0" fontId="36" fillId="49" borderId="73" applyNumberFormat="0" applyProtection="0">
      <alignment horizontal="left" vertical="top" indent="1"/>
    </xf>
    <xf numFmtId="0" fontId="36" fillId="49" borderId="73" applyNumberFormat="0" applyProtection="0">
      <alignment horizontal="left" vertical="top" indent="1"/>
    </xf>
    <xf numFmtId="0" fontId="36" fillId="49" borderId="73" applyNumberFormat="0" applyProtection="0">
      <alignment horizontal="left" vertical="top" indent="1"/>
    </xf>
    <xf numFmtId="0" fontId="36" fillId="49" borderId="73" applyNumberFormat="0" applyProtection="0">
      <alignment horizontal="left" vertical="top" indent="1"/>
    </xf>
    <xf numFmtId="0" fontId="36" fillId="49" borderId="73" applyNumberFormat="0" applyProtection="0">
      <alignment horizontal="left" vertical="top" indent="1"/>
    </xf>
    <xf numFmtId="0" fontId="36" fillId="49" borderId="73" applyNumberFormat="0" applyProtection="0">
      <alignment horizontal="left" vertical="top" indent="1"/>
    </xf>
    <xf numFmtId="0" fontId="36" fillId="49" borderId="73" applyNumberFormat="0" applyProtection="0">
      <alignment horizontal="left" vertical="top" indent="1"/>
    </xf>
    <xf numFmtId="0" fontId="36" fillId="49" borderId="73" applyNumberFormat="0" applyProtection="0">
      <alignment horizontal="left" vertical="top" indent="1"/>
    </xf>
    <xf numFmtId="0" fontId="36" fillId="49" borderId="73" applyNumberFormat="0" applyProtection="0">
      <alignment horizontal="left" vertical="top" indent="1"/>
    </xf>
    <xf numFmtId="0" fontId="36" fillId="49" borderId="73" applyNumberFormat="0" applyProtection="0">
      <alignment horizontal="left" vertical="top" indent="1"/>
    </xf>
    <xf numFmtId="0" fontId="36" fillId="49" borderId="73" applyNumberFormat="0" applyProtection="0">
      <alignment horizontal="left" vertical="top" indent="1"/>
    </xf>
    <xf numFmtId="0" fontId="36" fillId="49" borderId="73" applyNumberFormat="0" applyProtection="0">
      <alignment horizontal="left" vertical="top" indent="1"/>
    </xf>
    <xf numFmtId="0" fontId="36" fillId="49" borderId="73" applyNumberFormat="0" applyProtection="0">
      <alignment horizontal="left" vertical="top" indent="1"/>
    </xf>
    <xf numFmtId="0" fontId="36" fillId="49" borderId="73" applyNumberFormat="0" applyProtection="0">
      <alignment horizontal="left" vertical="top" indent="1"/>
    </xf>
    <xf numFmtId="0" fontId="36" fillId="49" borderId="73" applyNumberFormat="0" applyProtection="0">
      <alignment horizontal="left" vertical="top" indent="1"/>
    </xf>
    <xf numFmtId="0" fontId="36" fillId="49" borderId="73" applyNumberFormat="0" applyProtection="0">
      <alignment horizontal="left" vertical="top" indent="1"/>
    </xf>
    <xf numFmtId="0" fontId="36" fillId="49" borderId="73" applyNumberFormat="0" applyProtection="0">
      <alignment horizontal="left" vertical="top" indent="1"/>
    </xf>
    <xf numFmtId="0" fontId="36" fillId="49" borderId="73" applyNumberFormat="0" applyProtection="0">
      <alignment horizontal="left" vertical="top" indent="1"/>
    </xf>
    <xf numFmtId="0" fontId="36" fillId="49" borderId="73" applyNumberFormat="0" applyProtection="0">
      <alignment horizontal="left" vertical="top" indent="1"/>
    </xf>
    <xf numFmtId="0" fontId="36" fillId="49" borderId="73" applyNumberFormat="0" applyProtection="0">
      <alignment horizontal="left" vertical="top" indent="1"/>
    </xf>
    <xf numFmtId="0" fontId="36" fillId="49" borderId="73" applyNumberFormat="0" applyProtection="0">
      <alignment horizontal="left" vertical="top" indent="1"/>
    </xf>
    <xf numFmtId="0" fontId="36" fillId="49" borderId="73" applyNumberFormat="0" applyProtection="0">
      <alignment horizontal="left" vertical="top" indent="1"/>
    </xf>
    <xf numFmtId="0" fontId="36" fillId="49" borderId="73" applyNumberFormat="0" applyProtection="0">
      <alignment horizontal="left" vertical="top" indent="1"/>
    </xf>
    <xf numFmtId="0" fontId="36" fillId="49" borderId="73" applyNumberFormat="0" applyProtection="0">
      <alignment horizontal="left" vertical="top" indent="1"/>
    </xf>
    <xf numFmtId="0" fontId="36" fillId="49" borderId="73" applyNumberFormat="0" applyProtection="0">
      <alignment horizontal="left" vertical="top" indent="1"/>
    </xf>
    <xf numFmtId="0" fontId="36" fillId="49" borderId="73" applyNumberFormat="0" applyProtection="0">
      <alignment horizontal="left" vertical="top" indent="1"/>
    </xf>
    <xf numFmtId="0" fontId="36" fillId="49" borderId="73" applyNumberFormat="0" applyProtection="0">
      <alignment horizontal="left" vertical="top" indent="1"/>
    </xf>
    <xf numFmtId="0" fontId="36" fillId="49" borderId="73" applyNumberFormat="0" applyProtection="0">
      <alignment horizontal="left" vertical="top" indent="1"/>
    </xf>
    <xf numFmtId="0" fontId="36" fillId="49" borderId="73" applyNumberFormat="0" applyProtection="0">
      <alignment horizontal="left" vertical="top" indent="1"/>
    </xf>
    <xf numFmtId="0" fontId="36" fillId="49" borderId="73" applyNumberFormat="0" applyProtection="0">
      <alignment horizontal="left" vertical="top" indent="1"/>
    </xf>
    <xf numFmtId="0" fontId="36" fillId="49" borderId="73" applyNumberFormat="0" applyProtection="0">
      <alignment horizontal="left" vertical="top" indent="1"/>
    </xf>
    <xf numFmtId="0" fontId="36" fillId="49" borderId="73" applyNumberFormat="0" applyProtection="0">
      <alignment horizontal="left" vertical="top" indent="1"/>
    </xf>
    <xf numFmtId="0" fontId="36" fillId="49" borderId="73" applyNumberFormat="0" applyProtection="0">
      <alignment horizontal="left" vertical="top" indent="1"/>
    </xf>
    <xf numFmtId="0" fontId="36" fillId="49" borderId="73" applyNumberFormat="0" applyProtection="0">
      <alignment horizontal="left" vertical="top" indent="1"/>
    </xf>
    <xf numFmtId="0" fontId="36" fillId="49" borderId="73" applyNumberFormat="0" applyProtection="0">
      <alignment horizontal="left" vertical="top" indent="1"/>
    </xf>
    <xf numFmtId="0" fontId="36" fillId="49" borderId="73" applyNumberFormat="0" applyProtection="0">
      <alignment horizontal="left" vertical="top" indent="1"/>
    </xf>
    <xf numFmtId="0" fontId="36" fillId="49" borderId="73" applyNumberFormat="0" applyProtection="0">
      <alignment horizontal="left" vertical="top" indent="1"/>
    </xf>
    <xf numFmtId="0" fontId="36" fillId="49" borderId="73" applyNumberFormat="0" applyProtection="0">
      <alignment horizontal="left" vertical="top" indent="1"/>
    </xf>
    <xf numFmtId="0" fontId="36" fillId="49" borderId="73" applyNumberFormat="0" applyProtection="0">
      <alignment horizontal="left" vertical="top" indent="1"/>
    </xf>
    <xf numFmtId="0" fontId="36" fillId="49" borderId="73" applyNumberFormat="0" applyProtection="0">
      <alignment horizontal="left" vertical="top" indent="1"/>
    </xf>
    <xf numFmtId="0" fontId="36" fillId="49" borderId="73" applyNumberFormat="0" applyProtection="0">
      <alignment horizontal="left" vertical="top" indent="1"/>
    </xf>
    <xf numFmtId="0" fontId="36" fillId="49" borderId="73" applyNumberFormat="0" applyProtection="0">
      <alignment horizontal="left" vertical="top" indent="1"/>
    </xf>
    <xf numFmtId="0" fontId="36" fillId="49" borderId="73" applyNumberFormat="0" applyProtection="0">
      <alignment horizontal="left" vertical="top" indent="1"/>
    </xf>
    <xf numFmtId="0" fontId="36" fillId="49" borderId="73" applyNumberFormat="0" applyProtection="0">
      <alignment horizontal="left" vertical="top" indent="1"/>
    </xf>
    <xf numFmtId="0" fontId="36" fillId="49" borderId="73" applyNumberFormat="0" applyProtection="0">
      <alignment horizontal="left" vertical="top" indent="1"/>
    </xf>
    <xf numFmtId="0" fontId="36" fillId="49" borderId="73" applyNumberFormat="0" applyProtection="0">
      <alignment horizontal="left" vertical="top" indent="1"/>
    </xf>
    <xf numFmtId="0" fontId="36" fillId="49" borderId="73" applyNumberFormat="0" applyProtection="0">
      <alignment horizontal="left" vertical="top" indent="1"/>
    </xf>
    <xf numFmtId="0" fontId="36" fillId="49" borderId="73" applyNumberFormat="0" applyProtection="0">
      <alignment horizontal="left" vertical="top" indent="1"/>
    </xf>
    <xf numFmtId="0" fontId="36" fillId="49" borderId="73" applyNumberFormat="0" applyProtection="0">
      <alignment horizontal="left" vertical="top" indent="1"/>
    </xf>
    <xf numFmtId="0" fontId="36" fillId="49" borderId="73" applyNumberFormat="0" applyProtection="0">
      <alignment horizontal="left" vertical="top" indent="1"/>
    </xf>
    <xf numFmtId="0" fontId="36" fillId="49" borderId="73" applyNumberFormat="0" applyProtection="0">
      <alignment horizontal="left" vertical="top" indent="1"/>
    </xf>
    <xf numFmtId="0" fontId="36" fillId="49" borderId="73" applyNumberFormat="0" applyProtection="0">
      <alignment horizontal="left" vertical="top" indent="1"/>
    </xf>
    <xf numFmtId="0" fontId="36" fillId="49" borderId="73" applyNumberFormat="0" applyProtection="0">
      <alignment horizontal="left" vertical="top" indent="1"/>
    </xf>
    <xf numFmtId="0" fontId="36" fillId="49" borderId="73" applyNumberFormat="0" applyProtection="0">
      <alignment horizontal="left" vertical="top" indent="1"/>
    </xf>
    <xf numFmtId="0" fontId="36" fillId="49" borderId="73" applyNumberFormat="0" applyProtection="0">
      <alignment horizontal="left" vertical="top" indent="1"/>
    </xf>
    <xf numFmtId="0" fontId="36" fillId="49" borderId="73" applyNumberFormat="0" applyProtection="0">
      <alignment horizontal="left" vertical="top" indent="1"/>
    </xf>
    <xf numFmtId="0" fontId="36" fillId="49" borderId="73" applyNumberFormat="0" applyProtection="0">
      <alignment horizontal="left" vertical="top" indent="1"/>
    </xf>
    <xf numFmtId="0" fontId="36" fillId="49" borderId="73" applyNumberFormat="0" applyProtection="0">
      <alignment horizontal="left" vertical="top" indent="1"/>
    </xf>
    <xf numFmtId="0" fontId="36" fillId="49" borderId="73" applyNumberFormat="0" applyProtection="0">
      <alignment horizontal="left" vertical="top" indent="1"/>
    </xf>
    <xf numFmtId="0" fontId="36" fillId="49" borderId="73" applyNumberFormat="0" applyProtection="0">
      <alignment horizontal="left" vertical="top" indent="1"/>
    </xf>
    <xf numFmtId="0" fontId="36" fillId="49" borderId="73" applyNumberFormat="0" applyProtection="0">
      <alignment horizontal="left" vertical="top" indent="1"/>
    </xf>
    <xf numFmtId="0" fontId="36" fillId="49" borderId="73" applyNumberFormat="0" applyProtection="0">
      <alignment horizontal="left" vertical="top" indent="1"/>
    </xf>
    <xf numFmtId="0" fontId="36" fillId="49" borderId="73" applyNumberFormat="0" applyProtection="0">
      <alignment horizontal="left" vertical="top" indent="1"/>
    </xf>
    <xf numFmtId="0" fontId="36" fillId="49" borderId="73" applyNumberFormat="0" applyProtection="0">
      <alignment horizontal="left" vertical="top" indent="1"/>
    </xf>
    <xf numFmtId="0" fontId="36" fillId="49" borderId="73" applyNumberFormat="0" applyProtection="0">
      <alignment horizontal="left" vertical="top" indent="1"/>
    </xf>
    <xf numFmtId="0" fontId="36" fillId="49" borderId="73" applyNumberFormat="0" applyProtection="0">
      <alignment horizontal="left" vertical="top" indent="1"/>
    </xf>
    <xf numFmtId="0" fontId="36" fillId="49" borderId="73" applyNumberFormat="0" applyProtection="0">
      <alignment horizontal="left" vertical="top" indent="1"/>
    </xf>
    <xf numFmtId="0" fontId="36" fillId="49" borderId="73" applyNumberFormat="0" applyProtection="0">
      <alignment horizontal="left" vertical="top" indent="1"/>
    </xf>
    <xf numFmtId="0" fontId="36" fillId="49" borderId="73" applyNumberFormat="0" applyProtection="0">
      <alignment horizontal="left" vertical="top" indent="1"/>
    </xf>
    <xf numFmtId="0" fontId="36" fillId="49" borderId="73" applyNumberFormat="0" applyProtection="0">
      <alignment horizontal="left" vertical="top" indent="1"/>
    </xf>
    <xf numFmtId="0" fontId="36" fillId="49" borderId="73" applyNumberFormat="0" applyProtection="0">
      <alignment horizontal="left" vertical="top" indent="1"/>
    </xf>
    <xf numFmtId="0" fontId="36" fillId="49" borderId="73" applyNumberFormat="0" applyProtection="0">
      <alignment horizontal="left" vertical="top" indent="1"/>
    </xf>
    <xf numFmtId="0" fontId="36" fillId="49" borderId="73" applyNumberFormat="0" applyProtection="0">
      <alignment horizontal="left" vertical="top" indent="1"/>
    </xf>
    <xf numFmtId="0" fontId="36" fillId="49" borderId="73" applyNumberFormat="0" applyProtection="0">
      <alignment horizontal="left" vertical="top" indent="1"/>
    </xf>
    <xf numFmtId="0" fontId="36" fillId="49" borderId="73" applyNumberFormat="0" applyProtection="0">
      <alignment horizontal="left" vertical="top" indent="1"/>
    </xf>
    <xf numFmtId="0" fontId="36" fillId="49" borderId="73" applyNumberFormat="0" applyProtection="0">
      <alignment horizontal="left" vertical="top" indent="1"/>
    </xf>
    <xf numFmtId="0" fontId="36" fillId="49" borderId="73" applyNumberFormat="0" applyProtection="0">
      <alignment horizontal="left" vertical="top" indent="1"/>
    </xf>
    <xf numFmtId="0" fontId="36" fillId="49" borderId="73" applyNumberFormat="0" applyProtection="0">
      <alignment horizontal="left" vertical="top" indent="1"/>
    </xf>
    <xf numFmtId="0" fontId="36" fillId="49" borderId="73" applyNumberFormat="0" applyProtection="0">
      <alignment horizontal="left" vertical="top" indent="1"/>
    </xf>
    <xf numFmtId="0" fontId="36" fillId="49" borderId="73" applyNumberFormat="0" applyProtection="0">
      <alignment horizontal="left" vertical="top" indent="1"/>
    </xf>
    <xf numFmtId="0" fontId="36" fillId="49" borderId="73" applyNumberFormat="0" applyProtection="0">
      <alignment horizontal="left" vertical="top" indent="1"/>
    </xf>
    <xf numFmtId="0" fontId="36" fillId="49" borderId="73" applyNumberFormat="0" applyProtection="0">
      <alignment horizontal="left" vertical="top" indent="1"/>
    </xf>
    <xf numFmtId="0" fontId="36" fillId="49" borderId="73" applyNumberFormat="0" applyProtection="0">
      <alignment horizontal="left" vertical="top" indent="1"/>
    </xf>
    <xf numFmtId="0" fontId="36" fillId="49" borderId="73" applyNumberFormat="0" applyProtection="0">
      <alignment horizontal="left" vertical="top" indent="1"/>
    </xf>
    <xf numFmtId="0" fontId="36" fillId="49" borderId="73" applyNumberFormat="0" applyProtection="0">
      <alignment horizontal="left" vertical="top" indent="1"/>
    </xf>
    <xf numFmtId="0" fontId="36" fillId="49" borderId="73" applyNumberFormat="0" applyProtection="0">
      <alignment horizontal="left" vertical="top" indent="1"/>
    </xf>
    <xf numFmtId="0" fontId="36" fillId="49" borderId="73" applyNumberFormat="0" applyProtection="0">
      <alignment horizontal="left" vertical="top" indent="1"/>
    </xf>
    <xf numFmtId="0" fontId="36" fillId="49" borderId="73" applyNumberFormat="0" applyProtection="0">
      <alignment horizontal="left" vertical="top" indent="1"/>
    </xf>
    <xf numFmtId="0" fontId="36" fillId="49" borderId="73" applyNumberFormat="0" applyProtection="0">
      <alignment horizontal="left" vertical="top" indent="1"/>
    </xf>
    <xf numFmtId="0" fontId="36" fillId="49" borderId="73" applyNumberFormat="0" applyProtection="0">
      <alignment horizontal="left" vertical="top" indent="1"/>
    </xf>
    <xf numFmtId="0" fontId="36" fillId="49" borderId="73" applyNumberFormat="0" applyProtection="0">
      <alignment horizontal="left" vertical="top" indent="1"/>
    </xf>
    <xf numFmtId="0" fontId="36" fillId="49" borderId="73" applyNumberFormat="0" applyProtection="0">
      <alignment horizontal="left" vertical="top" indent="1"/>
    </xf>
    <xf numFmtId="0" fontId="36" fillId="49" borderId="73" applyNumberFormat="0" applyProtection="0">
      <alignment horizontal="left" vertical="top" indent="1"/>
    </xf>
    <xf numFmtId="0" fontId="36" fillId="49" borderId="73" applyNumberFormat="0" applyProtection="0">
      <alignment horizontal="left" vertical="top" indent="1"/>
    </xf>
    <xf numFmtId="0" fontId="36" fillId="49" borderId="73" applyNumberFormat="0" applyProtection="0">
      <alignment horizontal="left" vertical="top" indent="1"/>
    </xf>
    <xf numFmtId="0" fontId="36" fillId="49" borderId="73" applyNumberFormat="0" applyProtection="0">
      <alignment horizontal="left" vertical="top" indent="1"/>
    </xf>
    <xf numFmtId="0" fontId="36" fillId="49" borderId="73" applyNumberFormat="0" applyProtection="0">
      <alignment horizontal="left" vertical="top" indent="1"/>
    </xf>
    <xf numFmtId="0" fontId="36" fillId="49" borderId="73" applyNumberFormat="0" applyProtection="0">
      <alignment horizontal="left" vertical="top" indent="1"/>
    </xf>
    <xf numFmtId="0" fontId="36" fillId="49" borderId="73" applyNumberFormat="0" applyProtection="0">
      <alignment horizontal="left" vertical="top" indent="1"/>
    </xf>
    <xf numFmtId="0" fontId="36" fillId="49" borderId="73" applyNumberFormat="0" applyProtection="0">
      <alignment horizontal="left" vertical="top" indent="1"/>
    </xf>
    <xf numFmtId="0" fontId="36" fillId="49" borderId="73" applyNumberFormat="0" applyProtection="0">
      <alignment horizontal="left" vertical="top" indent="1"/>
    </xf>
    <xf numFmtId="0" fontId="36" fillId="49" borderId="73" applyNumberFormat="0" applyProtection="0">
      <alignment horizontal="left" vertical="top" indent="1"/>
    </xf>
    <xf numFmtId="0" fontId="36" fillId="49" borderId="73" applyNumberFormat="0" applyProtection="0">
      <alignment horizontal="left" vertical="top" indent="1"/>
    </xf>
    <xf numFmtId="0" fontId="36" fillId="49" borderId="73" applyNumberFormat="0" applyProtection="0">
      <alignment horizontal="left" vertical="top" indent="1"/>
    </xf>
    <xf numFmtId="0" fontId="36" fillId="49" borderId="73" applyNumberFormat="0" applyProtection="0">
      <alignment horizontal="left" vertical="top" indent="1"/>
    </xf>
    <xf numFmtId="0" fontId="36" fillId="49" borderId="73" applyNumberFormat="0" applyProtection="0">
      <alignment horizontal="left" vertical="top" indent="1"/>
    </xf>
    <xf numFmtId="0" fontId="36" fillId="49" borderId="73" applyNumberFormat="0" applyProtection="0">
      <alignment horizontal="left" vertical="top" indent="1"/>
    </xf>
    <xf numFmtId="0" fontId="36" fillId="49" borderId="73" applyNumberFormat="0" applyProtection="0">
      <alignment horizontal="left" vertical="top" indent="1"/>
    </xf>
    <xf numFmtId="0" fontId="36" fillId="49" borderId="73" applyNumberFormat="0" applyProtection="0">
      <alignment horizontal="left" vertical="top" indent="1"/>
    </xf>
    <xf numFmtId="0" fontId="36" fillId="49" borderId="73" applyNumberFormat="0" applyProtection="0">
      <alignment horizontal="left" vertical="top" indent="1"/>
    </xf>
    <xf numFmtId="0" fontId="36" fillId="49" borderId="73" applyNumberFormat="0" applyProtection="0">
      <alignment horizontal="left" vertical="top" indent="1"/>
    </xf>
    <xf numFmtId="0" fontId="36" fillId="49" borderId="73" applyNumberFormat="0" applyProtection="0">
      <alignment horizontal="left" vertical="top" indent="1"/>
    </xf>
    <xf numFmtId="0" fontId="36" fillId="49" borderId="73" applyNumberFormat="0" applyProtection="0">
      <alignment horizontal="left" vertical="top" indent="1"/>
    </xf>
    <xf numFmtId="0" fontId="36" fillId="49" borderId="73" applyNumberFormat="0" applyProtection="0">
      <alignment horizontal="left" vertical="top" indent="1"/>
    </xf>
    <xf numFmtId="0" fontId="36" fillId="49" borderId="73" applyNumberFormat="0" applyProtection="0">
      <alignment horizontal="left" vertical="top" indent="1"/>
    </xf>
    <xf numFmtId="0" fontId="36" fillId="49" borderId="73" applyNumberFormat="0" applyProtection="0">
      <alignment horizontal="left" vertical="top" indent="1"/>
    </xf>
    <xf numFmtId="0" fontId="36" fillId="49" borderId="73" applyNumberFormat="0" applyProtection="0">
      <alignment horizontal="left" vertical="top" indent="1"/>
    </xf>
    <xf numFmtId="0" fontId="36" fillId="49" borderId="73" applyNumberFormat="0" applyProtection="0">
      <alignment horizontal="left" vertical="top" indent="1"/>
    </xf>
    <xf numFmtId="0" fontId="36" fillId="49" borderId="73" applyNumberFormat="0" applyProtection="0">
      <alignment horizontal="left" vertical="top" indent="1"/>
    </xf>
    <xf numFmtId="0" fontId="36" fillId="49" borderId="73" applyNumberFormat="0" applyProtection="0">
      <alignment horizontal="left" vertical="top" indent="1"/>
    </xf>
    <xf numFmtId="0" fontId="36" fillId="49" borderId="73" applyNumberFormat="0" applyProtection="0">
      <alignment horizontal="left" vertical="top" indent="1"/>
    </xf>
    <xf numFmtId="0" fontId="36" fillId="49" borderId="73" applyNumberFormat="0" applyProtection="0">
      <alignment horizontal="left" vertical="top" indent="1"/>
    </xf>
    <xf numFmtId="0" fontId="36" fillId="49" borderId="73" applyNumberFormat="0" applyProtection="0">
      <alignment horizontal="left" vertical="top" indent="1"/>
    </xf>
    <xf numFmtId="0" fontId="36" fillId="49" borderId="73" applyNumberFormat="0" applyProtection="0">
      <alignment horizontal="left" vertical="top" indent="1"/>
    </xf>
    <xf numFmtId="0" fontId="36" fillId="49" borderId="73" applyNumberFormat="0" applyProtection="0">
      <alignment horizontal="left" vertical="top" indent="1"/>
    </xf>
    <xf numFmtId="0" fontId="36" fillId="49" borderId="73" applyNumberFormat="0" applyProtection="0">
      <alignment horizontal="left" vertical="top" indent="1"/>
    </xf>
    <xf numFmtId="0" fontId="36" fillId="49" borderId="73" applyNumberFormat="0" applyProtection="0">
      <alignment horizontal="left" vertical="top" indent="1"/>
    </xf>
    <xf numFmtId="0" fontId="36" fillId="49" borderId="73" applyNumberFormat="0" applyProtection="0">
      <alignment horizontal="left" vertical="top" indent="1"/>
    </xf>
    <xf numFmtId="0" fontId="36" fillId="49" borderId="73" applyNumberFormat="0" applyProtection="0">
      <alignment horizontal="left" vertical="top" indent="1"/>
    </xf>
    <xf numFmtId="0" fontId="36" fillId="49" borderId="73" applyNumberFormat="0" applyProtection="0">
      <alignment horizontal="left" vertical="top" indent="1"/>
    </xf>
    <xf numFmtId="0" fontId="36" fillId="49" borderId="73" applyNumberFormat="0" applyProtection="0">
      <alignment horizontal="left" vertical="top" indent="1"/>
    </xf>
    <xf numFmtId="0" fontId="36" fillId="49" borderId="73" applyNumberFormat="0" applyProtection="0">
      <alignment horizontal="left" vertical="top" indent="1"/>
    </xf>
    <xf numFmtId="0" fontId="36" fillId="49" borderId="73" applyNumberFormat="0" applyProtection="0">
      <alignment horizontal="left" vertical="top" indent="1"/>
    </xf>
    <xf numFmtId="0" fontId="36" fillId="49" borderId="73" applyNumberFormat="0" applyProtection="0">
      <alignment horizontal="left" vertical="top" indent="1"/>
    </xf>
    <xf numFmtId="0" fontId="36" fillId="49" borderId="73" applyNumberFormat="0" applyProtection="0">
      <alignment horizontal="left" vertical="top" indent="1"/>
    </xf>
    <xf numFmtId="0" fontId="36" fillId="49" borderId="73" applyNumberFormat="0" applyProtection="0">
      <alignment horizontal="left" vertical="top" indent="1"/>
    </xf>
    <xf numFmtId="0" fontId="36" fillId="49" borderId="73" applyNumberFormat="0" applyProtection="0">
      <alignment horizontal="left" vertical="top" indent="1"/>
    </xf>
    <xf numFmtId="0" fontId="36" fillId="49" borderId="73" applyNumberFormat="0" applyProtection="0">
      <alignment horizontal="left" vertical="top" indent="1"/>
    </xf>
    <xf numFmtId="0" fontId="36" fillId="49" borderId="73" applyNumberFormat="0" applyProtection="0">
      <alignment horizontal="left" vertical="top" indent="1"/>
    </xf>
    <xf numFmtId="0" fontId="36" fillId="49" borderId="73" applyNumberFormat="0" applyProtection="0">
      <alignment horizontal="left" vertical="top" indent="1"/>
    </xf>
    <xf numFmtId="0" fontId="36" fillId="49" borderId="73" applyNumberFormat="0" applyProtection="0">
      <alignment horizontal="left" vertical="top" indent="1"/>
    </xf>
    <xf numFmtId="0" fontId="36" fillId="49" borderId="73" applyNumberFormat="0" applyProtection="0">
      <alignment horizontal="left" vertical="top" indent="1"/>
    </xf>
    <xf numFmtId="0" fontId="36" fillId="49" borderId="73" applyNumberFormat="0" applyProtection="0">
      <alignment horizontal="left" vertical="top" indent="1"/>
    </xf>
    <xf numFmtId="0" fontId="36" fillId="49" borderId="73" applyNumberFormat="0" applyProtection="0">
      <alignment horizontal="left" vertical="top" indent="1"/>
    </xf>
    <xf numFmtId="0" fontId="36" fillId="49" borderId="73" applyNumberFormat="0" applyProtection="0">
      <alignment horizontal="left" vertical="top" indent="1"/>
    </xf>
    <xf numFmtId="0" fontId="36" fillId="49" borderId="73" applyNumberFormat="0" applyProtection="0">
      <alignment horizontal="left" vertical="top" indent="1"/>
    </xf>
    <xf numFmtId="0" fontId="36" fillId="49" borderId="73" applyNumberFormat="0" applyProtection="0">
      <alignment horizontal="left" vertical="top" indent="1"/>
    </xf>
    <xf numFmtId="0" fontId="36" fillId="49" borderId="73" applyNumberFormat="0" applyProtection="0">
      <alignment horizontal="left" vertical="top" indent="1"/>
    </xf>
    <xf numFmtId="0" fontId="36" fillId="49" borderId="73" applyNumberFormat="0" applyProtection="0">
      <alignment horizontal="left" vertical="top" indent="1"/>
    </xf>
    <xf numFmtId="0" fontId="36" fillId="49" borderId="73" applyNumberFormat="0" applyProtection="0">
      <alignment horizontal="left" vertical="top" indent="1"/>
    </xf>
    <xf numFmtId="0" fontId="36" fillId="49" borderId="73" applyNumberFormat="0" applyProtection="0">
      <alignment horizontal="left" vertical="top" indent="1"/>
    </xf>
    <xf numFmtId="0" fontId="36" fillId="49" borderId="73" applyNumberFormat="0" applyProtection="0">
      <alignment horizontal="left" vertical="top" indent="1"/>
    </xf>
    <xf numFmtId="0" fontId="36" fillId="49" borderId="73" applyNumberFormat="0" applyProtection="0">
      <alignment horizontal="left" vertical="top" indent="1"/>
    </xf>
    <xf numFmtId="0" fontId="36" fillId="49" borderId="73" applyNumberFormat="0" applyProtection="0">
      <alignment horizontal="left" vertical="top" indent="1"/>
    </xf>
    <xf numFmtId="0" fontId="36" fillId="49" borderId="73" applyNumberFormat="0" applyProtection="0">
      <alignment horizontal="left" vertical="top" indent="1"/>
    </xf>
    <xf numFmtId="0" fontId="36" fillId="49" borderId="73" applyNumberFormat="0" applyProtection="0">
      <alignment horizontal="left" vertical="top" indent="1"/>
    </xf>
    <xf numFmtId="0" fontId="36" fillId="49" borderId="73" applyNumberFormat="0" applyProtection="0">
      <alignment horizontal="left" vertical="top" indent="1"/>
    </xf>
    <xf numFmtId="0" fontId="36" fillId="49" borderId="73" applyNumberFormat="0" applyProtection="0">
      <alignment horizontal="left" vertical="top" indent="1"/>
    </xf>
    <xf numFmtId="0" fontId="36" fillId="49" borderId="73" applyNumberFormat="0" applyProtection="0">
      <alignment horizontal="left" vertical="top" indent="1"/>
    </xf>
    <xf numFmtId="0" fontId="36" fillId="49" borderId="73" applyNumberFormat="0" applyProtection="0">
      <alignment horizontal="left" vertical="top" indent="1"/>
    </xf>
    <xf numFmtId="0" fontId="36" fillId="49" borderId="73" applyNumberFormat="0" applyProtection="0">
      <alignment horizontal="left" vertical="top" indent="1"/>
    </xf>
    <xf numFmtId="0" fontId="36" fillId="49" borderId="73" applyNumberFormat="0" applyProtection="0">
      <alignment horizontal="left" vertical="top" indent="1"/>
    </xf>
    <xf numFmtId="0" fontId="36" fillId="49" borderId="73" applyNumberFormat="0" applyProtection="0">
      <alignment horizontal="left" vertical="top" indent="1"/>
    </xf>
    <xf numFmtId="0" fontId="36" fillId="49" borderId="73" applyNumberFormat="0" applyProtection="0">
      <alignment horizontal="left" vertical="top" indent="1"/>
    </xf>
    <xf numFmtId="0" fontId="36" fillId="49" borderId="73" applyNumberFormat="0" applyProtection="0">
      <alignment horizontal="left" vertical="top" indent="1"/>
    </xf>
    <xf numFmtId="0" fontId="36" fillId="49" borderId="73" applyNumberFormat="0" applyProtection="0">
      <alignment horizontal="left" vertical="top" indent="1"/>
    </xf>
    <xf numFmtId="0" fontId="36" fillId="49" borderId="73" applyNumberFormat="0" applyProtection="0">
      <alignment horizontal="left" vertical="top" indent="1"/>
    </xf>
    <xf numFmtId="0" fontId="36" fillId="49" borderId="73" applyNumberFormat="0" applyProtection="0">
      <alignment horizontal="left" vertical="top" indent="1"/>
    </xf>
    <xf numFmtId="0" fontId="36" fillId="49" borderId="73" applyNumberFormat="0" applyProtection="0">
      <alignment horizontal="left" vertical="top" indent="1"/>
    </xf>
    <xf numFmtId="0" fontId="36" fillId="49" borderId="73" applyNumberFormat="0" applyProtection="0">
      <alignment horizontal="left" vertical="top" indent="1"/>
    </xf>
    <xf numFmtId="0" fontId="36" fillId="49" borderId="73" applyNumberFormat="0" applyProtection="0">
      <alignment horizontal="left" vertical="top" indent="1"/>
    </xf>
    <xf numFmtId="0" fontId="36" fillId="49" borderId="73" applyNumberFormat="0" applyProtection="0">
      <alignment horizontal="left" vertical="top" indent="1"/>
    </xf>
    <xf numFmtId="0" fontId="36" fillId="49" borderId="73" applyNumberFormat="0" applyProtection="0">
      <alignment horizontal="left" vertical="top" indent="1"/>
    </xf>
    <xf numFmtId="0" fontId="36" fillId="49" borderId="73" applyNumberFormat="0" applyProtection="0">
      <alignment horizontal="left" vertical="top" indent="1"/>
    </xf>
    <xf numFmtId="0" fontId="36" fillId="49" borderId="73" applyNumberFormat="0" applyProtection="0">
      <alignment horizontal="left" vertical="top" indent="1"/>
    </xf>
    <xf numFmtId="0" fontId="36" fillId="49" borderId="73" applyNumberFormat="0" applyProtection="0">
      <alignment horizontal="left" vertical="top" indent="1"/>
    </xf>
    <xf numFmtId="0" fontId="36" fillId="49" borderId="73" applyNumberFormat="0" applyProtection="0">
      <alignment horizontal="left" vertical="top" indent="1"/>
    </xf>
    <xf numFmtId="0" fontId="36" fillId="49" borderId="73" applyNumberFormat="0" applyProtection="0">
      <alignment horizontal="left" vertical="top" indent="1"/>
    </xf>
    <xf numFmtId="0" fontId="36" fillId="49" borderId="73" applyNumberFormat="0" applyProtection="0">
      <alignment horizontal="left" vertical="top" indent="1"/>
    </xf>
    <xf numFmtId="0" fontId="36" fillId="49" borderId="73" applyNumberFormat="0" applyProtection="0">
      <alignment horizontal="left" vertical="top" indent="1"/>
    </xf>
    <xf numFmtId="0" fontId="36" fillId="49" borderId="73" applyNumberFormat="0" applyProtection="0">
      <alignment horizontal="left" vertical="top" indent="1"/>
    </xf>
    <xf numFmtId="0" fontId="36" fillId="49" borderId="73" applyNumberFormat="0" applyProtection="0">
      <alignment horizontal="left" vertical="top" indent="1"/>
    </xf>
    <xf numFmtId="0" fontId="36" fillId="49" borderId="73" applyNumberFormat="0" applyProtection="0">
      <alignment horizontal="left" vertical="top" indent="1"/>
    </xf>
    <xf numFmtId="0" fontId="36" fillId="49" borderId="73" applyNumberFormat="0" applyProtection="0">
      <alignment horizontal="left" vertical="top" indent="1"/>
    </xf>
    <xf numFmtId="0" fontId="36" fillId="49" borderId="73" applyNumberFormat="0" applyProtection="0">
      <alignment horizontal="left" vertical="top" indent="1"/>
    </xf>
    <xf numFmtId="0" fontId="36" fillId="49" borderId="73" applyNumberFormat="0" applyProtection="0">
      <alignment horizontal="left" vertical="top" indent="1"/>
    </xf>
    <xf numFmtId="0" fontId="36" fillId="49" borderId="73" applyNumberFormat="0" applyProtection="0">
      <alignment horizontal="left" vertical="top" indent="1"/>
    </xf>
    <xf numFmtId="0" fontId="36" fillId="49" borderId="73" applyNumberFormat="0" applyProtection="0">
      <alignment horizontal="left" vertical="top" indent="1"/>
    </xf>
    <xf numFmtId="0" fontId="36" fillId="49" borderId="73" applyNumberFormat="0" applyProtection="0">
      <alignment horizontal="left" vertical="top" indent="1"/>
    </xf>
    <xf numFmtId="0" fontId="36" fillId="49" borderId="73" applyNumberFormat="0" applyProtection="0">
      <alignment horizontal="left" vertical="top" indent="1"/>
    </xf>
    <xf numFmtId="0" fontId="36" fillId="49" borderId="73" applyNumberFormat="0" applyProtection="0">
      <alignment horizontal="left" vertical="top" indent="1"/>
    </xf>
    <xf numFmtId="0" fontId="36" fillId="49" borderId="73" applyNumberFormat="0" applyProtection="0">
      <alignment horizontal="left" vertical="top" indent="1"/>
    </xf>
    <xf numFmtId="0" fontId="36" fillId="49" borderId="73" applyNumberFormat="0" applyProtection="0">
      <alignment horizontal="left" vertical="top" indent="1"/>
    </xf>
    <xf numFmtId="0" fontId="36" fillId="49" borderId="73" applyNumberFormat="0" applyProtection="0">
      <alignment horizontal="left" vertical="top" indent="1"/>
    </xf>
    <xf numFmtId="0" fontId="36" fillId="49" borderId="73" applyNumberFormat="0" applyProtection="0">
      <alignment horizontal="left" vertical="top" indent="1"/>
    </xf>
    <xf numFmtId="0" fontId="36" fillId="49" borderId="73" applyNumberFormat="0" applyProtection="0">
      <alignment horizontal="left" vertical="top" indent="1"/>
    </xf>
    <xf numFmtId="0" fontId="36" fillId="49" borderId="73" applyNumberFormat="0" applyProtection="0">
      <alignment horizontal="left" vertical="top" indent="1"/>
    </xf>
    <xf numFmtId="0" fontId="36" fillId="49" borderId="73" applyNumberFormat="0" applyProtection="0">
      <alignment horizontal="left" vertical="top" indent="1"/>
    </xf>
    <xf numFmtId="0" fontId="36" fillId="49" borderId="73" applyNumberFormat="0" applyProtection="0">
      <alignment horizontal="left" vertical="top" indent="1"/>
    </xf>
    <xf numFmtId="0" fontId="36" fillId="49" borderId="73" applyNumberFormat="0" applyProtection="0">
      <alignment horizontal="left" vertical="top" indent="1"/>
    </xf>
    <xf numFmtId="0" fontId="36" fillId="49" borderId="73" applyNumberFormat="0" applyProtection="0">
      <alignment horizontal="left" vertical="top" indent="1"/>
    </xf>
    <xf numFmtId="0" fontId="36" fillId="49" borderId="73" applyNumberFormat="0" applyProtection="0">
      <alignment horizontal="left" vertical="top" indent="1"/>
    </xf>
    <xf numFmtId="0" fontId="36" fillId="49" borderId="73" applyNumberFormat="0" applyProtection="0">
      <alignment horizontal="left" vertical="top" indent="1"/>
    </xf>
    <xf numFmtId="0" fontId="36" fillId="49" borderId="73" applyNumberFormat="0" applyProtection="0">
      <alignment horizontal="left" vertical="top" indent="1"/>
    </xf>
    <xf numFmtId="0" fontId="36" fillId="49" borderId="73" applyNumberFormat="0" applyProtection="0">
      <alignment horizontal="left" vertical="top" indent="1"/>
    </xf>
    <xf numFmtId="0" fontId="36" fillId="49" borderId="73" applyNumberFormat="0" applyProtection="0">
      <alignment horizontal="left" vertical="top" indent="1"/>
    </xf>
    <xf numFmtId="0" fontId="36" fillId="49" borderId="73" applyNumberFormat="0" applyProtection="0">
      <alignment horizontal="left" vertical="top" indent="1"/>
    </xf>
    <xf numFmtId="0" fontId="36" fillId="49" borderId="73" applyNumberFormat="0" applyProtection="0">
      <alignment horizontal="left" vertical="top" indent="1"/>
    </xf>
    <xf numFmtId="0" fontId="36" fillId="49" borderId="73" applyNumberFormat="0" applyProtection="0">
      <alignment horizontal="left" vertical="top" indent="1"/>
    </xf>
    <xf numFmtId="0" fontId="36" fillId="49" borderId="73" applyNumberFormat="0" applyProtection="0">
      <alignment horizontal="left" vertical="top" indent="1"/>
    </xf>
    <xf numFmtId="0" fontId="36" fillId="49" borderId="73" applyNumberFormat="0" applyProtection="0">
      <alignment horizontal="left" vertical="top" indent="1"/>
    </xf>
    <xf numFmtId="0" fontId="36" fillId="49" borderId="73" applyNumberFormat="0" applyProtection="0">
      <alignment horizontal="left" vertical="top" indent="1"/>
    </xf>
    <xf numFmtId="0" fontId="36" fillId="49" borderId="73" applyNumberFormat="0" applyProtection="0">
      <alignment horizontal="left" vertical="top" indent="1"/>
    </xf>
    <xf numFmtId="0" fontId="36" fillId="49" borderId="73" applyNumberFormat="0" applyProtection="0">
      <alignment horizontal="left" vertical="top" indent="1"/>
    </xf>
    <xf numFmtId="0" fontId="36" fillId="49" borderId="73" applyNumberFormat="0" applyProtection="0">
      <alignment horizontal="left" vertical="top" indent="1"/>
    </xf>
    <xf numFmtId="0" fontId="36" fillId="49" borderId="73" applyNumberFormat="0" applyProtection="0">
      <alignment horizontal="left" vertical="top" indent="1"/>
    </xf>
    <xf numFmtId="0" fontId="36" fillId="49" borderId="73" applyNumberFormat="0" applyProtection="0">
      <alignment horizontal="left" vertical="top" indent="1"/>
    </xf>
    <xf numFmtId="0" fontId="36" fillId="49" borderId="73" applyNumberFormat="0" applyProtection="0">
      <alignment horizontal="left" vertical="top" indent="1"/>
    </xf>
    <xf numFmtId="0" fontId="36" fillId="49" borderId="73" applyNumberFormat="0" applyProtection="0">
      <alignment horizontal="left" vertical="top" indent="1"/>
    </xf>
    <xf numFmtId="0" fontId="36" fillId="49" borderId="73" applyNumberFormat="0" applyProtection="0">
      <alignment horizontal="left" vertical="top" indent="1"/>
    </xf>
    <xf numFmtId="0" fontId="36" fillId="49" borderId="73" applyNumberFormat="0" applyProtection="0">
      <alignment horizontal="left" vertical="top" indent="1"/>
    </xf>
    <xf numFmtId="0" fontId="36" fillId="49" borderId="73" applyNumberFormat="0" applyProtection="0">
      <alignment horizontal="left" vertical="top" indent="1"/>
    </xf>
    <xf numFmtId="0" fontId="36" fillId="49" borderId="73" applyNumberFormat="0" applyProtection="0">
      <alignment horizontal="left" vertical="top" indent="1"/>
    </xf>
    <xf numFmtId="0" fontId="36" fillId="49" borderId="73" applyNumberFormat="0" applyProtection="0">
      <alignment horizontal="left" vertical="top" indent="1"/>
    </xf>
    <xf numFmtId="0" fontId="36" fillId="49" borderId="73" applyNumberFormat="0" applyProtection="0">
      <alignment horizontal="left" vertical="top" indent="1"/>
    </xf>
    <xf numFmtId="0" fontId="36" fillId="49" borderId="73" applyNumberFormat="0" applyProtection="0">
      <alignment horizontal="left" vertical="top" indent="1"/>
    </xf>
    <xf numFmtId="0" fontId="36" fillId="49" borderId="73" applyNumberFormat="0" applyProtection="0">
      <alignment horizontal="left" vertical="top" indent="1"/>
    </xf>
    <xf numFmtId="0" fontId="36" fillId="49" borderId="73" applyNumberFormat="0" applyProtection="0">
      <alignment horizontal="left" vertical="top" indent="1"/>
    </xf>
    <xf numFmtId="0" fontId="36" fillId="49" borderId="73" applyNumberFormat="0" applyProtection="0">
      <alignment horizontal="left" vertical="top" indent="1"/>
    </xf>
    <xf numFmtId="0" fontId="36" fillId="49" borderId="73" applyNumberFormat="0" applyProtection="0">
      <alignment horizontal="left" vertical="top" indent="1"/>
    </xf>
    <xf numFmtId="0" fontId="36" fillId="49" borderId="73" applyNumberFormat="0" applyProtection="0">
      <alignment horizontal="left" vertical="top" indent="1"/>
    </xf>
    <xf numFmtId="0" fontId="36" fillId="49" borderId="73" applyNumberFormat="0" applyProtection="0">
      <alignment horizontal="left" vertical="top" indent="1"/>
    </xf>
    <xf numFmtId="0" fontId="36" fillId="49" borderId="73" applyNumberFormat="0" applyProtection="0">
      <alignment horizontal="left" vertical="top" indent="1"/>
    </xf>
    <xf numFmtId="0" fontId="36" fillId="49" borderId="73" applyNumberFormat="0" applyProtection="0">
      <alignment horizontal="left" vertical="top" indent="1"/>
    </xf>
    <xf numFmtId="0" fontId="36" fillId="49" borderId="73" applyNumberFormat="0" applyProtection="0">
      <alignment horizontal="left" vertical="top" indent="1"/>
    </xf>
    <xf numFmtId="0" fontId="36" fillId="49" borderId="73" applyNumberFormat="0" applyProtection="0">
      <alignment horizontal="left" vertical="top" indent="1"/>
    </xf>
    <xf numFmtId="0" fontId="36" fillId="49" borderId="73" applyNumberFormat="0" applyProtection="0">
      <alignment horizontal="left" vertical="top" indent="1"/>
    </xf>
    <xf numFmtId="0" fontId="36" fillId="49" borderId="73" applyNumberFormat="0" applyProtection="0">
      <alignment horizontal="left" vertical="top" indent="1"/>
    </xf>
    <xf numFmtId="0" fontId="36" fillId="49" borderId="73" applyNumberFormat="0" applyProtection="0">
      <alignment horizontal="left" vertical="top" indent="1"/>
    </xf>
    <xf numFmtId="0" fontId="36" fillId="49" borderId="73" applyNumberFormat="0" applyProtection="0">
      <alignment horizontal="left" vertical="top" indent="1"/>
    </xf>
    <xf numFmtId="0" fontId="36" fillId="49" borderId="73" applyNumberFormat="0" applyProtection="0">
      <alignment horizontal="left" vertical="top" indent="1"/>
    </xf>
    <xf numFmtId="0" fontId="36" fillId="49" borderId="73" applyNumberFormat="0" applyProtection="0">
      <alignment horizontal="left" vertical="top" indent="1"/>
    </xf>
    <xf numFmtId="0" fontId="36" fillId="49" borderId="73" applyNumberFormat="0" applyProtection="0">
      <alignment horizontal="left" vertical="top" indent="1"/>
    </xf>
    <xf numFmtId="0" fontId="36" fillId="49" borderId="73" applyNumberFormat="0" applyProtection="0">
      <alignment horizontal="left" vertical="top" indent="1"/>
    </xf>
    <xf numFmtId="0" fontId="36" fillId="49" borderId="73" applyNumberFormat="0" applyProtection="0">
      <alignment horizontal="left" vertical="top" indent="1"/>
    </xf>
    <xf numFmtId="0" fontId="36" fillId="49" borderId="73" applyNumberFormat="0" applyProtection="0">
      <alignment horizontal="left" vertical="top" indent="1"/>
    </xf>
    <xf numFmtId="0" fontId="36" fillId="49" borderId="73" applyNumberFormat="0" applyProtection="0">
      <alignment horizontal="left" vertical="top" indent="1"/>
    </xf>
    <xf numFmtId="0" fontId="36" fillId="49" borderId="73" applyNumberFormat="0" applyProtection="0">
      <alignment horizontal="left" vertical="top" indent="1"/>
    </xf>
    <xf numFmtId="0" fontId="36" fillId="49" borderId="73" applyNumberFormat="0" applyProtection="0">
      <alignment horizontal="left" vertical="top" indent="1"/>
    </xf>
    <xf numFmtId="0" fontId="36" fillId="49" borderId="73" applyNumberFormat="0" applyProtection="0">
      <alignment horizontal="left" vertical="top" indent="1"/>
    </xf>
    <xf numFmtId="0" fontId="36" fillId="49" borderId="73" applyNumberFormat="0" applyProtection="0">
      <alignment horizontal="left" vertical="top" indent="1"/>
    </xf>
    <xf numFmtId="0" fontId="36" fillId="49" borderId="73" applyNumberFormat="0" applyProtection="0">
      <alignment horizontal="left" vertical="top" indent="1"/>
    </xf>
    <xf numFmtId="0" fontId="36" fillId="49" borderId="73" applyNumberFormat="0" applyProtection="0">
      <alignment horizontal="left" vertical="top" indent="1"/>
    </xf>
    <xf numFmtId="0" fontId="36" fillId="49" borderId="73" applyNumberFormat="0" applyProtection="0">
      <alignment horizontal="left" vertical="top" indent="1"/>
    </xf>
    <xf numFmtId="0" fontId="36" fillId="49" borderId="73" applyNumberFormat="0" applyProtection="0">
      <alignment horizontal="left" vertical="top" indent="1"/>
    </xf>
    <xf numFmtId="0" fontId="36" fillId="49" borderId="73" applyNumberFormat="0" applyProtection="0">
      <alignment horizontal="left" vertical="top" indent="1"/>
    </xf>
    <xf numFmtId="0" fontId="36" fillId="49" borderId="73" applyNumberFormat="0" applyProtection="0">
      <alignment horizontal="left" vertical="top" indent="1"/>
    </xf>
    <xf numFmtId="0" fontId="36" fillId="49" borderId="73" applyNumberFormat="0" applyProtection="0">
      <alignment horizontal="left" vertical="top" indent="1"/>
    </xf>
    <xf numFmtId="0" fontId="36" fillId="49" borderId="73" applyNumberFormat="0" applyProtection="0">
      <alignment horizontal="left" vertical="top" indent="1"/>
    </xf>
    <xf numFmtId="0" fontId="36" fillId="49" borderId="73" applyNumberFormat="0" applyProtection="0">
      <alignment horizontal="left" vertical="top" indent="1"/>
    </xf>
    <xf numFmtId="0" fontId="36" fillId="49" borderId="73" applyNumberFormat="0" applyProtection="0">
      <alignment horizontal="left" vertical="top" indent="1"/>
    </xf>
    <xf numFmtId="0" fontId="36" fillId="49" borderId="73" applyNumberFormat="0" applyProtection="0">
      <alignment horizontal="left" vertical="top" indent="1"/>
    </xf>
    <xf numFmtId="0" fontId="36" fillId="49" borderId="73" applyNumberFormat="0" applyProtection="0">
      <alignment horizontal="left" vertical="top" indent="1"/>
    </xf>
    <xf numFmtId="0" fontId="36" fillId="49" borderId="73" applyNumberFormat="0" applyProtection="0">
      <alignment horizontal="left" vertical="top" indent="1"/>
    </xf>
    <xf numFmtId="0" fontId="36" fillId="49" borderId="73" applyNumberFormat="0" applyProtection="0">
      <alignment horizontal="left" vertical="top" indent="1"/>
    </xf>
    <xf numFmtId="0" fontId="36" fillId="49" borderId="73" applyNumberFormat="0" applyProtection="0">
      <alignment horizontal="left" vertical="top" indent="1"/>
    </xf>
    <xf numFmtId="0" fontId="36" fillId="49" borderId="73" applyNumberFormat="0" applyProtection="0">
      <alignment horizontal="left" vertical="top" indent="1"/>
    </xf>
    <xf numFmtId="0" fontId="36" fillId="49" borderId="73" applyNumberFormat="0" applyProtection="0">
      <alignment horizontal="left" vertical="top" indent="1"/>
    </xf>
    <xf numFmtId="0" fontId="36" fillId="49" borderId="73" applyNumberFormat="0" applyProtection="0">
      <alignment horizontal="left" vertical="top" indent="1"/>
    </xf>
    <xf numFmtId="0" fontId="36" fillId="49" borderId="73" applyNumberFormat="0" applyProtection="0">
      <alignment horizontal="left" vertical="top" indent="1"/>
    </xf>
    <xf numFmtId="0" fontId="36" fillId="49" borderId="73" applyNumberFormat="0" applyProtection="0">
      <alignment horizontal="left" vertical="top" indent="1"/>
    </xf>
    <xf numFmtId="0" fontId="36" fillId="49" borderId="73" applyNumberFormat="0" applyProtection="0">
      <alignment horizontal="left" vertical="top" indent="1"/>
    </xf>
    <xf numFmtId="0" fontId="36" fillId="49" borderId="73" applyNumberFormat="0" applyProtection="0">
      <alignment horizontal="left" vertical="top" indent="1"/>
    </xf>
    <xf numFmtId="0" fontId="36" fillId="49" borderId="73" applyNumberFormat="0" applyProtection="0">
      <alignment horizontal="left" vertical="top" indent="1"/>
    </xf>
    <xf numFmtId="0" fontId="36" fillId="49" borderId="73" applyNumberFormat="0" applyProtection="0">
      <alignment horizontal="left" vertical="top" indent="1"/>
    </xf>
    <xf numFmtId="0" fontId="36" fillId="49" borderId="73" applyNumberFormat="0" applyProtection="0">
      <alignment horizontal="left" vertical="top" indent="1"/>
    </xf>
    <xf numFmtId="0" fontId="36" fillId="49" borderId="73" applyNumberFormat="0" applyProtection="0">
      <alignment horizontal="left" vertical="top" indent="1"/>
    </xf>
    <xf numFmtId="0" fontId="36" fillId="49" borderId="73" applyNumberFormat="0" applyProtection="0">
      <alignment horizontal="left" vertical="top" indent="1"/>
    </xf>
    <xf numFmtId="0" fontId="36" fillId="49" borderId="73" applyNumberFormat="0" applyProtection="0">
      <alignment horizontal="left" vertical="top" indent="1"/>
    </xf>
    <xf numFmtId="0" fontId="36" fillId="49" borderId="73" applyNumberFormat="0" applyProtection="0">
      <alignment horizontal="left" vertical="top" indent="1"/>
    </xf>
    <xf numFmtId="0" fontId="36" fillId="49" borderId="73" applyNumberFormat="0" applyProtection="0">
      <alignment horizontal="left" vertical="top" indent="1"/>
    </xf>
    <xf numFmtId="0" fontId="36" fillId="49" borderId="73" applyNumberFormat="0" applyProtection="0">
      <alignment horizontal="left" vertical="top" indent="1"/>
    </xf>
    <xf numFmtId="0" fontId="36" fillId="49" borderId="73" applyNumberFormat="0" applyProtection="0">
      <alignment horizontal="left" vertical="top" indent="1"/>
    </xf>
    <xf numFmtId="0" fontId="36" fillId="49" borderId="73" applyNumberFormat="0" applyProtection="0">
      <alignment horizontal="left" vertical="top" indent="1"/>
    </xf>
    <xf numFmtId="0" fontId="36" fillId="49" borderId="73" applyNumberFormat="0" applyProtection="0">
      <alignment horizontal="left" vertical="top" indent="1"/>
    </xf>
    <xf numFmtId="0" fontId="36" fillId="49" borderId="73" applyNumberFormat="0" applyProtection="0">
      <alignment horizontal="left" vertical="top" indent="1"/>
    </xf>
    <xf numFmtId="0" fontId="36" fillId="49" borderId="73" applyNumberFormat="0" applyProtection="0">
      <alignment horizontal="left" vertical="top" indent="1"/>
    </xf>
    <xf numFmtId="0" fontId="36" fillId="49" borderId="73" applyNumberFormat="0" applyProtection="0">
      <alignment horizontal="left" vertical="top" indent="1"/>
    </xf>
    <xf numFmtId="0" fontId="36" fillId="49" borderId="73" applyNumberFormat="0" applyProtection="0">
      <alignment horizontal="left" vertical="top" indent="1"/>
    </xf>
    <xf numFmtId="0" fontId="36" fillId="49" borderId="73" applyNumberFormat="0" applyProtection="0">
      <alignment horizontal="left" vertical="top" indent="1"/>
    </xf>
    <xf numFmtId="0" fontId="36" fillId="49" borderId="73" applyNumberFormat="0" applyProtection="0">
      <alignment horizontal="left" vertical="top" indent="1"/>
    </xf>
    <xf numFmtId="0" fontId="36" fillId="49" borderId="73" applyNumberFormat="0" applyProtection="0">
      <alignment horizontal="left" vertical="top" indent="1"/>
    </xf>
    <xf numFmtId="0" fontId="36" fillId="49" borderId="73" applyNumberFormat="0" applyProtection="0">
      <alignment horizontal="left" vertical="top" indent="1"/>
    </xf>
    <xf numFmtId="0" fontId="36" fillId="49" borderId="73" applyNumberFormat="0" applyProtection="0">
      <alignment horizontal="left" vertical="top" indent="1"/>
    </xf>
    <xf numFmtId="0" fontId="36" fillId="49" borderId="73" applyNumberFormat="0" applyProtection="0">
      <alignment horizontal="left" vertical="top" indent="1"/>
    </xf>
    <xf numFmtId="0" fontId="36" fillId="49" borderId="73" applyNumberFormat="0" applyProtection="0">
      <alignment horizontal="left" vertical="top" indent="1"/>
    </xf>
    <xf numFmtId="0" fontId="36" fillId="49" borderId="73" applyNumberFormat="0" applyProtection="0">
      <alignment horizontal="left" vertical="top" indent="1"/>
    </xf>
    <xf numFmtId="0" fontId="36" fillId="49" borderId="73" applyNumberFormat="0" applyProtection="0">
      <alignment horizontal="left" vertical="top" indent="1"/>
    </xf>
    <xf numFmtId="0" fontId="36" fillId="49" borderId="73" applyNumberFormat="0" applyProtection="0">
      <alignment horizontal="left" vertical="top" indent="1"/>
    </xf>
    <xf numFmtId="0" fontId="36" fillId="49" borderId="73" applyNumberFormat="0" applyProtection="0">
      <alignment horizontal="left" vertical="top" indent="1"/>
    </xf>
    <xf numFmtId="0" fontId="36" fillId="49" borderId="73" applyNumberFormat="0" applyProtection="0">
      <alignment horizontal="left" vertical="top" indent="1"/>
    </xf>
    <xf numFmtId="0" fontId="36" fillId="49" borderId="73" applyNumberFormat="0" applyProtection="0">
      <alignment horizontal="left" vertical="top" indent="1"/>
    </xf>
    <xf numFmtId="0" fontId="36" fillId="49" borderId="73" applyNumberFormat="0" applyProtection="0">
      <alignment horizontal="left" vertical="top" indent="1"/>
    </xf>
    <xf numFmtId="0" fontId="36" fillId="49" borderId="73" applyNumberFormat="0" applyProtection="0">
      <alignment horizontal="left" vertical="top" indent="1"/>
    </xf>
    <xf numFmtId="0" fontId="36" fillId="49" borderId="73" applyNumberFormat="0" applyProtection="0">
      <alignment horizontal="left" vertical="top" indent="1"/>
    </xf>
    <xf numFmtId="0" fontId="36" fillId="49" borderId="73" applyNumberFormat="0" applyProtection="0">
      <alignment horizontal="left" vertical="top" indent="1"/>
    </xf>
    <xf numFmtId="0" fontId="36" fillId="49" borderId="73" applyNumberFormat="0" applyProtection="0">
      <alignment horizontal="left" vertical="top" indent="1"/>
    </xf>
    <xf numFmtId="0" fontId="36" fillId="49" borderId="73" applyNumberFormat="0" applyProtection="0">
      <alignment horizontal="left" vertical="top" indent="1"/>
    </xf>
    <xf numFmtId="0" fontId="36" fillId="49" borderId="73" applyNumberFormat="0" applyProtection="0">
      <alignment horizontal="left" vertical="top" indent="1"/>
    </xf>
    <xf numFmtId="0" fontId="36" fillId="49" borderId="73" applyNumberFormat="0" applyProtection="0">
      <alignment horizontal="left" vertical="top" indent="1"/>
    </xf>
    <xf numFmtId="0" fontId="36" fillId="49" borderId="73" applyNumberFormat="0" applyProtection="0">
      <alignment horizontal="left" vertical="top" indent="1"/>
    </xf>
    <xf numFmtId="0" fontId="36" fillId="49" borderId="73" applyNumberFormat="0" applyProtection="0">
      <alignment horizontal="left" vertical="top" indent="1"/>
    </xf>
    <xf numFmtId="0" fontId="36" fillId="49" borderId="73" applyNumberFormat="0" applyProtection="0">
      <alignment horizontal="left" vertical="top" indent="1"/>
    </xf>
    <xf numFmtId="0" fontId="36" fillId="49" borderId="73" applyNumberFormat="0" applyProtection="0">
      <alignment horizontal="left" vertical="top" indent="1"/>
    </xf>
    <xf numFmtId="0" fontId="36" fillId="49" borderId="73" applyNumberFormat="0" applyProtection="0">
      <alignment horizontal="left" vertical="top" indent="1"/>
    </xf>
    <xf numFmtId="0" fontId="36" fillId="49" borderId="73" applyNumberFormat="0" applyProtection="0">
      <alignment horizontal="left" vertical="top" indent="1"/>
    </xf>
    <xf numFmtId="0" fontId="36" fillId="49" borderId="73" applyNumberFormat="0" applyProtection="0">
      <alignment horizontal="left" vertical="top" indent="1"/>
    </xf>
    <xf numFmtId="0" fontId="36" fillId="49" borderId="73" applyNumberFormat="0" applyProtection="0">
      <alignment horizontal="left" vertical="top" indent="1"/>
    </xf>
    <xf numFmtId="0" fontId="36" fillId="49" borderId="73" applyNumberFormat="0" applyProtection="0">
      <alignment horizontal="left" vertical="top" indent="1"/>
    </xf>
    <xf numFmtId="0" fontId="36" fillId="49" borderId="73" applyNumberFormat="0" applyProtection="0">
      <alignment horizontal="left" vertical="top" indent="1"/>
    </xf>
    <xf numFmtId="0" fontId="36" fillId="49" borderId="73" applyNumberFormat="0" applyProtection="0">
      <alignment horizontal="left" vertical="top" indent="1"/>
    </xf>
    <xf numFmtId="0" fontId="36" fillId="49" borderId="73" applyNumberFormat="0" applyProtection="0">
      <alignment horizontal="left" vertical="top" indent="1"/>
    </xf>
    <xf numFmtId="0" fontId="36" fillId="49" borderId="73" applyNumberFormat="0" applyProtection="0">
      <alignment horizontal="left" vertical="top" indent="1"/>
    </xf>
    <xf numFmtId="0" fontId="36" fillId="49" borderId="73" applyNumberFormat="0" applyProtection="0">
      <alignment horizontal="left" vertical="top" indent="1"/>
    </xf>
    <xf numFmtId="0" fontId="36" fillId="49" borderId="73" applyNumberFormat="0" applyProtection="0">
      <alignment horizontal="left" vertical="top" indent="1"/>
    </xf>
    <xf numFmtId="0" fontId="36" fillId="49" borderId="73" applyNumberFormat="0" applyProtection="0">
      <alignment horizontal="left" vertical="top" indent="1"/>
    </xf>
    <xf numFmtId="0" fontId="36" fillId="49" borderId="73" applyNumberFormat="0" applyProtection="0">
      <alignment horizontal="left" vertical="top" indent="1"/>
    </xf>
    <xf numFmtId="0" fontId="36" fillId="49" borderId="73" applyNumberFormat="0" applyProtection="0">
      <alignment horizontal="left" vertical="top" indent="1"/>
    </xf>
    <xf numFmtId="0" fontId="36" fillId="49" borderId="73" applyNumberFormat="0" applyProtection="0">
      <alignment horizontal="left" vertical="top" indent="1"/>
    </xf>
    <xf numFmtId="0" fontId="36" fillId="49" borderId="73" applyNumberFormat="0" applyProtection="0">
      <alignment horizontal="left" vertical="top" indent="1"/>
    </xf>
    <xf numFmtId="0" fontId="36" fillId="49" borderId="73" applyNumberFormat="0" applyProtection="0">
      <alignment horizontal="left" vertical="top" indent="1"/>
    </xf>
    <xf numFmtId="0" fontId="36" fillId="49" borderId="73" applyNumberFormat="0" applyProtection="0">
      <alignment horizontal="left" vertical="top" indent="1"/>
    </xf>
    <xf numFmtId="0" fontId="36" fillId="49" borderId="73" applyNumberFormat="0" applyProtection="0">
      <alignment horizontal="left" vertical="top" indent="1"/>
    </xf>
    <xf numFmtId="0" fontId="36" fillId="49" borderId="73" applyNumberFormat="0" applyProtection="0">
      <alignment horizontal="left" vertical="top" indent="1"/>
    </xf>
    <xf numFmtId="0" fontId="36" fillId="49" borderId="73" applyNumberFormat="0" applyProtection="0">
      <alignment horizontal="left" vertical="top" indent="1"/>
    </xf>
    <xf numFmtId="0" fontId="36" fillId="49" borderId="73" applyNumberFormat="0" applyProtection="0">
      <alignment horizontal="left" vertical="top" indent="1"/>
    </xf>
    <xf numFmtId="0" fontId="36" fillId="49" borderId="73" applyNumberFormat="0" applyProtection="0">
      <alignment horizontal="left" vertical="top" indent="1"/>
    </xf>
    <xf numFmtId="0" fontId="36" fillId="49" borderId="73" applyNumberFormat="0" applyProtection="0">
      <alignment horizontal="left" vertical="top" indent="1"/>
    </xf>
    <xf numFmtId="0" fontId="36" fillId="49" borderId="73" applyNumberFormat="0" applyProtection="0">
      <alignment horizontal="left" vertical="top" indent="1"/>
    </xf>
    <xf numFmtId="0" fontId="36" fillId="49" borderId="73" applyNumberFormat="0" applyProtection="0">
      <alignment horizontal="left" vertical="top" indent="1"/>
    </xf>
    <xf numFmtId="0" fontId="36" fillId="49" borderId="73" applyNumberFormat="0" applyProtection="0">
      <alignment horizontal="left" vertical="top" indent="1"/>
    </xf>
    <xf numFmtId="0" fontId="36" fillId="49" borderId="73" applyNumberFormat="0" applyProtection="0">
      <alignment horizontal="left" vertical="top" indent="1"/>
    </xf>
    <xf numFmtId="0" fontId="36" fillId="49" borderId="73" applyNumberFormat="0" applyProtection="0">
      <alignment horizontal="left" vertical="top" indent="1"/>
    </xf>
    <xf numFmtId="0" fontId="36" fillId="49" borderId="73" applyNumberFormat="0" applyProtection="0">
      <alignment horizontal="left" vertical="top" indent="1"/>
    </xf>
    <xf numFmtId="0" fontId="36" fillId="49" borderId="73" applyNumberFormat="0" applyProtection="0">
      <alignment horizontal="left" vertical="top" indent="1"/>
    </xf>
    <xf numFmtId="0" fontId="36" fillId="49" borderId="73" applyNumberFormat="0" applyProtection="0">
      <alignment horizontal="left" vertical="top" indent="1"/>
    </xf>
    <xf numFmtId="0" fontId="36" fillId="49" borderId="73" applyNumberFormat="0" applyProtection="0">
      <alignment horizontal="left" vertical="top" indent="1"/>
    </xf>
    <xf numFmtId="0" fontId="36" fillId="49" borderId="73" applyNumberFormat="0" applyProtection="0">
      <alignment horizontal="left" vertical="top" indent="1"/>
    </xf>
    <xf numFmtId="0" fontId="36" fillId="49" borderId="73" applyNumberFormat="0" applyProtection="0">
      <alignment horizontal="left" vertical="top" indent="1"/>
    </xf>
    <xf numFmtId="0" fontId="36" fillId="49" borderId="73" applyNumberFormat="0" applyProtection="0">
      <alignment horizontal="left" vertical="top" indent="1"/>
    </xf>
    <xf numFmtId="0" fontId="36" fillId="49" borderId="73" applyNumberFormat="0" applyProtection="0">
      <alignment horizontal="left" vertical="top" indent="1"/>
    </xf>
    <xf numFmtId="0" fontId="36" fillId="49" borderId="73" applyNumberFormat="0" applyProtection="0">
      <alignment horizontal="left" vertical="top" indent="1"/>
    </xf>
    <xf numFmtId="0" fontId="36" fillId="49" borderId="73" applyNumberFormat="0" applyProtection="0">
      <alignment horizontal="left" vertical="top" indent="1"/>
    </xf>
    <xf numFmtId="0" fontId="36" fillId="49" borderId="73" applyNumberFormat="0" applyProtection="0">
      <alignment horizontal="left" vertical="top" indent="1"/>
    </xf>
    <xf numFmtId="0" fontId="36" fillId="49" borderId="73" applyNumberFormat="0" applyProtection="0">
      <alignment horizontal="left" vertical="top" indent="1"/>
    </xf>
    <xf numFmtId="0" fontId="36" fillId="49" borderId="73" applyNumberFormat="0" applyProtection="0">
      <alignment horizontal="left" vertical="top" indent="1"/>
    </xf>
    <xf numFmtId="0" fontId="36" fillId="49" borderId="73" applyNumberFormat="0" applyProtection="0">
      <alignment horizontal="left" vertical="top" indent="1"/>
    </xf>
    <xf numFmtId="0" fontId="36" fillId="49" borderId="73" applyNumberFormat="0" applyProtection="0">
      <alignment horizontal="left" vertical="top" indent="1"/>
    </xf>
    <xf numFmtId="0" fontId="36" fillId="49" borderId="73" applyNumberFormat="0" applyProtection="0">
      <alignment horizontal="left" vertical="top" indent="1"/>
    </xf>
    <xf numFmtId="0" fontId="36" fillId="49" borderId="73" applyNumberFormat="0" applyProtection="0">
      <alignment horizontal="left" vertical="top" indent="1"/>
    </xf>
    <xf numFmtId="0" fontId="36" fillId="49" borderId="73" applyNumberFormat="0" applyProtection="0">
      <alignment horizontal="left" vertical="top" indent="1"/>
    </xf>
    <xf numFmtId="0" fontId="36" fillId="49" borderId="73" applyNumberFormat="0" applyProtection="0">
      <alignment horizontal="left" vertical="top" indent="1"/>
    </xf>
    <xf numFmtId="0" fontId="36" fillId="49" borderId="73" applyNumberFormat="0" applyProtection="0">
      <alignment horizontal="left" vertical="top" indent="1"/>
    </xf>
    <xf numFmtId="0" fontId="36" fillId="49" borderId="73" applyNumberFormat="0" applyProtection="0">
      <alignment horizontal="left" vertical="top" indent="1"/>
    </xf>
    <xf numFmtId="0" fontId="36" fillId="49" borderId="73" applyNumberFormat="0" applyProtection="0">
      <alignment horizontal="left" vertical="top" indent="1"/>
    </xf>
    <xf numFmtId="0" fontId="36" fillId="49" borderId="73" applyNumberFormat="0" applyProtection="0">
      <alignment horizontal="left" vertical="top" indent="1"/>
    </xf>
    <xf numFmtId="0" fontId="36" fillId="49" borderId="73" applyNumberFormat="0" applyProtection="0">
      <alignment horizontal="left" vertical="top" indent="1"/>
    </xf>
    <xf numFmtId="0" fontId="36" fillId="49" borderId="73" applyNumberFormat="0" applyProtection="0">
      <alignment horizontal="left" vertical="top" indent="1"/>
    </xf>
    <xf numFmtId="0" fontId="36" fillId="49" borderId="73" applyNumberFormat="0" applyProtection="0">
      <alignment horizontal="left" vertical="top" indent="1"/>
    </xf>
    <xf numFmtId="0" fontId="36" fillId="49" borderId="73" applyNumberFormat="0" applyProtection="0">
      <alignment horizontal="left" vertical="top" indent="1"/>
    </xf>
    <xf numFmtId="0" fontId="36" fillId="49" borderId="73" applyNumberFormat="0" applyProtection="0">
      <alignment horizontal="left" vertical="top" indent="1"/>
    </xf>
    <xf numFmtId="0" fontId="36" fillId="49" borderId="73" applyNumberFormat="0" applyProtection="0">
      <alignment horizontal="left" vertical="top" indent="1"/>
    </xf>
    <xf numFmtId="0" fontId="36" fillId="49" borderId="73" applyNumberFormat="0" applyProtection="0">
      <alignment horizontal="left" vertical="top" indent="1"/>
    </xf>
    <xf numFmtId="0" fontId="36" fillId="49" borderId="73" applyNumberFormat="0" applyProtection="0">
      <alignment horizontal="left" vertical="top" indent="1"/>
    </xf>
    <xf numFmtId="0" fontId="36" fillId="49" borderId="73" applyNumberFormat="0" applyProtection="0">
      <alignment horizontal="left" vertical="top" indent="1"/>
    </xf>
    <xf numFmtId="0" fontId="36" fillId="49" borderId="73" applyNumberFormat="0" applyProtection="0">
      <alignment horizontal="left" vertical="top" indent="1"/>
    </xf>
    <xf numFmtId="0" fontId="36" fillId="49" borderId="73" applyNumberFormat="0" applyProtection="0">
      <alignment horizontal="left" vertical="top" indent="1"/>
    </xf>
    <xf numFmtId="0" fontId="36" fillId="49" borderId="73" applyNumberFormat="0" applyProtection="0">
      <alignment horizontal="left" vertical="top" indent="1"/>
    </xf>
    <xf numFmtId="0" fontId="36" fillId="49" borderId="73" applyNumberFormat="0" applyProtection="0">
      <alignment horizontal="left" vertical="top" indent="1"/>
    </xf>
    <xf numFmtId="0" fontId="36" fillId="49" borderId="73" applyNumberFormat="0" applyProtection="0">
      <alignment horizontal="left" vertical="top" indent="1"/>
    </xf>
    <xf numFmtId="0" fontId="36" fillId="49" borderId="73" applyNumberFormat="0" applyProtection="0">
      <alignment horizontal="left" vertical="top" indent="1"/>
    </xf>
    <xf numFmtId="0" fontId="36" fillId="49" borderId="73" applyNumberFormat="0" applyProtection="0">
      <alignment horizontal="left" vertical="top" indent="1"/>
    </xf>
    <xf numFmtId="0" fontId="36" fillId="49" borderId="73" applyNumberFormat="0" applyProtection="0">
      <alignment horizontal="left" vertical="top" indent="1"/>
    </xf>
    <xf numFmtId="0" fontId="36" fillId="49" borderId="73" applyNumberFormat="0" applyProtection="0">
      <alignment horizontal="left" vertical="top" indent="1"/>
    </xf>
    <xf numFmtId="0" fontId="36" fillId="49" borderId="73" applyNumberFormat="0" applyProtection="0">
      <alignment horizontal="left" vertical="top" indent="1"/>
    </xf>
    <xf numFmtId="0" fontId="36" fillId="49" borderId="73" applyNumberFormat="0" applyProtection="0">
      <alignment horizontal="left" vertical="top" indent="1"/>
    </xf>
    <xf numFmtId="0" fontId="36" fillId="49" borderId="73" applyNumberFormat="0" applyProtection="0">
      <alignment horizontal="left" vertical="top" indent="1"/>
    </xf>
    <xf numFmtId="0" fontId="36" fillId="49" borderId="73" applyNumberFormat="0" applyProtection="0">
      <alignment horizontal="left" vertical="top" indent="1"/>
    </xf>
    <xf numFmtId="0" fontId="36" fillId="49" borderId="73" applyNumberFormat="0" applyProtection="0">
      <alignment horizontal="left" vertical="top" indent="1"/>
    </xf>
    <xf numFmtId="0" fontId="36" fillId="49" borderId="73" applyNumberFormat="0" applyProtection="0">
      <alignment horizontal="left" vertical="top" indent="1"/>
    </xf>
    <xf numFmtId="0" fontId="36" fillId="49" borderId="73" applyNumberFormat="0" applyProtection="0">
      <alignment horizontal="left" vertical="top" indent="1"/>
    </xf>
    <xf numFmtId="0" fontId="36" fillId="49" borderId="73" applyNumberFormat="0" applyProtection="0">
      <alignment horizontal="left" vertical="top" indent="1"/>
    </xf>
    <xf numFmtId="0" fontId="36" fillId="49" borderId="73" applyNumberFormat="0" applyProtection="0">
      <alignment horizontal="left" vertical="top" indent="1"/>
    </xf>
    <xf numFmtId="0" fontId="36" fillId="49" borderId="73" applyNumberFormat="0" applyProtection="0">
      <alignment horizontal="left" vertical="top" indent="1"/>
    </xf>
    <xf numFmtId="0" fontId="36" fillId="49" borderId="73" applyNumberFormat="0" applyProtection="0">
      <alignment horizontal="left" vertical="top" indent="1"/>
    </xf>
    <xf numFmtId="0" fontId="36" fillId="49" borderId="73" applyNumberFormat="0" applyProtection="0">
      <alignment horizontal="left" vertical="top" indent="1"/>
    </xf>
    <xf numFmtId="0" fontId="36" fillId="49" borderId="73" applyNumberFormat="0" applyProtection="0">
      <alignment horizontal="left" vertical="top" indent="1"/>
    </xf>
    <xf numFmtId="0" fontId="36" fillId="49" borderId="73" applyNumberFormat="0" applyProtection="0">
      <alignment horizontal="left" vertical="top" indent="1"/>
    </xf>
    <xf numFmtId="0" fontId="36" fillId="49" borderId="73" applyNumberFormat="0" applyProtection="0">
      <alignment horizontal="left" vertical="top" indent="1"/>
    </xf>
    <xf numFmtId="0" fontId="36" fillId="49" borderId="73" applyNumberFormat="0" applyProtection="0">
      <alignment horizontal="left" vertical="top" indent="1"/>
    </xf>
    <xf numFmtId="0" fontId="36" fillId="49" borderId="73" applyNumberFormat="0" applyProtection="0">
      <alignment horizontal="left" vertical="top" indent="1"/>
    </xf>
    <xf numFmtId="0" fontId="36" fillId="49" borderId="73" applyNumberFormat="0" applyProtection="0">
      <alignment horizontal="left" vertical="top" indent="1"/>
    </xf>
    <xf numFmtId="0" fontId="36" fillId="49" borderId="73" applyNumberFormat="0" applyProtection="0">
      <alignment horizontal="left" vertical="top" indent="1"/>
    </xf>
    <xf numFmtId="0" fontId="36" fillId="49" borderId="73" applyNumberFormat="0" applyProtection="0">
      <alignment horizontal="left" vertical="top" indent="1"/>
    </xf>
    <xf numFmtId="0" fontId="36" fillId="49" borderId="73" applyNumberFormat="0" applyProtection="0">
      <alignment horizontal="left" vertical="top" indent="1"/>
    </xf>
    <xf numFmtId="0" fontId="36" fillId="49" borderId="73" applyNumberFormat="0" applyProtection="0">
      <alignment horizontal="left" vertical="top" indent="1"/>
    </xf>
    <xf numFmtId="0" fontId="36" fillId="49" borderId="73" applyNumberFormat="0" applyProtection="0">
      <alignment horizontal="left" vertical="top" indent="1"/>
    </xf>
    <xf numFmtId="0" fontId="36" fillId="49" borderId="73" applyNumberFormat="0" applyProtection="0">
      <alignment horizontal="left" vertical="top" indent="1"/>
    </xf>
    <xf numFmtId="0" fontId="36" fillId="49" borderId="73" applyNumberFormat="0" applyProtection="0">
      <alignment horizontal="left" vertical="top" indent="1"/>
    </xf>
    <xf numFmtId="0" fontId="36" fillId="49" borderId="73" applyNumberFormat="0" applyProtection="0">
      <alignment horizontal="left" vertical="top" indent="1"/>
    </xf>
    <xf numFmtId="0" fontId="36" fillId="49" borderId="73" applyNumberFormat="0" applyProtection="0">
      <alignment horizontal="left" vertical="top" indent="1"/>
    </xf>
    <xf numFmtId="0" fontId="36" fillId="49" borderId="73" applyNumberFormat="0" applyProtection="0">
      <alignment horizontal="left" vertical="top" indent="1"/>
    </xf>
    <xf numFmtId="0" fontId="36" fillId="49" borderId="73" applyNumberFormat="0" applyProtection="0">
      <alignment horizontal="left" vertical="top" indent="1"/>
    </xf>
    <xf numFmtId="0" fontId="36" fillId="49" borderId="73" applyNumberFormat="0" applyProtection="0">
      <alignment horizontal="left" vertical="top" indent="1"/>
    </xf>
    <xf numFmtId="0" fontId="36" fillId="49" borderId="73" applyNumberFormat="0" applyProtection="0">
      <alignment horizontal="left" vertical="top" indent="1"/>
    </xf>
    <xf numFmtId="0" fontId="36" fillId="49" borderId="73" applyNumberFormat="0" applyProtection="0">
      <alignment horizontal="left" vertical="top" indent="1"/>
    </xf>
    <xf numFmtId="0" fontId="36" fillId="49" borderId="73" applyNumberFormat="0" applyProtection="0">
      <alignment horizontal="left" vertical="top" indent="1"/>
    </xf>
    <xf numFmtId="0" fontId="36" fillId="49" borderId="73" applyNumberFormat="0" applyProtection="0">
      <alignment horizontal="left" vertical="top" indent="1"/>
    </xf>
    <xf numFmtId="0" fontId="36" fillId="49" borderId="73" applyNumberFormat="0" applyProtection="0">
      <alignment horizontal="left" vertical="top" indent="1"/>
    </xf>
    <xf numFmtId="0" fontId="36" fillId="49" borderId="73" applyNumberFormat="0" applyProtection="0">
      <alignment horizontal="left" vertical="top" indent="1"/>
    </xf>
    <xf numFmtId="0" fontId="36" fillId="49" borderId="73" applyNumberFormat="0" applyProtection="0">
      <alignment horizontal="left" vertical="top" indent="1"/>
    </xf>
    <xf numFmtId="0" fontId="36" fillId="49" borderId="73" applyNumberFormat="0" applyProtection="0">
      <alignment horizontal="left" vertical="top" indent="1"/>
    </xf>
    <xf numFmtId="0" fontId="36" fillId="49" borderId="73" applyNumberFormat="0" applyProtection="0">
      <alignment horizontal="left" vertical="top" indent="1"/>
    </xf>
    <xf numFmtId="0" fontId="36" fillId="49" borderId="73" applyNumberFormat="0" applyProtection="0">
      <alignment horizontal="left" vertical="top" indent="1"/>
    </xf>
    <xf numFmtId="0" fontId="36" fillId="49" borderId="73" applyNumberFormat="0" applyProtection="0">
      <alignment horizontal="left" vertical="top" indent="1"/>
    </xf>
    <xf numFmtId="0" fontId="36" fillId="49" borderId="73" applyNumberFormat="0" applyProtection="0">
      <alignment horizontal="left" vertical="top" indent="1"/>
    </xf>
    <xf numFmtId="0" fontId="36" fillId="49" borderId="73" applyNumberFormat="0" applyProtection="0">
      <alignment horizontal="left" vertical="top" indent="1"/>
    </xf>
    <xf numFmtId="0" fontId="36" fillId="49" borderId="73" applyNumberFormat="0" applyProtection="0">
      <alignment horizontal="left" vertical="top" indent="1"/>
    </xf>
    <xf numFmtId="0" fontId="36" fillId="49" borderId="73" applyNumberFormat="0" applyProtection="0">
      <alignment horizontal="left" vertical="top" indent="1"/>
    </xf>
    <xf numFmtId="0" fontId="36" fillId="49" borderId="73" applyNumberFormat="0" applyProtection="0">
      <alignment horizontal="left" vertical="top" indent="1"/>
    </xf>
    <xf numFmtId="0" fontId="36" fillId="49" borderId="73" applyNumberFormat="0" applyProtection="0">
      <alignment horizontal="left" vertical="top" indent="1"/>
    </xf>
    <xf numFmtId="0" fontId="36" fillId="49" borderId="73" applyNumberFormat="0" applyProtection="0">
      <alignment horizontal="left" vertical="top" indent="1"/>
    </xf>
    <xf numFmtId="0" fontId="36" fillId="49" borderId="73" applyNumberFormat="0" applyProtection="0">
      <alignment horizontal="left" vertical="top" indent="1"/>
    </xf>
    <xf numFmtId="0" fontId="36" fillId="49" borderId="73" applyNumberFormat="0" applyProtection="0">
      <alignment horizontal="left" vertical="top" indent="1"/>
    </xf>
    <xf numFmtId="0" fontId="36" fillId="49" borderId="73" applyNumberFormat="0" applyProtection="0">
      <alignment horizontal="left" vertical="top" indent="1"/>
    </xf>
    <xf numFmtId="0" fontId="36" fillId="49" borderId="73" applyNumberFormat="0" applyProtection="0">
      <alignment horizontal="left" vertical="top" indent="1"/>
    </xf>
    <xf numFmtId="0" fontId="36" fillId="49" borderId="73" applyNumberFormat="0" applyProtection="0">
      <alignment horizontal="left" vertical="top" indent="1"/>
    </xf>
    <xf numFmtId="0" fontId="36" fillId="49" borderId="73" applyNumberFormat="0" applyProtection="0">
      <alignment horizontal="left" vertical="top" indent="1"/>
    </xf>
    <xf numFmtId="0" fontId="36" fillId="49" borderId="73" applyNumberFormat="0" applyProtection="0">
      <alignment horizontal="left" vertical="top" indent="1"/>
    </xf>
    <xf numFmtId="0" fontId="36" fillId="49" borderId="73" applyNumberFormat="0" applyProtection="0">
      <alignment horizontal="left" vertical="top" indent="1"/>
    </xf>
    <xf numFmtId="0" fontId="36" fillId="49" borderId="73" applyNumberFormat="0" applyProtection="0">
      <alignment horizontal="left" vertical="top" indent="1"/>
    </xf>
    <xf numFmtId="0" fontId="36" fillId="49" borderId="73" applyNumberFormat="0" applyProtection="0">
      <alignment horizontal="left" vertical="top" indent="1"/>
    </xf>
    <xf numFmtId="0" fontId="36" fillId="49" borderId="73" applyNumberFormat="0" applyProtection="0">
      <alignment horizontal="left" vertical="top" indent="1"/>
    </xf>
    <xf numFmtId="0" fontId="36" fillId="49" borderId="73" applyNumberFormat="0" applyProtection="0">
      <alignment horizontal="left" vertical="top" indent="1"/>
    </xf>
    <xf numFmtId="0" fontId="36" fillId="49" borderId="73" applyNumberFormat="0" applyProtection="0">
      <alignment horizontal="left" vertical="top" indent="1"/>
    </xf>
    <xf numFmtId="0" fontId="36" fillId="49" borderId="73" applyNumberFormat="0" applyProtection="0">
      <alignment horizontal="left" vertical="top" indent="1"/>
    </xf>
    <xf numFmtId="0" fontId="36" fillId="49" borderId="73" applyNumberFormat="0" applyProtection="0">
      <alignment horizontal="left" vertical="top" indent="1"/>
    </xf>
    <xf numFmtId="0" fontId="36" fillId="49" borderId="73" applyNumberFormat="0" applyProtection="0">
      <alignment horizontal="left" vertical="top" indent="1"/>
    </xf>
    <xf numFmtId="0" fontId="36" fillId="49" borderId="73" applyNumberFormat="0" applyProtection="0">
      <alignment horizontal="left" vertical="top" indent="1"/>
    </xf>
    <xf numFmtId="0" fontId="36" fillId="49" borderId="73" applyNumberFormat="0" applyProtection="0">
      <alignment horizontal="left" vertical="top" indent="1"/>
    </xf>
    <xf numFmtId="0" fontId="36" fillId="49" borderId="73" applyNumberFormat="0" applyProtection="0">
      <alignment horizontal="left" vertical="top" indent="1"/>
    </xf>
    <xf numFmtId="0" fontId="36" fillId="49" borderId="73" applyNumberFormat="0" applyProtection="0">
      <alignment horizontal="left" vertical="top" indent="1"/>
    </xf>
    <xf numFmtId="0" fontId="36" fillId="49" borderId="73" applyNumberFormat="0" applyProtection="0">
      <alignment horizontal="left" vertical="top" indent="1"/>
    </xf>
    <xf numFmtId="0" fontId="36" fillId="49" borderId="73" applyNumberFormat="0" applyProtection="0">
      <alignment horizontal="left" vertical="top" indent="1"/>
    </xf>
    <xf numFmtId="0" fontId="36" fillId="49" borderId="73" applyNumberFormat="0" applyProtection="0">
      <alignment horizontal="left" vertical="top" indent="1"/>
    </xf>
    <xf numFmtId="0" fontId="36" fillId="49" borderId="73" applyNumberFormat="0" applyProtection="0">
      <alignment horizontal="left" vertical="top" indent="1"/>
    </xf>
    <xf numFmtId="0" fontId="36" fillId="49" borderId="73" applyNumberFormat="0" applyProtection="0">
      <alignment horizontal="left" vertical="top" indent="1"/>
    </xf>
    <xf numFmtId="0" fontId="36" fillId="49" borderId="73" applyNumberFormat="0" applyProtection="0">
      <alignment horizontal="left" vertical="top" indent="1"/>
    </xf>
    <xf numFmtId="0" fontId="36" fillId="49" borderId="73" applyNumberFormat="0" applyProtection="0">
      <alignment horizontal="left" vertical="top" indent="1"/>
    </xf>
    <xf numFmtId="0" fontId="36" fillId="49" borderId="73" applyNumberFormat="0" applyProtection="0">
      <alignment horizontal="left" vertical="top" indent="1"/>
    </xf>
    <xf numFmtId="0" fontId="36" fillId="49" borderId="73" applyNumberFormat="0" applyProtection="0">
      <alignment horizontal="left" vertical="top" indent="1"/>
    </xf>
    <xf numFmtId="0" fontId="36" fillId="49" borderId="73" applyNumberFormat="0" applyProtection="0">
      <alignment horizontal="left" vertical="top" indent="1"/>
    </xf>
    <xf numFmtId="0" fontId="36" fillId="49" borderId="73" applyNumberFormat="0" applyProtection="0">
      <alignment horizontal="left" vertical="top" indent="1"/>
    </xf>
    <xf numFmtId="0" fontId="36" fillId="49" borderId="73" applyNumberFormat="0" applyProtection="0">
      <alignment horizontal="left" vertical="top" indent="1"/>
    </xf>
    <xf numFmtId="0" fontId="36" fillId="49" borderId="73" applyNumberFormat="0" applyProtection="0">
      <alignment horizontal="left" vertical="top" indent="1"/>
    </xf>
    <xf numFmtId="0" fontId="36" fillId="49" borderId="73" applyNumberFormat="0" applyProtection="0">
      <alignment horizontal="left" vertical="top" indent="1"/>
    </xf>
    <xf numFmtId="0" fontId="36" fillId="49" borderId="73" applyNumberFormat="0" applyProtection="0">
      <alignment horizontal="left" vertical="top" indent="1"/>
    </xf>
    <xf numFmtId="0" fontId="36" fillId="49" borderId="73" applyNumberFormat="0" applyProtection="0">
      <alignment horizontal="left" vertical="top" indent="1"/>
    </xf>
    <xf numFmtId="0" fontId="36" fillId="49" borderId="73" applyNumberFormat="0" applyProtection="0">
      <alignment horizontal="left" vertical="top" indent="1"/>
    </xf>
    <xf numFmtId="0" fontId="36" fillId="49" borderId="73" applyNumberFormat="0" applyProtection="0">
      <alignment horizontal="left" vertical="top" indent="1"/>
    </xf>
    <xf numFmtId="0" fontId="36" fillId="49" borderId="73" applyNumberFormat="0" applyProtection="0">
      <alignment horizontal="left" vertical="top" indent="1"/>
    </xf>
    <xf numFmtId="0" fontId="36" fillId="49" borderId="73" applyNumberFormat="0" applyProtection="0">
      <alignment horizontal="left" vertical="top" indent="1"/>
    </xf>
    <xf numFmtId="0" fontId="36" fillId="49" borderId="73" applyNumberFormat="0" applyProtection="0">
      <alignment horizontal="left" vertical="top" indent="1"/>
    </xf>
    <xf numFmtId="0" fontId="36" fillId="49" borderId="73" applyNumberFormat="0" applyProtection="0">
      <alignment horizontal="left" vertical="top" indent="1"/>
    </xf>
    <xf numFmtId="0" fontId="36" fillId="49" borderId="73" applyNumberFormat="0" applyProtection="0">
      <alignment horizontal="left" vertical="top" indent="1"/>
    </xf>
    <xf numFmtId="0" fontId="36" fillId="49" borderId="73" applyNumberFormat="0" applyProtection="0">
      <alignment horizontal="left" vertical="top" indent="1"/>
    </xf>
    <xf numFmtId="0" fontId="36" fillId="49" borderId="73" applyNumberFormat="0" applyProtection="0">
      <alignment horizontal="left" vertical="top" indent="1"/>
    </xf>
    <xf numFmtId="0" fontId="36" fillId="49" borderId="73" applyNumberFormat="0" applyProtection="0">
      <alignment horizontal="left" vertical="top" indent="1"/>
    </xf>
    <xf numFmtId="0" fontId="36" fillId="49" borderId="73" applyNumberFormat="0" applyProtection="0">
      <alignment horizontal="left" vertical="top" indent="1"/>
    </xf>
    <xf numFmtId="0" fontId="36" fillId="49" borderId="73" applyNumberFormat="0" applyProtection="0">
      <alignment horizontal="left" vertical="top" indent="1"/>
    </xf>
    <xf numFmtId="0" fontId="36" fillId="49" borderId="73" applyNumberFormat="0" applyProtection="0">
      <alignment horizontal="left" vertical="top" indent="1"/>
    </xf>
    <xf numFmtId="0" fontId="36" fillId="49" borderId="73" applyNumberFormat="0" applyProtection="0">
      <alignment horizontal="left" vertical="top" indent="1"/>
    </xf>
    <xf numFmtId="0" fontId="36" fillId="49" borderId="73" applyNumberFormat="0" applyProtection="0">
      <alignment horizontal="left" vertical="top" indent="1"/>
    </xf>
    <xf numFmtId="0" fontId="36" fillId="49" borderId="73" applyNumberFormat="0" applyProtection="0">
      <alignment horizontal="left" vertical="top" indent="1"/>
    </xf>
    <xf numFmtId="0" fontId="36" fillId="49" borderId="73" applyNumberFormat="0" applyProtection="0">
      <alignment horizontal="left" vertical="top" indent="1"/>
    </xf>
    <xf numFmtId="0" fontId="36" fillId="49" borderId="73" applyNumberFormat="0" applyProtection="0">
      <alignment horizontal="left" vertical="top" indent="1"/>
    </xf>
    <xf numFmtId="0" fontId="36" fillId="49" borderId="73" applyNumberFormat="0" applyProtection="0">
      <alignment horizontal="left" vertical="top" indent="1"/>
    </xf>
    <xf numFmtId="0" fontId="36" fillId="49" borderId="73" applyNumberFormat="0" applyProtection="0">
      <alignment horizontal="left" vertical="top" indent="1"/>
    </xf>
    <xf numFmtId="0" fontId="36" fillId="49" borderId="73" applyNumberFormat="0" applyProtection="0">
      <alignment horizontal="left" vertical="top" indent="1"/>
    </xf>
    <xf numFmtId="0" fontId="36" fillId="49" borderId="73" applyNumberFormat="0" applyProtection="0">
      <alignment horizontal="left" vertical="top" indent="1"/>
    </xf>
    <xf numFmtId="0" fontId="36" fillId="49" borderId="73" applyNumberFormat="0" applyProtection="0">
      <alignment horizontal="left" vertical="top" indent="1"/>
    </xf>
    <xf numFmtId="0" fontId="36" fillId="49" borderId="73" applyNumberFormat="0" applyProtection="0">
      <alignment horizontal="left" vertical="top" indent="1"/>
    </xf>
    <xf numFmtId="0" fontId="36" fillId="49" borderId="73" applyNumberFormat="0" applyProtection="0">
      <alignment horizontal="left" vertical="top" indent="1"/>
    </xf>
    <xf numFmtId="0" fontId="36" fillId="49" borderId="73" applyNumberFormat="0" applyProtection="0">
      <alignment horizontal="left" vertical="top" indent="1"/>
    </xf>
    <xf numFmtId="0" fontId="36" fillId="49" borderId="73" applyNumberFormat="0" applyProtection="0">
      <alignment horizontal="left" vertical="top" indent="1"/>
    </xf>
    <xf numFmtId="0" fontId="36" fillId="49" borderId="73" applyNumberFormat="0" applyProtection="0">
      <alignment horizontal="left" vertical="top" indent="1"/>
    </xf>
    <xf numFmtId="0" fontId="36" fillId="49" borderId="73" applyNumberFormat="0" applyProtection="0">
      <alignment horizontal="left" vertical="top" indent="1"/>
    </xf>
    <xf numFmtId="0" fontId="36" fillId="49" borderId="73" applyNumberFormat="0" applyProtection="0">
      <alignment horizontal="left" vertical="top" indent="1"/>
    </xf>
    <xf numFmtId="0" fontId="36" fillId="49" borderId="73" applyNumberFormat="0" applyProtection="0">
      <alignment horizontal="left" vertical="top" indent="1"/>
    </xf>
    <xf numFmtId="0" fontId="36" fillId="49" borderId="73" applyNumberFormat="0" applyProtection="0">
      <alignment horizontal="left" vertical="top" indent="1"/>
    </xf>
    <xf numFmtId="0" fontId="36" fillId="49" borderId="73" applyNumberFormat="0" applyProtection="0">
      <alignment horizontal="left" vertical="top" indent="1"/>
    </xf>
    <xf numFmtId="0" fontId="36" fillId="49" borderId="73" applyNumberFormat="0" applyProtection="0">
      <alignment horizontal="left" vertical="top" indent="1"/>
    </xf>
    <xf numFmtId="0" fontId="36" fillId="49" borderId="73" applyNumberFormat="0" applyProtection="0">
      <alignment horizontal="left" vertical="top" indent="1"/>
    </xf>
    <xf numFmtId="0" fontId="36" fillId="49" borderId="73" applyNumberFormat="0" applyProtection="0">
      <alignment horizontal="left" vertical="top" indent="1"/>
    </xf>
    <xf numFmtId="0" fontId="36" fillId="49" borderId="73" applyNumberFormat="0" applyProtection="0">
      <alignment horizontal="left" vertical="top" indent="1"/>
    </xf>
    <xf numFmtId="0" fontId="36" fillId="49" borderId="73" applyNumberFormat="0" applyProtection="0">
      <alignment horizontal="left" vertical="top" indent="1"/>
    </xf>
    <xf numFmtId="0" fontId="36" fillId="49" borderId="73" applyNumberFormat="0" applyProtection="0">
      <alignment horizontal="left" vertical="top" indent="1"/>
    </xf>
    <xf numFmtId="0" fontId="36" fillId="49" borderId="73" applyNumberFormat="0" applyProtection="0">
      <alignment horizontal="left" vertical="top" indent="1"/>
    </xf>
    <xf numFmtId="0" fontId="36" fillId="49" borderId="73" applyNumberFormat="0" applyProtection="0">
      <alignment horizontal="left" vertical="top" indent="1"/>
    </xf>
    <xf numFmtId="0" fontId="36" fillId="49" borderId="73" applyNumberFormat="0" applyProtection="0">
      <alignment horizontal="left" vertical="top" indent="1"/>
    </xf>
    <xf numFmtId="0" fontId="36" fillId="49" borderId="73" applyNumberFormat="0" applyProtection="0">
      <alignment horizontal="left" vertical="top" indent="1"/>
    </xf>
    <xf numFmtId="0" fontId="36" fillId="49" borderId="73" applyNumberFormat="0" applyProtection="0">
      <alignment horizontal="left" vertical="top" indent="1"/>
    </xf>
    <xf numFmtId="0" fontId="36" fillId="49" borderId="73" applyNumberFormat="0" applyProtection="0">
      <alignment horizontal="left" vertical="top" indent="1"/>
    </xf>
    <xf numFmtId="0" fontId="36" fillId="49" borderId="73" applyNumberFormat="0" applyProtection="0">
      <alignment horizontal="left" vertical="top" indent="1"/>
    </xf>
    <xf numFmtId="0" fontId="36" fillId="49" borderId="73" applyNumberFormat="0" applyProtection="0">
      <alignment horizontal="left" vertical="top" indent="1"/>
    </xf>
    <xf numFmtId="0" fontId="36" fillId="49" borderId="73" applyNumberFormat="0" applyProtection="0">
      <alignment horizontal="left" vertical="top" indent="1"/>
    </xf>
    <xf numFmtId="0" fontId="36" fillId="49" borderId="73" applyNumberFormat="0" applyProtection="0">
      <alignment horizontal="left" vertical="top" indent="1"/>
    </xf>
    <xf numFmtId="0" fontId="36" fillId="49" borderId="73" applyNumberFormat="0" applyProtection="0">
      <alignment horizontal="left" vertical="top" indent="1"/>
    </xf>
    <xf numFmtId="0" fontId="36" fillId="49" borderId="73" applyNumberFormat="0" applyProtection="0">
      <alignment horizontal="left" vertical="top" indent="1"/>
    </xf>
    <xf numFmtId="0" fontId="36" fillId="49" borderId="73" applyNumberFormat="0" applyProtection="0">
      <alignment horizontal="left" vertical="top" indent="1"/>
    </xf>
    <xf numFmtId="0" fontId="36" fillId="49" borderId="73" applyNumberFormat="0" applyProtection="0">
      <alignment horizontal="left" vertical="top" indent="1"/>
    </xf>
    <xf numFmtId="0" fontId="36" fillId="49" borderId="73" applyNumberFormat="0" applyProtection="0">
      <alignment horizontal="left" vertical="top" indent="1"/>
    </xf>
    <xf numFmtId="0" fontId="36" fillId="49" borderId="73" applyNumberFormat="0" applyProtection="0">
      <alignment horizontal="left" vertical="top" indent="1"/>
    </xf>
    <xf numFmtId="0" fontId="36" fillId="49" borderId="73" applyNumberFormat="0" applyProtection="0">
      <alignment horizontal="left" vertical="top" indent="1"/>
    </xf>
    <xf numFmtId="0" fontId="36" fillId="49" borderId="73" applyNumberFormat="0" applyProtection="0">
      <alignment horizontal="left" vertical="top" indent="1"/>
    </xf>
    <xf numFmtId="0" fontId="36" fillId="49" borderId="73" applyNumberFormat="0" applyProtection="0">
      <alignment horizontal="left" vertical="top" indent="1"/>
    </xf>
    <xf numFmtId="0" fontId="36" fillId="49" borderId="73" applyNumberFormat="0" applyProtection="0">
      <alignment horizontal="left" vertical="top" indent="1"/>
    </xf>
    <xf numFmtId="0" fontId="36" fillId="49" borderId="73" applyNumberFormat="0" applyProtection="0">
      <alignment horizontal="left" vertical="top" indent="1"/>
    </xf>
    <xf numFmtId="0" fontId="36" fillId="49" borderId="73" applyNumberFormat="0" applyProtection="0">
      <alignment horizontal="left" vertical="top" indent="1"/>
    </xf>
    <xf numFmtId="0" fontId="36" fillId="49" borderId="73" applyNumberFormat="0" applyProtection="0">
      <alignment horizontal="left" vertical="top" indent="1"/>
    </xf>
    <xf numFmtId="0" fontId="36" fillId="49" borderId="73" applyNumberFormat="0" applyProtection="0">
      <alignment horizontal="left" vertical="top" indent="1"/>
    </xf>
    <xf numFmtId="0" fontId="36" fillId="49" borderId="73" applyNumberFormat="0" applyProtection="0">
      <alignment horizontal="left" vertical="top" indent="1"/>
    </xf>
    <xf numFmtId="0" fontId="36" fillId="49" borderId="73" applyNumberFormat="0" applyProtection="0">
      <alignment horizontal="left" vertical="top" indent="1"/>
    </xf>
    <xf numFmtId="0" fontId="36" fillId="49" borderId="73" applyNumberFormat="0" applyProtection="0">
      <alignment horizontal="left" vertical="top" indent="1"/>
    </xf>
    <xf numFmtId="0" fontId="36" fillId="49" borderId="73" applyNumberFormat="0" applyProtection="0">
      <alignment horizontal="left" vertical="top" indent="1"/>
    </xf>
    <xf numFmtId="0" fontId="36" fillId="49" borderId="73" applyNumberFormat="0" applyProtection="0">
      <alignment horizontal="left" vertical="top" indent="1"/>
    </xf>
    <xf numFmtId="0" fontId="36" fillId="49" borderId="73" applyNumberFormat="0" applyProtection="0">
      <alignment horizontal="left" vertical="top" indent="1"/>
    </xf>
    <xf numFmtId="0" fontId="36" fillId="49" borderId="73" applyNumberFormat="0" applyProtection="0">
      <alignment horizontal="left" vertical="top" indent="1"/>
    </xf>
    <xf numFmtId="0" fontId="36" fillId="49" borderId="73" applyNumberFormat="0" applyProtection="0">
      <alignment horizontal="left" vertical="top" indent="1"/>
    </xf>
    <xf numFmtId="0" fontId="36" fillId="49" borderId="73" applyNumberFormat="0" applyProtection="0">
      <alignment horizontal="left" vertical="top" indent="1"/>
    </xf>
    <xf numFmtId="0" fontId="36" fillId="49" borderId="73" applyNumberFormat="0" applyProtection="0">
      <alignment horizontal="left" vertical="top" indent="1"/>
    </xf>
    <xf numFmtId="0" fontId="36" fillId="49" borderId="73" applyNumberFormat="0" applyProtection="0">
      <alignment horizontal="left" vertical="top" indent="1"/>
    </xf>
    <xf numFmtId="0" fontId="36" fillId="49" borderId="73" applyNumberFormat="0" applyProtection="0">
      <alignment horizontal="left" vertical="top" indent="1"/>
    </xf>
    <xf numFmtId="0" fontId="36" fillId="49" borderId="73" applyNumberFormat="0" applyProtection="0">
      <alignment horizontal="left" vertical="top" indent="1"/>
    </xf>
    <xf numFmtId="0" fontId="36" fillId="49" borderId="73" applyNumberFormat="0" applyProtection="0">
      <alignment horizontal="left" vertical="top" indent="1"/>
    </xf>
    <xf numFmtId="0" fontId="36" fillId="49" borderId="73" applyNumberFormat="0" applyProtection="0">
      <alignment horizontal="left" vertical="top" indent="1"/>
    </xf>
    <xf numFmtId="0" fontId="36" fillId="49" borderId="73" applyNumberFormat="0" applyProtection="0">
      <alignment horizontal="left" vertical="top" indent="1"/>
    </xf>
    <xf numFmtId="0" fontId="36" fillId="49" borderId="73" applyNumberFormat="0" applyProtection="0">
      <alignment horizontal="left" vertical="top" indent="1"/>
    </xf>
    <xf numFmtId="0" fontId="36" fillId="49" borderId="73" applyNumberFormat="0" applyProtection="0">
      <alignment horizontal="left" vertical="top" indent="1"/>
    </xf>
    <xf numFmtId="0" fontId="36" fillId="49" borderId="73" applyNumberFormat="0" applyProtection="0">
      <alignment horizontal="left" vertical="top" indent="1"/>
    </xf>
    <xf numFmtId="0" fontId="36" fillId="49" borderId="73" applyNumberFormat="0" applyProtection="0">
      <alignment horizontal="left" vertical="top" indent="1"/>
    </xf>
    <xf numFmtId="0" fontId="36" fillId="49" borderId="73" applyNumberFormat="0" applyProtection="0">
      <alignment horizontal="left" vertical="top" indent="1"/>
    </xf>
    <xf numFmtId="0" fontId="36" fillId="49" borderId="73" applyNumberFormat="0" applyProtection="0">
      <alignment horizontal="left" vertical="top" indent="1"/>
    </xf>
    <xf numFmtId="0" fontId="36" fillId="49" borderId="73" applyNumberFormat="0" applyProtection="0">
      <alignment horizontal="left" vertical="top" indent="1"/>
    </xf>
    <xf numFmtId="0" fontId="36" fillId="49" borderId="73" applyNumberFormat="0" applyProtection="0">
      <alignment horizontal="left" vertical="top" indent="1"/>
    </xf>
    <xf numFmtId="0" fontId="36" fillId="49" borderId="73" applyNumberFormat="0" applyProtection="0">
      <alignment horizontal="left" vertical="top" indent="1"/>
    </xf>
    <xf numFmtId="0" fontId="36" fillId="49" borderId="73" applyNumberFormat="0" applyProtection="0">
      <alignment horizontal="left" vertical="top" indent="1"/>
    </xf>
    <xf numFmtId="0" fontId="36" fillId="49" borderId="73" applyNumberFormat="0" applyProtection="0">
      <alignment horizontal="left" vertical="top" indent="1"/>
    </xf>
    <xf numFmtId="0" fontId="36" fillId="49" borderId="73" applyNumberFormat="0" applyProtection="0">
      <alignment horizontal="left" vertical="top" indent="1"/>
    </xf>
    <xf numFmtId="0" fontId="36" fillId="49" borderId="73" applyNumberFormat="0" applyProtection="0">
      <alignment horizontal="left" vertical="top" indent="1"/>
    </xf>
    <xf numFmtId="0" fontId="36" fillId="49" borderId="73" applyNumberFormat="0" applyProtection="0">
      <alignment horizontal="left" vertical="top" indent="1"/>
    </xf>
    <xf numFmtId="0" fontId="36" fillId="49" borderId="73" applyNumberFormat="0" applyProtection="0">
      <alignment horizontal="left" vertical="top" indent="1"/>
    </xf>
    <xf numFmtId="0" fontId="36" fillId="49" borderId="73" applyNumberFormat="0" applyProtection="0">
      <alignment horizontal="left" vertical="top" indent="1"/>
    </xf>
    <xf numFmtId="0" fontId="36" fillId="49" borderId="73" applyNumberFormat="0" applyProtection="0">
      <alignment horizontal="left" vertical="top" indent="1"/>
    </xf>
    <xf numFmtId="0" fontId="36" fillId="49" borderId="73" applyNumberFormat="0" applyProtection="0">
      <alignment horizontal="left" vertical="top" indent="1"/>
    </xf>
    <xf numFmtId="0" fontId="36" fillId="49" borderId="73" applyNumberFormat="0" applyProtection="0">
      <alignment horizontal="left" vertical="top" indent="1"/>
    </xf>
    <xf numFmtId="0" fontId="36" fillId="49" borderId="73" applyNumberFormat="0" applyProtection="0">
      <alignment horizontal="left" vertical="top" indent="1"/>
    </xf>
    <xf numFmtId="0" fontId="36" fillId="49" borderId="73" applyNumberFormat="0" applyProtection="0">
      <alignment horizontal="left" vertical="top" indent="1"/>
    </xf>
    <xf numFmtId="0" fontId="36" fillId="49" borderId="73" applyNumberFormat="0" applyProtection="0">
      <alignment horizontal="left" vertical="top" indent="1"/>
    </xf>
    <xf numFmtId="0" fontId="36" fillId="49" borderId="73" applyNumberFormat="0" applyProtection="0">
      <alignment horizontal="left" vertical="top" indent="1"/>
    </xf>
    <xf numFmtId="0" fontId="36" fillId="49" borderId="73" applyNumberFormat="0" applyProtection="0">
      <alignment horizontal="left" vertical="top" indent="1"/>
    </xf>
    <xf numFmtId="0" fontId="36" fillId="49" borderId="73" applyNumberFormat="0" applyProtection="0">
      <alignment horizontal="left" vertical="top" indent="1"/>
    </xf>
    <xf numFmtId="0" fontId="36" fillId="49" borderId="73" applyNumberFormat="0" applyProtection="0">
      <alignment horizontal="left" vertical="top" indent="1"/>
    </xf>
    <xf numFmtId="0" fontId="36" fillId="49" borderId="73" applyNumberFormat="0" applyProtection="0">
      <alignment horizontal="left" vertical="top" indent="1"/>
    </xf>
    <xf numFmtId="0" fontId="36" fillId="49" borderId="73" applyNumberFormat="0" applyProtection="0">
      <alignment horizontal="left" vertical="top" indent="1"/>
    </xf>
    <xf numFmtId="0" fontId="36" fillId="49" borderId="73" applyNumberFormat="0" applyProtection="0">
      <alignment horizontal="left" vertical="top" indent="1"/>
    </xf>
    <xf numFmtId="0" fontId="36" fillId="49" borderId="73" applyNumberFormat="0" applyProtection="0">
      <alignment horizontal="left" vertical="top" indent="1"/>
    </xf>
    <xf numFmtId="0" fontId="36" fillId="49" borderId="73" applyNumberFormat="0" applyProtection="0">
      <alignment horizontal="left" vertical="top" indent="1"/>
    </xf>
    <xf numFmtId="0" fontId="36" fillId="49" borderId="73" applyNumberFormat="0" applyProtection="0">
      <alignment horizontal="left" vertical="top" indent="1"/>
    </xf>
    <xf numFmtId="0" fontId="36" fillId="49" borderId="73" applyNumberFormat="0" applyProtection="0">
      <alignment horizontal="left" vertical="top" indent="1"/>
    </xf>
    <xf numFmtId="0" fontId="36" fillId="49" borderId="73" applyNumberFormat="0" applyProtection="0">
      <alignment horizontal="left" vertical="top" indent="1"/>
    </xf>
    <xf numFmtId="0" fontId="36" fillId="49" borderId="73" applyNumberFormat="0" applyProtection="0">
      <alignment horizontal="left" vertical="top" indent="1"/>
    </xf>
    <xf numFmtId="0" fontId="36" fillId="49" borderId="73" applyNumberFormat="0" applyProtection="0">
      <alignment horizontal="left" vertical="top" indent="1"/>
    </xf>
    <xf numFmtId="0" fontId="36" fillId="49" borderId="73" applyNumberFormat="0" applyProtection="0">
      <alignment horizontal="left" vertical="top" indent="1"/>
    </xf>
    <xf numFmtId="0" fontId="36" fillId="49" borderId="73" applyNumberFormat="0" applyProtection="0">
      <alignment horizontal="left" vertical="top" indent="1"/>
    </xf>
    <xf numFmtId="0" fontId="36" fillId="49" borderId="73" applyNumberFormat="0" applyProtection="0">
      <alignment horizontal="left" vertical="top" indent="1"/>
    </xf>
    <xf numFmtId="0" fontId="36" fillId="49" borderId="73" applyNumberFormat="0" applyProtection="0">
      <alignment horizontal="left" vertical="top" indent="1"/>
    </xf>
    <xf numFmtId="0" fontId="36" fillId="49" borderId="73" applyNumberFormat="0" applyProtection="0">
      <alignment horizontal="left" vertical="top" indent="1"/>
    </xf>
    <xf numFmtId="0" fontId="36" fillId="49" borderId="73" applyNumberFormat="0" applyProtection="0">
      <alignment horizontal="left" vertical="top" indent="1"/>
    </xf>
    <xf numFmtId="0" fontId="36" fillId="49" borderId="73" applyNumberFormat="0" applyProtection="0">
      <alignment horizontal="left" vertical="top" indent="1"/>
    </xf>
    <xf numFmtId="0" fontId="36" fillId="49" borderId="73" applyNumberFormat="0" applyProtection="0">
      <alignment horizontal="left" vertical="top" indent="1"/>
    </xf>
    <xf numFmtId="0" fontId="36" fillId="49" borderId="73" applyNumberFormat="0" applyProtection="0">
      <alignment horizontal="left" vertical="top" indent="1"/>
    </xf>
    <xf numFmtId="0" fontId="36" fillId="49" borderId="73" applyNumberFormat="0" applyProtection="0">
      <alignment horizontal="left" vertical="top" indent="1"/>
    </xf>
    <xf numFmtId="0" fontId="36" fillId="49" borderId="73" applyNumberFormat="0" applyProtection="0">
      <alignment horizontal="left" vertical="top" indent="1"/>
    </xf>
    <xf numFmtId="0" fontId="36" fillId="49" borderId="73" applyNumberFormat="0" applyProtection="0">
      <alignment horizontal="left" vertical="top" indent="1"/>
    </xf>
    <xf numFmtId="0" fontId="36" fillId="49" borderId="73" applyNumberFormat="0" applyProtection="0">
      <alignment horizontal="left" vertical="top" indent="1"/>
    </xf>
    <xf numFmtId="0" fontId="36" fillId="49" borderId="73" applyNumberFormat="0" applyProtection="0">
      <alignment horizontal="left" vertical="top" indent="1"/>
    </xf>
    <xf numFmtId="0" fontId="36" fillId="49" borderId="73" applyNumberFormat="0" applyProtection="0">
      <alignment horizontal="left" vertical="top" indent="1"/>
    </xf>
    <xf numFmtId="0" fontId="36" fillId="49" borderId="73" applyNumberFormat="0" applyProtection="0">
      <alignment horizontal="left" vertical="top" indent="1"/>
    </xf>
    <xf numFmtId="0" fontId="36" fillId="49" borderId="73" applyNumberFormat="0" applyProtection="0">
      <alignment horizontal="left" vertical="top" indent="1"/>
    </xf>
    <xf numFmtId="0" fontId="36" fillId="49" borderId="73" applyNumberFormat="0" applyProtection="0">
      <alignment horizontal="left" vertical="top" indent="1"/>
    </xf>
    <xf numFmtId="0" fontId="36" fillId="49" borderId="73" applyNumberFormat="0" applyProtection="0">
      <alignment horizontal="left" vertical="top" indent="1"/>
    </xf>
    <xf numFmtId="0" fontId="36" fillId="49" borderId="73" applyNumberFormat="0" applyProtection="0">
      <alignment horizontal="left" vertical="top" indent="1"/>
    </xf>
    <xf numFmtId="0" fontId="36" fillId="49" borderId="73" applyNumberFormat="0" applyProtection="0">
      <alignment horizontal="left" vertical="top" indent="1"/>
    </xf>
    <xf numFmtId="0" fontId="36" fillId="49" borderId="73" applyNumberFormat="0" applyProtection="0">
      <alignment horizontal="left" vertical="top" indent="1"/>
    </xf>
    <xf numFmtId="0" fontId="36" fillId="49" borderId="73" applyNumberFormat="0" applyProtection="0">
      <alignment horizontal="left" vertical="top" indent="1"/>
    </xf>
    <xf numFmtId="0" fontId="36" fillId="49" borderId="73" applyNumberFormat="0" applyProtection="0">
      <alignment horizontal="left" vertical="top" indent="1"/>
    </xf>
    <xf numFmtId="0" fontId="36" fillId="49" borderId="73" applyNumberFormat="0" applyProtection="0">
      <alignment horizontal="left" vertical="top" indent="1"/>
    </xf>
    <xf numFmtId="0" fontId="36" fillId="49" borderId="73" applyNumberFormat="0" applyProtection="0">
      <alignment horizontal="left" vertical="top" indent="1"/>
    </xf>
    <xf numFmtId="0" fontId="36" fillId="49" borderId="73" applyNumberFormat="0" applyProtection="0">
      <alignment horizontal="left" vertical="top" indent="1"/>
    </xf>
    <xf numFmtId="0" fontId="36" fillId="49" borderId="73" applyNumberFormat="0" applyProtection="0">
      <alignment horizontal="left" vertical="top" indent="1"/>
    </xf>
    <xf numFmtId="0" fontId="36" fillId="49" borderId="73" applyNumberFormat="0" applyProtection="0">
      <alignment horizontal="left" vertical="top" indent="1"/>
    </xf>
    <xf numFmtId="0" fontId="36" fillId="49" borderId="73" applyNumberFormat="0" applyProtection="0">
      <alignment horizontal="left" vertical="top" indent="1"/>
    </xf>
    <xf numFmtId="0" fontId="36" fillId="49" borderId="73" applyNumberFormat="0" applyProtection="0">
      <alignment horizontal="left" vertical="top" indent="1"/>
    </xf>
    <xf numFmtId="0" fontId="36" fillId="49" borderId="73" applyNumberFormat="0" applyProtection="0">
      <alignment horizontal="left" vertical="top" indent="1"/>
    </xf>
    <xf numFmtId="0" fontId="36" fillId="49" borderId="73" applyNumberFormat="0" applyProtection="0">
      <alignment horizontal="left" vertical="top" indent="1"/>
    </xf>
    <xf numFmtId="0" fontId="36" fillId="49" borderId="73" applyNumberFormat="0" applyProtection="0">
      <alignment horizontal="left" vertical="top" indent="1"/>
    </xf>
    <xf numFmtId="0" fontId="36" fillId="49" borderId="73" applyNumberFormat="0" applyProtection="0">
      <alignment horizontal="left" vertical="top" indent="1"/>
    </xf>
    <xf numFmtId="0" fontId="36" fillId="49" borderId="73" applyNumberFormat="0" applyProtection="0">
      <alignment horizontal="left" vertical="top" indent="1"/>
    </xf>
    <xf numFmtId="0" fontId="36" fillId="49" borderId="73" applyNumberFormat="0" applyProtection="0">
      <alignment horizontal="left" vertical="top" indent="1"/>
    </xf>
    <xf numFmtId="0" fontId="36" fillId="49" borderId="73" applyNumberFormat="0" applyProtection="0">
      <alignment horizontal="left" vertical="top" indent="1"/>
    </xf>
    <xf numFmtId="0" fontId="36" fillId="49" borderId="73" applyNumberFormat="0" applyProtection="0">
      <alignment horizontal="left" vertical="top" indent="1"/>
    </xf>
    <xf numFmtId="0" fontId="36" fillId="49" borderId="73" applyNumberFormat="0" applyProtection="0">
      <alignment horizontal="left" vertical="top" indent="1"/>
    </xf>
    <xf numFmtId="0" fontId="36" fillId="49" borderId="73" applyNumberFormat="0" applyProtection="0">
      <alignment horizontal="left" vertical="top" indent="1"/>
    </xf>
    <xf numFmtId="0" fontId="36" fillId="49" borderId="73" applyNumberFormat="0" applyProtection="0">
      <alignment horizontal="left" vertical="top" indent="1"/>
    </xf>
    <xf numFmtId="0" fontId="36" fillId="49" borderId="73" applyNumberFormat="0" applyProtection="0">
      <alignment horizontal="left" vertical="top" indent="1"/>
    </xf>
    <xf numFmtId="0" fontId="36" fillId="49" borderId="73" applyNumberFormat="0" applyProtection="0">
      <alignment horizontal="left" vertical="top" indent="1"/>
    </xf>
    <xf numFmtId="0" fontId="36" fillId="49" borderId="73" applyNumberFormat="0" applyProtection="0">
      <alignment horizontal="left" vertical="top" indent="1"/>
    </xf>
    <xf numFmtId="0" fontId="36" fillId="49" borderId="73" applyNumberFormat="0" applyProtection="0">
      <alignment horizontal="left" vertical="top" indent="1"/>
    </xf>
    <xf numFmtId="0" fontId="36" fillId="49" borderId="73" applyNumberFormat="0" applyProtection="0">
      <alignment horizontal="left" vertical="top" indent="1"/>
    </xf>
    <xf numFmtId="0" fontId="36" fillId="49" borderId="73" applyNumberFormat="0" applyProtection="0">
      <alignment horizontal="left" vertical="top" indent="1"/>
    </xf>
    <xf numFmtId="0" fontId="36" fillId="49" borderId="73" applyNumberFormat="0" applyProtection="0">
      <alignment horizontal="left" vertical="top" indent="1"/>
    </xf>
    <xf numFmtId="0" fontId="36" fillId="49" borderId="73" applyNumberFormat="0" applyProtection="0">
      <alignment horizontal="left" vertical="top" indent="1"/>
    </xf>
    <xf numFmtId="0" fontId="36" fillId="49" borderId="73" applyNumberFormat="0" applyProtection="0">
      <alignment horizontal="left" vertical="top" indent="1"/>
    </xf>
    <xf numFmtId="0" fontId="36" fillId="49" borderId="73" applyNumberFormat="0" applyProtection="0">
      <alignment horizontal="left" vertical="top" indent="1"/>
    </xf>
    <xf numFmtId="0" fontId="36" fillId="49" borderId="73" applyNumberFormat="0" applyProtection="0">
      <alignment horizontal="left" vertical="top" indent="1"/>
    </xf>
    <xf numFmtId="0" fontId="36" fillId="49" borderId="73" applyNumberFormat="0" applyProtection="0">
      <alignment horizontal="left" vertical="top" indent="1"/>
    </xf>
    <xf numFmtId="0" fontId="36" fillId="49" borderId="73" applyNumberFormat="0" applyProtection="0">
      <alignment horizontal="left" vertical="top" indent="1"/>
    </xf>
    <xf numFmtId="0" fontId="36" fillId="49" borderId="73" applyNumberFormat="0" applyProtection="0">
      <alignment horizontal="left" vertical="top" indent="1"/>
    </xf>
    <xf numFmtId="0" fontId="36" fillId="49" borderId="73" applyNumberFormat="0" applyProtection="0">
      <alignment horizontal="left" vertical="top" indent="1"/>
    </xf>
    <xf numFmtId="0" fontId="36" fillId="49" borderId="73" applyNumberFormat="0" applyProtection="0">
      <alignment horizontal="left" vertical="top" indent="1"/>
    </xf>
    <xf numFmtId="0" fontId="36" fillId="49" borderId="73" applyNumberFormat="0" applyProtection="0">
      <alignment horizontal="left" vertical="top" indent="1"/>
    </xf>
    <xf numFmtId="0" fontId="36" fillId="49" borderId="73" applyNumberFormat="0" applyProtection="0">
      <alignment horizontal="left" vertical="top" indent="1"/>
    </xf>
    <xf numFmtId="0" fontId="36" fillId="49" borderId="73" applyNumberFormat="0" applyProtection="0">
      <alignment horizontal="left" vertical="top" indent="1"/>
    </xf>
    <xf numFmtId="0" fontId="36" fillId="49" borderId="73" applyNumberFormat="0" applyProtection="0">
      <alignment horizontal="left" vertical="top" indent="1"/>
    </xf>
    <xf numFmtId="0" fontId="36" fillId="49" borderId="73" applyNumberFormat="0" applyProtection="0">
      <alignment horizontal="left" vertical="top" indent="1"/>
    </xf>
    <xf numFmtId="0" fontId="36" fillId="49" borderId="73" applyNumberFormat="0" applyProtection="0">
      <alignment horizontal="left" vertical="top" indent="1"/>
    </xf>
    <xf numFmtId="0" fontId="36" fillId="49" borderId="73" applyNumberFormat="0" applyProtection="0">
      <alignment horizontal="left" vertical="top" indent="1"/>
    </xf>
    <xf numFmtId="0" fontId="36" fillId="49" borderId="73" applyNumberFormat="0" applyProtection="0">
      <alignment horizontal="left" vertical="top" indent="1"/>
    </xf>
    <xf numFmtId="0" fontId="36" fillId="49" borderId="73" applyNumberFormat="0" applyProtection="0">
      <alignment horizontal="left" vertical="top" indent="1"/>
    </xf>
    <xf numFmtId="0" fontId="36" fillId="49" borderId="73" applyNumberFormat="0" applyProtection="0">
      <alignment horizontal="left" vertical="top" indent="1"/>
    </xf>
    <xf numFmtId="0" fontId="36" fillId="49" borderId="73" applyNumberFormat="0" applyProtection="0">
      <alignment horizontal="left" vertical="top" indent="1"/>
    </xf>
    <xf numFmtId="0" fontId="36" fillId="49" borderId="73" applyNumberFormat="0" applyProtection="0">
      <alignment horizontal="left" vertical="top" indent="1"/>
    </xf>
    <xf numFmtId="0" fontId="36" fillId="49" borderId="73" applyNumberFormat="0" applyProtection="0">
      <alignment horizontal="left" vertical="top" indent="1"/>
    </xf>
    <xf numFmtId="0" fontId="36" fillId="49" borderId="73" applyNumberFormat="0" applyProtection="0">
      <alignment horizontal="left" vertical="top" indent="1"/>
    </xf>
    <xf numFmtId="0" fontId="36" fillId="49" borderId="73" applyNumberFormat="0" applyProtection="0">
      <alignment horizontal="left" vertical="top" indent="1"/>
    </xf>
    <xf numFmtId="0" fontId="36" fillId="49" borderId="73" applyNumberFormat="0" applyProtection="0">
      <alignment horizontal="left" vertical="top" indent="1"/>
    </xf>
    <xf numFmtId="0" fontId="36" fillId="49" borderId="73" applyNumberFormat="0" applyProtection="0">
      <alignment horizontal="left" vertical="top" indent="1"/>
    </xf>
    <xf numFmtId="0" fontId="36" fillId="49" borderId="73" applyNumberFormat="0" applyProtection="0">
      <alignment horizontal="left" vertical="top" indent="1"/>
    </xf>
    <xf numFmtId="0" fontId="36" fillId="49" borderId="73" applyNumberFormat="0" applyProtection="0">
      <alignment horizontal="left" vertical="top" indent="1"/>
    </xf>
    <xf numFmtId="0" fontId="36" fillId="49" borderId="73" applyNumberFormat="0" applyProtection="0">
      <alignment horizontal="left" vertical="top" indent="1"/>
    </xf>
    <xf numFmtId="0" fontId="36" fillId="49" borderId="73" applyNumberFormat="0" applyProtection="0">
      <alignment horizontal="left" vertical="top" indent="1"/>
    </xf>
    <xf numFmtId="0" fontId="36" fillId="49" borderId="73" applyNumberFormat="0" applyProtection="0">
      <alignment horizontal="left" vertical="top" indent="1"/>
    </xf>
    <xf numFmtId="0" fontId="36" fillId="49" borderId="73" applyNumberFormat="0" applyProtection="0">
      <alignment horizontal="left" vertical="top" indent="1"/>
    </xf>
    <xf numFmtId="0" fontId="36" fillId="49" borderId="73" applyNumberFormat="0" applyProtection="0">
      <alignment horizontal="left" vertical="top" indent="1"/>
    </xf>
    <xf numFmtId="0" fontId="36" fillId="49" borderId="73" applyNumberFormat="0" applyProtection="0">
      <alignment horizontal="left" vertical="top" indent="1"/>
    </xf>
    <xf numFmtId="0" fontId="36" fillId="49" borderId="73" applyNumberFormat="0" applyProtection="0">
      <alignment horizontal="left" vertical="top" indent="1"/>
    </xf>
    <xf numFmtId="0" fontId="36" fillId="49" borderId="73" applyNumberFormat="0" applyProtection="0">
      <alignment horizontal="left" vertical="top" indent="1"/>
    </xf>
    <xf numFmtId="0" fontId="36" fillId="49" borderId="73" applyNumberFormat="0" applyProtection="0">
      <alignment horizontal="left" vertical="top" indent="1"/>
    </xf>
    <xf numFmtId="0" fontId="36" fillId="49" borderId="73" applyNumberFormat="0" applyProtection="0">
      <alignment horizontal="left" vertical="top" indent="1"/>
    </xf>
    <xf numFmtId="0" fontId="36" fillId="49" borderId="73" applyNumberFormat="0" applyProtection="0">
      <alignment horizontal="left" vertical="top" indent="1"/>
    </xf>
    <xf numFmtId="0" fontId="36" fillId="49" borderId="73" applyNumberFormat="0" applyProtection="0">
      <alignment horizontal="left" vertical="top" indent="1"/>
    </xf>
    <xf numFmtId="0" fontId="36" fillId="49" borderId="73" applyNumberFormat="0" applyProtection="0">
      <alignment horizontal="left" vertical="top" indent="1"/>
    </xf>
    <xf numFmtId="0" fontId="36" fillId="49" borderId="73" applyNumberFormat="0" applyProtection="0">
      <alignment horizontal="left" vertical="top" indent="1"/>
    </xf>
    <xf numFmtId="0" fontId="36" fillId="49" borderId="73" applyNumberFormat="0" applyProtection="0">
      <alignment horizontal="left" vertical="top" indent="1"/>
    </xf>
    <xf numFmtId="0" fontId="36" fillId="49" borderId="73" applyNumberFormat="0" applyProtection="0">
      <alignment horizontal="left" vertical="top" indent="1"/>
    </xf>
    <xf numFmtId="0" fontId="36" fillId="49" borderId="73" applyNumberFormat="0" applyProtection="0">
      <alignment horizontal="left" vertical="top" indent="1"/>
    </xf>
    <xf numFmtId="0" fontId="36" fillId="49" borderId="73" applyNumberFormat="0" applyProtection="0">
      <alignment horizontal="left" vertical="top" indent="1"/>
    </xf>
    <xf numFmtId="0" fontId="36" fillId="49" borderId="73" applyNumberFormat="0" applyProtection="0">
      <alignment horizontal="left" vertical="top" indent="1"/>
    </xf>
    <xf numFmtId="0" fontId="36" fillId="49" borderId="73" applyNumberFormat="0" applyProtection="0">
      <alignment horizontal="left" vertical="top" indent="1"/>
    </xf>
    <xf numFmtId="0" fontId="36" fillId="49" borderId="73" applyNumberFormat="0" applyProtection="0">
      <alignment horizontal="left" vertical="top" indent="1"/>
    </xf>
    <xf numFmtId="0" fontId="36" fillId="49" borderId="73" applyNumberFormat="0" applyProtection="0">
      <alignment horizontal="left" vertical="top" indent="1"/>
    </xf>
    <xf numFmtId="0" fontId="36" fillId="49" borderId="73" applyNumberFormat="0" applyProtection="0">
      <alignment horizontal="left" vertical="top" indent="1"/>
    </xf>
    <xf numFmtId="0" fontId="36" fillId="49" borderId="73" applyNumberFormat="0" applyProtection="0">
      <alignment horizontal="left" vertical="top" indent="1"/>
    </xf>
    <xf numFmtId="0" fontId="36" fillId="49" borderId="73" applyNumberFormat="0" applyProtection="0">
      <alignment horizontal="left" vertical="top" indent="1"/>
    </xf>
    <xf numFmtId="0" fontId="36" fillId="49" borderId="73" applyNumberFormat="0" applyProtection="0">
      <alignment horizontal="left" vertical="top" indent="1"/>
    </xf>
    <xf numFmtId="0" fontId="36" fillId="49" borderId="73" applyNumberFormat="0" applyProtection="0">
      <alignment horizontal="left" vertical="top" indent="1"/>
    </xf>
    <xf numFmtId="0" fontId="36" fillId="49" borderId="73" applyNumberFormat="0" applyProtection="0">
      <alignment horizontal="left" vertical="top" indent="1"/>
    </xf>
    <xf numFmtId="0" fontId="36" fillId="49" borderId="73" applyNumberFormat="0" applyProtection="0">
      <alignment horizontal="left" vertical="top" indent="1"/>
    </xf>
    <xf numFmtId="0" fontId="36" fillId="49" borderId="73" applyNumberFormat="0" applyProtection="0">
      <alignment horizontal="left" vertical="top" indent="1"/>
    </xf>
    <xf numFmtId="0" fontId="36" fillId="49" borderId="73" applyNumberFormat="0" applyProtection="0">
      <alignment horizontal="left" vertical="top" indent="1"/>
    </xf>
    <xf numFmtId="0" fontId="36" fillId="49" borderId="73" applyNumberFormat="0" applyProtection="0">
      <alignment horizontal="left" vertical="top" indent="1"/>
    </xf>
    <xf numFmtId="0" fontId="36" fillId="49" borderId="73" applyNumberFormat="0" applyProtection="0">
      <alignment horizontal="left" vertical="top" indent="1"/>
    </xf>
    <xf numFmtId="0" fontId="36" fillId="49" borderId="73" applyNumberFormat="0" applyProtection="0">
      <alignment horizontal="left" vertical="top" indent="1"/>
    </xf>
    <xf numFmtId="0" fontId="36" fillId="49" borderId="73" applyNumberFormat="0" applyProtection="0">
      <alignment horizontal="left" vertical="top" indent="1"/>
    </xf>
    <xf numFmtId="0" fontId="36" fillId="49" borderId="73" applyNumberFormat="0" applyProtection="0">
      <alignment horizontal="left" vertical="top" indent="1"/>
    </xf>
    <xf numFmtId="0" fontId="36" fillId="49" borderId="73" applyNumberFormat="0" applyProtection="0">
      <alignment horizontal="left" vertical="top" indent="1"/>
    </xf>
    <xf numFmtId="0" fontId="36" fillId="49" borderId="73" applyNumberFormat="0" applyProtection="0">
      <alignment horizontal="left" vertical="top" indent="1"/>
    </xf>
    <xf numFmtId="0" fontId="36" fillId="49" borderId="73" applyNumberFormat="0" applyProtection="0">
      <alignment horizontal="left" vertical="top" indent="1"/>
    </xf>
    <xf numFmtId="0" fontId="36" fillId="49" borderId="73" applyNumberFormat="0" applyProtection="0">
      <alignment horizontal="left" vertical="top" indent="1"/>
    </xf>
    <xf numFmtId="0" fontId="36" fillId="49" borderId="73" applyNumberFormat="0" applyProtection="0">
      <alignment horizontal="left" vertical="top" indent="1"/>
    </xf>
    <xf numFmtId="0" fontId="36" fillId="49" borderId="73" applyNumberFormat="0" applyProtection="0">
      <alignment horizontal="left" vertical="top" indent="1"/>
    </xf>
    <xf numFmtId="0" fontId="36" fillId="49" borderId="73" applyNumberFormat="0" applyProtection="0">
      <alignment horizontal="left" vertical="top" indent="1"/>
    </xf>
    <xf numFmtId="0" fontId="36" fillId="49" borderId="73" applyNumberFormat="0" applyProtection="0">
      <alignment horizontal="left" vertical="top" indent="1"/>
    </xf>
    <xf numFmtId="0" fontId="36" fillId="49" borderId="73" applyNumberFormat="0" applyProtection="0">
      <alignment horizontal="left" vertical="top" indent="1"/>
    </xf>
    <xf numFmtId="0" fontId="36" fillId="49" borderId="73" applyNumberFormat="0" applyProtection="0">
      <alignment horizontal="left" vertical="top" indent="1"/>
    </xf>
    <xf numFmtId="0" fontId="36" fillId="49" borderId="73" applyNumberFormat="0" applyProtection="0">
      <alignment horizontal="left" vertical="top" indent="1"/>
    </xf>
    <xf numFmtId="0" fontId="36" fillId="49" borderId="73" applyNumberFormat="0" applyProtection="0">
      <alignment horizontal="left" vertical="top" indent="1"/>
    </xf>
    <xf numFmtId="0" fontId="36" fillId="49" borderId="73" applyNumberFormat="0" applyProtection="0">
      <alignment horizontal="left" vertical="top" indent="1"/>
    </xf>
    <xf numFmtId="0" fontId="36" fillId="49" borderId="73" applyNumberFormat="0" applyProtection="0">
      <alignment horizontal="left" vertical="top" indent="1"/>
    </xf>
    <xf numFmtId="0" fontId="36" fillId="49" borderId="73" applyNumberFormat="0" applyProtection="0">
      <alignment horizontal="left" vertical="top" indent="1"/>
    </xf>
    <xf numFmtId="0" fontId="36" fillId="49" borderId="73" applyNumberFormat="0" applyProtection="0">
      <alignment horizontal="left" vertical="top" indent="1"/>
    </xf>
    <xf numFmtId="0" fontId="36" fillId="49" borderId="73" applyNumberFormat="0" applyProtection="0">
      <alignment horizontal="left" vertical="top" indent="1"/>
    </xf>
    <xf numFmtId="0" fontId="36" fillId="49" borderId="73" applyNumberFormat="0" applyProtection="0">
      <alignment horizontal="left" vertical="top" indent="1"/>
    </xf>
    <xf numFmtId="0" fontId="36" fillId="49" borderId="73" applyNumberFormat="0" applyProtection="0">
      <alignment horizontal="left" vertical="top" indent="1"/>
    </xf>
    <xf numFmtId="0" fontId="36" fillId="49" borderId="73" applyNumberFormat="0" applyProtection="0">
      <alignment horizontal="left" vertical="top" indent="1"/>
    </xf>
    <xf numFmtId="0" fontId="36" fillId="49" borderId="73" applyNumberFormat="0" applyProtection="0">
      <alignment horizontal="left" vertical="top" indent="1"/>
    </xf>
    <xf numFmtId="0" fontId="36" fillId="49" borderId="73" applyNumberFormat="0" applyProtection="0">
      <alignment horizontal="left" vertical="top" indent="1"/>
    </xf>
    <xf numFmtId="0" fontId="36" fillId="49" borderId="73" applyNumberFormat="0" applyProtection="0">
      <alignment horizontal="left" vertical="top" indent="1"/>
    </xf>
    <xf numFmtId="0" fontId="36" fillId="49" borderId="73" applyNumberFormat="0" applyProtection="0">
      <alignment horizontal="left" vertical="top" indent="1"/>
    </xf>
    <xf numFmtId="0" fontId="36" fillId="49" borderId="73" applyNumberFormat="0" applyProtection="0">
      <alignment horizontal="left" vertical="top" indent="1"/>
    </xf>
    <xf numFmtId="0" fontId="36" fillId="49" borderId="73" applyNumberFormat="0" applyProtection="0">
      <alignment horizontal="left" vertical="top" indent="1"/>
    </xf>
    <xf numFmtId="0" fontId="36" fillId="49" borderId="73" applyNumberFormat="0" applyProtection="0">
      <alignment horizontal="left" vertical="top" indent="1"/>
    </xf>
    <xf numFmtId="0" fontId="36" fillId="49" borderId="73" applyNumberFormat="0" applyProtection="0">
      <alignment horizontal="left" vertical="top" indent="1"/>
    </xf>
    <xf numFmtId="0" fontId="36" fillId="49" borderId="73" applyNumberFormat="0" applyProtection="0">
      <alignment horizontal="left" vertical="top" indent="1"/>
    </xf>
    <xf numFmtId="0" fontId="36" fillId="49" borderId="73" applyNumberFormat="0" applyProtection="0">
      <alignment horizontal="left" vertical="top" indent="1"/>
    </xf>
    <xf numFmtId="0" fontId="36" fillId="49" borderId="73" applyNumberFormat="0" applyProtection="0">
      <alignment horizontal="left" vertical="top" indent="1"/>
    </xf>
    <xf numFmtId="0" fontId="36" fillId="49" borderId="73" applyNumberFormat="0" applyProtection="0">
      <alignment horizontal="left" vertical="top" indent="1"/>
    </xf>
    <xf numFmtId="0" fontId="36" fillId="49" borderId="73" applyNumberFormat="0" applyProtection="0">
      <alignment horizontal="left" vertical="top" indent="1"/>
    </xf>
    <xf numFmtId="0" fontId="36" fillId="49" borderId="73" applyNumberFormat="0" applyProtection="0">
      <alignment horizontal="left" vertical="top" indent="1"/>
    </xf>
    <xf numFmtId="0" fontId="36" fillId="49" borderId="73" applyNumberFormat="0" applyProtection="0">
      <alignment horizontal="left" vertical="top" indent="1"/>
    </xf>
    <xf numFmtId="0" fontId="36" fillId="49" borderId="73" applyNumberFormat="0" applyProtection="0">
      <alignment horizontal="left" vertical="top" indent="1"/>
    </xf>
    <xf numFmtId="0" fontId="36" fillId="49" borderId="73" applyNumberFormat="0" applyProtection="0">
      <alignment horizontal="left" vertical="top" indent="1"/>
    </xf>
    <xf numFmtId="0" fontId="36" fillId="49" borderId="73" applyNumberFormat="0" applyProtection="0">
      <alignment horizontal="left" vertical="top" indent="1"/>
    </xf>
    <xf numFmtId="0" fontId="36" fillId="49" borderId="73" applyNumberFormat="0" applyProtection="0">
      <alignment horizontal="left" vertical="top" indent="1"/>
    </xf>
    <xf numFmtId="0" fontId="36" fillId="49" borderId="73" applyNumberFormat="0" applyProtection="0">
      <alignment horizontal="left" vertical="top" indent="1"/>
    </xf>
    <xf numFmtId="0" fontId="36" fillId="49" borderId="73" applyNumberFormat="0" applyProtection="0">
      <alignment horizontal="left" vertical="top" indent="1"/>
    </xf>
    <xf numFmtId="0" fontId="36" fillId="49" borderId="73" applyNumberFormat="0" applyProtection="0">
      <alignment horizontal="left" vertical="top" indent="1"/>
    </xf>
    <xf numFmtId="0" fontId="36" fillId="49" borderId="73" applyNumberFormat="0" applyProtection="0">
      <alignment horizontal="left" vertical="top" indent="1"/>
    </xf>
    <xf numFmtId="0" fontId="36" fillId="49" borderId="73" applyNumberFormat="0" applyProtection="0">
      <alignment horizontal="left" vertical="top" indent="1"/>
    </xf>
    <xf numFmtId="0" fontId="36" fillId="49" borderId="73" applyNumberFormat="0" applyProtection="0">
      <alignment horizontal="left" vertical="top" indent="1"/>
    </xf>
    <xf numFmtId="0" fontId="36" fillId="49" borderId="73" applyNumberFormat="0" applyProtection="0">
      <alignment horizontal="left" vertical="top" indent="1"/>
    </xf>
    <xf numFmtId="0" fontId="36" fillId="49" borderId="73" applyNumberFormat="0" applyProtection="0">
      <alignment horizontal="left" vertical="top" indent="1"/>
    </xf>
    <xf numFmtId="0" fontId="36" fillId="49" borderId="73" applyNumberFormat="0" applyProtection="0">
      <alignment horizontal="left" vertical="top" indent="1"/>
    </xf>
    <xf numFmtId="0" fontId="36" fillId="49" borderId="73" applyNumberFormat="0" applyProtection="0">
      <alignment horizontal="left" vertical="top" indent="1"/>
    </xf>
    <xf numFmtId="0" fontId="36" fillId="49" borderId="73" applyNumberFormat="0" applyProtection="0">
      <alignment horizontal="left" vertical="top" indent="1"/>
    </xf>
    <xf numFmtId="0" fontId="36" fillId="49" borderId="73" applyNumberFormat="0" applyProtection="0">
      <alignment horizontal="left" vertical="top" indent="1"/>
    </xf>
    <xf numFmtId="0" fontId="36" fillId="49" borderId="73" applyNumberFormat="0" applyProtection="0">
      <alignment horizontal="left" vertical="top" indent="1"/>
    </xf>
    <xf numFmtId="0" fontId="36" fillId="49" borderId="73" applyNumberFormat="0" applyProtection="0">
      <alignment horizontal="left" vertical="top" indent="1"/>
    </xf>
    <xf numFmtId="0" fontId="36" fillId="49" borderId="73" applyNumberFormat="0" applyProtection="0">
      <alignment horizontal="left" vertical="top" indent="1"/>
    </xf>
    <xf numFmtId="0" fontId="36" fillId="49" borderId="73" applyNumberFormat="0" applyProtection="0">
      <alignment horizontal="left" vertical="top" indent="1"/>
    </xf>
    <xf numFmtId="0" fontId="36" fillId="49" borderId="73" applyNumberFormat="0" applyProtection="0">
      <alignment horizontal="left" vertical="top" indent="1"/>
    </xf>
    <xf numFmtId="0" fontId="36" fillId="49" borderId="73" applyNumberFormat="0" applyProtection="0">
      <alignment horizontal="left" vertical="top" indent="1"/>
    </xf>
    <xf numFmtId="0" fontId="36" fillId="49" borderId="73" applyNumberFormat="0" applyProtection="0">
      <alignment horizontal="left" vertical="top" indent="1"/>
    </xf>
    <xf numFmtId="0" fontId="36" fillId="49" borderId="73" applyNumberFormat="0" applyProtection="0">
      <alignment horizontal="left" vertical="top" indent="1"/>
    </xf>
    <xf numFmtId="0" fontId="36" fillId="49" borderId="73" applyNumberFormat="0" applyProtection="0">
      <alignment horizontal="left" vertical="top" indent="1"/>
    </xf>
    <xf numFmtId="0" fontId="36" fillId="49" borderId="73" applyNumberFormat="0" applyProtection="0">
      <alignment horizontal="left" vertical="top" indent="1"/>
    </xf>
    <xf numFmtId="0" fontId="36" fillId="49" borderId="73" applyNumberFormat="0" applyProtection="0">
      <alignment horizontal="left" vertical="top" indent="1"/>
    </xf>
    <xf numFmtId="0" fontId="36" fillId="49" borderId="73" applyNumberFormat="0" applyProtection="0">
      <alignment horizontal="left" vertical="top" indent="1"/>
    </xf>
    <xf numFmtId="0" fontId="36" fillId="49" borderId="73" applyNumberFormat="0" applyProtection="0">
      <alignment horizontal="left" vertical="top" indent="1"/>
    </xf>
    <xf numFmtId="0" fontId="36" fillId="49" borderId="73" applyNumberFormat="0" applyProtection="0">
      <alignment horizontal="left" vertical="top" indent="1"/>
    </xf>
    <xf numFmtId="0" fontId="36" fillId="49" borderId="73" applyNumberFormat="0" applyProtection="0">
      <alignment horizontal="left" vertical="top" indent="1"/>
    </xf>
    <xf numFmtId="4" fontId="36" fillId="92" borderId="73" applyNumberFormat="0" applyProtection="0">
      <alignment horizontal="right" vertical="center"/>
    </xf>
    <xf numFmtId="4" fontId="36" fillId="92" borderId="73" applyNumberFormat="0" applyProtection="0">
      <alignment horizontal="right" vertical="center"/>
    </xf>
    <xf numFmtId="4" fontId="36" fillId="92" borderId="73" applyNumberFormat="0" applyProtection="0">
      <alignment horizontal="right" vertical="center"/>
    </xf>
    <xf numFmtId="4" fontId="36" fillId="92" borderId="73" applyNumberFormat="0" applyProtection="0">
      <alignment horizontal="right" vertical="center"/>
    </xf>
    <xf numFmtId="4" fontId="36" fillId="92" borderId="73" applyNumberFormat="0" applyProtection="0">
      <alignment horizontal="right" vertical="center"/>
    </xf>
    <xf numFmtId="4" fontId="36" fillId="92" borderId="73" applyNumberFormat="0" applyProtection="0">
      <alignment horizontal="right" vertical="center"/>
    </xf>
    <xf numFmtId="4" fontId="36" fillId="92" borderId="73" applyNumberFormat="0" applyProtection="0">
      <alignment horizontal="right" vertical="center"/>
    </xf>
    <xf numFmtId="4" fontId="36" fillId="92" borderId="73" applyNumberFormat="0" applyProtection="0">
      <alignment horizontal="right" vertical="center"/>
    </xf>
    <xf numFmtId="4" fontId="36" fillId="92" borderId="73" applyNumberFormat="0" applyProtection="0">
      <alignment horizontal="right" vertical="center"/>
    </xf>
    <xf numFmtId="4" fontId="36" fillId="92" borderId="73" applyNumberFormat="0" applyProtection="0">
      <alignment horizontal="right" vertical="center"/>
    </xf>
    <xf numFmtId="4" fontId="36" fillId="92" borderId="73" applyNumberFormat="0" applyProtection="0">
      <alignment horizontal="right" vertical="center"/>
    </xf>
    <xf numFmtId="4" fontId="36" fillId="92" borderId="73" applyNumberFormat="0" applyProtection="0">
      <alignment horizontal="right" vertical="center"/>
    </xf>
    <xf numFmtId="4" fontId="36" fillId="92" borderId="73" applyNumberFormat="0" applyProtection="0">
      <alignment horizontal="right" vertical="center"/>
    </xf>
    <xf numFmtId="4" fontId="36" fillId="92" borderId="73" applyNumberFormat="0" applyProtection="0">
      <alignment horizontal="right" vertical="center"/>
    </xf>
    <xf numFmtId="4" fontId="36" fillId="92" borderId="73" applyNumberFormat="0" applyProtection="0">
      <alignment horizontal="right" vertical="center"/>
    </xf>
    <xf numFmtId="4" fontId="36" fillId="92" borderId="73" applyNumberFormat="0" applyProtection="0">
      <alignment horizontal="right" vertical="center"/>
    </xf>
    <xf numFmtId="4" fontId="36" fillId="92" borderId="73" applyNumberFormat="0" applyProtection="0">
      <alignment horizontal="right" vertical="center"/>
    </xf>
    <xf numFmtId="4" fontId="36" fillId="92" borderId="73" applyNumberFormat="0" applyProtection="0">
      <alignment horizontal="right" vertical="center"/>
    </xf>
    <xf numFmtId="4" fontId="36" fillId="92" borderId="73" applyNumberFormat="0" applyProtection="0">
      <alignment horizontal="right" vertical="center"/>
    </xf>
    <xf numFmtId="4" fontId="36" fillId="92" borderId="73" applyNumberFormat="0" applyProtection="0">
      <alignment horizontal="right" vertical="center"/>
    </xf>
    <xf numFmtId="4" fontId="36" fillId="92" borderId="73" applyNumberFormat="0" applyProtection="0">
      <alignment horizontal="right" vertical="center"/>
    </xf>
    <xf numFmtId="4" fontId="36" fillId="92" borderId="73" applyNumberFormat="0" applyProtection="0">
      <alignment horizontal="right" vertical="center"/>
    </xf>
    <xf numFmtId="4" fontId="36" fillId="92" borderId="73" applyNumberFormat="0" applyProtection="0">
      <alignment horizontal="right" vertical="center"/>
    </xf>
    <xf numFmtId="4" fontId="36" fillId="92" borderId="73" applyNumberFormat="0" applyProtection="0">
      <alignment horizontal="right" vertical="center"/>
    </xf>
    <xf numFmtId="4" fontId="36" fillId="92" borderId="73" applyNumberFormat="0" applyProtection="0">
      <alignment horizontal="right" vertical="center"/>
    </xf>
    <xf numFmtId="4" fontId="36" fillId="92" borderId="73" applyNumberFormat="0" applyProtection="0">
      <alignment horizontal="right" vertical="center"/>
    </xf>
    <xf numFmtId="4" fontId="36" fillId="92" borderId="73" applyNumberFormat="0" applyProtection="0">
      <alignment horizontal="right" vertical="center"/>
    </xf>
    <xf numFmtId="4" fontId="36" fillId="92" borderId="73" applyNumberFormat="0" applyProtection="0">
      <alignment horizontal="right" vertical="center"/>
    </xf>
    <xf numFmtId="4" fontId="36" fillId="92" borderId="73" applyNumberFormat="0" applyProtection="0">
      <alignment horizontal="right" vertical="center"/>
    </xf>
    <xf numFmtId="4" fontId="36" fillId="92" borderId="73" applyNumberFormat="0" applyProtection="0">
      <alignment horizontal="right" vertical="center"/>
    </xf>
    <xf numFmtId="4" fontId="36" fillId="92" borderId="73" applyNumberFormat="0" applyProtection="0">
      <alignment horizontal="right" vertical="center"/>
    </xf>
    <xf numFmtId="4" fontId="36" fillId="92" borderId="73" applyNumberFormat="0" applyProtection="0">
      <alignment horizontal="right" vertical="center"/>
    </xf>
    <xf numFmtId="4" fontId="36" fillId="92" borderId="73" applyNumberFormat="0" applyProtection="0">
      <alignment horizontal="right" vertical="center"/>
    </xf>
    <xf numFmtId="4" fontId="36" fillId="92" borderId="73" applyNumberFormat="0" applyProtection="0">
      <alignment horizontal="right" vertical="center"/>
    </xf>
    <xf numFmtId="4" fontId="36" fillId="92" borderId="73" applyNumberFormat="0" applyProtection="0">
      <alignment horizontal="right" vertical="center"/>
    </xf>
    <xf numFmtId="4" fontId="36" fillId="92" borderId="73" applyNumberFormat="0" applyProtection="0">
      <alignment horizontal="right" vertical="center"/>
    </xf>
    <xf numFmtId="4" fontId="36" fillId="92" borderId="73" applyNumberFormat="0" applyProtection="0">
      <alignment horizontal="right" vertical="center"/>
    </xf>
    <xf numFmtId="4" fontId="36" fillId="92" borderId="73" applyNumberFormat="0" applyProtection="0">
      <alignment horizontal="right" vertical="center"/>
    </xf>
    <xf numFmtId="4" fontId="36" fillId="92" borderId="73" applyNumberFormat="0" applyProtection="0">
      <alignment horizontal="right" vertical="center"/>
    </xf>
    <xf numFmtId="4" fontId="36" fillId="92" borderId="73" applyNumberFormat="0" applyProtection="0">
      <alignment horizontal="right" vertical="center"/>
    </xf>
    <xf numFmtId="4" fontId="36" fillId="92" borderId="73" applyNumberFormat="0" applyProtection="0">
      <alignment horizontal="right" vertical="center"/>
    </xf>
    <xf numFmtId="4" fontId="36" fillId="92" borderId="73" applyNumberFormat="0" applyProtection="0">
      <alignment horizontal="right" vertical="center"/>
    </xf>
    <xf numFmtId="4" fontId="36" fillId="92" borderId="73" applyNumberFormat="0" applyProtection="0">
      <alignment horizontal="right" vertical="center"/>
    </xf>
    <xf numFmtId="4" fontId="36" fillId="92" borderId="73" applyNumberFormat="0" applyProtection="0">
      <alignment horizontal="right" vertical="center"/>
    </xf>
    <xf numFmtId="4" fontId="36" fillId="92" borderId="73" applyNumberFormat="0" applyProtection="0">
      <alignment horizontal="right" vertical="center"/>
    </xf>
    <xf numFmtId="4" fontId="36" fillId="92" borderId="73" applyNumberFormat="0" applyProtection="0">
      <alignment horizontal="right" vertical="center"/>
    </xf>
    <xf numFmtId="4" fontId="36" fillId="92" borderId="73" applyNumberFormat="0" applyProtection="0">
      <alignment horizontal="right" vertical="center"/>
    </xf>
    <xf numFmtId="4" fontId="36" fillId="92" borderId="73" applyNumberFormat="0" applyProtection="0">
      <alignment horizontal="right" vertical="center"/>
    </xf>
    <xf numFmtId="4" fontId="36" fillId="92" borderId="73" applyNumberFormat="0" applyProtection="0">
      <alignment horizontal="right" vertical="center"/>
    </xf>
    <xf numFmtId="4" fontId="36" fillId="92" borderId="73" applyNumberFormat="0" applyProtection="0">
      <alignment horizontal="right" vertical="center"/>
    </xf>
    <xf numFmtId="4" fontId="36" fillId="92" borderId="73" applyNumberFormat="0" applyProtection="0">
      <alignment horizontal="right" vertical="center"/>
    </xf>
    <xf numFmtId="4" fontId="36" fillId="92" borderId="73" applyNumberFormat="0" applyProtection="0">
      <alignment horizontal="right" vertical="center"/>
    </xf>
    <xf numFmtId="4" fontId="36" fillId="92" borderId="73" applyNumberFormat="0" applyProtection="0">
      <alignment horizontal="right" vertical="center"/>
    </xf>
    <xf numFmtId="4" fontId="36" fillId="92" borderId="73" applyNumberFormat="0" applyProtection="0">
      <alignment horizontal="right" vertical="center"/>
    </xf>
    <xf numFmtId="4" fontId="36" fillId="92" borderId="73" applyNumberFormat="0" applyProtection="0">
      <alignment horizontal="right" vertical="center"/>
    </xf>
    <xf numFmtId="4" fontId="36" fillId="92" borderId="73" applyNumberFormat="0" applyProtection="0">
      <alignment horizontal="right" vertical="center"/>
    </xf>
    <xf numFmtId="4" fontId="36" fillId="92" borderId="73" applyNumberFormat="0" applyProtection="0">
      <alignment horizontal="right" vertical="center"/>
    </xf>
    <xf numFmtId="4" fontId="36" fillId="92" borderId="73" applyNumberFormat="0" applyProtection="0">
      <alignment horizontal="right" vertical="center"/>
    </xf>
    <xf numFmtId="4" fontId="36" fillId="92" borderId="73" applyNumberFormat="0" applyProtection="0">
      <alignment horizontal="right" vertical="center"/>
    </xf>
    <xf numFmtId="4" fontId="36" fillId="92" borderId="73" applyNumberFormat="0" applyProtection="0">
      <alignment horizontal="right" vertical="center"/>
    </xf>
    <xf numFmtId="4" fontId="36" fillId="92" borderId="73" applyNumberFormat="0" applyProtection="0">
      <alignment horizontal="right" vertical="center"/>
    </xf>
    <xf numFmtId="4" fontId="36" fillId="92" borderId="73" applyNumberFormat="0" applyProtection="0">
      <alignment horizontal="right" vertical="center"/>
    </xf>
    <xf numFmtId="4" fontId="36" fillId="92" borderId="73" applyNumberFormat="0" applyProtection="0">
      <alignment horizontal="right" vertical="center"/>
    </xf>
    <xf numFmtId="4" fontId="36" fillId="92" borderId="73" applyNumberFormat="0" applyProtection="0">
      <alignment horizontal="right" vertical="center"/>
    </xf>
    <xf numFmtId="4" fontId="36" fillId="92" borderId="73" applyNumberFormat="0" applyProtection="0">
      <alignment horizontal="right" vertical="center"/>
    </xf>
    <xf numFmtId="4" fontId="36" fillId="92" borderId="73" applyNumberFormat="0" applyProtection="0">
      <alignment horizontal="right" vertical="center"/>
    </xf>
    <xf numFmtId="4" fontId="36" fillId="92" borderId="73" applyNumberFormat="0" applyProtection="0">
      <alignment horizontal="right" vertical="center"/>
    </xf>
    <xf numFmtId="4" fontId="36" fillId="92" borderId="73" applyNumberFormat="0" applyProtection="0">
      <alignment horizontal="right" vertical="center"/>
    </xf>
    <xf numFmtId="4" fontId="36" fillId="92" borderId="73" applyNumberFormat="0" applyProtection="0">
      <alignment horizontal="right" vertical="center"/>
    </xf>
    <xf numFmtId="4" fontId="36" fillId="92" borderId="73" applyNumberFormat="0" applyProtection="0">
      <alignment horizontal="right" vertical="center"/>
    </xf>
    <xf numFmtId="4" fontId="36" fillId="92" borderId="73" applyNumberFormat="0" applyProtection="0">
      <alignment horizontal="right" vertical="center"/>
    </xf>
    <xf numFmtId="4" fontId="36" fillId="92" borderId="73" applyNumberFormat="0" applyProtection="0">
      <alignment horizontal="right" vertical="center"/>
    </xf>
    <xf numFmtId="4" fontId="36" fillId="92" borderId="73" applyNumberFormat="0" applyProtection="0">
      <alignment horizontal="right" vertical="center"/>
    </xf>
    <xf numFmtId="4" fontId="36" fillId="92" borderId="73" applyNumberFormat="0" applyProtection="0">
      <alignment horizontal="right" vertical="center"/>
    </xf>
    <xf numFmtId="4" fontId="36" fillId="92" borderId="73" applyNumberFormat="0" applyProtection="0">
      <alignment horizontal="right" vertical="center"/>
    </xf>
    <xf numFmtId="4" fontId="36" fillId="92" borderId="73" applyNumberFormat="0" applyProtection="0">
      <alignment horizontal="right" vertical="center"/>
    </xf>
    <xf numFmtId="4" fontId="36" fillId="92" borderId="73" applyNumberFormat="0" applyProtection="0">
      <alignment horizontal="right" vertical="center"/>
    </xf>
    <xf numFmtId="4" fontId="36" fillId="92" borderId="73" applyNumberFormat="0" applyProtection="0">
      <alignment horizontal="right" vertical="center"/>
    </xf>
    <xf numFmtId="4" fontId="36" fillId="92" borderId="73" applyNumberFormat="0" applyProtection="0">
      <alignment horizontal="right" vertical="center"/>
    </xf>
    <xf numFmtId="4" fontId="36" fillId="92" borderId="73" applyNumberFormat="0" applyProtection="0">
      <alignment horizontal="right" vertical="center"/>
    </xf>
    <xf numFmtId="4" fontId="36" fillId="92" borderId="73" applyNumberFormat="0" applyProtection="0">
      <alignment horizontal="right" vertical="center"/>
    </xf>
    <xf numFmtId="4" fontId="36" fillId="92" borderId="73" applyNumberFormat="0" applyProtection="0">
      <alignment horizontal="right" vertical="center"/>
    </xf>
    <xf numFmtId="4" fontId="36" fillId="92" borderId="73" applyNumberFormat="0" applyProtection="0">
      <alignment horizontal="right" vertical="center"/>
    </xf>
    <xf numFmtId="4" fontId="36" fillId="92" borderId="73" applyNumberFormat="0" applyProtection="0">
      <alignment horizontal="right" vertical="center"/>
    </xf>
    <xf numFmtId="4" fontId="36" fillId="92" borderId="73" applyNumberFormat="0" applyProtection="0">
      <alignment horizontal="right" vertical="center"/>
    </xf>
    <xf numFmtId="4" fontId="36" fillId="92" borderId="73" applyNumberFormat="0" applyProtection="0">
      <alignment horizontal="right" vertical="center"/>
    </xf>
    <xf numFmtId="4" fontId="36" fillId="92" borderId="73" applyNumberFormat="0" applyProtection="0">
      <alignment horizontal="right" vertical="center"/>
    </xf>
    <xf numFmtId="4" fontId="36" fillId="92" borderId="73" applyNumberFormat="0" applyProtection="0">
      <alignment horizontal="right" vertical="center"/>
    </xf>
    <xf numFmtId="4" fontId="36" fillId="92" borderId="73" applyNumberFormat="0" applyProtection="0">
      <alignment horizontal="right" vertical="center"/>
    </xf>
    <xf numFmtId="4" fontId="36" fillId="92" borderId="73" applyNumberFormat="0" applyProtection="0">
      <alignment horizontal="right" vertical="center"/>
    </xf>
    <xf numFmtId="4" fontId="36" fillId="92" borderId="73" applyNumberFormat="0" applyProtection="0">
      <alignment horizontal="right" vertical="center"/>
    </xf>
    <xf numFmtId="4" fontId="36" fillId="92" borderId="73" applyNumberFormat="0" applyProtection="0">
      <alignment horizontal="right" vertical="center"/>
    </xf>
    <xf numFmtId="4" fontId="36" fillId="92" borderId="73" applyNumberFormat="0" applyProtection="0">
      <alignment horizontal="right" vertical="center"/>
    </xf>
    <xf numFmtId="4" fontId="36" fillId="92" borderId="73" applyNumberFormat="0" applyProtection="0">
      <alignment horizontal="right" vertical="center"/>
    </xf>
    <xf numFmtId="4" fontId="36" fillId="92" borderId="73" applyNumberFormat="0" applyProtection="0">
      <alignment horizontal="right" vertical="center"/>
    </xf>
    <xf numFmtId="4" fontId="36" fillId="92" borderId="73" applyNumberFormat="0" applyProtection="0">
      <alignment horizontal="right" vertical="center"/>
    </xf>
    <xf numFmtId="4" fontId="36" fillId="92" borderId="73" applyNumberFormat="0" applyProtection="0">
      <alignment horizontal="right" vertical="center"/>
    </xf>
    <xf numFmtId="4" fontId="36" fillId="92" borderId="73" applyNumberFormat="0" applyProtection="0">
      <alignment horizontal="right" vertical="center"/>
    </xf>
    <xf numFmtId="4" fontId="36" fillId="92" borderId="73" applyNumberFormat="0" applyProtection="0">
      <alignment horizontal="right" vertical="center"/>
    </xf>
    <xf numFmtId="4" fontId="36" fillId="92" borderId="73" applyNumberFormat="0" applyProtection="0">
      <alignment horizontal="right" vertical="center"/>
    </xf>
    <xf numFmtId="4" fontId="36" fillId="92" borderId="73" applyNumberFormat="0" applyProtection="0">
      <alignment horizontal="right" vertical="center"/>
    </xf>
    <xf numFmtId="4" fontId="36" fillId="92" borderId="73" applyNumberFormat="0" applyProtection="0">
      <alignment horizontal="right" vertical="center"/>
    </xf>
    <xf numFmtId="4" fontId="36" fillId="92" borderId="73" applyNumberFormat="0" applyProtection="0">
      <alignment horizontal="right" vertical="center"/>
    </xf>
    <xf numFmtId="4" fontId="36" fillId="92" borderId="73" applyNumberFormat="0" applyProtection="0">
      <alignment horizontal="right" vertical="center"/>
    </xf>
    <xf numFmtId="4" fontId="36" fillId="92" borderId="73" applyNumberFormat="0" applyProtection="0">
      <alignment horizontal="right" vertical="center"/>
    </xf>
    <xf numFmtId="4" fontId="36" fillId="92" borderId="73" applyNumberFormat="0" applyProtection="0">
      <alignment horizontal="right" vertical="center"/>
    </xf>
    <xf numFmtId="4" fontId="36" fillId="92" borderId="73" applyNumberFormat="0" applyProtection="0">
      <alignment horizontal="right" vertical="center"/>
    </xf>
    <xf numFmtId="4" fontId="36" fillId="92" borderId="73" applyNumberFormat="0" applyProtection="0">
      <alignment horizontal="right" vertical="center"/>
    </xf>
    <xf numFmtId="4" fontId="36" fillId="92" borderId="73" applyNumberFormat="0" applyProtection="0">
      <alignment horizontal="right" vertical="center"/>
    </xf>
    <xf numFmtId="4" fontId="36" fillId="92" borderId="73" applyNumberFormat="0" applyProtection="0">
      <alignment horizontal="right" vertical="center"/>
    </xf>
    <xf numFmtId="4" fontId="36" fillId="92" borderId="73" applyNumberFormat="0" applyProtection="0">
      <alignment horizontal="right" vertical="center"/>
    </xf>
    <xf numFmtId="4" fontId="36" fillId="92" borderId="73" applyNumberFormat="0" applyProtection="0">
      <alignment horizontal="right" vertical="center"/>
    </xf>
    <xf numFmtId="4" fontId="36" fillId="92" borderId="73" applyNumberFormat="0" applyProtection="0">
      <alignment horizontal="right" vertical="center"/>
    </xf>
    <xf numFmtId="4" fontId="36" fillId="92" borderId="73" applyNumberFormat="0" applyProtection="0">
      <alignment horizontal="right" vertical="center"/>
    </xf>
    <xf numFmtId="4" fontId="36" fillId="92" borderId="73" applyNumberFormat="0" applyProtection="0">
      <alignment horizontal="right" vertical="center"/>
    </xf>
    <xf numFmtId="4" fontId="36" fillId="92" borderId="73" applyNumberFormat="0" applyProtection="0">
      <alignment horizontal="right" vertical="center"/>
    </xf>
    <xf numFmtId="4" fontId="36" fillId="92" borderId="73" applyNumberFormat="0" applyProtection="0">
      <alignment horizontal="right" vertical="center"/>
    </xf>
    <xf numFmtId="4" fontId="36" fillId="92" borderId="73" applyNumberFormat="0" applyProtection="0">
      <alignment horizontal="right" vertical="center"/>
    </xf>
    <xf numFmtId="4" fontId="36" fillId="92" borderId="73" applyNumberFormat="0" applyProtection="0">
      <alignment horizontal="right" vertical="center"/>
    </xf>
    <xf numFmtId="4" fontId="36" fillId="92" borderId="73" applyNumberFormat="0" applyProtection="0">
      <alignment horizontal="right" vertical="center"/>
    </xf>
    <xf numFmtId="4" fontId="36" fillId="92" borderId="73" applyNumberFormat="0" applyProtection="0">
      <alignment horizontal="right" vertical="center"/>
    </xf>
    <xf numFmtId="4" fontId="36" fillId="92" borderId="73" applyNumberFormat="0" applyProtection="0">
      <alignment horizontal="right" vertical="center"/>
    </xf>
    <xf numFmtId="4" fontId="36" fillId="92" borderId="73" applyNumberFormat="0" applyProtection="0">
      <alignment horizontal="right" vertical="center"/>
    </xf>
    <xf numFmtId="4" fontId="36" fillId="92" borderId="73" applyNumberFormat="0" applyProtection="0">
      <alignment horizontal="right" vertical="center"/>
    </xf>
    <xf numFmtId="4" fontId="36" fillId="92" borderId="73" applyNumberFormat="0" applyProtection="0">
      <alignment horizontal="right" vertical="center"/>
    </xf>
    <xf numFmtId="4" fontId="36" fillId="92" borderId="73" applyNumberFormat="0" applyProtection="0">
      <alignment horizontal="right" vertical="center"/>
    </xf>
    <xf numFmtId="4" fontId="36" fillId="92" borderId="73" applyNumberFormat="0" applyProtection="0">
      <alignment horizontal="right" vertical="center"/>
    </xf>
    <xf numFmtId="4" fontId="36" fillId="92" borderId="73" applyNumberFormat="0" applyProtection="0">
      <alignment horizontal="right" vertical="center"/>
    </xf>
    <xf numFmtId="4" fontId="36" fillId="92" borderId="73" applyNumberFormat="0" applyProtection="0">
      <alignment horizontal="right" vertical="center"/>
    </xf>
    <xf numFmtId="4" fontId="36" fillId="92" borderId="73" applyNumberFormat="0" applyProtection="0">
      <alignment horizontal="right" vertical="center"/>
    </xf>
    <xf numFmtId="4" fontId="36" fillId="92" borderId="73" applyNumberFormat="0" applyProtection="0">
      <alignment horizontal="right" vertical="center"/>
    </xf>
    <xf numFmtId="4" fontId="36" fillId="92" borderId="73" applyNumberFormat="0" applyProtection="0">
      <alignment horizontal="right" vertical="center"/>
    </xf>
    <xf numFmtId="4" fontId="36" fillId="92" borderId="73" applyNumberFormat="0" applyProtection="0">
      <alignment horizontal="right" vertical="center"/>
    </xf>
    <xf numFmtId="4" fontId="36" fillId="92" borderId="73" applyNumberFormat="0" applyProtection="0">
      <alignment horizontal="right" vertical="center"/>
    </xf>
    <xf numFmtId="4" fontId="36" fillId="92" borderId="73" applyNumberFormat="0" applyProtection="0">
      <alignment horizontal="right" vertical="center"/>
    </xf>
    <xf numFmtId="4" fontId="36" fillId="92" borderId="73" applyNumberFormat="0" applyProtection="0">
      <alignment horizontal="right" vertical="center"/>
    </xf>
    <xf numFmtId="4" fontId="36" fillId="92" borderId="73" applyNumberFormat="0" applyProtection="0">
      <alignment horizontal="right" vertical="center"/>
    </xf>
    <xf numFmtId="4" fontId="36" fillId="92" borderId="73" applyNumberFormat="0" applyProtection="0">
      <alignment horizontal="right" vertical="center"/>
    </xf>
    <xf numFmtId="4" fontId="36" fillId="92" borderId="73" applyNumberFormat="0" applyProtection="0">
      <alignment horizontal="right" vertical="center"/>
    </xf>
    <xf numFmtId="4" fontId="36" fillId="92" borderId="73" applyNumberFormat="0" applyProtection="0">
      <alignment horizontal="right" vertical="center"/>
    </xf>
    <xf numFmtId="4" fontId="36" fillId="92" borderId="73" applyNumberFormat="0" applyProtection="0">
      <alignment horizontal="right" vertical="center"/>
    </xf>
    <xf numFmtId="4" fontId="36" fillId="92" borderId="73" applyNumberFormat="0" applyProtection="0">
      <alignment horizontal="right" vertical="center"/>
    </xf>
    <xf numFmtId="4" fontId="36" fillId="92" borderId="73" applyNumberFormat="0" applyProtection="0">
      <alignment horizontal="right" vertical="center"/>
    </xf>
    <xf numFmtId="4" fontId="36" fillId="92" borderId="73" applyNumberFormat="0" applyProtection="0">
      <alignment horizontal="right" vertical="center"/>
    </xf>
    <xf numFmtId="4" fontId="36" fillId="92" borderId="73" applyNumberFormat="0" applyProtection="0">
      <alignment horizontal="right" vertical="center"/>
    </xf>
    <xf numFmtId="4" fontId="36" fillId="92" borderId="73" applyNumberFormat="0" applyProtection="0">
      <alignment horizontal="right" vertical="center"/>
    </xf>
    <xf numFmtId="4" fontId="36" fillId="92" borderId="73" applyNumberFormat="0" applyProtection="0">
      <alignment horizontal="right" vertical="center"/>
    </xf>
    <xf numFmtId="4" fontId="36" fillId="92" borderId="73" applyNumberFormat="0" applyProtection="0">
      <alignment horizontal="right" vertical="center"/>
    </xf>
    <xf numFmtId="4" fontId="36" fillId="92" borderId="73" applyNumberFormat="0" applyProtection="0">
      <alignment horizontal="right" vertical="center"/>
    </xf>
    <xf numFmtId="4" fontId="36" fillId="92" borderId="73" applyNumberFormat="0" applyProtection="0">
      <alignment horizontal="right" vertical="center"/>
    </xf>
    <xf numFmtId="4" fontId="36" fillId="92" borderId="73" applyNumberFormat="0" applyProtection="0">
      <alignment horizontal="right" vertical="center"/>
    </xf>
    <xf numFmtId="4" fontId="36" fillId="92" borderId="73" applyNumberFormat="0" applyProtection="0">
      <alignment horizontal="right" vertical="center"/>
    </xf>
    <xf numFmtId="4" fontId="36" fillId="92" borderId="73" applyNumberFormat="0" applyProtection="0">
      <alignment horizontal="right" vertical="center"/>
    </xf>
    <xf numFmtId="4" fontId="36" fillId="92" borderId="73" applyNumberFormat="0" applyProtection="0">
      <alignment horizontal="right" vertical="center"/>
    </xf>
    <xf numFmtId="4" fontId="36" fillId="92" borderId="73" applyNumberFormat="0" applyProtection="0">
      <alignment horizontal="right" vertical="center"/>
    </xf>
    <xf numFmtId="4" fontId="36" fillId="92" borderId="73" applyNumberFormat="0" applyProtection="0">
      <alignment horizontal="right" vertical="center"/>
    </xf>
    <xf numFmtId="4" fontId="36" fillId="92" borderId="73" applyNumberFormat="0" applyProtection="0">
      <alignment horizontal="right" vertical="center"/>
    </xf>
    <xf numFmtId="4" fontId="36" fillId="92" borderId="73" applyNumberFormat="0" applyProtection="0">
      <alignment horizontal="right" vertical="center"/>
    </xf>
    <xf numFmtId="4" fontId="36" fillId="92" borderId="73" applyNumberFormat="0" applyProtection="0">
      <alignment horizontal="right" vertical="center"/>
    </xf>
    <xf numFmtId="4" fontId="36" fillId="92" borderId="73" applyNumberFormat="0" applyProtection="0">
      <alignment horizontal="right" vertical="center"/>
    </xf>
    <xf numFmtId="4" fontId="36" fillId="92" borderId="73" applyNumberFormat="0" applyProtection="0">
      <alignment horizontal="right" vertical="center"/>
    </xf>
    <xf numFmtId="4" fontId="36" fillId="92" borderId="73" applyNumberFormat="0" applyProtection="0">
      <alignment horizontal="right" vertical="center"/>
    </xf>
    <xf numFmtId="4" fontId="36" fillId="92" borderId="73" applyNumberFormat="0" applyProtection="0">
      <alignment horizontal="right" vertical="center"/>
    </xf>
    <xf numFmtId="4" fontId="36" fillId="92" borderId="73" applyNumberFormat="0" applyProtection="0">
      <alignment horizontal="right" vertical="center"/>
    </xf>
    <xf numFmtId="4" fontId="36" fillId="92" borderId="73" applyNumberFormat="0" applyProtection="0">
      <alignment horizontal="right" vertical="center"/>
    </xf>
    <xf numFmtId="4" fontId="36" fillId="92" borderId="73" applyNumberFormat="0" applyProtection="0">
      <alignment horizontal="right" vertical="center"/>
    </xf>
    <xf numFmtId="4" fontId="36" fillId="92" borderId="73" applyNumberFormat="0" applyProtection="0">
      <alignment horizontal="right" vertical="center"/>
    </xf>
    <xf numFmtId="4" fontId="36" fillId="92" borderId="73" applyNumberFormat="0" applyProtection="0">
      <alignment horizontal="right" vertical="center"/>
    </xf>
    <xf numFmtId="4" fontId="36" fillId="92" borderId="73" applyNumberFormat="0" applyProtection="0">
      <alignment horizontal="right" vertical="center"/>
    </xf>
    <xf numFmtId="4" fontId="36" fillId="92" borderId="73" applyNumberFormat="0" applyProtection="0">
      <alignment horizontal="right" vertical="center"/>
    </xf>
    <xf numFmtId="4" fontId="36" fillId="92" borderId="73" applyNumberFormat="0" applyProtection="0">
      <alignment horizontal="right" vertical="center"/>
    </xf>
    <xf numFmtId="4" fontId="36" fillId="92" borderId="73" applyNumberFormat="0" applyProtection="0">
      <alignment horizontal="right" vertical="center"/>
    </xf>
    <xf numFmtId="4" fontId="36" fillId="92" borderId="73" applyNumberFormat="0" applyProtection="0">
      <alignment horizontal="right" vertical="center"/>
    </xf>
    <xf numFmtId="4" fontId="36" fillId="92" borderId="73" applyNumberFormat="0" applyProtection="0">
      <alignment horizontal="right" vertical="center"/>
    </xf>
    <xf numFmtId="4" fontId="36" fillId="92" borderId="73" applyNumberFormat="0" applyProtection="0">
      <alignment horizontal="right" vertical="center"/>
    </xf>
    <xf numFmtId="4" fontId="36" fillId="92" borderId="73" applyNumberFormat="0" applyProtection="0">
      <alignment horizontal="right" vertical="center"/>
    </xf>
    <xf numFmtId="4" fontId="36" fillId="92" borderId="73" applyNumberFormat="0" applyProtection="0">
      <alignment horizontal="right" vertical="center"/>
    </xf>
    <xf numFmtId="4" fontId="36" fillId="92" borderId="73" applyNumberFormat="0" applyProtection="0">
      <alignment horizontal="right" vertical="center"/>
    </xf>
    <xf numFmtId="4" fontId="36" fillId="92" borderId="73" applyNumberFormat="0" applyProtection="0">
      <alignment horizontal="right" vertical="center"/>
    </xf>
    <xf numFmtId="4" fontId="36" fillId="92" borderId="73" applyNumberFormat="0" applyProtection="0">
      <alignment horizontal="right" vertical="center"/>
    </xf>
    <xf numFmtId="4" fontId="36" fillId="92" borderId="73" applyNumberFormat="0" applyProtection="0">
      <alignment horizontal="right" vertical="center"/>
    </xf>
    <xf numFmtId="4" fontId="36" fillId="92" borderId="73" applyNumberFormat="0" applyProtection="0">
      <alignment horizontal="right" vertical="center"/>
    </xf>
    <xf numFmtId="4" fontId="36" fillId="92" borderId="73" applyNumberFormat="0" applyProtection="0">
      <alignment horizontal="right" vertical="center"/>
    </xf>
    <xf numFmtId="4" fontId="36" fillId="92" borderId="73" applyNumberFormat="0" applyProtection="0">
      <alignment horizontal="right" vertical="center"/>
    </xf>
    <xf numFmtId="4" fontId="36" fillId="92" borderId="73" applyNumberFormat="0" applyProtection="0">
      <alignment horizontal="right" vertical="center"/>
    </xf>
    <xf numFmtId="4" fontId="36" fillId="92" borderId="73" applyNumberFormat="0" applyProtection="0">
      <alignment horizontal="right" vertical="center"/>
    </xf>
    <xf numFmtId="4" fontId="36" fillId="92" borderId="73" applyNumberFormat="0" applyProtection="0">
      <alignment horizontal="right" vertical="center"/>
    </xf>
    <xf numFmtId="4" fontId="36" fillId="92" borderId="73" applyNumberFormat="0" applyProtection="0">
      <alignment horizontal="right" vertical="center"/>
    </xf>
    <xf numFmtId="4" fontId="36" fillId="92" borderId="73" applyNumberFormat="0" applyProtection="0">
      <alignment horizontal="right" vertical="center"/>
    </xf>
    <xf numFmtId="4" fontId="36" fillId="92" borderId="73" applyNumberFormat="0" applyProtection="0">
      <alignment horizontal="right" vertical="center"/>
    </xf>
    <xf numFmtId="4" fontId="36" fillId="92" borderId="73" applyNumberFormat="0" applyProtection="0">
      <alignment horizontal="right" vertical="center"/>
    </xf>
    <xf numFmtId="4" fontId="36" fillId="92" borderId="73" applyNumberFormat="0" applyProtection="0">
      <alignment horizontal="right" vertical="center"/>
    </xf>
    <xf numFmtId="4" fontId="36" fillId="92" borderId="73" applyNumberFormat="0" applyProtection="0">
      <alignment horizontal="right" vertical="center"/>
    </xf>
    <xf numFmtId="4" fontId="36" fillId="92" borderId="73" applyNumberFormat="0" applyProtection="0">
      <alignment horizontal="right" vertical="center"/>
    </xf>
    <xf numFmtId="4" fontId="36" fillId="92" borderId="73" applyNumberFormat="0" applyProtection="0">
      <alignment horizontal="right" vertical="center"/>
    </xf>
    <xf numFmtId="4" fontId="36" fillId="92" borderId="73" applyNumberFormat="0" applyProtection="0">
      <alignment horizontal="right" vertical="center"/>
    </xf>
    <xf numFmtId="4" fontId="36" fillId="92" borderId="73" applyNumberFormat="0" applyProtection="0">
      <alignment horizontal="right" vertical="center"/>
    </xf>
    <xf numFmtId="4" fontId="36" fillId="92" borderId="73" applyNumberFormat="0" applyProtection="0">
      <alignment horizontal="right" vertical="center"/>
    </xf>
    <xf numFmtId="4" fontId="36" fillId="92" borderId="73" applyNumberFormat="0" applyProtection="0">
      <alignment horizontal="right" vertical="center"/>
    </xf>
    <xf numFmtId="4" fontId="36" fillId="92" borderId="73" applyNumberFormat="0" applyProtection="0">
      <alignment horizontal="right" vertical="center"/>
    </xf>
    <xf numFmtId="4" fontId="36" fillId="92" borderId="73" applyNumberFormat="0" applyProtection="0">
      <alignment horizontal="right" vertical="center"/>
    </xf>
    <xf numFmtId="4" fontId="36" fillId="92" borderId="73" applyNumberFormat="0" applyProtection="0">
      <alignment horizontal="right" vertical="center"/>
    </xf>
    <xf numFmtId="4" fontId="36" fillId="92" borderId="73" applyNumberFormat="0" applyProtection="0">
      <alignment horizontal="right" vertical="center"/>
    </xf>
    <xf numFmtId="4" fontId="36" fillId="92" borderId="73" applyNumberFormat="0" applyProtection="0">
      <alignment horizontal="right" vertical="center"/>
    </xf>
    <xf numFmtId="4" fontId="36" fillId="92" borderId="73" applyNumberFormat="0" applyProtection="0">
      <alignment horizontal="right" vertical="center"/>
    </xf>
    <xf numFmtId="4" fontId="36" fillId="92" borderId="73" applyNumberFormat="0" applyProtection="0">
      <alignment horizontal="right" vertical="center"/>
    </xf>
    <xf numFmtId="4" fontId="36" fillId="92" borderId="73" applyNumberFormat="0" applyProtection="0">
      <alignment horizontal="right" vertical="center"/>
    </xf>
    <xf numFmtId="4" fontId="36" fillId="92" borderId="73" applyNumberFormat="0" applyProtection="0">
      <alignment horizontal="right" vertical="center"/>
    </xf>
    <xf numFmtId="4" fontId="36" fillId="92" borderId="73" applyNumberFormat="0" applyProtection="0">
      <alignment horizontal="right" vertical="center"/>
    </xf>
    <xf numFmtId="4" fontId="36" fillId="92" borderId="73" applyNumberFormat="0" applyProtection="0">
      <alignment horizontal="right" vertical="center"/>
    </xf>
    <xf numFmtId="4" fontId="36" fillId="92" borderId="73" applyNumberFormat="0" applyProtection="0">
      <alignment horizontal="right" vertical="center"/>
    </xf>
    <xf numFmtId="4" fontId="36" fillId="92" borderId="73" applyNumberFormat="0" applyProtection="0">
      <alignment horizontal="right" vertical="center"/>
    </xf>
    <xf numFmtId="4" fontId="36" fillId="92" borderId="73" applyNumberFormat="0" applyProtection="0">
      <alignment horizontal="right" vertical="center"/>
    </xf>
    <xf numFmtId="4" fontId="36" fillId="92" borderId="73" applyNumberFormat="0" applyProtection="0">
      <alignment horizontal="right" vertical="center"/>
    </xf>
    <xf numFmtId="4" fontId="36" fillId="92" borderId="73" applyNumberFormat="0" applyProtection="0">
      <alignment horizontal="right" vertical="center"/>
    </xf>
    <xf numFmtId="4" fontId="36" fillId="92" borderId="73" applyNumberFormat="0" applyProtection="0">
      <alignment horizontal="right" vertical="center"/>
    </xf>
    <xf numFmtId="4" fontId="36" fillId="92" borderId="73" applyNumberFormat="0" applyProtection="0">
      <alignment horizontal="right" vertical="center"/>
    </xf>
    <xf numFmtId="4" fontId="36" fillId="92" borderId="73" applyNumberFormat="0" applyProtection="0">
      <alignment horizontal="right" vertical="center"/>
    </xf>
    <xf numFmtId="4" fontId="36" fillId="92" borderId="73" applyNumberFormat="0" applyProtection="0">
      <alignment horizontal="right" vertical="center"/>
    </xf>
    <xf numFmtId="4" fontId="36" fillId="92" borderId="73" applyNumberFormat="0" applyProtection="0">
      <alignment horizontal="right" vertical="center"/>
    </xf>
    <xf numFmtId="4" fontId="36" fillId="92" borderId="73" applyNumberFormat="0" applyProtection="0">
      <alignment horizontal="right" vertical="center"/>
    </xf>
    <xf numFmtId="4" fontId="36" fillId="92" borderId="73" applyNumberFormat="0" applyProtection="0">
      <alignment horizontal="right" vertical="center"/>
    </xf>
    <xf numFmtId="4" fontId="36" fillId="92" borderId="73" applyNumberFormat="0" applyProtection="0">
      <alignment horizontal="right" vertical="center"/>
    </xf>
    <xf numFmtId="4" fontId="36" fillId="92" borderId="73" applyNumberFormat="0" applyProtection="0">
      <alignment horizontal="right" vertical="center"/>
    </xf>
    <xf numFmtId="4" fontId="36" fillId="92" borderId="73" applyNumberFormat="0" applyProtection="0">
      <alignment horizontal="right" vertical="center"/>
    </xf>
    <xf numFmtId="4" fontId="36" fillId="92" borderId="73" applyNumberFormat="0" applyProtection="0">
      <alignment horizontal="right" vertical="center"/>
    </xf>
    <xf numFmtId="4" fontId="36" fillId="92" borderId="73" applyNumberFormat="0" applyProtection="0">
      <alignment horizontal="right" vertical="center"/>
    </xf>
    <xf numFmtId="4" fontId="36" fillId="92" borderId="73" applyNumberFormat="0" applyProtection="0">
      <alignment horizontal="right" vertical="center"/>
    </xf>
    <xf numFmtId="4" fontId="36" fillId="92" borderId="73" applyNumberFormat="0" applyProtection="0">
      <alignment horizontal="right" vertical="center"/>
    </xf>
    <xf numFmtId="4" fontId="36" fillId="92" borderId="73" applyNumberFormat="0" applyProtection="0">
      <alignment horizontal="right" vertical="center"/>
    </xf>
    <xf numFmtId="4" fontId="36" fillId="92" borderId="73" applyNumberFormat="0" applyProtection="0">
      <alignment horizontal="right" vertical="center"/>
    </xf>
    <xf numFmtId="4" fontId="36" fillId="92" borderId="73" applyNumberFormat="0" applyProtection="0">
      <alignment horizontal="right" vertical="center"/>
    </xf>
    <xf numFmtId="4" fontId="36" fillId="92" borderId="73" applyNumberFormat="0" applyProtection="0">
      <alignment horizontal="right" vertical="center"/>
    </xf>
    <xf numFmtId="4" fontId="36" fillId="92" borderId="73" applyNumberFormat="0" applyProtection="0">
      <alignment horizontal="right" vertical="center"/>
    </xf>
    <xf numFmtId="4" fontId="36" fillId="92" borderId="73" applyNumberFormat="0" applyProtection="0">
      <alignment horizontal="right" vertical="center"/>
    </xf>
    <xf numFmtId="4" fontId="36" fillId="92" borderId="73" applyNumberFormat="0" applyProtection="0">
      <alignment horizontal="right" vertical="center"/>
    </xf>
    <xf numFmtId="4" fontId="36" fillId="92" borderId="73" applyNumberFormat="0" applyProtection="0">
      <alignment horizontal="right" vertical="center"/>
    </xf>
    <xf numFmtId="4" fontId="36" fillId="92" borderId="73" applyNumberFormat="0" applyProtection="0">
      <alignment horizontal="right" vertical="center"/>
    </xf>
    <xf numFmtId="4" fontId="36" fillId="92" borderId="73" applyNumberFormat="0" applyProtection="0">
      <alignment horizontal="right" vertical="center"/>
    </xf>
    <xf numFmtId="4" fontId="36" fillId="92" borderId="73" applyNumberFormat="0" applyProtection="0">
      <alignment horizontal="right" vertical="center"/>
    </xf>
    <xf numFmtId="4" fontId="36" fillId="92" borderId="73" applyNumberFormat="0" applyProtection="0">
      <alignment horizontal="right" vertical="center"/>
    </xf>
    <xf numFmtId="4" fontId="36" fillId="92" borderId="73" applyNumberFormat="0" applyProtection="0">
      <alignment horizontal="right" vertical="center"/>
    </xf>
    <xf numFmtId="4" fontId="36" fillId="92" borderId="73" applyNumberFormat="0" applyProtection="0">
      <alignment horizontal="right" vertical="center"/>
    </xf>
    <xf numFmtId="4" fontId="36" fillId="92" borderId="73" applyNumberFormat="0" applyProtection="0">
      <alignment horizontal="right" vertical="center"/>
    </xf>
    <xf numFmtId="4" fontId="36" fillId="92" borderId="73" applyNumberFormat="0" applyProtection="0">
      <alignment horizontal="right" vertical="center"/>
    </xf>
    <xf numFmtId="4" fontId="36" fillId="92" borderId="73" applyNumberFormat="0" applyProtection="0">
      <alignment horizontal="right" vertical="center"/>
    </xf>
    <xf numFmtId="4" fontId="36" fillId="92" borderId="73" applyNumberFormat="0" applyProtection="0">
      <alignment horizontal="right" vertical="center"/>
    </xf>
    <xf numFmtId="4" fontId="36" fillId="92" borderId="73" applyNumberFormat="0" applyProtection="0">
      <alignment horizontal="right" vertical="center"/>
    </xf>
    <xf numFmtId="4" fontId="36" fillId="92" borderId="73" applyNumberFormat="0" applyProtection="0">
      <alignment horizontal="right" vertical="center"/>
    </xf>
    <xf numFmtId="4" fontId="36" fillId="92" borderId="73" applyNumberFormat="0" applyProtection="0">
      <alignment horizontal="right" vertical="center"/>
    </xf>
    <xf numFmtId="4" fontId="36" fillId="92" borderId="73" applyNumberFormat="0" applyProtection="0">
      <alignment horizontal="right" vertical="center"/>
    </xf>
    <xf numFmtId="4" fontId="36" fillId="92" borderId="73" applyNumberFormat="0" applyProtection="0">
      <alignment horizontal="right" vertical="center"/>
    </xf>
    <xf numFmtId="4" fontId="36" fillId="92" borderId="73" applyNumberFormat="0" applyProtection="0">
      <alignment horizontal="right" vertical="center"/>
    </xf>
    <xf numFmtId="4" fontId="36" fillId="92" borderId="73" applyNumberFormat="0" applyProtection="0">
      <alignment horizontal="right" vertical="center"/>
    </xf>
    <xf numFmtId="4" fontId="36" fillId="92" borderId="73" applyNumberFormat="0" applyProtection="0">
      <alignment horizontal="right" vertical="center"/>
    </xf>
    <xf numFmtId="4" fontId="36" fillId="92" borderId="73" applyNumberFormat="0" applyProtection="0">
      <alignment horizontal="right" vertical="center"/>
    </xf>
    <xf numFmtId="4" fontId="36" fillId="92" borderId="73" applyNumberFormat="0" applyProtection="0">
      <alignment horizontal="right" vertical="center"/>
    </xf>
    <xf numFmtId="4" fontId="36" fillId="92" borderId="73" applyNumberFormat="0" applyProtection="0">
      <alignment horizontal="right" vertical="center"/>
    </xf>
    <xf numFmtId="4" fontId="36" fillId="92" borderId="73" applyNumberFormat="0" applyProtection="0">
      <alignment horizontal="right" vertical="center"/>
    </xf>
    <xf numFmtId="4" fontId="36" fillId="92" borderId="73" applyNumberFormat="0" applyProtection="0">
      <alignment horizontal="right" vertical="center"/>
    </xf>
    <xf numFmtId="4" fontId="36" fillId="92" borderId="73" applyNumberFormat="0" applyProtection="0">
      <alignment horizontal="right" vertical="center"/>
    </xf>
    <xf numFmtId="4" fontId="36" fillId="92" borderId="73" applyNumberFormat="0" applyProtection="0">
      <alignment horizontal="right" vertical="center"/>
    </xf>
    <xf numFmtId="4" fontId="36" fillId="92" borderId="73" applyNumberFormat="0" applyProtection="0">
      <alignment horizontal="right" vertical="center"/>
    </xf>
    <xf numFmtId="4" fontId="36" fillId="92" borderId="73" applyNumberFormat="0" applyProtection="0">
      <alignment horizontal="right" vertical="center"/>
    </xf>
    <xf numFmtId="4" fontId="36" fillId="92" borderId="73" applyNumberFormat="0" applyProtection="0">
      <alignment horizontal="right" vertical="center"/>
    </xf>
    <xf numFmtId="4" fontId="36" fillId="92" borderId="73" applyNumberFormat="0" applyProtection="0">
      <alignment horizontal="right" vertical="center"/>
    </xf>
    <xf numFmtId="4" fontId="36" fillId="92" borderId="73" applyNumberFormat="0" applyProtection="0">
      <alignment horizontal="right" vertical="center"/>
    </xf>
    <xf numFmtId="4" fontId="36" fillId="92" borderId="73" applyNumberFormat="0" applyProtection="0">
      <alignment horizontal="right" vertical="center"/>
    </xf>
    <xf numFmtId="4" fontId="36" fillId="92" borderId="73" applyNumberFormat="0" applyProtection="0">
      <alignment horizontal="right" vertical="center"/>
    </xf>
    <xf numFmtId="4" fontId="36" fillId="92" borderId="73" applyNumberFormat="0" applyProtection="0">
      <alignment horizontal="right" vertical="center"/>
    </xf>
    <xf numFmtId="4" fontId="36" fillId="92" borderId="73" applyNumberFormat="0" applyProtection="0">
      <alignment horizontal="right" vertical="center"/>
    </xf>
    <xf numFmtId="4" fontId="36" fillId="92" borderId="73" applyNumberFormat="0" applyProtection="0">
      <alignment horizontal="right" vertical="center"/>
    </xf>
    <xf numFmtId="4" fontId="36" fillId="92" borderId="73" applyNumberFormat="0" applyProtection="0">
      <alignment horizontal="right" vertical="center"/>
    </xf>
    <xf numFmtId="4" fontId="36" fillId="92" borderId="73" applyNumberFormat="0" applyProtection="0">
      <alignment horizontal="right" vertical="center"/>
    </xf>
    <xf numFmtId="4" fontId="36" fillId="92" borderId="73" applyNumberFormat="0" applyProtection="0">
      <alignment horizontal="right" vertical="center"/>
    </xf>
    <xf numFmtId="4" fontId="36" fillId="92" borderId="73" applyNumberFormat="0" applyProtection="0">
      <alignment horizontal="right" vertical="center"/>
    </xf>
    <xf numFmtId="4" fontId="36" fillId="92" borderId="73" applyNumberFormat="0" applyProtection="0">
      <alignment horizontal="right" vertical="center"/>
    </xf>
    <xf numFmtId="4" fontId="36" fillId="92" borderId="73" applyNumberFormat="0" applyProtection="0">
      <alignment horizontal="right" vertical="center"/>
    </xf>
    <xf numFmtId="4" fontId="36" fillId="92" borderId="73" applyNumberFormat="0" applyProtection="0">
      <alignment horizontal="right" vertical="center"/>
    </xf>
    <xf numFmtId="4" fontId="36" fillId="92" borderId="73" applyNumberFormat="0" applyProtection="0">
      <alignment horizontal="right" vertical="center"/>
    </xf>
    <xf numFmtId="4" fontId="36" fillId="92" borderId="73" applyNumberFormat="0" applyProtection="0">
      <alignment horizontal="right" vertical="center"/>
    </xf>
    <xf numFmtId="4" fontId="36" fillId="92" borderId="73" applyNumberFormat="0" applyProtection="0">
      <alignment horizontal="right" vertical="center"/>
    </xf>
    <xf numFmtId="4" fontId="36" fillId="92" borderId="73" applyNumberFormat="0" applyProtection="0">
      <alignment horizontal="right" vertical="center"/>
    </xf>
    <xf numFmtId="4" fontId="36" fillId="92" borderId="73" applyNumberFormat="0" applyProtection="0">
      <alignment horizontal="right" vertical="center"/>
    </xf>
    <xf numFmtId="4" fontId="36" fillId="92" borderId="73" applyNumberFormat="0" applyProtection="0">
      <alignment horizontal="right" vertical="center"/>
    </xf>
    <xf numFmtId="4" fontId="36" fillId="92" borderId="73" applyNumberFormat="0" applyProtection="0">
      <alignment horizontal="right" vertical="center"/>
    </xf>
    <xf numFmtId="4" fontId="36" fillId="92" borderId="73" applyNumberFormat="0" applyProtection="0">
      <alignment horizontal="right" vertical="center"/>
    </xf>
    <xf numFmtId="4" fontId="36" fillId="92" borderId="73" applyNumberFormat="0" applyProtection="0">
      <alignment horizontal="right" vertical="center"/>
    </xf>
    <xf numFmtId="4" fontId="36" fillId="92" borderId="73" applyNumberFormat="0" applyProtection="0">
      <alignment horizontal="right" vertical="center"/>
    </xf>
    <xf numFmtId="4" fontId="36" fillId="92" borderId="73" applyNumberFormat="0" applyProtection="0">
      <alignment horizontal="right" vertical="center"/>
    </xf>
    <xf numFmtId="4" fontId="36" fillId="92" borderId="73" applyNumberFormat="0" applyProtection="0">
      <alignment horizontal="right" vertical="center"/>
    </xf>
    <xf numFmtId="4" fontId="36" fillId="92" borderId="73" applyNumberFormat="0" applyProtection="0">
      <alignment horizontal="right" vertical="center"/>
    </xf>
    <xf numFmtId="4" fontId="36" fillId="92" borderId="73" applyNumberFormat="0" applyProtection="0">
      <alignment horizontal="right" vertical="center"/>
    </xf>
    <xf numFmtId="4" fontId="36" fillId="92" borderId="73" applyNumberFormat="0" applyProtection="0">
      <alignment horizontal="right" vertical="center"/>
    </xf>
    <xf numFmtId="4" fontId="36" fillId="92" borderId="73" applyNumberFormat="0" applyProtection="0">
      <alignment horizontal="right" vertical="center"/>
    </xf>
    <xf numFmtId="4" fontId="36" fillId="92" borderId="73" applyNumberFormat="0" applyProtection="0">
      <alignment horizontal="right" vertical="center"/>
    </xf>
    <xf numFmtId="4" fontId="36" fillId="92" borderId="73" applyNumberFormat="0" applyProtection="0">
      <alignment horizontal="right" vertical="center"/>
    </xf>
    <xf numFmtId="4" fontId="36" fillId="92" borderId="73" applyNumberFormat="0" applyProtection="0">
      <alignment horizontal="right" vertical="center"/>
    </xf>
    <xf numFmtId="4" fontId="36" fillId="92" borderId="73" applyNumberFormat="0" applyProtection="0">
      <alignment horizontal="right" vertical="center"/>
    </xf>
    <xf numFmtId="4" fontId="36" fillId="92" borderId="73" applyNumberFormat="0" applyProtection="0">
      <alignment horizontal="right" vertical="center"/>
    </xf>
    <xf numFmtId="4" fontId="36" fillId="92" borderId="73" applyNumberFormat="0" applyProtection="0">
      <alignment horizontal="right" vertical="center"/>
    </xf>
    <xf numFmtId="4" fontId="36" fillId="92" borderId="73" applyNumberFormat="0" applyProtection="0">
      <alignment horizontal="right" vertical="center"/>
    </xf>
    <xf numFmtId="4" fontId="36" fillId="92" borderId="73" applyNumberFormat="0" applyProtection="0">
      <alignment horizontal="right" vertical="center"/>
    </xf>
    <xf numFmtId="4" fontId="36" fillId="92" borderId="73" applyNumberFormat="0" applyProtection="0">
      <alignment horizontal="right" vertical="center"/>
    </xf>
    <xf numFmtId="4" fontId="36" fillId="92" borderId="73" applyNumberFormat="0" applyProtection="0">
      <alignment horizontal="right" vertical="center"/>
    </xf>
    <xf numFmtId="4" fontId="36" fillId="92" borderId="73" applyNumberFormat="0" applyProtection="0">
      <alignment horizontal="right" vertical="center"/>
    </xf>
    <xf numFmtId="4" fontId="36" fillId="92" borderId="73" applyNumberFormat="0" applyProtection="0">
      <alignment horizontal="right" vertical="center"/>
    </xf>
    <xf numFmtId="4" fontId="36" fillId="92" borderId="73" applyNumberFormat="0" applyProtection="0">
      <alignment horizontal="right" vertical="center"/>
    </xf>
    <xf numFmtId="4" fontId="36" fillId="92" borderId="73" applyNumberFormat="0" applyProtection="0">
      <alignment horizontal="right" vertical="center"/>
    </xf>
    <xf numFmtId="4" fontId="36" fillId="92" borderId="73" applyNumberFormat="0" applyProtection="0">
      <alignment horizontal="right" vertical="center"/>
    </xf>
    <xf numFmtId="4" fontId="36" fillId="92" borderId="73" applyNumberFormat="0" applyProtection="0">
      <alignment horizontal="right" vertical="center"/>
    </xf>
    <xf numFmtId="4" fontId="36" fillId="92" borderId="73" applyNumberFormat="0" applyProtection="0">
      <alignment horizontal="right" vertical="center"/>
    </xf>
    <xf numFmtId="4" fontId="36" fillId="92" borderId="73" applyNumberFormat="0" applyProtection="0">
      <alignment horizontal="right" vertical="center"/>
    </xf>
    <xf numFmtId="4" fontId="36" fillId="92" borderId="73" applyNumberFormat="0" applyProtection="0">
      <alignment horizontal="right" vertical="center"/>
    </xf>
    <xf numFmtId="4" fontId="36" fillId="92" borderId="73" applyNumberFormat="0" applyProtection="0">
      <alignment horizontal="right" vertical="center"/>
    </xf>
    <xf numFmtId="4" fontId="36" fillId="92" borderId="73" applyNumberFormat="0" applyProtection="0">
      <alignment horizontal="right" vertical="center"/>
    </xf>
    <xf numFmtId="4" fontId="36" fillId="92" borderId="73" applyNumberFormat="0" applyProtection="0">
      <alignment horizontal="right" vertical="center"/>
    </xf>
    <xf numFmtId="4" fontId="36" fillId="92" borderId="73" applyNumberFormat="0" applyProtection="0">
      <alignment horizontal="right" vertical="center"/>
    </xf>
    <xf numFmtId="4" fontId="36" fillId="92" borderId="73" applyNumberFormat="0" applyProtection="0">
      <alignment horizontal="right" vertical="center"/>
    </xf>
    <xf numFmtId="4" fontId="36" fillId="92" borderId="73" applyNumberFormat="0" applyProtection="0">
      <alignment horizontal="right" vertical="center"/>
    </xf>
    <xf numFmtId="4" fontId="36" fillId="92" borderId="73" applyNumberFormat="0" applyProtection="0">
      <alignment horizontal="right" vertical="center"/>
    </xf>
    <xf numFmtId="4" fontId="36" fillId="92" borderId="73" applyNumberFormat="0" applyProtection="0">
      <alignment horizontal="right" vertical="center"/>
    </xf>
    <xf numFmtId="4" fontId="36" fillId="92" borderId="73" applyNumberFormat="0" applyProtection="0">
      <alignment horizontal="right" vertical="center"/>
    </xf>
    <xf numFmtId="4" fontId="36" fillId="92" borderId="73" applyNumberFormat="0" applyProtection="0">
      <alignment horizontal="right" vertical="center"/>
    </xf>
    <xf numFmtId="4" fontId="36" fillId="92" borderId="73" applyNumberFormat="0" applyProtection="0">
      <alignment horizontal="right" vertical="center"/>
    </xf>
    <xf numFmtId="4" fontId="36" fillId="92" borderId="73" applyNumberFormat="0" applyProtection="0">
      <alignment horizontal="right" vertical="center"/>
    </xf>
    <xf numFmtId="4" fontId="36" fillId="92" borderId="73" applyNumberFormat="0" applyProtection="0">
      <alignment horizontal="right" vertical="center"/>
    </xf>
    <xf numFmtId="4" fontId="36" fillId="92" borderId="73" applyNumberFormat="0" applyProtection="0">
      <alignment horizontal="right" vertical="center"/>
    </xf>
    <xf numFmtId="4" fontId="36" fillId="92" borderId="73" applyNumberFormat="0" applyProtection="0">
      <alignment horizontal="right" vertical="center"/>
    </xf>
    <xf numFmtId="4" fontId="36" fillId="92" borderId="73" applyNumberFormat="0" applyProtection="0">
      <alignment horizontal="right" vertical="center"/>
    </xf>
    <xf numFmtId="4" fontId="36" fillId="92" borderId="73" applyNumberFormat="0" applyProtection="0">
      <alignment horizontal="right" vertical="center"/>
    </xf>
    <xf numFmtId="4" fontId="36" fillId="92" borderId="73" applyNumberFormat="0" applyProtection="0">
      <alignment horizontal="right" vertical="center"/>
    </xf>
    <xf numFmtId="4" fontId="36" fillId="92" borderId="73" applyNumberFormat="0" applyProtection="0">
      <alignment horizontal="right" vertical="center"/>
    </xf>
    <xf numFmtId="4" fontId="36" fillId="92" borderId="73" applyNumberFormat="0" applyProtection="0">
      <alignment horizontal="right" vertical="center"/>
    </xf>
    <xf numFmtId="4" fontId="36" fillId="92" borderId="73" applyNumberFormat="0" applyProtection="0">
      <alignment horizontal="right" vertical="center"/>
    </xf>
    <xf numFmtId="4" fontId="36" fillId="92" borderId="73" applyNumberFormat="0" applyProtection="0">
      <alignment horizontal="right" vertical="center"/>
    </xf>
    <xf numFmtId="4" fontId="36" fillId="92" borderId="73" applyNumberFormat="0" applyProtection="0">
      <alignment horizontal="right" vertical="center"/>
    </xf>
    <xf numFmtId="4" fontId="36" fillId="92" borderId="73" applyNumberFormat="0" applyProtection="0">
      <alignment horizontal="right" vertical="center"/>
    </xf>
    <xf numFmtId="4" fontId="36" fillId="92" borderId="73" applyNumberFormat="0" applyProtection="0">
      <alignment horizontal="right" vertical="center"/>
    </xf>
    <xf numFmtId="4" fontId="36" fillId="92" borderId="73" applyNumberFormat="0" applyProtection="0">
      <alignment horizontal="right" vertical="center"/>
    </xf>
    <xf numFmtId="4" fontId="36" fillId="92" borderId="73" applyNumberFormat="0" applyProtection="0">
      <alignment horizontal="right" vertical="center"/>
    </xf>
    <xf numFmtId="4" fontId="36" fillId="92" borderId="73" applyNumberFormat="0" applyProtection="0">
      <alignment horizontal="right" vertical="center"/>
    </xf>
    <xf numFmtId="4" fontId="36" fillId="92" borderId="73" applyNumberFormat="0" applyProtection="0">
      <alignment horizontal="right" vertical="center"/>
    </xf>
    <xf numFmtId="4" fontId="36" fillId="92" borderId="73" applyNumberFormat="0" applyProtection="0">
      <alignment horizontal="right" vertical="center"/>
    </xf>
    <xf numFmtId="4" fontId="36" fillId="92" borderId="73" applyNumberFormat="0" applyProtection="0">
      <alignment horizontal="right" vertical="center"/>
    </xf>
    <xf numFmtId="4" fontId="36" fillId="92" borderId="73" applyNumberFormat="0" applyProtection="0">
      <alignment horizontal="right" vertical="center"/>
    </xf>
    <xf numFmtId="4" fontId="36" fillId="92" borderId="73" applyNumberFormat="0" applyProtection="0">
      <alignment horizontal="right" vertical="center"/>
    </xf>
    <xf numFmtId="4" fontId="36" fillId="92" borderId="73" applyNumberFormat="0" applyProtection="0">
      <alignment horizontal="right" vertical="center"/>
    </xf>
    <xf numFmtId="4" fontId="36" fillId="92" borderId="73" applyNumberFormat="0" applyProtection="0">
      <alignment horizontal="right" vertical="center"/>
    </xf>
    <xf numFmtId="4" fontId="36" fillId="92" borderId="73" applyNumberFormat="0" applyProtection="0">
      <alignment horizontal="right" vertical="center"/>
    </xf>
    <xf numFmtId="4" fontId="36" fillId="92" borderId="73" applyNumberFormat="0" applyProtection="0">
      <alignment horizontal="right" vertical="center"/>
    </xf>
    <xf numFmtId="4" fontId="36" fillId="92" borderId="73" applyNumberFormat="0" applyProtection="0">
      <alignment horizontal="right" vertical="center"/>
    </xf>
    <xf numFmtId="4" fontId="36" fillId="92" borderId="73" applyNumberFormat="0" applyProtection="0">
      <alignment horizontal="right" vertical="center"/>
    </xf>
    <xf numFmtId="4" fontId="36" fillId="92" borderId="73" applyNumberFormat="0" applyProtection="0">
      <alignment horizontal="right" vertical="center"/>
    </xf>
    <xf numFmtId="4" fontId="36" fillId="92" borderId="73" applyNumberFormat="0" applyProtection="0">
      <alignment horizontal="right" vertical="center"/>
    </xf>
    <xf numFmtId="4" fontId="36" fillId="92" borderId="73" applyNumberFormat="0" applyProtection="0">
      <alignment horizontal="right" vertical="center"/>
    </xf>
    <xf numFmtId="4" fontId="36" fillId="92" borderId="73" applyNumberFormat="0" applyProtection="0">
      <alignment horizontal="right" vertical="center"/>
    </xf>
    <xf numFmtId="4" fontId="36" fillId="92" borderId="73" applyNumberFormat="0" applyProtection="0">
      <alignment horizontal="right" vertical="center"/>
    </xf>
    <xf numFmtId="4" fontId="36" fillId="92" borderId="73" applyNumberFormat="0" applyProtection="0">
      <alignment horizontal="right" vertical="center"/>
    </xf>
    <xf numFmtId="4" fontId="36" fillId="92" borderId="73" applyNumberFormat="0" applyProtection="0">
      <alignment horizontal="right" vertical="center"/>
    </xf>
    <xf numFmtId="4" fontId="36" fillId="92" borderId="73" applyNumberFormat="0" applyProtection="0">
      <alignment horizontal="right" vertical="center"/>
    </xf>
    <xf numFmtId="4" fontId="36" fillId="92" borderId="73" applyNumberFormat="0" applyProtection="0">
      <alignment horizontal="right" vertical="center"/>
    </xf>
    <xf numFmtId="4" fontId="36" fillId="92" borderId="73" applyNumberFormat="0" applyProtection="0">
      <alignment horizontal="right" vertical="center"/>
    </xf>
    <xf numFmtId="4" fontId="36" fillId="92" borderId="73" applyNumberFormat="0" applyProtection="0">
      <alignment horizontal="right" vertical="center"/>
    </xf>
    <xf numFmtId="4" fontId="36" fillId="92" borderId="73" applyNumberFormat="0" applyProtection="0">
      <alignment horizontal="right" vertical="center"/>
    </xf>
    <xf numFmtId="4" fontId="36" fillId="92" borderId="73" applyNumberFormat="0" applyProtection="0">
      <alignment horizontal="right" vertical="center"/>
    </xf>
    <xf numFmtId="4" fontId="36" fillId="92" borderId="73" applyNumberFormat="0" applyProtection="0">
      <alignment horizontal="right" vertical="center"/>
    </xf>
    <xf numFmtId="4" fontId="36" fillId="92" borderId="73" applyNumberFormat="0" applyProtection="0">
      <alignment horizontal="right" vertical="center"/>
    </xf>
    <xf numFmtId="4" fontId="36" fillId="92" borderId="73" applyNumberFormat="0" applyProtection="0">
      <alignment horizontal="right" vertical="center"/>
    </xf>
    <xf numFmtId="4" fontId="36" fillId="92" borderId="73" applyNumberFormat="0" applyProtection="0">
      <alignment horizontal="right" vertical="center"/>
    </xf>
    <xf numFmtId="4" fontId="36" fillId="92" borderId="73" applyNumberFormat="0" applyProtection="0">
      <alignment horizontal="right" vertical="center"/>
    </xf>
    <xf numFmtId="4" fontId="36" fillId="92" borderId="73" applyNumberFormat="0" applyProtection="0">
      <alignment horizontal="right" vertical="center"/>
    </xf>
    <xf numFmtId="4" fontId="36" fillId="92" borderId="73" applyNumberFormat="0" applyProtection="0">
      <alignment horizontal="right" vertical="center"/>
    </xf>
    <xf numFmtId="4" fontId="36" fillId="92" borderId="73" applyNumberFormat="0" applyProtection="0">
      <alignment horizontal="right" vertical="center"/>
    </xf>
    <xf numFmtId="4" fontId="36" fillId="92" borderId="73" applyNumberFormat="0" applyProtection="0">
      <alignment horizontal="right" vertical="center"/>
    </xf>
    <xf numFmtId="4" fontId="36" fillId="92" borderId="73" applyNumberFormat="0" applyProtection="0">
      <alignment horizontal="right" vertical="center"/>
    </xf>
    <xf numFmtId="4" fontId="36" fillId="92" borderId="73" applyNumberFormat="0" applyProtection="0">
      <alignment horizontal="right" vertical="center"/>
    </xf>
    <xf numFmtId="4" fontId="36" fillId="92" borderId="73" applyNumberFormat="0" applyProtection="0">
      <alignment horizontal="right" vertical="center"/>
    </xf>
    <xf numFmtId="4" fontId="36" fillId="92" borderId="73" applyNumberFormat="0" applyProtection="0">
      <alignment horizontal="right" vertical="center"/>
    </xf>
    <xf numFmtId="4" fontId="36" fillId="92" borderId="73" applyNumberFormat="0" applyProtection="0">
      <alignment horizontal="right" vertical="center"/>
    </xf>
    <xf numFmtId="4" fontId="36" fillId="92" borderId="73" applyNumberFormat="0" applyProtection="0">
      <alignment horizontal="right" vertical="center"/>
    </xf>
    <xf numFmtId="4" fontId="36" fillId="92" borderId="73" applyNumberFormat="0" applyProtection="0">
      <alignment horizontal="right" vertical="center"/>
    </xf>
    <xf numFmtId="4" fontId="36" fillId="92" borderId="73" applyNumberFormat="0" applyProtection="0">
      <alignment horizontal="right" vertical="center"/>
    </xf>
    <xf numFmtId="4" fontId="36" fillId="92" borderId="73" applyNumberFormat="0" applyProtection="0">
      <alignment horizontal="right" vertical="center"/>
    </xf>
    <xf numFmtId="4" fontId="36" fillId="92" borderId="73" applyNumberFormat="0" applyProtection="0">
      <alignment horizontal="right" vertical="center"/>
    </xf>
    <xf numFmtId="4" fontId="36" fillId="92" borderId="73" applyNumberFormat="0" applyProtection="0">
      <alignment horizontal="right" vertical="center"/>
    </xf>
    <xf numFmtId="4" fontId="36" fillId="92" borderId="73" applyNumberFormat="0" applyProtection="0">
      <alignment horizontal="right" vertical="center"/>
    </xf>
    <xf numFmtId="4" fontId="36" fillId="92" borderId="73" applyNumberFormat="0" applyProtection="0">
      <alignment horizontal="right" vertical="center"/>
    </xf>
    <xf numFmtId="4" fontId="36" fillId="92" borderId="73" applyNumberFormat="0" applyProtection="0">
      <alignment horizontal="right" vertical="center"/>
    </xf>
    <xf numFmtId="4" fontId="36" fillId="92" borderId="73" applyNumberFormat="0" applyProtection="0">
      <alignment horizontal="right" vertical="center"/>
    </xf>
    <xf numFmtId="4" fontId="36" fillId="92" borderId="73" applyNumberFormat="0" applyProtection="0">
      <alignment horizontal="right" vertical="center"/>
    </xf>
    <xf numFmtId="4" fontId="36" fillId="92" borderId="73" applyNumberFormat="0" applyProtection="0">
      <alignment horizontal="right" vertical="center"/>
    </xf>
    <xf numFmtId="4" fontId="36" fillId="92" borderId="73" applyNumberFormat="0" applyProtection="0">
      <alignment horizontal="right" vertical="center"/>
    </xf>
    <xf numFmtId="4" fontId="36" fillId="92" borderId="73" applyNumberFormat="0" applyProtection="0">
      <alignment horizontal="right" vertical="center"/>
    </xf>
    <xf numFmtId="4" fontId="36" fillId="92" borderId="73" applyNumberFormat="0" applyProtection="0">
      <alignment horizontal="right" vertical="center"/>
    </xf>
    <xf numFmtId="4" fontId="36" fillId="92" borderId="73" applyNumberFormat="0" applyProtection="0">
      <alignment horizontal="right" vertical="center"/>
    </xf>
    <xf numFmtId="4" fontId="36" fillId="92" borderId="73" applyNumberFormat="0" applyProtection="0">
      <alignment horizontal="right" vertical="center"/>
    </xf>
    <xf numFmtId="4" fontId="36" fillId="92" borderId="73" applyNumberFormat="0" applyProtection="0">
      <alignment horizontal="right" vertical="center"/>
    </xf>
    <xf numFmtId="4" fontId="36" fillId="92" borderId="73" applyNumberFormat="0" applyProtection="0">
      <alignment horizontal="right" vertical="center"/>
    </xf>
    <xf numFmtId="4" fontId="36" fillId="92" borderId="73" applyNumberFormat="0" applyProtection="0">
      <alignment horizontal="right" vertical="center"/>
    </xf>
    <xf numFmtId="4" fontId="36" fillId="92" borderId="73" applyNumberFormat="0" applyProtection="0">
      <alignment horizontal="right" vertical="center"/>
    </xf>
    <xf numFmtId="4" fontId="36" fillId="92" borderId="73" applyNumberFormat="0" applyProtection="0">
      <alignment horizontal="right" vertical="center"/>
    </xf>
    <xf numFmtId="4" fontId="36" fillId="92" borderId="73" applyNumberFormat="0" applyProtection="0">
      <alignment horizontal="right" vertical="center"/>
    </xf>
    <xf numFmtId="4" fontId="36" fillId="92" borderId="73" applyNumberFormat="0" applyProtection="0">
      <alignment horizontal="right" vertical="center"/>
    </xf>
    <xf numFmtId="4" fontId="36" fillId="92" borderId="73" applyNumberFormat="0" applyProtection="0">
      <alignment horizontal="right" vertical="center"/>
    </xf>
    <xf numFmtId="4" fontId="36" fillId="92" borderId="73" applyNumberFormat="0" applyProtection="0">
      <alignment horizontal="right" vertical="center"/>
    </xf>
    <xf numFmtId="4" fontId="36" fillId="92" borderId="73" applyNumberFormat="0" applyProtection="0">
      <alignment horizontal="right" vertical="center"/>
    </xf>
    <xf numFmtId="4" fontId="36" fillId="92" borderId="73" applyNumberFormat="0" applyProtection="0">
      <alignment horizontal="right" vertical="center"/>
    </xf>
    <xf numFmtId="4" fontId="36" fillId="92" borderId="73" applyNumberFormat="0" applyProtection="0">
      <alignment horizontal="right" vertical="center"/>
    </xf>
    <xf numFmtId="4" fontId="36" fillId="92" borderId="73" applyNumberFormat="0" applyProtection="0">
      <alignment horizontal="right" vertical="center"/>
    </xf>
    <xf numFmtId="4" fontId="36" fillId="92" borderId="73" applyNumberFormat="0" applyProtection="0">
      <alignment horizontal="right" vertical="center"/>
    </xf>
    <xf numFmtId="4" fontId="36" fillId="92" borderId="73" applyNumberFormat="0" applyProtection="0">
      <alignment horizontal="right" vertical="center"/>
    </xf>
    <xf numFmtId="4" fontId="36" fillId="92" borderId="73" applyNumberFormat="0" applyProtection="0">
      <alignment horizontal="right" vertical="center"/>
    </xf>
    <xf numFmtId="4" fontId="36" fillId="92" borderId="73" applyNumberFormat="0" applyProtection="0">
      <alignment horizontal="right" vertical="center"/>
    </xf>
    <xf numFmtId="4" fontId="36" fillId="92" borderId="73" applyNumberFormat="0" applyProtection="0">
      <alignment horizontal="right" vertical="center"/>
    </xf>
    <xf numFmtId="4" fontId="36" fillId="92" borderId="73" applyNumberFormat="0" applyProtection="0">
      <alignment horizontal="right" vertical="center"/>
    </xf>
    <xf numFmtId="4" fontId="36" fillId="92" borderId="73" applyNumberFormat="0" applyProtection="0">
      <alignment horizontal="right" vertical="center"/>
    </xf>
    <xf numFmtId="4" fontId="36" fillId="92" borderId="73" applyNumberFormat="0" applyProtection="0">
      <alignment horizontal="right" vertical="center"/>
    </xf>
    <xf numFmtId="4" fontId="36" fillId="92" borderId="73" applyNumberFormat="0" applyProtection="0">
      <alignment horizontal="right" vertical="center"/>
    </xf>
    <xf numFmtId="4" fontId="36" fillId="92" borderId="73" applyNumberFormat="0" applyProtection="0">
      <alignment horizontal="right" vertical="center"/>
    </xf>
    <xf numFmtId="4" fontId="36" fillId="92" borderId="73" applyNumberFormat="0" applyProtection="0">
      <alignment horizontal="right" vertical="center"/>
    </xf>
    <xf numFmtId="4" fontId="36" fillId="92" borderId="73" applyNumberFormat="0" applyProtection="0">
      <alignment horizontal="right" vertical="center"/>
    </xf>
    <xf numFmtId="4" fontId="36" fillId="92" borderId="73" applyNumberFormat="0" applyProtection="0">
      <alignment horizontal="right" vertical="center"/>
    </xf>
    <xf numFmtId="4" fontId="36" fillId="92" borderId="73" applyNumberFormat="0" applyProtection="0">
      <alignment horizontal="right" vertical="center"/>
    </xf>
    <xf numFmtId="4" fontId="36" fillId="92" borderId="73" applyNumberFormat="0" applyProtection="0">
      <alignment horizontal="right" vertical="center"/>
    </xf>
    <xf numFmtId="4" fontId="36" fillId="92" borderId="73" applyNumberFormat="0" applyProtection="0">
      <alignment horizontal="right" vertical="center"/>
    </xf>
    <xf numFmtId="4" fontId="36" fillId="92" borderId="73" applyNumberFormat="0" applyProtection="0">
      <alignment horizontal="right" vertical="center"/>
    </xf>
    <xf numFmtId="4" fontId="36" fillId="92" borderId="73" applyNumberFormat="0" applyProtection="0">
      <alignment horizontal="right" vertical="center"/>
    </xf>
    <xf numFmtId="4" fontId="36" fillId="92" borderId="73" applyNumberFormat="0" applyProtection="0">
      <alignment horizontal="right" vertical="center"/>
    </xf>
    <xf numFmtId="4" fontId="36" fillId="92" borderId="73" applyNumberFormat="0" applyProtection="0">
      <alignment horizontal="right" vertical="center"/>
    </xf>
    <xf numFmtId="4" fontId="36" fillId="92" borderId="73" applyNumberFormat="0" applyProtection="0">
      <alignment horizontal="right" vertical="center"/>
    </xf>
    <xf numFmtId="4" fontId="36" fillId="92" borderId="73" applyNumberFormat="0" applyProtection="0">
      <alignment horizontal="right" vertical="center"/>
    </xf>
    <xf numFmtId="4" fontId="36" fillId="92" borderId="73" applyNumberFormat="0" applyProtection="0">
      <alignment horizontal="right" vertical="center"/>
    </xf>
    <xf numFmtId="4" fontId="36" fillId="92" borderId="73" applyNumberFormat="0" applyProtection="0">
      <alignment horizontal="right" vertical="center"/>
    </xf>
    <xf numFmtId="4" fontId="36" fillId="92" borderId="73" applyNumberFormat="0" applyProtection="0">
      <alignment horizontal="right" vertical="center"/>
    </xf>
    <xf numFmtId="4" fontId="36" fillId="92" borderId="73" applyNumberFormat="0" applyProtection="0">
      <alignment horizontal="right" vertical="center"/>
    </xf>
    <xf numFmtId="4" fontId="36" fillId="92" borderId="73" applyNumberFormat="0" applyProtection="0">
      <alignment horizontal="right" vertical="center"/>
    </xf>
    <xf numFmtId="4" fontId="36" fillId="92" borderId="73" applyNumberFormat="0" applyProtection="0">
      <alignment horizontal="right" vertical="center"/>
    </xf>
    <xf numFmtId="4" fontId="36" fillId="92" borderId="73" applyNumberFormat="0" applyProtection="0">
      <alignment horizontal="right" vertical="center"/>
    </xf>
    <xf numFmtId="4" fontId="36" fillId="92" borderId="73" applyNumberFormat="0" applyProtection="0">
      <alignment horizontal="right" vertical="center"/>
    </xf>
    <xf numFmtId="4" fontId="36" fillId="92" borderId="73" applyNumberFormat="0" applyProtection="0">
      <alignment horizontal="right" vertical="center"/>
    </xf>
    <xf numFmtId="4" fontId="36" fillId="92" borderId="73" applyNumberFormat="0" applyProtection="0">
      <alignment horizontal="right" vertical="center"/>
    </xf>
    <xf numFmtId="4" fontId="36" fillId="92" borderId="73" applyNumberFormat="0" applyProtection="0">
      <alignment horizontal="right" vertical="center"/>
    </xf>
    <xf numFmtId="4" fontId="36" fillId="92" borderId="73" applyNumberFormat="0" applyProtection="0">
      <alignment horizontal="right" vertical="center"/>
    </xf>
    <xf numFmtId="4" fontId="36" fillId="92" borderId="73" applyNumberFormat="0" applyProtection="0">
      <alignment horizontal="right" vertical="center"/>
    </xf>
    <xf numFmtId="4" fontId="36" fillId="92" borderId="73" applyNumberFormat="0" applyProtection="0">
      <alignment horizontal="right" vertical="center"/>
    </xf>
    <xf numFmtId="4" fontId="36" fillId="92" borderId="73" applyNumberFormat="0" applyProtection="0">
      <alignment horizontal="right" vertical="center"/>
    </xf>
    <xf numFmtId="4" fontId="36" fillId="92" borderId="73" applyNumberFormat="0" applyProtection="0">
      <alignment horizontal="right" vertical="center"/>
    </xf>
    <xf numFmtId="4" fontId="36" fillId="92" borderId="73" applyNumberFormat="0" applyProtection="0">
      <alignment horizontal="right" vertical="center"/>
    </xf>
    <xf numFmtId="4" fontId="36" fillId="92" borderId="73" applyNumberFormat="0" applyProtection="0">
      <alignment horizontal="right" vertical="center"/>
    </xf>
    <xf numFmtId="4" fontId="36" fillId="92" borderId="73" applyNumberFormat="0" applyProtection="0">
      <alignment horizontal="right" vertical="center"/>
    </xf>
    <xf numFmtId="4" fontId="36" fillId="92" borderId="73" applyNumberFormat="0" applyProtection="0">
      <alignment horizontal="right" vertical="center"/>
    </xf>
    <xf numFmtId="4" fontId="36" fillId="92" borderId="73" applyNumberFormat="0" applyProtection="0">
      <alignment horizontal="right" vertical="center"/>
    </xf>
    <xf numFmtId="4" fontId="36" fillId="92" borderId="73" applyNumberFormat="0" applyProtection="0">
      <alignment horizontal="right" vertical="center"/>
    </xf>
    <xf numFmtId="4" fontId="36" fillId="92" borderId="73" applyNumberFormat="0" applyProtection="0">
      <alignment horizontal="right" vertical="center"/>
    </xf>
    <xf numFmtId="4" fontId="36" fillId="92" borderId="73" applyNumberFormat="0" applyProtection="0">
      <alignment horizontal="right" vertical="center"/>
    </xf>
    <xf numFmtId="4" fontId="36" fillId="92" borderId="73" applyNumberFormat="0" applyProtection="0">
      <alignment horizontal="right" vertical="center"/>
    </xf>
    <xf numFmtId="4" fontId="36" fillId="92" borderId="73" applyNumberFormat="0" applyProtection="0">
      <alignment horizontal="right" vertical="center"/>
    </xf>
    <xf numFmtId="4" fontId="36" fillId="92" borderId="73" applyNumberFormat="0" applyProtection="0">
      <alignment horizontal="right" vertical="center"/>
    </xf>
    <xf numFmtId="4" fontId="36" fillId="92" borderId="73" applyNumberFormat="0" applyProtection="0">
      <alignment horizontal="right" vertical="center"/>
    </xf>
    <xf numFmtId="4" fontId="36" fillId="92" borderId="73" applyNumberFormat="0" applyProtection="0">
      <alignment horizontal="right" vertical="center"/>
    </xf>
    <xf numFmtId="4" fontId="36" fillId="92" borderId="73" applyNumberFormat="0" applyProtection="0">
      <alignment horizontal="right" vertical="center"/>
    </xf>
    <xf numFmtId="4" fontId="36" fillId="92" borderId="73" applyNumberFormat="0" applyProtection="0">
      <alignment horizontal="right" vertical="center"/>
    </xf>
    <xf numFmtId="4" fontId="36" fillId="92" borderId="73" applyNumberFormat="0" applyProtection="0">
      <alignment horizontal="right" vertical="center"/>
    </xf>
    <xf numFmtId="4" fontId="36" fillId="92" borderId="73" applyNumberFormat="0" applyProtection="0">
      <alignment horizontal="right" vertical="center"/>
    </xf>
    <xf numFmtId="4" fontId="36" fillId="92" borderId="73" applyNumberFormat="0" applyProtection="0">
      <alignment horizontal="right" vertical="center"/>
    </xf>
    <xf numFmtId="4" fontId="36" fillId="92" borderId="73" applyNumberFormat="0" applyProtection="0">
      <alignment horizontal="right" vertical="center"/>
    </xf>
    <xf numFmtId="4" fontId="36" fillId="92" borderId="73" applyNumberFormat="0" applyProtection="0">
      <alignment horizontal="right" vertical="center"/>
    </xf>
    <xf numFmtId="4" fontId="36" fillId="92" borderId="73" applyNumberFormat="0" applyProtection="0">
      <alignment horizontal="right" vertical="center"/>
    </xf>
    <xf numFmtId="4" fontId="36" fillId="92" borderId="73" applyNumberFormat="0" applyProtection="0">
      <alignment horizontal="right" vertical="center"/>
    </xf>
    <xf numFmtId="4" fontId="36" fillId="92" borderId="73" applyNumberFormat="0" applyProtection="0">
      <alignment horizontal="right" vertical="center"/>
    </xf>
    <xf numFmtId="4" fontId="36" fillId="92" borderId="73" applyNumberFormat="0" applyProtection="0">
      <alignment horizontal="right" vertical="center"/>
    </xf>
    <xf numFmtId="4" fontId="36" fillId="92" borderId="73" applyNumberFormat="0" applyProtection="0">
      <alignment horizontal="right" vertical="center"/>
    </xf>
    <xf numFmtId="4" fontId="36" fillId="92" borderId="73" applyNumberFormat="0" applyProtection="0">
      <alignment horizontal="right" vertical="center"/>
    </xf>
    <xf numFmtId="4" fontId="36" fillId="92" borderId="73" applyNumberFormat="0" applyProtection="0">
      <alignment horizontal="right" vertical="center"/>
    </xf>
    <xf numFmtId="4" fontId="36" fillId="92" borderId="73" applyNumberFormat="0" applyProtection="0">
      <alignment horizontal="right" vertical="center"/>
    </xf>
    <xf numFmtId="4" fontId="36" fillId="92" borderId="73" applyNumberFormat="0" applyProtection="0">
      <alignment horizontal="right" vertical="center"/>
    </xf>
    <xf numFmtId="4" fontId="36" fillId="92" borderId="73" applyNumberFormat="0" applyProtection="0">
      <alignment horizontal="right" vertical="center"/>
    </xf>
    <xf numFmtId="4" fontId="36" fillId="92" borderId="73" applyNumberFormat="0" applyProtection="0">
      <alignment horizontal="right" vertical="center"/>
    </xf>
    <xf numFmtId="4" fontId="36" fillId="92" borderId="73" applyNumberFormat="0" applyProtection="0">
      <alignment horizontal="right" vertical="center"/>
    </xf>
    <xf numFmtId="4" fontId="36" fillId="92" borderId="73" applyNumberFormat="0" applyProtection="0">
      <alignment horizontal="right" vertical="center"/>
    </xf>
    <xf numFmtId="4" fontId="36" fillId="92" borderId="73" applyNumberFormat="0" applyProtection="0">
      <alignment horizontal="right" vertical="center"/>
    </xf>
    <xf numFmtId="4" fontId="36" fillId="92" borderId="73" applyNumberFormat="0" applyProtection="0">
      <alignment horizontal="right" vertical="center"/>
    </xf>
    <xf numFmtId="4" fontId="36" fillId="92" borderId="73" applyNumberFormat="0" applyProtection="0">
      <alignment horizontal="right" vertical="center"/>
    </xf>
    <xf numFmtId="4" fontId="36" fillId="92" borderId="73" applyNumberFormat="0" applyProtection="0">
      <alignment horizontal="right" vertical="center"/>
    </xf>
    <xf numFmtId="4" fontId="36" fillId="92" borderId="73" applyNumberFormat="0" applyProtection="0">
      <alignment horizontal="right" vertical="center"/>
    </xf>
    <xf numFmtId="4" fontId="36" fillId="92" borderId="73" applyNumberFormat="0" applyProtection="0">
      <alignment horizontal="right" vertical="center"/>
    </xf>
    <xf numFmtId="4" fontId="36" fillId="92" borderId="73" applyNumberFormat="0" applyProtection="0">
      <alignment horizontal="right" vertical="center"/>
    </xf>
    <xf numFmtId="4" fontId="36" fillId="92" borderId="73" applyNumberFormat="0" applyProtection="0">
      <alignment horizontal="right" vertical="center"/>
    </xf>
    <xf numFmtId="4" fontId="36" fillId="92" borderId="73" applyNumberFormat="0" applyProtection="0">
      <alignment horizontal="right" vertical="center"/>
    </xf>
    <xf numFmtId="4" fontId="36" fillId="92" borderId="73" applyNumberFormat="0" applyProtection="0">
      <alignment horizontal="right" vertical="center"/>
    </xf>
    <xf numFmtId="4" fontId="36" fillId="92" borderId="73" applyNumberFormat="0" applyProtection="0">
      <alignment horizontal="right" vertical="center"/>
    </xf>
    <xf numFmtId="4" fontId="36" fillId="92" borderId="73" applyNumberFormat="0" applyProtection="0">
      <alignment horizontal="right" vertical="center"/>
    </xf>
    <xf numFmtId="4" fontId="36" fillId="92" borderId="73" applyNumberFormat="0" applyProtection="0">
      <alignment horizontal="right" vertical="center"/>
    </xf>
    <xf numFmtId="4" fontId="36" fillId="92" borderId="73" applyNumberFormat="0" applyProtection="0">
      <alignment horizontal="right" vertical="center"/>
    </xf>
    <xf numFmtId="4" fontId="36" fillId="92" borderId="73" applyNumberFormat="0" applyProtection="0">
      <alignment horizontal="right" vertical="center"/>
    </xf>
    <xf numFmtId="4" fontId="36" fillId="92" borderId="73" applyNumberFormat="0" applyProtection="0">
      <alignment horizontal="right" vertical="center"/>
    </xf>
    <xf numFmtId="4" fontId="36" fillId="92" borderId="73" applyNumberFormat="0" applyProtection="0">
      <alignment horizontal="right" vertical="center"/>
    </xf>
    <xf numFmtId="4" fontId="36" fillId="92" borderId="73" applyNumberFormat="0" applyProtection="0">
      <alignment horizontal="right" vertical="center"/>
    </xf>
    <xf numFmtId="4" fontId="36" fillId="92" borderId="73" applyNumberFormat="0" applyProtection="0">
      <alignment horizontal="right" vertical="center"/>
    </xf>
    <xf numFmtId="4" fontId="36" fillId="92" borderId="73" applyNumberFormat="0" applyProtection="0">
      <alignment horizontal="right" vertical="center"/>
    </xf>
    <xf numFmtId="4" fontId="36" fillId="92" borderId="73" applyNumberFormat="0" applyProtection="0">
      <alignment horizontal="right" vertical="center"/>
    </xf>
    <xf numFmtId="4" fontId="36" fillId="92" borderId="73" applyNumberFormat="0" applyProtection="0">
      <alignment horizontal="right" vertical="center"/>
    </xf>
    <xf numFmtId="4" fontId="36" fillId="92" borderId="73" applyNumberFormat="0" applyProtection="0">
      <alignment horizontal="right" vertical="center"/>
    </xf>
    <xf numFmtId="4" fontId="36" fillId="92" borderId="73" applyNumberFormat="0" applyProtection="0">
      <alignment horizontal="right" vertical="center"/>
    </xf>
    <xf numFmtId="4" fontId="36" fillId="92" borderId="73" applyNumberFormat="0" applyProtection="0">
      <alignment horizontal="right" vertical="center"/>
    </xf>
    <xf numFmtId="4" fontId="36" fillId="92" borderId="73" applyNumberFormat="0" applyProtection="0">
      <alignment horizontal="right" vertical="center"/>
    </xf>
    <xf numFmtId="4" fontId="36" fillId="92" borderId="73" applyNumberFormat="0" applyProtection="0">
      <alignment horizontal="right" vertical="center"/>
    </xf>
    <xf numFmtId="4" fontId="36" fillId="92" borderId="73" applyNumberFormat="0" applyProtection="0">
      <alignment horizontal="right" vertical="center"/>
    </xf>
    <xf numFmtId="4" fontId="36" fillId="92" borderId="73" applyNumberFormat="0" applyProtection="0">
      <alignment horizontal="right" vertical="center"/>
    </xf>
    <xf numFmtId="4" fontId="36" fillId="92" borderId="73" applyNumberFormat="0" applyProtection="0">
      <alignment horizontal="right" vertical="center"/>
    </xf>
    <xf numFmtId="4" fontId="36" fillId="92" borderId="73" applyNumberFormat="0" applyProtection="0">
      <alignment horizontal="right" vertical="center"/>
    </xf>
    <xf numFmtId="4" fontId="36" fillId="92" borderId="73" applyNumberFormat="0" applyProtection="0">
      <alignment horizontal="right" vertical="center"/>
    </xf>
    <xf numFmtId="4" fontId="36" fillId="92" borderId="73" applyNumberFormat="0" applyProtection="0">
      <alignment horizontal="right" vertical="center"/>
    </xf>
    <xf numFmtId="4" fontId="36" fillId="92" borderId="73" applyNumberFormat="0" applyProtection="0">
      <alignment horizontal="right" vertical="center"/>
    </xf>
    <xf numFmtId="4" fontId="36" fillId="92" borderId="73" applyNumberFormat="0" applyProtection="0">
      <alignment horizontal="right" vertical="center"/>
    </xf>
    <xf numFmtId="4" fontId="36" fillId="92" borderId="73" applyNumberFormat="0" applyProtection="0">
      <alignment horizontal="right" vertical="center"/>
    </xf>
    <xf numFmtId="4" fontId="36" fillId="92" borderId="73" applyNumberFormat="0" applyProtection="0">
      <alignment horizontal="right" vertical="center"/>
    </xf>
    <xf numFmtId="4" fontId="36" fillId="92" borderId="73" applyNumberFormat="0" applyProtection="0">
      <alignment horizontal="right" vertical="center"/>
    </xf>
    <xf numFmtId="4" fontId="36" fillId="92" borderId="73" applyNumberFormat="0" applyProtection="0">
      <alignment horizontal="right" vertical="center"/>
    </xf>
    <xf numFmtId="4" fontId="36" fillId="92" borderId="73" applyNumberFormat="0" applyProtection="0">
      <alignment horizontal="right" vertical="center"/>
    </xf>
    <xf numFmtId="4" fontId="36" fillId="92" borderId="73" applyNumberFormat="0" applyProtection="0">
      <alignment horizontal="right" vertical="center"/>
    </xf>
    <xf numFmtId="4" fontId="36" fillId="92" borderId="73" applyNumberFormat="0" applyProtection="0">
      <alignment horizontal="right" vertical="center"/>
    </xf>
    <xf numFmtId="4" fontId="36" fillId="92" borderId="73" applyNumberFormat="0" applyProtection="0">
      <alignment horizontal="right" vertical="center"/>
    </xf>
    <xf numFmtId="4" fontId="36" fillId="92" borderId="73" applyNumberFormat="0" applyProtection="0">
      <alignment horizontal="right" vertical="center"/>
    </xf>
    <xf numFmtId="4" fontId="36" fillId="92" borderId="73" applyNumberFormat="0" applyProtection="0">
      <alignment horizontal="right" vertical="center"/>
    </xf>
    <xf numFmtId="4" fontId="36" fillId="92" borderId="73" applyNumberFormat="0" applyProtection="0">
      <alignment horizontal="right" vertical="center"/>
    </xf>
    <xf numFmtId="4" fontId="36" fillId="92" borderId="73" applyNumberFormat="0" applyProtection="0">
      <alignment horizontal="right" vertical="center"/>
    </xf>
    <xf numFmtId="4" fontId="36" fillId="92" borderId="73" applyNumberFormat="0" applyProtection="0">
      <alignment horizontal="right" vertical="center"/>
    </xf>
    <xf numFmtId="4" fontId="36" fillId="92" borderId="73" applyNumberFormat="0" applyProtection="0">
      <alignment horizontal="right" vertical="center"/>
    </xf>
    <xf numFmtId="4" fontId="36" fillId="92" borderId="73" applyNumberFormat="0" applyProtection="0">
      <alignment horizontal="right" vertical="center"/>
    </xf>
    <xf numFmtId="4" fontId="36" fillId="92" borderId="73" applyNumberFormat="0" applyProtection="0">
      <alignment horizontal="right" vertical="center"/>
    </xf>
    <xf numFmtId="4" fontId="36" fillId="92" borderId="73" applyNumberFormat="0" applyProtection="0">
      <alignment horizontal="right" vertical="center"/>
    </xf>
    <xf numFmtId="4" fontId="36" fillId="92" borderId="73" applyNumberFormat="0" applyProtection="0">
      <alignment horizontal="right" vertical="center"/>
    </xf>
    <xf numFmtId="4" fontId="36" fillId="92" borderId="73" applyNumberFormat="0" applyProtection="0">
      <alignment horizontal="right" vertical="center"/>
    </xf>
    <xf numFmtId="4" fontId="36" fillId="92" borderId="73" applyNumberFormat="0" applyProtection="0">
      <alignment horizontal="right" vertical="center"/>
    </xf>
    <xf numFmtId="4" fontId="36" fillId="92" borderId="73" applyNumberFormat="0" applyProtection="0">
      <alignment horizontal="right" vertical="center"/>
    </xf>
    <xf numFmtId="4" fontId="36" fillId="92" borderId="73" applyNumberFormat="0" applyProtection="0">
      <alignment horizontal="right" vertical="center"/>
    </xf>
    <xf numFmtId="4" fontId="36" fillId="92" borderId="73" applyNumberFormat="0" applyProtection="0">
      <alignment horizontal="right" vertical="center"/>
    </xf>
    <xf numFmtId="4" fontId="36" fillId="92" borderId="73" applyNumberFormat="0" applyProtection="0">
      <alignment horizontal="right" vertical="center"/>
    </xf>
    <xf numFmtId="4" fontId="36" fillId="92" borderId="73" applyNumberFormat="0" applyProtection="0">
      <alignment horizontal="right" vertical="center"/>
    </xf>
    <xf numFmtId="4" fontId="36" fillId="92" borderId="73" applyNumberFormat="0" applyProtection="0">
      <alignment horizontal="right" vertical="center"/>
    </xf>
    <xf numFmtId="4" fontId="36" fillId="92" borderId="73" applyNumberFormat="0" applyProtection="0">
      <alignment horizontal="right" vertical="center"/>
    </xf>
    <xf numFmtId="4" fontId="36" fillId="92" borderId="73" applyNumberFormat="0" applyProtection="0">
      <alignment horizontal="right" vertical="center"/>
    </xf>
    <xf numFmtId="4" fontId="36" fillId="92" borderId="73" applyNumberFormat="0" applyProtection="0">
      <alignment horizontal="right" vertical="center"/>
    </xf>
    <xf numFmtId="4" fontId="36" fillId="92" borderId="73" applyNumberFormat="0" applyProtection="0">
      <alignment horizontal="right" vertical="center"/>
    </xf>
    <xf numFmtId="4" fontId="36" fillId="92" borderId="73" applyNumberFormat="0" applyProtection="0">
      <alignment horizontal="right" vertical="center"/>
    </xf>
    <xf numFmtId="4" fontId="36" fillId="92" borderId="73" applyNumberFormat="0" applyProtection="0">
      <alignment horizontal="right" vertical="center"/>
    </xf>
    <xf numFmtId="4" fontId="36" fillId="92" borderId="73" applyNumberFormat="0" applyProtection="0">
      <alignment horizontal="right" vertical="center"/>
    </xf>
    <xf numFmtId="4" fontId="36" fillId="92" borderId="73" applyNumberFormat="0" applyProtection="0">
      <alignment horizontal="right" vertical="center"/>
    </xf>
    <xf numFmtId="4" fontId="36" fillId="92" borderId="73" applyNumberFormat="0" applyProtection="0">
      <alignment horizontal="right" vertical="center"/>
    </xf>
    <xf numFmtId="4" fontId="36" fillId="92" borderId="73" applyNumberFormat="0" applyProtection="0">
      <alignment horizontal="right" vertical="center"/>
    </xf>
    <xf numFmtId="4" fontId="36" fillId="92" borderId="73" applyNumberFormat="0" applyProtection="0">
      <alignment horizontal="right" vertical="center"/>
    </xf>
    <xf numFmtId="4" fontId="36" fillId="92" borderId="73" applyNumberFormat="0" applyProtection="0">
      <alignment horizontal="right" vertical="center"/>
    </xf>
    <xf numFmtId="4" fontId="36" fillId="92" borderId="73" applyNumberFormat="0" applyProtection="0">
      <alignment horizontal="right" vertical="center"/>
    </xf>
    <xf numFmtId="4" fontId="36" fillId="92" borderId="73" applyNumberFormat="0" applyProtection="0">
      <alignment horizontal="right" vertical="center"/>
    </xf>
    <xf numFmtId="4" fontId="36" fillId="92" borderId="73" applyNumberFormat="0" applyProtection="0">
      <alignment horizontal="right" vertical="center"/>
    </xf>
    <xf numFmtId="4" fontId="36" fillId="92" borderId="73" applyNumberFormat="0" applyProtection="0">
      <alignment horizontal="right" vertical="center"/>
    </xf>
    <xf numFmtId="4" fontId="36" fillId="92" borderId="73" applyNumberFormat="0" applyProtection="0">
      <alignment horizontal="right" vertical="center"/>
    </xf>
    <xf numFmtId="4" fontId="36" fillId="92" borderId="73" applyNumberFormat="0" applyProtection="0">
      <alignment horizontal="right" vertical="center"/>
    </xf>
    <xf numFmtId="4" fontId="36" fillId="92" borderId="73" applyNumberFormat="0" applyProtection="0">
      <alignment horizontal="right" vertical="center"/>
    </xf>
    <xf numFmtId="4" fontId="36" fillId="92" borderId="73" applyNumberFormat="0" applyProtection="0">
      <alignment horizontal="right" vertical="center"/>
    </xf>
    <xf numFmtId="4" fontId="36" fillId="92" borderId="73" applyNumberFormat="0" applyProtection="0">
      <alignment horizontal="right" vertical="center"/>
    </xf>
    <xf numFmtId="4" fontId="36" fillId="92" borderId="73" applyNumberFormat="0" applyProtection="0">
      <alignment horizontal="right" vertical="center"/>
    </xf>
    <xf numFmtId="4" fontId="36" fillId="92" borderId="73" applyNumberFormat="0" applyProtection="0">
      <alignment horizontal="right" vertical="center"/>
    </xf>
    <xf numFmtId="4" fontId="36" fillId="92" borderId="73" applyNumberFormat="0" applyProtection="0">
      <alignment horizontal="right" vertical="center"/>
    </xf>
    <xf numFmtId="4" fontId="36" fillId="92" borderId="73" applyNumberFormat="0" applyProtection="0">
      <alignment horizontal="right" vertical="center"/>
    </xf>
    <xf numFmtId="4" fontId="36" fillId="92" borderId="73" applyNumberFormat="0" applyProtection="0">
      <alignment horizontal="right" vertical="center"/>
    </xf>
    <xf numFmtId="4" fontId="36" fillId="92" borderId="73" applyNumberFormat="0" applyProtection="0">
      <alignment horizontal="right" vertical="center"/>
    </xf>
    <xf numFmtId="4" fontId="36" fillId="92" borderId="73" applyNumberFormat="0" applyProtection="0">
      <alignment horizontal="right" vertical="center"/>
    </xf>
    <xf numFmtId="4" fontId="36" fillId="92" borderId="73" applyNumberFormat="0" applyProtection="0">
      <alignment horizontal="right" vertical="center"/>
    </xf>
    <xf numFmtId="4" fontId="36" fillId="92" borderId="73" applyNumberFormat="0" applyProtection="0">
      <alignment horizontal="right" vertical="center"/>
    </xf>
    <xf numFmtId="4" fontId="36" fillId="92" borderId="73" applyNumberFormat="0" applyProtection="0">
      <alignment horizontal="right" vertical="center"/>
    </xf>
    <xf numFmtId="4" fontId="36" fillId="92" borderId="73" applyNumberFormat="0" applyProtection="0">
      <alignment horizontal="right" vertical="center"/>
    </xf>
    <xf numFmtId="4" fontId="36" fillId="92" borderId="73" applyNumberFormat="0" applyProtection="0">
      <alignment horizontal="right" vertical="center"/>
    </xf>
    <xf numFmtId="4" fontId="36" fillId="92" borderId="73" applyNumberFormat="0" applyProtection="0">
      <alignment horizontal="right" vertical="center"/>
    </xf>
    <xf numFmtId="4" fontId="36" fillId="92" borderId="73" applyNumberFormat="0" applyProtection="0">
      <alignment horizontal="right" vertical="center"/>
    </xf>
    <xf numFmtId="4" fontId="36" fillId="92" borderId="73" applyNumberFormat="0" applyProtection="0">
      <alignment horizontal="right" vertical="center"/>
    </xf>
    <xf numFmtId="4" fontId="36" fillId="92" borderId="73" applyNumberFormat="0" applyProtection="0">
      <alignment horizontal="right" vertical="center"/>
    </xf>
    <xf numFmtId="4" fontId="36" fillId="92" borderId="73" applyNumberFormat="0" applyProtection="0">
      <alignment horizontal="right" vertical="center"/>
    </xf>
    <xf numFmtId="4" fontId="36" fillId="92" borderId="73" applyNumberFormat="0" applyProtection="0">
      <alignment horizontal="right" vertical="center"/>
    </xf>
    <xf numFmtId="4" fontId="36" fillId="92" borderId="73" applyNumberFormat="0" applyProtection="0">
      <alignment horizontal="right" vertical="center"/>
    </xf>
    <xf numFmtId="4" fontId="36" fillId="92" borderId="73" applyNumberFormat="0" applyProtection="0">
      <alignment horizontal="right" vertical="center"/>
    </xf>
    <xf numFmtId="4" fontId="36" fillId="92" borderId="73" applyNumberFormat="0" applyProtection="0">
      <alignment horizontal="right" vertical="center"/>
    </xf>
    <xf numFmtId="4" fontId="36" fillId="92" borderId="73" applyNumberFormat="0" applyProtection="0">
      <alignment horizontal="right" vertical="center"/>
    </xf>
    <xf numFmtId="4" fontId="36" fillId="92" borderId="73" applyNumberFormat="0" applyProtection="0">
      <alignment horizontal="right" vertical="center"/>
    </xf>
    <xf numFmtId="4" fontId="36" fillId="92" borderId="73" applyNumberFormat="0" applyProtection="0">
      <alignment horizontal="right" vertical="center"/>
    </xf>
    <xf numFmtId="4" fontId="36" fillId="92" borderId="73" applyNumberFormat="0" applyProtection="0">
      <alignment horizontal="right" vertical="center"/>
    </xf>
    <xf numFmtId="4" fontId="36" fillId="92" borderId="73" applyNumberFormat="0" applyProtection="0">
      <alignment horizontal="right" vertical="center"/>
    </xf>
    <xf numFmtId="4" fontId="36" fillId="92" borderId="73" applyNumberFormat="0" applyProtection="0">
      <alignment horizontal="right" vertical="center"/>
    </xf>
    <xf numFmtId="4" fontId="36" fillId="92" borderId="73" applyNumberFormat="0" applyProtection="0">
      <alignment horizontal="right" vertical="center"/>
    </xf>
    <xf numFmtId="4" fontId="36" fillId="92" borderId="73" applyNumberFormat="0" applyProtection="0">
      <alignment horizontal="right" vertical="center"/>
    </xf>
    <xf numFmtId="4" fontId="36" fillId="92" borderId="73" applyNumberFormat="0" applyProtection="0">
      <alignment horizontal="right" vertical="center"/>
    </xf>
    <xf numFmtId="4" fontId="36" fillId="92" borderId="73" applyNumberFormat="0" applyProtection="0">
      <alignment horizontal="right" vertical="center"/>
    </xf>
    <xf numFmtId="4" fontId="36" fillId="92" borderId="73" applyNumberFormat="0" applyProtection="0">
      <alignment horizontal="right" vertical="center"/>
    </xf>
    <xf numFmtId="4" fontId="36" fillId="92" borderId="73" applyNumberFormat="0" applyProtection="0">
      <alignment horizontal="right" vertical="center"/>
    </xf>
    <xf numFmtId="4" fontId="36" fillId="92" borderId="73" applyNumberFormat="0" applyProtection="0">
      <alignment horizontal="right" vertical="center"/>
    </xf>
    <xf numFmtId="4" fontId="36" fillId="92" borderId="73" applyNumberFormat="0" applyProtection="0">
      <alignment horizontal="right" vertical="center"/>
    </xf>
    <xf numFmtId="4" fontId="36" fillId="92" borderId="73" applyNumberFormat="0" applyProtection="0">
      <alignment horizontal="right" vertical="center"/>
    </xf>
    <xf numFmtId="4" fontId="36" fillId="92" borderId="73" applyNumberFormat="0" applyProtection="0">
      <alignment horizontal="right" vertical="center"/>
    </xf>
    <xf numFmtId="4" fontId="36" fillId="92" borderId="73" applyNumberFormat="0" applyProtection="0">
      <alignment horizontal="right" vertical="center"/>
    </xf>
    <xf numFmtId="4" fontId="36" fillId="92" borderId="73" applyNumberFormat="0" applyProtection="0">
      <alignment horizontal="right" vertical="center"/>
    </xf>
    <xf numFmtId="4" fontId="36" fillId="92" borderId="73" applyNumberFormat="0" applyProtection="0">
      <alignment horizontal="right" vertical="center"/>
    </xf>
    <xf numFmtId="4" fontId="36" fillId="92" borderId="73" applyNumberFormat="0" applyProtection="0">
      <alignment horizontal="right" vertical="center"/>
    </xf>
    <xf numFmtId="4" fontId="36" fillId="92" borderId="73" applyNumberFormat="0" applyProtection="0">
      <alignment horizontal="right" vertical="center"/>
    </xf>
    <xf numFmtId="4" fontId="36" fillId="92" borderId="73" applyNumberFormat="0" applyProtection="0">
      <alignment horizontal="right" vertical="center"/>
    </xf>
    <xf numFmtId="4" fontId="36" fillId="92" borderId="73" applyNumberFormat="0" applyProtection="0">
      <alignment horizontal="right" vertical="center"/>
    </xf>
    <xf numFmtId="4" fontId="36" fillId="92" borderId="73" applyNumberFormat="0" applyProtection="0">
      <alignment horizontal="right" vertical="center"/>
    </xf>
    <xf numFmtId="4" fontId="36" fillId="92" borderId="73" applyNumberFormat="0" applyProtection="0">
      <alignment horizontal="right" vertical="center"/>
    </xf>
    <xf numFmtId="4" fontId="36" fillId="92" borderId="73" applyNumberFormat="0" applyProtection="0">
      <alignment horizontal="right" vertical="center"/>
    </xf>
    <xf numFmtId="4" fontId="36" fillId="92" borderId="73" applyNumberFormat="0" applyProtection="0">
      <alignment horizontal="right" vertical="center"/>
    </xf>
    <xf numFmtId="4" fontId="36" fillId="92" borderId="73" applyNumberFormat="0" applyProtection="0">
      <alignment horizontal="right" vertical="center"/>
    </xf>
    <xf numFmtId="4" fontId="36" fillId="92" borderId="73" applyNumberFormat="0" applyProtection="0">
      <alignment horizontal="right" vertical="center"/>
    </xf>
    <xf numFmtId="4" fontId="36" fillId="92" borderId="73" applyNumberFormat="0" applyProtection="0">
      <alignment horizontal="right" vertical="center"/>
    </xf>
    <xf numFmtId="4" fontId="36" fillId="92" borderId="73" applyNumberFormat="0" applyProtection="0">
      <alignment horizontal="right" vertical="center"/>
    </xf>
    <xf numFmtId="4" fontId="36" fillId="92" borderId="73" applyNumberFormat="0" applyProtection="0">
      <alignment horizontal="right" vertical="center"/>
    </xf>
    <xf numFmtId="4" fontId="36" fillId="92" borderId="73" applyNumberFormat="0" applyProtection="0">
      <alignment horizontal="right" vertical="center"/>
    </xf>
    <xf numFmtId="4" fontId="36" fillId="92" borderId="73" applyNumberFormat="0" applyProtection="0">
      <alignment horizontal="right" vertical="center"/>
    </xf>
    <xf numFmtId="4" fontId="36" fillId="92" borderId="73" applyNumberFormat="0" applyProtection="0">
      <alignment horizontal="right" vertical="center"/>
    </xf>
    <xf numFmtId="4" fontId="36" fillId="92" borderId="73" applyNumberFormat="0" applyProtection="0">
      <alignment horizontal="right" vertical="center"/>
    </xf>
    <xf numFmtId="4" fontId="36" fillId="92" borderId="73" applyNumberFormat="0" applyProtection="0">
      <alignment horizontal="right" vertical="center"/>
    </xf>
    <xf numFmtId="4" fontId="36" fillId="92" borderId="73" applyNumberFormat="0" applyProtection="0">
      <alignment horizontal="right" vertical="center"/>
    </xf>
    <xf numFmtId="4" fontId="36" fillId="92" borderId="73" applyNumberFormat="0" applyProtection="0">
      <alignment horizontal="right" vertical="center"/>
    </xf>
    <xf numFmtId="4" fontId="36" fillId="92" borderId="73" applyNumberFormat="0" applyProtection="0">
      <alignment horizontal="right" vertical="center"/>
    </xf>
    <xf numFmtId="4" fontId="36" fillId="92" borderId="73" applyNumberFormat="0" applyProtection="0">
      <alignment horizontal="right" vertical="center"/>
    </xf>
    <xf numFmtId="4" fontId="36" fillId="92" borderId="73" applyNumberFormat="0" applyProtection="0">
      <alignment horizontal="right" vertical="center"/>
    </xf>
    <xf numFmtId="4" fontId="36" fillId="92" borderId="73" applyNumberFormat="0" applyProtection="0">
      <alignment horizontal="right" vertical="center"/>
    </xf>
    <xf numFmtId="4" fontId="36" fillId="92" borderId="73" applyNumberFormat="0" applyProtection="0">
      <alignment horizontal="right" vertical="center"/>
    </xf>
    <xf numFmtId="4" fontId="36" fillId="92" borderId="73" applyNumberFormat="0" applyProtection="0">
      <alignment horizontal="right" vertical="center"/>
    </xf>
    <xf numFmtId="4" fontId="36" fillId="92" borderId="73" applyNumberFormat="0" applyProtection="0">
      <alignment horizontal="right" vertical="center"/>
    </xf>
    <xf numFmtId="4" fontId="36" fillId="92" borderId="73" applyNumberFormat="0" applyProtection="0">
      <alignment horizontal="right" vertical="center"/>
    </xf>
    <xf numFmtId="4" fontId="36" fillId="92" borderId="73" applyNumberFormat="0" applyProtection="0">
      <alignment horizontal="right" vertical="center"/>
    </xf>
    <xf numFmtId="4" fontId="36" fillId="92" borderId="73" applyNumberFormat="0" applyProtection="0">
      <alignment horizontal="right" vertical="center"/>
    </xf>
    <xf numFmtId="4" fontId="36" fillId="92" borderId="73" applyNumberFormat="0" applyProtection="0">
      <alignment horizontal="right" vertical="center"/>
    </xf>
    <xf numFmtId="4" fontId="36" fillId="92" borderId="73" applyNumberFormat="0" applyProtection="0">
      <alignment horizontal="right" vertical="center"/>
    </xf>
    <xf numFmtId="4" fontId="36" fillId="92" borderId="73" applyNumberFormat="0" applyProtection="0">
      <alignment horizontal="right" vertical="center"/>
    </xf>
    <xf numFmtId="4" fontId="36" fillId="92" borderId="73" applyNumberFormat="0" applyProtection="0">
      <alignment horizontal="right" vertical="center"/>
    </xf>
    <xf numFmtId="4" fontId="36" fillId="92" borderId="73" applyNumberFormat="0" applyProtection="0">
      <alignment horizontal="right" vertical="center"/>
    </xf>
    <xf numFmtId="4" fontId="36" fillId="92" borderId="73" applyNumberFormat="0" applyProtection="0">
      <alignment horizontal="right" vertical="center"/>
    </xf>
    <xf numFmtId="4" fontId="36" fillId="92" borderId="73" applyNumberFormat="0" applyProtection="0">
      <alignment horizontal="right" vertical="center"/>
    </xf>
    <xf numFmtId="4" fontId="36" fillId="92" borderId="73" applyNumberFormat="0" applyProtection="0">
      <alignment horizontal="right" vertical="center"/>
    </xf>
    <xf numFmtId="4" fontId="36" fillId="92" borderId="73" applyNumberFormat="0" applyProtection="0">
      <alignment horizontal="right" vertical="center"/>
    </xf>
    <xf numFmtId="4" fontId="36" fillId="92" borderId="73" applyNumberFormat="0" applyProtection="0">
      <alignment horizontal="right" vertical="center"/>
    </xf>
    <xf numFmtId="4" fontId="36" fillId="92" borderId="73" applyNumberFormat="0" applyProtection="0">
      <alignment horizontal="right" vertical="center"/>
    </xf>
    <xf numFmtId="4" fontId="36" fillId="92" borderId="73" applyNumberFormat="0" applyProtection="0">
      <alignment horizontal="right" vertical="center"/>
    </xf>
    <xf numFmtId="4" fontId="36" fillId="92" borderId="73" applyNumberFormat="0" applyProtection="0">
      <alignment horizontal="right" vertical="center"/>
    </xf>
    <xf numFmtId="4" fontId="36" fillId="92" borderId="73" applyNumberFormat="0" applyProtection="0">
      <alignment horizontal="right" vertical="center"/>
    </xf>
    <xf numFmtId="4" fontId="36" fillId="92" borderId="73" applyNumberFormat="0" applyProtection="0">
      <alignment horizontal="right" vertical="center"/>
    </xf>
    <xf numFmtId="4" fontId="36" fillId="92" borderId="73" applyNumberFormat="0" applyProtection="0">
      <alignment horizontal="right" vertical="center"/>
    </xf>
    <xf numFmtId="4" fontId="36" fillId="92" borderId="73" applyNumberFormat="0" applyProtection="0">
      <alignment horizontal="right" vertical="center"/>
    </xf>
    <xf numFmtId="4" fontId="36" fillId="92" borderId="73" applyNumberFormat="0" applyProtection="0">
      <alignment horizontal="right" vertical="center"/>
    </xf>
    <xf numFmtId="4" fontId="36" fillId="92" borderId="73" applyNumberFormat="0" applyProtection="0">
      <alignment horizontal="right" vertical="center"/>
    </xf>
    <xf numFmtId="4" fontId="36" fillId="92" borderId="73" applyNumberFormat="0" applyProtection="0">
      <alignment horizontal="right" vertical="center"/>
    </xf>
    <xf numFmtId="4" fontId="36" fillId="92" borderId="73" applyNumberFormat="0" applyProtection="0">
      <alignment horizontal="right" vertical="center"/>
    </xf>
    <xf numFmtId="4" fontId="36" fillId="92" borderId="73" applyNumberFormat="0" applyProtection="0">
      <alignment horizontal="right" vertical="center"/>
    </xf>
    <xf numFmtId="4" fontId="36" fillId="92" borderId="73" applyNumberFormat="0" applyProtection="0">
      <alignment horizontal="right" vertical="center"/>
    </xf>
    <xf numFmtId="4" fontId="36" fillId="92" borderId="73" applyNumberFormat="0" applyProtection="0">
      <alignment horizontal="right" vertical="center"/>
    </xf>
    <xf numFmtId="4" fontId="36" fillId="92" borderId="73" applyNumberFormat="0" applyProtection="0">
      <alignment horizontal="right" vertical="center"/>
    </xf>
    <xf numFmtId="4" fontId="36" fillId="92" borderId="73" applyNumberFormat="0" applyProtection="0">
      <alignment horizontal="right" vertical="center"/>
    </xf>
    <xf numFmtId="4" fontId="36" fillId="92" borderId="73" applyNumberFormat="0" applyProtection="0">
      <alignment horizontal="right" vertical="center"/>
    </xf>
    <xf numFmtId="4" fontId="36" fillId="92" borderId="73" applyNumberFormat="0" applyProtection="0">
      <alignment horizontal="right" vertical="center"/>
    </xf>
    <xf numFmtId="4" fontId="36" fillId="92" borderId="73" applyNumberFormat="0" applyProtection="0">
      <alignment horizontal="right" vertical="center"/>
    </xf>
    <xf numFmtId="4" fontId="36" fillId="92" borderId="73" applyNumberFormat="0" applyProtection="0">
      <alignment horizontal="right" vertical="center"/>
    </xf>
    <xf numFmtId="4" fontId="36" fillId="92" borderId="73" applyNumberFormat="0" applyProtection="0">
      <alignment horizontal="right" vertical="center"/>
    </xf>
    <xf numFmtId="4" fontId="36" fillId="92" borderId="73" applyNumberFormat="0" applyProtection="0">
      <alignment horizontal="right" vertical="center"/>
    </xf>
    <xf numFmtId="4" fontId="36" fillId="92" borderId="73" applyNumberFormat="0" applyProtection="0">
      <alignment horizontal="right" vertical="center"/>
    </xf>
    <xf numFmtId="4" fontId="36" fillId="92" borderId="73" applyNumberFormat="0" applyProtection="0">
      <alignment horizontal="right" vertical="center"/>
    </xf>
    <xf numFmtId="4" fontId="36" fillId="92" borderId="73" applyNumberFormat="0" applyProtection="0">
      <alignment horizontal="right" vertical="center"/>
    </xf>
    <xf numFmtId="4" fontId="36" fillId="92" borderId="73" applyNumberFormat="0" applyProtection="0">
      <alignment horizontal="right" vertical="center"/>
    </xf>
    <xf numFmtId="4" fontId="36" fillId="92" borderId="73" applyNumberFormat="0" applyProtection="0">
      <alignment horizontal="right" vertical="center"/>
    </xf>
    <xf numFmtId="4" fontId="36" fillId="92" borderId="73" applyNumberFormat="0" applyProtection="0">
      <alignment horizontal="right" vertical="center"/>
    </xf>
    <xf numFmtId="4" fontId="36" fillId="92" borderId="73" applyNumberFormat="0" applyProtection="0">
      <alignment horizontal="right" vertical="center"/>
    </xf>
    <xf numFmtId="4" fontId="36" fillId="92" borderId="73" applyNumberFormat="0" applyProtection="0">
      <alignment horizontal="right" vertical="center"/>
    </xf>
    <xf numFmtId="4" fontId="36" fillId="92" borderId="73" applyNumberFormat="0" applyProtection="0">
      <alignment horizontal="right" vertical="center"/>
    </xf>
    <xf numFmtId="4" fontId="36" fillId="92" borderId="73" applyNumberFormat="0" applyProtection="0">
      <alignment horizontal="right" vertical="center"/>
    </xf>
    <xf numFmtId="4" fontId="36" fillId="92" borderId="73" applyNumberFormat="0" applyProtection="0">
      <alignment horizontal="right" vertical="center"/>
    </xf>
    <xf numFmtId="4" fontId="36" fillId="92" borderId="73" applyNumberFormat="0" applyProtection="0">
      <alignment horizontal="right" vertical="center"/>
    </xf>
    <xf numFmtId="4" fontId="36" fillId="92" borderId="73" applyNumberFormat="0" applyProtection="0">
      <alignment horizontal="right" vertical="center"/>
    </xf>
    <xf numFmtId="4" fontId="36" fillId="92" borderId="73" applyNumberFormat="0" applyProtection="0">
      <alignment horizontal="right" vertical="center"/>
    </xf>
    <xf numFmtId="4" fontId="36" fillId="92" borderId="73" applyNumberFormat="0" applyProtection="0">
      <alignment horizontal="right" vertical="center"/>
    </xf>
    <xf numFmtId="4" fontId="36" fillId="92" borderId="73" applyNumberFormat="0" applyProtection="0">
      <alignment horizontal="right" vertical="center"/>
    </xf>
    <xf numFmtId="4" fontId="36" fillId="92" borderId="73" applyNumberFormat="0" applyProtection="0">
      <alignment horizontal="right" vertical="center"/>
    </xf>
    <xf numFmtId="4" fontId="36" fillId="92" borderId="73" applyNumberFormat="0" applyProtection="0">
      <alignment horizontal="right" vertical="center"/>
    </xf>
    <xf numFmtId="4" fontId="36" fillId="92" borderId="73" applyNumberFormat="0" applyProtection="0">
      <alignment horizontal="right" vertical="center"/>
    </xf>
    <xf numFmtId="4" fontId="36" fillId="92" borderId="73" applyNumberFormat="0" applyProtection="0">
      <alignment horizontal="right" vertical="center"/>
    </xf>
    <xf numFmtId="4" fontId="36" fillId="92" borderId="73" applyNumberFormat="0" applyProtection="0">
      <alignment horizontal="right" vertical="center"/>
    </xf>
    <xf numFmtId="4" fontId="36" fillId="92" borderId="73" applyNumberFormat="0" applyProtection="0">
      <alignment horizontal="right" vertical="center"/>
    </xf>
    <xf numFmtId="4" fontId="36" fillId="92" borderId="73" applyNumberFormat="0" applyProtection="0">
      <alignment horizontal="right" vertical="center"/>
    </xf>
    <xf numFmtId="4" fontId="36" fillId="92" borderId="73" applyNumberFormat="0" applyProtection="0">
      <alignment horizontal="right" vertical="center"/>
    </xf>
    <xf numFmtId="4" fontId="36" fillId="92" borderId="73" applyNumberFormat="0" applyProtection="0">
      <alignment horizontal="right" vertical="center"/>
    </xf>
    <xf numFmtId="4" fontId="36" fillId="92" borderId="73" applyNumberFormat="0" applyProtection="0">
      <alignment horizontal="right" vertical="center"/>
    </xf>
    <xf numFmtId="4" fontId="36" fillId="92" borderId="73" applyNumberFormat="0" applyProtection="0">
      <alignment horizontal="right" vertical="center"/>
    </xf>
    <xf numFmtId="4" fontId="36" fillId="92" borderId="73" applyNumberFormat="0" applyProtection="0">
      <alignment horizontal="right" vertical="center"/>
    </xf>
    <xf numFmtId="4" fontId="36" fillId="92" borderId="73" applyNumberFormat="0" applyProtection="0">
      <alignment horizontal="right" vertical="center"/>
    </xf>
    <xf numFmtId="4" fontId="36" fillId="92" borderId="73" applyNumberFormat="0" applyProtection="0">
      <alignment horizontal="right" vertical="center"/>
    </xf>
    <xf numFmtId="4" fontId="36" fillId="92" borderId="73" applyNumberFormat="0" applyProtection="0">
      <alignment horizontal="right" vertical="center"/>
    </xf>
    <xf numFmtId="4" fontId="36" fillId="92" borderId="73" applyNumberFormat="0" applyProtection="0">
      <alignment horizontal="right" vertical="center"/>
    </xf>
    <xf numFmtId="4" fontId="36" fillId="92" borderId="73" applyNumberFormat="0" applyProtection="0">
      <alignment horizontal="right" vertical="center"/>
    </xf>
    <xf numFmtId="4" fontId="36" fillId="92" borderId="73" applyNumberFormat="0" applyProtection="0">
      <alignment horizontal="right" vertical="center"/>
    </xf>
    <xf numFmtId="4" fontId="36" fillId="92" borderId="73" applyNumberFormat="0" applyProtection="0">
      <alignment horizontal="right" vertical="center"/>
    </xf>
    <xf numFmtId="4" fontId="36" fillId="92" borderId="73" applyNumberFormat="0" applyProtection="0">
      <alignment horizontal="right" vertical="center"/>
    </xf>
    <xf numFmtId="4" fontId="36" fillId="92" borderId="73" applyNumberFormat="0" applyProtection="0">
      <alignment horizontal="right" vertical="center"/>
    </xf>
    <xf numFmtId="4" fontId="36" fillId="92" borderId="73" applyNumberFormat="0" applyProtection="0">
      <alignment horizontal="right" vertical="center"/>
    </xf>
    <xf numFmtId="4" fontId="36" fillId="92" borderId="73" applyNumberFormat="0" applyProtection="0">
      <alignment horizontal="right" vertical="center"/>
    </xf>
    <xf numFmtId="4" fontId="36" fillId="92" borderId="73" applyNumberFormat="0" applyProtection="0">
      <alignment horizontal="right" vertical="center"/>
    </xf>
    <xf numFmtId="4" fontId="36" fillId="92" borderId="73" applyNumberFormat="0" applyProtection="0">
      <alignment horizontal="right" vertical="center"/>
    </xf>
    <xf numFmtId="4" fontId="36" fillId="92" borderId="73" applyNumberFormat="0" applyProtection="0">
      <alignment horizontal="right" vertical="center"/>
    </xf>
    <xf numFmtId="4" fontId="36" fillId="92" borderId="73" applyNumberFormat="0" applyProtection="0">
      <alignment horizontal="right" vertical="center"/>
    </xf>
    <xf numFmtId="4" fontId="36" fillId="92" borderId="73" applyNumberFormat="0" applyProtection="0">
      <alignment horizontal="right" vertical="center"/>
    </xf>
    <xf numFmtId="4" fontId="36" fillId="92" borderId="73" applyNumberFormat="0" applyProtection="0">
      <alignment horizontal="right" vertical="center"/>
    </xf>
    <xf numFmtId="4" fontId="36" fillId="92" borderId="73" applyNumberFormat="0" applyProtection="0">
      <alignment horizontal="right" vertical="center"/>
    </xf>
    <xf numFmtId="4" fontId="36" fillId="92" borderId="73" applyNumberFormat="0" applyProtection="0">
      <alignment horizontal="right" vertical="center"/>
    </xf>
    <xf numFmtId="4" fontId="36" fillId="92" borderId="73" applyNumberFormat="0" applyProtection="0">
      <alignment horizontal="right" vertical="center"/>
    </xf>
    <xf numFmtId="4" fontId="36" fillId="92" borderId="73" applyNumberFormat="0" applyProtection="0">
      <alignment horizontal="right" vertical="center"/>
    </xf>
    <xf numFmtId="4" fontId="36" fillId="92" borderId="73" applyNumberFormat="0" applyProtection="0">
      <alignment horizontal="right" vertical="center"/>
    </xf>
    <xf numFmtId="4" fontId="36" fillId="92" borderId="73" applyNumberFormat="0" applyProtection="0">
      <alignment horizontal="right" vertical="center"/>
    </xf>
    <xf numFmtId="4" fontId="36" fillId="92" borderId="73" applyNumberFormat="0" applyProtection="0">
      <alignment horizontal="right" vertical="center"/>
    </xf>
    <xf numFmtId="4" fontId="36" fillId="92" borderId="73" applyNumberFormat="0" applyProtection="0">
      <alignment horizontal="right" vertical="center"/>
    </xf>
    <xf numFmtId="4" fontId="36" fillId="92" borderId="73" applyNumberFormat="0" applyProtection="0">
      <alignment horizontal="right" vertical="center"/>
    </xf>
    <xf numFmtId="4" fontId="36" fillId="92" borderId="73" applyNumberFormat="0" applyProtection="0">
      <alignment horizontal="right" vertical="center"/>
    </xf>
    <xf numFmtId="4" fontId="36" fillId="92" borderId="73" applyNumberFormat="0" applyProtection="0">
      <alignment horizontal="right" vertical="center"/>
    </xf>
    <xf numFmtId="4" fontId="36" fillId="92" borderId="73" applyNumberFormat="0" applyProtection="0">
      <alignment horizontal="right" vertical="center"/>
    </xf>
    <xf numFmtId="4" fontId="36" fillId="92" borderId="73" applyNumberFormat="0" applyProtection="0">
      <alignment horizontal="right" vertical="center"/>
    </xf>
    <xf numFmtId="4" fontId="36" fillId="92" borderId="73" applyNumberFormat="0" applyProtection="0">
      <alignment horizontal="right" vertical="center"/>
    </xf>
    <xf numFmtId="4" fontId="36" fillId="92" borderId="73" applyNumberFormat="0" applyProtection="0">
      <alignment horizontal="right" vertical="center"/>
    </xf>
    <xf numFmtId="4" fontId="36" fillId="92" borderId="73" applyNumberFormat="0" applyProtection="0">
      <alignment horizontal="right" vertical="center"/>
    </xf>
    <xf numFmtId="4" fontId="36" fillId="92" borderId="73" applyNumberFormat="0" applyProtection="0">
      <alignment horizontal="right" vertical="center"/>
    </xf>
    <xf numFmtId="4" fontId="36" fillId="92" borderId="73" applyNumberFormat="0" applyProtection="0">
      <alignment horizontal="right" vertical="center"/>
    </xf>
    <xf numFmtId="4" fontId="36" fillId="92" borderId="73" applyNumberFormat="0" applyProtection="0">
      <alignment horizontal="right" vertical="center"/>
    </xf>
    <xf numFmtId="4" fontId="36" fillId="92" borderId="73" applyNumberFormat="0" applyProtection="0">
      <alignment horizontal="right" vertical="center"/>
    </xf>
    <xf numFmtId="4" fontId="36" fillId="92" borderId="73" applyNumberFormat="0" applyProtection="0">
      <alignment horizontal="right" vertical="center"/>
    </xf>
    <xf numFmtId="4" fontId="36" fillId="92" borderId="73" applyNumberFormat="0" applyProtection="0">
      <alignment horizontal="right" vertical="center"/>
    </xf>
    <xf numFmtId="4" fontId="36" fillId="92" borderId="73" applyNumberFormat="0" applyProtection="0">
      <alignment horizontal="right" vertical="center"/>
    </xf>
    <xf numFmtId="4" fontId="36" fillId="92" borderId="73" applyNumberFormat="0" applyProtection="0">
      <alignment horizontal="right" vertical="center"/>
    </xf>
    <xf numFmtId="4" fontId="36" fillId="92" borderId="73" applyNumberFormat="0" applyProtection="0">
      <alignment horizontal="right" vertical="center"/>
    </xf>
    <xf numFmtId="4" fontId="36" fillId="92" borderId="73" applyNumberFormat="0" applyProtection="0">
      <alignment horizontal="right" vertical="center"/>
    </xf>
    <xf numFmtId="4" fontId="36" fillId="92" borderId="73" applyNumberFormat="0" applyProtection="0">
      <alignment horizontal="right" vertical="center"/>
    </xf>
    <xf numFmtId="4" fontId="36" fillId="92" borderId="73" applyNumberFormat="0" applyProtection="0">
      <alignment horizontal="right" vertical="center"/>
    </xf>
    <xf numFmtId="4" fontId="36" fillId="92" borderId="73" applyNumberFormat="0" applyProtection="0">
      <alignment horizontal="right" vertical="center"/>
    </xf>
    <xf numFmtId="4" fontId="36" fillId="92" borderId="73" applyNumberFormat="0" applyProtection="0">
      <alignment horizontal="right" vertical="center"/>
    </xf>
    <xf numFmtId="4" fontId="36" fillId="92" borderId="73" applyNumberFormat="0" applyProtection="0">
      <alignment horizontal="right" vertical="center"/>
    </xf>
    <xf numFmtId="4" fontId="36" fillId="92" borderId="73" applyNumberFormat="0" applyProtection="0">
      <alignment horizontal="right" vertical="center"/>
    </xf>
    <xf numFmtId="4" fontId="36" fillId="92" borderId="73" applyNumberFormat="0" applyProtection="0">
      <alignment horizontal="right" vertical="center"/>
    </xf>
    <xf numFmtId="4" fontId="36" fillId="92" borderId="73" applyNumberFormat="0" applyProtection="0">
      <alignment horizontal="right" vertical="center"/>
    </xf>
    <xf numFmtId="4" fontId="36" fillId="92" borderId="73" applyNumberFormat="0" applyProtection="0">
      <alignment horizontal="right" vertical="center"/>
    </xf>
    <xf numFmtId="4" fontId="36" fillId="92" borderId="73" applyNumberFormat="0" applyProtection="0">
      <alignment horizontal="right" vertical="center"/>
    </xf>
    <xf numFmtId="4" fontId="36" fillId="92" borderId="73" applyNumberFormat="0" applyProtection="0">
      <alignment horizontal="right" vertical="center"/>
    </xf>
    <xf numFmtId="4" fontId="36" fillId="92" borderId="73" applyNumberFormat="0" applyProtection="0">
      <alignment horizontal="right" vertical="center"/>
    </xf>
    <xf numFmtId="4" fontId="36" fillId="92" borderId="73" applyNumberFormat="0" applyProtection="0">
      <alignment horizontal="right" vertical="center"/>
    </xf>
    <xf numFmtId="4" fontId="36" fillId="92" borderId="73" applyNumberFormat="0" applyProtection="0">
      <alignment horizontal="right" vertical="center"/>
    </xf>
    <xf numFmtId="4" fontId="36" fillId="92" borderId="73" applyNumberFormat="0" applyProtection="0">
      <alignment horizontal="right" vertical="center"/>
    </xf>
    <xf numFmtId="4" fontId="36" fillId="92" borderId="73" applyNumberFormat="0" applyProtection="0">
      <alignment horizontal="right" vertical="center"/>
    </xf>
    <xf numFmtId="4" fontId="36" fillId="92" borderId="73" applyNumberFormat="0" applyProtection="0">
      <alignment horizontal="right" vertical="center"/>
    </xf>
    <xf numFmtId="4" fontId="36" fillId="92" borderId="73" applyNumberFormat="0" applyProtection="0">
      <alignment horizontal="right" vertical="center"/>
    </xf>
    <xf numFmtId="4" fontId="36" fillId="92" borderId="73" applyNumberFormat="0" applyProtection="0">
      <alignment horizontal="right" vertical="center"/>
    </xf>
    <xf numFmtId="4" fontId="36" fillId="92" borderId="73" applyNumberFormat="0" applyProtection="0">
      <alignment horizontal="right" vertical="center"/>
    </xf>
    <xf numFmtId="4" fontId="36" fillId="92" borderId="73" applyNumberFormat="0" applyProtection="0">
      <alignment horizontal="right" vertical="center"/>
    </xf>
    <xf numFmtId="4" fontId="36" fillId="92" borderId="73" applyNumberFormat="0" applyProtection="0">
      <alignment horizontal="right" vertical="center"/>
    </xf>
    <xf numFmtId="4" fontId="36" fillId="92" borderId="73" applyNumberFormat="0" applyProtection="0">
      <alignment horizontal="right" vertical="center"/>
    </xf>
    <xf numFmtId="4" fontId="36" fillId="92" borderId="73" applyNumberFormat="0" applyProtection="0">
      <alignment horizontal="right" vertical="center"/>
    </xf>
    <xf numFmtId="4" fontId="36" fillId="92" borderId="73" applyNumberFormat="0" applyProtection="0">
      <alignment horizontal="right" vertical="center"/>
    </xf>
    <xf numFmtId="4" fontId="36" fillId="92" borderId="73" applyNumberFormat="0" applyProtection="0">
      <alignment horizontal="right" vertical="center"/>
    </xf>
    <xf numFmtId="4" fontId="36" fillId="92" borderId="73" applyNumberFormat="0" applyProtection="0">
      <alignment horizontal="right" vertical="center"/>
    </xf>
    <xf numFmtId="4" fontId="36" fillId="92" borderId="73" applyNumberFormat="0" applyProtection="0">
      <alignment horizontal="right" vertical="center"/>
    </xf>
    <xf numFmtId="4" fontId="36" fillId="92" borderId="73" applyNumberFormat="0" applyProtection="0">
      <alignment horizontal="right" vertical="center"/>
    </xf>
    <xf numFmtId="4" fontId="36" fillId="92" borderId="73" applyNumberFormat="0" applyProtection="0">
      <alignment horizontal="right" vertical="center"/>
    </xf>
    <xf numFmtId="4" fontId="36" fillId="92" borderId="73" applyNumberFormat="0" applyProtection="0">
      <alignment horizontal="right" vertical="center"/>
    </xf>
    <xf numFmtId="4" fontId="36" fillId="92" borderId="73" applyNumberFormat="0" applyProtection="0">
      <alignment horizontal="right" vertical="center"/>
    </xf>
    <xf numFmtId="4" fontId="36" fillId="92" borderId="73" applyNumberFormat="0" applyProtection="0">
      <alignment horizontal="right" vertical="center"/>
    </xf>
    <xf numFmtId="4" fontId="36" fillId="92" borderId="73" applyNumberFormat="0" applyProtection="0">
      <alignment horizontal="right" vertical="center"/>
    </xf>
    <xf numFmtId="4" fontId="36" fillId="92" borderId="73" applyNumberFormat="0" applyProtection="0">
      <alignment horizontal="right" vertical="center"/>
    </xf>
    <xf numFmtId="4" fontId="36" fillId="92" borderId="73" applyNumberFormat="0" applyProtection="0">
      <alignment horizontal="right" vertical="center"/>
    </xf>
    <xf numFmtId="4" fontId="36" fillId="92" borderId="73" applyNumberFormat="0" applyProtection="0">
      <alignment horizontal="right" vertical="center"/>
    </xf>
    <xf numFmtId="4" fontId="36" fillId="92" borderId="73" applyNumberFormat="0" applyProtection="0">
      <alignment horizontal="right" vertical="center"/>
    </xf>
    <xf numFmtId="4" fontId="36" fillId="92" borderId="73" applyNumberFormat="0" applyProtection="0">
      <alignment horizontal="right" vertical="center"/>
    </xf>
    <xf numFmtId="4" fontId="36" fillId="92" borderId="73" applyNumberFormat="0" applyProtection="0">
      <alignment horizontal="right" vertical="center"/>
    </xf>
    <xf numFmtId="4" fontId="36" fillId="92" borderId="73" applyNumberFormat="0" applyProtection="0">
      <alignment horizontal="right" vertical="center"/>
    </xf>
    <xf numFmtId="4" fontId="36" fillId="92" borderId="73" applyNumberFormat="0" applyProtection="0">
      <alignment horizontal="right" vertical="center"/>
    </xf>
    <xf numFmtId="4" fontId="36" fillId="92" borderId="73" applyNumberFormat="0" applyProtection="0">
      <alignment horizontal="right" vertical="center"/>
    </xf>
    <xf numFmtId="4" fontId="36" fillId="92" borderId="73" applyNumberFormat="0" applyProtection="0">
      <alignment horizontal="right" vertical="center"/>
    </xf>
    <xf numFmtId="4" fontId="36" fillId="92" borderId="73" applyNumberFormat="0" applyProtection="0">
      <alignment horizontal="right" vertical="center"/>
    </xf>
    <xf numFmtId="4" fontId="36" fillId="92" borderId="73" applyNumberFormat="0" applyProtection="0">
      <alignment horizontal="right" vertical="center"/>
    </xf>
    <xf numFmtId="4" fontId="36" fillId="92" borderId="73" applyNumberFormat="0" applyProtection="0">
      <alignment horizontal="right" vertical="center"/>
    </xf>
    <xf numFmtId="4" fontId="36" fillId="92" borderId="73" applyNumberFormat="0" applyProtection="0">
      <alignment horizontal="right" vertical="center"/>
    </xf>
    <xf numFmtId="4" fontId="36" fillId="92" borderId="73" applyNumberFormat="0" applyProtection="0">
      <alignment horizontal="right" vertical="center"/>
    </xf>
    <xf numFmtId="4" fontId="36" fillId="92" borderId="73" applyNumberFormat="0" applyProtection="0">
      <alignment horizontal="right" vertical="center"/>
    </xf>
    <xf numFmtId="4" fontId="36" fillId="92" borderId="73" applyNumberFormat="0" applyProtection="0">
      <alignment horizontal="right" vertical="center"/>
    </xf>
    <xf numFmtId="4" fontId="36" fillId="92" borderId="73" applyNumberFormat="0" applyProtection="0">
      <alignment horizontal="right" vertical="center"/>
    </xf>
    <xf numFmtId="4" fontId="36" fillId="92" borderId="73" applyNumberFormat="0" applyProtection="0">
      <alignment horizontal="right" vertical="center"/>
    </xf>
    <xf numFmtId="4" fontId="36" fillId="92" borderId="73" applyNumberFormat="0" applyProtection="0">
      <alignment horizontal="right" vertical="center"/>
    </xf>
    <xf numFmtId="4" fontId="36" fillId="92" borderId="73" applyNumberFormat="0" applyProtection="0">
      <alignment horizontal="right" vertical="center"/>
    </xf>
    <xf numFmtId="4" fontId="36" fillId="92" borderId="73" applyNumberFormat="0" applyProtection="0">
      <alignment horizontal="right" vertical="center"/>
    </xf>
    <xf numFmtId="4" fontId="36" fillId="92" borderId="73" applyNumberFormat="0" applyProtection="0">
      <alignment horizontal="right" vertical="center"/>
    </xf>
    <xf numFmtId="4" fontId="36" fillId="92" borderId="73" applyNumberFormat="0" applyProtection="0">
      <alignment horizontal="right" vertical="center"/>
    </xf>
    <xf numFmtId="4" fontId="36" fillId="92" borderId="73" applyNumberFormat="0" applyProtection="0">
      <alignment horizontal="right" vertical="center"/>
    </xf>
    <xf numFmtId="4" fontId="36" fillId="92" borderId="73" applyNumberFormat="0" applyProtection="0">
      <alignment horizontal="right" vertical="center"/>
    </xf>
    <xf numFmtId="4" fontId="36" fillId="92" borderId="73" applyNumberFormat="0" applyProtection="0">
      <alignment horizontal="right" vertical="center"/>
    </xf>
    <xf numFmtId="4" fontId="36" fillId="92" borderId="73" applyNumberFormat="0" applyProtection="0">
      <alignment horizontal="right" vertical="center"/>
    </xf>
    <xf numFmtId="4" fontId="36" fillId="92" borderId="73" applyNumberFormat="0" applyProtection="0">
      <alignment horizontal="right" vertical="center"/>
    </xf>
    <xf numFmtId="4" fontId="36" fillId="92" borderId="73" applyNumberFormat="0" applyProtection="0">
      <alignment horizontal="right" vertical="center"/>
    </xf>
    <xf numFmtId="4" fontId="36" fillId="92" borderId="73" applyNumberFormat="0" applyProtection="0">
      <alignment horizontal="right" vertical="center"/>
    </xf>
    <xf numFmtId="4" fontId="36" fillId="92" borderId="73" applyNumberFormat="0" applyProtection="0">
      <alignment horizontal="right" vertical="center"/>
    </xf>
    <xf numFmtId="4" fontId="36" fillId="92" borderId="73" applyNumberFormat="0" applyProtection="0">
      <alignment horizontal="right" vertical="center"/>
    </xf>
    <xf numFmtId="4" fontId="36" fillId="92" borderId="73" applyNumberFormat="0" applyProtection="0">
      <alignment horizontal="right" vertical="center"/>
    </xf>
    <xf numFmtId="4" fontId="36" fillId="92" borderId="73" applyNumberFormat="0" applyProtection="0">
      <alignment horizontal="right" vertical="center"/>
    </xf>
    <xf numFmtId="4" fontId="36" fillId="92" borderId="73" applyNumberFormat="0" applyProtection="0">
      <alignment horizontal="right" vertical="center"/>
    </xf>
    <xf numFmtId="4" fontId="36" fillId="92" borderId="73" applyNumberFormat="0" applyProtection="0">
      <alignment horizontal="right" vertical="center"/>
    </xf>
    <xf numFmtId="4" fontId="36" fillId="92" borderId="73" applyNumberFormat="0" applyProtection="0">
      <alignment horizontal="right" vertical="center"/>
    </xf>
    <xf numFmtId="4" fontId="36" fillId="92" borderId="73" applyNumberFormat="0" applyProtection="0">
      <alignment horizontal="right" vertical="center"/>
    </xf>
    <xf numFmtId="4" fontId="36" fillId="92" borderId="73" applyNumberFormat="0" applyProtection="0">
      <alignment horizontal="right" vertical="center"/>
    </xf>
    <xf numFmtId="4" fontId="36" fillId="92" borderId="73" applyNumberFormat="0" applyProtection="0">
      <alignment horizontal="right" vertical="center"/>
    </xf>
    <xf numFmtId="4" fontId="36" fillId="92" borderId="73" applyNumberFormat="0" applyProtection="0">
      <alignment horizontal="right" vertical="center"/>
    </xf>
    <xf numFmtId="4" fontId="36" fillId="92" borderId="73" applyNumberFormat="0" applyProtection="0">
      <alignment horizontal="right" vertical="center"/>
    </xf>
    <xf numFmtId="4" fontId="36" fillId="92" borderId="73" applyNumberFormat="0" applyProtection="0">
      <alignment horizontal="right" vertical="center"/>
    </xf>
    <xf numFmtId="4" fontId="36" fillId="92" borderId="73" applyNumberFormat="0" applyProtection="0">
      <alignment horizontal="right" vertical="center"/>
    </xf>
    <xf numFmtId="4" fontId="36" fillId="92" borderId="73" applyNumberFormat="0" applyProtection="0">
      <alignment horizontal="right" vertical="center"/>
    </xf>
    <xf numFmtId="4" fontId="36" fillId="92" borderId="73" applyNumberFormat="0" applyProtection="0">
      <alignment horizontal="right" vertical="center"/>
    </xf>
    <xf numFmtId="4" fontId="36" fillId="92" borderId="73" applyNumberFormat="0" applyProtection="0">
      <alignment horizontal="right" vertical="center"/>
    </xf>
    <xf numFmtId="4" fontId="36" fillId="92" borderId="73" applyNumberFormat="0" applyProtection="0">
      <alignment horizontal="right" vertical="center"/>
    </xf>
    <xf numFmtId="4" fontId="36" fillId="92" borderId="73" applyNumberFormat="0" applyProtection="0">
      <alignment horizontal="right" vertical="center"/>
    </xf>
    <xf numFmtId="4" fontId="36" fillId="92" borderId="73" applyNumberFormat="0" applyProtection="0">
      <alignment horizontal="right" vertical="center"/>
    </xf>
    <xf numFmtId="4" fontId="36" fillId="92" borderId="73" applyNumberFormat="0" applyProtection="0">
      <alignment horizontal="right" vertical="center"/>
    </xf>
    <xf numFmtId="4" fontId="36" fillId="92" borderId="73" applyNumberFormat="0" applyProtection="0">
      <alignment horizontal="right" vertical="center"/>
    </xf>
    <xf numFmtId="4" fontId="36" fillId="92" borderId="73" applyNumberFormat="0" applyProtection="0">
      <alignment horizontal="right" vertical="center"/>
    </xf>
    <xf numFmtId="4" fontId="36" fillId="92" borderId="73" applyNumberFormat="0" applyProtection="0">
      <alignment horizontal="right" vertical="center"/>
    </xf>
    <xf numFmtId="4" fontId="36" fillId="92" borderId="73" applyNumberFormat="0" applyProtection="0">
      <alignment horizontal="right" vertical="center"/>
    </xf>
    <xf numFmtId="4" fontId="36" fillId="92" borderId="73" applyNumberFormat="0" applyProtection="0">
      <alignment horizontal="right" vertical="center"/>
    </xf>
    <xf numFmtId="4" fontId="36" fillId="92" borderId="73" applyNumberFormat="0" applyProtection="0">
      <alignment horizontal="right" vertical="center"/>
    </xf>
    <xf numFmtId="4" fontId="36" fillId="92" borderId="73" applyNumberFormat="0" applyProtection="0">
      <alignment horizontal="right" vertical="center"/>
    </xf>
    <xf numFmtId="4" fontId="36" fillId="92" borderId="73" applyNumberFormat="0" applyProtection="0">
      <alignment horizontal="right" vertical="center"/>
    </xf>
    <xf numFmtId="4" fontId="36" fillId="92" borderId="73" applyNumberFormat="0" applyProtection="0">
      <alignment horizontal="right" vertical="center"/>
    </xf>
    <xf numFmtId="4" fontId="36" fillId="92" borderId="73" applyNumberFormat="0" applyProtection="0">
      <alignment horizontal="right" vertical="center"/>
    </xf>
    <xf numFmtId="4" fontId="36" fillId="92" borderId="73" applyNumberFormat="0" applyProtection="0">
      <alignment horizontal="right" vertical="center"/>
    </xf>
    <xf numFmtId="4" fontId="36" fillId="92" borderId="73" applyNumberFormat="0" applyProtection="0">
      <alignment horizontal="right" vertical="center"/>
    </xf>
    <xf numFmtId="4" fontId="36" fillId="92" borderId="73" applyNumberFormat="0" applyProtection="0">
      <alignment horizontal="right" vertical="center"/>
    </xf>
    <xf numFmtId="4" fontId="36" fillId="92" borderId="73" applyNumberFormat="0" applyProtection="0">
      <alignment horizontal="right" vertical="center"/>
    </xf>
    <xf numFmtId="4" fontId="36" fillId="92" borderId="73" applyNumberFormat="0" applyProtection="0">
      <alignment horizontal="right" vertical="center"/>
    </xf>
    <xf numFmtId="4" fontId="36" fillId="92" borderId="73" applyNumberFormat="0" applyProtection="0">
      <alignment horizontal="right" vertical="center"/>
    </xf>
    <xf numFmtId="4" fontId="36" fillId="92" borderId="73" applyNumberFormat="0" applyProtection="0">
      <alignment horizontal="right" vertical="center"/>
    </xf>
    <xf numFmtId="4" fontId="36" fillId="92" borderId="73" applyNumberFormat="0" applyProtection="0">
      <alignment horizontal="right" vertical="center"/>
    </xf>
    <xf numFmtId="4" fontId="36" fillId="92" borderId="73" applyNumberFormat="0" applyProtection="0">
      <alignment horizontal="right" vertical="center"/>
    </xf>
    <xf numFmtId="4" fontId="36" fillId="92" borderId="73" applyNumberFormat="0" applyProtection="0">
      <alignment horizontal="right" vertical="center"/>
    </xf>
    <xf numFmtId="4" fontId="36" fillId="92" borderId="73" applyNumberFormat="0" applyProtection="0">
      <alignment horizontal="right" vertical="center"/>
    </xf>
    <xf numFmtId="4" fontId="36" fillId="92" borderId="73" applyNumberFormat="0" applyProtection="0">
      <alignment horizontal="right" vertical="center"/>
    </xf>
    <xf numFmtId="4" fontId="36" fillId="92" borderId="73" applyNumberFormat="0" applyProtection="0">
      <alignment horizontal="right" vertical="center"/>
    </xf>
    <xf numFmtId="4" fontId="36" fillId="92" borderId="73" applyNumberFormat="0" applyProtection="0">
      <alignment horizontal="right" vertical="center"/>
    </xf>
    <xf numFmtId="4" fontId="36" fillId="92" borderId="73" applyNumberFormat="0" applyProtection="0">
      <alignment horizontal="right" vertical="center"/>
    </xf>
    <xf numFmtId="4" fontId="36" fillId="92" borderId="73" applyNumberFormat="0" applyProtection="0">
      <alignment horizontal="right" vertical="center"/>
    </xf>
    <xf numFmtId="4" fontId="36" fillId="92" borderId="73" applyNumberFormat="0" applyProtection="0">
      <alignment horizontal="right" vertical="center"/>
    </xf>
    <xf numFmtId="4" fontId="36" fillId="92" borderId="73" applyNumberFormat="0" applyProtection="0">
      <alignment horizontal="right" vertical="center"/>
    </xf>
    <xf numFmtId="4" fontId="36" fillId="92" borderId="73" applyNumberFormat="0" applyProtection="0">
      <alignment horizontal="right" vertical="center"/>
    </xf>
    <xf numFmtId="4" fontId="36" fillId="92" borderId="73" applyNumberFormat="0" applyProtection="0">
      <alignment horizontal="right" vertical="center"/>
    </xf>
    <xf numFmtId="4" fontId="36" fillId="92" borderId="73" applyNumberFormat="0" applyProtection="0">
      <alignment horizontal="right" vertical="center"/>
    </xf>
    <xf numFmtId="4" fontId="36" fillId="92" borderId="73" applyNumberFormat="0" applyProtection="0">
      <alignment horizontal="right" vertical="center"/>
    </xf>
    <xf numFmtId="4" fontId="36" fillId="92" borderId="73" applyNumberFormat="0" applyProtection="0">
      <alignment horizontal="right" vertical="center"/>
    </xf>
    <xf numFmtId="4" fontId="36" fillId="92" borderId="73" applyNumberFormat="0" applyProtection="0">
      <alignment horizontal="right" vertical="center"/>
    </xf>
    <xf numFmtId="4" fontId="36" fillId="92" borderId="73" applyNumberFormat="0" applyProtection="0">
      <alignment horizontal="right" vertical="center"/>
    </xf>
    <xf numFmtId="4" fontId="36" fillId="92" borderId="73" applyNumberFormat="0" applyProtection="0">
      <alignment horizontal="right" vertical="center"/>
    </xf>
    <xf numFmtId="4" fontId="36" fillId="92" borderId="73" applyNumberFormat="0" applyProtection="0">
      <alignment horizontal="right" vertical="center"/>
    </xf>
    <xf numFmtId="4" fontId="36" fillId="92" borderId="73" applyNumberFormat="0" applyProtection="0">
      <alignment horizontal="right" vertical="center"/>
    </xf>
    <xf numFmtId="4" fontId="36" fillId="92" borderId="73" applyNumberFormat="0" applyProtection="0">
      <alignment horizontal="right" vertical="center"/>
    </xf>
    <xf numFmtId="4" fontId="36" fillId="92" borderId="73" applyNumberFormat="0" applyProtection="0">
      <alignment horizontal="right" vertical="center"/>
    </xf>
    <xf numFmtId="4" fontId="36" fillId="92" borderId="73" applyNumberFormat="0" applyProtection="0">
      <alignment horizontal="right" vertical="center"/>
    </xf>
    <xf numFmtId="4" fontId="36" fillId="92" borderId="73" applyNumberFormat="0" applyProtection="0">
      <alignment horizontal="right" vertical="center"/>
    </xf>
    <xf numFmtId="4" fontId="36" fillId="92" borderId="73" applyNumberFormat="0" applyProtection="0">
      <alignment horizontal="right" vertical="center"/>
    </xf>
    <xf numFmtId="4" fontId="36" fillId="92" borderId="73" applyNumberFormat="0" applyProtection="0">
      <alignment horizontal="right" vertical="center"/>
    </xf>
    <xf numFmtId="4" fontId="36" fillId="92" borderId="73" applyNumberFormat="0" applyProtection="0">
      <alignment horizontal="right" vertical="center"/>
    </xf>
    <xf numFmtId="4" fontId="36" fillId="92" borderId="73" applyNumberFormat="0" applyProtection="0">
      <alignment horizontal="right" vertical="center"/>
    </xf>
    <xf numFmtId="4" fontId="36" fillId="92" borderId="73" applyNumberFormat="0" applyProtection="0">
      <alignment horizontal="right" vertical="center"/>
    </xf>
    <xf numFmtId="4" fontId="36" fillId="92" borderId="73" applyNumberFormat="0" applyProtection="0">
      <alignment horizontal="right" vertical="center"/>
    </xf>
    <xf numFmtId="4" fontId="36" fillId="92" borderId="73" applyNumberFormat="0" applyProtection="0">
      <alignment horizontal="right" vertical="center"/>
    </xf>
    <xf numFmtId="4" fontId="36" fillId="92" borderId="73" applyNumberFormat="0" applyProtection="0">
      <alignment horizontal="right" vertical="center"/>
    </xf>
    <xf numFmtId="4" fontId="36" fillId="92" borderId="73" applyNumberFormat="0" applyProtection="0">
      <alignment horizontal="right" vertical="center"/>
    </xf>
    <xf numFmtId="4" fontId="36" fillId="92" borderId="73" applyNumberFormat="0" applyProtection="0">
      <alignment horizontal="right" vertical="center"/>
    </xf>
    <xf numFmtId="4" fontId="36" fillId="92" borderId="73" applyNumberFormat="0" applyProtection="0">
      <alignment horizontal="right" vertical="center"/>
    </xf>
    <xf numFmtId="4" fontId="36" fillId="92" borderId="73" applyNumberFormat="0" applyProtection="0">
      <alignment horizontal="right" vertical="center"/>
    </xf>
    <xf numFmtId="4" fontId="36" fillId="92" borderId="73" applyNumberFormat="0" applyProtection="0">
      <alignment horizontal="right" vertical="center"/>
    </xf>
    <xf numFmtId="4" fontId="36" fillId="92" borderId="73" applyNumberFormat="0" applyProtection="0">
      <alignment horizontal="right" vertical="center"/>
    </xf>
    <xf numFmtId="4" fontId="36" fillId="92" borderId="73" applyNumberFormat="0" applyProtection="0">
      <alignment horizontal="right" vertical="center"/>
    </xf>
    <xf numFmtId="4" fontId="36" fillId="92" borderId="73" applyNumberFormat="0" applyProtection="0">
      <alignment horizontal="right" vertical="center"/>
    </xf>
    <xf numFmtId="4" fontId="36" fillId="92" borderId="73" applyNumberFormat="0" applyProtection="0">
      <alignment horizontal="right" vertical="center"/>
    </xf>
    <xf numFmtId="4" fontId="36" fillId="92" borderId="73" applyNumberFormat="0" applyProtection="0">
      <alignment horizontal="right" vertical="center"/>
    </xf>
    <xf numFmtId="4" fontId="36" fillId="92" borderId="73" applyNumberFormat="0" applyProtection="0">
      <alignment horizontal="right" vertical="center"/>
    </xf>
    <xf numFmtId="4" fontId="36" fillId="92" borderId="73" applyNumberFormat="0" applyProtection="0">
      <alignment horizontal="right" vertical="center"/>
    </xf>
    <xf numFmtId="4" fontId="36" fillId="92" borderId="73" applyNumberFormat="0" applyProtection="0">
      <alignment horizontal="right" vertical="center"/>
    </xf>
    <xf numFmtId="4" fontId="36" fillId="92" borderId="73" applyNumberFormat="0" applyProtection="0">
      <alignment horizontal="right" vertical="center"/>
    </xf>
    <xf numFmtId="4" fontId="36" fillId="92" borderId="73" applyNumberFormat="0" applyProtection="0">
      <alignment horizontal="right" vertical="center"/>
    </xf>
    <xf numFmtId="4" fontId="36" fillId="92" borderId="73" applyNumberFormat="0" applyProtection="0">
      <alignment horizontal="right" vertical="center"/>
    </xf>
    <xf numFmtId="4" fontId="36" fillId="92" borderId="73" applyNumberFormat="0" applyProtection="0">
      <alignment horizontal="right" vertical="center"/>
    </xf>
    <xf numFmtId="4" fontId="36" fillId="92" borderId="73" applyNumberFormat="0" applyProtection="0">
      <alignment horizontal="right" vertical="center"/>
    </xf>
    <xf numFmtId="4" fontId="36" fillId="92" borderId="73" applyNumberFormat="0" applyProtection="0">
      <alignment horizontal="right" vertical="center"/>
    </xf>
    <xf numFmtId="4" fontId="36" fillId="92" borderId="73" applyNumberFormat="0" applyProtection="0">
      <alignment horizontal="right" vertical="center"/>
    </xf>
    <xf numFmtId="4" fontId="36" fillId="92" borderId="73" applyNumberFormat="0" applyProtection="0">
      <alignment horizontal="right" vertical="center"/>
    </xf>
    <xf numFmtId="4" fontId="36" fillId="92" borderId="73" applyNumberFormat="0" applyProtection="0">
      <alignment horizontal="right" vertical="center"/>
    </xf>
    <xf numFmtId="4" fontId="36" fillId="92" borderId="73" applyNumberFormat="0" applyProtection="0">
      <alignment horizontal="right" vertical="center"/>
    </xf>
    <xf numFmtId="4" fontId="36" fillId="92" borderId="73" applyNumberFormat="0" applyProtection="0">
      <alignment horizontal="right" vertical="center"/>
    </xf>
    <xf numFmtId="4" fontId="36" fillId="92" borderId="73" applyNumberFormat="0" applyProtection="0">
      <alignment horizontal="right" vertical="center"/>
    </xf>
    <xf numFmtId="4" fontId="36" fillId="92" borderId="73" applyNumberFormat="0" applyProtection="0">
      <alignment horizontal="right" vertical="center"/>
    </xf>
    <xf numFmtId="4" fontId="36" fillId="92" borderId="73" applyNumberFormat="0" applyProtection="0">
      <alignment horizontal="right" vertical="center"/>
    </xf>
    <xf numFmtId="4" fontId="36" fillId="92" borderId="73" applyNumberFormat="0" applyProtection="0">
      <alignment horizontal="right" vertical="center"/>
    </xf>
    <xf numFmtId="4" fontId="36" fillId="92" borderId="73" applyNumberFormat="0" applyProtection="0">
      <alignment horizontal="right" vertical="center"/>
    </xf>
    <xf numFmtId="4" fontId="36" fillId="92" borderId="73" applyNumberFormat="0" applyProtection="0">
      <alignment horizontal="right" vertical="center"/>
    </xf>
    <xf numFmtId="4" fontId="36" fillId="92" borderId="73" applyNumberFormat="0" applyProtection="0">
      <alignment horizontal="right" vertical="center"/>
    </xf>
    <xf numFmtId="4" fontId="36" fillId="92" borderId="73" applyNumberFormat="0" applyProtection="0">
      <alignment horizontal="right" vertical="center"/>
    </xf>
    <xf numFmtId="4" fontId="36" fillId="92" borderId="73" applyNumberFormat="0" applyProtection="0">
      <alignment horizontal="right" vertical="center"/>
    </xf>
    <xf numFmtId="4" fontId="36" fillId="92" borderId="73" applyNumberFormat="0" applyProtection="0">
      <alignment horizontal="right" vertical="center"/>
    </xf>
    <xf numFmtId="4" fontId="36" fillId="92" borderId="73" applyNumberFormat="0" applyProtection="0">
      <alignment horizontal="right" vertical="center"/>
    </xf>
    <xf numFmtId="4" fontId="36" fillId="92" borderId="73" applyNumberFormat="0" applyProtection="0">
      <alignment horizontal="right" vertical="center"/>
    </xf>
    <xf numFmtId="4" fontId="36" fillId="92" borderId="73" applyNumberFormat="0" applyProtection="0">
      <alignment horizontal="right" vertical="center"/>
    </xf>
    <xf numFmtId="4" fontId="36" fillId="92" borderId="73" applyNumberFormat="0" applyProtection="0">
      <alignment horizontal="right" vertical="center"/>
    </xf>
    <xf numFmtId="4" fontId="36" fillId="92" borderId="73" applyNumberFormat="0" applyProtection="0">
      <alignment horizontal="right" vertical="center"/>
    </xf>
    <xf numFmtId="4" fontId="36" fillId="92" borderId="73" applyNumberFormat="0" applyProtection="0">
      <alignment horizontal="right" vertical="center"/>
    </xf>
    <xf numFmtId="4" fontId="36" fillId="92" borderId="73" applyNumberFormat="0" applyProtection="0">
      <alignment horizontal="right" vertical="center"/>
    </xf>
    <xf numFmtId="4" fontId="36" fillId="92" borderId="73" applyNumberFormat="0" applyProtection="0">
      <alignment horizontal="right" vertical="center"/>
    </xf>
    <xf numFmtId="4" fontId="36" fillId="92" borderId="73" applyNumberFormat="0" applyProtection="0">
      <alignment horizontal="right" vertical="center"/>
    </xf>
    <xf numFmtId="4" fontId="36" fillId="92" borderId="73" applyNumberFormat="0" applyProtection="0">
      <alignment horizontal="right" vertical="center"/>
    </xf>
    <xf numFmtId="4" fontId="36" fillId="92" borderId="73" applyNumberFormat="0" applyProtection="0">
      <alignment horizontal="right" vertical="center"/>
    </xf>
    <xf numFmtId="4" fontId="36" fillId="92" borderId="73" applyNumberFormat="0" applyProtection="0">
      <alignment horizontal="right" vertical="center"/>
    </xf>
    <xf numFmtId="4" fontId="36" fillId="92" borderId="73" applyNumberFormat="0" applyProtection="0">
      <alignment horizontal="right" vertical="center"/>
    </xf>
    <xf numFmtId="4" fontId="36" fillId="92" borderId="73" applyNumberFormat="0" applyProtection="0">
      <alignment horizontal="right" vertical="center"/>
    </xf>
    <xf numFmtId="4" fontId="36" fillId="92" borderId="73" applyNumberFormat="0" applyProtection="0">
      <alignment horizontal="right" vertical="center"/>
    </xf>
    <xf numFmtId="4" fontId="36" fillId="92" borderId="73" applyNumberFormat="0" applyProtection="0">
      <alignment horizontal="right" vertical="center"/>
    </xf>
    <xf numFmtId="4" fontId="36" fillId="92" borderId="73" applyNumberFormat="0" applyProtection="0">
      <alignment horizontal="right" vertical="center"/>
    </xf>
    <xf numFmtId="4" fontId="36" fillId="92" borderId="73" applyNumberFormat="0" applyProtection="0">
      <alignment horizontal="right" vertical="center"/>
    </xf>
    <xf numFmtId="4" fontId="36" fillId="92" borderId="73" applyNumberFormat="0" applyProtection="0">
      <alignment horizontal="right" vertical="center"/>
    </xf>
    <xf numFmtId="4" fontId="36" fillId="92" borderId="73" applyNumberFormat="0" applyProtection="0">
      <alignment horizontal="right" vertical="center"/>
    </xf>
    <xf numFmtId="4" fontId="36" fillId="92" borderId="73" applyNumberFormat="0" applyProtection="0">
      <alignment horizontal="right" vertical="center"/>
    </xf>
    <xf numFmtId="4" fontId="36" fillId="92" borderId="73" applyNumberFormat="0" applyProtection="0">
      <alignment horizontal="right" vertical="center"/>
    </xf>
    <xf numFmtId="4" fontId="36" fillId="92" borderId="73" applyNumberFormat="0" applyProtection="0">
      <alignment horizontal="right" vertical="center"/>
    </xf>
    <xf numFmtId="4" fontId="36" fillId="92" borderId="73" applyNumberFormat="0" applyProtection="0">
      <alignment horizontal="right" vertical="center"/>
    </xf>
    <xf numFmtId="4" fontId="36" fillId="92" borderId="73" applyNumberFormat="0" applyProtection="0">
      <alignment horizontal="right" vertical="center"/>
    </xf>
    <xf numFmtId="4" fontId="36" fillId="92" borderId="73" applyNumberFormat="0" applyProtection="0">
      <alignment horizontal="right" vertical="center"/>
    </xf>
    <xf numFmtId="4" fontId="36" fillId="92" borderId="73" applyNumberFormat="0" applyProtection="0">
      <alignment horizontal="right" vertical="center"/>
    </xf>
    <xf numFmtId="4" fontId="36" fillId="92" borderId="73" applyNumberFormat="0" applyProtection="0">
      <alignment horizontal="right" vertical="center"/>
    </xf>
    <xf numFmtId="4" fontId="36" fillId="92" borderId="73" applyNumberFormat="0" applyProtection="0">
      <alignment horizontal="right" vertical="center"/>
    </xf>
    <xf numFmtId="4" fontId="36" fillId="92" borderId="73" applyNumberFormat="0" applyProtection="0">
      <alignment horizontal="right" vertical="center"/>
    </xf>
    <xf numFmtId="4" fontId="36" fillId="92" borderId="73" applyNumberFormat="0" applyProtection="0">
      <alignment horizontal="right" vertical="center"/>
    </xf>
    <xf numFmtId="4" fontId="36" fillId="92" borderId="73" applyNumberFormat="0" applyProtection="0">
      <alignment horizontal="right" vertical="center"/>
    </xf>
    <xf numFmtId="4" fontId="36" fillId="92" borderId="73" applyNumberFormat="0" applyProtection="0">
      <alignment horizontal="right" vertical="center"/>
    </xf>
    <xf numFmtId="4" fontId="36" fillId="92" borderId="73" applyNumberFormat="0" applyProtection="0">
      <alignment horizontal="right" vertical="center"/>
    </xf>
    <xf numFmtId="4" fontId="36" fillId="92" borderId="73" applyNumberFormat="0" applyProtection="0">
      <alignment horizontal="right" vertical="center"/>
    </xf>
    <xf numFmtId="4" fontId="36" fillId="92" borderId="73" applyNumberFormat="0" applyProtection="0">
      <alignment horizontal="right" vertical="center"/>
    </xf>
    <xf numFmtId="4" fontId="36" fillId="92" borderId="73" applyNumberFormat="0" applyProtection="0">
      <alignment horizontal="right" vertical="center"/>
    </xf>
    <xf numFmtId="4" fontId="36" fillId="92" borderId="73" applyNumberFormat="0" applyProtection="0">
      <alignment horizontal="right" vertical="center"/>
    </xf>
    <xf numFmtId="4" fontId="36" fillId="92" borderId="73" applyNumberFormat="0" applyProtection="0">
      <alignment horizontal="right" vertical="center"/>
    </xf>
    <xf numFmtId="4" fontId="36" fillId="92" borderId="73" applyNumberFormat="0" applyProtection="0">
      <alignment horizontal="right" vertical="center"/>
    </xf>
    <xf numFmtId="4" fontId="36" fillId="92" borderId="73" applyNumberFormat="0" applyProtection="0">
      <alignment horizontal="right" vertical="center"/>
    </xf>
    <xf numFmtId="4" fontId="36" fillId="92" borderId="73" applyNumberFormat="0" applyProtection="0">
      <alignment horizontal="right" vertical="center"/>
    </xf>
    <xf numFmtId="4" fontId="36" fillId="92" borderId="73" applyNumberFormat="0" applyProtection="0">
      <alignment horizontal="right" vertical="center"/>
    </xf>
    <xf numFmtId="4" fontId="36" fillId="92" borderId="73" applyNumberFormat="0" applyProtection="0">
      <alignment horizontal="right" vertical="center"/>
    </xf>
    <xf numFmtId="4" fontId="36" fillId="92" borderId="73" applyNumberFormat="0" applyProtection="0">
      <alignment horizontal="right" vertical="center"/>
    </xf>
    <xf numFmtId="4" fontId="36" fillId="92" borderId="73" applyNumberFormat="0" applyProtection="0">
      <alignment horizontal="right" vertical="center"/>
    </xf>
    <xf numFmtId="4" fontId="36" fillId="92" borderId="73" applyNumberFormat="0" applyProtection="0">
      <alignment horizontal="right" vertical="center"/>
    </xf>
    <xf numFmtId="4" fontId="36" fillId="92" borderId="73" applyNumberFormat="0" applyProtection="0">
      <alignment horizontal="right" vertical="center"/>
    </xf>
    <xf numFmtId="4" fontId="36" fillId="92" borderId="73" applyNumberFormat="0" applyProtection="0">
      <alignment horizontal="right" vertical="center"/>
    </xf>
    <xf numFmtId="4" fontId="36" fillId="92" borderId="73" applyNumberFormat="0" applyProtection="0">
      <alignment horizontal="right" vertical="center"/>
    </xf>
    <xf numFmtId="4" fontId="36" fillId="92" borderId="73" applyNumberFormat="0" applyProtection="0">
      <alignment horizontal="right" vertical="center"/>
    </xf>
    <xf numFmtId="4" fontId="36" fillId="92" borderId="73" applyNumberFormat="0" applyProtection="0">
      <alignment horizontal="right" vertical="center"/>
    </xf>
    <xf numFmtId="4" fontId="36" fillId="92" borderId="73" applyNumberFormat="0" applyProtection="0">
      <alignment horizontal="right" vertical="center"/>
    </xf>
    <xf numFmtId="4" fontId="36" fillId="92" borderId="73" applyNumberFormat="0" applyProtection="0">
      <alignment horizontal="right" vertical="center"/>
    </xf>
    <xf numFmtId="4" fontId="36" fillId="92" borderId="73" applyNumberFormat="0" applyProtection="0">
      <alignment horizontal="right" vertical="center"/>
    </xf>
    <xf numFmtId="4" fontId="36" fillId="92" borderId="73" applyNumberFormat="0" applyProtection="0">
      <alignment horizontal="right" vertical="center"/>
    </xf>
    <xf numFmtId="4" fontId="36" fillId="92" borderId="73" applyNumberFormat="0" applyProtection="0">
      <alignment horizontal="right" vertical="center"/>
    </xf>
    <xf numFmtId="4" fontId="36" fillId="92" borderId="73" applyNumberFormat="0" applyProtection="0">
      <alignment horizontal="right" vertical="center"/>
    </xf>
    <xf numFmtId="4" fontId="36" fillId="92" borderId="73" applyNumberFormat="0" applyProtection="0">
      <alignment horizontal="right" vertical="center"/>
    </xf>
    <xf numFmtId="4" fontId="36" fillId="92" borderId="73" applyNumberFormat="0" applyProtection="0">
      <alignment horizontal="right" vertical="center"/>
    </xf>
    <xf numFmtId="4" fontId="36" fillId="92" borderId="73" applyNumberFormat="0" applyProtection="0">
      <alignment horizontal="right" vertical="center"/>
    </xf>
    <xf numFmtId="4" fontId="36" fillId="92" borderId="73" applyNumberFormat="0" applyProtection="0">
      <alignment horizontal="right" vertical="center"/>
    </xf>
    <xf numFmtId="4" fontId="36" fillId="92" borderId="73" applyNumberFormat="0" applyProtection="0">
      <alignment horizontal="right" vertical="center"/>
    </xf>
    <xf numFmtId="4" fontId="36" fillId="92" borderId="73" applyNumberFormat="0" applyProtection="0">
      <alignment horizontal="right" vertical="center"/>
    </xf>
    <xf numFmtId="4" fontId="36" fillId="92" borderId="73" applyNumberFormat="0" applyProtection="0">
      <alignment horizontal="right" vertical="center"/>
    </xf>
    <xf numFmtId="4" fontId="36" fillId="92" borderId="73" applyNumberFormat="0" applyProtection="0">
      <alignment horizontal="right" vertical="center"/>
    </xf>
    <xf numFmtId="4" fontId="36" fillId="92" borderId="73" applyNumberFormat="0" applyProtection="0">
      <alignment horizontal="right" vertical="center"/>
    </xf>
    <xf numFmtId="4" fontId="36" fillId="92" borderId="73" applyNumberFormat="0" applyProtection="0">
      <alignment horizontal="right" vertical="center"/>
    </xf>
    <xf numFmtId="4" fontId="36" fillId="92" borderId="73" applyNumberFormat="0" applyProtection="0">
      <alignment horizontal="right" vertical="center"/>
    </xf>
    <xf numFmtId="4" fontId="36" fillId="92" borderId="73" applyNumberFormat="0" applyProtection="0">
      <alignment horizontal="right" vertical="center"/>
    </xf>
    <xf numFmtId="4" fontId="36" fillId="92" borderId="73" applyNumberFormat="0" applyProtection="0">
      <alignment horizontal="right" vertical="center"/>
    </xf>
    <xf numFmtId="4" fontId="36" fillId="92" borderId="73" applyNumberFormat="0" applyProtection="0">
      <alignment horizontal="right" vertical="center"/>
    </xf>
    <xf numFmtId="4" fontId="36" fillId="92" borderId="73" applyNumberFormat="0" applyProtection="0">
      <alignment horizontal="right" vertical="center"/>
    </xf>
    <xf numFmtId="4" fontId="36" fillId="92" borderId="73" applyNumberFormat="0" applyProtection="0">
      <alignment horizontal="right" vertical="center"/>
    </xf>
    <xf numFmtId="4" fontId="36" fillId="92" borderId="73" applyNumberFormat="0" applyProtection="0">
      <alignment horizontal="right" vertical="center"/>
    </xf>
    <xf numFmtId="4" fontId="36" fillId="92" borderId="73" applyNumberFormat="0" applyProtection="0">
      <alignment horizontal="right" vertical="center"/>
    </xf>
    <xf numFmtId="4" fontId="36" fillId="92" borderId="73" applyNumberFormat="0" applyProtection="0">
      <alignment horizontal="right" vertical="center"/>
    </xf>
    <xf numFmtId="4" fontId="36" fillId="92" borderId="73" applyNumberFormat="0" applyProtection="0">
      <alignment horizontal="right" vertical="center"/>
    </xf>
    <xf numFmtId="4" fontId="36" fillId="92" borderId="73" applyNumberFormat="0" applyProtection="0">
      <alignment horizontal="right" vertical="center"/>
    </xf>
    <xf numFmtId="4" fontId="36" fillId="92" borderId="73" applyNumberFormat="0" applyProtection="0">
      <alignment horizontal="right" vertical="center"/>
    </xf>
    <xf numFmtId="4" fontId="36" fillId="92" borderId="73" applyNumberFormat="0" applyProtection="0">
      <alignment horizontal="right" vertical="center"/>
    </xf>
    <xf numFmtId="4" fontId="36" fillId="92" borderId="73" applyNumberFormat="0" applyProtection="0">
      <alignment horizontal="right" vertical="center"/>
    </xf>
    <xf numFmtId="4" fontId="36" fillId="92" borderId="73" applyNumberFormat="0" applyProtection="0">
      <alignment horizontal="right" vertical="center"/>
    </xf>
    <xf numFmtId="4" fontId="36" fillId="92" borderId="73" applyNumberFormat="0" applyProtection="0">
      <alignment horizontal="right" vertical="center"/>
    </xf>
    <xf numFmtId="4" fontId="36" fillId="92" borderId="73" applyNumberFormat="0" applyProtection="0">
      <alignment horizontal="right" vertical="center"/>
    </xf>
    <xf numFmtId="4" fontId="36" fillId="92" borderId="73" applyNumberFormat="0" applyProtection="0">
      <alignment horizontal="right" vertical="center"/>
    </xf>
    <xf numFmtId="4" fontId="36" fillId="92" borderId="73" applyNumberFormat="0" applyProtection="0">
      <alignment horizontal="right" vertical="center"/>
    </xf>
    <xf numFmtId="4" fontId="36" fillId="92" borderId="73" applyNumberFormat="0" applyProtection="0">
      <alignment horizontal="right" vertical="center"/>
    </xf>
    <xf numFmtId="4" fontId="36" fillId="92" borderId="73" applyNumberFormat="0" applyProtection="0">
      <alignment horizontal="right" vertical="center"/>
    </xf>
    <xf numFmtId="4" fontId="36" fillId="92" borderId="73" applyNumberFormat="0" applyProtection="0">
      <alignment horizontal="right" vertical="center"/>
    </xf>
    <xf numFmtId="4" fontId="36" fillId="92" borderId="73" applyNumberFormat="0" applyProtection="0">
      <alignment horizontal="right" vertical="center"/>
    </xf>
    <xf numFmtId="4" fontId="36" fillId="92" borderId="73" applyNumberFormat="0" applyProtection="0">
      <alignment horizontal="right" vertical="center"/>
    </xf>
    <xf numFmtId="4" fontId="36" fillId="92" borderId="73" applyNumberFormat="0" applyProtection="0">
      <alignment horizontal="right" vertical="center"/>
    </xf>
    <xf numFmtId="4" fontId="36" fillId="92" borderId="73" applyNumberFormat="0" applyProtection="0">
      <alignment horizontal="right" vertical="center"/>
    </xf>
    <xf numFmtId="4" fontId="36" fillId="92" borderId="73" applyNumberFormat="0" applyProtection="0">
      <alignment horizontal="right" vertical="center"/>
    </xf>
    <xf numFmtId="4" fontId="36" fillId="92" borderId="73" applyNumberFormat="0" applyProtection="0">
      <alignment horizontal="right" vertical="center"/>
    </xf>
    <xf numFmtId="4" fontId="36" fillId="92" borderId="73" applyNumberFormat="0" applyProtection="0">
      <alignment horizontal="right" vertical="center"/>
    </xf>
    <xf numFmtId="4" fontId="36" fillId="92" borderId="73" applyNumberFormat="0" applyProtection="0">
      <alignment horizontal="right" vertical="center"/>
    </xf>
    <xf numFmtId="4" fontId="36" fillId="92" borderId="73" applyNumberFormat="0" applyProtection="0">
      <alignment horizontal="right" vertical="center"/>
    </xf>
    <xf numFmtId="4" fontId="36" fillId="92" borderId="73" applyNumberFormat="0" applyProtection="0">
      <alignment horizontal="right" vertical="center"/>
    </xf>
    <xf numFmtId="4" fontId="36" fillId="92" borderId="73" applyNumberFormat="0" applyProtection="0">
      <alignment horizontal="right" vertical="center"/>
    </xf>
    <xf numFmtId="4" fontId="36" fillId="92" borderId="73" applyNumberFormat="0" applyProtection="0">
      <alignment horizontal="right" vertical="center"/>
    </xf>
    <xf numFmtId="4" fontId="36" fillId="92" borderId="73" applyNumberFormat="0" applyProtection="0">
      <alignment horizontal="right" vertical="center"/>
    </xf>
    <xf numFmtId="4" fontId="36" fillId="92" borderId="73" applyNumberFormat="0" applyProtection="0">
      <alignment horizontal="right" vertical="center"/>
    </xf>
    <xf numFmtId="4" fontId="36" fillId="92" borderId="73" applyNumberFormat="0" applyProtection="0">
      <alignment horizontal="right" vertical="center"/>
    </xf>
    <xf numFmtId="4" fontId="36" fillId="92" borderId="73" applyNumberFormat="0" applyProtection="0">
      <alignment horizontal="right" vertical="center"/>
    </xf>
    <xf numFmtId="4" fontId="36" fillId="92" borderId="73" applyNumberFormat="0" applyProtection="0">
      <alignment horizontal="right" vertical="center"/>
    </xf>
    <xf numFmtId="4" fontId="36" fillId="92" borderId="73" applyNumberFormat="0" applyProtection="0">
      <alignment horizontal="right" vertical="center"/>
    </xf>
    <xf numFmtId="4" fontId="36" fillId="92" borderId="73" applyNumberFormat="0" applyProtection="0">
      <alignment horizontal="right" vertical="center"/>
    </xf>
    <xf numFmtId="4" fontId="36" fillId="92" borderId="73" applyNumberFormat="0" applyProtection="0">
      <alignment horizontal="right" vertical="center"/>
    </xf>
    <xf numFmtId="4" fontId="36" fillId="92" borderId="73" applyNumberFormat="0" applyProtection="0">
      <alignment horizontal="right" vertical="center"/>
    </xf>
    <xf numFmtId="4" fontId="36" fillId="92" borderId="73" applyNumberFormat="0" applyProtection="0">
      <alignment horizontal="right" vertical="center"/>
    </xf>
    <xf numFmtId="4" fontId="36" fillId="92" borderId="73" applyNumberFormat="0" applyProtection="0">
      <alignment horizontal="right" vertical="center"/>
    </xf>
    <xf numFmtId="4" fontId="36" fillId="92" borderId="73" applyNumberFormat="0" applyProtection="0">
      <alignment horizontal="right" vertical="center"/>
    </xf>
    <xf numFmtId="4" fontId="36" fillId="92" borderId="73" applyNumberFormat="0" applyProtection="0">
      <alignment horizontal="right" vertical="center"/>
    </xf>
    <xf numFmtId="4" fontId="36" fillId="92" borderId="73" applyNumberFormat="0" applyProtection="0">
      <alignment horizontal="right" vertical="center"/>
    </xf>
    <xf numFmtId="4" fontId="36" fillId="92" borderId="73" applyNumberFormat="0" applyProtection="0">
      <alignment horizontal="right" vertical="center"/>
    </xf>
    <xf numFmtId="4" fontId="36" fillId="92" borderId="73" applyNumberFormat="0" applyProtection="0">
      <alignment horizontal="right" vertical="center"/>
    </xf>
    <xf numFmtId="4" fontId="36" fillId="92" borderId="73" applyNumberFormat="0" applyProtection="0">
      <alignment horizontal="right" vertical="center"/>
    </xf>
    <xf numFmtId="4" fontId="36" fillId="92" borderId="73" applyNumberFormat="0" applyProtection="0">
      <alignment horizontal="right" vertical="center"/>
    </xf>
    <xf numFmtId="4" fontId="36" fillId="92" borderId="73" applyNumberFormat="0" applyProtection="0">
      <alignment horizontal="right" vertical="center"/>
    </xf>
    <xf numFmtId="4" fontId="36" fillId="92" borderId="73" applyNumberFormat="0" applyProtection="0">
      <alignment horizontal="right" vertical="center"/>
    </xf>
    <xf numFmtId="4" fontId="36" fillId="92" borderId="73" applyNumberFormat="0" applyProtection="0">
      <alignment horizontal="right" vertical="center"/>
    </xf>
    <xf numFmtId="4" fontId="36" fillId="92" borderId="73" applyNumberFormat="0" applyProtection="0">
      <alignment horizontal="right" vertical="center"/>
    </xf>
    <xf numFmtId="4" fontId="36" fillId="92" borderId="73" applyNumberFormat="0" applyProtection="0">
      <alignment horizontal="right" vertical="center"/>
    </xf>
    <xf numFmtId="4" fontId="36" fillId="92" borderId="73" applyNumberFormat="0" applyProtection="0">
      <alignment horizontal="right" vertical="center"/>
    </xf>
    <xf numFmtId="4" fontId="36" fillId="92" borderId="73" applyNumberFormat="0" applyProtection="0">
      <alignment horizontal="right" vertical="center"/>
    </xf>
    <xf numFmtId="4" fontId="36" fillId="92" borderId="73" applyNumberFormat="0" applyProtection="0">
      <alignment horizontal="right" vertical="center"/>
    </xf>
    <xf numFmtId="4" fontId="36" fillId="92" borderId="73" applyNumberFormat="0" applyProtection="0">
      <alignment horizontal="right" vertical="center"/>
    </xf>
    <xf numFmtId="4" fontId="36" fillId="92" borderId="73" applyNumberFormat="0" applyProtection="0">
      <alignment horizontal="right" vertical="center"/>
    </xf>
    <xf numFmtId="4" fontId="36" fillId="92" borderId="73" applyNumberFormat="0" applyProtection="0">
      <alignment horizontal="right" vertical="center"/>
    </xf>
    <xf numFmtId="4" fontId="36" fillId="92" borderId="73" applyNumberFormat="0" applyProtection="0">
      <alignment horizontal="right" vertical="center"/>
    </xf>
    <xf numFmtId="4" fontId="36" fillId="92" borderId="73" applyNumberFormat="0" applyProtection="0">
      <alignment horizontal="right" vertical="center"/>
    </xf>
    <xf numFmtId="4" fontId="36" fillId="92" borderId="73" applyNumberFormat="0" applyProtection="0">
      <alignment horizontal="right" vertical="center"/>
    </xf>
    <xf numFmtId="4" fontId="36" fillId="92" borderId="73" applyNumberFormat="0" applyProtection="0">
      <alignment horizontal="right" vertical="center"/>
    </xf>
    <xf numFmtId="4" fontId="36" fillId="92" borderId="73" applyNumberFormat="0" applyProtection="0">
      <alignment horizontal="right" vertical="center"/>
    </xf>
    <xf numFmtId="4" fontId="36" fillId="92" borderId="73" applyNumberFormat="0" applyProtection="0">
      <alignment horizontal="right" vertical="center"/>
    </xf>
    <xf numFmtId="4" fontId="36" fillId="92" borderId="73" applyNumberFormat="0" applyProtection="0">
      <alignment horizontal="right" vertical="center"/>
    </xf>
    <xf numFmtId="4" fontId="36" fillId="92" borderId="73" applyNumberFormat="0" applyProtection="0">
      <alignment horizontal="right" vertical="center"/>
    </xf>
    <xf numFmtId="4" fontId="36" fillId="92" borderId="73" applyNumberFormat="0" applyProtection="0">
      <alignment horizontal="right" vertical="center"/>
    </xf>
    <xf numFmtId="4" fontId="36" fillId="92" borderId="73" applyNumberFormat="0" applyProtection="0">
      <alignment horizontal="right" vertical="center"/>
    </xf>
    <xf numFmtId="4" fontId="36" fillId="92" borderId="73" applyNumberFormat="0" applyProtection="0">
      <alignment horizontal="right" vertical="center"/>
    </xf>
    <xf numFmtId="4" fontId="36" fillId="92" borderId="73" applyNumberFormat="0" applyProtection="0">
      <alignment horizontal="right" vertical="center"/>
    </xf>
    <xf numFmtId="4" fontId="36" fillId="92" borderId="73" applyNumberFormat="0" applyProtection="0">
      <alignment horizontal="right" vertical="center"/>
    </xf>
    <xf numFmtId="4" fontId="36" fillId="92" borderId="73" applyNumberFormat="0" applyProtection="0">
      <alignment horizontal="right" vertical="center"/>
    </xf>
    <xf numFmtId="4" fontId="36" fillId="92" borderId="73" applyNumberFormat="0" applyProtection="0">
      <alignment horizontal="right" vertical="center"/>
    </xf>
    <xf numFmtId="4" fontId="36" fillId="92" borderId="73" applyNumberFormat="0" applyProtection="0">
      <alignment horizontal="right" vertical="center"/>
    </xf>
    <xf numFmtId="4" fontId="36" fillId="92" borderId="73" applyNumberFormat="0" applyProtection="0">
      <alignment horizontal="right" vertical="center"/>
    </xf>
    <xf numFmtId="4" fontId="36" fillId="92" borderId="73" applyNumberFormat="0" applyProtection="0">
      <alignment horizontal="right" vertical="center"/>
    </xf>
    <xf numFmtId="4" fontId="36" fillId="92" borderId="73" applyNumberFormat="0" applyProtection="0">
      <alignment horizontal="right" vertical="center"/>
    </xf>
    <xf numFmtId="4" fontId="100" fillId="92" borderId="73" applyNumberFormat="0" applyProtection="0">
      <alignment horizontal="right" vertical="center"/>
    </xf>
    <xf numFmtId="4" fontId="100" fillId="92" borderId="73" applyNumberFormat="0" applyProtection="0">
      <alignment horizontal="right" vertical="center"/>
    </xf>
    <xf numFmtId="4" fontId="100" fillId="92" borderId="73" applyNumberFormat="0" applyProtection="0">
      <alignment horizontal="right" vertical="center"/>
    </xf>
    <xf numFmtId="4" fontId="100" fillId="92" borderId="73" applyNumberFormat="0" applyProtection="0">
      <alignment horizontal="right" vertical="center"/>
    </xf>
    <xf numFmtId="4" fontId="100" fillId="92" borderId="73" applyNumberFormat="0" applyProtection="0">
      <alignment horizontal="right" vertical="center"/>
    </xf>
    <xf numFmtId="4" fontId="100" fillId="92" borderId="73" applyNumberFormat="0" applyProtection="0">
      <alignment horizontal="right" vertical="center"/>
    </xf>
    <xf numFmtId="4" fontId="100" fillId="92" borderId="73" applyNumberFormat="0" applyProtection="0">
      <alignment horizontal="right" vertical="center"/>
    </xf>
    <xf numFmtId="4" fontId="100" fillId="92" borderId="73" applyNumberFormat="0" applyProtection="0">
      <alignment horizontal="right" vertical="center"/>
    </xf>
    <xf numFmtId="4" fontId="100" fillId="92" borderId="73" applyNumberFormat="0" applyProtection="0">
      <alignment horizontal="right" vertical="center"/>
    </xf>
    <xf numFmtId="4" fontId="100" fillId="92" borderId="73" applyNumberFormat="0" applyProtection="0">
      <alignment horizontal="right" vertical="center"/>
    </xf>
    <xf numFmtId="4" fontId="100" fillId="92" borderId="73" applyNumberFormat="0" applyProtection="0">
      <alignment horizontal="right" vertical="center"/>
    </xf>
    <xf numFmtId="4" fontId="100" fillId="92" borderId="73" applyNumberFormat="0" applyProtection="0">
      <alignment horizontal="right" vertical="center"/>
    </xf>
    <xf numFmtId="4" fontId="100" fillId="92" borderId="73" applyNumberFormat="0" applyProtection="0">
      <alignment horizontal="right" vertical="center"/>
    </xf>
    <xf numFmtId="4" fontId="100" fillId="92" borderId="73" applyNumberFormat="0" applyProtection="0">
      <alignment horizontal="right" vertical="center"/>
    </xf>
    <xf numFmtId="4" fontId="100" fillId="92" borderId="73" applyNumberFormat="0" applyProtection="0">
      <alignment horizontal="right" vertical="center"/>
    </xf>
    <xf numFmtId="4" fontId="100" fillId="92" borderId="73" applyNumberFormat="0" applyProtection="0">
      <alignment horizontal="right" vertical="center"/>
    </xf>
    <xf numFmtId="4" fontId="100" fillId="92" borderId="73" applyNumberFormat="0" applyProtection="0">
      <alignment horizontal="right" vertical="center"/>
    </xf>
    <xf numFmtId="4" fontId="100" fillId="92" borderId="73" applyNumberFormat="0" applyProtection="0">
      <alignment horizontal="right" vertical="center"/>
    </xf>
    <xf numFmtId="4" fontId="100" fillId="92" borderId="73" applyNumberFormat="0" applyProtection="0">
      <alignment horizontal="right" vertical="center"/>
    </xf>
    <xf numFmtId="4" fontId="100" fillId="92" borderId="73" applyNumberFormat="0" applyProtection="0">
      <alignment horizontal="right" vertical="center"/>
    </xf>
    <xf numFmtId="4" fontId="100" fillId="92" borderId="73" applyNumberFormat="0" applyProtection="0">
      <alignment horizontal="right" vertical="center"/>
    </xf>
    <xf numFmtId="4" fontId="100" fillId="92" borderId="73" applyNumberFormat="0" applyProtection="0">
      <alignment horizontal="right" vertical="center"/>
    </xf>
    <xf numFmtId="4" fontId="100" fillId="92" borderId="73" applyNumberFormat="0" applyProtection="0">
      <alignment horizontal="right" vertical="center"/>
    </xf>
    <xf numFmtId="4" fontId="100" fillId="92" borderId="73" applyNumberFormat="0" applyProtection="0">
      <alignment horizontal="right" vertical="center"/>
    </xf>
    <xf numFmtId="4" fontId="100" fillId="92" borderId="73" applyNumberFormat="0" applyProtection="0">
      <alignment horizontal="right" vertical="center"/>
    </xf>
    <xf numFmtId="4" fontId="100" fillId="92" borderId="73" applyNumberFormat="0" applyProtection="0">
      <alignment horizontal="right" vertical="center"/>
    </xf>
    <xf numFmtId="4" fontId="100" fillId="92" borderId="73" applyNumberFormat="0" applyProtection="0">
      <alignment horizontal="right" vertical="center"/>
    </xf>
    <xf numFmtId="4" fontId="100" fillId="92" borderId="73" applyNumberFormat="0" applyProtection="0">
      <alignment horizontal="right" vertical="center"/>
    </xf>
    <xf numFmtId="4" fontId="100" fillId="92" borderId="73" applyNumberFormat="0" applyProtection="0">
      <alignment horizontal="right" vertical="center"/>
    </xf>
    <xf numFmtId="4" fontId="100" fillId="92" borderId="73" applyNumberFormat="0" applyProtection="0">
      <alignment horizontal="right" vertical="center"/>
    </xf>
    <xf numFmtId="4" fontId="100" fillId="92" borderId="73" applyNumberFormat="0" applyProtection="0">
      <alignment horizontal="right" vertical="center"/>
    </xf>
    <xf numFmtId="4" fontId="100" fillId="92" borderId="73" applyNumberFormat="0" applyProtection="0">
      <alignment horizontal="right" vertical="center"/>
    </xf>
    <xf numFmtId="4" fontId="100" fillId="92" borderId="73" applyNumberFormat="0" applyProtection="0">
      <alignment horizontal="right" vertical="center"/>
    </xf>
    <xf numFmtId="4" fontId="100" fillId="92" borderId="73" applyNumberFormat="0" applyProtection="0">
      <alignment horizontal="right" vertical="center"/>
    </xf>
    <xf numFmtId="4" fontId="100" fillId="92" borderId="73" applyNumberFormat="0" applyProtection="0">
      <alignment horizontal="right" vertical="center"/>
    </xf>
    <xf numFmtId="4" fontId="100" fillId="92" borderId="73" applyNumberFormat="0" applyProtection="0">
      <alignment horizontal="right" vertical="center"/>
    </xf>
    <xf numFmtId="4" fontId="100" fillId="92" borderId="73" applyNumberFormat="0" applyProtection="0">
      <alignment horizontal="right" vertical="center"/>
    </xf>
    <xf numFmtId="4" fontId="100" fillId="92" borderId="73" applyNumberFormat="0" applyProtection="0">
      <alignment horizontal="right" vertical="center"/>
    </xf>
    <xf numFmtId="4" fontId="100" fillId="92" borderId="73" applyNumberFormat="0" applyProtection="0">
      <alignment horizontal="right" vertical="center"/>
    </xf>
    <xf numFmtId="4" fontId="100" fillId="92" borderId="73" applyNumberFormat="0" applyProtection="0">
      <alignment horizontal="right" vertical="center"/>
    </xf>
    <xf numFmtId="4" fontId="100" fillId="92" borderId="73" applyNumberFormat="0" applyProtection="0">
      <alignment horizontal="right" vertical="center"/>
    </xf>
    <xf numFmtId="4" fontId="100" fillId="92" borderId="73" applyNumberFormat="0" applyProtection="0">
      <alignment horizontal="right" vertical="center"/>
    </xf>
    <xf numFmtId="4" fontId="100" fillId="92" borderId="73" applyNumberFormat="0" applyProtection="0">
      <alignment horizontal="right" vertical="center"/>
    </xf>
    <xf numFmtId="4" fontId="100" fillId="92" borderId="73" applyNumberFormat="0" applyProtection="0">
      <alignment horizontal="right" vertical="center"/>
    </xf>
    <xf numFmtId="4" fontId="100" fillId="92" borderId="73" applyNumberFormat="0" applyProtection="0">
      <alignment horizontal="right" vertical="center"/>
    </xf>
    <xf numFmtId="4" fontId="100" fillId="92" borderId="73" applyNumberFormat="0" applyProtection="0">
      <alignment horizontal="right" vertical="center"/>
    </xf>
    <xf numFmtId="4" fontId="100" fillId="92" borderId="73" applyNumberFormat="0" applyProtection="0">
      <alignment horizontal="right" vertical="center"/>
    </xf>
    <xf numFmtId="4" fontId="100" fillId="92" borderId="73" applyNumberFormat="0" applyProtection="0">
      <alignment horizontal="right" vertical="center"/>
    </xf>
    <xf numFmtId="4" fontId="100" fillId="92" borderId="73" applyNumberFormat="0" applyProtection="0">
      <alignment horizontal="right" vertical="center"/>
    </xf>
    <xf numFmtId="4" fontId="100" fillId="92" borderId="73" applyNumberFormat="0" applyProtection="0">
      <alignment horizontal="right" vertical="center"/>
    </xf>
    <xf numFmtId="4" fontId="100" fillId="92" borderId="73" applyNumberFormat="0" applyProtection="0">
      <alignment horizontal="right" vertical="center"/>
    </xf>
    <xf numFmtId="4" fontId="100" fillId="92" borderId="73" applyNumberFormat="0" applyProtection="0">
      <alignment horizontal="right" vertical="center"/>
    </xf>
    <xf numFmtId="4" fontId="100" fillId="92" borderId="73" applyNumberFormat="0" applyProtection="0">
      <alignment horizontal="right" vertical="center"/>
    </xf>
    <xf numFmtId="4" fontId="100" fillId="92" borderId="73" applyNumberFormat="0" applyProtection="0">
      <alignment horizontal="right" vertical="center"/>
    </xf>
    <xf numFmtId="4" fontId="100" fillId="92" borderId="73" applyNumberFormat="0" applyProtection="0">
      <alignment horizontal="right" vertical="center"/>
    </xf>
    <xf numFmtId="4" fontId="100" fillId="92" borderId="73" applyNumberFormat="0" applyProtection="0">
      <alignment horizontal="right" vertical="center"/>
    </xf>
    <xf numFmtId="4" fontId="100" fillId="92" borderId="73" applyNumberFormat="0" applyProtection="0">
      <alignment horizontal="right" vertical="center"/>
    </xf>
    <xf numFmtId="4" fontId="100" fillId="92" borderId="73" applyNumberFormat="0" applyProtection="0">
      <alignment horizontal="right" vertical="center"/>
    </xf>
    <xf numFmtId="4" fontId="100" fillId="92" borderId="73" applyNumberFormat="0" applyProtection="0">
      <alignment horizontal="right" vertical="center"/>
    </xf>
    <xf numFmtId="4" fontId="100" fillId="92" borderId="73" applyNumberFormat="0" applyProtection="0">
      <alignment horizontal="right" vertical="center"/>
    </xf>
    <xf numFmtId="4" fontId="100" fillId="92" borderId="73" applyNumberFormat="0" applyProtection="0">
      <alignment horizontal="right" vertical="center"/>
    </xf>
    <xf numFmtId="4" fontId="100" fillId="92" borderId="73" applyNumberFormat="0" applyProtection="0">
      <alignment horizontal="right" vertical="center"/>
    </xf>
    <xf numFmtId="4" fontId="100" fillId="92" borderId="73" applyNumberFormat="0" applyProtection="0">
      <alignment horizontal="right" vertical="center"/>
    </xf>
    <xf numFmtId="4" fontId="100" fillId="92" borderId="73" applyNumberFormat="0" applyProtection="0">
      <alignment horizontal="right" vertical="center"/>
    </xf>
    <xf numFmtId="4" fontId="100" fillId="92" borderId="73" applyNumberFormat="0" applyProtection="0">
      <alignment horizontal="right" vertical="center"/>
    </xf>
    <xf numFmtId="4" fontId="100" fillId="92" borderId="73" applyNumberFormat="0" applyProtection="0">
      <alignment horizontal="right" vertical="center"/>
    </xf>
    <xf numFmtId="4" fontId="100" fillId="92" borderId="73" applyNumberFormat="0" applyProtection="0">
      <alignment horizontal="right" vertical="center"/>
    </xf>
    <xf numFmtId="4" fontId="100" fillId="92" borderId="73" applyNumberFormat="0" applyProtection="0">
      <alignment horizontal="right" vertical="center"/>
    </xf>
    <xf numFmtId="4" fontId="100" fillId="92" borderId="73" applyNumberFormat="0" applyProtection="0">
      <alignment horizontal="right" vertical="center"/>
    </xf>
    <xf numFmtId="4" fontId="100" fillId="92" borderId="73" applyNumberFormat="0" applyProtection="0">
      <alignment horizontal="right" vertical="center"/>
    </xf>
    <xf numFmtId="4" fontId="100" fillId="92" borderId="73" applyNumberFormat="0" applyProtection="0">
      <alignment horizontal="right" vertical="center"/>
    </xf>
    <xf numFmtId="4" fontId="100" fillId="92" borderId="73" applyNumberFormat="0" applyProtection="0">
      <alignment horizontal="right" vertical="center"/>
    </xf>
    <xf numFmtId="4" fontId="100" fillId="92" borderId="73" applyNumberFormat="0" applyProtection="0">
      <alignment horizontal="right" vertical="center"/>
    </xf>
    <xf numFmtId="4" fontId="100" fillId="92" borderId="73" applyNumberFormat="0" applyProtection="0">
      <alignment horizontal="right" vertical="center"/>
    </xf>
    <xf numFmtId="4" fontId="100" fillId="92" borderId="73" applyNumberFormat="0" applyProtection="0">
      <alignment horizontal="right" vertical="center"/>
    </xf>
    <xf numFmtId="4" fontId="100" fillId="92" borderId="73" applyNumberFormat="0" applyProtection="0">
      <alignment horizontal="right" vertical="center"/>
    </xf>
    <xf numFmtId="4" fontId="100" fillId="92" borderId="73" applyNumberFormat="0" applyProtection="0">
      <alignment horizontal="right" vertical="center"/>
    </xf>
    <xf numFmtId="4" fontId="100" fillId="92" borderId="73" applyNumberFormat="0" applyProtection="0">
      <alignment horizontal="right" vertical="center"/>
    </xf>
    <xf numFmtId="4" fontId="100" fillId="92" borderId="73" applyNumberFormat="0" applyProtection="0">
      <alignment horizontal="right" vertical="center"/>
    </xf>
    <xf numFmtId="4" fontId="100" fillId="92" borderId="73" applyNumberFormat="0" applyProtection="0">
      <alignment horizontal="right" vertical="center"/>
    </xf>
    <xf numFmtId="4" fontId="100" fillId="92" borderId="73" applyNumberFormat="0" applyProtection="0">
      <alignment horizontal="right" vertical="center"/>
    </xf>
    <xf numFmtId="4" fontId="100" fillId="92" borderId="73" applyNumberFormat="0" applyProtection="0">
      <alignment horizontal="right" vertical="center"/>
    </xf>
    <xf numFmtId="4" fontId="100" fillId="92" borderId="73" applyNumberFormat="0" applyProtection="0">
      <alignment horizontal="right" vertical="center"/>
    </xf>
    <xf numFmtId="4" fontId="100" fillId="92" borderId="73" applyNumberFormat="0" applyProtection="0">
      <alignment horizontal="right" vertical="center"/>
    </xf>
    <xf numFmtId="4" fontId="100" fillId="92" borderId="73" applyNumberFormat="0" applyProtection="0">
      <alignment horizontal="right" vertical="center"/>
    </xf>
    <xf numFmtId="4" fontId="100" fillId="92" borderId="73" applyNumberFormat="0" applyProtection="0">
      <alignment horizontal="right" vertical="center"/>
    </xf>
    <xf numFmtId="4" fontId="100" fillId="92" borderId="73" applyNumberFormat="0" applyProtection="0">
      <alignment horizontal="right" vertical="center"/>
    </xf>
    <xf numFmtId="4" fontId="100" fillId="92" borderId="73" applyNumberFormat="0" applyProtection="0">
      <alignment horizontal="right" vertical="center"/>
    </xf>
    <xf numFmtId="4" fontId="100" fillId="92" borderId="73" applyNumberFormat="0" applyProtection="0">
      <alignment horizontal="right" vertical="center"/>
    </xf>
    <xf numFmtId="4" fontId="100" fillId="92" borderId="73" applyNumberFormat="0" applyProtection="0">
      <alignment horizontal="right" vertical="center"/>
    </xf>
    <xf numFmtId="4" fontId="100" fillId="92" borderId="73" applyNumberFormat="0" applyProtection="0">
      <alignment horizontal="right" vertical="center"/>
    </xf>
    <xf numFmtId="4" fontId="100" fillId="92" borderId="73" applyNumberFormat="0" applyProtection="0">
      <alignment horizontal="right" vertical="center"/>
    </xf>
    <xf numFmtId="4" fontId="100" fillId="92" borderId="73" applyNumberFormat="0" applyProtection="0">
      <alignment horizontal="right" vertical="center"/>
    </xf>
    <xf numFmtId="4" fontId="100" fillId="92" borderId="73" applyNumberFormat="0" applyProtection="0">
      <alignment horizontal="right" vertical="center"/>
    </xf>
    <xf numFmtId="4" fontId="100" fillId="92" borderId="73" applyNumberFormat="0" applyProtection="0">
      <alignment horizontal="right" vertical="center"/>
    </xf>
    <xf numFmtId="4" fontId="100" fillId="92" borderId="73" applyNumberFormat="0" applyProtection="0">
      <alignment horizontal="right" vertical="center"/>
    </xf>
    <xf numFmtId="4" fontId="100" fillId="92" borderId="73" applyNumberFormat="0" applyProtection="0">
      <alignment horizontal="right" vertical="center"/>
    </xf>
    <xf numFmtId="4" fontId="100" fillId="92" borderId="73" applyNumberFormat="0" applyProtection="0">
      <alignment horizontal="right" vertical="center"/>
    </xf>
    <xf numFmtId="4" fontId="100" fillId="92" borderId="73" applyNumberFormat="0" applyProtection="0">
      <alignment horizontal="right" vertical="center"/>
    </xf>
    <xf numFmtId="4" fontId="100" fillId="92" borderId="73" applyNumberFormat="0" applyProtection="0">
      <alignment horizontal="right" vertical="center"/>
    </xf>
    <xf numFmtId="4" fontId="100" fillId="92" borderId="73" applyNumberFormat="0" applyProtection="0">
      <alignment horizontal="right" vertical="center"/>
    </xf>
    <xf numFmtId="4" fontId="100" fillId="92" borderId="73" applyNumberFormat="0" applyProtection="0">
      <alignment horizontal="right" vertical="center"/>
    </xf>
    <xf numFmtId="4" fontId="100" fillId="92" borderId="73" applyNumberFormat="0" applyProtection="0">
      <alignment horizontal="right" vertical="center"/>
    </xf>
    <xf numFmtId="4" fontId="100" fillId="92" borderId="73" applyNumberFormat="0" applyProtection="0">
      <alignment horizontal="right" vertical="center"/>
    </xf>
    <xf numFmtId="4" fontId="100" fillId="92" borderId="73" applyNumberFormat="0" applyProtection="0">
      <alignment horizontal="right" vertical="center"/>
    </xf>
    <xf numFmtId="4" fontId="100" fillId="92" borderId="73" applyNumberFormat="0" applyProtection="0">
      <alignment horizontal="right" vertical="center"/>
    </xf>
    <xf numFmtId="4" fontId="100" fillId="92" borderId="73" applyNumberFormat="0" applyProtection="0">
      <alignment horizontal="right" vertical="center"/>
    </xf>
    <xf numFmtId="4" fontId="100" fillId="92" borderId="73" applyNumberFormat="0" applyProtection="0">
      <alignment horizontal="right" vertical="center"/>
    </xf>
    <xf numFmtId="4" fontId="100" fillId="92" borderId="73" applyNumberFormat="0" applyProtection="0">
      <alignment horizontal="right" vertical="center"/>
    </xf>
    <xf numFmtId="4" fontId="100" fillId="92" borderId="73" applyNumberFormat="0" applyProtection="0">
      <alignment horizontal="right" vertical="center"/>
    </xf>
    <xf numFmtId="4" fontId="100" fillId="92" borderId="73" applyNumberFormat="0" applyProtection="0">
      <alignment horizontal="right" vertical="center"/>
    </xf>
    <xf numFmtId="4" fontId="100" fillId="92" borderId="73" applyNumberFormat="0" applyProtection="0">
      <alignment horizontal="right" vertical="center"/>
    </xf>
    <xf numFmtId="4" fontId="100" fillId="92" borderId="73" applyNumberFormat="0" applyProtection="0">
      <alignment horizontal="right" vertical="center"/>
    </xf>
    <xf numFmtId="4" fontId="100" fillId="92" borderId="73" applyNumberFormat="0" applyProtection="0">
      <alignment horizontal="right" vertical="center"/>
    </xf>
    <xf numFmtId="4" fontId="100" fillId="92" borderId="73" applyNumberFormat="0" applyProtection="0">
      <alignment horizontal="right" vertical="center"/>
    </xf>
    <xf numFmtId="4" fontId="100" fillId="92" borderId="73" applyNumberFormat="0" applyProtection="0">
      <alignment horizontal="right" vertical="center"/>
    </xf>
    <xf numFmtId="4" fontId="100" fillId="92" borderId="73" applyNumberFormat="0" applyProtection="0">
      <alignment horizontal="right" vertical="center"/>
    </xf>
    <xf numFmtId="4" fontId="100" fillId="92" borderId="73" applyNumberFormat="0" applyProtection="0">
      <alignment horizontal="right" vertical="center"/>
    </xf>
    <xf numFmtId="4" fontId="100" fillId="92" borderId="73" applyNumberFormat="0" applyProtection="0">
      <alignment horizontal="right" vertical="center"/>
    </xf>
    <xf numFmtId="4" fontId="100" fillId="92" borderId="73" applyNumberFormat="0" applyProtection="0">
      <alignment horizontal="right" vertical="center"/>
    </xf>
    <xf numFmtId="4" fontId="100" fillId="92" borderId="73" applyNumberFormat="0" applyProtection="0">
      <alignment horizontal="right" vertical="center"/>
    </xf>
    <xf numFmtId="4" fontId="100" fillId="92" borderId="73" applyNumberFormat="0" applyProtection="0">
      <alignment horizontal="right" vertical="center"/>
    </xf>
    <xf numFmtId="4" fontId="100" fillId="92" borderId="73" applyNumberFormat="0" applyProtection="0">
      <alignment horizontal="right" vertical="center"/>
    </xf>
    <xf numFmtId="4" fontId="100" fillId="92" borderId="73" applyNumberFormat="0" applyProtection="0">
      <alignment horizontal="right" vertical="center"/>
    </xf>
    <xf numFmtId="4" fontId="100" fillId="92" borderId="73" applyNumberFormat="0" applyProtection="0">
      <alignment horizontal="right" vertical="center"/>
    </xf>
    <xf numFmtId="4" fontId="100" fillId="92" borderId="73" applyNumberFormat="0" applyProtection="0">
      <alignment horizontal="right" vertical="center"/>
    </xf>
    <xf numFmtId="4" fontId="100" fillId="92" borderId="73" applyNumberFormat="0" applyProtection="0">
      <alignment horizontal="right" vertical="center"/>
    </xf>
    <xf numFmtId="4" fontId="100" fillId="92" borderId="73" applyNumberFormat="0" applyProtection="0">
      <alignment horizontal="right" vertical="center"/>
    </xf>
    <xf numFmtId="4" fontId="100" fillId="92" borderId="73" applyNumberFormat="0" applyProtection="0">
      <alignment horizontal="right" vertical="center"/>
    </xf>
    <xf numFmtId="4" fontId="100" fillId="92" borderId="73" applyNumberFormat="0" applyProtection="0">
      <alignment horizontal="right" vertical="center"/>
    </xf>
    <xf numFmtId="4" fontId="100" fillId="92" borderId="73" applyNumberFormat="0" applyProtection="0">
      <alignment horizontal="right" vertical="center"/>
    </xf>
    <xf numFmtId="4" fontId="100" fillId="92" borderId="73" applyNumberFormat="0" applyProtection="0">
      <alignment horizontal="right" vertical="center"/>
    </xf>
    <xf numFmtId="4" fontId="100" fillId="92" borderId="73" applyNumberFormat="0" applyProtection="0">
      <alignment horizontal="right" vertical="center"/>
    </xf>
    <xf numFmtId="4" fontId="100" fillId="92" borderId="73" applyNumberFormat="0" applyProtection="0">
      <alignment horizontal="right" vertical="center"/>
    </xf>
    <xf numFmtId="4" fontId="100" fillId="92" borderId="73" applyNumberFormat="0" applyProtection="0">
      <alignment horizontal="right" vertical="center"/>
    </xf>
    <xf numFmtId="4" fontId="100" fillId="92" borderId="73" applyNumberFormat="0" applyProtection="0">
      <alignment horizontal="right" vertical="center"/>
    </xf>
    <xf numFmtId="4" fontId="100" fillId="92" borderId="73" applyNumberFormat="0" applyProtection="0">
      <alignment horizontal="right" vertical="center"/>
    </xf>
    <xf numFmtId="4" fontId="100" fillId="92" borderId="73" applyNumberFormat="0" applyProtection="0">
      <alignment horizontal="right" vertical="center"/>
    </xf>
    <xf numFmtId="4" fontId="100" fillId="92" borderId="73" applyNumberFormat="0" applyProtection="0">
      <alignment horizontal="right" vertical="center"/>
    </xf>
    <xf numFmtId="4" fontId="100" fillId="92" borderId="73" applyNumberFormat="0" applyProtection="0">
      <alignment horizontal="right" vertical="center"/>
    </xf>
    <xf numFmtId="4" fontId="100" fillId="92" borderId="73" applyNumberFormat="0" applyProtection="0">
      <alignment horizontal="right" vertical="center"/>
    </xf>
    <xf numFmtId="4" fontId="100" fillId="92" borderId="73" applyNumberFormat="0" applyProtection="0">
      <alignment horizontal="right" vertical="center"/>
    </xf>
    <xf numFmtId="4" fontId="100" fillId="92" borderId="73" applyNumberFormat="0" applyProtection="0">
      <alignment horizontal="right" vertical="center"/>
    </xf>
    <xf numFmtId="4" fontId="100" fillId="92" borderId="73" applyNumberFormat="0" applyProtection="0">
      <alignment horizontal="right" vertical="center"/>
    </xf>
    <xf numFmtId="4" fontId="100" fillId="92" borderId="73" applyNumberFormat="0" applyProtection="0">
      <alignment horizontal="right" vertical="center"/>
    </xf>
    <xf numFmtId="4" fontId="100" fillId="92" borderId="73" applyNumberFormat="0" applyProtection="0">
      <alignment horizontal="right" vertical="center"/>
    </xf>
    <xf numFmtId="4" fontId="100" fillId="92" borderId="73" applyNumberFormat="0" applyProtection="0">
      <alignment horizontal="right" vertical="center"/>
    </xf>
    <xf numFmtId="4" fontId="100" fillId="92" borderId="73" applyNumberFormat="0" applyProtection="0">
      <alignment horizontal="right" vertical="center"/>
    </xf>
    <xf numFmtId="4" fontId="100" fillId="92" borderId="73" applyNumberFormat="0" applyProtection="0">
      <alignment horizontal="right" vertical="center"/>
    </xf>
    <xf numFmtId="4" fontId="100" fillId="92" borderId="73" applyNumberFormat="0" applyProtection="0">
      <alignment horizontal="right" vertical="center"/>
    </xf>
    <xf numFmtId="4" fontId="100" fillId="92" borderId="73" applyNumberFormat="0" applyProtection="0">
      <alignment horizontal="right" vertical="center"/>
    </xf>
    <xf numFmtId="4" fontId="100" fillId="92" borderId="73" applyNumberFormat="0" applyProtection="0">
      <alignment horizontal="right" vertical="center"/>
    </xf>
    <xf numFmtId="4" fontId="100" fillId="92" borderId="73" applyNumberFormat="0" applyProtection="0">
      <alignment horizontal="right" vertical="center"/>
    </xf>
    <xf numFmtId="4" fontId="100" fillId="92" borderId="73" applyNumberFormat="0" applyProtection="0">
      <alignment horizontal="right" vertical="center"/>
    </xf>
    <xf numFmtId="4" fontId="100" fillId="92" borderId="73" applyNumberFormat="0" applyProtection="0">
      <alignment horizontal="right" vertical="center"/>
    </xf>
    <xf numFmtId="4" fontId="100" fillId="92" borderId="73" applyNumberFormat="0" applyProtection="0">
      <alignment horizontal="right" vertical="center"/>
    </xf>
    <xf numFmtId="4" fontId="100" fillId="92" borderId="73" applyNumberFormat="0" applyProtection="0">
      <alignment horizontal="right" vertical="center"/>
    </xf>
    <xf numFmtId="4" fontId="100" fillId="92" borderId="73" applyNumberFormat="0" applyProtection="0">
      <alignment horizontal="right" vertical="center"/>
    </xf>
    <xf numFmtId="4" fontId="100" fillId="92" borderId="73" applyNumberFormat="0" applyProtection="0">
      <alignment horizontal="right" vertical="center"/>
    </xf>
    <xf numFmtId="4" fontId="100" fillId="92" borderId="73" applyNumberFormat="0" applyProtection="0">
      <alignment horizontal="right" vertical="center"/>
    </xf>
    <xf numFmtId="4" fontId="100" fillId="92" borderId="73" applyNumberFormat="0" applyProtection="0">
      <alignment horizontal="right" vertical="center"/>
    </xf>
    <xf numFmtId="4" fontId="100" fillId="92" borderId="73" applyNumberFormat="0" applyProtection="0">
      <alignment horizontal="right" vertical="center"/>
    </xf>
    <xf numFmtId="4" fontId="100" fillId="92" borderId="73" applyNumberFormat="0" applyProtection="0">
      <alignment horizontal="right" vertical="center"/>
    </xf>
    <xf numFmtId="4" fontId="100" fillId="92" borderId="73" applyNumberFormat="0" applyProtection="0">
      <alignment horizontal="right" vertical="center"/>
    </xf>
    <xf numFmtId="4" fontId="100" fillId="92" borderId="73" applyNumberFormat="0" applyProtection="0">
      <alignment horizontal="right" vertical="center"/>
    </xf>
    <xf numFmtId="4" fontId="100" fillId="92" borderId="73" applyNumberFormat="0" applyProtection="0">
      <alignment horizontal="right" vertical="center"/>
    </xf>
    <xf numFmtId="4" fontId="100" fillId="92" borderId="73" applyNumberFormat="0" applyProtection="0">
      <alignment horizontal="right" vertical="center"/>
    </xf>
    <xf numFmtId="4" fontId="100" fillId="92" borderId="73" applyNumberFormat="0" applyProtection="0">
      <alignment horizontal="right" vertical="center"/>
    </xf>
    <xf numFmtId="4" fontId="100" fillId="92" borderId="73" applyNumberFormat="0" applyProtection="0">
      <alignment horizontal="right" vertical="center"/>
    </xf>
    <xf numFmtId="4" fontId="100" fillId="92" borderId="73" applyNumberFormat="0" applyProtection="0">
      <alignment horizontal="right" vertical="center"/>
    </xf>
    <xf numFmtId="4" fontId="100" fillId="92" borderId="73" applyNumberFormat="0" applyProtection="0">
      <alignment horizontal="right" vertical="center"/>
    </xf>
    <xf numFmtId="4" fontId="100" fillId="92" borderId="73" applyNumberFormat="0" applyProtection="0">
      <alignment horizontal="right" vertical="center"/>
    </xf>
    <xf numFmtId="4" fontId="100" fillId="92" borderId="73" applyNumberFormat="0" applyProtection="0">
      <alignment horizontal="right" vertical="center"/>
    </xf>
    <xf numFmtId="4" fontId="100" fillId="92" borderId="73" applyNumberFormat="0" applyProtection="0">
      <alignment horizontal="right" vertical="center"/>
    </xf>
    <xf numFmtId="4" fontId="100" fillId="92" borderId="73" applyNumberFormat="0" applyProtection="0">
      <alignment horizontal="right" vertical="center"/>
    </xf>
    <xf numFmtId="4" fontId="100" fillId="92" borderId="73" applyNumberFormat="0" applyProtection="0">
      <alignment horizontal="right" vertical="center"/>
    </xf>
    <xf numFmtId="4" fontId="100" fillId="92" borderId="73" applyNumberFormat="0" applyProtection="0">
      <alignment horizontal="right" vertical="center"/>
    </xf>
    <xf numFmtId="4" fontId="100" fillId="92" borderId="73" applyNumberFormat="0" applyProtection="0">
      <alignment horizontal="right" vertical="center"/>
    </xf>
    <xf numFmtId="4" fontId="100" fillId="92" borderId="73" applyNumberFormat="0" applyProtection="0">
      <alignment horizontal="right" vertical="center"/>
    </xf>
    <xf numFmtId="4" fontId="100" fillId="92" borderId="73" applyNumberFormat="0" applyProtection="0">
      <alignment horizontal="right" vertical="center"/>
    </xf>
    <xf numFmtId="4" fontId="100" fillId="92" borderId="73" applyNumberFormat="0" applyProtection="0">
      <alignment horizontal="right" vertical="center"/>
    </xf>
    <xf numFmtId="4" fontId="100" fillId="92" borderId="73" applyNumberFormat="0" applyProtection="0">
      <alignment horizontal="right" vertical="center"/>
    </xf>
    <xf numFmtId="4" fontId="100" fillId="92" borderId="73" applyNumberFormat="0" applyProtection="0">
      <alignment horizontal="right" vertical="center"/>
    </xf>
    <xf numFmtId="4" fontId="100" fillId="92" borderId="73" applyNumberFormat="0" applyProtection="0">
      <alignment horizontal="right" vertical="center"/>
    </xf>
    <xf numFmtId="4" fontId="100" fillId="92" borderId="73" applyNumberFormat="0" applyProtection="0">
      <alignment horizontal="right" vertical="center"/>
    </xf>
    <xf numFmtId="4" fontId="100" fillId="92" borderId="73" applyNumberFormat="0" applyProtection="0">
      <alignment horizontal="right" vertical="center"/>
    </xf>
    <xf numFmtId="4" fontId="100" fillId="92" borderId="73" applyNumberFormat="0" applyProtection="0">
      <alignment horizontal="right" vertical="center"/>
    </xf>
    <xf numFmtId="4" fontId="100" fillId="92" borderId="73" applyNumberFormat="0" applyProtection="0">
      <alignment horizontal="right" vertical="center"/>
    </xf>
    <xf numFmtId="4" fontId="100" fillId="92" borderId="73" applyNumberFormat="0" applyProtection="0">
      <alignment horizontal="right" vertical="center"/>
    </xf>
    <xf numFmtId="4" fontId="100" fillId="92" borderId="73" applyNumberFormat="0" applyProtection="0">
      <alignment horizontal="right" vertical="center"/>
    </xf>
    <xf numFmtId="4" fontId="100" fillId="92" borderId="73" applyNumberFormat="0" applyProtection="0">
      <alignment horizontal="right" vertical="center"/>
    </xf>
    <xf numFmtId="4" fontId="100" fillId="92" borderId="73" applyNumberFormat="0" applyProtection="0">
      <alignment horizontal="right" vertical="center"/>
    </xf>
    <xf numFmtId="4" fontId="100" fillId="92" borderId="73" applyNumberFormat="0" applyProtection="0">
      <alignment horizontal="right" vertical="center"/>
    </xf>
    <xf numFmtId="4" fontId="100" fillId="92" borderId="73" applyNumberFormat="0" applyProtection="0">
      <alignment horizontal="right" vertical="center"/>
    </xf>
    <xf numFmtId="4" fontId="100" fillId="92" borderId="73" applyNumberFormat="0" applyProtection="0">
      <alignment horizontal="right" vertical="center"/>
    </xf>
    <xf numFmtId="4" fontId="100" fillId="92" borderId="73" applyNumberFormat="0" applyProtection="0">
      <alignment horizontal="right" vertical="center"/>
    </xf>
    <xf numFmtId="4" fontId="100" fillId="92" borderId="73" applyNumberFormat="0" applyProtection="0">
      <alignment horizontal="right" vertical="center"/>
    </xf>
    <xf numFmtId="4" fontId="100" fillId="92" borderId="73" applyNumberFormat="0" applyProtection="0">
      <alignment horizontal="right" vertical="center"/>
    </xf>
    <xf numFmtId="4" fontId="100" fillId="92" borderId="73" applyNumberFormat="0" applyProtection="0">
      <alignment horizontal="right" vertical="center"/>
    </xf>
    <xf numFmtId="4" fontId="100" fillId="92" borderId="73" applyNumberFormat="0" applyProtection="0">
      <alignment horizontal="right" vertical="center"/>
    </xf>
    <xf numFmtId="4" fontId="100" fillId="92" borderId="73" applyNumberFormat="0" applyProtection="0">
      <alignment horizontal="right" vertical="center"/>
    </xf>
    <xf numFmtId="4" fontId="100" fillId="92" borderId="73" applyNumberFormat="0" applyProtection="0">
      <alignment horizontal="right" vertical="center"/>
    </xf>
    <xf numFmtId="4" fontId="100" fillId="92" borderId="73" applyNumberFormat="0" applyProtection="0">
      <alignment horizontal="right" vertical="center"/>
    </xf>
    <xf numFmtId="4" fontId="100" fillId="92" borderId="73" applyNumberFormat="0" applyProtection="0">
      <alignment horizontal="right" vertical="center"/>
    </xf>
    <xf numFmtId="4" fontId="100" fillId="92" borderId="73" applyNumberFormat="0" applyProtection="0">
      <alignment horizontal="right" vertical="center"/>
    </xf>
    <xf numFmtId="4" fontId="100" fillId="92" borderId="73" applyNumberFormat="0" applyProtection="0">
      <alignment horizontal="right" vertical="center"/>
    </xf>
    <xf numFmtId="4" fontId="100" fillId="92" borderId="73" applyNumberFormat="0" applyProtection="0">
      <alignment horizontal="right" vertical="center"/>
    </xf>
    <xf numFmtId="4" fontId="100" fillId="92" borderId="73" applyNumberFormat="0" applyProtection="0">
      <alignment horizontal="right" vertical="center"/>
    </xf>
    <xf numFmtId="4" fontId="100" fillId="92" borderId="73" applyNumberFormat="0" applyProtection="0">
      <alignment horizontal="right" vertical="center"/>
    </xf>
    <xf numFmtId="4" fontId="100" fillId="92" borderId="73" applyNumberFormat="0" applyProtection="0">
      <alignment horizontal="right" vertical="center"/>
    </xf>
    <xf numFmtId="4" fontId="100" fillId="92" borderId="73" applyNumberFormat="0" applyProtection="0">
      <alignment horizontal="right" vertical="center"/>
    </xf>
    <xf numFmtId="4" fontId="100" fillId="92" borderId="73" applyNumberFormat="0" applyProtection="0">
      <alignment horizontal="right" vertical="center"/>
    </xf>
    <xf numFmtId="4" fontId="100" fillId="92" borderId="73" applyNumberFormat="0" applyProtection="0">
      <alignment horizontal="right" vertical="center"/>
    </xf>
    <xf numFmtId="4" fontId="100" fillId="92" borderId="73" applyNumberFormat="0" applyProtection="0">
      <alignment horizontal="right" vertical="center"/>
    </xf>
    <xf numFmtId="4" fontId="100" fillId="92" borderId="73" applyNumberFormat="0" applyProtection="0">
      <alignment horizontal="right" vertical="center"/>
    </xf>
    <xf numFmtId="4" fontId="100" fillId="92" borderId="73" applyNumberFormat="0" applyProtection="0">
      <alignment horizontal="right" vertical="center"/>
    </xf>
    <xf numFmtId="4" fontId="100" fillId="92" borderId="73" applyNumberFormat="0" applyProtection="0">
      <alignment horizontal="right" vertical="center"/>
    </xf>
    <xf numFmtId="4" fontId="100" fillId="92" borderId="73" applyNumberFormat="0" applyProtection="0">
      <alignment horizontal="right" vertical="center"/>
    </xf>
    <xf numFmtId="4" fontId="100" fillId="92" borderId="73" applyNumberFormat="0" applyProtection="0">
      <alignment horizontal="right" vertical="center"/>
    </xf>
    <xf numFmtId="4" fontId="100" fillId="92" borderId="73" applyNumberFormat="0" applyProtection="0">
      <alignment horizontal="right" vertical="center"/>
    </xf>
    <xf numFmtId="4" fontId="100" fillId="92" borderId="73" applyNumberFormat="0" applyProtection="0">
      <alignment horizontal="right" vertical="center"/>
    </xf>
    <xf numFmtId="4" fontId="100" fillId="92" borderId="73" applyNumberFormat="0" applyProtection="0">
      <alignment horizontal="right" vertical="center"/>
    </xf>
    <xf numFmtId="4" fontId="100" fillId="92" borderId="73" applyNumberFormat="0" applyProtection="0">
      <alignment horizontal="right" vertical="center"/>
    </xf>
    <xf numFmtId="4" fontId="100" fillId="92" borderId="73" applyNumberFormat="0" applyProtection="0">
      <alignment horizontal="right" vertical="center"/>
    </xf>
    <xf numFmtId="4" fontId="100" fillId="92" borderId="73" applyNumberFormat="0" applyProtection="0">
      <alignment horizontal="right" vertical="center"/>
    </xf>
    <xf numFmtId="4" fontId="100" fillId="92" borderId="73" applyNumberFormat="0" applyProtection="0">
      <alignment horizontal="right" vertical="center"/>
    </xf>
    <xf numFmtId="4" fontId="100" fillId="92" borderId="73" applyNumberFormat="0" applyProtection="0">
      <alignment horizontal="right" vertical="center"/>
    </xf>
    <xf numFmtId="4" fontId="100" fillId="92" borderId="73" applyNumberFormat="0" applyProtection="0">
      <alignment horizontal="right" vertical="center"/>
    </xf>
    <xf numFmtId="4" fontId="100" fillId="92" borderId="73" applyNumberFormat="0" applyProtection="0">
      <alignment horizontal="right" vertical="center"/>
    </xf>
    <xf numFmtId="4" fontId="100" fillId="92" borderId="73" applyNumberFormat="0" applyProtection="0">
      <alignment horizontal="right" vertical="center"/>
    </xf>
    <xf numFmtId="4" fontId="100" fillId="92" borderId="73" applyNumberFormat="0" applyProtection="0">
      <alignment horizontal="right" vertical="center"/>
    </xf>
    <xf numFmtId="4" fontId="100" fillId="92" borderId="73" applyNumberFormat="0" applyProtection="0">
      <alignment horizontal="right" vertical="center"/>
    </xf>
    <xf numFmtId="4" fontId="100" fillId="92" borderId="73" applyNumberFormat="0" applyProtection="0">
      <alignment horizontal="right" vertical="center"/>
    </xf>
    <xf numFmtId="4" fontId="100" fillId="92" borderId="73" applyNumberFormat="0" applyProtection="0">
      <alignment horizontal="right" vertical="center"/>
    </xf>
    <xf numFmtId="4" fontId="100" fillId="92" borderId="73" applyNumberFormat="0" applyProtection="0">
      <alignment horizontal="right" vertical="center"/>
    </xf>
    <xf numFmtId="4" fontId="100" fillId="92" borderId="73" applyNumberFormat="0" applyProtection="0">
      <alignment horizontal="right" vertical="center"/>
    </xf>
    <xf numFmtId="4" fontId="100" fillId="92" borderId="73" applyNumberFormat="0" applyProtection="0">
      <alignment horizontal="right" vertical="center"/>
    </xf>
    <xf numFmtId="4" fontId="100" fillId="92" borderId="73" applyNumberFormat="0" applyProtection="0">
      <alignment horizontal="right" vertical="center"/>
    </xf>
    <xf numFmtId="4" fontId="100" fillId="92" borderId="73" applyNumberFormat="0" applyProtection="0">
      <alignment horizontal="right" vertical="center"/>
    </xf>
    <xf numFmtId="4" fontId="100" fillId="92" borderId="73" applyNumberFormat="0" applyProtection="0">
      <alignment horizontal="right" vertical="center"/>
    </xf>
    <xf numFmtId="4" fontId="100" fillId="92" borderId="73" applyNumberFormat="0" applyProtection="0">
      <alignment horizontal="right" vertical="center"/>
    </xf>
    <xf numFmtId="4" fontId="100" fillId="92" borderId="73" applyNumberFormat="0" applyProtection="0">
      <alignment horizontal="right" vertical="center"/>
    </xf>
    <xf numFmtId="4" fontId="100" fillId="92" borderId="73" applyNumberFormat="0" applyProtection="0">
      <alignment horizontal="right" vertical="center"/>
    </xf>
    <xf numFmtId="4" fontId="100" fillId="92" borderId="73" applyNumberFormat="0" applyProtection="0">
      <alignment horizontal="right" vertical="center"/>
    </xf>
    <xf numFmtId="4" fontId="100" fillId="92" borderId="73" applyNumberFormat="0" applyProtection="0">
      <alignment horizontal="right" vertical="center"/>
    </xf>
    <xf numFmtId="4" fontId="100" fillId="92" borderId="73" applyNumberFormat="0" applyProtection="0">
      <alignment horizontal="right" vertical="center"/>
    </xf>
    <xf numFmtId="4" fontId="100" fillId="92" borderId="73" applyNumberFormat="0" applyProtection="0">
      <alignment horizontal="right" vertical="center"/>
    </xf>
    <xf numFmtId="4" fontId="100" fillId="92" borderId="73" applyNumberFormat="0" applyProtection="0">
      <alignment horizontal="right" vertical="center"/>
    </xf>
    <xf numFmtId="4" fontId="100" fillId="92" borderId="73" applyNumberFormat="0" applyProtection="0">
      <alignment horizontal="right" vertical="center"/>
    </xf>
    <xf numFmtId="4" fontId="100" fillId="92" borderId="73" applyNumberFormat="0" applyProtection="0">
      <alignment horizontal="right" vertical="center"/>
    </xf>
    <xf numFmtId="4" fontId="100" fillId="92" borderId="73" applyNumberFormat="0" applyProtection="0">
      <alignment horizontal="right" vertical="center"/>
    </xf>
    <xf numFmtId="4" fontId="100" fillId="92" borderId="73" applyNumberFormat="0" applyProtection="0">
      <alignment horizontal="right" vertical="center"/>
    </xf>
    <xf numFmtId="4" fontId="100" fillId="92" borderId="73" applyNumberFormat="0" applyProtection="0">
      <alignment horizontal="right" vertical="center"/>
    </xf>
    <xf numFmtId="4" fontId="100" fillId="92" borderId="73" applyNumberFormat="0" applyProtection="0">
      <alignment horizontal="right" vertical="center"/>
    </xf>
    <xf numFmtId="4" fontId="100" fillId="92" borderId="73" applyNumberFormat="0" applyProtection="0">
      <alignment horizontal="right" vertical="center"/>
    </xf>
    <xf numFmtId="4" fontId="100" fillId="92" borderId="73" applyNumberFormat="0" applyProtection="0">
      <alignment horizontal="right" vertical="center"/>
    </xf>
    <xf numFmtId="4" fontId="100" fillId="92" borderId="73" applyNumberFormat="0" applyProtection="0">
      <alignment horizontal="right" vertical="center"/>
    </xf>
    <xf numFmtId="4" fontId="100" fillId="92" borderId="73" applyNumberFormat="0" applyProtection="0">
      <alignment horizontal="right" vertical="center"/>
    </xf>
    <xf numFmtId="4" fontId="100" fillId="92" borderId="73" applyNumberFormat="0" applyProtection="0">
      <alignment horizontal="right" vertical="center"/>
    </xf>
    <xf numFmtId="4" fontId="100" fillId="92" borderId="73" applyNumberFormat="0" applyProtection="0">
      <alignment horizontal="right" vertical="center"/>
    </xf>
    <xf numFmtId="4" fontId="100" fillId="92" borderId="73" applyNumberFormat="0" applyProtection="0">
      <alignment horizontal="right" vertical="center"/>
    </xf>
    <xf numFmtId="4" fontId="100" fillId="92" borderId="73" applyNumberFormat="0" applyProtection="0">
      <alignment horizontal="right" vertical="center"/>
    </xf>
    <xf numFmtId="4" fontId="100" fillId="92" borderId="73" applyNumberFormat="0" applyProtection="0">
      <alignment horizontal="right" vertical="center"/>
    </xf>
    <xf numFmtId="4" fontId="100" fillId="92" borderId="73" applyNumberFormat="0" applyProtection="0">
      <alignment horizontal="right" vertical="center"/>
    </xf>
    <xf numFmtId="4" fontId="100" fillId="92" borderId="73" applyNumberFormat="0" applyProtection="0">
      <alignment horizontal="right" vertical="center"/>
    </xf>
    <xf numFmtId="4" fontId="100" fillId="92" borderId="73" applyNumberFormat="0" applyProtection="0">
      <alignment horizontal="right" vertical="center"/>
    </xf>
    <xf numFmtId="4" fontId="100" fillId="92" borderId="73" applyNumberFormat="0" applyProtection="0">
      <alignment horizontal="right" vertical="center"/>
    </xf>
    <xf numFmtId="4" fontId="100" fillId="92" borderId="73" applyNumberFormat="0" applyProtection="0">
      <alignment horizontal="right" vertical="center"/>
    </xf>
    <xf numFmtId="4" fontId="100" fillId="92" borderId="73" applyNumberFormat="0" applyProtection="0">
      <alignment horizontal="right" vertical="center"/>
    </xf>
    <xf numFmtId="4" fontId="100" fillId="92" borderId="73" applyNumberFormat="0" applyProtection="0">
      <alignment horizontal="right" vertical="center"/>
    </xf>
    <xf numFmtId="4" fontId="100" fillId="92" borderId="73" applyNumberFormat="0" applyProtection="0">
      <alignment horizontal="right" vertical="center"/>
    </xf>
    <xf numFmtId="4" fontId="100" fillId="92" borderId="73" applyNumberFormat="0" applyProtection="0">
      <alignment horizontal="right" vertical="center"/>
    </xf>
    <xf numFmtId="4" fontId="100" fillId="92" borderId="73" applyNumberFormat="0" applyProtection="0">
      <alignment horizontal="right" vertical="center"/>
    </xf>
    <xf numFmtId="4" fontId="100" fillId="92" borderId="73" applyNumberFormat="0" applyProtection="0">
      <alignment horizontal="right" vertical="center"/>
    </xf>
    <xf numFmtId="4" fontId="100" fillId="92" borderId="73" applyNumberFormat="0" applyProtection="0">
      <alignment horizontal="right" vertical="center"/>
    </xf>
    <xf numFmtId="4" fontId="100" fillId="92" borderId="73" applyNumberFormat="0" applyProtection="0">
      <alignment horizontal="right" vertical="center"/>
    </xf>
    <xf numFmtId="4" fontId="100" fillId="92" borderId="73" applyNumberFormat="0" applyProtection="0">
      <alignment horizontal="right" vertical="center"/>
    </xf>
    <xf numFmtId="4" fontId="100" fillId="92" borderId="73" applyNumberFormat="0" applyProtection="0">
      <alignment horizontal="right" vertical="center"/>
    </xf>
    <xf numFmtId="4" fontId="100" fillId="92" borderId="73" applyNumberFormat="0" applyProtection="0">
      <alignment horizontal="right" vertical="center"/>
    </xf>
    <xf numFmtId="4" fontId="100" fillId="92" borderId="73" applyNumberFormat="0" applyProtection="0">
      <alignment horizontal="right" vertical="center"/>
    </xf>
    <xf numFmtId="4" fontId="100" fillId="92" borderId="73" applyNumberFormat="0" applyProtection="0">
      <alignment horizontal="right" vertical="center"/>
    </xf>
    <xf numFmtId="4" fontId="100" fillId="92" borderId="73" applyNumberFormat="0" applyProtection="0">
      <alignment horizontal="right" vertical="center"/>
    </xf>
    <xf numFmtId="4" fontId="100" fillId="92" borderId="73" applyNumberFormat="0" applyProtection="0">
      <alignment horizontal="right" vertical="center"/>
    </xf>
    <xf numFmtId="4" fontId="100" fillId="92" borderId="73" applyNumberFormat="0" applyProtection="0">
      <alignment horizontal="right" vertical="center"/>
    </xf>
    <xf numFmtId="4" fontId="100" fillId="92" borderId="73" applyNumberFormat="0" applyProtection="0">
      <alignment horizontal="right" vertical="center"/>
    </xf>
    <xf numFmtId="4" fontId="100" fillId="92" borderId="73" applyNumberFormat="0" applyProtection="0">
      <alignment horizontal="right" vertical="center"/>
    </xf>
    <xf numFmtId="4" fontId="100" fillId="92" borderId="73" applyNumberFormat="0" applyProtection="0">
      <alignment horizontal="right" vertical="center"/>
    </xf>
    <xf numFmtId="4" fontId="100" fillId="92" borderId="73" applyNumberFormat="0" applyProtection="0">
      <alignment horizontal="right" vertical="center"/>
    </xf>
    <xf numFmtId="4" fontId="100" fillId="92" borderId="73" applyNumberFormat="0" applyProtection="0">
      <alignment horizontal="right" vertical="center"/>
    </xf>
    <xf numFmtId="4" fontId="100" fillId="92" borderId="73" applyNumberFormat="0" applyProtection="0">
      <alignment horizontal="right" vertical="center"/>
    </xf>
    <xf numFmtId="4" fontId="100" fillId="92" borderId="73" applyNumberFormat="0" applyProtection="0">
      <alignment horizontal="right" vertical="center"/>
    </xf>
    <xf numFmtId="4" fontId="100" fillId="92" borderId="73" applyNumberFormat="0" applyProtection="0">
      <alignment horizontal="right" vertical="center"/>
    </xf>
    <xf numFmtId="4" fontId="100" fillId="92" borderId="73" applyNumberFormat="0" applyProtection="0">
      <alignment horizontal="right" vertical="center"/>
    </xf>
    <xf numFmtId="4" fontId="100" fillId="92" borderId="73" applyNumberFormat="0" applyProtection="0">
      <alignment horizontal="right" vertical="center"/>
    </xf>
    <xf numFmtId="4" fontId="100" fillId="92" borderId="73" applyNumberFormat="0" applyProtection="0">
      <alignment horizontal="right" vertical="center"/>
    </xf>
    <xf numFmtId="4" fontId="100" fillId="92" borderId="73" applyNumberFormat="0" applyProtection="0">
      <alignment horizontal="right" vertical="center"/>
    </xf>
    <xf numFmtId="4" fontId="100" fillId="92" borderId="73" applyNumberFormat="0" applyProtection="0">
      <alignment horizontal="right" vertical="center"/>
    </xf>
    <xf numFmtId="4" fontId="100" fillId="92" borderId="73" applyNumberFormat="0" applyProtection="0">
      <alignment horizontal="right" vertical="center"/>
    </xf>
    <xf numFmtId="4" fontId="100" fillId="92" borderId="73" applyNumberFormat="0" applyProtection="0">
      <alignment horizontal="right" vertical="center"/>
    </xf>
    <xf numFmtId="4" fontId="100" fillId="92" borderId="73" applyNumberFormat="0" applyProtection="0">
      <alignment horizontal="right" vertical="center"/>
    </xf>
    <xf numFmtId="4" fontId="100" fillId="92" borderId="73" applyNumberFormat="0" applyProtection="0">
      <alignment horizontal="right" vertical="center"/>
    </xf>
    <xf numFmtId="4" fontId="100" fillId="92" borderId="73" applyNumberFormat="0" applyProtection="0">
      <alignment horizontal="right" vertical="center"/>
    </xf>
    <xf numFmtId="4" fontId="100" fillId="92" borderId="73" applyNumberFormat="0" applyProtection="0">
      <alignment horizontal="right" vertical="center"/>
    </xf>
    <xf numFmtId="4" fontId="100" fillId="92" borderId="73" applyNumberFormat="0" applyProtection="0">
      <alignment horizontal="right" vertical="center"/>
    </xf>
    <xf numFmtId="4" fontId="100" fillId="92" borderId="73" applyNumberFormat="0" applyProtection="0">
      <alignment horizontal="right" vertical="center"/>
    </xf>
    <xf numFmtId="4" fontId="100" fillId="92" borderId="73" applyNumberFormat="0" applyProtection="0">
      <alignment horizontal="right" vertical="center"/>
    </xf>
    <xf numFmtId="4" fontId="100" fillId="92" borderId="73" applyNumberFormat="0" applyProtection="0">
      <alignment horizontal="right" vertical="center"/>
    </xf>
    <xf numFmtId="4" fontId="100" fillId="92" borderId="73" applyNumberFormat="0" applyProtection="0">
      <alignment horizontal="right" vertical="center"/>
    </xf>
    <xf numFmtId="4" fontId="100" fillId="92" borderId="73" applyNumberFormat="0" applyProtection="0">
      <alignment horizontal="right" vertical="center"/>
    </xf>
    <xf numFmtId="4" fontId="100" fillId="92" borderId="73" applyNumberFormat="0" applyProtection="0">
      <alignment horizontal="right" vertical="center"/>
    </xf>
    <xf numFmtId="4" fontId="100" fillId="92" borderId="73" applyNumberFormat="0" applyProtection="0">
      <alignment horizontal="right" vertical="center"/>
    </xf>
    <xf numFmtId="4" fontId="100" fillId="92" borderId="73" applyNumberFormat="0" applyProtection="0">
      <alignment horizontal="right" vertical="center"/>
    </xf>
    <xf numFmtId="4" fontId="100" fillId="92" borderId="73" applyNumberFormat="0" applyProtection="0">
      <alignment horizontal="right" vertical="center"/>
    </xf>
    <xf numFmtId="4" fontId="100" fillId="92" borderId="73" applyNumberFormat="0" applyProtection="0">
      <alignment horizontal="right" vertical="center"/>
    </xf>
    <xf numFmtId="4" fontId="100" fillId="92" borderId="73" applyNumberFormat="0" applyProtection="0">
      <alignment horizontal="right" vertical="center"/>
    </xf>
    <xf numFmtId="4" fontId="100" fillId="92" borderId="73" applyNumberFormat="0" applyProtection="0">
      <alignment horizontal="right" vertical="center"/>
    </xf>
    <xf numFmtId="4" fontId="100" fillId="92" borderId="73" applyNumberFormat="0" applyProtection="0">
      <alignment horizontal="right" vertical="center"/>
    </xf>
    <xf numFmtId="4" fontId="100" fillId="92" borderId="73" applyNumberFormat="0" applyProtection="0">
      <alignment horizontal="right" vertical="center"/>
    </xf>
    <xf numFmtId="4" fontId="100" fillId="92" borderId="73" applyNumberFormat="0" applyProtection="0">
      <alignment horizontal="right" vertical="center"/>
    </xf>
    <xf numFmtId="4" fontId="100" fillId="92" borderId="73" applyNumberFormat="0" applyProtection="0">
      <alignment horizontal="right" vertical="center"/>
    </xf>
    <xf numFmtId="4" fontId="100" fillId="92" borderId="73" applyNumberFormat="0" applyProtection="0">
      <alignment horizontal="right" vertical="center"/>
    </xf>
    <xf numFmtId="4" fontId="100" fillId="92" borderId="73" applyNumberFormat="0" applyProtection="0">
      <alignment horizontal="right" vertical="center"/>
    </xf>
    <xf numFmtId="4" fontId="100" fillId="92" borderId="73" applyNumberFormat="0" applyProtection="0">
      <alignment horizontal="right" vertical="center"/>
    </xf>
    <xf numFmtId="4" fontId="100" fillId="92" borderId="73" applyNumberFormat="0" applyProtection="0">
      <alignment horizontal="right" vertical="center"/>
    </xf>
    <xf numFmtId="4" fontId="100" fillId="92" borderId="73" applyNumberFormat="0" applyProtection="0">
      <alignment horizontal="right" vertical="center"/>
    </xf>
    <xf numFmtId="4" fontId="100" fillId="92" borderId="73" applyNumberFormat="0" applyProtection="0">
      <alignment horizontal="right" vertical="center"/>
    </xf>
    <xf numFmtId="4" fontId="100" fillId="92" borderId="73" applyNumberFormat="0" applyProtection="0">
      <alignment horizontal="right" vertical="center"/>
    </xf>
    <xf numFmtId="4" fontId="100" fillId="92" borderId="73" applyNumberFormat="0" applyProtection="0">
      <alignment horizontal="right" vertical="center"/>
    </xf>
    <xf numFmtId="4" fontId="100" fillId="92" borderId="73" applyNumberFormat="0" applyProtection="0">
      <alignment horizontal="right" vertical="center"/>
    </xf>
    <xf numFmtId="4" fontId="100" fillId="92" borderId="73" applyNumberFormat="0" applyProtection="0">
      <alignment horizontal="right" vertical="center"/>
    </xf>
    <xf numFmtId="4" fontId="100" fillId="92" borderId="73" applyNumberFormat="0" applyProtection="0">
      <alignment horizontal="right" vertical="center"/>
    </xf>
    <xf numFmtId="4" fontId="100" fillId="92" borderId="73" applyNumberFormat="0" applyProtection="0">
      <alignment horizontal="right" vertical="center"/>
    </xf>
    <xf numFmtId="4" fontId="100" fillId="92" borderId="73" applyNumberFormat="0" applyProtection="0">
      <alignment horizontal="right" vertical="center"/>
    </xf>
    <xf numFmtId="4" fontId="100" fillId="92" borderId="73" applyNumberFormat="0" applyProtection="0">
      <alignment horizontal="right" vertical="center"/>
    </xf>
    <xf numFmtId="4" fontId="100" fillId="92" borderId="73" applyNumberFormat="0" applyProtection="0">
      <alignment horizontal="right" vertical="center"/>
    </xf>
    <xf numFmtId="4" fontId="100" fillId="92" borderId="73" applyNumberFormat="0" applyProtection="0">
      <alignment horizontal="right" vertical="center"/>
    </xf>
    <xf numFmtId="4" fontId="100" fillId="92" borderId="73" applyNumberFormat="0" applyProtection="0">
      <alignment horizontal="right" vertical="center"/>
    </xf>
    <xf numFmtId="4" fontId="100" fillId="92" borderId="73" applyNumberFormat="0" applyProtection="0">
      <alignment horizontal="right" vertical="center"/>
    </xf>
    <xf numFmtId="4" fontId="100" fillId="92" borderId="73" applyNumberFormat="0" applyProtection="0">
      <alignment horizontal="right" vertical="center"/>
    </xf>
    <xf numFmtId="4" fontId="100" fillId="92" borderId="73" applyNumberFormat="0" applyProtection="0">
      <alignment horizontal="right" vertical="center"/>
    </xf>
    <xf numFmtId="4" fontId="100" fillId="92" borderId="73" applyNumberFormat="0" applyProtection="0">
      <alignment horizontal="right" vertical="center"/>
    </xf>
    <xf numFmtId="4" fontId="100" fillId="92" borderId="73" applyNumberFormat="0" applyProtection="0">
      <alignment horizontal="right" vertical="center"/>
    </xf>
    <xf numFmtId="4" fontId="100" fillId="92" borderId="73" applyNumberFormat="0" applyProtection="0">
      <alignment horizontal="right" vertical="center"/>
    </xf>
    <xf numFmtId="4" fontId="100" fillId="92" borderId="73" applyNumberFormat="0" applyProtection="0">
      <alignment horizontal="right" vertical="center"/>
    </xf>
    <xf numFmtId="4" fontId="100" fillId="92" borderId="73" applyNumberFormat="0" applyProtection="0">
      <alignment horizontal="right" vertical="center"/>
    </xf>
    <xf numFmtId="4" fontId="100" fillId="92" borderId="73" applyNumberFormat="0" applyProtection="0">
      <alignment horizontal="right" vertical="center"/>
    </xf>
    <xf numFmtId="4" fontId="100" fillId="92" borderId="73" applyNumberFormat="0" applyProtection="0">
      <alignment horizontal="right" vertical="center"/>
    </xf>
    <xf numFmtId="4" fontId="100" fillId="92" borderId="73" applyNumberFormat="0" applyProtection="0">
      <alignment horizontal="right" vertical="center"/>
    </xf>
    <xf numFmtId="4" fontId="100" fillId="92" borderId="73" applyNumberFormat="0" applyProtection="0">
      <alignment horizontal="right" vertical="center"/>
    </xf>
    <xf numFmtId="4" fontId="100" fillId="92" borderId="73" applyNumberFormat="0" applyProtection="0">
      <alignment horizontal="right" vertical="center"/>
    </xf>
    <xf numFmtId="4" fontId="100" fillId="92" borderId="73" applyNumberFormat="0" applyProtection="0">
      <alignment horizontal="right" vertical="center"/>
    </xf>
    <xf numFmtId="4" fontId="100" fillId="92" borderId="73" applyNumberFormat="0" applyProtection="0">
      <alignment horizontal="right" vertical="center"/>
    </xf>
    <xf numFmtId="4" fontId="100" fillId="92" borderId="73" applyNumberFormat="0" applyProtection="0">
      <alignment horizontal="right" vertical="center"/>
    </xf>
    <xf numFmtId="4" fontId="100" fillId="92" borderId="73" applyNumberFormat="0" applyProtection="0">
      <alignment horizontal="right" vertical="center"/>
    </xf>
    <xf numFmtId="4" fontId="100" fillId="92" borderId="73" applyNumberFormat="0" applyProtection="0">
      <alignment horizontal="right" vertical="center"/>
    </xf>
    <xf numFmtId="4" fontId="100" fillId="92" borderId="73" applyNumberFormat="0" applyProtection="0">
      <alignment horizontal="right" vertical="center"/>
    </xf>
    <xf numFmtId="4" fontId="100" fillId="92" borderId="73" applyNumberFormat="0" applyProtection="0">
      <alignment horizontal="right" vertical="center"/>
    </xf>
    <xf numFmtId="4" fontId="100" fillId="92" borderId="73" applyNumberFormat="0" applyProtection="0">
      <alignment horizontal="right" vertical="center"/>
    </xf>
    <xf numFmtId="4" fontId="100" fillId="92" borderId="73" applyNumberFormat="0" applyProtection="0">
      <alignment horizontal="right" vertical="center"/>
    </xf>
    <xf numFmtId="4" fontId="100" fillId="92" borderId="73" applyNumberFormat="0" applyProtection="0">
      <alignment horizontal="right" vertical="center"/>
    </xf>
    <xf numFmtId="4" fontId="100" fillId="92" borderId="73" applyNumberFormat="0" applyProtection="0">
      <alignment horizontal="right" vertical="center"/>
    </xf>
    <xf numFmtId="4" fontId="100" fillId="92" borderId="73" applyNumberFormat="0" applyProtection="0">
      <alignment horizontal="right" vertical="center"/>
    </xf>
    <xf numFmtId="4" fontId="100" fillId="92" borderId="73" applyNumberFormat="0" applyProtection="0">
      <alignment horizontal="right" vertical="center"/>
    </xf>
    <xf numFmtId="4" fontId="100" fillId="92" borderId="73" applyNumberFormat="0" applyProtection="0">
      <alignment horizontal="right" vertical="center"/>
    </xf>
    <xf numFmtId="4" fontId="100" fillId="92" borderId="73" applyNumberFormat="0" applyProtection="0">
      <alignment horizontal="right" vertical="center"/>
    </xf>
    <xf numFmtId="4" fontId="100" fillId="92" borderId="73" applyNumberFormat="0" applyProtection="0">
      <alignment horizontal="right" vertical="center"/>
    </xf>
    <xf numFmtId="4" fontId="100" fillId="92" borderId="73" applyNumberFormat="0" applyProtection="0">
      <alignment horizontal="right" vertical="center"/>
    </xf>
    <xf numFmtId="4" fontId="100" fillId="92" borderId="73" applyNumberFormat="0" applyProtection="0">
      <alignment horizontal="right" vertical="center"/>
    </xf>
    <xf numFmtId="4" fontId="100" fillId="92" borderId="73" applyNumberFormat="0" applyProtection="0">
      <alignment horizontal="right" vertical="center"/>
    </xf>
    <xf numFmtId="4" fontId="100" fillId="92" borderId="73" applyNumberFormat="0" applyProtection="0">
      <alignment horizontal="right" vertical="center"/>
    </xf>
    <xf numFmtId="4" fontId="100" fillId="92" borderId="73" applyNumberFormat="0" applyProtection="0">
      <alignment horizontal="right" vertical="center"/>
    </xf>
    <xf numFmtId="4" fontId="100" fillId="92" borderId="73" applyNumberFormat="0" applyProtection="0">
      <alignment horizontal="right" vertical="center"/>
    </xf>
    <xf numFmtId="4" fontId="100" fillId="92" borderId="73" applyNumberFormat="0" applyProtection="0">
      <alignment horizontal="right" vertical="center"/>
    </xf>
    <xf numFmtId="4" fontId="100" fillId="92" borderId="73" applyNumberFormat="0" applyProtection="0">
      <alignment horizontal="right" vertical="center"/>
    </xf>
    <xf numFmtId="4" fontId="100" fillId="92" borderId="73" applyNumberFormat="0" applyProtection="0">
      <alignment horizontal="right" vertical="center"/>
    </xf>
    <xf numFmtId="4" fontId="100" fillId="92" borderId="73" applyNumberFormat="0" applyProtection="0">
      <alignment horizontal="right" vertical="center"/>
    </xf>
    <xf numFmtId="4" fontId="100" fillId="92" borderId="73" applyNumberFormat="0" applyProtection="0">
      <alignment horizontal="right" vertical="center"/>
    </xf>
    <xf numFmtId="4" fontId="100" fillId="92" borderId="73" applyNumberFormat="0" applyProtection="0">
      <alignment horizontal="right" vertical="center"/>
    </xf>
    <xf numFmtId="4" fontId="100" fillId="92" borderId="73" applyNumberFormat="0" applyProtection="0">
      <alignment horizontal="right" vertical="center"/>
    </xf>
    <xf numFmtId="4" fontId="100" fillId="92" borderId="73" applyNumberFormat="0" applyProtection="0">
      <alignment horizontal="right" vertical="center"/>
    </xf>
    <xf numFmtId="4" fontId="100" fillId="92" borderId="73" applyNumberFormat="0" applyProtection="0">
      <alignment horizontal="right" vertical="center"/>
    </xf>
    <xf numFmtId="4" fontId="100" fillId="92" borderId="73" applyNumberFormat="0" applyProtection="0">
      <alignment horizontal="right" vertical="center"/>
    </xf>
    <xf numFmtId="4" fontId="100" fillId="92" borderId="73" applyNumberFormat="0" applyProtection="0">
      <alignment horizontal="right" vertical="center"/>
    </xf>
    <xf numFmtId="4" fontId="100" fillId="92" borderId="73" applyNumberFormat="0" applyProtection="0">
      <alignment horizontal="right" vertical="center"/>
    </xf>
    <xf numFmtId="4" fontId="100" fillId="92" borderId="73" applyNumberFormat="0" applyProtection="0">
      <alignment horizontal="right" vertical="center"/>
    </xf>
    <xf numFmtId="4" fontId="100" fillId="92" borderId="73" applyNumberFormat="0" applyProtection="0">
      <alignment horizontal="right" vertical="center"/>
    </xf>
    <xf numFmtId="4" fontId="100" fillId="92" borderId="73" applyNumberFormat="0" applyProtection="0">
      <alignment horizontal="right" vertical="center"/>
    </xf>
    <xf numFmtId="4" fontId="100" fillId="92" borderId="73" applyNumberFormat="0" applyProtection="0">
      <alignment horizontal="right" vertical="center"/>
    </xf>
    <xf numFmtId="4" fontId="100" fillId="92" borderId="73" applyNumberFormat="0" applyProtection="0">
      <alignment horizontal="right" vertical="center"/>
    </xf>
    <xf numFmtId="4" fontId="100" fillId="92" borderId="73" applyNumberFormat="0" applyProtection="0">
      <alignment horizontal="right" vertical="center"/>
    </xf>
    <xf numFmtId="4" fontId="100" fillId="92" borderId="73" applyNumberFormat="0" applyProtection="0">
      <alignment horizontal="right" vertical="center"/>
    </xf>
    <xf numFmtId="4" fontId="100" fillId="92" borderId="73" applyNumberFormat="0" applyProtection="0">
      <alignment horizontal="right" vertical="center"/>
    </xf>
    <xf numFmtId="4" fontId="100" fillId="92" borderId="73" applyNumberFormat="0" applyProtection="0">
      <alignment horizontal="right" vertical="center"/>
    </xf>
    <xf numFmtId="4" fontId="100" fillId="92" borderId="73" applyNumberFormat="0" applyProtection="0">
      <alignment horizontal="right" vertical="center"/>
    </xf>
    <xf numFmtId="4" fontId="100" fillId="92" borderId="73" applyNumberFormat="0" applyProtection="0">
      <alignment horizontal="right" vertical="center"/>
    </xf>
    <xf numFmtId="4" fontId="100" fillId="92" borderId="73" applyNumberFormat="0" applyProtection="0">
      <alignment horizontal="right" vertical="center"/>
    </xf>
    <xf numFmtId="4" fontId="100" fillId="92" borderId="73" applyNumberFormat="0" applyProtection="0">
      <alignment horizontal="right" vertical="center"/>
    </xf>
    <xf numFmtId="4" fontId="100" fillId="92" borderId="73" applyNumberFormat="0" applyProtection="0">
      <alignment horizontal="right" vertical="center"/>
    </xf>
    <xf numFmtId="4" fontId="100" fillId="92" borderId="73" applyNumberFormat="0" applyProtection="0">
      <alignment horizontal="right" vertical="center"/>
    </xf>
    <xf numFmtId="4" fontId="100" fillId="92" borderId="73" applyNumberFormat="0" applyProtection="0">
      <alignment horizontal="right" vertical="center"/>
    </xf>
    <xf numFmtId="4" fontId="100" fillId="92" borderId="73" applyNumberFormat="0" applyProtection="0">
      <alignment horizontal="right" vertical="center"/>
    </xf>
    <xf numFmtId="4" fontId="100" fillId="92" borderId="73" applyNumberFormat="0" applyProtection="0">
      <alignment horizontal="right" vertical="center"/>
    </xf>
    <xf numFmtId="4" fontId="100" fillId="92" borderId="73" applyNumberFormat="0" applyProtection="0">
      <alignment horizontal="right" vertical="center"/>
    </xf>
    <xf numFmtId="4" fontId="100" fillId="92" borderId="73" applyNumberFormat="0" applyProtection="0">
      <alignment horizontal="right" vertical="center"/>
    </xf>
    <xf numFmtId="4" fontId="100" fillId="92" borderId="73" applyNumberFormat="0" applyProtection="0">
      <alignment horizontal="right" vertical="center"/>
    </xf>
    <xf numFmtId="4" fontId="100" fillId="92" borderId="73" applyNumberFormat="0" applyProtection="0">
      <alignment horizontal="right" vertical="center"/>
    </xf>
    <xf numFmtId="4" fontId="100" fillId="92" borderId="73" applyNumberFormat="0" applyProtection="0">
      <alignment horizontal="right" vertical="center"/>
    </xf>
    <xf numFmtId="4" fontId="100" fillId="92" borderId="73" applyNumberFormat="0" applyProtection="0">
      <alignment horizontal="right" vertical="center"/>
    </xf>
    <xf numFmtId="4" fontId="100" fillId="92" borderId="73" applyNumberFormat="0" applyProtection="0">
      <alignment horizontal="right" vertical="center"/>
    </xf>
    <xf numFmtId="4" fontId="100" fillId="92" borderId="73" applyNumberFormat="0" applyProtection="0">
      <alignment horizontal="right" vertical="center"/>
    </xf>
    <xf numFmtId="4" fontId="100" fillId="92" borderId="73" applyNumberFormat="0" applyProtection="0">
      <alignment horizontal="right" vertical="center"/>
    </xf>
    <xf numFmtId="4" fontId="100" fillId="92" borderId="73" applyNumberFormat="0" applyProtection="0">
      <alignment horizontal="right" vertical="center"/>
    </xf>
    <xf numFmtId="4" fontId="100" fillId="92" borderId="73" applyNumberFormat="0" applyProtection="0">
      <alignment horizontal="right" vertical="center"/>
    </xf>
    <xf numFmtId="4" fontId="100" fillId="92" borderId="73" applyNumberFormat="0" applyProtection="0">
      <alignment horizontal="right" vertical="center"/>
    </xf>
    <xf numFmtId="4" fontId="100" fillId="92" borderId="73" applyNumberFormat="0" applyProtection="0">
      <alignment horizontal="right" vertical="center"/>
    </xf>
    <xf numFmtId="4" fontId="100" fillId="92" borderId="73" applyNumberFormat="0" applyProtection="0">
      <alignment horizontal="right" vertical="center"/>
    </xf>
    <xf numFmtId="4" fontId="100" fillId="92" borderId="73" applyNumberFormat="0" applyProtection="0">
      <alignment horizontal="right" vertical="center"/>
    </xf>
    <xf numFmtId="4" fontId="100" fillId="92" borderId="73" applyNumberFormat="0" applyProtection="0">
      <alignment horizontal="right" vertical="center"/>
    </xf>
    <xf numFmtId="4" fontId="100" fillId="92" borderId="73" applyNumberFormat="0" applyProtection="0">
      <alignment horizontal="right" vertical="center"/>
    </xf>
    <xf numFmtId="4" fontId="100" fillId="92" borderId="73" applyNumberFormat="0" applyProtection="0">
      <alignment horizontal="right" vertical="center"/>
    </xf>
    <xf numFmtId="4" fontId="100" fillId="92" borderId="73" applyNumberFormat="0" applyProtection="0">
      <alignment horizontal="right" vertical="center"/>
    </xf>
    <xf numFmtId="4" fontId="100" fillId="92" borderId="73" applyNumberFormat="0" applyProtection="0">
      <alignment horizontal="right" vertical="center"/>
    </xf>
    <xf numFmtId="4" fontId="100" fillId="92" borderId="73" applyNumberFormat="0" applyProtection="0">
      <alignment horizontal="right" vertical="center"/>
    </xf>
    <xf numFmtId="4" fontId="100" fillId="92" borderId="73" applyNumberFormat="0" applyProtection="0">
      <alignment horizontal="right" vertical="center"/>
    </xf>
    <xf numFmtId="4" fontId="100" fillId="92" borderId="73" applyNumberFormat="0" applyProtection="0">
      <alignment horizontal="right" vertical="center"/>
    </xf>
    <xf numFmtId="4" fontId="100" fillId="92" borderId="73" applyNumberFormat="0" applyProtection="0">
      <alignment horizontal="right" vertical="center"/>
    </xf>
    <xf numFmtId="4" fontId="100" fillId="92" borderId="73" applyNumberFormat="0" applyProtection="0">
      <alignment horizontal="right" vertical="center"/>
    </xf>
    <xf numFmtId="4" fontId="100" fillId="92" borderId="73" applyNumberFormat="0" applyProtection="0">
      <alignment horizontal="right" vertical="center"/>
    </xf>
    <xf numFmtId="4" fontId="100" fillId="92" borderId="73" applyNumberFormat="0" applyProtection="0">
      <alignment horizontal="right" vertical="center"/>
    </xf>
    <xf numFmtId="4" fontId="100" fillId="92" borderId="73" applyNumberFormat="0" applyProtection="0">
      <alignment horizontal="right" vertical="center"/>
    </xf>
    <xf numFmtId="4" fontId="100" fillId="92" borderId="73" applyNumberFormat="0" applyProtection="0">
      <alignment horizontal="right" vertical="center"/>
    </xf>
    <xf numFmtId="4" fontId="100" fillId="92" borderId="73" applyNumberFormat="0" applyProtection="0">
      <alignment horizontal="right" vertical="center"/>
    </xf>
    <xf numFmtId="4" fontId="100" fillId="92" borderId="73" applyNumberFormat="0" applyProtection="0">
      <alignment horizontal="right" vertical="center"/>
    </xf>
    <xf numFmtId="4" fontId="100" fillId="92" borderId="73" applyNumberFormat="0" applyProtection="0">
      <alignment horizontal="right" vertical="center"/>
    </xf>
    <xf numFmtId="4" fontId="100" fillId="92" borderId="73" applyNumberFormat="0" applyProtection="0">
      <alignment horizontal="right" vertical="center"/>
    </xf>
    <xf numFmtId="4" fontId="100" fillId="92" borderId="73" applyNumberFormat="0" applyProtection="0">
      <alignment horizontal="right" vertical="center"/>
    </xf>
    <xf numFmtId="4" fontId="100" fillId="92" borderId="73" applyNumberFormat="0" applyProtection="0">
      <alignment horizontal="right" vertical="center"/>
    </xf>
    <xf numFmtId="4" fontId="100" fillId="92" borderId="73" applyNumberFormat="0" applyProtection="0">
      <alignment horizontal="right" vertical="center"/>
    </xf>
    <xf numFmtId="4" fontId="100" fillId="92" borderId="73" applyNumberFormat="0" applyProtection="0">
      <alignment horizontal="right" vertical="center"/>
    </xf>
    <xf numFmtId="4" fontId="100" fillId="92" borderId="73" applyNumberFormat="0" applyProtection="0">
      <alignment horizontal="right" vertical="center"/>
    </xf>
    <xf numFmtId="4" fontId="100" fillId="92" borderId="73" applyNumberFormat="0" applyProtection="0">
      <alignment horizontal="right" vertical="center"/>
    </xf>
    <xf numFmtId="4" fontId="100" fillId="92" borderId="73" applyNumberFormat="0" applyProtection="0">
      <alignment horizontal="right" vertical="center"/>
    </xf>
    <xf numFmtId="4" fontId="100" fillId="92" borderId="73" applyNumberFormat="0" applyProtection="0">
      <alignment horizontal="right" vertical="center"/>
    </xf>
    <xf numFmtId="4" fontId="100" fillId="92" borderId="73" applyNumberFormat="0" applyProtection="0">
      <alignment horizontal="right" vertical="center"/>
    </xf>
    <xf numFmtId="4" fontId="100" fillId="92" borderId="73" applyNumberFormat="0" applyProtection="0">
      <alignment horizontal="right" vertical="center"/>
    </xf>
    <xf numFmtId="4" fontId="100" fillId="92" borderId="73" applyNumberFormat="0" applyProtection="0">
      <alignment horizontal="right" vertical="center"/>
    </xf>
    <xf numFmtId="4" fontId="100" fillId="92" borderId="73" applyNumberFormat="0" applyProtection="0">
      <alignment horizontal="right" vertical="center"/>
    </xf>
    <xf numFmtId="4" fontId="100" fillId="92" borderId="73" applyNumberFormat="0" applyProtection="0">
      <alignment horizontal="right" vertical="center"/>
    </xf>
    <xf numFmtId="4" fontId="100" fillId="92" borderId="73" applyNumberFormat="0" applyProtection="0">
      <alignment horizontal="right" vertical="center"/>
    </xf>
    <xf numFmtId="4" fontId="100" fillId="92" borderId="73" applyNumberFormat="0" applyProtection="0">
      <alignment horizontal="right" vertical="center"/>
    </xf>
    <xf numFmtId="4" fontId="100" fillId="92" borderId="73" applyNumberFormat="0" applyProtection="0">
      <alignment horizontal="right" vertical="center"/>
    </xf>
    <xf numFmtId="4" fontId="100" fillId="92" borderId="73" applyNumberFormat="0" applyProtection="0">
      <alignment horizontal="right" vertical="center"/>
    </xf>
    <xf numFmtId="4" fontId="100" fillId="92" borderId="73" applyNumberFormat="0" applyProtection="0">
      <alignment horizontal="right" vertical="center"/>
    </xf>
    <xf numFmtId="4" fontId="100" fillId="92" borderId="73" applyNumberFormat="0" applyProtection="0">
      <alignment horizontal="right" vertical="center"/>
    </xf>
    <xf numFmtId="4" fontId="100" fillId="92" borderId="73" applyNumberFormat="0" applyProtection="0">
      <alignment horizontal="right" vertical="center"/>
    </xf>
    <xf numFmtId="4" fontId="100" fillId="92" borderId="73" applyNumberFormat="0" applyProtection="0">
      <alignment horizontal="right" vertical="center"/>
    </xf>
    <xf numFmtId="4" fontId="100" fillId="92" borderId="73" applyNumberFormat="0" applyProtection="0">
      <alignment horizontal="right" vertical="center"/>
    </xf>
    <xf numFmtId="4" fontId="100" fillId="92" borderId="73" applyNumberFormat="0" applyProtection="0">
      <alignment horizontal="right" vertical="center"/>
    </xf>
    <xf numFmtId="4" fontId="100" fillId="92" borderId="73" applyNumberFormat="0" applyProtection="0">
      <alignment horizontal="right" vertical="center"/>
    </xf>
    <xf numFmtId="4" fontId="100" fillId="92" borderId="73" applyNumberFormat="0" applyProtection="0">
      <alignment horizontal="right" vertical="center"/>
    </xf>
    <xf numFmtId="4" fontId="100" fillId="92" borderId="73" applyNumberFormat="0" applyProtection="0">
      <alignment horizontal="right" vertical="center"/>
    </xf>
    <xf numFmtId="4" fontId="100" fillId="92" borderId="73" applyNumberFormat="0" applyProtection="0">
      <alignment horizontal="right" vertical="center"/>
    </xf>
    <xf numFmtId="4" fontId="100" fillId="92" borderId="73" applyNumberFormat="0" applyProtection="0">
      <alignment horizontal="right" vertical="center"/>
    </xf>
    <xf numFmtId="4" fontId="100" fillId="92" borderId="73" applyNumberFormat="0" applyProtection="0">
      <alignment horizontal="right" vertical="center"/>
    </xf>
    <xf numFmtId="4" fontId="100" fillId="92" borderId="73" applyNumberFormat="0" applyProtection="0">
      <alignment horizontal="right" vertical="center"/>
    </xf>
    <xf numFmtId="4" fontId="100" fillId="92" borderId="73" applyNumberFormat="0" applyProtection="0">
      <alignment horizontal="right" vertical="center"/>
    </xf>
    <xf numFmtId="4" fontId="100" fillId="92" borderId="73" applyNumberFormat="0" applyProtection="0">
      <alignment horizontal="right" vertical="center"/>
    </xf>
    <xf numFmtId="4" fontId="100" fillId="92" borderId="73" applyNumberFormat="0" applyProtection="0">
      <alignment horizontal="right" vertical="center"/>
    </xf>
    <xf numFmtId="4" fontId="100" fillId="92" borderId="73" applyNumberFormat="0" applyProtection="0">
      <alignment horizontal="right" vertical="center"/>
    </xf>
    <xf numFmtId="4" fontId="100" fillId="92" borderId="73" applyNumberFormat="0" applyProtection="0">
      <alignment horizontal="right" vertical="center"/>
    </xf>
    <xf numFmtId="4" fontId="100" fillId="92" borderId="73" applyNumberFormat="0" applyProtection="0">
      <alignment horizontal="right" vertical="center"/>
    </xf>
    <xf numFmtId="4" fontId="100" fillId="92" borderId="73" applyNumberFormat="0" applyProtection="0">
      <alignment horizontal="right" vertical="center"/>
    </xf>
    <xf numFmtId="4" fontId="100" fillId="92" borderId="73" applyNumberFormat="0" applyProtection="0">
      <alignment horizontal="right" vertical="center"/>
    </xf>
    <xf numFmtId="4" fontId="100" fillId="92" borderId="73" applyNumberFormat="0" applyProtection="0">
      <alignment horizontal="right" vertical="center"/>
    </xf>
    <xf numFmtId="4" fontId="100" fillId="92" borderId="73" applyNumberFormat="0" applyProtection="0">
      <alignment horizontal="right" vertical="center"/>
    </xf>
    <xf numFmtId="4" fontId="100" fillId="92" borderId="73" applyNumberFormat="0" applyProtection="0">
      <alignment horizontal="right" vertical="center"/>
    </xf>
    <xf numFmtId="4" fontId="100" fillId="92" borderId="73" applyNumberFormat="0" applyProtection="0">
      <alignment horizontal="right" vertical="center"/>
    </xf>
    <xf numFmtId="4" fontId="100" fillId="92" borderId="73" applyNumberFormat="0" applyProtection="0">
      <alignment horizontal="right" vertical="center"/>
    </xf>
    <xf numFmtId="4" fontId="100" fillId="92" borderId="73" applyNumberFormat="0" applyProtection="0">
      <alignment horizontal="right" vertical="center"/>
    </xf>
    <xf numFmtId="4" fontId="100" fillId="92" borderId="73" applyNumberFormat="0" applyProtection="0">
      <alignment horizontal="right" vertical="center"/>
    </xf>
    <xf numFmtId="4" fontId="100" fillId="92" borderId="73" applyNumberFormat="0" applyProtection="0">
      <alignment horizontal="right" vertical="center"/>
    </xf>
    <xf numFmtId="4" fontId="100" fillId="92" borderId="73" applyNumberFormat="0" applyProtection="0">
      <alignment horizontal="right" vertical="center"/>
    </xf>
    <xf numFmtId="4" fontId="100" fillId="92" borderId="73" applyNumberFormat="0" applyProtection="0">
      <alignment horizontal="right" vertical="center"/>
    </xf>
    <xf numFmtId="4" fontId="100" fillId="92" borderId="73" applyNumberFormat="0" applyProtection="0">
      <alignment horizontal="right" vertical="center"/>
    </xf>
    <xf numFmtId="4" fontId="100" fillId="92" borderId="73" applyNumberFormat="0" applyProtection="0">
      <alignment horizontal="right" vertical="center"/>
    </xf>
    <xf numFmtId="4" fontId="100" fillId="92" borderId="73" applyNumberFormat="0" applyProtection="0">
      <alignment horizontal="right" vertical="center"/>
    </xf>
    <xf numFmtId="4" fontId="100" fillId="92" borderId="73" applyNumberFormat="0" applyProtection="0">
      <alignment horizontal="right" vertical="center"/>
    </xf>
    <xf numFmtId="4" fontId="100" fillId="92" borderId="73" applyNumberFormat="0" applyProtection="0">
      <alignment horizontal="right" vertical="center"/>
    </xf>
    <xf numFmtId="4" fontId="100" fillId="92" borderId="73" applyNumberFormat="0" applyProtection="0">
      <alignment horizontal="right" vertical="center"/>
    </xf>
    <xf numFmtId="4" fontId="100" fillId="92" borderId="73" applyNumberFormat="0" applyProtection="0">
      <alignment horizontal="right" vertical="center"/>
    </xf>
    <xf numFmtId="4" fontId="100" fillId="92" borderId="73" applyNumberFormat="0" applyProtection="0">
      <alignment horizontal="right" vertical="center"/>
    </xf>
    <xf numFmtId="4" fontId="100" fillId="92" borderId="73" applyNumberFormat="0" applyProtection="0">
      <alignment horizontal="right" vertical="center"/>
    </xf>
    <xf numFmtId="4" fontId="100" fillId="92" borderId="73" applyNumberFormat="0" applyProtection="0">
      <alignment horizontal="right" vertical="center"/>
    </xf>
    <xf numFmtId="4" fontId="100" fillId="92" borderId="73" applyNumberFormat="0" applyProtection="0">
      <alignment horizontal="right" vertical="center"/>
    </xf>
    <xf numFmtId="4" fontId="100" fillId="92" borderId="73" applyNumberFormat="0" applyProtection="0">
      <alignment horizontal="right" vertical="center"/>
    </xf>
    <xf numFmtId="4" fontId="100" fillId="92" borderId="73" applyNumberFormat="0" applyProtection="0">
      <alignment horizontal="right" vertical="center"/>
    </xf>
    <xf numFmtId="4" fontId="100" fillId="92" borderId="73" applyNumberFormat="0" applyProtection="0">
      <alignment horizontal="right" vertical="center"/>
    </xf>
    <xf numFmtId="4" fontId="100" fillId="92" borderId="73" applyNumberFormat="0" applyProtection="0">
      <alignment horizontal="right" vertical="center"/>
    </xf>
    <xf numFmtId="4" fontId="100" fillId="92" borderId="73" applyNumberFormat="0" applyProtection="0">
      <alignment horizontal="right" vertical="center"/>
    </xf>
    <xf numFmtId="4" fontId="100" fillId="92" borderId="73" applyNumberFormat="0" applyProtection="0">
      <alignment horizontal="right" vertical="center"/>
    </xf>
    <xf numFmtId="4" fontId="100" fillId="92" borderId="73" applyNumberFormat="0" applyProtection="0">
      <alignment horizontal="right" vertical="center"/>
    </xf>
    <xf numFmtId="4" fontId="100" fillId="92" borderId="73" applyNumberFormat="0" applyProtection="0">
      <alignment horizontal="right" vertical="center"/>
    </xf>
    <xf numFmtId="4" fontId="100" fillId="92" borderId="73" applyNumberFormat="0" applyProtection="0">
      <alignment horizontal="right" vertical="center"/>
    </xf>
    <xf numFmtId="4" fontId="100" fillId="92" borderId="73" applyNumberFormat="0" applyProtection="0">
      <alignment horizontal="right" vertical="center"/>
    </xf>
    <xf numFmtId="4" fontId="100" fillId="92" borderId="73" applyNumberFormat="0" applyProtection="0">
      <alignment horizontal="right" vertical="center"/>
    </xf>
    <xf numFmtId="4" fontId="100" fillId="92" borderId="73" applyNumberFormat="0" applyProtection="0">
      <alignment horizontal="right" vertical="center"/>
    </xf>
    <xf numFmtId="4" fontId="100" fillId="92" borderId="73" applyNumberFormat="0" applyProtection="0">
      <alignment horizontal="right" vertical="center"/>
    </xf>
    <xf numFmtId="4" fontId="100" fillId="92" borderId="73" applyNumberFormat="0" applyProtection="0">
      <alignment horizontal="right" vertical="center"/>
    </xf>
    <xf numFmtId="4" fontId="100" fillId="92" borderId="73" applyNumberFormat="0" applyProtection="0">
      <alignment horizontal="right" vertical="center"/>
    </xf>
    <xf numFmtId="4" fontId="100" fillId="92" borderId="73" applyNumberFormat="0" applyProtection="0">
      <alignment horizontal="right" vertical="center"/>
    </xf>
    <xf numFmtId="4" fontId="100" fillId="92" borderId="73" applyNumberFormat="0" applyProtection="0">
      <alignment horizontal="right" vertical="center"/>
    </xf>
    <xf numFmtId="4" fontId="100" fillId="92" borderId="73" applyNumberFormat="0" applyProtection="0">
      <alignment horizontal="right" vertical="center"/>
    </xf>
    <xf numFmtId="4" fontId="100" fillId="92" borderId="73" applyNumberFormat="0" applyProtection="0">
      <alignment horizontal="right" vertical="center"/>
    </xf>
    <xf numFmtId="4" fontId="100" fillId="92" borderId="73" applyNumberFormat="0" applyProtection="0">
      <alignment horizontal="right" vertical="center"/>
    </xf>
    <xf numFmtId="4" fontId="100" fillId="92" borderId="73" applyNumberFormat="0" applyProtection="0">
      <alignment horizontal="right" vertical="center"/>
    </xf>
    <xf numFmtId="4" fontId="100" fillId="92" borderId="73" applyNumberFormat="0" applyProtection="0">
      <alignment horizontal="right" vertical="center"/>
    </xf>
    <xf numFmtId="4" fontId="100" fillId="92" borderId="73" applyNumberFormat="0" applyProtection="0">
      <alignment horizontal="right" vertical="center"/>
    </xf>
    <xf numFmtId="4" fontId="100" fillId="92" borderId="73" applyNumberFormat="0" applyProtection="0">
      <alignment horizontal="right" vertical="center"/>
    </xf>
    <xf numFmtId="4" fontId="100" fillId="92" borderId="73" applyNumberFormat="0" applyProtection="0">
      <alignment horizontal="right" vertical="center"/>
    </xf>
    <xf numFmtId="4" fontId="100" fillId="92" borderId="73" applyNumberFormat="0" applyProtection="0">
      <alignment horizontal="right" vertical="center"/>
    </xf>
    <xf numFmtId="4" fontId="100" fillId="92" borderId="73" applyNumberFormat="0" applyProtection="0">
      <alignment horizontal="right" vertical="center"/>
    </xf>
    <xf numFmtId="4" fontId="100" fillId="92" borderId="73" applyNumberFormat="0" applyProtection="0">
      <alignment horizontal="right" vertical="center"/>
    </xf>
    <xf numFmtId="4" fontId="100" fillId="92" borderId="73" applyNumberFormat="0" applyProtection="0">
      <alignment horizontal="right" vertical="center"/>
    </xf>
    <xf numFmtId="4" fontId="100" fillId="92" borderId="73" applyNumberFormat="0" applyProtection="0">
      <alignment horizontal="right" vertical="center"/>
    </xf>
    <xf numFmtId="4" fontId="100" fillId="92" borderId="73" applyNumberFormat="0" applyProtection="0">
      <alignment horizontal="right" vertical="center"/>
    </xf>
    <xf numFmtId="4" fontId="100" fillId="92" borderId="73" applyNumberFormat="0" applyProtection="0">
      <alignment horizontal="right" vertical="center"/>
    </xf>
    <xf numFmtId="4" fontId="100" fillId="92" borderId="73" applyNumberFormat="0" applyProtection="0">
      <alignment horizontal="right" vertical="center"/>
    </xf>
    <xf numFmtId="4" fontId="100" fillId="92" borderId="73" applyNumberFormat="0" applyProtection="0">
      <alignment horizontal="right" vertical="center"/>
    </xf>
    <xf numFmtId="4" fontId="100" fillId="92" borderId="73" applyNumberFormat="0" applyProtection="0">
      <alignment horizontal="right" vertical="center"/>
    </xf>
    <xf numFmtId="4" fontId="100" fillId="92" borderId="73" applyNumberFormat="0" applyProtection="0">
      <alignment horizontal="right" vertical="center"/>
    </xf>
    <xf numFmtId="4" fontId="100" fillId="92" borderId="73" applyNumberFormat="0" applyProtection="0">
      <alignment horizontal="right" vertical="center"/>
    </xf>
    <xf numFmtId="4" fontId="100" fillId="92" borderId="73" applyNumberFormat="0" applyProtection="0">
      <alignment horizontal="right" vertical="center"/>
    </xf>
    <xf numFmtId="4" fontId="100" fillId="92" borderId="73" applyNumberFormat="0" applyProtection="0">
      <alignment horizontal="right" vertical="center"/>
    </xf>
    <xf numFmtId="4" fontId="100" fillId="92" borderId="73" applyNumberFormat="0" applyProtection="0">
      <alignment horizontal="right" vertical="center"/>
    </xf>
    <xf numFmtId="4" fontId="100" fillId="92" borderId="73" applyNumberFormat="0" applyProtection="0">
      <alignment horizontal="right" vertical="center"/>
    </xf>
    <xf numFmtId="4" fontId="100" fillId="92" borderId="73" applyNumberFormat="0" applyProtection="0">
      <alignment horizontal="right" vertical="center"/>
    </xf>
    <xf numFmtId="4" fontId="100" fillId="92" borderId="73" applyNumberFormat="0" applyProtection="0">
      <alignment horizontal="right" vertical="center"/>
    </xf>
    <xf numFmtId="4" fontId="100" fillId="92" borderId="73" applyNumberFormat="0" applyProtection="0">
      <alignment horizontal="right" vertical="center"/>
    </xf>
    <xf numFmtId="4" fontId="100" fillId="92" borderId="73" applyNumberFormat="0" applyProtection="0">
      <alignment horizontal="right" vertical="center"/>
    </xf>
    <xf numFmtId="4" fontId="100" fillId="92" borderId="73" applyNumberFormat="0" applyProtection="0">
      <alignment horizontal="right" vertical="center"/>
    </xf>
    <xf numFmtId="4" fontId="100" fillId="92" borderId="73" applyNumberFormat="0" applyProtection="0">
      <alignment horizontal="right" vertical="center"/>
    </xf>
    <xf numFmtId="4" fontId="100" fillId="92" borderId="73" applyNumberFormat="0" applyProtection="0">
      <alignment horizontal="right" vertical="center"/>
    </xf>
    <xf numFmtId="4" fontId="100" fillId="92" borderId="73" applyNumberFormat="0" applyProtection="0">
      <alignment horizontal="right" vertical="center"/>
    </xf>
    <xf numFmtId="4" fontId="100" fillId="92" borderId="73" applyNumberFormat="0" applyProtection="0">
      <alignment horizontal="right" vertical="center"/>
    </xf>
    <xf numFmtId="4" fontId="100" fillId="92" borderId="73" applyNumberFormat="0" applyProtection="0">
      <alignment horizontal="right" vertical="center"/>
    </xf>
    <xf numFmtId="4" fontId="100" fillId="92" borderId="73" applyNumberFormat="0" applyProtection="0">
      <alignment horizontal="right" vertical="center"/>
    </xf>
    <xf numFmtId="4" fontId="100" fillId="92" borderId="73" applyNumberFormat="0" applyProtection="0">
      <alignment horizontal="right" vertical="center"/>
    </xf>
    <xf numFmtId="4" fontId="100" fillId="92" borderId="73" applyNumberFormat="0" applyProtection="0">
      <alignment horizontal="right" vertical="center"/>
    </xf>
    <xf numFmtId="4" fontId="100" fillId="92" borderId="73" applyNumberFormat="0" applyProtection="0">
      <alignment horizontal="right" vertical="center"/>
    </xf>
    <xf numFmtId="4" fontId="100" fillId="92" borderId="73" applyNumberFormat="0" applyProtection="0">
      <alignment horizontal="right" vertical="center"/>
    </xf>
    <xf numFmtId="4" fontId="100" fillId="92" borderId="73" applyNumberFormat="0" applyProtection="0">
      <alignment horizontal="right" vertical="center"/>
    </xf>
    <xf numFmtId="4" fontId="100" fillId="92" borderId="73" applyNumberFormat="0" applyProtection="0">
      <alignment horizontal="right" vertical="center"/>
    </xf>
    <xf numFmtId="4" fontId="100" fillId="92" borderId="73" applyNumberFormat="0" applyProtection="0">
      <alignment horizontal="right" vertical="center"/>
    </xf>
    <xf numFmtId="4" fontId="100" fillId="92" borderId="73" applyNumberFormat="0" applyProtection="0">
      <alignment horizontal="right" vertical="center"/>
    </xf>
    <xf numFmtId="4" fontId="100" fillId="92" borderId="73" applyNumberFormat="0" applyProtection="0">
      <alignment horizontal="right" vertical="center"/>
    </xf>
    <xf numFmtId="4" fontId="100" fillId="92" borderId="73" applyNumberFormat="0" applyProtection="0">
      <alignment horizontal="right" vertical="center"/>
    </xf>
    <xf numFmtId="4" fontId="100" fillId="92" borderId="73" applyNumberFormat="0" applyProtection="0">
      <alignment horizontal="right" vertical="center"/>
    </xf>
    <xf numFmtId="4" fontId="100" fillId="92" borderId="73" applyNumberFormat="0" applyProtection="0">
      <alignment horizontal="right" vertical="center"/>
    </xf>
    <xf numFmtId="4" fontId="100" fillId="92" borderId="73" applyNumberFormat="0" applyProtection="0">
      <alignment horizontal="right" vertical="center"/>
    </xf>
    <xf numFmtId="4" fontId="100" fillId="92" borderId="73" applyNumberFormat="0" applyProtection="0">
      <alignment horizontal="right" vertical="center"/>
    </xf>
    <xf numFmtId="4" fontId="100" fillId="92" borderId="73" applyNumberFormat="0" applyProtection="0">
      <alignment horizontal="right" vertical="center"/>
    </xf>
    <xf numFmtId="4" fontId="100" fillId="92" borderId="73" applyNumberFormat="0" applyProtection="0">
      <alignment horizontal="right" vertical="center"/>
    </xf>
    <xf numFmtId="4" fontId="100" fillId="92" borderId="73" applyNumberFormat="0" applyProtection="0">
      <alignment horizontal="right" vertical="center"/>
    </xf>
    <xf numFmtId="4" fontId="100" fillId="92" borderId="73" applyNumberFormat="0" applyProtection="0">
      <alignment horizontal="right" vertical="center"/>
    </xf>
    <xf numFmtId="4" fontId="100" fillId="92" borderId="73" applyNumberFormat="0" applyProtection="0">
      <alignment horizontal="right" vertical="center"/>
    </xf>
    <xf numFmtId="4" fontId="100" fillId="92" borderId="73" applyNumberFormat="0" applyProtection="0">
      <alignment horizontal="right" vertical="center"/>
    </xf>
    <xf numFmtId="4" fontId="100" fillId="92" borderId="73" applyNumberFormat="0" applyProtection="0">
      <alignment horizontal="right" vertical="center"/>
    </xf>
    <xf numFmtId="4" fontId="100" fillId="92" borderId="73" applyNumberFormat="0" applyProtection="0">
      <alignment horizontal="right" vertical="center"/>
    </xf>
    <xf numFmtId="4" fontId="100" fillId="92" borderId="73" applyNumberFormat="0" applyProtection="0">
      <alignment horizontal="right" vertical="center"/>
    </xf>
    <xf numFmtId="4" fontId="100" fillId="92" borderId="73" applyNumberFormat="0" applyProtection="0">
      <alignment horizontal="right" vertical="center"/>
    </xf>
    <xf numFmtId="4" fontId="100" fillId="92" borderId="73" applyNumberFormat="0" applyProtection="0">
      <alignment horizontal="right" vertical="center"/>
    </xf>
    <xf numFmtId="4" fontId="100" fillId="92" borderId="73" applyNumberFormat="0" applyProtection="0">
      <alignment horizontal="right" vertical="center"/>
    </xf>
    <xf numFmtId="4" fontId="100" fillId="92" borderId="73" applyNumberFormat="0" applyProtection="0">
      <alignment horizontal="right" vertical="center"/>
    </xf>
    <xf numFmtId="4" fontId="100" fillId="92" borderId="73" applyNumberFormat="0" applyProtection="0">
      <alignment horizontal="right" vertical="center"/>
    </xf>
    <xf numFmtId="4" fontId="100" fillId="92" borderId="73" applyNumberFormat="0" applyProtection="0">
      <alignment horizontal="right" vertical="center"/>
    </xf>
    <xf numFmtId="4" fontId="100" fillId="92" borderId="73" applyNumberFormat="0" applyProtection="0">
      <alignment horizontal="right" vertical="center"/>
    </xf>
    <xf numFmtId="4" fontId="100" fillId="92" borderId="73" applyNumberFormat="0" applyProtection="0">
      <alignment horizontal="right" vertical="center"/>
    </xf>
    <xf numFmtId="4" fontId="100" fillId="92" borderId="73" applyNumberFormat="0" applyProtection="0">
      <alignment horizontal="right" vertical="center"/>
    </xf>
    <xf numFmtId="4" fontId="100" fillId="92" borderId="73" applyNumberFormat="0" applyProtection="0">
      <alignment horizontal="right" vertical="center"/>
    </xf>
    <xf numFmtId="4" fontId="100" fillId="92" borderId="73" applyNumberFormat="0" applyProtection="0">
      <alignment horizontal="right" vertical="center"/>
    </xf>
    <xf numFmtId="4" fontId="100" fillId="92" borderId="73" applyNumberFormat="0" applyProtection="0">
      <alignment horizontal="right" vertical="center"/>
    </xf>
    <xf numFmtId="4" fontId="100" fillId="92" borderId="73" applyNumberFormat="0" applyProtection="0">
      <alignment horizontal="right" vertical="center"/>
    </xf>
    <xf numFmtId="4" fontId="100" fillId="92" borderId="73" applyNumberFormat="0" applyProtection="0">
      <alignment horizontal="right" vertical="center"/>
    </xf>
    <xf numFmtId="4" fontId="100" fillId="92" borderId="73" applyNumberFormat="0" applyProtection="0">
      <alignment horizontal="right" vertical="center"/>
    </xf>
    <xf numFmtId="4" fontId="100" fillId="92" borderId="73" applyNumberFormat="0" applyProtection="0">
      <alignment horizontal="right" vertical="center"/>
    </xf>
    <xf numFmtId="4" fontId="100" fillId="92" borderId="73" applyNumberFormat="0" applyProtection="0">
      <alignment horizontal="right" vertical="center"/>
    </xf>
    <xf numFmtId="4" fontId="100" fillId="92" borderId="73" applyNumberFormat="0" applyProtection="0">
      <alignment horizontal="right" vertical="center"/>
    </xf>
    <xf numFmtId="4" fontId="100" fillId="92" borderId="73" applyNumberFormat="0" applyProtection="0">
      <alignment horizontal="right" vertical="center"/>
    </xf>
    <xf numFmtId="4" fontId="100" fillId="92" borderId="73" applyNumberFormat="0" applyProtection="0">
      <alignment horizontal="right" vertical="center"/>
    </xf>
    <xf numFmtId="4" fontId="100" fillId="92" borderId="73" applyNumberFormat="0" applyProtection="0">
      <alignment horizontal="right" vertical="center"/>
    </xf>
    <xf numFmtId="4" fontId="100" fillId="92" borderId="73" applyNumberFormat="0" applyProtection="0">
      <alignment horizontal="right" vertical="center"/>
    </xf>
    <xf numFmtId="4" fontId="100" fillId="92" borderId="73" applyNumberFormat="0" applyProtection="0">
      <alignment horizontal="right" vertical="center"/>
    </xf>
    <xf numFmtId="4" fontId="100" fillId="92" borderId="73" applyNumberFormat="0" applyProtection="0">
      <alignment horizontal="right" vertical="center"/>
    </xf>
    <xf numFmtId="4" fontId="100" fillId="92" borderId="73" applyNumberFormat="0" applyProtection="0">
      <alignment horizontal="right" vertical="center"/>
    </xf>
    <xf numFmtId="4" fontId="100" fillId="92" borderId="73" applyNumberFormat="0" applyProtection="0">
      <alignment horizontal="right" vertical="center"/>
    </xf>
    <xf numFmtId="4" fontId="100" fillId="92" borderId="73" applyNumberFormat="0" applyProtection="0">
      <alignment horizontal="right" vertical="center"/>
    </xf>
    <xf numFmtId="4" fontId="100" fillId="92" borderId="73" applyNumberFormat="0" applyProtection="0">
      <alignment horizontal="right" vertical="center"/>
    </xf>
    <xf numFmtId="4" fontId="100" fillId="92" borderId="73" applyNumberFormat="0" applyProtection="0">
      <alignment horizontal="right" vertical="center"/>
    </xf>
    <xf numFmtId="4" fontId="100" fillId="92" borderId="73" applyNumberFormat="0" applyProtection="0">
      <alignment horizontal="right" vertical="center"/>
    </xf>
    <xf numFmtId="4" fontId="100" fillId="92" borderId="73" applyNumberFormat="0" applyProtection="0">
      <alignment horizontal="right" vertical="center"/>
    </xf>
    <xf numFmtId="4" fontId="100" fillId="92" borderId="73" applyNumberFormat="0" applyProtection="0">
      <alignment horizontal="right" vertical="center"/>
    </xf>
    <xf numFmtId="4" fontId="100" fillId="92" borderId="73" applyNumberFormat="0" applyProtection="0">
      <alignment horizontal="right" vertical="center"/>
    </xf>
    <xf numFmtId="4" fontId="100" fillId="92" borderId="73" applyNumberFormat="0" applyProtection="0">
      <alignment horizontal="right" vertical="center"/>
    </xf>
    <xf numFmtId="4" fontId="100" fillId="92" borderId="73" applyNumberFormat="0" applyProtection="0">
      <alignment horizontal="right" vertical="center"/>
    </xf>
    <xf numFmtId="4" fontId="100" fillId="92" borderId="73" applyNumberFormat="0" applyProtection="0">
      <alignment horizontal="right" vertical="center"/>
    </xf>
    <xf numFmtId="4" fontId="100" fillId="92" borderId="73" applyNumberFormat="0" applyProtection="0">
      <alignment horizontal="right" vertical="center"/>
    </xf>
    <xf numFmtId="4" fontId="100" fillId="92" borderId="73" applyNumberFormat="0" applyProtection="0">
      <alignment horizontal="right" vertical="center"/>
    </xf>
    <xf numFmtId="4" fontId="100" fillId="92" borderId="73" applyNumberFormat="0" applyProtection="0">
      <alignment horizontal="right" vertical="center"/>
    </xf>
    <xf numFmtId="4" fontId="100" fillId="92" borderId="73" applyNumberFormat="0" applyProtection="0">
      <alignment horizontal="right" vertical="center"/>
    </xf>
    <xf numFmtId="4" fontId="100" fillId="92" borderId="73" applyNumberFormat="0" applyProtection="0">
      <alignment horizontal="right" vertical="center"/>
    </xf>
    <xf numFmtId="4" fontId="100" fillId="92" borderId="73" applyNumberFormat="0" applyProtection="0">
      <alignment horizontal="right" vertical="center"/>
    </xf>
    <xf numFmtId="4" fontId="100" fillId="92" borderId="73" applyNumberFormat="0" applyProtection="0">
      <alignment horizontal="right" vertical="center"/>
    </xf>
    <xf numFmtId="4" fontId="100" fillId="92" borderId="73" applyNumberFormat="0" applyProtection="0">
      <alignment horizontal="right" vertical="center"/>
    </xf>
    <xf numFmtId="4" fontId="100" fillId="92" borderId="73" applyNumberFormat="0" applyProtection="0">
      <alignment horizontal="right" vertical="center"/>
    </xf>
    <xf numFmtId="4" fontId="100" fillId="92" borderId="73" applyNumberFormat="0" applyProtection="0">
      <alignment horizontal="right" vertical="center"/>
    </xf>
    <xf numFmtId="4" fontId="100" fillId="92" borderId="73" applyNumberFormat="0" applyProtection="0">
      <alignment horizontal="right" vertical="center"/>
    </xf>
    <xf numFmtId="4" fontId="100" fillId="92" borderId="73" applyNumberFormat="0" applyProtection="0">
      <alignment horizontal="right" vertical="center"/>
    </xf>
    <xf numFmtId="4" fontId="100" fillId="92" borderId="73" applyNumberFormat="0" applyProtection="0">
      <alignment horizontal="right" vertical="center"/>
    </xf>
    <xf numFmtId="4" fontId="100" fillId="92" borderId="73" applyNumberFormat="0" applyProtection="0">
      <alignment horizontal="right" vertical="center"/>
    </xf>
    <xf numFmtId="4" fontId="100" fillId="92" borderId="73" applyNumberFormat="0" applyProtection="0">
      <alignment horizontal="right" vertical="center"/>
    </xf>
    <xf numFmtId="4" fontId="100" fillId="92" borderId="73" applyNumberFormat="0" applyProtection="0">
      <alignment horizontal="right" vertical="center"/>
    </xf>
    <xf numFmtId="4" fontId="100" fillId="92" borderId="73" applyNumberFormat="0" applyProtection="0">
      <alignment horizontal="right" vertical="center"/>
    </xf>
    <xf numFmtId="4" fontId="100" fillId="92" borderId="73" applyNumberFormat="0" applyProtection="0">
      <alignment horizontal="right" vertical="center"/>
    </xf>
    <xf numFmtId="4" fontId="100" fillId="92" borderId="73" applyNumberFormat="0" applyProtection="0">
      <alignment horizontal="right" vertical="center"/>
    </xf>
    <xf numFmtId="4" fontId="100" fillId="92" borderId="73" applyNumberFormat="0" applyProtection="0">
      <alignment horizontal="right" vertical="center"/>
    </xf>
    <xf numFmtId="4" fontId="100" fillId="92" borderId="73" applyNumberFormat="0" applyProtection="0">
      <alignment horizontal="right" vertical="center"/>
    </xf>
    <xf numFmtId="4" fontId="100" fillId="92" borderId="73" applyNumberFormat="0" applyProtection="0">
      <alignment horizontal="right" vertical="center"/>
    </xf>
    <xf numFmtId="4" fontId="100" fillId="92" borderId="73" applyNumberFormat="0" applyProtection="0">
      <alignment horizontal="right" vertical="center"/>
    </xf>
    <xf numFmtId="4" fontId="100" fillId="92" borderId="73" applyNumberFormat="0" applyProtection="0">
      <alignment horizontal="right" vertical="center"/>
    </xf>
    <xf numFmtId="4" fontId="100" fillId="92" borderId="73" applyNumberFormat="0" applyProtection="0">
      <alignment horizontal="right" vertical="center"/>
    </xf>
    <xf numFmtId="4" fontId="100" fillId="92" borderId="73" applyNumberFormat="0" applyProtection="0">
      <alignment horizontal="right" vertical="center"/>
    </xf>
    <xf numFmtId="4" fontId="100" fillId="92" borderId="73" applyNumberFormat="0" applyProtection="0">
      <alignment horizontal="right" vertical="center"/>
    </xf>
    <xf numFmtId="4" fontId="100" fillId="92" borderId="73" applyNumberFormat="0" applyProtection="0">
      <alignment horizontal="right" vertical="center"/>
    </xf>
    <xf numFmtId="4" fontId="100" fillId="92" borderId="73" applyNumberFormat="0" applyProtection="0">
      <alignment horizontal="right" vertical="center"/>
    </xf>
    <xf numFmtId="4" fontId="100" fillId="92" borderId="73" applyNumberFormat="0" applyProtection="0">
      <alignment horizontal="right" vertical="center"/>
    </xf>
    <xf numFmtId="4" fontId="100" fillId="92" borderId="73" applyNumberFormat="0" applyProtection="0">
      <alignment horizontal="right" vertical="center"/>
    </xf>
    <xf numFmtId="4" fontId="100" fillId="92" borderId="73" applyNumberFormat="0" applyProtection="0">
      <alignment horizontal="right" vertical="center"/>
    </xf>
    <xf numFmtId="4" fontId="100" fillId="92" borderId="73" applyNumberFormat="0" applyProtection="0">
      <alignment horizontal="right" vertical="center"/>
    </xf>
    <xf numFmtId="4" fontId="100" fillId="92" borderId="73" applyNumberFormat="0" applyProtection="0">
      <alignment horizontal="right" vertical="center"/>
    </xf>
    <xf numFmtId="4" fontId="100" fillId="92" borderId="73" applyNumberFormat="0" applyProtection="0">
      <alignment horizontal="right" vertical="center"/>
    </xf>
    <xf numFmtId="4" fontId="100" fillId="92" borderId="73" applyNumberFormat="0" applyProtection="0">
      <alignment horizontal="right" vertical="center"/>
    </xf>
    <xf numFmtId="4" fontId="100" fillId="92" borderId="73" applyNumberFormat="0" applyProtection="0">
      <alignment horizontal="right" vertical="center"/>
    </xf>
    <xf numFmtId="4" fontId="100" fillId="92" borderId="73" applyNumberFormat="0" applyProtection="0">
      <alignment horizontal="right" vertical="center"/>
    </xf>
    <xf numFmtId="4" fontId="100" fillId="92" borderId="73" applyNumberFormat="0" applyProtection="0">
      <alignment horizontal="right" vertical="center"/>
    </xf>
    <xf numFmtId="4" fontId="100" fillId="92" borderId="73" applyNumberFormat="0" applyProtection="0">
      <alignment horizontal="right" vertical="center"/>
    </xf>
    <xf numFmtId="4" fontId="100" fillId="92" borderId="73" applyNumberFormat="0" applyProtection="0">
      <alignment horizontal="right" vertical="center"/>
    </xf>
    <xf numFmtId="4" fontId="100" fillId="92" borderId="73" applyNumberFormat="0" applyProtection="0">
      <alignment horizontal="right" vertical="center"/>
    </xf>
    <xf numFmtId="4" fontId="100" fillId="92" borderId="73" applyNumberFormat="0" applyProtection="0">
      <alignment horizontal="right" vertical="center"/>
    </xf>
    <xf numFmtId="4" fontId="100" fillId="92" borderId="73" applyNumberFormat="0" applyProtection="0">
      <alignment horizontal="right" vertical="center"/>
    </xf>
    <xf numFmtId="4" fontId="100" fillId="92" borderId="73" applyNumberFormat="0" applyProtection="0">
      <alignment horizontal="right" vertical="center"/>
    </xf>
    <xf numFmtId="4" fontId="100" fillId="92" borderId="73" applyNumberFormat="0" applyProtection="0">
      <alignment horizontal="right" vertical="center"/>
    </xf>
    <xf numFmtId="4" fontId="100" fillId="92" borderId="73" applyNumberFormat="0" applyProtection="0">
      <alignment horizontal="right" vertical="center"/>
    </xf>
    <xf numFmtId="4" fontId="100" fillId="92" borderId="73" applyNumberFormat="0" applyProtection="0">
      <alignment horizontal="right" vertical="center"/>
    </xf>
    <xf numFmtId="4" fontId="100" fillId="92" borderId="73" applyNumberFormat="0" applyProtection="0">
      <alignment horizontal="right" vertical="center"/>
    </xf>
    <xf numFmtId="4" fontId="100" fillId="92" borderId="73" applyNumberFormat="0" applyProtection="0">
      <alignment horizontal="right" vertical="center"/>
    </xf>
    <xf numFmtId="4" fontId="100" fillId="92" borderId="73" applyNumberFormat="0" applyProtection="0">
      <alignment horizontal="right" vertical="center"/>
    </xf>
    <xf numFmtId="4" fontId="100" fillId="92" borderId="73" applyNumberFormat="0" applyProtection="0">
      <alignment horizontal="right" vertical="center"/>
    </xf>
    <xf numFmtId="4" fontId="100" fillId="92" borderId="73" applyNumberFormat="0" applyProtection="0">
      <alignment horizontal="right" vertical="center"/>
    </xf>
    <xf numFmtId="4" fontId="100" fillId="92" borderId="73" applyNumberFormat="0" applyProtection="0">
      <alignment horizontal="right" vertical="center"/>
    </xf>
    <xf numFmtId="4" fontId="100" fillId="92" borderId="73" applyNumberFormat="0" applyProtection="0">
      <alignment horizontal="right" vertical="center"/>
    </xf>
    <xf numFmtId="4" fontId="100" fillId="92" borderId="73" applyNumberFormat="0" applyProtection="0">
      <alignment horizontal="right" vertical="center"/>
    </xf>
    <xf numFmtId="4" fontId="100" fillId="92" borderId="73" applyNumberFormat="0" applyProtection="0">
      <alignment horizontal="right" vertical="center"/>
    </xf>
    <xf numFmtId="4" fontId="100" fillId="92" borderId="73" applyNumberFormat="0" applyProtection="0">
      <alignment horizontal="right" vertical="center"/>
    </xf>
    <xf numFmtId="4" fontId="100" fillId="92" borderId="73" applyNumberFormat="0" applyProtection="0">
      <alignment horizontal="right" vertical="center"/>
    </xf>
    <xf numFmtId="4" fontId="100" fillId="92" borderId="73" applyNumberFormat="0" applyProtection="0">
      <alignment horizontal="right" vertical="center"/>
    </xf>
    <xf numFmtId="4" fontId="100" fillId="92" borderId="73" applyNumberFormat="0" applyProtection="0">
      <alignment horizontal="right" vertical="center"/>
    </xf>
    <xf numFmtId="4" fontId="100" fillId="92" borderId="73" applyNumberFormat="0" applyProtection="0">
      <alignment horizontal="right" vertical="center"/>
    </xf>
    <xf numFmtId="4" fontId="100" fillId="92" borderId="73" applyNumberFormat="0" applyProtection="0">
      <alignment horizontal="right" vertical="center"/>
    </xf>
    <xf numFmtId="4" fontId="100" fillId="92" borderId="73" applyNumberFormat="0" applyProtection="0">
      <alignment horizontal="right" vertical="center"/>
    </xf>
    <xf numFmtId="4" fontId="100" fillId="92" borderId="73" applyNumberFormat="0" applyProtection="0">
      <alignment horizontal="right" vertical="center"/>
    </xf>
    <xf numFmtId="4" fontId="100" fillId="92" borderId="73" applyNumberFormat="0" applyProtection="0">
      <alignment horizontal="right" vertical="center"/>
    </xf>
    <xf numFmtId="4" fontId="100" fillId="92" borderId="73" applyNumberFormat="0" applyProtection="0">
      <alignment horizontal="right" vertical="center"/>
    </xf>
    <xf numFmtId="4" fontId="100" fillId="92" borderId="73" applyNumberFormat="0" applyProtection="0">
      <alignment horizontal="right" vertical="center"/>
    </xf>
    <xf numFmtId="4" fontId="100" fillId="92" borderId="73" applyNumberFormat="0" applyProtection="0">
      <alignment horizontal="right" vertical="center"/>
    </xf>
    <xf numFmtId="4" fontId="100" fillId="92" borderId="73" applyNumberFormat="0" applyProtection="0">
      <alignment horizontal="right" vertical="center"/>
    </xf>
    <xf numFmtId="4" fontId="100" fillId="92" borderId="73" applyNumberFormat="0" applyProtection="0">
      <alignment horizontal="right" vertical="center"/>
    </xf>
    <xf numFmtId="4" fontId="100" fillId="92" borderId="73" applyNumberFormat="0" applyProtection="0">
      <alignment horizontal="right" vertical="center"/>
    </xf>
    <xf numFmtId="4" fontId="100" fillId="92" borderId="73" applyNumberFormat="0" applyProtection="0">
      <alignment horizontal="right" vertical="center"/>
    </xf>
    <xf numFmtId="4" fontId="100" fillId="92" borderId="73" applyNumberFormat="0" applyProtection="0">
      <alignment horizontal="right" vertical="center"/>
    </xf>
    <xf numFmtId="4" fontId="100" fillId="92" borderId="73" applyNumberFormat="0" applyProtection="0">
      <alignment horizontal="right" vertical="center"/>
    </xf>
    <xf numFmtId="4" fontId="100" fillId="92" borderId="73" applyNumberFormat="0" applyProtection="0">
      <alignment horizontal="right" vertical="center"/>
    </xf>
    <xf numFmtId="4" fontId="100" fillId="92" borderId="73" applyNumberFormat="0" applyProtection="0">
      <alignment horizontal="right" vertical="center"/>
    </xf>
    <xf numFmtId="4" fontId="100" fillId="92" borderId="73" applyNumberFormat="0" applyProtection="0">
      <alignment horizontal="right" vertical="center"/>
    </xf>
    <xf numFmtId="4" fontId="100" fillId="92" borderId="73" applyNumberFormat="0" applyProtection="0">
      <alignment horizontal="right" vertical="center"/>
    </xf>
    <xf numFmtId="4" fontId="100" fillId="92" borderId="73" applyNumberFormat="0" applyProtection="0">
      <alignment horizontal="right" vertical="center"/>
    </xf>
    <xf numFmtId="4" fontId="100" fillId="92" borderId="73" applyNumberFormat="0" applyProtection="0">
      <alignment horizontal="right" vertical="center"/>
    </xf>
    <xf numFmtId="4" fontId="100" fillId="92" borderId="73" applyNumberFormat="0" applyProtection="0">
      <alignment horizontal="right" vertical="center"/>
    </xf>
    <xf numFmtId="4" fontId="100" fillId="92" borderId="73" applyNumberFormat="0" applyProtection="0">
      <alignment horizontal="right" vertical="center"/>
    </xf>
    <xf numFmtId="4" fontId="100" fillId="92" borderId="73" applyNumberFormat="0" applyProtection="0">
      <alignment horizontal="right" vertical="center"/>
    </xf>
    <xf numFmtId="4" fontId="100" fillId="92" borderId="73" applyNumberFormat="0" applyProtection="0">
      <alignment horizontal="right" vertical="center"/>
    </xf>
    <xf numFmtId="4" fontId="100" fillId="92" borderId="73" applyNumberFormat="0" applyProtection="0">
      <alignment horizontal="right" vertical="center"/>
    </xf>
    <xf numFmtId="4" fontId="100" fillId="92" borderId="73" applyNumberFormat="0" applyProtection="0">
      <alignment horizontal="right" vertical="center"/>
    </xf>
    <xf numFmtId="4" fontId="100" fillId="92" borderId="73" applyNumberFormat="0" applyProtection="0">
      <alignment horizontal="right" vertical="center"/>
    </xf>
    <xf numFmtId="4" fontId="100" fillId="92" borderId="73" applyNumberFormat="0" applyProtection="0">
      <alignment horizontal="right" vertical="center"/>
    </xf>
    <xf numFmtId="4" fontId="100" fillId="92" borderId="73" applyNumberFormat="0" applyProtection="0">
      <alignment horizontal="right" vertical="center"/>
    </xf>
    <xf numFmtId="4" fontId="100" fillId="92" borderId="73" applyNumberFormat="0" applyProtection="0">
      <alignment horizontal="right" vertical="center"/>
    </xf>
    <xf numFmtId="4" fontId="100" fillId="92" borderId="73" applyNumberFormat="0" applyProtection="0">
      <alignment horizontal="right" vertical="center"/>
    </xf>
    <xf numFmtId="4" fontId="100" fillId="92" borderId="73" applyNumberFormat="0" applyProtection="0">
      <alignment horizontal="right" vertical="center"/>
    </xf>
    <xf numFmtId="4" fontId="100" fillId="92" borderId="73" applyNumberFormat="0" applyProtection="0">
      <alignment horizontal="right" vertical="center"/>
    </xf>
    <xf numFmtId="4" fontId="100" fillId="92" borderId="73" applyNumberFormat="0" applyProtection="0">
      <alignment horizontal="right" vertical="center"/>
    </xf>
    <xf numFmtId="4" fontId="100" fillId="92" borderId="73" applyNumberFormat="0" applyProtection="0">
      <alignment horizontal="right" vertical="center"/>
    </xf>
    <xf numFmtId="4" fontId="100" fillId="92" borderId="73" applyNumberFormat="0" applyProtection="0">
      <alignment horizontal="right" vertical="center"/>
    </xf>
    <xf numFmtId="4" fontId="100" fillId="92" borderId="73" applyNumberFormat="0" applyProtection="0">
      <alignment horizontal="right" vertical="center"/>
    </xf>
    <xf numFmtId="4" fontId="100" fillId="92" borderId="73" applyNumberFormat="0" applyProtection="0">
      <alignment horizontal="right" vertical="center"/>
    </xf>
    <xf numFmtId="4" fontId="100" fillId="92" borderId="73" applyNumberFormat="0" applyProtection="0">
      <alignment horizontal="right" vertical="center"/>
    </xf>
    <xf numFmtId="4" fontId="100" fillId="92" borderId="73" applyNumberFormat="0" applyProtection="0">
      <alignment horizontal="right" vertical="center"/>
    </xf>
    <xf numFmtId="4" fontId="100" fillId="92" borderId="73" applyNumberFormat="0" applyProtection="0">
      <alignment horizontal="right" vertical="center"/>
    </xf>
    <xf numFmtId="4" fontId="100" fillId="92" borderId="73" applyNumberFormat="0" applyProtection="0">
      <alignment horizontal="right" vertical="center"/>
    </xf>
    <xf numFmtId="4" fontId="100" fillId="92" borderId="73" applyNumberFormat="0" applyProtection="0">
      <alignment horizontal="right" vertical="center"/>
    </xf>
    <xf numFmtId="4" fontId="100" fillId="92" borderId="73" applyNumberFormat="0" applyProtection="0">
      <alignment horizontal="right" vertical="center"/>
    </xf>
    <xf numFmtId="4" fontId="100" fillId="92" borderId="73" applyNumberFormat="0" applyProtection="0">
      <alignment horizontal="right" vertical="center"/>
    </xf>
    <xf numFmtId="4" fontId="100" fillId="92" borderId="73" applyNumberFormat="0" applyProtection="0">
      <alignment horizontal="right" vertical="center"/>
    </xf>
    <xf numFmtId="4" fontId="100" fillId="92" borderId="73" applyNumberFormat="0" applyProtection="0">
      <alignment horizontal="right" vertical="center"/>
    </xf>
    <xf numFmtId="4" fontId="100" fillId="92" borderId="73" applyNumberFormat="0" applyProtection="0">
      <alignment horizontal="right" vertical="center"/>
    </xf>
    <xf numFmtId="4" fontId="100" fillId="92" borderId="73" applyNumberFormat="0" applyProtection="0">
      <alignment horizontal="right" vertical="center"/>
    </xf>
    <xf numFmtId="4" fontId="100" fillId="92" borderId="73" applyNumberFormat="0" applyProtection="0">
      <alignment horizontal="right" vertical="center"/>
    </xf>
    <xf numFmtId="4" fontId="100" fillId="92" borderId="73" applyNumberFormat="0" applyProtection="0">
      <alignment horizontal="right" vertical="center"/>
    </xf>
    <xf numFmtId="4" fontId="100" fillId="92" borderId="73" applyNumberFormat="0" applyProtection="0">
      <alignment horizontal="right" vertical="center"/>
    </xf>
    <xf numFmtId="4" fontId="100" fillId="92" borderId="73" applyNumberFormat="0" applyProtection="0">
      <alignment horizontal="right" vertical="center"/>
    </xf>
    <xf numFmtId="4" fontId="100" fillId="92" borderId="73" applyNumberFormat="0" applyProtection="0">
      <alignment horizontal="right" vertical="center"/>
    </xf>
    <xf numFmtId="4" fontId="100" fillId="92" borderId="73" applyNumberFormat="0" applyProtection="0">
      <alignment horizontal="right" vertical="center"/>
    </xf>
    <xf numFmtId="4" fontId="100" fillId="92" borderId="73" applyNumberFormat="0" applyProtection="0">
      <alignment horizontal="right" vertical="center"/>
    </xf>
    <xf numFmtId="4" fontId="100" fillId="92" borderId="73" applyNumberFormat="0" applyProtection="0">
      <alignment horizontal="right" vertical="center"/>
    </xf>
    <xf numFmtId="4" fontId="100" fillId="92" borderId="73" applyNumberFormat="0" applyProtection="0">
      <alignment horizontal="right" vertical="center"/>
    </xf>
    <xf numFmtId="4" fontId="100" fillId="92" borderId="73" applyNumberFormat="0" applyProtection="0">
      <alignment horizontal="right" vertical="center"/>
    </xf>
    <xf numFmtId="4" fontId="100" fillId="92" borderId="73" applyNumberFormat="0" applyProtection="0">
      <alignment horizontal="right" vertical="center"/>
    </xf>
    <xf numFmtId="4" fontId="100" fillId="92" borderId="73" applyNumberFormat="0" applyProtection="0">
      <alignment horizontal="right" vertical="center"/>
    </xf>
    <xf numFmtId="4" fontId="100" fillId="92" borderId="73" applyNumberFormat="0" applyProtection="0">
      <alignment horizontal="right" vertical="center"/>
    </xf>
    <xf numFmtId="4" fontId="100" fillId="92" borderId="73" applyNumberFormat="0" applyProtection="0">
      <alignment horizontal="right" vertical="center"/>
    </xf>
    <xf numFmtId="4" fontId="100" fillId="92" borderId="73" applyNumberFormat="0" applyProtection="0">
      <alignment horizontal="right" vertical="center"/>
    </xf>
    <xf numFmtId="4" fontId="100" fillId="92" borderId="73" applyNumberFormat="0" applyProtection="0">
      <alignment horizontal="right" vertical="center"/>
    </xf>
    <xf numFmtId="4" fontId="100" fillId="92" borderId="73" applyNumberFormat="0" applyProtection="0">
      <alignment horizontal="right" vertical="center"/>
    </xf>
    <xf numFmtId="4" fontId="100" fillId="92" borderId="73" applyNumberFormat="0" applyProtection="0">
      <alignment horizontal="right" vertical="center"/>
    </xf>
    <xf numFmtId="4" fontId="100" fillId="92" borderId="73" applyNumberFormat="0" applyProtection="0">
      <alignment horizontal="right" vertical="center"/>
    </xf>
    <xf numFmtId="4" fontId="100" fillId="92" borderId="73" applyNumberFormat="0" applyProtection="0">
      <alignment horizontal="right" vertical="center"/>
    </xf>
    <xf numFmtId="4" fontId="100" fillId="92" borderId="73" applyNumberFormat="0" applyProtection="0">
      <alignment horizontal="right" vertical="center"/>
    </xf>
    <xf numFmtId="4" fontId="100" fillId="92" borderId="73" applyNumberFormat="0" applyProtection="0">
      <alignment horizontal="right" vertical="center"/>
    </xf>
    <xf numFmtId="4" fontId="100" fillId="92" borderId="73" applyNumberFormat="0" applyProtection="0">
      <alignment horizontal="right" vertical="center"/>
    </xf>
    <xf numFmtId="4" fontId="100" fillId="92" borderId="73" applyNumberFormat="0" applyProtection="0">
      <alignment horizontal="right" vertical="center"/>
    </xf>
    <xf numFmtId="4" fontId="100" fillId="92" borderId="73" applyNumberFormat="0" applyProtection="0">
      <alignment horizontal="right" vertical="center"/>
    </xf>
    <xf numFmtId="4" fontId="100" fillId="92" borderId="73" applyNumberFormat="0" applyProtection="0">
      <alignment horizontal="right" vertical="center"/>
    </xf>
    <xf numFmtId="4" fontId="100" fillId="92" borderId="73" applyNumberFormat="0" applyProtection="0">
      <alignment horizontal="right" vertical="center"/>
    </xf>
    <xf numFmtId="4" fontId="100" fillId="92" borderId="73" applyNumberFormat="0" applyProtection="0">
      <alignment horizontal="right" vertical="center"/>
    </xf>
    <xf numFmtId="4" fontId="100" fillId="92" borderId="73" applyNumberFormat="0" applyProtection="0">
      <alignment horizontal="right" vertical="center"/>
    </xf>
    <xf numFmtId="4" fontId="100" fillId="92" borderId="73" applyNumberFormat="0" applyProtection="0">
      <alignment horizontal="right" vertical="center"/>
    </xf>
    <xf numFmtId="4" fontId="100" fillId="92" borderId="73" applyNumberFormat="0" applyProtection="0">
      <alignment horizontal="right" vertical="center"/>
    </xf>
    <xf numFmtId="4" fontId="100" fillId="92" borderId="73" applyNumberFormat="0" applyProtection="0">
      <alignment horizontal="right" vertical="center"/>
    </xf>
    <xf numFmtId="4" fontId="100" fillId="92" borderId="73" applyNumberFormat="0" applyProtection="0">
      <alignment horizontal="right" vertical="center"/>
    </xf>
    <xf numFmtId="4" fontId="100" fillId="92" borderId="73" applyNumberFormat="0" applyProtection="0">
      <alignment horizontal="right" vertical="center"/>
    </xf>
    <xf numFmtId="4" fontId="100" fillId="92" borderId="73" applyNumberFormat="0" applyProtection="0">
      <alignment horizontal="right" vertical="center"/>
    </xf>
    <xf numFmtId="4" fontId="100" fillId="92" borderId="73" applyNumberFormat="0" applyProtection="0">
      <alignment horizontal="right" vertical="center"/>
    </xf>
    <xf numFmtId="4" fontId="100" fillId="92" borderId="73" applyNumberFormat="0" applyProtection="0">
      <alignment horizontal="right" vertical="center"/>
    </xf>
    <xf numFmtId="4" fontId="100" fillId="92" borderId="73" applyNumberFormat="0" applyProtection="0">
      <alignment horizontal="right" vertical="center"/>
    </xf>
    <xf numFmtId="4" fontId="100" fillId="92" borderId="73" applyNumberFormat="0" applyProtection="0">
      <alignment horizontal="right" vertical="center"/>
    </xf>
    <xf numFmtId="4" fontId="100" fillId="92" borderId="73" applyNumberFormat="0" applyProtection="0">
      <alignment horizontal="right" vertical="center"/>
    </xf>
    <xf numFmtId="4" fontId="100" fillId="92" borderId="73" applyNumberFormat="0" applyProtection="0">
      <alignment horizontal="right" vertical="center"/>
    </xf>
    <xf numFmtId="4" fontId="100" fillId="92" borderId="73" applyNumberFormat="0" applyProtection="0">
      <alignment horizontal="right" vertical="center"/>
    </xf>
    <xf numFmtId="4" fontId="100" fillId="92" borderId="73" applyNumberFormat="0" applyProtection="0">
      <alignment horizontal="right" vertical="center"/>
    </xf>
    <xf numFmtId="4" fontId="100" fillId="92" borderId="73" applyNumberFormat="0" applyProtection="0">
      <alignment horizontal="right" vertical="center"/>
    </xf>
    <xf numFmtId="4" fontId="100" fillId="92" borderId="73" applyNumberFormat="0" applyProtection="0">
      <alignment horizontal="right" vertical="center"/>
    </xf>
    <xf numFmtId="4" fontId="100" fillId="92" borderId="73" applyNumberFormat="0" applyProtection="0">
      <alignment horizontal="right" vertical="center"/>
    </xf>
    <xf numFmtId="4" fontId="100" fillId="92" borderId="73" applyNumberFormat="0" applyProtection="0">
      <alignment horizontal="right" vertical="center"/>
    </xf>
    <xf numFmtId="4" fontId="100" fillId="92" borderId="73" applyNumberFormat="0" applyProtection="0">
      <alignment horizontal="right" vertical="center"/>
    </xf>
    <xf numFmtId="4" fontId="100" fillId="92" borderId="73" applyNumberFormat="0" applyProtection="0">
      <alignment horizontal="right" vertical="center"/>
    </xf>
    <xf numFmtId="4" fontId="100" fillId="92" borderId="73" applyNumberFormat="0" applyProtection="0">
      <alignment horizontal="right" vertical="center"/>
    </xf>
    <xf numFmtId="4" fontId="100" fillId="92" borderId="73" applyNumberFormat="0" applyProtection="0">
      <alignment horizontal="right" vertical="center"/>
    </xf>
    <xf numFmtId="4" fontId="100" fillId="92" borderId="73" applyNumberFormat="0" applyProtection="0">
      <alignment horizontal="right" vertical="center"/>
    </xf>
    <xf numFmtId="4" fontId="100" fillId="92" borderId="73" applyNumberFormat="0" applyProtection="0">
      <alignment horizontal="right" vertical="center"/>
    </xf>
    <xf numFmtId="4" fontId="100" fillId="92" borderId="73" applyNumberFormat="0" applyProtection="0">
      <alignment horizontal="right" vertical="center"/>
    </xf>
    <xf numFmtId="4" fontId="100" fillId="92" borderId="73" applyNumberFormat="0" applyProtection="0">
      <alignment horizontal="right" vertical="center"/>
    </xf>
    <xf numFmtId="4" fontId="100" fillId="92" borderId="73" applyNumberFormat="0" applyProtection="0">
      <alignment horizontal="right" vertical="center"/>
    </xf>
    <xf numFmtId="4" fontId="100" fillId="92" borderId="73" applyNumberFormat="0" applyProtection="0">
      <alignment horizontal="right" vertical="center"/>
    </xf>
    <xf numFmtId="4" fontId="100" fillId="92" borderId="73" applyNumberFormat="0" applyProtection="0">
      <alignment horizontal="right" vertical="center"/>
    </xf>
    <xf numFmtId="4" fontId="100" fillId="92" borderId="73" applyNumberFormat="0" applyProtection="0">
      <alignment horizontal="right" vertical="center"/>
    </xf>
    <xf numFmtId="4" fontId="100" fillId="92" borderId="73" applyNumberFormat="0" applyProtection="0">
      <alignment horizontal="right" vertical="center"/>
    </xf>
    <xf numFmtId="4" fontId="100" fillId="92" borderId="73" applyNumberFormat="0" applyProtection="0">
      <alignment horizontal="right" vertical="center"/>
    </xf>
    <xf numFmtId="4" fontId="100" fillId="92" borderId="73" applyNumberFormat="0" applyProtection="0">
      <alignment horizontal="right" vertical="center"/>
    </xf>
    <xf numFmtId="4" fontId="100" fillId="92" borderId="73" applyNumberFormat="0" applyProtection="0">
      <alignment horizontal="right" vertical="center"/>
    </xf>
    <xf numFmtId="4" fontId="100" fillId="92" borderId="73" applyNumberFormat="0" applyProtection="0">
      <alignment horizontal="right" vertical="center"/>
    </xf>
    <xf numFmtId="4" fontId="100" fillId="92" borderId="73" applyNumberFormat="0" applyProtection="0">
      <alignment horizontal="right" vertical="center"/>
    </xf>
    <xf numFmtId="4" fontId="100" fillId="92" borderId="73" applyNumberFormat="0" applyProtection="0">
      <alignment horizontal="right" vertical="center"/>
    </xf>
    <xf numFmtId="4" fontId="100" fillId="92" borderId="73" applyNumberFormat="0" applyProtection="0">
      <alignment horizontal="right" vertical="center"/>
    </xf>
    <xf numFmtId="4" fontId="100" fillId="92" borderId="73" applyNumberFormat="0" applyProtection="0">
      <alignment horizontal="right" vertical="center"/>
    </xf>
    <xf numFmtId="4" fontId="100" fillId="92" borderId="73" applyNumberFormat="0" applyProtection="0">
      <alignment horizontal="right" vertical="center"/>
    </xf>
    <xf numFmtId="4" fontId="100" fillId="92" borderId="73" applyNumberFormat="0" applyProtection="0">
      <alignment horizontal="right" vertical="center"/>
    </xf>
    <xf numFmtId="4" fontId="100" fillId="92" borderId="73" applyNumberFormat="0" applyProtection="0">
      <alignment horizontal="right" vertical="center"/>
    </xf>
    <xf numFmtId="4" fontId="100" fillId="92" borderId="73" applyNumberFormat="0" applyProtection="0">
      <alignment horizontal="right" vertical="center"/>
    </xf>
    <xf numFmtId="4" fontId="100" fillId="92" borderId="73" applyNumberFormat="0" applyProtection="0">
      <alignment horizontal="right" vertical="center"/>
    </xf>
    <xf numFmtId="4" fontId="100" fillId="92" borderId="73" applyNumberFormat="0" applyProtection="0">
      <alignment horizontal="right" vertical="center"/>
    </xf>
    <xf numFmtId="4" fontId="100" fillId="92" borderId="73" applyNumberFormat="0" applyProtection="0">
      <alignment horizontal="right" vertical="center"/>
    </xf>
    <xf numFmtId="4" fontId="100" fillId="92" borderId="73" applyNumberFormat="0" applyProtection="0">
      <alignment horizontal="right" vertical="center"/>
    </xf>
    <xf numFmtId="4" fontId="100" fillId="92" borderId="73" applyNumberFormat="0" applyProtection="0">
      <alignment horizontal="right" vertical="center"/>
    </xf>
    <xf numFmtId="4" fontId="100" fillId="92" borderId="73" applyNumberFormat="0" applyProtection="0">
      <alignment horizontal="right" vertical="center"/>
    </xf>
    <xf numFmtId="4" fontId="100" fillId="92" borderId="73" applyNumberFormat="0" applyProtection="0">
      <alignment horizontal="right" vertical="center"/>
    </xf>
    <xf numFmtId="4" fontId="100" fillId="92" borderId="73" applyNumberFormat="0" applyProtection="0">
      <alignment horizontal="right" vertical="center"/>
    </xf>
    <xf numFmtId="4" fontId="100" fillId="92" borderId="73" applyNumberFormat="0" applyProtection="0">
      <alignment horizontal="right" vertical="center"/>
    </xf>
    <xf numFmtId="4" fontId="100" fillId="92" borderId="73" applyNumberFormat="0" applyProtection="0">
      <alignment horizontal="right" vertical="center"/>
    </xf>
    <xf numFmtId="4" fontId="100" fillId="92" borderId="73" applyNumberFormat="0" applyProtection="0">
      <alignment horizontal="right" vertical="center"/>
    </xf>
    <xf numFmtId="4" fontId="100" fillId="92" borderId="73" applyNumberFormat="0" applyProtection="0">
      <alignment horizontal="right" vertical="center"/>
    </xf>
    <xf numFmtId="4" fontId="100" fillId="92" borderId="73" applyNumberFormat="0" applyProtection="0">
      <alignment horizontal="right" vertical="center"/>
    </xf>
    <xf numFmtId="4" fontId="100" fillId="92" borderId="73" applyNumberFormat="0" applyProtection="0">
      <alignment horizontal="right" vertical="center"/>
    </xf>
    <xf numFmtId="4" fontId="100" fillId="92" borderId="73" applyNumberFormat="0" applyProtection="0">
      <alignment horizontal="right" vertical="center"/>
    </xf>
    <xf numFmtId="4" fontId="100" fillId="92" borderId="73" applyNumberFormat="0" applyProtection="0">
      <alignment horizontal="right" vertical="center"/>
    </xf>
    <xf numFmtId="4" fontId="100" fillId="92" borderId="73" applyNumberFormat="0" applyProtection="0">
      <alignment horizontal="right" vertical="center"/>
    </xf>
    <xf numFmtId="4" fontId="100" fillId="92" borderId="73" applyNumberFormat="0" applyProtection="0">
      <alignment horizontal="right" vertical="center"/>
    </xf>
    <xf numFmtId="4" fontId="100" fillId="92" borderId="73" applyNumberFormat="0" applyProtection="0">
      <alignment horizontal="right" vertical="center"/>
    </xf>
    <xf numFmtId="4" fontId="100" fillId="92" borderId="73" applyNumberFormat="0" applyProtection="0">
      <alignment horizontal="right" vertical="center"/>
    </xf>
    <xf numFmtId="4" fontId="100" fillId="92" borderId="73" applyNumberFormat="0" applyProtection="0">
      <alignment horizontal="right" vertical="center"/>
    </xf>
    <xf numFmtId="4" fontId="100" fillId="92" borderId="73" applyNumberFormat="0" applyProtection="0">
      <alignment horizontal="right" vertical="center"/>
    </xf>
    <xf numFmtId="4" fontId="100" fillId="92" borderId="73" applyNumberFormat="0" applyProtection="0">
      <alignment horizontal="right" vertical="center"/>
    </xf>
    <xf numFmtId="4" fontId="100" fillId="92" borderId="73" applyNumberFormat="0" applyProtection="0">
      <alignment horizontal="right" vertical="center"/>
    </xf>
    <xf numFmtId="4" fontId="100" fillId="92" borderId="73" applyNumberFormat="0" applyProtection="0">
      <alignment horizontal="right" vertical="center"/>
    </xf>
    <xf numFmtId="4" fontId="100" fillId="92" borderId="73" applyNumberFormat="0" applyProtection="0">
      <alignment horizontal="right" vertical="center"/>
    </xf>
    <xf numFmtId="4" fontId="100" fillId="92" borderId="73" applyNumberFormat="0" applyProtection="0">
      <alignment horizontal="right" vertical="center"/>
    </xf>
    <xf numFmtId="4" fontId="100" fillId="92" borderId="73" applyNumberFormat="0" applyProtection="0">
      <alignment horizontal="right" vertical="center"/>
    </xf>
    <xf numFmtId="4" fontId="100" fillId="92" borderId="73" applyNumberFormat="0" applyProtection="0">
      <alignment horizontal="right" vertical="center"/>
    </xf>
    <xf numFmtId="4" fontId="100" fillId="92" borderId="73" applyNumberFormat="0" applyProtection="0">
      <alignment horizontal="right" vertical="center"/>
    </xf>
    <xf numFmtId="4" fontId="100" fillId="92" borderId="73" applyNumberFormat="0" applyProtection="0">
      <alignment horizontal="right" vertical="center"/>
    </xf>
    <xf numFmtId="4" fontId="100" fillId="92" borderId="73" applyNumberFormat="0" applyProtection="0">
      <alignment horizontal="right" vertical="center"/>
    </xf>
    <xf numFmtId="4" fontId="100" fillId="92" borderId="73" applyNumberFormat="0" applyProtection="0">
      <alignment horizontal="right" vertical="center"/>
    </xf>
    <xf numFmtId="4" fontId="100" fillId="92" borderId="73" applyNumberFormat="0" applyProtection="0">
      <alignment horizontal="right" vertical="center"/>
    </xf>
    <xf numFmtId="4" fontId="100" fillId="92" borderId="73" applyNumberFormat="0" applyProtection="0">
      <alignment horizontal="right" vertical="center"/>
    </xf>
    <xf numFmtId="4" fontId="100" fillId="92" borderId="73" applyNumberFormat="0" applyProtection="0">
      <alignment horizontal="right" vertical="center"/>
    </xf>
    <xf numFmtId="4" fontId="100" fillId="92" borderId="73" applyNumberFormat="0" applyProtection="0">
      <alignment horizontal="right" vertical="center"/>
    </xf>
    <xf numFmtId="4" fontId="100" fillId="92" borderId="73" applyNumberFormat="0" applyProtection="0">
      <alignment horizontal="right" vertical="center"/>
    </xf>
    <xf numFmtId="4" fontId="100" fillId="92" borderId="73" applyNumberFormat="0" applyProtection="0">
      <alignment horizontal="right" vertical="center"/>
    </xf>
    <xf numFmtId="4" fontId="100" fillId="92" borderId="73" applyNumberFormat="0" applyProtection="0">
      <alignment horizontal="right" vertical="center"/>
    </xf>
    <xf numFmtId="4" fontId="100" fillId="92" borderId="73" applyNumberFormat="0" applyProtection="0">
      <alignment horizontal="right" vertical="center"/>
    </xf>
    <xf numFmtId="4" fontId="100" fillId="92" borderId="73" applyNumberFormat="0" applyProtection="0">
      <alignment horizontal="right" vertical="center"/>
    </xf>
    <xf numFmtId="4" fontId="100" fillId="92" borderId="73" applyNumberFormat="0" applyProtection="0">
      <alignment horizontal="right" vertical="center"/>
    </xf>
    <xf numFmtId="4" fontId="100" fillId="92" borderId="73" applyNumberFormat="0" applyProtection="0">
      <alignment horizontal="right" vertical="center"/>
    </xf>
    <xf numFmtId="4" fontId="100" fillId="92" borderId="73" applyNumberFormat="0" applyProtection="0">
      <alignment horizontal="right" vertical="center"/>
    </xf>
    <xf numFmtId="4" fontId="100" fillId="92" borderId="73" applyNumberFormat="0" applyProtection="0">
      <alignment horizontal="right" vertical="center"/>
    </xf>
    <xf numFmtId="4" fontId="100" fillId="92" borderId="73" applyNumberFormat="0" applyProtection="0">
      <alignment horizontal="right" vertical="center"/>
    </xf>
    <xf numFmtId="4" fontId="100" fillId="92" borderId="73" applyNumberFormat="0" applyProtection="0">
      <alignment horizontal="right" vertical="center"/>
    </xf>
    <xf numFmtId="4" fontId="100" fillId="92" borderId="73" applyNumberFormat="0" applyProtection="0">
      <alignment horizontal="right" vertical="center"/>
    </xf>
    <xf numFmtId="4" fontId="100" fillId="92" borderId="73" applyNumberFormat="0" applyProtection="0">
      <alignment horizontal="right" vertical="center"/>
    </xf>
    <xf numFmtId="4" fontId="100" fillId="92" borderId="73" applyNumberFormat="0" applyProtection="0">
      <alignment horizontal="right" vertical="center"/>
    </xf>
    <xf numFmtId="4" fontId="100" fillId="92" borderId="73" applyNumberFormat="0" applyProtection="0">
      <alignment horizontal="right" vertical="center"/>
    </xf>
    <xf numFmtId="4" fontId="100" fillId="92" borderId="73" applyNumberFormat="0" applyProtection="0">
      <alignment horizontal="right" vertical="center"/>
    </xf>
    <xf numFmtId="4" fontId="100" fillId="92" borderId="73" applyNumberFormat="0" applyProtection="0">
      <alignment horizontal="right" vertical="center"/>
    </xf>
    <xf numFmtId="4" fontId="100" fillId="92" borderId="73" applyNumberFormat="0" applyProtection="0">
      <alignment horizontal="right" vertical="center"/>
    </xf>
    <xf numFmtId="4" fontId="100" fillId="92" borderId="73" applyNumberFormat="0" applyProtection="0">
      <alignment horizontal="right" vertical="center"/>
    </xf>
    <xf numFmtId="4" fontId="100" fillId="92" borderId="73" applyNumberFormat="0" applyProtection="0">
      <alignment horizontal="right" vertical="center"/>
    </xf>
    <xf numFmtId="4" fontId="100" fillId="92" borderId="73" applyNumberFormat="0" applyProtection="0">
      <alignment horizontal="right" vertical="center"/>
    </xf>
    <xf numFmtId="4" fontId="100" fillId="92" borderId="73" applyNumberFormat="0" applyProtection="0">
      <alignment horizontal="right" vertical="center"/>
    </xf>
    <xf numFmtId="4" fontId="100" fillId="92" borderId="73" applyNumberFormat="0" applyProtection="0">
      <alignment horizontal="right" vertical="center"/>
    </xf>
    <xf numFmtId="4" fontId="100" fillId="92" borderId="73" applyNumberFormat="0" applyProtection="0">
      <alignment horizontal="right" vertical="center"/>
    </xf>
    <xf numFmtId="4" fontId="100" fillId="92" borderId="73" applyNumberFormat="0" applyProtection="0">
      <alignment horizontal="right" vertical="center"/>
    </xf>
    <xf numFmtId="4" fontId="100" fillId="92" borderId="73" applyNumberFormat="0" applyProtection="0">
      <alignment horizontal="right" vertical="center"/>
    </xf>
    <xf numFmtId="4" fontId="100" fillId="92" borderId="73" applyNumberFormat="0" applyProtection="0">
      <alignment horizontal="right" vertical="center"/>
    </xf>
    <xf numFmtId="4" fontId="100" fillId="92" borderId="73" applyNumberFormat="0" applyProtection="0">
      <alignment horizontal="right" vertical="center"/>
    </xf>
    <xf numFmtId="4" fontId="100" fillId="92" borderId="73" applyNumberFormat="0" applyProtection="0">
      <alignment horizontal="right" vertical="center"/>
    </xf>
    <xf numFmtId="4" fontId="100" fillId="92" borderId="73" applyNumberFormat="0" applyProtection="0">
      <alignment horizontal="right" vertical="center"/>
    </xf>
    <xf numFmtId="4" fontId="100" fillId="92" borderId="73" applyNumberFormat="0" applyProtection="0">
      <alignment horizontal="right" vertical="center"/>
    </xf>
    <xf numFmtId="4" fontId="100" fillId="92" borderId="73" applyNumberFormat="0" applyProtection="0">
      <alignment horizontal="right" vertical="center"/>
    </xf>
    <xf numFmtId="4" fontId="100" fillId="92" borderId="73" applyNumberFormat="0" applyProtection="0">
      <alignment horizontal="right" vertical="center"/>
    </xf>
    <xf numFmtId="4" fontId="100" fillId="92" borderId="73" applyNumberFormat="0" applyProtection="0">
      <alignment horizontal="right" vertical="center"/>
    </xf>
    <xf numFmtId="4" fontId="100" fillId="92" borderId="73" applyNumberFormat="0" applyProtection="0">
      <alignment horizontal="right" vertical="center"/>
    </xf>
    <xf numFmtId="4" fontId="100" fillId="92" borderId="73" applyNumberFormat="0" applyProtection="0">
      <alignment horizontal="right" vertical="center"/>
    </xf>
    <xf numFmtId="4" fontId="100" fillId="92" borderId="73" applyNumberFormat="0" applyProtection="0">
      <alignment horizontal="right" vertical="center"/>
    </xf>
    <xf numFmtId="4" fontId="100" fillId="92" borderId="73" applyNumberFormat="0" applyProtection="0">
      <alignment horizontal="right" vertical="center"/>
    </xf>
    <xf numFmtId="4" fontId="100" fillId="92" borderId="73" applyNumberFormat="0" applyProtection="0">
      <alignment horizontal="right" vertical="center"/>
    </xf>
    <xf numFmtId="4" fontId="100" fillId="92" borderId="73" applyNumberFormat="0" applyProtection="0">
      <alignment horizontal="right" vertical="center"/>
    </xf>
    <xf numFmtId="4" fontId="100" fillId="92" borderId="73" applyNumberFormat="0" applyProtection="0">
      <alignment horizontal="right" vertical="center"/>
    </xf>
    <xf numFmtId="4" fontId="100" fillId="92" borderId="73" applyNumberFormat="0" applyProtection="0">
      <alignment horizontal="right" vertical="center"/>
    </xf>
    <xf numFmtId="4" fontId="100" fillId="92" borderId="73" applyNumberFormat="0" applyProtection="0">
      <alignment horizontal="right" vertical="center"/>
    </xf>
    <xf numFmtId="4" fontId="100" fillId="92" borderId="73" applyNumberFormat="0" applyProtection="0">
      <alignment horizontal="right" vertical="center"/>
    </xf>
    <xf numFmtId="4" fontId="100" fillId="92" borderId="73" applyNumberFormat="0" applyProtection="0">
      <alignment horizontal="right" vertical="center"/>
    </xf>
    <xf numFmtId="4" fontId="100" fillId="92" borderId="73" applyNumberFormat="0" applyProtection="0">
      <alignment horizontal="right" vertical="center"/>
    </xf>
    <xf numFmtId="4" fontId="100" fillId="92" borderId="73" applyNumberFormat="0" applyProtection="0">
      <alignment horizontal="right" vertical="center"/>
    </xf>
    <xf numFmtId="4" fontId="100" fillId="92" borderId="73" applyNumberFormat="0" applyProtection="0">
      <alignment horizontal="right" vertical="center"/>
    </xf>
    <xf numFmtId="4" fontId="100" fillId="92" borderId="73" applyNumberFormat="0" applyProtection="0">
      <alignment horizontal="right" vertical="center"/>
    </xf>
    <xf numFmtId="4" fontId="100" fillId="92" borderId="73" applyNumberFormat="0" applyProtection="0">
      <alignment horizontal="right" vertical="center"/>
    </xf>
    <xf numFmtId="4" fontId="100" fillId="92" borderId="73" applyNumberFormat="0" applyProtection="0">
      <alignment horizontal="right" vertical="center"/>
    </xf>
    <xf numFmtId="4" fontId="100" fillId="92" borderId="73" applyNumberFormat="0" applyProtection="0">
      <alignment horizontal="right" vertical="center"/>
    </xf>
    <xf numFmtId="4" fontId="100" fillId="92" borderId="73" applyNumberFormat="0" applyProtection="0">
      <alignment horizontal="right" vertical="center"/>
    </xf>
    <xf numFmtId="4" fontId="100" fillId="92" borderId="73" applyNumberFormat="0" applyProtection="0">
      <alignment horizontal="right" vertical="center"/>
    </xf>
    <xf numFmtId="4" fontId="100" fillId="92" borderId="73" applyNumberFormat="0" applyProtection="0">
      <alignment horizontal="right" vertical="center"/>
    </xf>
    <xf numFmtId="4" fontId="100" fillId="92" borderId="73" applyNumberFormat="0" applyProtection="0">
      <alignment horizontal="right" vertical="center"/>
    </xf>
    <xf numFmtId="4" fontId="100" fillId="92" borderId="73" applyNumberFormat="0" applyProtection="0">
      <alignment horizontal="right" vertical="center"/>
    </xf>
    <xf numFmtId="4" fontId="100" fillId="92" borderId="73" applyNumberFormat="0" applyProtection="0">
      <alignment horizontal="right" vertical="center"/>
    </xf>
    <xf numFmtId="4" fontId="100" fillId="92" borderId="73" applyNumberFormat="0" applyProtection="0">
      <alignment horizontal="right" vertical="center"/>
    </xf>
    <xf numFmtId="4" fontId="100" fillId="92" borderId="73" applyNumberFormat="0" applyProtection="0">
      <alignment horizontal="right" vertical="center"/>
    </xf>
    <xf numFmtId="4" fontId="100" fillId="92" borderId="73" applyNumberFormat="0" applyProtection="0">
      <alignment horizontal="right" vertical="center"/>
    </xf>
    <xf numFmtId="4" fontId="100" fillId="92" borderId="73" applyNumberFormat="0" applyProtection="0">
      <alignment horizontal="right" vertical="center"/>
    </xf>
    <xf numFmtId="4" fontId="100" fillId="92" borderId="73" applyNumberFormat="0" applyProtection="0">
      <alignment horizontal="right" vertical="center"/>
    </xf>
    <xf numFmtId="4" fontId="100" fillId="92" borderId="73" applyNumberFormat="0" applyProtection="0">
      <alignment horizontal="right" vertical="center"/>
    </xf>
    <xf numFmtId="4" fontId="100" fillId="92" borderId="73" applyNumberFormat="0" applyProtection="0">
      <alignment horizontal="right" vertical="center"/>
    </xf>
    <xf numFmtId="4" fontId="100" fillId="92" borderId="73" applyNumberFormat="0" applyProtection="0">
      <alignment horizontal="right" vertical="center"/>
    </xf>
    <xf numFmtId="4" fontId="100" fillId="92" borderId="73" applyNumberFormat="0" applyProtection="0">
      <alignment horizontal="right" vertical="center"/>
    </xf>
    <xf numFmtId="4" fontId="100" fillId="92" borderId="73" applyNumberFormat="0" applyProtection="0">
      <alignment horizontal="right" vertical="center"/>
    </xf>
    <xf numFmtId="4" fontId="100" fillId="92" borderId="73" applyNumberFormat="0" applyProtection="0">
      <alignment horizontal="right" vertical="center"/>
    </xf>
    <xf numFmtId="4" fontId="100" fillId="92" borderId="73" applyNumberFormat="0" applyProtection="0">
      <alignment horizontal="right" vertical="center"/>
    </xf>
    <xf numFmtId="4" fontId="100" fillId="92" borderId="73" applyNumberFormat="0" applyProtection="0">
      <alignment horizontal="right" vertical="center"/>
    </xf>
    <xf numFmtId="4" fontId="100" fillId="92" borderId="73" applyNumberFormat="0" applyProtection="0">
      <alignment horizontal="right" vertical="center"/>
    </xf>
    <xf numFmtId="4" fontId="100" fillId="92" borderId="73" applyNumberFormat="0" applyProtection="0">
      <alignment horizontal="right" vertical="center"/>
    </xf>
    <xf numFmtId="4" fontId="100" fillId="92" borderId="73" applyNumberFormat="0" applyProtection="0">
      <alignment horizontal="right" vertical="center"/>
    </xf>
    <xf numFmtId="4" fontId="100" fillId="92" borderId="73" applyNumberFormat="0" applyProtection="0">
      <alignment horizontal="right" vertical="center"/>
    </xf>
    <xf numFmtId="4" fontId="100" fillId="92" borderId="73" applyNumberFormat="0" applyProtection="0">
      <alignment horizontal="right" vertical="center"/>
    </xf>
    <xf numFmtId="4" fontId="100" fillId="92" borderId="73" applyNumberFormat="0" applyProtection="0">
      <alignment horizontal="right" vertical="center"/>
    </xf>
    <xf numFmtId="4" fontId="100" fillId="92" borderId="73" applyNumberFormat="0" applyProtection="0">
      <alignment horizontal="right" vertical="center"/>
    </xf>
    <xf numFmtId="4" fontId="100" fillId="92" borderId="73" applyNumberFormat="0" applyProtection="0">
      <alignment horizontal="right" vertical="center"/>
    </xf>
    <xf numFmtId="4" fontId="100" fillId="92" borderId="73" applyNumberFormat="0" applyProtection="0">
      <alignment horizontal="right" vertical="center"/>
    </xf>
    <xf numFmtId="4" fontId="100" fillId="92" borderId="73" applyNumberFormat="0" applyProtection="0">
      <alignment horizontal="right" vertical="center"/>
    </xf>
    <xf numFmtId="4" fontId="100" fillId="92" borderId="73" applyNumberFormat="0" applyProtection="0">
      <alignment horizontal="right" vertical="center"/>
    </xf>
    <xf numFmtId="4" fontId="100" fillId="92" borderId="73" applyNumberFormat="0" applyProtection="0">
      <alignment horizontal="right" vertical="center"/>
    </xf>
    <xf numFmtId="4" fontId="100" fillId="92" borderId="73" applyNumberFormat="0" applyProtection="0">
      <alignment horizontal="right" vertical="center"/>
    </xf>
    <xf numFmtId="4" fontId="100" fillId="92" borderId="73" applyNumberFormat="0" applyProtection="0">
      <alignment horizontal="right" vertical="center"/>
    </xf>
    <xf numFmtId="4" fontId="100" fillId="92" borderId="73" applyNumberFormat="0" applyProtection="0">
      <alignment horizontal="right" vertical="center"/>
    </xf>
    <xf numFmtId="4" fontId="100" fillId="92" borderId="73" applyNumberFormat="0" applyProtection="0">
      <alignment horizontal="right" vertical="center"/>
    </xf>
    <xf numFmtId="4" fontId="100" fillId="92" borderId="73" applyNumberFormat="0" applyProtection="0">
      <alignment horizontal="right" vertical="center"/>
    </xf>
    <xf numFmtId="4" fontId="100" fillId="92" borderId="73" applyNumberFormat="0" applyProtection="0">
      <alignment horizontal="right" vertical="center"/>
    </xf>
    <xf numFmtId="4" fontId="100" fillId="92" borderId="73" applyNumberFormat="0" applyProtection="0">
      <alignment horizontal="right" vertical="center"/>
    </xf>
    <xf numFmtId="4" fontId="100" fillId="92" borderId="73" applyNumberFormat="0" applyProtection="0">
      <alignment horizontal="right" vertical="center"/>
    </xf>
    <xf numFmtId="4" fontId="100" fillId="92" borderId="73" applyNumberFormat="0" applyProtection="0">
      <alignment horizontal="right" vertical="center"/>
    </xf>
    <xf numFmtId="4" fontId="100" fillId="92" borderId="73" applyNumberFormat="0" applyProtection="0">
      <alignment horizontal="right" vertical="center"/>
    </xf>
    <xf numFmtId="4" fontId="100" fillId="92" borderId="73" applyNumberFormat="0" applyProtection="0">
      <alignment horizontal="right" vertical="center"/>
    </xf>
    <xf numFmtId="4" fontId="100" fillId="92" borderId="73" applyNumberFormat="0" applyProtection="0">
      <alignment horizontal="right" vertical="center"/>
    </xf>
    <xf numFmtId="4" fontId="100" fillId="92" borderId="73" applyNumberFormat="0" applyProtection="0">
      <alignment horizontal="right" vertical="center"/>
    </xf>
    <xf numFmtId="4" fontId="100" fillId="92" borderId="73" applyNumberFormat="0" applyProtection="0">
      <alignment horizontal="right" vertical="center"/>
    </xf>
    <xf numFmtId="4" fontId="100" fillId="92" borderId="73" applyNumberFormat="0" applyProtection="0">
      <alignment horizontal="right" vertical="center"/>
    </xf>
    <xf numFmtId="4" fontId="100" fillId="92" borderId="73" applyNumberFormat="0" applyProtection="0">
      <alignment horizontal="right" vertical="center"/>
    </xf>
    <xf numFmtId="4" fontId="100" fillId="92" borderId="73" applyNumberFormat="0" applyProtection="0">
      <alignment horizontal="right" vertical="center"/>
    </xf>
    <xf numFmtId="4" fontId="100" fillId="92" borderId="73" applyNumberFormat="0" applyProtection="0">
      <alignment horizontal="right" vertical="center"/>
    </xf>
    <xf numFmtId="4" fontId="100" fillId="92" borderId="73" applyNumberFormat="0" applyProtection="0">
      <alignment horizontal="right" vertical="center"/>
    </xf>
    <xf numFmtId="4" fontId="100" fillId="92" borderId="73" applyNumberFormat="0" applyProtection="0">
      <alignment horizontal="right" vertical="center"/>
    </xf>
    <xf numFmtId="4" fontId="100" fillId="92" borderId="73" applyNumberFormat="0" applyProtection="0">
      <alignment horizontal="right" vertical="center"/>
    </xf>
    <xf numFmtId="4" fontId="100" fillId="92" borderId="73" applyNumberFormat="0" applyProtection="0">
      <alignment horizontal="right" vertical="center"/>
    </xf>
    <xf numFmtId="4" fontId="100" fillId="92" borderId="73" applyNumberFormat="0" applyProtection="0">
      <alignment horizontal="right" vertical="center"/>
    </xf>
    <xf numFmtId="4" fontId="100" fillId="92" borderId="73" applyNumberFormat="0" applyProtection="0">
      <alignment horizontal="right" vertical="center"/>
    </xf>
    <xf numFmtId="4" fontId="100" fillId="92" borderId="73" applyNumberFormat="0" applyProtection="0">
      <alignment horizontal="right" vertical="center"/>
    </xf>
    <xf numFmtId="4" fontId="100" fillId="92" borderId="73" applyNumberFormat="0" applyProtection="0">
      <alignment horizontal="right" vertical="center"/>
    </xf>
    <xf numFmtId="4" fontId="100" fillId="92" borderId="73" applyNumberFormat="0" applyProtection="0">
      <alignment horizontal="right" vertical="center"/>
    </xf>
    <xf numFmtId="4" fontId="100" fillId="92" borderId="73" applyNumberFormat="0" applyProtection="0">
      <alignment horizontal="right" vertical="center"/>
    </xf>
    <xf numFmtId="4" fontId="100" fillId="92" borderId="73" applyNumberFormat="0" applyProtection="0">
      <alignment horizontal="right" vertical="center"/>
    </xf>
    <xf numFmtId="4" fontId="100" fillId="92" borderId="73" applyNumberFormat="0" applyProtection="0">
      <alignment horizontal="right" vertical="center"/>
    </xf>
    <xf numFmtId="4" fontId="100" fillId="92" borderId="73" applyNumberFormat="0" applyProtection="0">
      <alignment horizontal="right" vertical="center"/>
    </xf>
    <xf numFmtId="4" fontId="100" fillId="92" borderId="73" applyNumberFormat="0" applyProtection="0">
      <alignment horizontal="right" vertical="center"/>
    </xf>
    <xf numFmtId="4" fontId="100" fillId="92" borderId="73" applyNumberFormat="0" applyProtection="0">
      <alignment horizontal="right" vertical="center"/>
    </xf>
    <xf numFmtId="4" fontId="100" fillId="92" borderId="73" applyNumberFormat="0" applyProtection="0">
      <alignment horizontal="right" vertical="center"/>
    </xf>
    <xf numFmtId="4" fontId="100" fillId="92" borderId="73" applyNumberFormat="0" applyProtection="0">
      <alignment horizontal="right" vertical="center"/>
    </xf>
    <xf numFmtId="4" fontId="100" fillId="92" borderId="73" applyNumberFormat="0" applyProtection="0">
      <alignment horizontal="right" vertical="center"/>
    </xf>
    <xf numFmtId="4" fontId="100" fillId="92" borderId="73" applyNumberFormat="0" applyProtection="0">
      <alignment horizontal="right" vertical="center"/>
    </xf>
    <xf numFmtId="4" fontId="100" fillId="92" borderId="73" applyNumberFormat="0" applyProtection="0">
      <alignment horizontal="right" vertical="center"/>
    </xf>
    <xf numFmtId="4" fontId="100" fillId="92" borderId="73" applyNumberFormat="0" applyProtection="0">
      <alignment horizontal="right" vertical="center"/>
    </xf>
    <xf numFmtId="4" fontId="100" fillId="92" borderId="73" applyNumberFormat="0" applyProtection="0">
      <alignment horizontal="right" vertical="center"/>
    </xf>
    <xf numFmtId="4" fontId="100" fillId="92" borderId="73" applyNumberFormat="0" applyProtection="0">
      <alignment horizontal="right" vertical="center"/>
    </xf>
    <xf numFmtId="4" fontId="100" fillId="92" borderId="73" applyNumberFormat="0" applyProtection="0">
      <alignment horizontal="right" vertical="center"/>
    </xf>
    <xf numFmtId="4" fontId="100" fillId="92" borderId="73" applyNumberFormat="0" applyProtection="0">
      <alignment horizontal="right" vertical="center"/>
    </xf>
    <xf numFmtId="4" fontId="100" fillId="92" borderId="73" applyNumberFormat="0" applyProtection="0">
      <alignment horizontal="right" vertical="center"/>
    </xf>
    <xf numFmtId="4" fontId="100" fillId="92" borderId="73" applyNumberFormat="0" applyProtection="0">
      <alignment horizontal="right" vertical="center"/>
    </xf>
    <xf numFmtId="4" fontId="100" fillId="92" borderId="73" applyNumberFormat="0" applyProtection="0">
      <alignment horizontal="right" vertical="center"/>
    </xf>
    <xf numFmtId="4" fontId="100" fillId="92" borderId="73" applyNumberFormat="0" applyProtection="0">
      <alignment horizontal="right" vertical="center"/>
    </xf>
    <xf numFmtId="4" fontId="100" fillId="92" borderId="73" applyNumberFormat="0" applyProtection="0">
      <alignment horizontal="right" vertical="center"/>
    </xf>
    <xf numFmtId="4" fontId="100" fillId="92" borderId="73" applyNumberFormat="0" applyProtection="0">
      <alignment horizontal="right" vertical="center"/>
    </xf>
    <xf numFmtId="4" fontId="100" fillId="92" borderId="73" applyNumberFormat="0" applyProtection="0">
      <alignment horizontal="right" vertical="center"/>
    </xf>
    <xf numFmtId="4" fontId="100" fillId="92" borderId="73" applyNumberFormat="0" applyProtection="0">
      <alignment horizontal="right" vertical="center"/>
    </xf>
    <xf numFmtId="4" fontId="100" fillId="92" borderId="73" applyNumberFormat="0" applyProtection="0">
      <alignment horizontal="right" vertical="center"/>
    </xf>
    <xf numFmtId="4" fontId="100" fillId="92" borderId="73" applyNumberFormat="0" applyProtection="0">
      <alignment horizontal="right" vertical="center"/>
    </xf>
    <xf numFmtId="4" fontId="100" fillId="92" borderId="73" applyNumberFormat="0" applyProtection="0">
      <alignment horizontal="right" vertical="center"/>
    </xf>
    <xf numFmtId="4" fontId="100" fillId="92" borderId="73" applyNumberFormat="0" applyProtection="0">
      <alignment horizontal="right" vertical="center"/>
    </xf>
    <xf numFmtId="4" fontId="100" fillId="92" borderId="73" applyNumberFormat="0" applyProtection="0">
      <alignment horizontal="right" vertical="center"/>
    </xf>
    <xf numFmtId="4" fontId="100" fillId="92" borderId="73" applyNumberFormat="0" applyProtection="0">
      <alignment horizontal="right" vertical="center"/>
    </xf>
    <xf numFmtId="4" fontId="100" fillId="92" borderId="73" applyNumberFormat="0" applyProtection="0">
      <alignment horizontal="right" vertical="center"/>
    </xf>
    <xf numFmtId="4" fontId="100" fillId="92" borderId="73" applyNumberFormat="0" applyProtection="0">
      <alignment horizontal="right" vertical="center"/>
    </xf>
    <xf numFmtId="4" fontId="100" fillId="92" borderId="73" applyNumberFormat="0" applyProtection="0">
      <alignment horizontal="right" vertical="center"/>
    </xf>
    <xf numFmtId="4" fontId="100" fillId="92" borderId="73" applyNumberFormat="0" applyProtection="0">
      <alignment horizontal="right" vertical="center"/>
    </xf>
    <xf numFmtId="4" fontId="100" fillId="92" borderId="73" applyNumberFormat="0" applyProtection="0">
      <alignment horizontal="right" vertical="center"/>
    </xf>
    <xf numFmtId="4" fontId="100" fillId="92" borderId="73" applyNumberFormat="0" applyProtection="0">
      <alignment horizontal="right" vertical="center"/>
    </xf>
    <xf numFmtId="4" fontId="100" fillId="92" borderId="73" applyNumberFormat="0" applyProtection="0">
      <alignment horizontal="right" vertical="center"/>
    </xf>
    <xf numFmtId="4" fontId="100" fillId="92" borderId="73" applyNumberFormat="0" applyProtection="0">
      <alignment horizontal="right" vertical="center"/>
    </xf>
    <xf numFmtId="4" fontId="100" fillId="92" borderId="73" applyNumberFormat="0" applyProtection="0">
      <alignment horizontal="right" vertical="center"/>
    </xf>
    <xf numFmtId="4" fontId="100" fillId="92" borderId="73" applyNumberFormat="0" applyProtection="0">
      <alignment horizontal="right" vertical="center"/>
    </xf>
    <xf numFmtId="4" fontId="100" fillId="92" borderId="73" applyNumberFormat="0" applyProtection="0">
      <alignment horizontal="right" vertical="center"/>
    </xf>
    <xf numFmtId="4" fontId="100" fillId="92" borderId="73" applyNumberFormat="0" applyProtection="0">
      <alignment horizontal="right" vertical="center"/>
    </xf>
    <xf numFmtId="4" fontId="100" fillId="92" borderId="73" applyNumberFormat="0" applyProtection="0">
      <alignment horizontal="right" vertical="center"/>
    </xf>
    <xf numFmtId="4" fontId="100" fillId="92" borderId="73" applyNumberFormat="0" applyProtection="0">
      <alignment horizontal="right" vertical="center"/>
    </xf>
    <xf numFmtId="4" fontId="100" fillId="92" borderId="73" applyNumberFormat="0" applyProtection="0">
      <alignment horizontal="right" vertical="center"/>
    </xf>
    <xf numFmtId="4" fontId="100" fillId="92" borderId="73" applyNumberFormat="0" applyProtection="0">
      <alignment horizontal="right" vertical="center"/>
    </xf>
    <xf numFmtId="4" fontId="100" fillId="92" borderId="73" applyNumberFormat="0" applyProtection="0">
      <alignment horizontal="right" vertical="center"/>
    </xf>
    <xf numFmtId="4" fontId="100" fillId="92" borderId="73" applyNumberFormat="0" applyProtection="0">
      <alignment horizontal="right" vertical="center"/>
    </xf>
    <xf numFmtId="4" fontId="100" fillId="92" borderId="73" applyNumberFormat="0" applyProtection="0">
      <alignment horizontal="right" vertical="center"/>
    </xf>
    <xf numFmtId="4" fontId="100" fillId="92" borderId="73" applyNumberFormat="0" applyProtection="0">
      <alignment horizontal="right" vertical="center"/>
    </xf>
    <xf numFmtId="4" fontId="100" fillId="92" borderId="73" applyNumberFormat="0" applyProtection="0">
      <alignment horizontal="right" vertical="center"/>
    </xf>
    <xf numFmtId="4" fontId="100" fillId="92" borderId="73" applyNumberFormat="0" applyProtection="0">
      <alignment horizontal="right" vertical="center"/>
    </xf>
    <xf numFmtId="4" fontId="100" fillId="92" borderId="73" applyNumberFormat="0" applyProtection="0">
      <alignment horizontal="right" vertical="center"/>
    </xf>
    <xf numFmtId="4" fontId="100" fillId="92" borderId="73" applyNumberFormat="0" applyProtection="0">
      <alignment horizontal="right" vertical="center"/>
    </xf>
    <xf numFmtId="4" fontId="100" fillId="92" borderId="73" applyNumberFormat="0" applyProtection="0">
      <alignment horizontal="right" vertical="center"/>
    </xf>
    <xf numFmtId="4" fontId="100" fillId="92" borderId="73" applyNumberFormat="0" applyProtection="0">
      <alignment horizontal="right" vertical="center"/>
    </xf>
    <xf numFmtId="4" fontId="100" fillId="92" borderId="73" applyNumberFormat="0" applyProtection="0">
      <alignment horizontal="right" vertical="center"/>
    </xf>
    <xf numFmtId="4" fontId="100" fillId="92" borderId="73" applyNumberFormat="0" applyProtection="0">
      <alignment horizontal="right" vertical="center"/>
    </xf>
    <xf numFmtId="4" fontId="100" fillId="92" borderId="73" applyNumberFormat="0" applyProtection="0">
      <alignment horizontal="right" vertical="center"/>
    </xf>
    <xf numFmtId="4" fontId="100" fillId="92" borderId="73" applyNumberFormat="0" applyProtection="0">
      <alignment horizontal="right" vertical="center"/>
    </xf>
    <xf numFmtId="4" fontId="100" fillId="92" borderId="73" applyNumberFormat="0" applyProtection="0">
      <alignment horizontal="right" vertical="center"/>
    </xf>
    <xf numFmtId="4" fontId="100" fillId="92" borderId="73" applyNumberFormat="0" applyProtection="0">
      <alignment horizontal="right" vertical="center"/>
    </xf>
    <xf numFmtId="4" fontId="100" fillId="92" borderId="73" applyNumberFormat="0" applyProtection="0">
      <alignment horizontal="right" vertical="center"/>
    </xf>
    <xf numFmtId="4" fontId="100" fillId="92" borderId="73" applyNumberFormat="0" applyProtection="0">
      <alignment horizontal="right" vertical="center"/>
    </xf>
    <xf numFmtId="4" fontId="100" fillId="92" borderId="73" applyNumberFormat="0" applyProtection="0">
      <alignment horizontal="right" vertical="center"/>
    </xf>
    <xf numFmtId="4" fontId="100" fillId="92" borderId="73" applyNumberFormat="0" applyProtection="0">
      <alignment horizontal="right" vertical="center"/>
    </xf>
    <xf numFmtId="4" fontId="100" fillId="92" borderId="73" applyNumberFormat="0" applyProtection="0">
      <alignment horizontal="right" vertical="center"/>
    </xf>
    <xf numFmtId="4" fontId="100" fillId="92" borderId="73" applyNumberFormat="0" applyProtection="0">
      <alignment horizontal="right" vertical="center"/>
    </xf>
    <xf numFmtId="4" fontId="100" fillId="92" borderId="73" applyNumberFormat="0" applyProtection="0">
      <alignment horizontal="right" vertical="center"/>
    </xf>
    <xf numFmtId="4" fontId="100" fillId="92" borderId="73" applyNumberFormat="0" applyProtection="0">
      <alignment horizontal="right" vertical="center"/>
    </xf>
    <xf numFmtId="4" fontId="100" fillId="92" borderId="73" applyNumberFormat="0" applyProtection="0">
      <alignment horizontal="right" vertical="center"/>
    </xf>
    <xf numFmtId="4" fontId="100" fillId="92" borderId="73" applyNumberFormat="0" applyProtection="0">
      <alignment horizontal="right" vertical="center"/>
    </xf>
    <xf numFmtId="4" fontId="100" fillId="92" borderId="73" applyNumberFormat="0" applyProtection="0">
      <alignment horizontal="right" vertical="center"/>
    </xf>
    <xf numFmtId="4" fontId="100" fillId="92" borderId="73" applyNumberFormat="0" applyProtection="0">
      <alignment horizontal="right" vertical="center"/>
    </xf>
    <xf numFmtId="4" fontId="100" fillId="92" borderId="73" applyNumberFormat="0" applyProtection="0">
      <alignment horizontal="right" vertical="center"/>
    </xf>
    <xf numFmtId="4" fontId="100" fillId="92" borderId="73" applyNumberFormat="0" applyProtection="0">
      <alignment horizontal="right" vertical="center"/>
    </xf>
    <xf numFmtId="4" fontId="100" fillId="92" borderId="73" applyNumberFormat="0" applyProtection="0">
      <alignment horizontal="right" vertical="center"/>
    </xf>
    <xf numFmtId="4" fontId="100" fillId="92" borderId="73" applyNumberFormat="0" applyProtection="0">
      <alignment horizontal="right" vertical="center"/>
    </xf>
    <xf numFmtId="4" fontId="100" fillId="92" borderId="73" applyNumberFormat="0" applyProtection="0">
      <alignment horizontal="right" vertical="center"/>
    </xf>
    <xf numFmtId="4" fontId="100" fillId="92" borderId="73" applyNumberFormat="0" applyProtection="0">
      <alignment horizontal="right" vertical="center"/>
    </xf>
    <xf numFmtId="4" fontId="100" fillId="92" borderId="73" applyNumberFormat="0" applyProtection="0">
      <alignment horizontal="right" vertical="center"/>
    </xf>
    <xf numFmtId="4" fontId="100" fillId="92" borderId="73" applyNumberFormat="0" applyProtection="0">
      <alignment horizontal="right" vertical="center"/>
    </xf>
    <xf numFmtId="4" fontId="100" fillId="92" borderId="73" applyNumberFormat="0" applyProtection="0">
      <alignment horizontal="right" vertical="center"/>
    </xf>
    <xf numFmtId="4" fontId="100" fillId="92" borderId="73" applyNumberFormat="0" applyProtection="0">
      <alignment horizontal="right" vertical="center"/>
    </xf>
    <xf numFmtId="4" fontId="100" fillId="92" borderId="73" applyNumberFormat="0" applyProtection="0">
      <alignment horizontal="right" vertical="center"/>
    </xf>
    <xf numFmtId="4" fontId="100" fillId="92" borderId="73" applyNumberFormat="0" applyProtection="0">
      <alignment horizontal="right" vertical="center"/>
    </xf>
    <xf numFmtId="4" fontId="100" fillId="92" borderId="73" applyNumberFormat="0" applyProtection="0">
      <alignment horizontal="right" vertical="center"/>
    </xf>
    <xf numFmtId="4" fontId="100" fillId="92" borderId="73" applyNumberFormat="0" applyProtection="0">
      <alignment horizontal="right" vertical="center"/>
    </xf>
    <xf numFmtId="4" fontId="100" fillId="92" borderId="73" applyNumberFormat="0" applyProtection="0">
      <alignment horizontal="right" vertical="center"/>
    </xf>
    <xf numFmtId="4" fontId="100" fillId="92" borderId="73" applyNumberFormat="0" applyProtection="0">
      <alignment horizontal="right" vertical="center"/>
    </xf>
    <xf numFmtId="4" fontId="100" fillId="92" borderId="73" applyNumberFormat="0" applyProtection="0">
      <alignment horizontal="right" vertical="center"/>
    </xf>
    <xf numFmtId="4" fontId="100" fillId="92" borderId="73" applyNumberFormat="0" applyProtection="0">
      <alignment horizontal="right" vertical="center"/>
    </xf>
    <xf numFmtId="4" fontId="100" fillId="92" borderId="73" applyNumberFormat="0" applyProtection="0">
      <alignment horizontal="right" vertical="center"/>
    </xf>
    <xf numFmtId="4" fontId="100" fillId="92" borderId="73" applyNumberFormat="0" applyProtection="0">
      <alignment horizontal="right" vertical="center"/>
    </xf>
    <xf numFmtId="4" fontId="100" fillId="92" borderId="73" applyNumberFormat="0" applyProtection="0">
      <alignment horizontal="right" vertical="center"/>
    </xf>
    <xf numFmtId="4" fontId="100" fillId="92" borderId="73" applyNumberFormat="0" applyProtection="0">
      <alignment horizontal="right" vertical="center"/>
    </xf>
    <xf numFmtId="4" fontId="100" fillId="92" borderId="73" applyNumberFormat="0" applyProtection="0">
      <alignment horizontal="right" vertical="center"/>
    </xf>
    <xf numFmtId="4" fontId="100" fillId="92" borderId="73" applyNumberFormat="0" applyProtection="0">
      <alignment horizontal="right" vertical="center"/>
    </xf>
    <xf numFmtId="4" fontId="100" fillId="92" borderId="73" applyNumberFormat="0" applyProtection="0">
      <alignment horizontal="right" vertical="center"/>
    </xf>
    <xf numFmtId="4" fontId="100" fillId="92" borderId="73" applyNumberFormat="0" applyProtection="0">
      <alignment horizontal="right" vertical="center"/>
    </xf>
    <xf numFmtId="4" fontId="100" fillId="92" borderId="73" applyNumberFormat="0" applyProtection="0">
      <alignment horizontal="right" vertical="center"/>
    </xf>
    <xf numFmtId="4" fontId="100" fillId="92" borderId="73" applyNumberFormat="0" applyProtection="0">
      <alignment horizontal="right" vertical="center"/>
    </xf>
    <xf numFmtId="4" fontId="100" fillId="92" borderId="73" applyNumberFormat="0" applyProtection="0">
      <alignment horizontal="right" vertical="center"/>
    </xf>
    <xf numFmtId="4" fontId="100" fillId="92" borderId="73" applyNumberFormat="0" applyProtection="0">
      <alignment horizontal="right" vertical="center"/>
    </xf>
    <xf numFmtId="4" fontId="100" fillId="92" borderId="73" applyNumberFormat="0" applyProtection="0">
      <alignment horizontal="right" vertical="center"/>
    </xf>
    <xf numFmtId="4" fontId="100" fillId="92" borderId="73" applyNumberFormat="0" applyProtection="0">
      <alignment horizontal="right" vertical="center"/>
    </xf>
    <xf numFmtId="4" fontId="100" fillId="92" borderId="73" applyNumberFormat="0" applyProtection="0">
      <alignment horizontal="right" vertical="center"/>
    </xf>
    <xf numFmtId="4" fontId="100" fillId="92" borderId="73" applyNumberFormat="0" applyProtection="0">
      <alignment horizontal="right" vertical="center"/>
    </xf>
    <xf numFmtId="4" fontId="100" fillId="92" borderId="73" applyNumberFormat="0" applyProtection="0">
      <alignment horizontal="right" vertical="center"/>
    </xf>
    <xf numFmtId="4" fontId="100" fillId="92" borderId="73" applyNumberFormat="0" applyProtection="0">
      <alignment horizontal="right" vertical="center"/>
    </xf>
    <xf numFmtId="4" fontId="100" fillId="92" borderId="73" applyNumberFormat="0" applyProtection="0">
      <alignment horizontal="right" vertical="center"/>
    </xf>
    <xf numFmtId="4" fontId="100" fillId="92" borderId="73" applyNumberFormat="0" applyProtection="0">
      <alignment horizontal="right" vertical="center"/>
    </xf>
    <xf numFmtId="4" fontId="100" fillId="92" borderId="73" applyNumberFormat="0" applyProtection="0">
      <alignment horizontal="right" vertical="center"/>
    </xf>
    <xf numFmtId="4" fontId="100" fillId="92" borderId="73" applyNumberFormat="0" applyProtection="0">
      <alignment horizontal="right" vertical="center"/>
    </xf>
    <xf numFmtId="4" fontId="100" fillId="92" borderId="73" applyNumberFormat="0" applyProtection="0">
      <alignment horizontal="right" vertical="center"/>
    </xf>
    <xf numFmtId="4" fontId="100" fillId="92" borderId="73" applyNumberFormat="0" applyProtection="0">
      <alignment horizontal="right" vertical="center"/>
    </xf>
    <xf numFmtId="4" fontId="100" fillId="92" borderId="73" applyNumberFormat="0" applyProtection="0">
      <alignment horizontal="right" vertical="center"/>
    </xf>
    <xf numFmtId="4" fontId="100" fillId="92" borderId="73" applyNumberFormat="0" applyProtection="0">
      <alignment horizontal="right" vertical="center"/>
    </xf>
    <xf numFmtId="4" fontId="100" fillId="92" borderId="73" applyNumberFormat="0" applyProtection="0">
      <alignment horizontal="right" vertical="center"/>
    </xf>
    <xf numFmtId="4" fontId="100" fillId="92" borderId="73" applyNumberFormat="0" applyProtection="0">
      <alignment horizontal="right" vertical="center"/>
    </xf>
    <xf numFmtId="4" fontId="100" fillId="92" borderId="73" applyNumberFormat="0" applyProtection="0">
      <alignment horizontal="right" vertical="center"/>
    </xf>
    <xf numFmtId="4" fontId="100" fillId="92" borderId="73" applyNumberFormat="0" applyProtection="0">
      <alignment horizontal="right" vertical="center"/>
    </xf>
    <xf numFmtId="4" fontId="36" fillId="94" borderId="73" applyNumberFormat="0" applyProtection="0">
      <alignment horizontal="left" vertical="center" indent="1"/>
    </xf>
    <xf numFmtId="4" fontId="36" fillId="94" borderId="73" applyNumberFormat="0" applyProtection="0">
      <alignment horizontal="left" vertical="center" indent="1"/>
    </xf>
    <xf numFmtId="4" fontId="36" fillId="94" borderId="73" applyNumberFormat="0" applyProtection="0">
      <alignment horizontal="left" vertical="center" indent="1"/>
    </xf>
    <xf numFmtId="4" fontId="36" fillId="94" borderId="73" applyNumberFormat="0" applyProtection="0">
      <alignment horizontal="left" vertical="center" indent="1"/>
    </xf>
    <xf numFmtId="4" fontId="36" fillId="94" borderId="73" applyNumberFormat="0" applyProtection="0">
      <alignment horizontal="left" vertical="center" indent="1"/>
    </xf>
    <xf numFmtId="4" fontId="36" fillId="94" borderId="73" applyNumberFormat="0" applyProtection="0">
      <alignment horizontal="left" vertical="center" indent="1"/>
    </xf>
    <xf numFmtId="4" fontId="36" fillId="94" borderId="73" applyNumberFormat="0" applyProtection="0">
      <alignment horizontal="left" vertical="center" indent="1"/>
    </xf>
    <xf numFmtId="4" fontId="36" fillId="94" borderId="73" applyNumberFormat="0" applyProtection="0">
      <alignment horizontal="left" vertical="center" indent="1"/>
    </xf>
    <xf numFmtId="4" fontId="36" fillId="94" borderId="73" applyNumberFormat="0" applyProtection="0">
      <alignment horizontal="left" vertical="center" indent="1"/>
    </xf>
    <xf numFmtId="4" fontId="36" fillId="94" borderId="73" applyNumberFormat="0" applyProtection="0">
      <alignment horizontal="left" vertical="center" indent="1"/>
    </xf>
    <xf numFmtId="4" fontId="36" fillId="94" borderId="73" applyNumberFormat="0" applyProtection="0">
      <alignment horizontal="left" vertical="center" indent="1"/>
    </xf>
    <xf numFmtId="4" fontId="36" fillId="94" borderId="73" applyNumberFormat="0" applyProtection="0">
      <alignment horizontal="left" vertical="center" indent="1"/>
    </xf>
    <xf numFmtId="4" fontId="36" fillId="94" borderId="73" applyNumberFormat="0" applyProtection="0">
      <alignment horizontal="left" vertical="center" indent="1"/>
    </xf>
    <xf numFmtId="4" fontId="36" fillId="94" borderId="73" applyNumberFormat="0" applyProtection="0">
      <alignment horizontal="left" vertical="center" indent="1"/>
    </xf>
    <xf numFmtId="4" fontId="36" fillId="94" borderId="73" applyNumberFormat="0" applyProtection="0">
      <alignment horizontal="left" vertical="center" indent="1"/>
    </xf>
    <xf numFmtId="4" fontId="36" fillId="94" borderId="73" applyNumberFormat="0" applyProtection="0">
      <alignment horizontal="left" vertical="center" indent="1"/>
    </xf>
    <xf numFmtId="4" fontId="36" fillId="94" borderId="73" applyNumberFormat="0" applyProtection="0">
      <alignment horizontal="left" vertical="center" indent="1"/>
    </xf>
    <xf numFmtId="4" fontId="36" fillId="94" borderId="73" applyNumberFormat="0" applyProtection="0">
      <alignment horizontal="left" vertical="center" indent="1"/>
    </xf>
    <xf numFmtId="4" fontId="36" fillId="94" borderId="73" applyNumberFormat="0" applyProtection="0">
      <alignment horizontal="left" vertical="center" indent="1"/>
    </xf>
    <xf numFmtId="4" fontId="36" fillId="94" borderId="73" applyNumberFormat="0" applyProtection="0">
      <alignment horizontal="left" vertical="center" indent="1"/>
    </xf>
    <xf numFmtId="4" fontId="36" fillId="94" borderId="73" applyNumberFormat="0" applyProtection="0">
      <alignment horizontal="left" vertical="center" indent="1"/>
    </xf>
    <xf numFmtId="4" fontId="36" fillId="94" borderId="73" applyNumberFormat="0" applyProtection="0">
      <alignment horizontal="left" vertical="center" indent="1"/>
    </xf>
    <xf numFmtId="4" fontId="36" fillId="94" borderId="73" applyNumberFormat="0" applyProtection="0">
      <alignment horizontal="left" vertical="center" indent="1"/>
    </xf>
    <xf numFmtId="4" fontId="36" fillId="94" borderId="73" applyNumberFormat="0" applyProtection="0">
      <alignment horizontal="left" vertical="center" indent="1"/>
    </xf>
    <xf numFmtId="4" fontId="36" fillId="94" borderId="73" applyNumberFormat="0" applyProtection="0">
      <alignment horizontal="left" vertical="center" indent="1"/>
    </xf>
    <xf numFmtId="4" fontId="36" fillId="94" borderId="73" applyNumberFormat="0" applyProtection="0">
      <alignment horizontal="left" vertical="center" indent="1"/>
    </xf>
    <xf numFmtId="4" fontId="36" fillId="94" borderId="73" applyNumberFormat="0" applyProtection="0">
      <alignment horizontal="left" vertical="center" indent="1"/>
    </xf>
    <xf numFmtId="4" fontId="36" fillId="94" borderId="73" applyNumberFormat="0" applyProtection="0">
      <alignment horizontal="left" vertical="center" indent="1"/>
    </xf>
    <xf numFmtId="4" fontId="36" fillId="94" borderId="73" applyNumberFormat="0" applyProtection="0">
      <alignment horizontal="left" vertical="center" indent="1"/>
    </xf>
    <xf numFmtId="4" fontId="36" fillId="94" borderId="73" applyNumberFormat="0" applyProtection="0">
      <alignment horizontal="left" vertical="center" indent="1"/>
    </xf>
    <xf numFmtId="4" fontId="36" fillId="94" borderId="73" applyNumberFormat="0" applyProtection="0">
      <alignment horizontal="left" vertical="center" indent="1"/>
    </xf>
    <xf numFmtId="4" fontId="36" fillId="94" borderId="73" applyNumberFormat="0" applyProtection="0">
      <alignment horizontal="left" vertical="center" indent="1"/>
    </xf>
    <xf numFmtId="4" fontId="36" fillId="94" borderId="73" applyNumberFormat="0" applyProtection="0">
      <alignment horizontal="left" vertical="center" indent="1"/>
    </xf>
    <xf numFmtId="4" fontId="36" fillId="94" borderId="73" applyNumberFormat="0" applyProtection="0">
      <alignment horizontal="left" vertical="center" indent="1"/>
    </xf>
    <xf numFmtId="4" fontId="36" fillId="94" borderId="73" applyNumberFormat="0" applyProtection="0">
      <alignment horizontal="left" vertical="center" indent="1"/>
    </xf>
    <xf numFmtId="4" fontId="36" fillId="94" borderId="73" applyNumberFormat="0" applyProtection="0">
      <alignment horizontal="left" vertical="center" indent="1"/>
    </xf>
    <xf numFmtId="4" fontId="36" fillId="94" borderId="73" applyNumberFormat="0" applyProtection="0">
      <alignment horizontal="left" vertical="center" indent="1"/>
    </xf>
    <xf numFmtId="4" fontId="36" fillId="94" borderId="73" applyNumberFormat="0" applyProtection="0">
      <alignment horizontal="left" vertical="center" indent="1"/>
    </xf>
    <xf numFmtId="4" fontId="36" fillId="94" borderId="73" applyNumberFormat="0" applyProtection="0">
      <alignment horizontal="left" vertical="center" indent="1"/>
    </xf>
    <xf numFmtId="4" fontId="36" fillId="94" borderId="73" applyNumberFormat="0" applyProtection="0">
      <alignment horizontal="left" vertical="center" indent="1"/>
    </xf>
    <xf numFmtId="4" fontId="36" fillId="94" borderId="73" applyNumberFormat="0" applyProtection="0">
      <alignment horizontal="left" vertical="center" indent="1"/>
    </xf>
    <xf numFmtId="4" fontId="36" fillId="94" borderId="73" applyNumberFormat="0" applyProtection="0">
      <alignment horizontal="left" vertical="center" indent="1"/>
    </xf>
    <xf numFmtId="4" fontId="36" fillId="94" borderId="73" applyNumberFormat="0" applyProtection="0">
      <alignment horizontal="left" vertical="center" indent="1"/>
    </xf>
    <xf numFmtId="4" fontId="36" fillId="94" borderId="73" applyNumberFormat="0" applyProtection="0">
      <alignment horizontal="left" vertical="center" indent="1"/>
    </xf>
    <xf numFmtId="4" fontId="36" fillId="94" borderId="73" applyNumberFormat="0" applyProtection="0">
      <alignment horizontal="left" vertical="center" indent="1"/>
    </xf>
    <xf numFmtId="4" fontId="36" fillId="94" borderId="73" applyNumberFormat="0" applyProtection="0">
      <alignment horizontal="left" vertical="center" indent="1"/>
    </xf>
    <xf numFmtId="4" fontId="36" fillId="94" borderId="73" applyNumberFormat="0" applyProtection="0">
      <alignment horizontal="left" vertical="center" indent="1"/>
    </xf>
    <xf numFmtId="4" fontId="36" fillId="94" borderId="73" applyNumberFormat="0" applyProtection="0">
      <alignment horizontal="left" vertical="center" indent="1"/>
    </xf>
    <xf numFmtId="4" fontId="36" fillId="94" borderId="73" applyNumberFormat="0" applyProtection="0">
      <alignment horizontal="left" vertical="center" indent="1"/>
    </xf>
    <xf numFmtId="4" fontId="36" fillId="94" borderId="73" applyNumberFormat="0" applyProtection="0">
      <alignment horizontal="left" vertical="center" indent="1"/>
    </xf>
    <xf numFmtId="4" fontId="36" fillId="94" borderId="73" applyNumberFormat="0" applyProtection="0">
      <alignment horizontal="left" vertical="center" indent="1"/>
    </xf>
    <xf numFmtId="4" fontId="36" fillId="94" borderId="73" applyNumberFormat="0" applyProtection="0">
      <alignment horizontal="left" vertical="center" indent="1"/>
    </xf>
    <xf numFmtId="4" fontId="36" fillId="94" borderId="73" applyNumberFormat="0" applyProtection="0">
      <alignment horizontal="left" vertical="center" indent="1"/>
    </xf>
    <xf numFmtId="4" fontId="36" fillId="94" borderId="73" applyNumberFormat="0" applyProtection="0">
      <alignment horizontal="left" vertical="center" indent="1"/>
    </xf>
    <xf numFmtId="4" fontId="36" fillId="94" borderId="73" applyNumberFormat="0" applyProtection="0">
      <alignment horizontal="left" vertical="center" indent="1"/>
    </xf>
    <xf numFmtId="4" fontId="36" fillId="94" borderId="73" applyNumberFormat="0" applyProtection="0">
      <alignment horizontal="left" vertical="center" indent="1"/>
    </xf>
    <xf numFmtId="4" fontId="36" fillId="94" borderId="73" applyNumberFormat="0" applyProtection="0">
      <alignment horizontal="left" vertical="center" indent="1"/>
    </xf>
    <xf numFmtId="4" fontId="36" fillId="94" borderId="73" applyNumberFormat="0" applyProtection="0">
      <alignment horizontal="left" vertical="center" indent="1"/>
    </xf>
    <xf numFmtId="4" fontId="36" fillId="94" borderId="73" applyNumberFormat="0" applyProtection="0">
      <alignment horizontal="left" vertical="center" indent="1"/>
    </xf>
    <xf numFmtId="4" fontId="36" fillId="94" borderId="73" applyNumberFormat="0" applyProtection="0">
      <alignment horizontal="left" vertical="center" indent="1"/>
    </xf>
    <xf numFmtId="4" fontId="36" fillId="94" borderId="73" applyNumberFormat="0" applyProtection="0">
      <alignment horizontal="left" vertical="center" indent="1"/>
    </xf>
    <xf numFmtId="4" fontId="36" fillId="94" borderId="73" applyNumberFormat="0" applyProtection="0">
      <alignment horizontal="left" vertical="center" indent="1"/>
    </xf>
    <xf numFmtId="4" fontId="36" fillId="94" borderId="73" applyNumberFormat="0" applyProtection="0">
      <alignment horizontal="left" vertical="center" indent="1"/>
    </xf>
    <xf numFmtId="4" fontId="36" fillId="94" borderId="73" applyNumberFormat="0" applyProtection="0">
      <alignment horizontal="left" vertical="center" indent="1"/>
    </xf>
    <xf numFmtId="4" fontId="36" fillId="94" borderId="73" applyNumberFormat="0" applyProtection="0">
      <alignment horizontal="left" vertical="center" indent="1"/>
    </xf>
    <xf numFmtId="4" fontId="36" fillId="94" borderId="73" applyNumberFormat="0" applyProtection="0">
      <alignment horizontal="left" vertical="center" indent="1"/>
    </xf>
    <xf numFmtId="4" fontId="36" fillId="94" borderId="73" applyNumberFormat="0" applyProtection="0">
      <alignment horizontal="left" vertical="center" indent="1"/>
    </xf>
    <xf numFmtId="4" fontId="36" fillId="94" borderId="73" applyNumberFormat="0" applyProtection="0">
      <alignment horizontal="left" vertical="center" indent="1"/>
    </xf>
    <xf numFmtId="4" fontId="36" fillId="94" borderId="73" applyNumberFormat="0" applyProtection="0">
      <alignment horizontal="left" vertical="center" indent="1"/>
    </xf>
    <xf numFmtId="4" fontId="36" fillId="94" borderId="73" applyNumberFormat="0" applyProtection="0">
      <alignment horizontal="left" vertical="center" indent="1"/>
    </xf>
    <xf numFmtId="4" fontId="36" fillId="94" borderId="73" applyNumberFormat="0" applyProtection="0">
      <alignment horizontal="left" vertical="center" indent="1"/>
    </xf>
    <xf numFmtId="4" fontId="36" fillId="94" borderId="73" applyNumberFormat="0" applyProtection="0">
      <alignment horizontal="left" vertical="center" indent="1"/>
    </xf>
    <xf numFmtId="4" fontId="36" fillId="94" borderId="73" applyNumberFormat="0" applyProtection="0">
      <alignment horizontal="left" vertical="center" indent="1"/>
    </xf>
    <xf numFmtId="4" fontId="36" fillId="94" borderId="73" applyNumberFormat="0" applyProtection="0">
      <alignment horizontal="left" vertical="center" indent="1"/>
    </xf>
    <xf numFmtId="4" fontId="36" fillId="94" borderId="73" applyNumberFormat="0" applyProtection="0">
      <alignment horizontal="left" vertical="center" indent="1"/>
    </xf>
    <xf numFmtId="4" fontId="36" fillId="94" borderId="73" applyNumberFormat="0" applyProtection="0">
      <alignment horizontal="left" vertical="center" indent="1"/>
    </xf>
    <xf numFmtId="4" fontId="36" fillId="94" borderId="73" applyNumberFormat="0" applyProtection="0">
      <alignment horizontal="left" vertical="center" indent="1"/>
    </xf>
    <xf numFmtId="4" fontId="36" fillId="94" borderId="73" applyNumberFormat="0" applyProtection="0">
      <alignment horizontal="left" vertical="center" indent="1"/>
    </xf>
    <xf numFmtId="4" fontId="36" fillId="94" borderId="73" applyNumberFormat="0" applyProtection="0">
      <alignment horizontal="left" vertical="center" indent="1"/>
    </xf>
    <xf numFmtId="4" fontId="36" fillId="94" borderId="73" applyNumberFormat="0" applyProtection="0">
      <alignment horizontal="left" vertical="center" indent="1"/>
    </xf>
    <xf numFmtId="4" fontId="36" fillId="94" borderId="73" applyNumberFormat="0" applyProtection="0">
      <alignment horizontal="left" vertical="center" indent="1"/>
    </xf>
    <xf numFmtId="4" fontId="36" fillId="94" borderId="73" applyNumberFormat="0" applyProtection="0">
      <alignment horizontal="left" vertical="center" indent="1"/>
    </xf>
    <xf numFmtId="4" fontId="36" fillId="94" borderId="73" applyNumberFormat="0" applyProtection="0">
      <alignment horizontal="left" vertical="center" indent="1"/>
    </xf>
    <xf numFmtId="4" fontId="36" fillId="94" borderId="73" applyNumberFormat="0" applyProtection="0">
      <alignment horizontal="left" vertical="center" indent="1"/>
    </xf>
    <xf numFmtId="4" fontId="36" fillId="94" borderId="73" applyNumberFormat="0" applyProtection="0">
      <alignment horizontal="left" vertical="center" indent="1"/>
    </xf>
    <xf numFmtId="4" fontId="36" fillId="94" borderId="73" applyNumberFormat="0" applyProtection="0">
      <alignment horizontal="left" vertical="center" indent="1"/>
    </xf>
    <xf numFmtId="4" fontId="36" fillId="94" borderId="73" applyNumberFormat="0" applyProtection="0">
      <alignment horizontal="left" vertical="center" indent="1"/>
    </xf>
    <xf numFmtId="4" fontId="36" fillId="94" borderId="73" applyNumberFormat="0" applyProtection="0">
      <alignment horizontal="left" vertical="center" indent="1"/>
    </xf>
    <xf numFmtId="4" fontId="36" fillId="94" borderId="73" applyNumberFormat="0" applyProtection="0">
      <alignment horizontal="left" vertical="center" indent="1"/>
    </xf>
    <xf numFmtId="4" fontId="36" fillId="94" borderId="73" applyNumberFormat="0" applyProtection="0">
      <alignment horizontal="left" vertical="center" indent="1"/>
    </xf>
    <xf numFmtId="4" fontId="36" fillId="94" borderId="73" applyNumberFormat="0" applyProtection="0">
      <alignment horizontal="left" vertical="center" indent="1"/>
    </xf>
    <xf numFmtId="4" fontId="36" fillId="94" borderId="73" applyNumberFormat="0" applyProtection="0">
      <alignment horizontal="left" vertical="center" indent="1"/>
    </xf>
    <xf numFmtId="4" fontId="36" fillId="94" borderId="73" applyNumberFormat="0" applyProtection="0">
      <alignment horizontal="left" vertical="center" indent="1"/>
    </xf>
    <xf numFmtId="4" fontId="36" fillId="94" borderId="73" applyNumberFormat="0" applyProtection="0">
      <alignment horizontal="left" vertical="center" indent="1"/>
    </xf>
    <xf numFmtId="4" fontId="36" fillId="94" borderId="73" applyNumberFormat="0" applyProtection="0">
      <alignment horizontal="left" vertical="center" indent="1"/>
    </xf>
    <xf numFmtId="4" fontId="36" fillId="94" borderId="73" applyNumberFormat="0" applyProtection="0">
      <alignment horizontal="left" vertical="center" indent="1"/>
    </xf>
    <xf numFmtId="4" fontId="36" fillId="94" borderId="73" applyNumberFormat="0" applyProtection="0">
      <alignment horizontal="left" vertical="center" indent="1"/>
    </xf>
    <xf numFmtId="4" fontId="36" fillId="94" borderId="73" applyNumberFormat="0" applyProtection="0">
      <alignment horizontal="left" vertical="center" indent="1"/>
    </xf>
    <xf numFmtId="4" fontId="36" fillId="94" borderId="73" applyNumberFormat="0" applyProtection="0">
      <alignment horizontal="left" vertical="center" indent="1"/>
    </xf>
    <xf numFmtId="4" fontId="36" fillId="94" borderId="73" applyNumberFormat="0" applyProtection="0">
      <alignment horizontal="left" vertical="center" indent="1"/>
    </xf>
    <xf numFmtId="4" fontId="36" fillId="94" borderId="73" applyNumberFormat="0" applyProtection="0">
      <alignment horizontal="left" vertical="center" indent="1"/>
    </xf>
    <xf numFmtId="4" fontId="36" fillId="94" borderId="73" applyNumberFormat="0" applyProtection="0">
      <alignment horizontal="left" vertical="center" indent="1"/>
    </xf>
    <xf numFmtId="4" fontId="36" fillId="94" borderId="73" applyNumberFormat="0" applyProtection="0">
      <alignment horizontal="left" vertical="center" indent="1"/>
    </xf>
    <xf numFmtId="4" fontId="36" fillId="94" borderId="73" applyNumberFormat="0" applyProtection="0">
      <alignment horizontal="left" vertical="center" indent="1"/>
    </xf>
    <xf numFmtId="4" fontId="36" fillId="94" borderId="73" applyNumberFormat="0" applyProtection="0">
      <alignment horizontal="left" vertical="center" indent="1"/>
    </xf>
    <xf numFmtId="4" fontId="36" fillId="94" borderId="73" applyNumberFormat="0" applyProtection="0">
      <alignment horizontal="left" vertical="center" indent="1"/>
    </xf>
    <xf numFmtId="4" fontId="36" fillId="94" borderId="73" applyNumberFormat="0" applyProtection="0">
      <alignment horizontal="left" vertical="center" indent="1"/>
    </xf>
    <xf numFmtId="4" fontId="36" fillId="94" borderId="73" applyNumberFormat="0" applyProtection="0">
      <alignment horizontal="left" vertical="center" indent="1"/>
    </xf>
    <xf numFmtId="4" fontId="36" fillId="94" borderId="73" applyNumberFormat="0" applyProtection="0">
      <alignment horizontal="left" vertical="center" indent="1"/>
    </xf>
    <xf numFmtId="4" fontId="36" fillId="94" borderId="73" applyNumberFormat="0" applyProtection="0">
      <alignment horizontal="left" vertical="center" indent="1"/>
    </xf>
    <xf numFmtId="4" fontId="36" fillId="94" borderId="73" applyNumberFormat="0" applyProtection="0">
      <alignment horizontal="left" vertical="center" indent="1"/>
    </xf>
    <xf numFmtId="4" fontId="36" fillId="94" borderId="73" applyNumberFormat="0" applyProtection="0">
      <alignment horizontal="left" vertical="center" indent="1"/>
    </xf>
    <xf numFmtId="4" fontId="36" fillId="94" borderId="73" applyNumberFormat="0" applyProtection="0">
      <alignment horizontal="left" vertical="center" indent="1"/>
    </xf>
    <xf numFmtId="4" fontId="36" fillId="94" borderId="73" applyNumberFormat="0" applyProtection="0">
      <alignment horizontal="left" vertical="center" indent="1"/>
    </xf>
    <xf numFmtId="4" fontId="36" fillId="94" borderId="73" applyNumberFormat="0" applyProtection="0">
      <alignment horizontal="left" vertical="center" indent="1"/>
    </xf>
    <xf numFmtId="4" fontId="36" fillId="94" borderId="73" applyNumberFormat="0" applyProtection="0">
      <alignment horizontal="left" vertical="center" indent="1"/>
    </xf>
    <xf numFmtId="4" fontId="36" fillId="94" borderId="73" applyNumberFormat="0" applyProtection="0">
      <alignment horizontal="left" vertical="center" indent="1"/>
    </xf>
    <xf numFmtId="4" fontId="36" fillId="94" borderId="73" applyNumberFormat="0" applyProtection="0">
      <alignment horizontal="left" vertical="center" indent="1"/>
    </xf>
    <xf numFmtId="4" fontId="36" fillId="94" borderId="73" applyNumberFormat="0" applyProtection="0">
      <alignment horizontal="left" vertical="center" indent="1"/>
    </xf>
    <xf numFmtId="4" fontId="36" fillId="94" borderId="73" applyNumberFormat="0" applyProtection="0">
      <alignment horizontal="left" vertical="center" indent="1"/>
    </xf>
    <xf numFmtId="4" fontId="36" fillId="94" borderId="73" applyNumberFormat="0" applyProtection="0">
      <alignment horizontal="left" vertical="center" indent="1"/>
    </xf>
    <xf numFmtId="4" fontId="36" fillId="94" borderId="73" applyNumberFormat="0" applyProtection="0">
      <alignment horizontal="left" vertical="center" indent="1"/>
    </xf>
    <xf numFmtId="4" fontId="36" fillId="94" borderId="73" applyNumberFormat="0" applyProtection="0">
      <alignment horizontal="left" vertical="center" indent="1"/>
    </xf>
    <xf numFmtId="4" fontId="36" fillId="94" borderId="73" applyNumberFormat="0" applyProtection="0">
      <alignment horizontal="left" vertical="center" indent="1"/>
    </xf>
    <xf numFmtId="4" fontId="36" fillId="94" borderId="73" applyNumberFormat="0" applyProtection="0">
      <alignment horizontal="left" vertical="center" indent="1"/>
    </xf>
    <xf numFmtId="4" fontId="36" fillId="94" borderId="73" applyNumberFormat="0" applyProtection="0">
      <alignment horizontal="left" vertical="center" indent="1"/>
    </xf>
    <xf numFmtId="4" fontId="36" fillId="94" borderId="73" applyNumberFormat="0" applyProtection="0">
      <alignment horizontal="left" vertical="center" indent="1"/>
    </xf>
    <xf numFmtId="4" fontId="36" fillId="94" borderId="73" applyNumberFormat="0" applyProtection="0">
      <alignment horizontal="left" vertical="center" indent="1"/>
    </xf>
    <xf numFmtId="4" fontId="36" fillId="94" borderId="73" applyNumberFormat="0" applyProtection="0">
      <alignment horizontal="left" vertical="center" indent="1"/>
    </xf>
    <xf numFmtId="4" fontId="36" fillId="94" borderId="73" applyNumberFormat="0" applyProtection="0">
      <alignment horizontal="left" vertical="center" indent="1"/>
    </xf>
    <xf numFmtId="4" fontId="36" fillId="94" borderId="73" applyNumberFormat="0" applyProtection="0">
      <alignment horizontal="left" vertical="center" indent="1"/>
    </xf>
    <xf numFmtId="4" fontId="36" fillId="94" borderId="73" applyNumberFormat="0" applyProtection="0">
      <alignment horizontal="left" vertical="center" indent="1"/>
    </xf>
    <xf numFmtId="4" fontId="36" fillId="94" borderId="73" applyNumberFormat="0" applyProtection="0">
      <alignment horizontal="left" vertical="center" indent="1"/>
    </xf>
    <xf numFmtId="4" fontId="36" fillId="94" borderId="73" applyNumberFormat="0" applyProtection="0">
      <alignment horizontal="left" vertical="center" indent="1"/>
    </xf>
    <xf numFmtId="4" fontId="36" fillId="94" borderId="73" applyNumberFormat="0" applyProtection="0">
      <alignment horizontal="left" vertical="center" indent="1"/>
    </xf>
    <xf numFmtId="4" fontId="36" fillId="94" borderId="73" applyNumberFormat="0" applyProtection="0">
      <alignment horizontal="left" vertical="center" indent="1"/>
    </xf>
    <xf numFmtId="4" fontId="36" fillId="94" borderId="73" applyNumberFormat="0" applyProtection="0">
      <alignment horizontal="left" vertical="center" indent="1"/>
    </xf>
    <xf numFmtId="4" fontId="36" fillId="94" borderId="73" applyNumberFormat="0" applyProtection="0">
      <alignment horizontal="left" vertical="center" indent="1"/>
    </xf>
    <xf numFmtId="4" fontId="36" fillId="94" borderId="73" applyNumberFormat="0" applyProtection="0">
      <alignment horizontal="left" vertical="center" indent="1"/>
    </xf>
    <xf numFmtId="4" fontId="36" fillId="94" borderId="73" applyNumberFormat="0" applyProtection="0">
      <alignment horizontal="left" vertical="center" indent="1"/>
    </xf>
    <xf numFmtId="4" fontId="36" fillId="94" borderId="73" applyNumberFormat="0" applyProtection="0">
      <alignment horizontal="left" vertical="center" indent="1"/>
    </xf>
    <xf numFmtId="4" fontId="36" fillId="94" borderId="73" applyNumberFormat="0" applyProtection="0">
      <alignment horizontal="left" vertical="center" indent="1"/>
    </xf>
    <xf numFmtId="4" fontId="36" fillId="94" borderId="73" applyNumberFormat="0" applyProtection="0">
      <alignment horizontal="left" vertical="center" indent="1"/>
    </xf>
    <xf numFmtId="4" fontId="36" fillId="94" borderId="73" applyNumberFormat="0" applyProtection="0">
      <alignment horizontal="left" vertical="center" indent="1"/>
    </xf>
    <xf numFmtId="4" fontId="36" fillId="94" borderId="73" applyNumberFormat="0" applyProtection="0">
      <alignment horizontal="left" vertical="center" indent="1"/>
    </xf>
    <xf numFmtId="4" fontId="36" fillId="94" borderId="73" applyNumberFormat="0" applyProtection="0">
      <alignment horizontal="left" vertical="center" indent="1"/>
    </xf>
    <xf numFmtId="4" fontId="36" fillId="94" borderId="73" applyNumberFormat="0" applyProtection="0">
      <alignment horizontal="left" vertical="center" indent="1"/>
    </xf>
    <xf numFmtId="4" fontId="36" fillId="94" borderId="73" applyNumberFormat="0" applyProtection="0">
      <alignment horizontal="left" vertical="center" indent="1"/>
    </xf>
    <xf numFmtId="4" fontId="36" fillId="94" borderId="73" applyNumberFormat="0" applyProtection="0">
      <alignment horizontal="left" vertical="center" indent="1"/>
    </xf>
    <xf numFmtId="4" fontId="36" fillId="94" borderId="73" applyNumberFormat="0" applyProtection="0">
      <alignment horizontal="left" vertical="center" indent="1"/>
    </xf>
    <xf numFmtId="4" fontId="36" fillId="94" borderId="73" applyNumberFormat="0" applyProtection="0">
      <alignment horizontal="left" vertical="center" indent="1"/>
    </xf>
    <xf numFmtId="4" fontId="36" fillId="94" borderId="73" applyNumberFormat="0" applyProtection="0">
      <alignment horizontal="left" vertical="center" indent="1"/>
    </xf>
    <xf numFmtId="4" fontId="36" fillId="94" borderId="73" applyNumberFormat="0" applyProtection="0">
      <alignment horizontal="left" vertical="center" indent="1"/>
    </xf>
    <xf numFmtId="4" fontId="36" fillId="94" borderId="73" applyNumberFormat="0" applyProtection="0">
      <alignment horizontal="left" vertical="center" indent="1"/>
    </xf>
    <xf numFmtId="4" fontId="36" fillId="94" borderId="73" applyNumberFormat="0" applyProtection="0">
      <alignment horizontal="left" vertical="center" indent="1"/>
    </xf>
    <xf numFmtId="4" fontId="36" fillId="94" borderId="73" applyNumberFormat="0" applyProtection="0">
      <alignment horizontal="left" vertical="center" indent="1"/>
    </xf>
    <xf numFmtId="4" fontId="36" fillId="94" borderId="73" applyNumberFormat="0" applyProtection="0">
      <alignment horizontal="left" vertical="center" indent="1"/>
    </xf>
    <xf numFmtId="4" fontId="36" fillId="94" borderId="73" applyNumberFormat="0" applyProtection="0">
      <alignment horizontal="left" vertical="center" indent="1"/>
    </xf>
    <xf numFmtId="4" fontId="36" fillId="94" borderId="73" applyNumberFormat="0" applyProtection="0">
      <alignment horizontal="left" vertical="center" indent="1"/>
    </xf>
    <xf numFmtId="4" fontId="36" fillId="94" borderId="73" applyNumberFormat="0" applyProtection="0">
      <alignment horizontal="left" vertical="center" indent="1"/>
    </xf>
    <xf numFmtId="4" fontId="36" fillId="94" borderId="73" applyNumberFormat="0" applyProtection="0">
      <alignment horizontal="left" vertical="center" indent="1"/>
    </xf>
    <xf numFmtId="4" fontId="36" fillId="94" borderId="73" applyNumberFormat="0" applyProtection="0">
      <alignment horizontal="left" vertical="center" indent="1"/>
    </xf>
    <xf numFmtId="4" fontId="36" fillId="94" borderId="73" applyNumberFormat="0" applyProtection="0">
      <alignment horizontal="left" vertical="center" indent="1"/>
    </xf>
    <xf numFmtId="4" fontId="36" fillId="94" borderId="73" applyNumberFormat="0" applyProtection="0">
      <alignment horizontal="left" vertical="center" indent="1"/>
    </xf>
    <xf numFmtId="4" fontId="36" fillId="94" borderId="73" applyNumberFormat="0" applyProtection="0">
      <alignment horizontal="left" vertical="center" indent="1"/>
    </xf>
    <xf numFmtId="4" fontId="36" fillId="94" borderId="73" applyNumberFormat="0" applyProtection="0">
      <alignment horizontal="left" vertical="center" indent="1"/>
    </xf>
    <xf numFmtId="4" fontId="36" fillId="94" borderId="73" applyNumberFormat="0" applyProtection="0">
      <alignment horizontal="left" vertical="center" indent="1"/>
    </xf>
    <xf numFmtId="4" fontId="36" fillId="94" borderId="73" applyNumberFormat="0" applyProtection="0">
      <alignment horizontal="left" vertical="center" indent="1"/>
    </xf>
    <xf numFmtId="4" fontId="36" fillId="94" borderId="73" applyNumberFormat="0" applyProtection="0">
      <alignment horizontal="left" vertical="center" indent="1"/>
    </xf>
    <xf numFmtId="4" fontId="36" fillId="94" borderId="73" applyNumberFormat="0" applyProtection="0">
      <alignment horizontal="left" vertical="center" indent="1"/>
    </xf>
    <xf numFmtId="4" fontId="36" fillId="94" borderId="73" applyNumberFormat="0" applyProtection="0">
      <alignment horizontal="left" vertical="center" indent="1"/>
    </xf>
    <xf numFmtId="4" fontId="36" fillId="94" borderId="73" applyNumberFormat="0" applyProtection="0">
      <alignment horizontal="left" vertical="center" indent="1"/>
    </xf>
    <xf numFmtId="4" fontId="36" fillId="94" borderId="73" applyNumberFormat="0" applyProtection="0">
      <alignment horizontal="left" vertical="center" indent="1"/>
    </xf>
    <xf numFmtId="4" fontId="36" fillId="94" borderId="73" applyNumberFormat="0" applyProtection="0">
      <alignment horizontal="left" vertical="center" indent="1"/>
    </xf>
    <xf numFmtId="4" fontId="36" fillId="94" borderId="73" applyNumberFormat="0" applyProtection="0">
      <alignment horizontal="left" vertical="center" indent="1"/>
    </xf>
    <xf numFmtId="4" fontId="36" fillId="94" borderId="73" applyNumberFormat="0" applyProtection="0">
      <alignment horizontal="left" vertical="center" indent="1"/>
    </xf>
    <xf numFmtId="4" fontId="36" fillId="94" borderId="73" applyNumberFormat="0" applyProtection="0">
      <alignment horizontal="left" vertical="center" indent="1"/>
    </xf>
    <xf numFmtId="4" fontId="36" fillId="94" borderId="73" applyNumberFormat="0" applyProtection="0">
      <alignment horizontal="left" vertical="center" indent="1"/>
    </xf>
    <xf numFmtId="4" fontId="36" fillId="94" borderId="73" applyNumberFormat="0" applyProtection="0">
      <alignment horizontal="left" vertical="center" indent="1"/>
    </xf>
    <xf numFmtId="4" fontId="36" fillId="94" borderId="73" applyNumberFormat="0" applyProtection="0">
      <alignment horizontal="left" vertical="center" indent="1"/>
    </xf>
    <xf numFmtId="4" fontId="36" fillId="94" borderId="73" applyNumberFormat="0" applyProtection="0">
      <alignment horizontal="left" vertical="center" indent="1"/>
    </xf>
    <xf numFmtId="4" fontId="36" fillId="94" borderId="73" applyNumberFormat="0" applyProtection="0">
      <alignment horizontal="left" vertical="center" indent="1"/>
    </xf>
    <xf numFmtId="4" fontId="36" fillId="94" borderId="73" applyNumberFormat="0" applyProtection="0">
      <alignment horizontal="left" vertical="center" indent="1"/>
    </xf>
    <xf numFmtId="4" fontId="36" fillId="94" borderId="73" applyNumberFormat="0" applyProtection="0">
      <alignment horizontal="left" vertical="center" indent="1"/>
    </xf>
    <xf numFmtId="4" fontId="36" fillId="94" borderId="73" applyNumberFormat="0" applyProtection="0">
      <alignment horizontal="left" vertical="center" indent="1"/>
    </xf>
    <xf numFmtId="4" fontId="36" fillId="94" borderId="73" applyNumberFormat="0" applyProtection="0">
      <alignment horizontal="left" vertical="center" indent="1"/>
    </xf>
    <xf numFmtId="4" fontId="36" fillId="94" borderId="73" applyNumberFormat="0" applyProtection="0">
      <alignment horizontal="left" vertical="center" indent="1"/>
    </xf>
    <xf numFmtId="4" fontId="36" fillId="94" borderId="73" applyNumberFormat="0" applyProtection="0">
      <alignment horizontal="left" vertical="center" indent="1"/>
    </xf>
    <xf numFmtId="4" fontId="36" fillId="94" borderId="73" applyNumberFormat="0" applyProtection="0">
      <alignment horizontal="left" vertical="center" indent="1"/>
    </xf>
    <xf numFmtId="4" fontId="36" fillId="94" borderId="73" applyNumberFormat="0" applyProtection="0">
      <alignment horizontal="left" vertical="center" indent="1"/>
    </xf>
    <xf numFmtId="4" fontId="36" fillId="94" borderId="73" applyNumberFormat="0" applyProtection="0">
      <alignment horizontal="left" vertical="center" indent="1"/>
    </xf>
    <xf numFmtId="4" fontId="36" fillId="94" borderId="73" applyNumberFormat="0" applyProtection="0">
      <alignment horizontal="left" vertical="center" indent="1"/>
    </xf>
    <xf numFmtId="4" fontId="36" fillId="94" borderId="73" applyNumberFormat="0" applyProtection="0">
      <alignment horizontal="left" vertical="center" indent="1"/>
    </xf>
    <xf numFmtId="4" fontId="36" fillId="94" borderId="73" applyNumberFormat="0" applyProtection="0">
      <alignment horizontal="left" vertical="center" indent="1"/>
    </xf>
    <xf numFmtId="4" fontId="36" fillId="94" borderId="73" applyNumberFormat="0" applyProtection="0">
      <alignment horizontal="left" vertical="center" indent="1"/>
    </xf>
    <xf numFmtId="4" fontId="36" fillId="94" borderId="73" applyNumberFormat="0" applyProtection="0">
      <alignment horizontal="left" vertical="center" indent="1"/>
    </xf>
    <xf numFmtId="4" fontId="36" fillId="94" borderId="73" applyNumberFormat="0" applyProtection="0">
      <alignment horizontal="left" vertical="center" indent="1"/>
    </xf>
    <xf numFmtId="4" fontId="36" fillId="94" borderId="73" applyNumberFormat="0" applyProtection="0">
      <alignment horizontal="left" vertical="center" indent="1"/>
    </xf>
    <xf numFmtId="4" fontId="36" fillId="94" borderId="73" applyNumberFormat="0" applyProtection="0">
      <alignment horizontal="left" vertical="center" indent="1"/>
    </xf>
    <xf numFmtId="4" fontId="36" fillId="94" borderId="73" applyNumberFormat="0" applyProtection="0">
      <alignment horizontal="left" vertical="center" indent="1"/>
    </xf>
    <xf numFmtId="4" fontId="36" fillId="94" borderId="73" applyNumberFormat="0" applyProtection="0">
      <alignment horizontal="left" vertical="center" indent="1"/>
    </xf>
    <xf numFmtId="4" fontId="36" fillId="94" borderId="73" applyNumberFormat="0" applyProtection="0">
      <alignment horizontal="left" vertical="center" indent="1"/>
    </xf>
    <xf numFmtId="4" fontId="36" fillId="94" borderId="73" applyNumberFormat="0" applyProtection="0">
      <alignment horizontal="left" vertical="center" indent="1"/>
    </xf>
    <xf numFmtId="4" fontId="36" fillId="94" borderId="73" applyNumberFormat="0" applyProtection="0">
      <alignment horizontal="left" vertical="center" indent="1"/>
    </xf>
    <xf numFmtId="4" fontId="36" fillId="94" borderId="73" applyNumberFormat="0" applyProtection="0">
      <alignment horizontal="left" vertical="center" indent="1"/>
    </xf>
    <xf numFmtId="4" fontId="36" fillId="94" borderId="73" applyNumberFormat="0" applyProtection="0">
      <alignment horizontal="left" vertical="center" indent="1"/>
    </xf>
    <xf numFmtId="4" fontId="36" fillId="94" borderId="73" applyNumberFormat="0" applyProtection="0">
      <alignment horizontal="left" vertical="center" indent="1"/>
    </xf>
    <xf numFmtId="4" fontId="36" fillId="94" borderId="73" applyNumberFormat="0" applyProtection="0">
      <alignment horizontal="left" vertical="center" indent="1"/>
    </xf>
    <xf numFmtId="4" fontId="36" fillId="94" borderId="73" applyNumberFormat="0" applyProtection="0">
      <alignment horizontal="left" vertical="center" indent="1"/>
    </xf>
    <xf numFmtId="4" fontId="36" fillId="94" borderId="73" applyNumberFormat="0" applyProtection="0">
      <alignment horizontal="left" vertical="center" indent="1"/>
    </xf>
    <xf numFmtId="4" fontId="36" fillId="94" borderId="73" applyNumberFormat="0" applyProtection="0">
      <alignment horizontal="left" vertical="center" indent="1"/>
    </xf>
    <xf numFmtId="4" fontId="36" fillId="94" borderId="73" applyNumberFormat="0" applyProtection="0">
      <alignment horizontal="left" vertical="center" indent="1"/>
    </xf>
    <xf numFmtId="4" fontId="36" fillId="94" borderId="73" applyNumberFormat="0" applyProtection="0">
      <alignment horizontal="left" vertical="center" indent="1"/>
    </xf>
    <xf numFmtId="4" fontId="36" fillId="94" borderId="73" applyNumberFormat="0" applyProtection="0">
      <alignment horizontal="left" vertical="center" indent="1"/>
    </xf>
    <xf numFmtId="4" fontId="36" fillId="94" borderId="73" applyNumberFormat="0" applyProtection="0">
      <alignment horizontal="left" vertical="center" indent="1"/>
    </xf>
    <xf numFmtId="4" fontId="36" fillId="94" borderId="73" applyNumberFormat="0" applyProtection="0">
      <alignment horizontal="left" vertical="center" indent="1"/>
    </xf>
    <xf numFmtId="4" fontId="36" fillId="94" borderId="73" applyNumberFormat="0" applyProtection="0">
      <alignment horizontal="left" vertical="center" indent="1"/>
    </xf>
    <xf numFmtId="4" fontId="36" fillId="94" borderId="73" applyNumberFormat="0" applyProtection="0">
      <alignment horizontal="left" vertical="center" indent="1"/>
    </xf>
    <xf numFmtId="4" fontId="36" fillId="94" borderId="73" applyNumberFormat="0" applyProtection="0">
      <alignment horizontal="left" vertical="center" indent="1"/>
    </xf>
    <xf numFmtId="4" fontId="36" fillId="94" borderId="73" applyNumberFormat="0" applyProtection="0">
      <alignment horizontal="left" vertical="center" indent="1"/>
    </xf>
    <xf numFmtId="4" fontId="36" fillId="94" borderId="73" applyNumberFormat="0" applyProtection="0">
      <alignment horizontal="left" vertical="center" indent="1"/>
    </xf>
    <xf numFmtId="4" fontId="36" fillId="94" borderId="73" applyNumberFormat="0" applyProtection="0">
      <alignment horizontal="left" vertical="center" indent="1"/>
    </xf>
    <xf numFmtId="4" fontId="36" fillId="94" borderId="73" applyNumberFormat="0" applyProtection="0">
      <alignment horizontal="left" vertical="center" indent="1"/>
    </xf>
    <xf numFmtId="4" fontId="36" fillId="94" borderId="73" applyNumberFormat="0" applyProtection="0">
      <alignment horizontal="left" vertical="center" indent="1"/>
    </xf>
    <xf numFmtId="4" fontId="36" fillId="94" borderId="73" applyNumberFormat="0" applyProtection="0">
      <alignment horizontal="left" vertical="center" indent="1"/>
    </xf>
    <xf numFmtId="4" fontId="36" fillId="94" borderId="73" applyNumberFormat="0" applyProtection="0">
      <alignment horizontal="left" vertical="center" indent="1"/>
    </xf>
    <xf numFmtId="4" fontId="36" fillId="94" borderId="73" applyNumberFormat="0" applyProtection="0">
      <alignment horizontal="left" vertical="center" indent="1"/>
    </xf>
    <xf numFmtId="4" fontId="36" fillId="94" borderId="73" applyNumberFormat="0" applyProtection="0">
      <alignment horizontal="left" vertical="center" indent="1"/>
    </xf>
    <xf numFmtId="4" fontId="36" fillId="94" borderId="73" applyNumberFormat="0" applyProtection="0">
      <alignment horizontal="left" vertical="center" indent="1"/>
    </xf>
    <xf numFmtId="4" fontId="36" fillId="94" borderId="73" applyNumberFormat="0" applyProtection="0">
      <alignment horizontal="left" vertical="center" indent="1"/>
    </xf>
    <xf numFmtId="4" fontId="36" fillId="94" borderId="73" applyNumberFormat="0" applyProtection="0">
      <alignment horizontal="left" vertical="center" indent="1"/>
    </xf>
    <xf numFmtId="4" fontId="36" fillId="94" borderId="73" applyNumberFormat="0" applyProtection="0">
      <alignment horizontal="left" vertical="center" indent="1"/>
    </xf>
    <xf numFmtId="4" fontId="36" fillId="94" borderId="73" applyNumberFormat="0" applyProtection="0">
      <alignment horizontal="left" vertical="center" indent="1"/>
    </xf>
    <xf numFmtId="4" fontId="36" fillId="94" borderId="73" applyNumberFormat="0" applyProtection="0">
      <alignment horizontal="left" vertical="center" indent="1"/>
    </xf>
    <xf numFmtId="4" fontId="36" fillId="94" borderId="73" applyNumberFormat="0" applyProtection="0">
      <alignment horizontal="left" vertical="center" indent="1"/>
    </xf>
    <xf numFmtId="4" fontId="36" fillId="94" borderId="73" applyNumberFormat="0" applyProtection="0">
      <alignment horizontal="left" vertical="center" indent="1"/>
    </xf>
    <xf numFmtId="4" fontId="36" fillId="94" borderId="73" applyNumberFormat="0" applyProtection="0">
      <alignment horizontal="left" vertical="center" indent="1"/>
    </xf>
    <xf numFmtId="4" fontId="36" fillId="94" borderId="73" applyNumberFormat="0" applyProtection="0">
      <alignment horizontal="left" vertical="center" indent="1"/>
    </xf>
    <xf numFmtId="4" fontId="36" fillId="94" borderId="73" applyNumberFormat="0" applyProtection="0">
      <alignment horizontal="left" vertical="center" indent="1"/>
    </xf>
    <xf numFmtId="4" fontId="36" fillId="94" borderId="73" applyNumberFormat="0" applyProtection="0">
      <alignment horizontal="left" vertical="center" indent="1"/>
    </xf>
    <xf numFmtId="4" fontId="36" fillId="94" borderId="73" applyNumberFormat="0" applyProtection="0">
      <alignment horizontal="left" vertical="center" indent="1"/>
    </xf>
    <xf numFmtId="4" fontId="36" fillId="94" borderId="73" applyNumberFormat="0" applyProtection="0">
      <alignment horizontal="left" vertical="center" indent="1"/>
    </xf>
    <xf numFmtId="4" fontId="36" fillId="94" borderId="73" applyNumberFormat="0" applyProtection="0">
      <alignment horizontal="left" vertical="center" indent="1"/>
    </xf>
    <xf numFmtId="4" fontId="36" fillId="94" borderId="73" applyNumberFormat="0" applyProtection="0">
      <alignment horizontal="left" vertical="center" indent="1"/>
    </xf>
    <xf numFmtId="4" fontId="36" fillId="94" borderId="73" applyNumberFormat="0" applyProtection="0">
      <alignment horizontal="left" vertical="center" indent="1"/>
    </xf>
    <xf numFmtId="4" fontId="36" fillId="94" borderId="73" applyNumberFormat="0" applyProtection="0">
      <alignment horizontal="left" vertical="center" indent="1"/>
    </xf>
    <xf numFmtId="4" fontId="36" fillId="94" borderId="73" applyNumberFormat="0" applyProtection="0">
      <alignment horizontal="left" vertical="center" indent="1"/>
    </xf>
    <xf numFmtId="4" fontId="36" fillId="94" borderId="73" applyNumberFormat="0" applyProtection="0">
      <alignment horizontal="left" vertical="center" indent="1"/>
    </xf>
    <xf numFmtId="4" fontId="36" fillId="94" borderId="73" applyNumberFormat="0" applyProtection="0">
      <alignment horizontal="left" vertical="center" indent="1"/>
    </xf>
    <xf numFmtId="4" fontId="36" fillId="94" borderId="73" applyNumberFormat="0" applyProtection="0">
      <alignment horizontal="left" vertical="center" indent="1"/>
    </xf>
    <xf numFmtId="4" fontId="36" fillId="94" borderId="73" applyNumberFormat="0" applyProtection="0">
      <alignment horizontal="left" vertical="center" indent="1"/>
    </xf>
    <xf numFmtId="4" fontId="36" fillId="94" borderId="73" applyNumberFormat="0" applyProtection="0">
      <alignment horizontal="left" vertical="center" indent="1"/>
    </xf>
    <xf numFmtId="4" fontId="36" fillId="94" borderId="73" applyNumberFormat="0" applyProtection="0">
      <alignment horizontal="left" vertical="center" indent="1"/>
    </xf>
    <xf numFmtId="4" fontId="36" fillId="94" borderId="73" applyNumberFormat="0" applyProtection="0">
      <alignment horizontal="left" vertical="center" indent="1"/>
    </xf>
    <xf numFmtId="4" fontId="36" fillId="94" borderId="73" applyNumberFormat="0" applyProtection="0">
      <alignment horizontal="left" vertical="center" indent="1"/>
    </xf>
    <xf numFmtId="4" fontId="36" fillId="94" borderId="73" applyNumberFormat="0" applyProtection="0">
      <alignment horizontal="left" vertical="center" indent="1"/>
    </xf>
    <xf numFmtId="4" fontId="36" fillId="94" borderId="73" applyNumberFormat="0" applyProtection="0">
      <alignment horizontal="left" vertical="center" indent="1"/>
    </xf>
    <xf numFmtId="4" fontId="36" fillId="94" borderId="73" applyNumberFormat="0" applyProtection="0">
      <alignment horizontal="left" vertical="center" indent="1"/>
    </xf>
    <xf numFmtId="4" fontId="36" fillId="94" borderId="73" applyNumberFormat="0" applyProtection="0">
      <alignment horizontal="left" vertical="center" indent="1"/>
    </xf>
    <xf numFmtId="4" fontId="36" fillId="94" borderId="73" applyNumberFormat="0" applyProtection="0">
      <alignment horizontal="left" vertical="center" indent="1"/>
    </xf>
    <xf numFmtId="4" fontId="36" fillId="94" borderId="73" applyNumberFormat="0" applyProtection="0">
      <alignment horizontal="left" vertical="center" indent="1"/>
    </xf>
    <xf numFmtId="4" fontId="36" fillId="94" borderId="73" applyNumberFormat="0" applyProtection="0">
      <alignment horizontal="left" vertical="center" indent="1"/>
    </xf>
    <xf numFmtId="4" fontId="36" fillId="94" borderId="73" applyNumberFormat="0" applyProtection="0">
      <alignment horizontal="left" vertical="center" indent="1"/>
    </xf>
    <xf numFmtId="4" fontId="36" fillId="94" borderId="73" applyNumberFormat="0" applyProtection="0">
      <alignment horizontal="left" vertical="center" indent="1"/>
    </xf>
    <xf numFmtId="4" fontId="36" fillId="94" borderId="73" applyNumberFormat="0" applyProtection="0">
      <alignment horizontal="left" vertical="center" indent="1"/>
    </xf>
    <xf numFmtId="4" fontId="36" fillId="94" borderId="73" applyNumberFormat="0" applyProtection="0">
      <alignment horizontal="left" vertical="center" indent="1"/>
    </xf>
    <xf numFmtId="4" fontId="36" fillId="94" borderId="73" applyNumberFormat="0" applyProtection="0">
      <alignment horizontal="left" vertical="center" indent="1"/>
    </xf>
    <xf numFmtId="4" fontId="36" fillId="94" borderId="73" applyNumberFormat="0" applyProtection="0">
      <alignment horizontal="left" vertical="center" indent="1"/>
    </xf>
    <xf numFmtId="4" fontId="36" fillId="94" borderId="73" applyNumberFormat="0" applyProtection="0">
      <alignment horizontal="left" vertical="center" indent="1"/>
    </xf>
    <xf numFmtId="4" fontId="36" fillId="94" borderId="73" applyNumberFormat="0" applyProtection="0">
      <alignment horizontal="left" vertical="center" indent="1"/>
    </xf>
    <xf numFmtId="4" fontId="36" fillId="94" borderId="73" applyNumberFormat="0" applyProtection="0">
      <alignment horizontal="left" vertical="center" indent="1"/>
    </xf>
    <xf numFmtId="4" fontId="36" fillId="94" borderId="73" applyNumberFormat="0" applyProtection="0">
      <alignment horizontal="left" vertical="center" indent="1"/>
    </xf>
    <xf numFmtId="4" fontId="36" fillId="94" borderId="73" applyNumberFormat="0" applyProtection="0">
      <alignment horizontal="left" vertical="center" indent="1"/>
    </xf>
    <xf numFmtId="4" fontId="36" fillId="94" borderId="73" applyNumberFormat="0" applyProtection="0">
      <alignment horizontal="left" vertical="center" indent="1"/>
    </xf>
    <xf numFmtId="4" fontId="36" fillId="94" borderId="73" applyNumberFormat="0" applyProtection="0">
      <alignment horizontal="left" vertical="center" indent="1"/>
    </xf>
    <xf numFmtId="4" fontId="36" fillId="94" borderId="73" applyNumberFormat="0" applyProtection="0">
      <alignment horizontal="left" vertical="center" indent="1"/>
    </xf>
    <xf numFmtId="4" fontId="36" fillId="94" borderId="73" applyNumberFormat="0" applyProtection="0">
      <alignment horizontal="left" vertical="center" indent="1"/>
    </xf>
    <xf numFmtId="4" fontId="36" fillId="94" borderId="73" applyNumberFormat="0" applyProtection="0">
      <alignment horizontal="left" vertical="center" indent="1"/>
    </xf>
    <xf numFmtId="4" fontId="36" fillId="94" borderId="73" applyNumberFormat="0" applyProtection="0">
      <alignment horizontal="left" vertical="center" indent="1"/>
    </xf>
    <xf numFmtId="4" fontId="36" fillId="94" borderId="73" applyNumberFormat="0" applyProtection="0">
      <alignment horizontal="left" vertical="center" indent="1"/>
    </xf>
    <xf numFmtId="4" fontId="36" fillId="94" borderId="73" applyNumberFormat="0" applyProtection="0">
      <alignment horizontal="left" vertical="center" indent="1"/>
    </xf>
    <xf numFmtId="4" fontId="36" fillId="94" borderId="73" applyNumberFormat="0" applyProtection="0">
      <alignment horizontal="left" vertical="center" indent="1"/>
    </xf>
    <xf numFmtId="4" fontId="36" fillId="94" borderId="73" applyNumberFormat="0" applyProtection="0">
      <alignment horizontal="left" vertical="center" indent="1"/>
    </xf>
    <xf numFmtId="4" fontId="36" fillId="94" borderId="73" applyNumberFormat="0" applyProtection="0">
      <alignment horizontal="left" vertical="center" indent="1"/>
    </xf>
    <xf numFmtId="4" fontId="36" fillId="94" borderId="73" applyNumberFormat="0" applyProtection="0">
      <alignment horizontal="left" vertical="center" indent="1"/>
    </xf>
    <xf numFmtId="4" fontId="36" fillId="94" borderId="73" applyNumberFormat="0" applyProtection="0">
      <alignment horizontal="left" vertical="center" indent="1"/>
    </xf>
    <xf numFmtId="4" fontId="36" fillId="94" borderId="73" applyNumberFormat="0" applyProtection="0">
      <alignment horizontal="left" vertical="center" indent="1"/>
    </xf>
    <xf numFmtId="4" fontId="36" fillId="94" borderId="73" applyNumberFormat="0" applyProtection="0">
      <alignment horizontal="left" vertical="center" indent="1"/>
    </xf>
    <xf numFmtId="4" fontId="36" fillId="94" borderId="73" applyNumberFormat="0" applyProtection="0">
      <alignment horizontal="left" vertical="center" indent="1"/>
    </xf>
    <xf numFmtId="4" fontId="36" fillId="94" borderId="73" applyNumberFormat="0" applyProtection="0">
      <alignment horizontal="left" vertical="center" indent="1"/>
    </xf>
    <xf numFmtId="4" fontId="36" fillId="94" borderId="73" applyNumberFormat="0" applyProtection="0">
      <alignment horizontal="left" vertical="center" indent="1"/>
    </xf>
    <xf numFmtId="4" fontId="36" fillId="94" borderId="73" applyNumberFormat="0" applyProtection="0">
      <alignment horizontal="left" vertical="center" indent="1"/>
    </xf>
    <xf numFmtId="4" fontId="36" fillId="94" borderId="73" applyNumberFormat="0" applyProtection="0">
      <alignment horizontal="left" vertical="center" indent="1"/>
    </xf>
    <xf numFmtId="4" fontId="36" fillId="94" borderId="73" applyNumberFormat="0" applyProtection="0">
      <alignment horizontal="left" vertical="center" indent="1"/>
    </xf>
    <xf numFmtId="4" fontId="36" fillId="94" borderId="73" applyNumberFormat="0" applyProtection="0">
      <alignment horizontal="left" vertical="center" indent="1"/>
    </xf>
    <xf numFmtId="4" fontId="36" fillId="94" borderId="73" applyNumberFormat="0" applyProtection="0">
      <alignment horizontal="left" vertical="center" indent="1"/>
    </xf>
    <xf numFmtId="4" fontId="36" fillId="94" borderId="73" applyNumberFormat="0" applyProtection="0">
      <alignment horizontal="left" vertical="center" indent="1"/>
    </xf>
    <xf numFmtId="4" fontId="36" fillId="94" borderId="73" applyNumberFormat="0" applyProtection="0">
      <alignment horizontal="left" vertical="center" indent="1"/>
    </xf>
    <xf numFmtId="4" fontId="36" fillId="94" borderId="73" applyNumberFormat="0" applyProtection="0">
      <alignment horizontal="left" vertical="center" indent="1"/>
    </xf>
    <xf numFmtId="4" fontId="36" fillId="94" borderId="73" applyNumberFormat="0" applyProtection="0">
      <alignment horizontal="left" vertical="center" indent="1"/>
    </xf>
    <xf numFmtId="4" fontId="36" fillId="94" borderId="73" applyNumberFormat="0" applyProtection="0">
      <alignment horizontal="left" vertical="center" indent="1"/>
    </xf>
    <xf numFmtId="4" fontId="36" fillId="94" borderId="73" applyNumberFormat="0" applyProtection="0">
      <alignment horizontal="left" vertical="center" indent="1"/>
    </xf>
    <xf numFmtId="4" fontId="36" fillId="94" borderId="73" applyNumberFormat="0" applyProtection="0">
      <alignment horizontal="left" vertical="center" indent="1"/>
    </xf>
    <xf numFmtId="4" fontId="36" fillId="94" borderId="73" applyNumberFormat="0" applyProtection="0">
      <alignment horizontal="left" vertical="center" indent="1"/>
    </xf>
    <xf numFmtId="4" fontId="36" fillId="94" borderId="73" applyNumberFormat="0" applyProtection="0">
      <alignment horizontal="left" vertical="center" indent="1"/>
    </xf>
    <xf numFmtId="4" fontId="36" fillId="94" borderId="73" applyNumberFormat="0" applyProtection="0">
      <alignment horizontal="left" vertical="center" indent="1"/>
    </xf>
    <xf numFmtId="4" fontId="36" fillId="94" borderId="73" applyNumberFormat="0" applyProtection="0">
      <alignment horizontal="left" vertical="center" indent="1"/>
    </xf>
    <xf numFmtId="4" fontId="36" fillId="94" borderId="73" applyNumberFormat="0" applyProtection="0">
      <alignment horizontal="left" vertical="center" indent="1"/>
    </xf>
    <xf numFmtId="4" fontId="36" fillId="94" borderId="73" applyNumberFormat="0" applyProtection="0">
      <alignment horizontal="left" vertical="center" indent="1"/>
    </xf>
    <xf numFmtId="4" fontId="36" fillId="94" borderId="73" applyNumberFormat="0" applyProtection="0">
      <alignment horizontal="left" vertical="center" indent="1"/>
    </xf>
    <xf numFmtId="4" fontId="36" fillId="94" borderId="73" applyNumberFormat="0" applyProtection="0">
      <alignment horizontal="left" vertical="center" indent="1"/>
    </xf>
    <xf numFmtId="4" fontId="36" fillId="94" borderId="73" applyNumberFormat="0" applyProtection="0">
      <alignment horizontal="left" vertical="center" indent="1"/>
    </xf>
    <xf numFmtId="4" fontId="36" fillId="94" borderId="73" applyNumberFormat="0" applyProtection="0">
      <alignment horizontal="left" vertical="center" indent="1"/>
    </xf>
    <xf numFmtId="4" fontId="36" fillId="94" borderId="73" applyNumberFormat="0" applyProtection="0">
      <alignment horizontal="left" vertical="center" indent="1"/>
    </xf>
    <xf numFmtId="4" fontId="36" fillId="94" borderId="73" applyNumberFormat="0" applyProtection="0">
      <alignment horizontal="left" vertical="center" indent="1"/>
    </xf>
    <xf numFmtId="4" fontId="36" fillId="94" borderId="73" applyNumberFormat="0" applyProtection="0">
      <alignment horizontal="left" vertical="center" indent="1"/>
    </xf>
    <xf numFmtId="4" fontId="36" fillId="94" borderId="73" applyNumberFormat="0" applyProtection="0">
      <alignment horizontal="left" vertical="center" indent="1"/>
    </xf>
    <xf numFmtId="4" fontId="36" fillId="94" borderId="73" applyNumberFormat="0" applyProtection="0">
      <alignment horizontal="left" vertical="center" indent="1"/>
    </xf>
    <xf numFmtId="4" fontId="36" fillId="94" borderId="73" applyNumberFormat="0" applyProtection="0">
      <alignment horizontal="left" vertical="center" indent="1"/>
    </xf>
    <xf numFmtId="4" fontId="36" fillId="94" borderId="73" applyNumberFormat="0" applyProtection="0">
      <alignment horizontal="left" vertical="center" indent="1"/>
    </xf>
    <xf numFmtId="4" fontId="36" fillId="94" borderId="73" applyNumberFormat="0" applyProtection="0">
      <alignment horizontal="left" vertical="center" indent="1"/>
    </xf>
    <xf numFmtId="4" fontId="36" fillId="94" borderId="73" applyNumberFormat="0" applyProtection="0">
      <alignment horizontal="left" vertical="center" indent="1"/>
    </xf>
    <xf numFmtId="4" fontId="36" fillId="94" borderId="73" applyNumberFormat="0" applyProtection="0">
      <alignment horizontal="left" vertical="center" indent="1"/>
    </xf>
    <xf numFmtId="4" fontId="36" fillId="94" borderId="73" applyNumberFormat="0" applyProtection="0">
      <alignment horizontal="left" vertical="center" indent="1"/>
    </xf>
    <xf numFmtId="4" fontId="36" fillId="94" borderId="73" applyNumberFormat="0" applyProtection="0">
      <alignment horizontal="left" vertical="center" indent="1"/>
    </xf>
    <xf numFmtId="4" fontId="36" fillId="94" borderId="73" applyNumberFormat="0" applyProtection="0">
      <alignment horizontal="left" vertical="center" indent="1"/>
    </xf>
    <xf numFmtId="4" fontId="36" fillId="94" borderId="73" applyNumberFormat="0" applyProtection="0">
      <alignment horizontal="left" vertical="center" indent="1"/>
    </xf>
    <xf numFmtId="4" fontId="36" fillId="94" borderId="73" applyNumberFormat="0" applyProtection="0">
      <alignment horizontal="left" vertical="center" indent="1"/>
    </xf>
    <xf numFmtId="4" fontId="36" fillId="94" borderId="73" applyNumberFormat="0" applyProtection="0">
      <alignment horizontal="left" vertical="center" indent="1"/>
    </xf>
    <xf numFmtId="4" fontId="36" fillId="94" borderId="73" applyNumberFormat="0" applyProtection="0">
      <alignment horizontal="left" vertical="center" indent="1"/>
    </xf>
    <xf numFmtId="4" fontId="36" fillId="94" borderId="73" applyNumberFormat="0" applyProtection="0">
      <alignment horizontal="left" vertical="center" indent="1"/>
    </xf>
    <xf numFmtId="4" fontId="36" fillId="94" borderId="73" applyNumberFormat="0" applyProtection="0">
      <alignment horizontal="left" vertical="center" indent="1"/>
    </xf>
    <xf numFmtId="4" fontId="36" fillId="94" borderId="73" applyNumberFormat="0" applyProtection="0">
      <alignment horizontal="left" vertical="center" indent="1"/>
    </xf>
    <xf numFmtId="4" fontId="36" fillId="94" borderId="73" applyNumberFormat="0" applyProtection="0">
      <alignment horizontal="left" vertical="center" indent="1"/>
    </xf>
    <xf numFmtId="4" fontId="36" fillId="94" borderId="73" applyNumberFormat="0" applyProtection="0">
      <alignment horizontal="left" vertical="center" indent="1"/>
    </xf>
    <xf numFmtId="4" fontId="36" fillId="94" borderId="73" applyNumberFormat="0" applyProtection="0">
      <alignment horizontal="left" vertical="center" indent="1"/>
    </xf>
    <xf numFmtId="4" fontId="36" fillId="94" borderId="73" applyNumberFormat="0" applyProtection="0">
      <alignment horizontal="left" vertical="center" indent="1"/>
    </xf>
    <xf numFmtId="4" fontId="36" fillId="94" borderId="73" applyNumberFormat="0" applyProtection="0">
      <alignment horizontal="left" vertical="center" indent="1"/>
    </xf>
    <xf numFmtId="4" fontId="36" fillId="94" borderId="73" applyNumberFormat="0" applyProtection="0">
      <alignment horizontal="left" vertical="center" indent="1"/>
    </xf>
    <xf numFmtId="4" fontId="36" fillId="94" borderId="73" applyNumberFormat="0" applyProtection="0">
      <alignment horizontal="left" vertical="center" indent="1"/>
    </xf>
    <xf numFmtId="4" fontId="36" fillId="94" borderId="73" applyNumberFormat="0" applyProtection="0">
      <alignment horizontal="left" vertical="center" indent="1"/>
    </xf>
    <xf numFmtId="4" fontId="36" fillId="94" borderId="73" applyNumberFormat="0" applyProtection="0">
      <alignment horizontal="left" vertical="center" indent="1"/>
    </xf>
    <xf numFmtId="4" fontId="36" fillId="94" borderId="73" applyNumberFormat="0" applyProtection="0">
      <alignment horizontal="left" vertical="center" indent="1"/>
    </xf>
    <xf numFmtId="4" fontId="36" fillId="94" borderId="73" applyNumberFormat="0" applyProtection="0">
      <alignment horizontal="left" vertical="center" indent="1"/>
    </xf>
    <xf numFmtId="4" fontId="36" fillId="94" borderId="73" applyNumberFormat="0" applyProtection="0">
      <alignment horizontal="left" vertical="center" indent="1"/>
    </xf>
    <xf numFmtId="4" fontId="36" fillId="94" borderId="73" applyNumberFormat="0" applyProtection="0">
      <alignment horizontal="left" vertical="center" indent="1"/>
    </xf>
    <xf numFmtId="4" fontId="36" fillId="94" borderId="73" applyNumberFormat="0" applyProtection="0">
      <alignment horizontal="left" vertical="center" indent="1"/>
    </xf>
    <xf numFmtId="4" fontId="36" fillId="94" borderId="73" applyNumberFormat="0" applyProtection="0">
      <alignment horizontal="left" vertical="center" indent="1"/>
    </xf>
    <xf numFmtId="4" fontId="36" fillId="94" borderId="73" applyNumberFormat="0" applyProtection="0">
      <alignment horizontal="left" vertical="center" indent="1"/>
    </xf>
    <xf numFmtId="4" fontId="36" fillId="94" borderId="73" applyNumberFormat="0" applyProtection="0">
      <alignment horizontal="left" vertical="center" indent="1"/>
    </xf>
    <xf numFmtId="4" fontId="36" fillId="94" borderId="73" applyNumberFormat="0" applyProtection="0">
      <alignment horizontal="left" vertical="center" indent="1"/>
    </xf>
    <xf numFmtId="4" fontId="36" fillId="94" borderId="73" applyNumberFormat="0" applyProtection="0">
      <alignment horizontal="left" vertical="center" indent="1"/>
    </xf>
    <xf numFmtId="4" fontId="36" fillId="94" borderId="73" applyNumberFormat="0" applyProtection="0">
      <alignment horizontal="left" vertical="center" indent="1"/>
    </xf>
    <xf numFmtId="4" fontId="36" fillId="94" borderId="73" applyNumberFormat="0" applyProtection="0">
      <alignment horizontal="left" vertical="center" indent="1"/>
    </xf>
    <xf numFmtId="4" fontId="36" fillId="94" borderId="73" applyNumberFormat="0" applyProtection="0">
      <alignment horizontal="left" vertical="center" indent="1"/>
    </xf>
    <xf numFmtId="4" fontId="36" fillId="94" borderId="73" applyNumberFormat="0" applyProtection="0">
      <alignment horizontal="left" vertical="center" indent="1"/>
    </xf>
    <xf numFmtId="4" fontId="36" fillId="94" borderId="73" applyNumberFormat="0" applyProtection="0">
      <alignment horizontal="left" vertical="center" indent="1"/>
    </xf>
    <xf numFmtId="4" fontId="36" fillId="94" borderId="73" applyNumberFormat="0" applyProtection="0">
      <alignment horizontal="left" vertical="center" indent="1"/>
    </xf>
    <xf numFmtId="4" fontId="36" fillId="94" borderId="73" applyNumberFormat="0" applyProtection="0">
      <alignment horizontal="left" vertical="center" indent="1"/>
    </xf>
    <xf numFmtId="4" fontId="36" fillId="94" borderId="73" applyNumberFormat="0" applyProtection="0">
      <alignment horizontal="left" vertical="center" indent="1"/>
    </xf>
    <xf numFmtId="4" fontId="36" fillId="94" borderId="73" applyNumberFormat="0" applyProtection="0">
      <alignment horizontal="left" vertical="center" indent="1"/>
    </xf>
    <xf numFmtId="4" fontId="36" fillId="94" borderId="73" applyNumberFormat="0" applyProtection="0">
      <alignment horizontal="left" vertical="center" indent="1"/>
    </xf>
    <xf numFmtId="4" fontId="36" fillId="94" borderId="73" applyNumberFormat="0" applyProtection="0">
      <alignment horizontal="left" vertical="center" indent="1"/>
    </xf>
    <xf numFmtId="4" fontId="36" fillId="94" borderId="73" applyNumberFormat="0" applyProtection="0">
      <alignment horizontal="left" vertical="center" indent="1"/>
    </xf>
    <xf numFmtId="4" fontId="36" fillId="94" borderId="73" applyNumberFormat="0" applyProtection="0">
      <alignment horizontal="left" vertical="center" indent="1"/>
    </xf>
    <xf numFmtId="4" fontId="36" fillId="94" borderId="73" applyNumberFormat="0" applyProtection="0">
      <alignment horizontal="left" vertical="center" indent="1"/>
    </xf>
    <xf numFmtId="4" fontId="36" fillId="94" borderId="73" applyNumberFormat="0" applyProtection="0">
      <alignment horizontal="left" vertical="center" indent="1"/>
    </xf>
    <xf numFmtId="4" fontId="36" fillId="94" borderId="73" applyNumberFormat="0" applyProtection="0">
      <alignment horizontal="left" vertical="center" indent="1"/>
    </xf>
    <xf numFmtId="4" fontId="36" fillId="94" borderId="73" applyNumberFormat="0" applyProtection="0">
      <alignment horizontal="left" vertical="center" indent="1"/>
    </xf>
    <xf numFmtId="4" fontId="36" fillId="94" borderId="73" applyNumberFormat="0" applyProtection="0">
      <alignment horizontal="left" vertical="center" indent="1"/>
    </xf>
    <xf numFmtId="4" fontId="36" fillId="94" borderId="73" applyNumberFormat="0" applyProtection="0">
      <alignment horizontal="left" vertical="center" indent="1"/>
    </xf>
    <xf numFmtId="4" fontId="36" fillId="94" borderId="73" applyNumberFormat="0" applyProtection="0">
      <alignment horizontal="left" vertical="center" indent="1"/>
    </xf>
    <xf numFmtId="4" fontId="36" fillId="94" borderId="73" applyNumberFormat="0" applyProtection="0">
      <alignment horizontal="left" vertical="center" indent="1"/>
    </xf>
    <xf numFmtId="4" fontId="36" fillId="94" borderId="73" applyNumberFormat="0" applyProtection="0">
      <alignment horizontal="left" vertical="center" indent="1"/>
    </xf>
    <xf numFmtId="4" fontId="36" fillId="94" borderId="73" applyNumberFormat="0" applyProtection="0">
      <alignment horizontal="left" vertical="center" indent="1"/>
    </xf>
    <xf numFmtId="4" fontId="36" fillId="94" borderId="73" applyNumberFormat="0" applyProtection="0">
      <alignment horizontal="left" vertical="center" indent="1"/>
    </xf>
    <xf numFmtId="4" fontId="36" fillId="94" borderId="73" applyNumberFormat="0" applyProtection="0">
      <alignment horizontal="left" vertical="center" indent="1"/>
    </xf>
    <xf numFmtId="4" fontId="36" fillId="94" borderId="73" applyNumberFormat="0" applyProtection="0">
      <alignment horizontal="left" vertical="center" indent="1"/>
    </xf>
    <xf numFmtId="4" fontId="36" fillId="94" borderId="73" applyNumberFormat="0" applyProtection="0">
      <alignment horizontal="left" vertical="center" indent="1"/>
    </xf>
    <xf numFmtId="4" fontId="36" fillId="94" borderId="73" applyNumberFormat="0" applyProtection="0">
      <alignment horizontal="left" vertical="center" indent="1"/>
    </xf>
    <xf numFmtId="4" fontId="36" fillId="94" borderId="73" applyNumberFormat="0" applyProtection="0">
      <alignment horizontal="left" vertical="center" indent="1"/>
    </xf>
    <xf numFmtId="4" fontId="36" fillId="94" borderId="73" applyNumberFormat="0" applyProtection="0">
      <alignment horizontal="left" vertical="center" indent="1"/>
    </xf>
    <xf numFmtId="4" fontId="36" fillId="94" borderId="73" applyNumberFormat="0" applyProtection="0">
      <alignment horizontal="left" vertical="center" indent="1"/>
    </xf>
    <xf numFmtId="4" fontId="36" fillId="94" borderId="73" applyNumberFormat="0" applyProtection="0">
      <alignment horizontal="left" vertical="center" indent="1"/>
    </xf>
    <xf numFmtId="4" fontId="36" fillId="94" borderId="73" applyNumberFormat="0" applyProtection="0">
      <alignment horizontal="left" vertical="center" indent="1"/>
    </xf>
    <xf numFmtId="4" fontId="36" fillId="94" borderId="73" applyNumberFormat="0" applyProtection="0">
      <alignment horizontal="left" vertical="center" indent="1"/>
    </xf>
    <xf numFmtId="4" fontId="36" fillId="94" borderId="73" applyNumberFormat="0" applyProtection="0">
      <alignment horizontal="left" vertical="center" indent="1"/>
    </xf>
    <xf numFmtId="4" fontId="36" fillId="94" borderId="73" applyNumberFormat="0" applyProtection="0">
      <alignment horizontal="left" vertical="center" indent="1"/>
    </xf>
    <xf numFmtId="4" fontId="36" fillId="94" borderId="73" applyNumberFormat="0" applyProtection="0">
      <alignment horizontal="left" vertical="center" indent="1"/>
    </xf>
    <xf numFmtId="4" fontId="36" fillId="94" borderId="73" applyNumberFormat="0" applyProtection="0">
      <alignment horizontal="left" vertical="center" indent="1"/>
    </xf>
    <xf numFmtId="4" fontId="36" fillId="94" borderId="73" applyNumberFormat="0" applyProtection="0">
      <alignment horizontal="left" vertical="center" indent="1"/>
    </xf>
    <xf numFmtId="4" fontId="36" fillId="94" borderId="73" applyNumberFormat="0" applyProtection="0">
      <alignment horizontal="left" vertical="center" indent="1"/>
    </xf>
    <xf numFmtId="4" fontId="36" fillId="94" borderId="73" applyNumberFormat="0" applyProtection="0">
      <alignment horizontal="left" vertical="center" indent="1"/>
    </xf>
    <xf numFmtId="4" fontId="36" fillId="94" borderId="73" applyNumberFormat="0" applyProtection="0">
      <alignment horizontal="left" vertical="center" indent="1"/>
    </xf>
    <xf numFmtId="4" fontId="36" fillId="94" borderId="73" applyNumberFormat="0" applyProtection="0">
      <alignment horizontal="left" vertical="center" indent="1"/>
    </xf>
    <xf numFmtId="4" fontId="36" fillId="94" borderId="73" applyNumberFormat="0" applyProtection="0">
      <alignment horizontal="left" vertical="center" indent="1"/>
    </xf>
    <xf numFmtId="4" fontId="36" fillId="94" borderId="73" applyNumberFormat="0" applyProtection="0">
      <alignment horizontal="left" vertical="center" indent="1"/>
    </xf>
    <xf numFmtId="4" fontId="36" fillId="94" borderId="73" applyNumberFormat="0" applyProtection="0">
      <alignment horizontal="left" vertical="center" indent="1"/>
    </xf>
    <xf numFmtId="4" fontId="36" fillId="94" borderId="73" applyNumberFormat="0" applyProtection="0">
      <alignment horizontal="left" vertical="center" indent="1"/>
    </xf>
    <xf numFmtId="4" fontId="36" fillId="94" borderId="73" applyNumberFormat="0" applyProtection="0">
      <alignment horizontal="left" vertical="center" indent="1"/>
    </xf>
    <xf numFmtId="4" fontId="36" fillId="94" borderId="73" applyNumberFormat="0" applyProtection="0">
      <alignment horizontal="left" vertical="center" indent="1"/>
    </xf>
    <xf numFmtId="4" fontId="36" fillId="94" borderId="73" applyNumberFormat="0" applyProtection="0">
      <alignment horizontal="left" vertical="center" indent="1"/>
    </xf>
    <xf numFmtId="4" fontId="36" fillId="94" borderId="73" applyNumberFormat="0" applyProtection="0">
      <alignment horizontal="left" vertical="center" indent="1"/>
    </xf>
    <xf numFmtId="4" fontId="36" fillId="94" borderId="73" applyNumberFormat="0" applyProtection="0">
      <alignment horizontal="left" vertical="center" indent="1"/>
    </xf>
    <xf numFmtId="4" fontId="36" fillId="94" borderId="73" applyNumberFormat="0" applyProtection="0">
      <alignment horizontal="left" vertical="center" indent="1"/>
    </xf>
    <xf numFmtId="4" fontId="36" fillId="94" borderId="73" applyNumberFormat="0" applyProtection="0">
      <alignment horizontal="left" vertical="center" indent="1"/>
    </xf>
    <xf numFmtId="4" fontId="36" fillId="94" borderId="73" applyNumberFormat="0" applyProtection="0">
      <alignment horizontal="left" vertical="center" indent="1"/>
    </xf>
    <xf numFmtId="4" fontId="36" fillId="94" borderId="73" applyNumberFormat="0" applyProtection="0">
      <alignment horizontal="left" vertical="center" indent="1"/>
    </xf>
    <xf numFmtId="4" fontId="36" fillId="94" borderId="73" applyNumberFormat="0" applyProtection="0">
      <alignment horizontal="left" vertical="center" indent="1"/>
    </xf>
    <xf numFmtId="4" fontId="36" fillId="94" borderId="73" applyNumberFormat="0" applyProtection="0">
      <alignment horizontal="left" vertical="center" indent="1"/>
    </xf>
    <xf numFmtId="4" fontId="36" fillId="94" borderId="73" applyNumberFormat="0" applyProtection="0">
      <alignment horizontal="left" vertical="center" indent="1"/>
    </xf>
    <xf numFmtId="4" fontId="36" fillId="94" borderId="73" applyNumberFormat="0" applyProtection="0">
      <alignment horizontal="left" vertical="center" indent="1"/>
    </xf>
    <xf numFmtId="4" fontId="36" fillId="94" borderId="73" applyNumberFormat="0" applyProtection="0">
      <alignment horizontal="left" vertical="center" indent="1"/>
    </xf>
    <xf numFmtId="4" fontId="36" fillId="94" borderId="73" applyNumberFormat="0" applyProtection="0">
      <alignment horizontal="left" vertical="center" indent="1"/>
    </xf>
    <xf numFmtId="4" fontId="36" fillId="94" borderId="73" applyNumberFormat="0" applyProtection="0">
      <alignment horizontal="left" vertical="center" indent="1"/>
    </xf>
    <xf numFmtId="4" fontId="36" fillId="94" borderId="73" applyNumberFormat="0" applyProtection="0">
      <alignment horizontal="left" vertical="center" indent="1"/>
    </xf>
    <xf numFmtId="4" fontId="36" fillId="94" borderId="73" applyNumberFormat="0" applyProtection="0">
      <alignment horizontal="left" vertical="center" indent="1"/>
    </xf>
    <xf numFmtId="4" fontId="36" fillId="94" borderId="73" applyNumberFormat="0" applyProtection="0">
      <alignment horizontal="left" vertical="center" indent="1"/>
    </xf>
    <xf numFmtId="4" fontId="36" fillId="94" borderId="73" applyNumberFormat="0" applyProtection="0">
      <alignment horizontal="left" vertical="center" indent="1"/>
    </xf>
    <xf numFmtId="4" fontId="36" fillId="94" borderId="73" applyNumberFormat="0" applyProtection="0">
      <alignment horizontal="left" vertical="center" indent="1"/>
    </xf>
    <xf numFmtId="4" fontId="36" fillId="94" borderId="73" applyNumberFormat="0" applyProtection="0">
      <alignment horizontal="left" vertical="center" indent="1"/>
    </xf>
    <xf numFmtId="4" fontId="36" fillId="94" borderId="73" applyNumberFormat="0" applyProtection="0">
      <alignment horizontal="left" vertical="center" indent="1"/>
    </xf>
    <xf numFmtId="4" fontId="36" fillId="94" borderId="73" applyNumberFormat="0" applyProtection="0">
      <alignment horizontal="left" vertical="center" indent="1"/>
    </xf>
    <xf numFmtId="4" fontId="36" fillId="94" borderId="73" applyNumberFormat="0" applyProtection="0">
      <alignment horizontal="left" vertical="center" indent="1"/>
    </xf>
    <xf numFmtId="4" fontId="36" fillId="94" borderId="73" applyNumberFormat="0" applyProtection="0">
      <alignment horizontal="left" vertical="center" indent="1"/>
    </xf>
    <xf numFmtId="4" fontId="36" fillId="94" borderId="73" applyNumberFormat="0" applyProtection="0">
      <alignment horizontal="left" vertical="center" indent="1"/>
    </xf>
    <xf numFmtId="4" fontId="36" fillId="94" borderId="73" applyNumberFormat="0" applyProtection="0">
      <alignment horizontal="left" vertical="center" indent="1"/>
    </xf>
    <xf numFmtId="4" fontId="36" fillId="94" borderId="73" applyNumberFormat="0" applyProtection="0">
      <alignment horizontal="left" vertical="center" indent="1"/>
    </xf>
    <xf numFmtId="4" fontId="36" fillId="94" borderId="73" applyNumberFormat="0" applyProtection="0">
      <alignment horizontal="left" vertical="center" indent="1"/>
    </xf>
    <xf numFmtId="4" fontId="36" fillId="94" borderId="73" applyNumberFormat="0" applyProtection="0">
      <alignment horizontal="left" vertical="center" indent="1"/>
    </xf>
    <xf numFmtId="4" fontId="36" fillId="94" borderId="73" applyNumberFormat="0" applyProtection="0">
      <alignment horizontal="left" vertical="center" indent="1"/>
    </xf>
    <xf numFmtId="4" fontId="36" fillId="94" borderId="73" applyNumberFormat="0" applyProtection="0">
      <alignment horizontal="left" vertical="center" indent="1"/>
    </xf>
    <xf numFmtId="4" fontId="36" fillId="94" borderId="73" applyNumberFormat="0" applyProtection="0">
      <alignment horizontal="left" vertical="center" indent="1"/>
    </xf>
    <xf numFmtId="4" fontId="36" fillId="94" borderId="73" applyNumberFormat="0" applyProtection="0">
      <alignment horizontal="left" vertical="center" indent="1"/>
    </xf>
    <xf numFmtId="4" fontId="36" fillId="94" borderId="73" applyNumberFormat="0" applyProtection="0">
      <alignment horizontal="left" vertical="center" indent="1"/>
    </xf>
    <xf numFmtId="4" fontId="36" fillId="94" borderId="73" applyNumberFormat="0" applyProtection="0">
      <alignment horizontal="left" vertical="center" indent="1"/>
    </xf>
    <xf numFmtId="4" fontId="36" fillId="94" borderId="73" applyNumberFormat="0" applyProtection="0">
      <alignment horizontal="left" vertical="center" indent="1"/>
    </xf>
    <xf numFmtId="4" fontId="36" fillId="94" borderId="73" applyNumberFormat="0" applyProtection="0">
      <alignment horizontal="left" vertical="center" indent="1"/>
    </xf>
    <xf numFmtId="4" fontId="36" fillId="94" borderId="73" applyNumberFormat="0" applyProtection="0">
      <alignment horizontal="left" vertical="center" indent="1"/>
    </xf>
    <xf numFmtId="4" fontId="36" fillId="94" borderId="73" applyNumberFormat="0" applyProtection="0">
      <alignment horizontal="left" vertical="center" indent="1"/>
    </xf>
    <xf numFmtId="4" fontId="36" fillId="94" borderId="73" applyNumberFormat="0" applyProtection="0">
      <alignment horizontal="left" vertical="center" indent="1"/>
    </xf>
    <xf numFmtId="4" fontId="36" fillId="94" borderId="73" applyNumberFormat="0" applyProtection="0">
      <alignment horizontal="left" vertical="center" indent="1"/>
    </xf>
    <xf numFmtId="4" fontId="36" fillId="94" borderId="73" applyNumberFormat="0" applyProtection="0">
      <alignment horizontal="left" vertical="center" indent="1"/>
    </xf>
    <xf numFmtId="4" fontId="36" fillId="94" borderId="73" applyNumberFormat="0" applyProtection="0">
      <alignment horizontal="left" vertical="center" indent="1"/>
    </xf>
    <xf numFmtId="4" fontId="36" fillId="94" borderId="73" applyNumberFormat="0" applyProtection="0">
      <alignment horizontal="left" vertical="center" indent="1"/>
    </xf>
    <xf numFmtId="4" fontId="36" fillId="94" borderId="73" applyNumberFormat="0" applyProtection="0">
      <alignment horizontal="left" vertical="center" indent="1"/>
    </xf>
    <xf numFmtId="4" fontId="36" fillId="94" borderId="73" applyNumberFormat="0" applyProtection="0">
      <alignment horizontal="left" vertical="center" indent="1"/>
    </xf>
    <xf numFmtId="4" fontId="36" fillId="94" borderId="73" applyNumberFormat="0" applyProtection="0">
      <alignment horizontal="left" vertical="center" indent="1"/>
    </xf>
    <xf numFmtId="4" fontId="36" fillId="94" borderId="73" applyNumberFormat="0" applyProtection="0">
      <alignment horizontal="left" vertical="center" indent="1"/>
    </xf>
    <xf numFmtId="4" fontId="36" fillId="94" borderId="73" applyNumberFormat="0" applyProtection="0">
      <alignment horizontal="left" vertical="center" indent="1"/>
    </xf>
    <xf numFmtId="4" fontId="36" fillId="94" borderId="73" applyNumberFormat="0" applyProtection="0">
      <alignment horizontal="left" vertical="center" indent="1"/>
    </xf>
    <xf numFmtId="4" fontId="36" fillId="94" borderId="73" applyNumberFormat="0" applyProtection="0">
      <alignment horizontal="left" vertical="center" indent="1"/>
    </xf>
    <xf numFmtId="4" fontId="36" fillId="94" borderId="73" applyNumberFormat="0" applyProtection="0">
      <alignment horizontal="left" vertical="center" indent="1"/>
    </xf>
    <xf numFmtId="4" fontId="36" fillId="94" borderId="73" applyNumberFormat="0" applyProtection="0">
      <alignment horizontal="left" vertical="center" indent="1"/>
    </xf>
    <xf numFmtId="4" fontId="36" fillId="94" borderId="73" applyNumberFormat="0" applyProtection="0">
      <alignment horizontal="left" vertical="center" indent="1"/>
    </xf>
    <xf numFmtId="4" fontId="36" fillId="94" borderId="73" applyNumberFormat="0" applyProtection="0">
      <alignment horizontal="left" vertical="center" indent="1"/>
    </xf>
    <xf numFmtId="4" fontId="36" fillId="94" borderId="73" applyNumberFormat="0" applyProtection="0">
      <alignment horizontal="left" vertical="center" indent="1"/>
    </xf>
    <xf numFmtId="4" fontId="36" fillId="94" borderId="73" applyNumberFormat="0" applyProtection="0">
      <alignment horizontal="left" vertical="center" indent="1"/>
    </xf>
    <xf numFmtId="4" fontId="36" fillId="94" borderId="73" applyNumberFormat="0" applyProtection="0">
      <alignment horizontal="left" vertical="center" indent="1"/>
    </xf>
    <xf numFmtId="4" fontId="36" fillId="94" borderId="73" applyNumberFormat="0" applyProtection="0">
      <alignment horizontal="left" vertical="center" indent="1"/>
    </xf>
    <xf numFmtId="4" fontId="36" fillId="94" borderId="73" applyNumberFormat="0" applyProtection="0">
      <alignment horizontal="left" vertical="center" indent="1"/>
    </xf>
    <xf numFmtId="4" fontId="36" fillId="94" borderId="73" applyNumberFormat="0" applyProtection="0">
      <alignment horizontal="left" vertical="center" indent="1"/>
    </xf>
    <xf numFmtId="4" fontId="36" fillId="94" borderId="73" applyNumberFormat="0" applyProtection="0">
      <alignment horizontal="left" vertical="center" indent="1"/>
    </xf>
    <xf numFmtId="4" fontId="36" fillId="94" borderId="73" applyNumberFormat="0" applyProtection="0">
      <alignment horizontal="left" vertical="center" indent="1"/>
    </xf>
    <xf numFmtId="4" fontId="36" fillId="94" borderId="73" applyNumberFormat="0" applyProtection="0">
      <alignment horizontal="left" vertical="center" indent="1"/>
    </xf>
    <xf numFmtId="4" fontId="36" fillId="94" borderId="73" applyNumberFormat="0" applyProtection="0">
      <alignment horizontal="left" vertical="center" indent="1"/>
    </xf>
    <xf numFmtId="4" fontId="36" fillId="94" borderId="73" applyNumberFormat="0" applyProtection="0">
      <alignment horizontal="left" vertical="center" indent="1"/>
    </xf>
    <xf numFmtId="4" fontId="36" fillId="94" borderId="73" applyNumberFormat="0" applyProtection="0">
      <alignment horizontal="left" vertical="center" indent="1"/>
    </xf>
    <xf numFmtId="4" fontId="36" fillId="94" borderId="73" applyNumberFormat="0" applyProtection="0">
      <alignment horizontal="left" vertical="center" indent="1"/>
    </xf>
    <xf numFmtId="4" fontId="36" fillId="94" borderId="73" applyNumberFormat="0" applyProtection="0">
      <alignment horizontal="left" vertical="center" indent="1"/>
    </xf>
    <xf numFmtId="4" fontId="36" fillId="94" borderId="73" applyNumberFormat="0" applyProtection="0">
      <alignment horizontal="left" vertical="center" indent="1"/>
    </xf>
    <xf numFmtId="4" fontId="36" fillId="94" borderId="73" applyNumberFormat="0" applyProtection="0">
      <alignment horizontal="left" vertical="center" indent="1"/>
    </xf>
    <xf numFmtId="4" fontId="36" fillId="94" borderId="73" applyNumberFormat="0" applyProtection="0">
      <alignment horizontal="left" vertical="center" indent="1"/>
    </xf>
    <xf numFmtId="4" fontId="36" fillId="94" borderId="73" applyNumberFormat="0" applyProtection="0">
      <alignment horizontal="left" vertical="center" indent="1"/>
    </xf>
    <xf numFmtId="4" fontId="36" fillId="94" borderId="73" applyNumberFormat="0" applyProtection="0">
      <alignment horizontal="left" vertical="center" indent="1"/>
    </xf>
    <xf numFmtId="4" fontId="36" fillId="94" borderId="73" applyNumberFormat="0" applyProtection="0">
      <alignment horizontal="left" vertical="center" indent="1"/>
    </xf>
    <xf numFmtId="4" fontId="36" fillId="94" borderId="73" applyNumberFormat="0" applyProtection="0">
      <alignment horizontal="left" vertical="center" indent="1"/>
    </xf>
    <xf numFmtId="4" fontId="36" fillId="94" borderId="73" applyNumberFormat="0" applyProtection="0">
      <alignment horizontal="left" vertical="center" indent="1"/>
    </xf>
    <xf numFmtId="4" fontId="36" fillId="94" borderId="73" applyNumberFormat="0" applyProtection="0">
      <alignment horizontal="left" vertical="center" indent="1"/>
    </xf>
    <xf numFmtId="4" fontId="36" fillId="94" borderId="73" applyNumberFormat="0" applyProtection="0">
      <alignment horizontal="left" vertical="center" indent="1"/>
    </xf>
    <xf numFmtId="4" fontId="36" fillId="94" borderId="73" applyNumberFormat="0" applyProtection="0">
      <alignment horizontal="left" vertical="center" indent="1"/>
    </xf>
    <xf numFmtId="4" fontId="36" fillId="94" borderId="73" applyNumberFormat="0" applyProtection="0">
      <alignment horizontal="left" vertical="center" indent="1"/>
    </xf>
    <xf numFmtId="4" fontId="36" fillId="94" borderId="73" applyNumberFormat="0" applyProtection="0">
      <alignment horizontal="left" vertical="center" indent="1"/>
    </xf>
    <xf numFmtId="4" fontId="36" fillId="94" borderId="73" applyNumberFormat="0" applyProtection="0">
      <alignment horizontal="left" vertical="center" indent="1"/>
    </xf>
    <xf numFmtId="4" fontId="36" fillId="94" borderId="73" applyNumberFormat="0" applyProtection="0">
      <alignment horizontal="left" vertical="center" indent="1"/>
    </xf>
    <xf numFmtId="4" fontId="36" fillId="94" borderId="73" applyNumberFormat="0" applyProtection="0">
      <alignment horizontal="left" vertical="center" indent="1"/>
    </xf>
    <xf numFmtId="4" fontId="36" fillId="94" borderId="73" applyNumberFormat="0" applyProtection="0">
      <alignment horizontal="left" vertical="center" indent="1"/>
    </xf>
    <xf numFmtId="4" fontId="36" fillId="94" borderId="73" applyNumberFormat="0" applyProtection="0">
      <alignment horizontal="left" vertical="center" indent="1"/>
    </xf>
    <xf numFmtId="4" fontId="36" fillId="94" borderId="73" applyNumberFormat="0" applyProtection="0">
      <alignment horizontal="left" vertical="center" indent="1"/>
    </xf>
    <xf numFmtId="4" fontId="36" fillId="94" borderId="73" applyNumberFormat="0" applyProtection="0">
      <alignment horizontal="left" vertical="center" indent="1"/>
    </xf>
    <xf numFmtId="4" fontId="36" fillId="94" borderId="73" applyNumberFormat="0" applyProtection="0">
      <alignment horizontal="left" vertical="center" indent="1"/>
    </xf>
    <xf numFmtId="4" fontId="36" fillId="94" borderId="73" applyNumberFormat="0" applyProtection="0">
      <alignment horizontal="left" vertical="center" indent="1"/>
    </xf>
    <xf numFmtId="4" fontId="36" fillId="94" borderId="73" applyNumberFormat="0" applyProtection="0">
      <alignment horizontal="left" vertical="center" indent="1"/>
    </xf>
    <xf numFmtId="4" fontId="36" fillId="94" borderId="73" applyNumberFormat="0" applyProtection="0">
      <alignment horizontal="left" vertical="center" indent="1"/>
    </xf>
    <xf numFmtId="4" fontId="36" fillId="94" borderId="73" applyNumberFormat="0" applyProtection="0">
      <alignment horizontal="left" vertical="center" indent="1"/>
    </xf>
    <xf numFmtId="4" fontId="36" fillId="94" borderId="73" applyNumberFormat="0" applyProtection="0">
      <alignment horizontal="left" vertical="center" indent="1"/>
    </xf>
    <xf numFmtId="4" fontId="36" fillId="94" borderId="73" applyNumberFormat="0" applyProtection="0">
      <alignment horizontal="left" vertical="center" indent="1"/>
    </xf>
    <xf numFmtId="4" fontId="36" fillId="94" borderId="73" applyNumberFormat="0" applyProtection="0">
      <alignment horizontal="left" vertical="center" indent="1"/>
    </xf>
    <xf numFmtId="4" fontId="36" fillId="94" borderId="73" applyNumberFormat="0" applyProtection="0">
      <alignment horizontal="left" vertical="center" indent="1"/>
    </xf>
    <xf numFmtId="4" fontId="36" fillId="94" borderId="73" applyNumberFormat="0" applyProtection="0">
      <alignment horizontal="left" vertical="center" indent="1"/>
    </xf>
    <xf numFmtId="4" fontId="36" fillId="94" borderId="73" applyNumberFormat="0" applyProtection="0">
      <alignment horizontal="left" vertical="center" indent="1"/>
    </xf>
    <xf numFmtId="4" fontId="36" fillId="94" borderId="73" applyNumberFormat="0" applyProtection="0">
      <alignment horizontal="left" vertical="center" indent="1"/>
    </xf>
    <xf numFmtId="4" fontId="36" fillId="94" borderId="73" applyNumberFormat="0" applyProtection="0">
      <alignment horizontal="left" vertical="center" indent="1"/>
    </xf>
    <xf numFmtId="4" fontId="36" fillId="94" borderId="73" applyNumberFormat="0" applyProtection="0">
      <alignment horizontal="left" vertical="center" indent="1"/>
    </xf>
    <xf numFmtId="4" fontId="36" fillId="94" borderId="73" applyNumberFormat="0" applyProtection="0">
      <alignment horizontal="left" vertical="center" indent="1"/>
    </xf>
    <xf numFmtId="4" fontId="36" fillId="94" borderId="73" applyNumberFormat="0" applyProtection="0">
      <alignment horizontal="left" vertical="center" indent="1"/>
    </xf>
    <xf numFmtId="4" fontId="36" fillId="94" borderId="73" applyNumberFormat="0" applyProtection="0">
      <alignment horizontal="left" vertical="center" indent="1"/>
    </xf>
    <xf numFmtId="4" fontId="36" fillId="94" borderId="73" applyNumberFormat="0" applyProtection="0">
      <alignment horizontal="left" vertical="center" indent="1"/>
    </xf>
    <xf numFmtId="4" fontId="36" fillId="94" borderId="73" applyNumberFormat="0" applyProtection="0">
      <alignment horizontal="left" vertical="center" indent="1"/>
    </xf>
    <xf numFmtId="4" fontId="36" fillId="94" borderId="73" applyNumberFormat="0" applyProtection="0">
      <alignment horizontal="left" vertical="center" indent="1"/>
    </xf>
    <xf numFmtId="4" fontId="36" fillId="94" borderId="73" applyNumberFormat="0" applyProtection="0">
      <alignment horizontal="left" vertical="center" indent="1"/>
    </xf>
    <xf numFmtId="4" fontId="36" fillId="94" borderId="73" applyNumberFormat="0" applyProtection="0">
      <alignment horizontal="left" vertical="center" indent="1"/>
    </xf>
    <xf numFmtId="4" fontId="36" fillId="94" borderId="73" applyNumberFormat="0" applyProtection="0">
      <alignment horizontal="left" vertical="center" indent="1"/>
    </xf>
    <xf numFmtId="4" fontId="36" fillId="94" borderId="73" applyNumberFormat="0" applyProtection="0">
      <alignment horizontal="left" vertical="center" indent="1"/>
    </xf>
    <xf numFmtId="4" fontId="36" fillId="94" borderId="73" applyNumberFormat="0" applyProtection="0">
      <alignment horizontal="left" vertical="center" indent="1"/>
    </xf>
    <xf numFmtId="4" fontId="36" fillId="94" borderId="73" applyNumberFormat="0" applyProtection="0">
      <alignment horizontal="left" vertical="center" indent="1"/>
    </xf>
    <xf numFmtId="4" fontId="36" fillId="94" borderId="73" applyNumberFormat="0" applyProtection="0">
      <alignment horizontal="left" vertical="center" indent="1"/>
    </xf>
    <xf numFmtId="4" fontId="36" fillId="94" borderId="73" applyNumberFormat="0" applyProtection="0">
      <alignment horizontal="left" vertical="center" indent="1"/>
    </xf>
    <xf numFmtId="4" fontId="36" fillId="94" borderId="73" applyNumberFormat="0" applyProtection="0">
      <alignment horizontal="left" vertical="center" indent="1"/>
    </xf>
    <xf numFmtId="4" fontId="36" fillId="94" borderId="73" applyNumberFormat="0" applyProtection="0">
      <alignment horizontal="left" vertical="center" indent="1"/>
    </xf>
    <xf numFmtId="4" fontId="36" fillId="94" borderId="73" applyNumberFormat="0" applyProtection="0">
      <alignment horizontal="left" vertical="center" indent="1"/>
    </xf>
    <xf numFmtId="4" fontId="36" fillId="94" borderId="73" applyNumberFormat="0" applyProtection="0">
      <alignment horizontal="left" vertical="center" indent="1"/>
    </xf>
    <xf numFmtId="4" fontId="36" fillId="94" borderId="73" applyNumberFormat="0" applyProtection="0">
      <alignment horizontal="left" vertical="center" indent="1"/>
    </xf>
    <xf numFmtId="4" fontId="36" fillId="94" borderId="73" applyNumberFormat="0" applyProtection="0">
      <alignment horizontal="left" vertical="center" indent="1"/>
    </xf>
    <xf numFmtId="4" fontId="36" fillId="94" borderId="73" applyNumberFormat="0" applyProtection="0">
      <alignment horizontal="left" vertical="center" indent="1"/>
    </xf>
    <xf numFmtId="4" fontId="36" fillId="94" borderId="73" applyNumberFormat="0" applyProtection="0">
      <alignment horizontal="left" vertical="center" indent="1"/>
    </xf>
    <xf numFmtId="4" fontId="36" fillId="94" borderId="73" applyNumberFormat="0" applyProtection="0">
      <alignment horizontal="left" vertical="center" indent="1"/>
    </xf>
    <xf numFmtId="4" fontId="36" fillId="94" borderId="73" applyNumberFormat="0" applyProtection="0">
      <alignment horizontal="left" vertical="center" indent="1"/>
    </xf>
    <xf numFmtId="4" fontId="36" fillId="94" borderId="73" applyNumberFormat="0" applyProtection="0">
      <alignment horizontal="left" vertical="center" indent="1"/>
    </xf>
    <xf numFmtId="4" fontId="36" fillId="94" borderId="73" applyNumberFormat="0" applyProtection="0">
      <alignment horizontal="left" vertical="center" indent="1"/>
    </xf>
    <xf numFmtId="4" fontId="36" fillId="94" borderId="73" applyNumberFormat="0" applyProtection="0">
      <alignment horizontal="left" vertical="center" indent="1"/>
    </xf>
    <xf numFmtId="4" fontId="36" fillId="94" borderId="73" applyNumberFormat="0" applyProtection="0">
      <alignment horizontal="left" vertical="center" indent="1"/>
    </xf>
    <xf numFmtId="4" fontId="36" fillId="94" borderId="73" applyNumberFormat="0" applyProtection="0">
      <alignment horizontal="left" vertical="center" indent="1"/>
    </xf>
    <xf numFmtId="4" fontId="36" fillId="94" borderId="73" applyNumberFormat="0" applyProtection="0">
      <alignment horizontal="left" vertical="center" indent="1"/>
    </xf>
    <xf numFmtId="4" fontId="36" fillId="94" borderId="73" applyNumberFormat="0" applyProtection="0">
      <alignment horizontal="left" vertical="center" indent="1"/>
    </xf>
    <xf numFmtId="4" fontId="36" fillId="94" borderId="73" applyNumberFormat="0" applyProtection="0">
      <alignment horizontal="left" vertical="center" indent="1"/>
    </xf>
    <xf numFmtId="4" fontId="36" fillId="94" borderId="73" applyNumberFormat="0" applyProtection="0">
      <alignment horizontal="left" vertical="center" indent="1"/>
    </xf>
    <xf numFmtId="4" fontId="36" fillId="94" borderId="73" applyNumberFormat="0" applyProtection="0">
      <alignment horizontal="left" vertical="center" indent="1"/>
    </xf>
    <xf numFmtId="4" fontId="36" fillId="94" borderId="73" applyNumberFormat="0" applyProtection="0">
      <alignment horizontal="left" vertical="center" indent="1"/>
    </xf>
    <xf numFmtId="4" fontId="36" fillId="94" borderId="73" applyNumberFormat="0" applyProtection="0">
      <alignment horizontal="left" vertical="center" indent="1"/>
    </xf>
    <xf numFmtId="4" fontId="36" fillId="94" borderId="73" applyNumberFormat="0" applyProtection="0">
      <alignment horizontal="left" vertical="center" indent="1"/>
    </xf>
    <xf numFmtId="4" fontId="36" fillId="94" borderId="73" applyNumberFormat="0" applyProtection="0">
      <alignment horizontal="left" vertical="center" indent="1"/>
    </xf>
    <xf numFmtId="4" fontId="36" fillId="94" borderId="73" applyNumberFormat="0" applyProtection="0">
      <alignment horizontal="left" vertical="center" indent="1"/>
    </xf>
    <xf numFmtId="4" fontId="36" fillId="94" borderId="73" applyNumberFormat="0" applyProtection="0">
      <alignment horizontal="left" vertical="center" indent="1"/>
    </xf>
    <xf numFmtId="4" fontId="36" fillId="94" borderId="73" applyNumberFormat="0" applyProtection="0">
      <alignment horizontal="left" vertical="center" indent="1"/>
    </xf>
    <xf numFmtId="4" fontId="36" fillId="94" borderId="73" applyNumberFormat="0" applyProtection="0">
      <alignment horizontal="left" vertical="center" indent="1"/>
    </xf>
    <xf numFmtId="4" fontId="36" fillId="94" borderId="73" applyNumberFormat="0" applyProtection="0">
      <alignment horizontal="left" vertical="center" indent="1"/>
    </xf>
    <xf numFmtId="4" fontId="36" fillId="94" borderId="73" applyNumberFormat="0" applyProtection="0">
      <alignment horizontal="left" vertical="center" indent="1"/>
    </xf>
    <xf numFmtId="4" fontId="36" fillId="94" borderId="73" applyNumberFormat="0" applyProtection="0">
      <alignment horizontal="left" vertical="center" indent="1"/>
    </xf>
    <xf numFmtId="4" fontId="36" fillId="94" borderId="73" applyNumberFormat="0" applyProtection="0">
      <alignment horizontal="left" vertical="center" indent="1"/>
    </xf>
    <xf numFmtId="4" fontId="36" fillId="94" borderId="73" applyNumberFormat="0" applyProtection="0">
      <alignment horizontal="left" vertical="center" indent="1"/>
    </xf>
    <xf numFmtId="4" fontId="36" fillId="94" borderId="73" applyNumberFormat="0" applyProtection="0">
      <alignment horizontal="left" vertical="center" indent="1"/>
    </xf>
    <xf numFmtId="4" fontId="36" fillId="94" borderId="73" applyNumberFormat="0" applyProtection="0">
      <alignment horizontal="left" vertical="center" indent="1"/>
    </xf>
    <xf numFmtId="4" fontId="36" fillId="94" borderId="73" applyNumberFormat="0" applyProtection="0">
      <alignment horizontal="left" vertical="center" indent="1"/>
    </xf>
    <xf numFmtId="4" fontId="36" fillId="94" borderId="73" applyNumberFormat="0" applyProtection="0">
      <alignment horizontal="left" vertical="center" indent="1"/>
    </xf>
    <xf numFmtId="4" fontId="36" fillId="94" borderId="73" applyNumberFormat="0" applyProtection="0">
      <alignment horizontal="left" vertical="center" indent="1"/>
    </xf>
    <xf numFmtId="4" fontId="36" fillId="94" borderId="73" applyNumberFormat="0" applyProtection="0">
      <alignment horizontal="left" vertical="center" indent="1"/>
    </xf>
    <xf numFmtId="4" fontId="36" fillId="94" borderId="73" applyNumberFormat="0" applyProtection="0">
      <alignment horizontal="left" vertical="center" indent="1"/>
    </xf>
    <xf numFmtId="4" fontId="36" fillId="94" borderId="73" applyNumberFormat="0" applyProtection="0">
      <alignment horizontal="left" vertical="center" indent="1"/>
    </xf>
    <xf numFmtId="4" fontId="36" fillId="94" borderId="73" applyNumberFormat="0" applyProtection="0">
      <alignment horizontal="left" vertical="center" indent="1"/>
    </xf>
    <xf numFmtId="4" fontId="36" fillId="94" borderId="73" applyNumberFormat="0" applyProtection="0">
      <alignment horizontal="left" vertical="center" indent="1"/>
    </xf>
    <xf numFmtId="4" fontId="36" fillId="94" borderId="73" applyNumberFormat="0" applyProtection="0">
      <alignment horizontal="left" vertical="center" indent="1"/>
    </xf>
    <xf numFmtId="4" fontId="36" fillId="94" borderId="73" applyNumberFormat="0" applyProtection="0">
      <alignment horizontal="left" vertical="center" indent="1"/>
    </xf>
    <xf numFmtId="4" fontId="36" fillId="94" borderId="73" applyNumberFormat="0" applyProtection="0">
      <alignment horizontal="left" vertical="center" indent="1"/>
    </xf>
    <xf numFmtId="4" fontId="36" fillId="94" borderId="73" applyNumberFormat="0" applyProtection="0">
      <alignment horizontal="left" vertical="center" indent="1"/>
    </xf>
    <xf numFmtId="4" fontId="36" fillId="94" borderId="73" applyNumberFormat="0" applyProtection="0">
      <alignment horizontal="left" vertical="center" indent="1"/>
    </xf>
    <xf numFmtId="4" fontId="36" fillId="94" borderId="73" applyNumberFormat="0" applyProtection="0">
      <alignment horizontal="left" vertical="center" indent="1"/>
    </xf>
    <xf numFmtId="4" fontId="36" fillId="94" borderId="73" applyNumberFormat="0" applyProtection="0">
      <alignment horizontal="left" vertical="center" indent="1"/>
    </xf>
    <xf numFmtId="4" fontId="36" fillId="94" borderId="73" applyNumberFormat="0" applyProtection="0">
      <alignment horizontal="left" vertical="center" indent="1"/>
    </xf>
    <xf numFmtId="4" fontId="36" fillId="94" borderId="73" applyNumberFormat="0" applyProtection="0">
      <alignment horizontal="left" vertical="center" indent="1"/>
    </xf>
    <xf numFmtId="4" fontId="36" fillId="94" borderId="73" applyNumberFormat="0" applyProtection="0">
      <alignment horizontal="left" vertical="center" indent="1"/>
    </xf>
    <xf numFmtId="4" fontId="36" fillId="94" borderId="73" applyNumberFormat="0" applyProtection="0">
      <alignment horizontal="left" vertical="center" indent="1"/>
    </xf>
    <xf numFmtId="4" fontId="36" fillId="94" borderId="73" applyNumberFormat="0" applyProtection="0">
      <alignment horizontal="left" vertical="center" indent="1"/>
    </xf>
    <xf numFmtId="4" fontId="36" fillId="94" borderId="73" applyNumberFormat="0" applyProtection="0">
      <alignment horizontal="left" vertical="center" indent="1"/>
    </xf>
    <xf numFmtId="4" fontId="36" fillId="94" borderId="73" applyNumberFormat="0" applyProtection="0">
      <alignment horizontal="left" vertical="center" indent="1"/>
    </xf>
    <xf numFmtId="4" fontId="36" fillId="94" borderId="73" applyNumberFormat="0" applyProtection="0">
      <alignment horizontal="left" vertical="center" indent="1"/>
    </xf>
    <xf numFmtId="4" fontId="36" fillId="94" borderId="73" applyNumberFormat="0" applyProtection="0">
      <alignment horizontal="left" vertical="center" indent="1"/>
    </xf>
    <xf numFmtId="4" fontId="36" fillId="94" borderId="73" applyNumberFormat="0" applyProtection="0">
      <alignment horizontal="left" vertical="center" indent="1"/>
    </xf>
    <xf numFmtId="4" fontId="36" fillId="94" borderId="73" applyNumberFormat="0" applyProtection="0">
      <alignment horizontal="left" vertical="center" indent="1"/>
    </xf>
    <xf numFmtId="4" fontId="36" fillId="94" borderId="73" applyNumberFormat="0" applyProtection="0">
      <alignment horizontal="left" vertical="center" indent="1"/>
    </xf>
    <xf numFmtId="4" fontId="36" fillId="94" borderId="73" applyNumberFormat="0" applyProtection="0">
      <alignment horizontal="left" vertical="center" indent="1"/>
    </xf>
    <xf numFmtId="4" fontId="36" fillId="94" borderId="73" applyNumberFormat="0" applyProtection="0">
      <alignment horizontal="left" vertical="center" indent="1"/>
    </xf>
    <xf numFmtId="4" fontId="36" fillId="94" borderId="73" applyNumberFormat="0" applyProtection="0">
      <alignment horizontal="left" vertical="center" indent="1"/>
    </xf>
    <xf numFmtId="4" fontId="36" fillId="94" borderId="73" applyNumberFormat="0" applyProtection="0">
      <alignment horizontal="left" vertical="center" indent="1"/>
    </xf>
    <xf numFmtId="4" fontId="36" fillId="94" borderId="73" applyNumberFormat="0" applyProtection="0">
      <alignment horizontal="left" vertical="center" indent="1"/>
    </xf>
    <xf numFmtId="4" fontId="36" fillId="94" borderId="73" applyNumberFormat="0" applyProtection="0">
      <alignment horizontal="left" vertical="center" indent="1"/>
    </xf>
    <xf numFmtId="4" fontId="36" fillId="94" borderId="73" applyNumberFormat="0" applyProtection="0">
      <alignment horizontal="left" vertical="center" indent="1"/>
    </xf>
    <xf numFmtId="4" fontId="36" fillId="94" borderId="73" applyNumberFormat="0" applyProtection="0">
      <alignment horizontal="left" vertical="center" indent="1"/>
    </xf>
    <xf numFmtId="4" fontId="36" fillId="94" borderId="73" applyNumberFormat="0" applyProtection="0">
      <alignment horizontal="left" vertical="center" indent="1"/>
    </xf>
    <xf numFmtId="4" fontId="36" fillId="94" borderId="73" applyNumberFormat="0" applyProtection="0">
      <alignment horizontal="left" vertical="center" indent="1"/>
    </xf>
    <xf numFmtId="4" fontId="36" fillId="94" borderId="73" applyNumberFormat="0" applyProtection="0">
      <alignment horizontal="left" vertical="center" indent="1"/>
    </xf>
    <xf numFmtId="4" fontId="36" fillId="94" borderId="73" applyNumberFormat="0" applyProtection="0">
      <alignment horizontal="left" vertical="center" indent="1"/>
    </xf>
    <xf numFmtId="4" fontId="36" fillId="94" borderId="73" applyNumberFormat="0" applyProtection="0">
      <alignment horizontal="left" vertical="center" indent="1"/>
    </xf>
    <xf numFmtId="4" fontId="36" fillId="94" borderId="73" applyNumberFormat="0" applyProtection="0">
      <alignment horizontal="left" vertical="center" indent="1"/>
    </xf>
    <xf numFmtId="4" fontId="36" fillId="94" borderId="73" applyNumberFormat="0" applyProtection="0">
      <alignment horizontal="left" vertical="center" indent="1"/>
    </xf>
    <xf numFmtId="4" fontId="36" fillId="94" borderId="73" applyNumberFormat="0" applyProtection="0">
      <alignment horizontal="left" vertical="center" indent="1"/>
    </xf>
    <xf numFmtId="4" fontId="36" fillId="94" borderId="73" applyNumberFormat="0" applyProtection="0">
      <alignment horizontal="left" vertical="center" indent="1"/>
    </xf>
    <xf numFmtId="4" fontId="36" fillId="94" borderId="73" applyNumberFormat="0" applyProtection="0">
      <alignment horizontal="left" vertical="center" indent="1"/>
    </xf>
    <xf numFmtId="4" fontId="36" fillId="94" borderId="73" applyNumberFormat="0" applyProtection="0">
      <alignment horizontal="left" vertical="center" indent="1"/>
    </xf>
    <xf numFmtId="4" fontId="36" fillId="94" borderId="73" applyNumberFormat="0" applyProtection="0">
      <alignment horizontal="left" vertical="center" indent="1"/>
    </xf>
    <xf numFmtId="4" fontId="36" fillId="94" borderId="73" applyNumberFormat="0" applyProtection="0">
      <alignment horizontal="left" vertical="center" indent="1"/>
    </xf>
    <xf numFmtId="4" fontId="36" fillId="94" borderId="73" applyNumberFormat="0" applyProtection="0">
      <alignment horizontal="left" vertical="center" indent="1"/>
    </xf>
    <xf numFmtId="4" fontId="36" fillId="94" borderId="73" applyNumberFormat="0" applyProtection="0">
      <alignment horizontal="left" vertical="center" indent="1"/>
    </xf>
    <xf numFmtId="4" fontId="36" fillId="94" borderId="73" applyNumberFormat="0" applyProtection="0">
      <alignment horizontal="left" vertical="center" indent="1"/>
    </xf>
    <xf numFmtId="4" fontId="36" fillId="94" borderId="73" applyNumberFormat="0" applyProtection="0">
      <alignment horizontal="left" vertical="center" indent="1"/>
    </xf>
    <xf numFmtId="4" fontId="36" fillId="94" borderId="73" applyNumberFormat="0" applyProtection="0">
      <alignment horizontal="left" vertical="center" indent="1"/>
    </xf>
    <xf numFmtId="4" fontId="36" fillId="94" borderId="73" applyNumberFormat="0" applyProtection="0">
      <alignment horizontal="left" vertical="center" indent="1"/>
    </xf>
    <xf numFmtId="4" fontId="36" fillId="94" borderId="73" applyNumberFormat="0" applyProtection="0">
      <alignment horizontal="left" vertical="center" indent="1"/>
    </xf>
    <xf numFmtId="4" fontId="36" fillId="94" borderId="73" applyNumberFormat="0" applyProtection="0">
      <alignment horizontal="left" vertical="center" indent="1"/>
    </xf>
    <xf numFmtId="4" fontId="36" fillId="94" borderId="73" applyNumberFormat="0" applyProtection="0">
      <alignment horizontal="left" vertical="center" indent="1"/>
    </xf>
    <xf numFmtId="4" fontId="36" fillId="94" borderId="73" applyNumberFormat="0" applyProtection="0">
      <alignment horizontal="left" vertical="center" indent="1"/>
    </xf>
    <xf numFmtId="4" fontId="36" fillId="94" borderId="73" applyNumberFormat="0" applyProtection="0">
      <alignment horizontal="left" vertical="center" indent="1"/>
    </xf>
    <xf numFmtId="4" fontId="36" fillId="94" borderId="73" applyNumberFormat="0" applyProtection="0">
      <alignment horizontal="left" vertical="center" indent="1"/>
    </xf>
    <xf numFmtId="4" fontId="36" fillId="94" borderId="73" applyNumberFormat="0" applyProtection="0">
      <alignment horizontal="left" vertical="center" indent="1"/>
    </xf>
    <xf numFmtId="4" fontId="36" fillId="94" borderId="73" applyNumberFormat="0" applyProtection="0">
      <alignment horizontal="left" vertical="center" indent="1"/>
    </xf>
    <xf numFmtId="4" fontId="36" fillId="94" borderId="73" applyNumberFormat="0" applyProtection="0">
      <alignment horizontal="left" vertical="center" indent="1"/>
    </xf>
    <xf numFmtId="4" fontId="36" fillId="94" borderId="73" applyNumberFormat="0" applyProtection="0">
      <alignment horizontal="left" vertical="center" indent="1"/>
    </xf>
    <xf numFmtId="4" fontId="36" fillId="94" borderId="73" applyNumberFormat="0" applyProtection="0">
      <alignment horizontal="left" vertical="center" indent="1"/>
    </xf>
    <xf numFmtId="4" fontId="36" fillId="94" borderId="73" applyNumberFormat="0" applyProtection="0">
      <alignment horizontal="left" vertical="center" indent="1"/>
    </xf>
    <xf numFmtId="4" fontId="36" fillId="94" borderId="73" applyNumberFormat="0" applyProtection="0">
      <alignment horizontal="left" vertical="center" indent="1"/>
    </xf>
    <xf numFmtId="4" fontId="36" fillId="94" borderId="73" applyNumberFormat="0" applyProtection="0">
      <alignment horizontal="left" vertical="center" indent="1"/>
    </xf>
    <xf numFmtId="4" fontId="36" fillId="94" borderId="73" applyNumberFormat="0" applyProtection="0">
      <alignment horizontal="left" vertical="center" indent="1"/>
    </xf>
    <xf numFmtId="4" fontId="36" fillId="94" borderId="73" applyNumberFormat="0" applyProtection="0">
      <alignment horizontal="left" vertical="center" indent="1"/>
    </xf>
    <xf numFmtId="4" fontId="36" fillId="94" borderId="73" applyNumberFormat="0" applyProtection="0">
      <alignment horizontal="left" vertical="center" indent="1"/>
    </xf>
    <xf numFmtId="4" fontId="36" fillId="94" borderId="73" applyNumberFormat="0" applyProtection="0">
      <alignment horizontal="left" vertical="center" indent="1"/>
    </xf>
    <xf numFmtId="4" fontId="36" fillId="94" borderId="73" applyNumberFormat="0" applyProtection="0">
      <alignment horizontal="left" vertical="center" indent="1"/>
    </xf>
    <xf numFmtId="4" fontId="36" fillId="94" borderId="73" applyNumberFormat="0" applyProtection="0">
      <alignment horizontal="left" vertical="center" indent="1"/>
    </xf>
    <xf numFmtId="4" fontId="36" fillId="94" borderId="73" applyNumberFormat="0" applyProtection="0">
      <alignment horizontal="left" vertical="center" indent="1"/>
    </xf>
    <xf numFmtId="4" fontId="36" fillId="94" borderId="73" applyNumberFormat="0" applyProtection="0">
      <alignment horizontal="left" vertical="center" indent="1"/>
    </xf>
    <xf numFmtId="4" fontId="36" fillId="94" borderId="73" applyNumberFormat="0" applyProtection="0">
      <alignment horizontal="left" vertical="center" indent="1"/>
    </xf>
    <xf numFmtId="4" fontId="36" fillId="94" borderId="73" applyNumberFormat="0" applyProtection="0">
      <alignment horizontal="left" vertical="center" indent="1"/>
    </xf>
    <xf numFmtId="4" fontId="36" fillId="94" borderId="73" applyNumberFormat="0" applyProtection="0">
      <alignment horizontal="left" vertical="center" indent="1"/>
    </xf>
    <xf numFmtId="4" fontId="36" fillId="94" borderId="73" applyNumberFormat="0" applyProtection="0">
      <alignment horizontal="left" vertical="center" indent="1"/>
    </xf>
    <xf numFmtId="4" fontId="36" fillId="94" borderId="73" applyNumberFormat="0" applyProtection="0">
      <alignment horizontal="left" vertical="center" indent="1"/>
    </xf>
    <xf numFmtId="4" fontId="36" fillId="94" borderId="73" applyNumberFormat="0" applyProtection="0">
      <alignment horizontal="left" vertical="center" indent="1"/>
    </xf>
    <xf numFmtId="4" fontId="36" fillId="94" borderId="73" applyNumberFormat="0" applyProtection="0">
      <alignment horizontal="left" vertical="center" indent="1"/>
    </xf>
    <xf numFmtId="4" fontId="36" fillId="94" borderId="73" applyNumberFormat="0" applyProtection="0">
      <alignment horizontal="left" vertical="center" indent="1"/>
    </xf>
    <xf numFmtId="4" fontId="36" fillId="94" borderId="73" applyNumberFormat="0" applyProtection="0">
      <alignment horizontal="left" vertical="center" indent="1"/>
    </xf>
    <xf numFmtId="4" fontId="36" fillId="94" borderId="73" applyNumberFormat="0" applyProtection="0">
      <alignment horizontal="left" vertical="center" indent="1"/>
    </xf>
    <xf numFmtId="4" fontId="36" fillId="94" borderId="73" applyNumberFormat="0" applyProtection="0">
      <alignment horizontal="left" vertical="center" indent="1"/>
    </xf>
    <xf numFmtId="4" fontId="36" fillId="94" borderId="73" applyNumberFormat="0" applyProtection="0">
      <alignment horizontal="left" vertical="center" indent="1"/>
    </xf>
    <xf numFmtId="4" fontId="36" fillId="94" borderId="73" applyNumberFormat="0" applyProtection="0">
      <alignment horizontal="left" vertical="center" indent="1"/>
    </xf>
    <xf numFmtId="4" fontId="36" fillId="94" borderId="73" applyNumberFormat="0" applyProtection="0">
      <alignment horizontal="left" vertical="center" indent="1"/>
    </xf>
    <xf numFmtId="4" fontId="36" fillId="94" borderId="73" applyNumberFormat="0" applyProtection="0">
      <alignment horizontal="left" vertical="center" indent="1"/>
    </xf>
    <xf numFmtId="4" fontId="36" fillId="94" borderId="73" applyNumberFormat="0" applyProtection="0">
      <alignment horizontal="left" vertical="center" indent="1"/>
    </xf>
    <xf numFmtId="4" fontId="36" fillId="94" borderId="73" applyNumberFormat="0" applyProtection="0">
      <alignment horizontal="left" vertical="center" indent="1"/>
    </xf>
    <xf numFmtId="4" fontId="36" fillId="94" borderId="73" applyNumberFormat="0" applyProtection="0">
      <alignment horizontal="left" vertical="center" indent="1"/>
    </xf>
    <xf numFmtId="4" fontId="36" fillId="94" borderId="73" applyNumberFormat="0" applyProtection="0">
      <alignment horizontal="left" vertical="center" indent="1"/>
    </xf>
    <xf numFmtId="4" fontId="36" fillId="94" borderId="73" applyNumberFormat="0" applyProtection="0">
      <alignment horizontal="left" vertical="center" indent="1"/>
    </xf>
    <xf numFmtId="4" fontId="36" fillId="94" borderId="73" applyNumberFormat="0" applyProtection="0">
      <alignment horizontal="left" vertical="center" indent="1"/>
    </xf>
    <xf numFmtId="4" fontId="36" fillId="94" borderId="73" applyNumberFormat="0" applyProtection="0">
      <alignment horizontal="left" vertical="center" indent="1"/>
    </xf>
    <xf numFmtId="4" fontId="36" fillId="94" borderId="73" applyNumberFormat="0" applyProtection="0">
      <alignment horizontal="left" vertical="center" indent="1"/>
    </xf>
    <xf numFmtId="4" fontId="36" fillId="94" borderId="73" applyNumberFormat="0" applyProtection="0">
      <alignment horizontal="left" vertical="center" indent="1"/>
    </xf>
    <xf numFmtId="4" fontId="36" fillId="94" borderId="73" applyNumberFormat="0" applyProtection="0">
      <alignment horizontal="left" vertical="center" indent="1"/>
    </xf>
    <xf numFmtId="4" fontId="36" fillId="94" borderId="73" applyNumberFormat="0" applyProtection="0">
      <alignment horizontal="left" vertical="center" indent="1"/>
    </xf>
    <xf numFmtId="4" fontId="36" fillId="94" borderId="73" applyNumberFormat="0" applyProtection="0">
      <alignment horizontal="left" vertical="center" indent="1"/>
    </xf>
    <xf numFmtId="4" fontId="36" fillId="94" borderId="73" applyNumberFormat="0" applyProtection="0">
      <alignment horizontal="left" vertical="center" indent="1"/>
    </xf>
    <xf numFmtId="4" fontId="36" fillId="94" borderId="73" applyNumberFormat="0" applyProtection="0">
      <alignment horizontal="left" vertical="center" indent="1"/>
    </xf>
    <xf numFmtId="4" fontId="36" fillId="94" borderId="73" applyNumberFormat="0" applyProtection="0">
      <alignment horizontal="left" vertical="center" indent="1"/>
    </xf>
    <xf numFmtId="4" fontId="36" fillId="94" borderId="73" applyNumberFormat="0" applyProtection="0">
      <alignment horizontal="left" vertical="center" indent="1"/>
    </xf>
    <xf numFmtId="4" fontId="36" fillId="94" borderId="73" applyNumberFormat="0" applyProtection="0">
      <alignment horizontal="left" vertical="center" indent="1"/>
    </xf>
    <xf numFmtId="4" fontId="36" fillId="94" borderId="73" applyNumberFormat="0" applyProtection="0">
      <alignment horizontal="left" vertical="center" indent="1"/>
    </xf>
    <xf numFmtId="4" fontId="36" fillId="94" borderId="73" applyNumberFormat="0" applyProtection="0">
      <alignment horizontal="left" vertical="center" indent="1"/>
    </xf>
    <xf numFmtId="4" fontId="36" fillId="94" borderId="73" applyNumberFormat="0" applyProtection="0">
      <alignment horizontal="left" vertical="center" indent="1"/>
    </xf>
    <xf numFmtId="4" fontId="36" fillId="94" borderId="73" applyNumberFormat="0" applyProtection="0">
      <alignment horizontal="left" vertical="center" indent="1"/>
    </xf>
    <xf numFmtId="4" fontId="36" fillId="94" borderId="73" applyNumberFormat="0" applyProtection="0">
      <alignment horizontal="left" vertical="center" indent="1"/>
    </xf>
    <xf numFmtId="4" fontId="36" fillId="94" borderId="73" applyNumberFormat="0" applyProtection="0">
      <alignment horizontal="left" vertical="center" indent="1"/>
    </xf>
    <xf numFmtId="4" fontId="36" fillId="94" borderId="73" applyNumberFormat="0" applyProtection="0">
      <alignment horizontal="left" vertical="center" indent="1"/>
    </xf>
    <xf numFmtId="4" fontId="36" fillId="94" borderId="73" applyNumberFormat="0" applyProtection="0">
      <alignment horizontal="left" vertical="center" indent="1"/>
    </xf>
    <xf numFmtId="4" fontId="36" fillId="94" borderId="73" applyNumberFormat="0" applyProtection="0">
      <alignment horizontal="left" vertical="center" indent="1"/>
    </xf>
    <xf numFmtId="4" fontId="36" fillId="94" borderId="73" applyNumberFormat="0" applyProtection="0">
      <alignment horizontal="left" vertical="center" indent="1"/>
    </xf>
    <xf numFmtId="4" fontId="36" fillId="94" borderId="73" applyNumberFormat="0" applyProtection="0">
      <alignment horizontal="left" vertical="center" indent="1"/>
    </xf>
    <xf numFmtId="4" fontId="36" fillId="94" borderId="73" applyNumberFormat="0" applyProtection="0">
      <alignment horizontal="left" vertical="center" indent="1"/>
    </xf>
    <xf numFmtId="4" fontId="36" fillId="94" borderId="73" applyNumberFormat="0" applyProtection="0">
      <alignment horizontal="left" vertical="center" indent="1"/>
    </xf>
    <xf numFmtId="4" fontId="36" fillId="94" borderId="73" applyNumberFormat="0" applyProtection="0">
      <alignment horizontal="left" vertical="center" indent="1"/>
    </xf>
    <xf numFmtId="4" fontId="36" fillId="94" borderId="73" applyNumberFormat="0" applyProtection="0">
      <alignment horizontal="left" vertical="center" indent="1"/>
    </xf>
    <xf numFmtId="4" fontId="36" fillId="94" borderId="73" applyNumberFormat="0" applyProtection="0">
      <alignment horizontal="left" vertical="center" indent="1"/>
    </xf>
    <xf numFmtId="4" fontId="36" fillId="94" borderId="73" applyNumberFormat="0" applyProtection="0">
      <alignment horizontal="left" vertical="center" indent="1"/>
    </xf>
    <xf numFmtId="4" fontId="36" fillId="94" borderId="73" applyNumberFormat="0" applyProtection="0">
      <alignment horizontal="left" vertical="center" indent="1"/>
    </xf>
    <xf numFmtId="4" fontId="36" fillId="94" borderId="73" applyNumberFormat="0" applyProtection="0">
      <alignment horizontal="left" vertical="center" indent="1"/>
    </xf>
    <xf numFmtId="4" fontId="36" fillId="94" borderId="73" applyNumberFormat="0" applyProtection="0">
      <alignment horizontal="left" vertical="center" indent="1"/>
    </xf>
    <xf numFmtId="4" fontId="36" fillId="94" borderId="73" applyNumberFormat="0" applyProtection="0">
      <alignment horizontal="left" vertical="center" indent="1"/>
    </xf>
    <xf numFmtId="4" fontId="36" fillId="94" borderId="73" applyNumberFormat="0" applyProtection="0">
      <alignment horizontal="left" vertical="center" indent="1"/>
    </xf>
    <xf numFmtId="4" fontId="36" fillId="94" borderId="73" applyNumberFormat="0" applyProtection="0">
      <alignment horizontal="left" vertical="center" indent="1"/>
    </xf>
    <xf numFmtId="4" fontId="36" fillId="94" borderId="73" applyNumberFormat="0" applyProtection="0">
      <alignment horizontal="left" vertical="center" indent="1"/>
    </xf>
    <xf numFmtId="4" fontId="36" fillId="94" borderId="73" applyNumberFormat="0" applyProtection="0">
      <alignment horizontal="left" vertical="center" indent="1"/>
    </xf>
    <xf numFmtId="4" fontId="36" fillId="94" borderId="73" applyNumberFormat="0" applyProtection="0">
      <alignment horizontal="left" vertical="center" indent="1"/>
    </xf>
    <xf numFmtId="4" fontId="36" fillId="94" borderId="73" applyNumberFormat="0" applyProtection="0">
      <alignment horizontal="left" vertical="center" indent="1"/>
    </xf>
    <xf numFmtId="4" fontId="36" fillId="94" borderId="73" applyNumberFormat="0" applyProtection="0">
      <alignment horizontal="left" vertical="center" indent="1"/>
    </xf>
    <xf numFmtId="4" fontId="36" fillId="94" borderId="73" applyNumberFormat="0" applyProtection="0">
      <alignment horizontal="left" vertical="center" indent="1"/>
    </xf>
    <xf numFmtId="4" fontId="36" fillId="94" borderId="73" applyNumberFormat="0" applyProtection="0">
      <alignment horizontal="left" vertical="center" indent="1"/>
    </xf>
    <xf numFmtId="4" fontId="36" fillId="94" borderId="73" applyNumberFormat="0" applyProtection="0">
      <alignment horizontal="left" vertical="center" indent="1"/>
    </xf>
    <xf numFmtId="4" fontId="36" fillId="94" borderId="73" applyNumberFormat="0" applyProtection="0">
      <alignment horizontal="left" vertical="center" indent="1"/>
    </xf>
    <xf numFmtId="4" fontId="36" fillId="94" borderId="73" applyNumberFormat="0" applyProtection="0">
      <alignment horizontal="left" vertical="center" indent="1"/>
    </xf>
    <xf numFmtId="4" fontId="36" fillId="94" borderId="73" applyNumberFormat="0" applyProtection="0">
      <alignment horizontal="left" vertical="center" indent="1"/>
    </xf>
    <xf numFmtId="4" fontId="36" fillId="94" borderId="73" applyNumberFormat="0" applyProtection="0">
      <alignment horizontal="left" vertical="center" indent="1"/>
    </xf>
    <xf numFmtId="4" fontId="36" fillId="94" borderId="73" applyNumberFormat="0" applyProtection="0">
      <alignment horizontal="left" vertical="center" indent="1"/>
    </xf>
    <xf numFmtId="4" fontId="36" fillId="94" borderId="73" applyNumberFormat="0" applyProtection="0">
      <alignment horizontal="left" vertical="center" indent="1"/>
    </xf>
    <xf numFmtId="4" fontId="36" fillId="94" borderId="73" applyNumberFormat="0" applyProtection="0">
      <alignment horizontal="left" vertical="center" indent="1"/>
    </xf>
    <xf numFmtId="4" fontId="36" fillId="94" borderId="73" applyNumberFormat="0" applyProtection="0">
      <alignment horizontal="left" vertical="center" indent="1"/>
    </xf>
    <xf numFmtId="4" fontId="36" fillId="94" borderId="73" applyNumberFormat="0" applyProtection="0">
      <alignment horizontal="left" vertical="center" indent="1"/>
    </xf>
    <xf numFmtId="4" fontId="36" fillId="94" borderId="73" applyNumberFormat="0" applyProtection="0">
      <alignment horizontal="left" vertical="center" indent="1"/>
    </xf>
    <xf numFmtId="4" fontId="36" fillId="94" borderId="73" applyNumberFormat="0" applyProtection="0">
      <alignment horizontal="left" vertical="center" indent="1"/>
    </xf>
    <xf numFmtId="4" fontId="36" fillId="94" borderId="73" applyNumberFormat="0" applyProtection="0">
      <alignment horizontal="left" vertical="center" indent="1"/>
    </xf>
    <xf numFmtId="4" fontId="36" fillId="94" borderId="73" applyNumberFormat="0" applyProtection="0">
      <alignment horizontal="left" vertical="center" indent="1"/>
    </xf>
    <xf numFmtId="4" fontId="36" fillId="94" borderId="73" applyNumberFormat="0" applyProtection="0">
      <alignment horizontal="left" vertical="center" indent="1"/>
    </xf>
    <xf numFmtId="4" fontId="36" fillId="94" borderId="73" applyNumberFormat="0" applyProtection="0">
      <alignment horizontal="left" vertical="center" indent="1"/>
    </xf>
    <xf numFmtId="4" fontId="36" fillId="94" borderId="73" applyNumberFormat="0" applyProtection="0">
      <alignment horizontal="left" vertical="center" indent="1"/>
    </xf>
    <xf numFmtId="4" fontId="36" fillId="94" borderId="73" applyNumberFormat="0" applyProtection="0">
      <alignment horizontal="left" vertical="center" indent="1"/>
    </xf>
    <xf numFmtId="4" fontId="36" fillId="94" borderId="73" applyNumberFormat="0" applyProtection="0">
      <alignment horizontal="left" vertical="center" indent="1"/>
    </xf>
    <xf numFmtId="4" fontId="36" fillId="94" borderId="73" applyNumberFormat="0" applyProtection="0">
      <alignment horizontal="left" vertical="center" indent="1"/>
    </xf>
    <xf numFmtId="4" fontId="36" fillId="94" borderId="73" applyNumberFormat="0" applyProtection="0">
      <alignment horizontal="left" vertical="center" indent="1"/>
    </xf>
    <xf numFmtId="4" fontId="36" fillId="94" borderId="73" applyNumberFormat="0" applyProtection="0">
      <alignment horizontal="left" vertical="center" indent="1"/>
    </xf>
    <xf numFmtId="4" fontId="36" fillId="94" borderId="73" applyNumberFormat="0" applyProtection="0">
      <alignment horizontal="left" vertical="center" indent="1"/>
    </xf>
    <xf numFmtId="4" fontId="36" fillId="94" borderId="73" applyNumberFormat="0" applyProtection="0">
      <alignment horizontal="left" vertical="center" indent="1"/>
    </xf>
    <xf numFmtId="4" fontId="36" fillId="94" borderId="73" applyNumberFormat="0" applyProtection="0">
      <alignment horizontal="left" vertical="center" indent="1"/>
    </xf>
    <xf numFmtId="4" fontId="36" fillId="94" borderId="73" applyNumberFormat="0" applyProtection="0">
      <alignment horizontal="left" vertical="center" indent="1"/>
    </xf>
    <xf numFmtId="4" fontId="36" fillId="94" borderId="73" applyNumberFormat="0" applyProtection="0">
      <alignment horizontal="left" vertical="center" indent="1"/>
    </xf>
    <xf numFmtId="4" fontId="36" fillId="94" borderId="73" applyNumberFormat="0" applyProtection="0">
      <alignment horizontal="left" vertical="center" indent="1"/>
    </xf>
    <xf numFmtId="4" fontId="36" fillId="94" borderId="73" applyNumberFormat="0" applyProtection="0">
      <alignment horizontal="left" vertical="center" indent="1"/>
    </xf>
    <xf numFmtId="4" fontId="36" fillId="94" borderId="73" applyNumberFormat="0" applyProtection="0">
      <alignment horizontal="left" vertical="center" indent="1"/>
    </xf>
    <xf numFmtId="4" fontId="36" fillId="94" borderId="73" applyNumberFormat="0" applyProtection="0">
      <alignment horizontal="left" vertical="center" indent="1"/>
    </xf>
    <xf numFmtId="4" fontId="36" fillId="94" borderId="73" applyNumberFormat="0" applyProtection="0">
      <alignment horizontal="left" vertical="center" indent="1"/>
    </xf>
    <xf numFmtId="4" fontId="36" fillId="94" borderId="73" applyNumberFormat="0" applyProtection="0">
      <alignment horizontal="left" vertical="center" indent="1"/>
    </xf>
    <xf numFmtId="4" fontId="36" fillId="94" borderId="73" applyNumberFormat="0" applyProtection="0">
      <alignment horizontal="left" vertical="center" indent="1"/>
    </xf>
    <xf numFmtId="4" fontId="36" fillId="94" borderId="73" applyNumberFormat="0" applyProtection="0">
      <alignment horizontal="left" vertical="center" indent="1"/>
    </xf>
    <xf numFmtId="4" fontId="36" fillId="94" borderId="73" applyNumberFormat="0" applyProtection="0">
      <alignment horizontal="left" vertical="center" indent="1"/>
    </xf>
    <xf numFmtId="4" fontId="36" fillId="94" borderId="73" applyNumberFormat="0" applyProtection="0">
      <alignment horizontal="left" vertical="center" indent="1"/>
    </xf>
    <xf numFmtId="4" fontId="36" fillId="94" borderId="73" applyNumberFormat="0" applyProtection="0">
      <alignment horizontal="left" vertical="center" indent="1"/>
    </xf>
    <xf numFmtId="4" fontId="36" fillId="94" borderId="73" applyNumberFormat="0" applyProtection="0">
      <alignment horizontal="left" vertical="center" indent="1"/>
    </xf>
    <xf numFmtId="4" fontId="36" fillId="94" borderId="73" applyNumberFormat="0" applyProtection="0">
      <alignment horizontal="left" vertical="center" indent="1"/>
    </xf>
    <xf numFmtId="4" fontId="36" fillId="94" borderId="73" applyNumberFormat="0" applyProtection="0">
      <alignment horizontal="left" vertical="center" indent="1"/>
    </xf>
    <xf numFmtId="4" fontId="36" fillId="94" borderId="73" applyNumberFormat="0" applyProtection="0">
      <alignment horizontal="left" vertical="center" indent="1"/>
    </xf>
    <xf numFmtId="4" fontId="36" fillId="94" borderId="73" applyNumberFormat="0" applyProtection="0">
      <alignment horizontal="left" vertical="center" indent="1"/>
    </xf>
    <xf numFmtId="4" fontId="36" fillId="94" borderId="73" applyNumberFormat="0" applyProtection="0">
      <alignment horizontal="left" vertical="center" indent="1"/>
    </xf>
    <xf numFmtId="4" fontId="36" fillId="94" borderId="73" applyNumberFormat="0" applyProtection="0">
      <alignment horizontal="left" vertical="center" indent="1"/>
    </xf>
    <xf numFmtId="4" fontId="36" fillId="94" borderId="73" applyNumberFormat="0" applyProtection="0">
      <alignment horizontal="left" vertical="center" indent="1"/>
    </xf>
    <xf numFmtId="4" fontId="36" fillId="94" borderId="73" applyNumberFormat="0" applyProtection="0">
      <alignment horizontal="left" vertical="center" indent="1"/>
    </xf>
    <xf numFmtId="4" fontId="36" fillId="94" borderId="73" applyNumberFormat="0" applyProtection="0">
      <alignment horizontal="left" vertical="center" indent="1"/>
    </xf>
    <xf numFmtId="4" fontId="36" fillId="94" borderId="73" applyNumberFormat="0" applyProtection="0">
      <alignment horizontal="left" vertical="center" indent="1"/>
    </xf>
    <xf numFmtId="4" fontId="36" fillId="94" borderId="73" applyNumberFormat="0" applyProtection="0">
      <alignment horizontal="left" vertical="center" indent="1"/>
    </xf>
    <xf numFmtId="4" fontId="36" fillId="94" borderId="73" applyNumberFormat="0" applyProtection="0">
      <alignment horizontal="left" vertical="center" indent="1"/>
    </xf>
    <xf numFmtId="4" fontId="36" fillId="94" borderId="73" applyNumberFormat="0" applyProtection="0">
      <alignment horizontal="left" vertical="center" indent="1"/>
    </xf>
    <xf numFmtId="4" fontId="36" fillId="94" borderId="73" applyNumberFormat="0" applyProtection="0">
      <alignment horizontal="left" vertical="center" indent="1"/>
    </xf>
    <xf numFmtId="4" fontId="36" fillId="94" borderId="73" applyNumberFormat="0" applyProtection="0">
      <alignment horizontal="left" vertical="center" indent="1"/>
    </xf>
    <xf numFmtId="4" fontId="36" fillId="94" borderId="73" applyNumberFormat="0" applyProtection="0">
      <alignment horizontal="left" vertical="center" indent="1"/>
    </xf>
    <xf numFmtId="4" fontId="36" fillId="94" borderId="73" applyNumberFormat="0" applyProtection="0">
      <alignment horizontal="left" vertical="center" indent="1"/>
    </xf>
    <xf numFmtId="4" fontId="36" fillId="94" borderId="73" applyNumberFormat="0" applyProtection="0">
      <alignment horizontal="left" vertical="center" indent="1"/>
    </xf>
    <xf numFmtId="4" fontId="36" fillId="94" borderId="73" applyNumberFormat="0" applyProtection="0">
      <alignment horizontal="left" vertical="center" indent="1"/>
    </xf>
    <xf numFmtId="4" fontId="36" fillId="94" borderId="73" applyNumberFormat="0" applyProtection="0">
      <alignment horizontal="left" vertical="center" indent="1"/>
    </xf>
    <xf numFmtId="4" fontId="36" fillId="94" borderId="73" applyNumberFormat="0" applyProtection="0">
      <alignment horizontal="left" vertical="center" indent="1"/>
    </xf>
    <xf numFmtId="4" fontId="36" fillId="94" borderId="73" applyNumberFormat="0" applyProtection="0">
      <alignment horizontal="left" vertical="center" indent="1"/>
    </xf>
    <xf numFmtId="4" fontId="36" fillId="94" borderId="73" applyNumberFormat="0" applyProtection="0">
      <alignment horizontal="left" vertical="center" indent="1"/>
    </xf>
    <xf numFmtId="4" fontId="36" fillId="94" borderId="73" applyNumberFormat="0" applyProtection="0">
      <alignment horizontal="left" vertical="center" indent="1"/>
    </xf>
    <xf numFmtId="4" fontId="36" fillId="94" borderId="73" applyNumberFormat="0" applyProtection="0">
      <alignment horizontal="left" vertical="center" indent="1"/>
    </xf>
    <xf numFmtId="4" fontId="36" fillId="94" borderId="73" applyNumberFormat="0" applyProtection="0">
      <alignment horizontal="left" vertical="center" indent="1"/>
    </xf>
    <xf numFmtId="4" fontId="36" fillId="94" borderId="73" applyNumberFormat="0" applyProtection="0">
      <alignment horizontal="left" vertical="center" indent="1"/>
    </xf>
    <xf numFmtId="4" fontId="36" fillId="94" borderId="73" applyNumberFormat="0" applyProtection="0">
      <alignment horizontal="left" vertical="center" indent="1"/>
    </xf>
    <xf numFmtId="4" fontId="36" fillId="94" borderId="73" applyNumberFormat="0" applyProtection="0">
      <alignment horizontal="left" vertical="center" indent="1"/>
    </xf>
    <xf numFmtId="4" fontId="36" fillId="94" borderId="73" applyNumberFormat="0" applyProtection="0">
      <alignment horizontal="left" vertical="center" indent="1"/>
    </xf>
    <xf numFmtId="4" fontId="36" fillId="94" borderId="73" applyNumberFormat="0" applyProtection="0">
      <alignment horizontal="left" vertical="center" indent="1"/>
    </xf>
    <xf numFmtId="4" fontId="36" fillId="94" borderId="73" applyNumberFormat="0" applyProtection="0">
      <alignment horizontal="left" vertical="center" indent="1"/>
    </xf>
    <xf numFmtId="4" fontId="36" fillId="94" borderId="73" applyNumberFormat="0" applyProtection="0">
      <alignment horizontal="left" vertical="center" indent="1"/>
    </xf>
    <xf numFmtId="4" fontId="36" fillId="94" borderId="73" applyNumberFormat="0" applyProtection="0">
      <alignment horizontal="left" vertical="center" indent="1"/>
    </xf>
    <xf numFmtId="4" fontId="36" fillId="94" borderId="73" applyNumberFormat="0" applyProtection="0">
      <alignment horizontal="left" vertical="center" indent="1"/>
    </xf>
    <xf numFmtId="4" fontId="36" fillId="94" borderId="73" applyNumberFormat="0" applyProtection="0">
      <alignment horizontal="left" vertical="center" indent="1"/>
    </xf>
    <xf numFmtId="4" fontId="36" fillId="94" borderId="73" applyNumberFormat="0" applyProtection="0">
      <alignment horizontal="left" vertical="center" indent="1"/>
    </xf>
    <xf numFmtId="4" fontId="36" fillId="94" borderId="73" applyNumberFormat="0" applyProtection="0">
      <alignment horizontal="left" vertical="center" indent="1"/>
    </xf>
    <xf numFmtId="4" fontId="36" fillId="94" borderId="73" applyNumberFormat="0" applyProtection="0">
      <alignment horizontal="left" vertical="center" indent="1"/>
    </xf>
    <xf numFmtId="4" fontId="36" fillId="94" borderId="73" applyNumberFormat="0" applyProtection="0">
      <alignment horizontal="left" vertical="center" indent="1"/>
    </xf>
    <xf numFmtId="4" fontId="36" fillId="94" borderId="73" applyNumberFormat="0" applyProtection="0">
      <alignment horizontal="left" vertical="center" indent="1"/>
    </xf>
    <xf numFmtId="4" fontId="36" fillId="94" borderId="73" applyNumberFormat="0" applyProtection="0">
      <alignment horizontal="left" vertical="center" indent="1"/>
    </xf>
    <xf numFmtId="4" fontId="36" fillId="94" borderId="73" applyNumberFormat="0" applyProtection="0">
      <alignment horizontal="left" vertical="center" indent="1"/>
    </xf>
    <xf numFmtId="4" fontId="36" fillId="94" borderId="73" applyNumberFormat="0" applyProtection="0">
      <alignment horizontal="left" vertical="center" indent="1"/>
    </xf>
    <xf numFmtId="4" fontId="36" fillId="94" borderId="73" applyNumberFormat="0" applyProtection="0">
      <alignment horizontal="left" vertical="center" indent="1"/>
    </xf>
    <xf numFmtId="4" fontId="36" fillId="94" borderId="73" applyNumberFormat="0" applyProtection="0">
      <alignment horizontal="left" vertical="center" indent="1"/>
    </xf>
    <xf numFmtId="4" fontId="36" fillId="94" borderId="73" applyNumberFormat="0" applyProtection="0">
      <alignment horizontal="left" vertical="center" indent="1"/>
    </xf>
    <xf numFmtId="4" fontId="36" fillId="94" borderId="73" applyNumberFormat="0" applyProtection="0">
      <alignment horizontal="left" vertical="center" indent="1"/>
    </xf>
    <xf numFmtId="4" fontId="36" fillId="94" borderId="73" applyNumberFormat="0" applyProtection="0">
      <alignment horizontal="left" vertical="center" indent="1"/>
    </xf>
    <xf numFmtId="4" fontId="36" fillId="94" borderId="73" applyNumberFormat="0" applyProtection="0">
      <alignment horizontal="left" vertical="center" indent="1"/>
    </xf>
    <xf numFmtId="4" fontId="36" fillId="94" borderId="73" applyNumberFormat="0" applyProtection="0">
      <alignment horizontal="left" vertical="center" indent="1"/>
    </xf>
    <xf numFmtId="4" fontId="36" fillId="94" borderId="73" applyNumberFormat="0" applyProtection="0">
      <alignment horizontal="left" vertical="center" indent="1"/>
    </xf>
    <xf numFmtId="4" fontId="36" fillId="94" borderId="73" applyNumberFormat="0" applyProtection="0">
      <alignment horizontal="left" vertical="center" indent="1"/>
    </xf>
    <xf numFmtId="4" fontId="36" fillId="94" borderId="73" applyNumberFormat="0" applyProtection="0">
      <alignment horizontal="left" vertical="center" indent="1"/>
    </xf>
    <xf numFmtId="4" fontId="36" fillId="94" borderId="73" applyNumberFormat="0" applyProtection="0">
      <alignment horizontal="left" vertical="center" indent="1"/>
    </xf>
    <xf numFmtId="4" fontId="36" fillId="94" borderId="73" applyNumberFormat="0" applyProtection="0">
      <alignment horizontal="left" vertical="center" indent="1"/>
    </xf>
    <xf numFmtId="4" fontId="36" fillId="94" borderId="73" applyNumberFormat="0" applyProtection="0">
      <alignment horizontal="left" vertical="center" indent="1"/>
    </xf>
    <xf numFmtId="4" fontId="36" fillId="94" borderId="73" applyNumberFormat="0" applyProtection="0">
      <alignment horizontal="left" vertical="center" indent="1"/>
    </xf>
    <xf numFmtId="4" fontId="36" fillId="94" borderId="73" applyNumberFormat="0" applyProtection="0">
      <alignment horizontal="left" vertical="center" indent="1"/>
    </xf>
    <xf numFmtId="4" fontId="36" fillId="94" borderId="73" applyNumberFormat="0" applyProtection="0">
      <alignment horizontal="left" vertical="center" indent="1"/>
    </xf>
    <xf numFmtId="4" fontId="36" fillId="94" borderId="73" applyNumberFormat="0" applyProtection="0">
      <alignment horizontal="left" vertical="center" indent="1"/>
    </xf>
    <xf numFmtId="4" fontId="36" fillId="94" borderId="73" applyNumberFormat="0" applyProtection="0">
      <alignment horizontal="left" vertical="center" indent="1"/>
    </xf>
    <xf numFmtId="4" fontId="36" fillId="94" borderId="73" applyNumberFormat="0" applyProtection="0">
      <alignment horizontal="left" vertical="center" indent="1"/>
    </xf>
    <xf numFmtId="4" fontId="36" fillId="94" borderId="73" applyNumberFormat="0" applyProtection="0">
      <alignment horizontal="left" vertical="center" indent="1"/>
    </xf>
    <xf numFmtId="4" fontId="36" fillId="94" borderId="73" applyNumberFormat="0" applyProtection="0">
      <alignment horizontal="left" vertical="center" indent="1"/>
    </xf>
    <xf numFmtId="4" fontId="36" fillId="94" borderId="73" applyNumberFormat="0" applyProtection="0">
      <alignment horizontal="left" vertical="center" indent="1"/>
    </xf>
    <xf numFmtId="4" fontId="36" fillId="94" borderId="73" applyNumberFormat="0" applyProtection="0">
      <alignment horizontal="left" vertical="center" indent="1"/>
    </xf>
    <xf numFmtId="4" fontId="36" fillId="94" borderId="73" applyNumberFormat="0" applyProtection="0">
      <alignment horizontal="left" vertical="center" indent="1"/>
    </xf>
    <xf numFmtId="4" fontId="36" fillId="94" borderId="73" applyNumberFormat="0" applyProtection="0">
      <alignment horizontal="left" vertical="center" indent="1"/>
    </xf>
    <xf numFmtId="4" fontId="36" fillId="94" borderId="73" applyNumberFormat="0" applyProtection="0">
      <alignment horizontal="left" vertical="center" indent="1"/>
    </xf>
    <xf numFmtId="4" fontId="36" fillId="94" borderId="73" applyNumberFormat="0" applyProtection="0">
      <alignment horizontal="left" vertical="center" indent="1"/>
    </xf>
    <xf numFmtId="4" fontId="36" fillId="94" borderId="73" applyNumberFormat="0" applyProtection="0">
      <alignment horizontal="left" vertical="center" indent="1"/>
    </xf>
    <xf numFmtId="4" fontId="36" fillId="94" borderId="73" applyNumberFormat="0" applyProtection="0">
      <alignment horizontal="left" vertical="center" indent="1"/>
    </xf>
    <xf numFmtId="4" fontId="36" fillId="94" borderId="73" applyNumberFormat="0" applyProtection="0">
      <alignment horizontal="left" vertical="center" indent="1"/>
    </xf>
    <xf numFmtId="4" fontId="36" fillId="94" borderId="73" applyNumberFormat="0" applyProtection="0">
      <alignment horizontal="left" vertical="center" indent="1"/>
    </xf>
    <xf numFmtId="4" fontId="36" fillId="94" borderId="73" applyNumberFormat="0" applyProtection="0">
      <alignment horizontal="left" vertical="center" indent="1"/>
    </xf>
    <xf numFmtId="4" fontId="36" fillId="94" borderId="73" applyNumberFormat="0" applyProtection="0">
      <alignment horizontal="left" vertical="center" indent="1"/>
    </xf>
    <xf numFmtId="4" fontId="36" fillId="94" borderId="73" applyNumberFormat="0" applyProtection="0">
      <alignment horizontal="left" vertical="center" indent="1"/>
    </xf>
    <xf numFmtId="4" fontId="36" fillId="94" borderId="73" applyNumberFormat="0" applyProtection="0">
      <alignment horizontal="left" vertical="center" indent="1"/>
    </xf>
    <xf numFmtId="4" fontId="36" fillId="94" borderId="73" applyNumberFormat="0" applyProtection="0">
      <alignment horizontal="left" vertical="center" indent="1"/>
    </xf>
    <xf numFmtId="4" fontId="36" fillId="94" borderId="73" applyNumberFormat="0" applyProtection="0">
      <alignment horizontal="left" vertical="center" indent="1"/>
    </xf>
    <xf numFmtId="4" fontId="36" fillId="94" borderId="73" applyNumberFormat="0" applyProtection="0">
      <alignment horizontal="left" vertical="center" indent="1"/>
    </xf>
    <xf numFmtId="4" fontId="36" fillId="94" borderId="73" applyNumberFormat="0" applyProtection="0">
      <alignment horizontal="left" vertical="center" indent="1"/>
    </xf>
    <xf numFmtId="4" fontId="36" fillId="94" borderId="73" applyNumberFormat="0" applyProtection="0">
      <alignment horizontal="left" vertical="center" indent="1"/>
    </xf>
    <xf numFmtId="4" fontId="36" fillId="94" borderId="73" applyNumberFormat="0" applyProtection="0">
      <alignment horizontal="left" vertical="center" indent="1"/>
    </xf>
    <xf numFmtId="4" fontId="36" fillId="94" borderId="73" applyNumberFormat="0" applyProtection="0">
      <alignment horizontal="left" vertical="center" indent="1"/>
    </xf>
    <xf numFmtId="4" fontId="36" fillId="94" borderId="73" applyNumberFormat="0" applyProtection="0">
      <alignment horizontal="left" vertical="center" indent="1"/>
    </xf>
    <xf numFmtId="4" fontId="36" fillId="94" borderId="73" applyNumberFormat="0" applyProtection="0">
      <alignment horizontal="left" vertical="center" indent="1"/>
    </xf>
    <xf numFmtId="4" fontId="36" fillId="94" borderId="73" applyNumberFormat="0" applyProtection="0">
      <alignment horizontal="left" vertical="center" indent="1"/>
    </xf>
    <xf numFmtId="4" fontId="36" fillId="94" borderId="73" applyNumberFormat="0" applyProtection="0">
      <alignment horizontal="left" vertical="center" indent="1"/>
    </xf>
    <xf numFmtId="4" fontId="36" fillId="94" borderId="73" applyNumberFormat="0" applyProtection="0">
      <alignment horizontal="left" vertical="center" indent="1"/>
    </xf>
    <xf numFmtId="4" fontId="36" fillId="94" borderId="73" applyNumberFormat="0" applyProtection="0">
      <alignment horizontal="left" vertical="center" indent="1"/>
    </xf>
    <xf numFmtId="4" fontId="36" fillId="94" borderId="73" applyNumberFormat="0" applyProtection="0">
      <alignment horizontal="left" vertical="center" indent="1"/>
    </xf>
    <xf numFmtId="4" fontId="36" fillId="94" borderId="73" applyNumberFormat="0" applyProtection="0">
      <alignment horizontal="left" vertical="center" indent="1"/>
    </xf>
    <xf numFmtId="4" fontId="36" fillId="94" borderId="73" applyNumberFormat="0" applyProtection="0">
      <alignment horizontal="left" vertical="center" indent="1"/>
    </xf>
    <xf numFmtId="4" fontId="36" fillId="94" borderId="73" applyNumberFormat="0" applyProtection="0">
      <alignment horizontal="left" vertical="center" indent="1"/>
    </xf>
    <xf numFmtId="4" fontId="36" fillId="94" borderId="73" applyNumberFormat="0" applyProtection="0">
      <alignment horizontal="left" vertical="center" indent="1"/>
    </xf>
    <xf numFmtId="4" fontId="36" fillId="94" borderId="73" applyNumberFormat="0" applyProtection="0">
      <alignment horizontal="left" vertical="center" indent="1"/>
    </xf>
    <xf numFmtId="4" fontId="36" fillId="94" borderId="73" applyNumberFormat="0" applyProtection="0">
      <alignment horizontal="left" vertical="center" indent="1"/>
    </xf>
    <xf numFmtId="4" fontId="36" fillId="94" borderId="73" applyNumberFormat="0" applyProtection="0">
      <alignment horizontal="left" vertical="center" indent="1"/>
    </xf>
    <xf numFmtId="4" fontId="36" fillId="94" borderId="73" applyNumberFormat="0" applyProtection="0">
      <alignment horizontal="left" vertical="center" indent="1"/>
    </xf>
    <xf numFmtId="4" fontId="36" fillId="94" borderId="73" applyNumberFormat="0" applyProtection="0">
      <alignment horizontal="left" vertical="center" indent="1"/>
    </xf>
    <xf numFmtId="4" fontId="36" fillId="94" borderId="73" applyNumberFormat="0" applyProtection="0">
      <alignment horizontal="left" vertical="center" indent="1"/>
    </xf>
    <xf numFmtId="4" fontId="36" fillId="94" borderId="73" applyNumberFormat="0" applyProtection="0">
      <alignment horizontal="left" vertical="center" indent="1"/>
    </xf>
    <xf numFmtId="4" fontId="36" fillId="94" borderId="73" applyNumberFormat="0" applyProtection="0">
      <alignment horizontal="left" vertical="center" indent="1"/>
    </xf>
    <xf numFmtId="4" fontId="36" fillId="94" borderId="73" applyNumberFormat="0" applyProtection="0">
      <alignment horizontal="left" vertical="center" indent="1"/>
    </xf>
    <xf numFmtId="4" fontId="36" fillId="94" borderId="73" applyNumberFormat="0" applyProtection="0">
      <alignment horizontal="left" vertical="center" indent="1"/>
    </xf>
    <xf numFmtId="4" fontId="36" fillId="94" borderId="73" applyNumberFormat="0" applyProtection="0">
      <alignment horizontal="left" vertical="center" indent="1"/>
    </xf>
    <xf numFmtId="4" fontId="36" fillId="94" borderId="73" applyNumberFormat="0" applyProtection="0">
      <alignment horizontal="left" vertical="center" indent="1"/>
    </xf>
    <xf numFmtId="4" fontId="36" fillId="94" borderId="73" applyNumberFormat="0" applyProtection="0">
      <alignment horizontal="left" vertical="center" indent="1"/>
    </xf>
    <xf numFmtId="4" fontId="36" fillId="94" borderId="73" applyNumberFormat="0" applyProtection="0">
      <alignment horizontal="left" vertical="center" indent="1"/>
    </xf>
    <xf numFmtId="4" fontId="36" fillId="94" borderId="73" applyNumberFormat="0" applyProtection="0">
      <alignment horizontal="left" vertical="center" indent="1"/>
    </xf>
    <xf numFmtId="4" fontId="36" fillId="94" borderId="73" applyNumberFormat="0" applyProtection="0">
      <alignment horizontal="left" vertical="center" indent="1"/>
    </xf>
    <xf numFmtId="4" fontId="36" fillId="94" borderId="73" applyNumberFormat="0" applyProtection="0">
      <alignment horizontal="left" vertical="center" indent="1"/>
    </xf>
    <xf numFmtId="4" fontId="36" fillId="94" borderId="73" applyNumberFormat="0" applyProtection="0">
      <alignment horizontal="left" vertical="center" indent="1"/>
    </xf>
    <xf numFmtId="4" fontId="36" fillId="94" borderId="73" applyNumberFormat="0" applyProtection="0">
      <alignment horizontal="left" vertical="center" indent="1"/>
    </xf>
    <xf numFmtId="4" fontId="36" fillId="94" borderId="73" applyNumberFormat="0" applyProtection="0">
      <alignment horizontal="left" vertical="center" indent="1"/>
    </xf>
    <xf numFmtId="4" fontId="36" fillId="94" borderId="73" applyNumberFormat="0" applyProtection="0">
      <alignment horizontal="left" vertical="center" indent="1"/>
    </xf>
    <xf numFmtId="4" fontId="36" fillId="94" borderId="73" applyNumberFormat="0" applyProtection="0">
      <alignment horizontal="left" vertical="center" indent="1"/>
    </xf>
    <xf numFmtId="4" fontId="36" fillId="94" borderId="73" applyNumberFormat="0" applyProtection="0">
      <alignment horizontal="left" vertical="center" indent="1"/>
    </xf>
    <xf numFmtId="4" fontId="36" fillId="94" borderId="73" applyNumberFormat="0" applyProtection="0">
      <alignment horizontal="left" vertical="center" indent="1"/>
    </xf>
    <xf numFmtId="4" fontId="36" fillId="94" borderId="73" applyNumberFormat="0" applyProtection="0">
      <alignment horizontal="left" vertical="center" indent="1"/>
    </xf>
    <xf numFmtId="4" fontId="36" fillId="94" borderId="73" applyNumberFormat="0" applyProtection="0">
      <alignment horizontal="left" vertical="center" indent="1"/>
    </xf>
    <xf numFmtId="4" fontId="36" fillId="94" borderId="73" applyNumberFormat="0" applyProtection="0">
      <alignment horizontal="left" vertical="center" indent="1"/>
    </xf>
    <xf numFmtId="4" fontId="36" fillId="94" borderId="73" applyNumberFormat="0" applyProtection="0">
      <alignment horizontal="left" vertical="center" indent="1"/>
    </xf>
    <xf numFmtId="4" fontId="36" fillId="94" borderId="73" applyNumberFormat="0" applyProtection="0">
      <alignment horizontal="left" vertical="center" indent="1"/>
    </xf>
    <xf numFmtId="4" fontId="36" fillId="94" borderId="73" applyNumberFormat="0" applyProtection="0">
      <alignment horizontal="left" vertical="center" indent="1"/>
    </xf>
    <xf numFmtId="4" fontId="36" fillId="94" borderId="73" applyNumberFormat="0" applyProtection="0">
      <alignment horizontal="left" vertical="center" indent="1"/>
    </xf>
    <xf numFmtId="4" fontId="36" fillId="94" borderId="73" applyNumberFormat="0" applyProtection="0">
      <alignment horizontal="left" vertical="center" indent="1"/>
    </xf>
    <xf numFmtId="4" fontId="36" fillId="94" borderId="73" applyNumberFormat="0" applyProtection="0">
      <alignment horizontal="left" vertical="center" indent="1"/>
    </xf>
    <xf numFmtId="4" fontId="36" fillId="94" borderId="73" applyNumberFormat="0" applyProtection="0">
      <alignment horizontal="left" vertical="center" indent="1"/>
    </xf>
    <xf numFmtId="4" fontId="36" fillId="94" borderId="73" applyNumberFormat="0" applyProtection="0">
      <alignment horizontal="left" vertical="center" indent="1"/>
    </xf>
    <xf numFmtId="4" fontId="36" fillId="94" borderId="73" applyNumberFormat="0" applyProtection="0">
      <alignment horizontal="left" vertical="center" indent="1"/>
    </xf>
    <xf numFmtId="4" fontId="36" fillId="94" borderId="73" applyNumberFormat="0" applyProtection="0">
      <alignment horizontal="left" vertical="center" indent="1"/>
    </xf>
    <xf numFmtId="4" fontId="36" fillId="94" borderId="73" applyNumberFormat="0" applyProtection="0">
      <alignment horizontal="left" vertical="center" indent="1"/>
    </xf>
    <xf numFmtId="4" fontId="36" fillId="94" borderId="73" applyNumberFormat="0" applyProtection="0">
      <alignment horizontal="left" vertical="center" indent="1"/>
    </xf>
    <xf numFmtId="4" fontId="36" fillId="94" borderId="73" applyNumberFormat="0" applyProtection="0">
      <alignment horizontal="left" vertical="center" indent="1"/>
    </xf>
    <xf numFmtId="4" fontId="36" fillId="94" borderId="73" applyNumberFormat="0" applyProtection="0">
      <alignment horizontal="left" vertical="center" indent="1"/>
    </xf>
    <xf numFmtId="4" fontId="36" fillId="94" borderId="73" applyNumberFormat="0" applyProtection="0">
      <alignment horizontal="left" vertical="center" indent="1"/>
    </xf>
    <xf numFmtId="4" fontId="36" fillId="94" borderId="73" applyNumberFormat="0" applyProtection="0">
      <alignment horizontal="left" vertical="center" indent="1"/>
    </xf>
    <xf numFmtId="4" fontId="36" fillId="94" borderId="73" applyNumberFormat="0" applyProtection="0">
      <alignment horizontal="left" vertical="center" indent="1"/>
    </xf>
    <xf numFmtId="4" fontId="36" fillId="94" borderId="73" applyNumberFormat="0" applyProtection="0">
      <alignment horizontal="left" vertical="center" indent="1"/>
    </xf>
    <xf numFmtId="4" fontId="36" fillId="94" borderId="73" applyNumberFormat="0" applyProtection="0">
      <alignment horizontal="left" vertical="center" indent="1"/>
    </xf>
    <xf numFmtId="4" fontId="36" fillId="94" borderId="73" applyNumberFormat="0" applyProtection="0">
      <alignment horizontal="left" vertical="center" indent="1"/>
    </xf>
    <xf numFmtId="4" fontId="36" fillId="94" borderId="73" applyNumberFormat="0" applyProtection="0">
      <alignment horizontal="left" vertical="center" indent="1"/>
    </xf>
    <xf numFmtId="4" fontId="36" fillId="94" borderId="73" applyNumberFormat="0" applyProtection="0">
      <alignment horizontal="left" vertical="center" indent="1"/>
    </xf>
    <xf numFmtId="4" fontId="36" fillId="94" borderId="73" applyNumberFormat="0" applyProtection="0">
      <alignment horizontal="left" vertical="center" indent="1"/>
    </xf>
    <xf numFmtId="4" fontId="36" fillId="94" borderId="73" applyNumberFormat="0" applyProtection="0">
      <alignment horizontal="left" vertical="center" indent="1"/>
    </xf>
    <xf numFmtId="4" fontId="36" fillId="94" borderId="73" applyNumberFormat="0" applyProtection="0">
      <alignment horizontal="left" vertical="center" indent="1"/>
    </xf>
    <xf numFmtId="4" fontId="36" fillId="94" borderId="73" applyNumberFormat="0" applyProtection="0">
      <alignment horizontal="left" vertical="center" indent="1"/>
    </xf>
    <xf numFmtId="4" fontId="36" fillId="94" borderId="73" applyNumberFormat="0" applyProtection="0">
      <alignment horizontal="left" vertical="center" indent="1"/>
    </xf>
    <xf numFmtId="4" fontId="36" fillId="94" borderId="73" applyNumberFormat="0" applyProtection="0">
      <alignment horizontal="left" vertical="center" indent="1"/>
    </xf>
    <xf numFmtId="4" fontId="36" fillId="94" borderId="73" applyNumberFormat="0" applyProtection="0">
      <alignment horizontal="left" vertical="center" indent="1"/>
    </xf>
    <xf numFmtId="4" fontId="36" fillId="94" borderId="73" applyNumberFormat="0" applyProtection="0">
      <alignment horizontal="left" vertical="center" indent="1"/>
    </xf>
    <xf numFmtId="4" fontId="36" fillId="94" borderId="73" applyNumberFormat="0" applyProtection="0">
      <alignment horizontal="left" vertical="center" indent="1"/>
    </xf>
    <xf numFmtId="4" fontId="36" fillId="94" borderId="73" applyNumberFormat="0" applyProtection="0">
      <alignment horizontal="left" vertical="center" indent="1"/>
    </xf>
    <xf numFmtId="4" fontId="36" fillId="94" borderId="73" applyNumberFormat="0" applyProtection="0">
      <alignment horizontal="left" vertical="center" indent="1"/>
    </xf>
    <xf numFmtId="4" fontId="36" fillId="94" borderId="73" applyNumberFormat="0" applyProtection="0">
      <alignment horizontal="left" vertical="center" indent="1"/>
    </xf>
    <xf numFmtId="4" fontId="36" fillId="94" borderId="73" applyNumberFormat="0" applyProtection="0">
      <alignment horizontal="left" vertical="center" indent="1"/>
    </xf>
    <xf numFmtId="4" fontId="36" fillId="94" borderId="73" applyNumberFormat="0" applyProtection="0">
      <alignment horizontal="left" vertical="center" indent="1"/>
    </xf>
    <xf numFmtId="4" fontId="36" fillId="94" borderId="73" applyNumberFormat="0" applyProtection="0">
      <alignment horizontal="left" vertical="center" indent="1"/>
    </xf>
    <xf numFmtId="4" fontId="36" fillId="94" borderId="73" applyNumberFormat="0" applyProtection="0">
      <alignment horizontal="left" vertical="center" indent="1"/>
    </xf>
    <xf numFmtId="4" fontId="36" fillId="94" borderId="73" applyNumberFormat="0" applyProtection="0">
      <alignment horizontal="left" vertical="center" indent="1"/>
    </xf>
    <xf numFmtId="4" fontId="36" fillId="94" borderId="73" applyNumberFormat="0" applyProtection="0">
      <alignment horizontal="left" vertical="center" indent="1"/>
    </xf>
    <xf numFmtId="4" fontId="36" fillId="94" borderId="73" applyNumberFormat="0" applyProtection="0">
      <alignment horizontal="left" vertical="center" indent="1"/>
    </xf>
    <xf numFmtId="4" fontId="36" fillId="94" borderId="73" applyNumberFormat="0" applyProtection="0">
      <alignment horizontal="left" vertical="center" indent="1"/>
    </xf>
    <xf numFmtId="4" fontId="36" fillId="94" borderId="73" applyNumberFormat="0" applyProtection="0">
      <alignment horizontal="left" vertical="center" indent="1"/>
    </xf>
    <xf numFmtId="4" fontId="36" fillId="94" borderId="73" applyNumberFormat="0" applyProtection="0">
      <alignment horizontal="left" vertical="center" indent="1"/>
    </xf>
    <xf numFmtId="4" fontId="36" fillId="94" borderId="73" applyNumberFormat="0" applyProtection="0">
      <alignment horizontal="left" vertical="center" indent="1"/>
    </xf>
    <xf numFmtId="4" fontId="36" fillId="94" borderId="73" applyNumberFormat="0" applyProtection="0">
      <alignment horizontal="left" vertical="center" indent="1"/>
    </xf>
    <xf numFmtId="4" fontId="36" fillId="94" borderId="73" applyNumberFormat="0" applyProtection="0">
      <alignment horizontal="left" vertical="center" indent="1"/>
    </xf>
    <xf numFmtId="4" fontId="36" fillId="94" borderId="73" applyNumberFormat="0" applyProtection="0">
      <alignment horizontal="left" vertical="center" indent="1"/>
    </xf>
    <xf numFmtId="4" fontId="36" fillId="94" borderId="73" applyNumberFormat="0" applyProtection="0">
      <alignment horizontal="left" vertical="center" indent="1"/>
    </xf>
    <xf numFmtId="4" fontId="36" fillId="94" borderId="73" applyNumberFormat="0" applyProtection="0">
      <alignment horizontal="left" vertical="center" indent="1"/>
    </xf>
    <xf numFmtId="4" fontId="36" fillId="94" borderId="73" applyNumberFormat="0" applyProtection="0">
      <alignment horizontal="left" vertical="center" indent="1"/>
    </xf>
    <xf numFmtId="4" fontId="36" fillId="94" borderId="73" applyNumberFormat="0" applyProtection="0">
      <alignment horizontal="left" vertical="center" indent="1"/>
    </xf>
    <xf numFmtId="4" fontId="36" fillId="94" borderId="73" applyNumberFormat="0" applyProtection="0">
      <alignment horizontal="left" vertical="center" indent="1"/>
    </xf>
    <xf numFmtId="4" fontId="36" fillId="94" borderId="73" applyNumberFormat="0" applyProtection="0">
      <alignment horizontal="left" vertical="center" indent="1"/>
    </xf>
    <xf numFmtId="4" fontId="36" fillId="94" borderId="73" applyNumberFormat="0" applyProtection="0">
      <alignment horizontal="left" vertical="center" indent="1"/>
    </xf>
    <xf numFmtId="4" fontId="36" fillId="94" borderId="73" applyNumberFormat="0" applyProtection="0">
      <alignment horizontal="left" vertical="center" indent="1"/>
    </xf>
    <xf numFmtId="4" fontId="36" fillId="94" borderId="73" applyNumberFormat="0" applyProtection="0">
      <alignment horizontal="left" vertical="center" indent="1"/>
    </xf>
    <xf numFmtId="4" fontId="36" fillId="94" borderId="73" applyNumberFormat="0" applyProtection="0">
      <alignment horizontal="left" vertical="center" indent="1"/>
    </xf>
    <xf numFmtId="4" fontId="36" fillId="94" borderId="73" applyNumberFormat="0" applyProtection="0">
      <alignment horizontal="left" vertical="center" indent="1"/>
    </xf>
    <xf numFmtId="4" fontId="36" fillId="94" borderId="73" applyNumberFormat="0" applyProtection="0">
      <alignment horizontal="left" vertical="center" indent="1"/>
    </xf>
    <xf numFmtId="4" fontId="36" fillId="94" borderId="73" applyNumberFormat="0" applyProtection="0">
      <alignment horizontal="left" vertical="center" indent="1"/>
    </xf>
    <xf numFmtId="4" fontId="36" fillId="94" borderId="73" applyNumberFormat="0" applyProtection="0">
      <alignment horizontal="left" vertical="center" indent="1"/>
    </xf>
    <xf numFmtId="4" fontId="36" fillId="94" borderId="73" applyNumberFormat="0" applyProtection="0">
      <alignment horizontal="left" vertical="center" indent="1"/>
    </xf>
    <xf numFmtId="4" fontId="36" fillId="94" borderId="73" applyNumberFormat="0" applyProtection="0">
      <alignment horizontal="left" vertical="center" indent="1"/>
    </xf>
    <xf numFmtId="4" fontId="36" fillId="94" borderId="73" applyNumberFormat="0" applyProtection="0">
      <alignment horizontal="left" vertical="center" indent="1"/>
    </xf>
    <xf numFmtId="4" fontId="36" fillId="94" borderId="73" applyNumberFormat="0" applyProtection="0">
      <alignment horizontal="left" vertical="center" indent="1"/>
    </xf>
    <xf numFmtId="4" fontId="36" fillId="94" borderId="73" applyNumberFormat="0" applyProtection="0">
      <alignment horizontal="left" vertical="center" indent="1"/>
    </xf>
    <xf numFmtId="4" fontId="36" fillId="94" borderId="73" applyNumberFormat="0" applyProtection="0">
      <alignment horizontal="left" vertical="center" indent="1"/>
    </xf>
    <xf numFmtId="4" fontId="36" fillId="94" borderId="73" applyNumberFormat="0" applyProtection="0">
      <alignment horizontal="left" vertical="center" indent="1"/>
    </xf>
    <xf numFmtId="4" fontId="36" fillId="94" borderId="73" applyNumberFormat="0" applyProtection="0">
      <alignment horizontal="left" vertical="center" indent="1"/>
    </xf>
    <xf numFmtId="4" fontId="36" fillId="94" borderId="73" applyNumberFormat="0" applyProtection="0">
      <alignment horizontal="left" vertical="center" indent="1"/>
    </xf>
    <xf numFmtId="4" fontId="36" fillId="94" borderId="73" applyNumberFormat="0" applyProtection="0">
      <alignment horizontal="left" vertical="center" indent="1"/>
    </xf>
    <xf numFmtId="4" fontId="36" fillId="94" borderId="73" applyNumberFormat="0" applyProtection="0">
      <alignment horizontal="left" vertical="center" indent="1"/>
    </xf>
    <xf numFmtId="4" fontId="36" fillId="94" borderId="73" applyNumberFormat="0" applyProtection="0">
      <alignment horizontal="left" vertical="center" indent="1"/>
    </xf>
    <xf numFmtId="4" fontId="36" fillId="94" borderId="73" applyNumberFormat="0" applyProtection="0">
      <alignment horizontal="left" vertical="center" indent="1"/>
    </xf>
    <xf numFmtId="4" fontId="36" fillId="94" borderId="73" applyNumberFormat="0" applyProtection="0">
      <alignment horizontal="left" vertical="center" indent="1"/>
    </xf>
    <xf numFmtId="4" fontId="36" fillId="94" borderId="73" applyNumberFormat="0" applyProtection="0">
      <alignment horizontal="left" vertical="center" indent="1"/>
    </xf>
    <xf numFmtId="4" fontId="36" fillId="94" borderId="73" applyNumberFormat="0" applyProtection="0">
      <alignment horizontal="left" vertical="center" indent="1"/>
    </xf>
    <xf numFmtId="4" fontId="36" fillId="94" borderId="73" applyNumberFormat="0" applyProtection="0">
      <alignment horizontal="left" vertical="center" indent="1"/>
    </xf>
    <xf numFmtId="4" fontId="36" fillId="94" borderId="73" applyNumberFormat="0" applyProtection="0">
      <alignment horizontal="left" vertical="center" indent="1"/>
    </xf>
    <xf numFmtId="4" fontId="36" fillId="94" borderId="73" applyNumberFormat="0" applyProtection="0">
      <alignment horizontal="left" vertical="center" indent="1"/>
    </xf>
    <xf numFmtId="4" fontId="36" fillId="94" borderId="73" applyNumberFormat="0" applyProtection="0">
      <alignment horizontal="left" vertical="center" indent="1"/>
    </xf>
    <xf numFmtId="4" fontId="36" fillId="94" borderId="73" applyNumberFormat="0" applyProtection="0">
      <alignment horizontal="left" vertical="center" indent="1"/>
    </xf>
    <xf numFmtId="4" fontId="36" fillId="94" borderId="73" applyNumberFormat="0" applyProtection="0">
      <alignment horizontal="left" vertical="center" indent="1"/>
    </xf>
    <xf numFmtId="4" fontId="36" fillId="94" borderId="73" applyNumberFormat="0" applyProtection="0">
      <alignment horizontal="left" vertical="center" indent="1"/>
    </xf>
    <xf numFmtId="4" fontId="36" fillId="94" borderId="73" applyNumberFormat="0" applyProtection="0">
      <alignment horizontal="left" vertical="center" indent="1"/>
    </xf>
    <xf numFmtId="4" fontId="36" fillId="94" borderId="73" applyNumberFormat="0" applyProtection="0">
      <alignment horizontal="left" vertical="center" indent="1"/>
    </xf>
    <xf numFmtId="4" fontId="36" fillId="94" borderId="73" applyNumberFormat="0" applyProtection="0">
      <alignment horizontal="left" vertical="center" indent="1"/>
    </xf>
    <xf numFmtId="4" fontId="36" fillId="94" borderId="73" applyNumberFormat="0" applyProtection="0">
      <alignment horizontal="left" vertical="center" indent="1"/>
    </xf>
    <xf numFmtId="4" fontId="36" fillId="94" borderId="73" applyNumberFormat="0" applyProtection="0">
      <alignment horizontal="left" vertical="center" indent="1"/>
    </xf>
    <xf numFmtId="4" fontId="36" fillId="94" borderId="73" applyNumberFormat="0" applyProtection="0">
      <alignment horizontal="left" vertical="center" indent="1"/>
    </xf>
    <xf numFmtId="4" fontId="36" fillId="94" borderId="73" applyNumberFormat="0" applyProtection="0">
      <alignment horizontal="left" vertical="center" indent="1"/>
    </xf>
    <xf numFmtId="4" fontId="36" fillId="94" borderId="73" applyNumberFormat="0" applyProtection="0">
      <alignment horizontal="left" vertical="center" indent="1"/>
    </xf>
    <xf numFmtId="4" fontId="36" fillId="94" borderId="73" applyNumberFormat="0" applyProtection="0">
      <alignment horizontal="left" vertical="center" indent="1"/>
    </xf>
    <xf numFmtId="4" fontId="36" fillId="94" borderId="73" applyNumberFormat="0" applyProtection="0">
      <alignment horizontal="left" vertical="center" indent="1"/>
    </xf>
    <xf numFmtId="4" fontId="36" fillId="94" borderId="73" applyNumberFormat="0" applyProtection="0">
      <alignment horizontal="left" vertical="center" indent="1"/>
    </xf>
    <xf numFmtId="4" fontId="36" fillId="94" borderId="73" applyNumberFormat="0" applyProtection="0">
      <alignment horizontal="left" vertical="center" indent="1"/>
    </xf>
    <xf numFmtId="4" fontId="36" fillId="94" borderId="73" applyNumberFormat="0" applyProtection="0">
      <alignment horizontal="left" vertical="center" indent="1"/>
    </xf>
    <xf numFmtId="4" fontId="36" fillId="94" borderId="73" applyNumberFormat="0" applyProtection="0">
      <alignment horizontal="left" vertical="center" indent="1"/>
    </xf>
    <xf numFmtId="4" fontId="36" fillId="94" borderId="73" applyNumberFormat="0" applyProtection="0">
      <alignment horizontal="left" vertical="center" indent="1"/>
    </xf>
    <xf numFmtId="4" fontId="36" fillId="94" borderId="73" applyNumberFormat="0" applyProtection="0">
      <alignment horizontal="left" vertical="center" indent="1"/>
    </xf>
    <xf numFmtId="4" fontId="36" fillId="94" borderId="73" applyNumberFormat="0" applyProtection="0">
      <alignment horizontal="left" vertical="center" indent="1"/>
    </xf>
    <xf numFmtId="4" fontId="36" fillId="94" borderId="73" applyNumberFormat="0" applyProtection="0">
      <alignment horizontal="left" vertical="center" indent="1"/>
    </xf>
    <xf numFmtId="4" fontId="36" fillId="94" borderId="73" applyNumberFormat="0" applyProtection="0">
      <alignment horizontal="left" vertical="center" indent="1"/>
    </xf>
    <xf numFmtId="4" fontId="36" fillId="94" borderId="73" applyNumberFormat="0" applyProtection="0">
      <alignment horizontal="left" vertical="center" indent="1"/>
    </xf>
    <xf numFmtId="4" fontId="36" fillId="94" borderId="73" applyNumberFormat="0" applyProtection="0">
      <alignment horizontal="left" vertical="center" indent="1"/>
    </xf>
    <xf numFmtId="4" fontId="36" fillId="94" borderId="73" applyNumberFormat="0" applyProtection="0">
      <alignment horizontal="left" vertical="center" indent="1"/>
    </xf>
    <xf numFmtId="4" fontId="36" fillId="94" borderId="73" applyNumberFormat="0" applyProtection="0">
      <alignment horizontal="left" vertical="center" indent="1"/>
    </xf>
    <xf numFmtId="4" fontId="36" fillId="94" borderId="73" applyNumberFormat="0" applyProtection="0">
      <alignment horizontal="left" vertical="center" indent="1"/>
    </xf>
    <xf numFmtId="4" fontId="36" fillId="94" borderId="73" applyNumberFormat="0" applyProtection="0">
      <alignment horizontal="left" vertical="center" indent="1"/>
    </xf>
    <xf numFmtId="4" fontId="36" fillId="94" borderId="73" applyNumberFormat="0" applyProtection="0">
      <alignment horizontal="left" vertical="center" indent="1"/>
    </xf>
    <xf numFmtId="4" fontId="36" fillId="94" borderId="73" applyNumberFormat="0" applyProtection="0">
      <alignment horizontal="left" vertical="center" indent="1"/>
    </xf>
    <xf numFmtId="4" fontId="36" fillId="94" borderId="73" applyNumberFormat="0" applyProtection="0">
      <alignment horizontal="left" vertical="center" indent="1"/>
    </xf>
    <xf numFmtId="4" fontId="36" fillId="94" borderId="73" applyNumberFormat="0" applyProtection="0">
      <alignment horizontal="left" vertical="center" indent="1"/>
    </xf>
    <xf numFmtId="4" fontId="36" fillId="94" borderId="73" applyNumberFormat="0" applyProtection="0">
      <alignment horizontal="left" vertical="center" indent="1"/>
    </xf>
    <xf numFmtId="4" fontId="36" fillId="94" borderId="73" applyNumberFormat="0" applyProtection="0">
      <alignment horizontal="left" vertical="center" indent="1"/>
    </xf>
    <xf numFmtId="4" fontId="36" fillId="94" borderId="73" applyNumberFormat="0" applyProtection="0">
      <alignment horizontal="left" vertical="center" indent="1"/>
    </xf>
    <xf numFmtId="4" fontId="36" fillId="94" borderId="73" applyNumberFormat="0" applyProtection="0">
      <alignment horizontal="left" vertical="center" indent="1"/>
    </xf>
    <xf numFmtId="4" fontId="36" fillId="94" borderId="73" applyNumberFormat="0" applyProtection="0">
      <alignment horizontal="left" vertical="center" indent="1"/>
    </xf>
    <xf numFmtId="4" fontId="36" fillId="94" borderId="73" applyNumberFormat="0" applyProtection="0">
      <alignment horizontal="left" vertical="center" indent="1"/>
    </xf>
    <xf numFmtId="4" fontId="36" fillId="94" borderId="73" applyNumberFormat="0" applyProtection="0">
      <alignment horizontal="left" vertical="center" indent="1"/>
    </xf>
    <xf numFmtId="4" fontId="36" fillId="94" borderId="73" applyNumberFormat="0" applyProtection="0">
      <alignment horizontal="left" vertical="center" indent="1"/>
    </xf>
    <xf numFmtId="4" fontId="36" fillId="94" borderId="73" applyNumberFormat="0" applyProtection="0">
      <alignment horizontal="left" vertical="center" indent="1"/>
    </xf>
    <xf numFmtId="4" fontId="36" fillId="94" borderId="73" applyNumberFormat="0" applyProtection="0">
      <alignment horizontal="left" vertical="center" indent="1"/>
    </xf>
    <xf numFmtId="4" fontId="36" fillId="94" borderId="73" applyNumberFormat="0" applyProtection="0">
      <alignment horizontal="left" vertical="center" indent="1"/>
    </xf>
    <xf numFmtId="4" fontId="36" fillId="94" borderId="73" applyNumberFormat="0" applyProtection="0">
      <alignment horizontal="left" vertical="center" indent="1"/>
    </xf>
    <xf numFmtId="4" fontId="36" fillId="94" borderId="73" applyNumberFormat="0" applyProtection="0">
      <alignment horizontal="left" vertical="center" indent="1"/>
    </xf>
    <xf numFmtId="4" fontId="36" fillId="94" borderId="73" applyNumberFormat="0" applyProtection="0">
      <alignment horizontal="left" vertical="center" indent="1"/>
    </xf>
    <xf numFmtId="4" fontId="36" fillId="94" borderId="73" applyNumberFormat="0" applyProtection="0">
      <alignment horizontal="left" vertical="center" indent="1"/>
    </xf>
    <xf numFmtId="4" fontId="36" fillId="94" borderId="73" applyNumberFormat="0" applyProtection="0">
      <alignment horizontal="left" vertical="center" indent="1"/>
    </xf>
    <xf numFmtId="4" fontId="36" fillId="94" borderId="73" applyNumberFormat="0" applyProtection="0">
      <alignment horizontal="left" vertical="center" indent="1"/>
    </xf>
    <xf numFmtId="4" fontId="36" fillId="94" borderId="73" applyNumberFormat="0" applyProtection="0">
      <alignment horizontal="left" vertical="center" indent="1"/>
    </xf>
    <xf numFmtId="4" fontId="36" fillId="94" borderId="73" applyNumberFormat="0" applyProtection="0">
      <alignment horizontal="left" vertical="center" indent="1"/>
    </xf>
    <xf numFmtId="4" fontId="36" fillId="94" borderId="73" applyNumberFormat="0" applyProtection="0">
      <alignment horizontal="left" vertical="center" indent="1"/>
    </xf>
    <xf numFmtId="4" fontId="36" fillId="94" borderId="73" applyNumberFormat="0" applyProtection="0">
      <alignment horizontal="left" vertical="center" indent="1"/>
    </xf>
    <xf numFmtId="4" fontId="36" fillId="94" borderId="73" applyNumberFormat="0" applyProtection="0">
      <alignment horizontal="left" vertical="center" indent="1"/>
    </xf>
    <xf numFmtId="4" fontId="36" fillId="94" borderId="73" applyNumberFormat="0" applyProtection="0">
      <alignment horizontal="left" vertical="center" indent="1"/>
    </xf>
    <xf numFmtId="4" fontId="36" fillId="94" borderId="73" applyNumberFormat="0" applyProtection="0">
      <alignment horizontal="left" vertical="center" indent="1"/>
    </xf>
    <xf numFmtId="4" fontId="36" fillId="94" borderId="73" applyNumberFormat="0" applyProtection="0">
      <alignment horizontal="left" vertical="center" indent="1"/>
    </xf>
    <xf numFmtId="4" fontId="36" fillId="94" borderId="73" applyNumberFormat="0" applyProtection="0">
      <alignment horizontal="left" vertical="center" indent="1"/>
    </xf>
    <xf numFmtId="4" fontId="36" fillId="94" borderId="73" applyNumberFormat="0" applyProtection="0">
      <alignment horizontal="left" vertical="center" indent="1"/>
    </xf>
    <xf numFmtId="4" fontId="36" fillId="94" borderId="73" applyNumberFormat="0" applyProtection="0">
      <alignment horizontal="left" vertical="center" indent="1"/>
    </xf>
    <xf numFmtId="4" fontId="36" fillId="94" borderId="73" applyNumberFormat="0" applyProtection="0">
      <alignment horizontal="left" vertical="center" indent="1"/>
    </xf>
    <xf numFmtId="4" fontId="36" fillId="94" borderId="73" applyNumberFormat="0" applyProtection="0">
      <alignment horizontal="left" vertical="center" indent="1"/>
    </xf>
    <xf numFmtId="4" fontId="36" fillId="94" borderId="73" applyNumberFormat="0" applyProtection="0">
      <alignment horizontal="left" vertical="center" indent="1"/>
    </xf>
    <xf numFmtId="4" fontId="36" fillId="94" borderId="73" applyNumberFormat="0" applyProtection="0">
      <alignment horizontal="left" vertical="center" indent="1"/>
    </xf>
    <xf numFmtId="4" fontId="36" fillId="94" borderId="73" applyNumberFormat="0" applyProtection="0">
      <alignment horizontal="left" vertical="center" indent="1"/>
    </xf>
    <xf numFmtId="4" fontId="36" fillId="94" borderId="73" applyNumberFormat="0" applyProtection="0">
      <alignment horizontal="left" vertical="center" indent="1"/>
    </xf>
    <xf numFmtId="4" fontId="36" fillId="94" borderId="73" applyNumberFormat="0" applyProtection="0">
      <alignment horizontal="left" vertical="center" indent="1"/>
    </xf>
    <xf numFmtId="4" fontId="36" fillId="94" borderId="73" applyNumberFormat="0" applyProtection="0">
      <alignment horizontal="left" vertical="center" indent="1"/>
    </xf>
    <xf numFmtId="4" fontId="36" fillId="94" borderId="73" applyNumberFormat="0" applyProtection="0">
      <alignment horizontal="left" vertical="center" indent="1"/>
    </xf>
    <xf numFmtId="4" fontId="36" fillId="94" borderId="73" applyNumberFormat="0" applyProtection="0">
      <alignment horizontal="left" vertical="center" indent="1"/>
    </xf>
    <xf numFmtId="4" fontId="36" fillId="94" borderId="73" applyNumberFormat="0" applyProtection="0">
      <alignment horizontal="left" vertical="center" indent="1"/>
    </xf>
    <xf numFmtId="4" fontId="36" fillId="94" borderId="73" applyNumberFormat="0" applyProtection="0">
      <alignment horizontal="left" vertical="center" indent="1"/>
    </xf>
    <xf numFmtId="4" fontId="36" fillId="94" borderId="73" applyNumberFormat="0" applyProtection="0">
      <alignment horizontal="left" vertical="center" indent="1"/>
    </xf>
    <xf numFmtId="4" fontId="36" fillId="94" borderId="73" applyNumberFormat="0" applyProtection="0">
      <alignment horizontal="left" vertical="center" indent="1"/>
    </xf>
    <xf numFmtId="4" fontId="36" fillId="94" borderId="73" applyNumberFormat="0" applyProtection="0">
      <alignment horizontal="left" vertical="center" indent="1"/>
    </xf>
    <xf numFmtId="4" fontId="36" fillId="94" borderId="73" applyNumberFormat="0" applyProtection="0">
      <alignment horizontal="left" vertical="center" indent="1"/>
    </xf>
    <xf numFmtId="4" fontId="36" fillId="94" borderId="73" applyNumberFormat="0" applyProtection="0">
      <alignment horizontal="left" vertical="center" indent="1"/>
    </xf>
    <xf numFmtId="4" fontId="36" fillId="94" borderId="73" applyNumberFormat="0" applyProtection="0">
      <alignment horizontal="left" vertical="center" indent="1"/>
    </xf>
    <xf numFmtId="4" fontId="36" fillId="94" borderId="73" applyNumberFormat="0" applyProtection="0">
      <alignment horizontal="left" vertical="center" indent="1"/>
    </xf>
    <xf numFmtId="4" fontId="36" fillId="94" borderId="73" applyNumberFormat="0" applyProtection="0">
      <alignment horizontal="left" vertical="center" indent="1"/>
    </xf>
    <xf numFmtId="4" fontId="36" fillId="94" borderId="73" applyNumberFormat="0" applyProtection="0">
      <alignment horizontal="left" vertical="center" indent="1"/>
    </xf>
    <xf numFmtId="4" fontId="36" fillId="94" borderId="73" applyNumberFormat="0" applyProtection="0">
      <alignment horizontal="left" vertical="center" indent="1"/>
    </xf>
    <xf numFmtId="4" fontId="36" fillId="94" borderId="73" applyNumberFormat="0" applyProtection="0">
      <alignment horizontal="left" vertical="center" indent="1"/>
    </xf>
    <xf numFmtId="4" fontId="36" fillId="94" borderId="73" applyNumberFormat="0" applyProtection="0">
      <alignment horizontal="left" vertical="center" indent="1"/>
    </xf>
    <xf numFmtId="4" fontId="36" fillId="94" borderId="73" applyNumberFormat="0" applyProtection="0">
      <alignment horizontal="left" vertical="center" indent="1"/>
    </xf>
    <xf numFmtId="4" fontId="36" fillId="94" borderId="73" applyNumberFormat="0" applyProtection="0">
      <alignment horizontal="left" vertical="center" indent="1"/>
    </xf>
    <xf numFmtId="4" fontId="36" fillId="94" borderId="73" applyNumberFormat="0" applyProtection="0">
      <alignment horizontal="left" vertical="center" indent="1"/>
    </xf>
    <xf numFmtId="4" fontId="36" fillId="94" borderId="73" applyNumberFormat="0" applyProtection="0">
      <alignment horizontal="left" vertical="center" indent="1"/>
    </xf>
    <xf numFmtId="4" fontId="36" fillId="94" borderId="73" applyNumberFormat="0" applyProtection="0">
      <alignment horizontal="left" vertical="center" indent="1"/>
    </xf>
    <xf numFmtId="4" fontId="36" fillId="94" borderId="73" applyNumberFormat="0" applyProtection="0">
      <alignment horizontal="left" vertical="center" indent="1"/>
    </xf>
    <xf numFmtId="4" fontId="36" fillId="94" borderId="73" applyNumberFormat="0" applyProtection="0">
      <alignment horizontal="left" vertical="center" indent="1"/>
    </xf>
    <xf numFmtId="4" fontId="36" fillId="94" borderId="73" applyNumberFormat="0" applyProtection="0">
      <alignment horizontal="left" vertical="center" indent="1"/>
    </xf>
    <xf numFmtId="4" fontId="36" fillId="94" borderId="73" applyNumberFormat="0" applyProtection="0">
      <alignment horizontal="left" vertical="center" indent="1"/>
    </xf>
    <xf numFmtId="4" fontId="36" fillId="94" borderId="73" applyNumberFormat="0" applyProtection="0">
      <alignment horizontal="left" vertical="center" indent="1"/>
    </xf>
    <xf numFmtId="4" fontId="36" fillId="94" borderId="73" applyNumberFormat="0" applyProtection="0">
      <alignment horizontal="left" vertical="center" indent="1"/>
    </xf>
    <xf numFmtId="4" fontId="36" fillId="94" borderId="73" applyNumberFormat="0" applyProtection="0">
      <alignment horizontal="left" vertical="center" indent="1"/>
    </xf>
    <xf numFmtId="4" fontId="36" fillId="94" borderId="73" applyNumberFormat="0" applyProtection="0">
      <alignment horizontal="left" vertical="center" indent="1"/>
    </xf>
    <xf numFmtId="4" fontId="36" fillId="94" borderId="73" applyNumberFormat="0" applyProtection="0">
      <alignment horizontal="left" vertical="center" indent="1"/>
    </xf>
    <xf numFmtId="4" fontId="36" fillId="94" borderId="73" applyNumberFormat="0" applyProtection="0">
      <alignment horizontal="left" vertical="center" indent="1"/>
    </xf>
    <xf numFmtId="4" fontId="36" fillId="94" borderId="73" applyNumberFormat="0" applyProtection="0">
      <alignment horizontal="left" vertical="center" indent="1"/>
    </xf>
    <xf numFmtId="4" fontId="36" fillId="94" borderId="73" applyNumberFormat="0" applyProtection="0">
      <alignment horizontal="left" vertical="center" indent="1"/>
    </xf>
    <xf numFmtId="4" fontId="36" fillId="94" borderId="73" applyNumberFormat="0" applyProtection="0">
      <alignment horizontal="left" vertical="center" indent="1"/>
    </xf>
    <xf numFmtId="4" fontId="36" fillId="94" borderId="73" applyNumberFormat="0" applyProtection="0">
      <alignment horizontal="left" vertical="center" indent="1"/>
    </xf>
    <xf numFmtId="4" fontId="36" fillId="94" borderId="73" applyNumberFormat="0" applyProtection="0">
      <alignment horizontal="left" vertical="center" indent="1"/>
    </xf>
    <xf numFmtId="4" fontId="36" fillId="94" borderId="73" applyNumberFormat="0" applyProtection="0">
      <alignment horizontal="left" vertical="center" indent="1"/>
    </xf>
    <xf numFmtId="4" fontId="36" fillId="94" borderId="73" applyNumberFormat="0" applyProtection="0">
      <alignment horizontal="left" vertical="center" indent="1"/>
    </xf>
    <xf numFmtId="4" fontId="36" fillId="94" borderId="73" applyNumberFormat="0" applyProtection="0">
      <alignment horizontal="left" vertical="center" indent="1"/>
    </xf>
    <xf numFmtId="4" fontId="36" fillId="94" borderId="73" applyNumberFormat="0" applyProtection="0">
      <alignment horizontal="left" vertical="center" indent="1"/>
    </xf>
    <xf numFmtId="4" fontId="36" fillId="94" borderId="73" applyNumberFormat="0" applyProtection="0">
      <alignment horizontal="left" vertical="center" indent="1"/>
    </xf>
    <xf numFmtId="4" fontId="36" fillId="94" borderId="73" applyNumberFormat="0" applyProtection="0">
      <alignment horizontal="left" vertical="center" indent="1"/>
    </xf>
    <xf numFmtId="4" fontId="36" fillId="94" borderId="73" applyNumberFormat="0" applyProtection="0">
      <alignment horizontal="left" vertical="center" indent="1"/>
    </xf>
    <xf numFmtId="4" fontId="36" fillId="94" borderId="73" applyNumberFormat="0" applyProtection="0">
      <alignment horizontal="left" vertical="center" indent="1"/>
    </xf>
    <xf numFmtId="4" fontId="36" fillId="94" borderId="73" applyNumberFormat="0" applyProtection="0">
      <alignment horizontal="left" vertical="center" indent="1"/>
    </xf>
    <xf numFmtId="4" fontId="36" fillId="94" borderId="73" applyNumberFormat="0" applyProtection="0">
      <alignment horizontal="left" vertical="center" indent="1"/>
    </xf>
    <xf numFmtId="4" fontId="36" fillId="94" borderId="73" applyNumberFormat="0" applyProtection="0">
      <alignment horizontal="left" vertical="center" indent="1"/>
    </xf>
    <xf numFmtId="4" fontId="36" fillId="94" borderId="73" applyNumberFormat="0" applyProtection="0">
      <alignment horizontal="left" vertical="center" indent="1"/>
    </xf>
    <xf numFmtId="4" fontId="36" fillId="94" borderId="73" applyNumberFormat="0" applyProtection="0">
      <alignment horizontal="left" vertical="center" indent="1"/>
    </xf>
    <xf numFmtId="4" fontId="36" fillId="94" borderId="73" applyNumberFormat="0" applyProtection="0">
      <alignment horizontal="left" vertical="center" indent="1"/>
    </xf>
    <xf numFmtId="4" fontId="36" fillId="94" borderId="73" applyNumberFormat="0" applyProtection="0">
      <alignment horizontal="left" vertical="center" indent="1"/>
    </xf>
    <xf numFmtId="4" fontId="36" fillId="94" borderId="73" applyNumberFormat="0" applyProtection="0">
      <alignment horizontal="left" vertical="center" indent="1"/>
    </xf>
    <xf numFmtId="0" fontId="36" fillId="89" borderId="73" applyNumberFormat="0" applyProtection="0">
      <alignment horizontal="left" vertical="top" indent="1"/>
    </xf>
    <xf numFmtId="0" fontId="36" fillId="89" borderId="73" applyNumberFormat="0" applyProtection="0">
      <alignment horizontal="left" vertical="top" indent="1"/>
    </xf>
    <xf numFmtId="0" fontId="36" fillId="89" borderId="73" applyNumberFormat="0" applyProtection="0">
      <alignment horizontal="left" vertical="top" indent="1"/>
    </xf>
    <xf numFmtId="0" fontId="36" fillId="89" borderId="73" applyNumberFormat="0" applyProtection="0">
      <alignment horizontal="left" vertical="top" indent="1"/>
    </xf>
    <xf numFmtId="0" fontId="36" fillId="89" borderId="73" applyNumberFormat="0" applyProtection="0">
      <alignment horizontal="left" vertical="top" indent="1"/>
    </xf>
    <xf numFmtId="0" fontId="36" fillId="89" borderId="73" applyNumberFormat="0" applyProtection="0">
      <alignment horizontal="left" vertical="top" indent="1"/>
    </xf>
    <xf numFmtId="0" fontId="36" fillId="89" borderId="73" applyNumberFormat="0" applyProtection="0">
      <alignment horizontal="left" vertical="top" indent="1"/>
    </xf>
    <xf numFmtId="0" fontId="36" fillId="89" borderId="73" applyNumberFormat="0" applyProtection="0">
      <alignment horizontal="left" vertical="top" indent="1"/>
    </xf>
    <xf numFmtId="0" fontId="36" fillId="89" borderId="73" applyNumberFormat="0" applyProtection="0">
      <alignment horizontal="left" vertical="top" indent="1"/>
    </xf>
    <xf numFmtId="0" fontId="36" fillId="89" borderId="73" applyNumberFormat="0" applyProtection="0">
      <alignment horizontal="left" vertical="top" indent="1"/>
    </xf>
    <xf numFmtId="0" fontId="36" fillId="89" borderId="73" applyNumberFormat="0" applyProtection="0">
      <alignment horizontal="left" vertical="top" indent="1"/>
    </xf>
    <xf numFmtId="0" fontId="36" fillId="89" borderId="73" applyNumberFormat="0" applyProtection="0">
      <alignment horizontal="left" vertical="top" indent="1"/>
    </xf>
    <xf numFmtId="0" fontId="36" fillId="89" borderId="73" applyNumberFormat="0" applyProtection="0">
      <alignment horizontal="left" vertical="top" indent="1"/>
    </xf>
    <xf numFmtId="0" fontId="36" fillId="89" borderId="73" applyNumberFormat="0" applyProtection="0">
      <alignment horizontal="left" vertical="top" indent="1"/>
    </xf>
    <xf numFmtId="0" fontId="36" fillId="89" borderId="73" applyNumberFormat="0" applyProtection="0">
      <alignment horizontal="left" vertical="top" indent="1"/>
    </xf>
    <xf numFmtId="0" fontId="36" fillId="89" borderId="73" applyNumberFormat="0" applyProtection="0">
      <alignment horizontal="left" vertical="top" indent="1"/>
    </xf>
    <xf numFmtId="0" fontId="36" fillId="89" borderId="73" applyNumberFormat="0" applyProtection="0">
      <alignment horizontal="left" vertical="top" indent="1"/>
    </xf>
    <xf numFmtId="0" fontId="36" fillId="89" borderId="73" applyNumberFormat="0" applyProtection="0">
      <alignment horizontal="left" vertical="top" indent="1"/>
    </xf>
    <xf numFmtId="0" fontId="36" fillId="89" borderId="73" applyNumberFormat="0" applyProtection="0">
      <alignment horizontal="left" vertical="top" indent="1"/>
    </xf>
    <xf numFmtId="0" fontId="36" fillId="89" borderId="73" applyNumberFormat="0" applyProtection="0">
      <alignment horizontal="left" vertical="top" indent="1"/>
    </xf>
    <xf numFmtId="0" fontId="36" fillId="89" borderId="73" applyNumberFormat="0" applyProtection="0">
      <alignment horizontal="left" vertical="top" indent="1"/>
    </xf>
    <xf numFmtId="0" fontId="36" fillId="89" borderId="73" applyNumberFormat="0" applyProtection="0">
      <alignment horizontal="left" vertical="top" indent="1"/>
    </xf>
    <xf numFmtId="0" fontId="36" fillId="89" borderId="73" applyNumberFormat="0" applyProtection="0">
      <alignment horizontal="left" vertical="top" indent="1"/>
    </xf>
    <xf numFmtId="0" fontId="36" fillId="89" borderId="73" applyNumberFormat="0" applyProtection="0">
      <alignment horizontal="left" vertical="top" indent="1"/>
    </xf>
    <xf numFmtId="0" fontId="36" fillId="89" borderId="73" applyNumberFormat="0" applyProtection="0">
      <alignment horizontal="left" vertical="top" indent="1"/>
    </xf>
    <xf numFmtId="0" fontId="36" fillId="89" borderId="73" applyNumberFormat="0" applyProtection="0">
      <alignment horizontal="left" vertical="top" indent="1"/>
    </xf>
    <xf numFmtId="0" fontId="36" fillId="89" borderId="73" applyNumberFormat="0" applyProtection="0">
      <alignment horizontal="left" vertical="top" indent="1"/>
    </xf>
    <xf numFmtId="0" fontId="36" fillId="89" borderId="73" applyNumberFormat="0" applyProtection="0">
      <alignment horizontal="left" vertical="top" indent="1"/>
    </xf>
    <xf numFmtId="0" fontId="36" fillId="89" borderId="73" applyNumberFormat="0" applyProtection="0">
      <alignment horizontal="left" vertical="top" indent="1"/>
    </xf>
    <xf numFmtId="0" fontId="36" fillId="89" borderId="73" applyNumberFormat="0" applyProtection="0">
      <alignment horizontal="left" vertical="top" indent="1"/>
    </xf>
    <xf numFmtId="0" fontId="36" fillId="89" borderId="73" applyNumberFormat="0" applyProtection="0">
      <alignment horizontal="left" vertical="top" indent="1"/>
    </xf>
    <xf numFmtId="0" fontId="36" fillId="89" borderId="73" applyNumberFormat="0" applyProtection="0">
      <alignment horizontal="left" vertical="top" indent="1"/>
    </xf>
    <xf numFmtId="0" fontId="36" fillId="89" borderId="73" applyNumberFormat="0" applyProtection="0">
      <alignment horizontal="left" vertical="top" indent="1"/>
    </xf>
    <xf numFmtId="0" fontId="36" fillId="89" borderId="73" applyNumberFormat="0" applyProtection="0">
      <alignment horizontal="left" vertical="top" indent="1"/>
    </xf>
    <xf numFmtId="0" fontId="36" fillId="89" borderId="73" applyNumberFormat="0" applyProtection="0">
      <alignment horizontal="left" vertical="top" indent="1"/>
    </xf>
    <xf numFmtId="0" fontId="36" fillId="89" borderId="73" applyNumberFormat="0" applyProtection="0">
      <alignment horizontal="left" vertical="top" indent="1"/>
    </xf>
    <xf numFmtId="0" fontId="36" fillId="89" borderId="73" applyNumberFormat="0" applyProtection="0">
      <alignment horizontal="left" vertical="top" indent="1"/>
    </xf>
    <xf numFmtId="0" fontId="36" fillId="89" borderId="73" applyNumberFormat="0" applyProtection="0">
      <alignment horizontal="left" vertical="top" indent="1"/>
    </xf>
    <xf numFmtId="0" fontId="36" fillId="89" borderId="73" applyNumberFormat="0" applyProtection="0">
      <alignment horizontal="left" vertical="top" indent="1"/>
    </xf>
    <xf numFmtId="0" fontId="36" fillId="89" borderId="73" applyNumberFormat="0" applyProtection="0">
      <alignment horizontal="left" vertical="top" indent="1"/>
    </xf>
    <xf numFmtId="0" fontId="36" fillId="89" borderId="73" applyNumberFormat="0" applyProtection="0">
      <alignment horizontal="left" vertical="top" indent="1"/>
    </xf>
    <xf numFmtId="0" fontId="36" fillId="89" borderId="73" applyNumberFormat="0" applyProtection="0">
      <alignment horizontal="left" vertical="top" indent="1"/>
    </xf>
    <xf numFmtId="0" fontId="36" fillId="89" borderId="73" applyNumberFormat="0" applyProtection="0">
      <alignment horizontal="left" vertical="top" indent="1"/>
    </xf>
    <xf numFmtId="0" fontId="36" fillId="89" borderId="73" applyNumberFormat="0" applyProtection="0">
      <alignment horizontal="left" vertical="top" indent="1"/>
    </xf>
    <xf numFmtId="0" fontId="36" fillId="89" borderId="73" applyNumberFormat="0" applyProtection="0">
      <alignment horizontal="left" vertical="top" indent="1"/>
    </xf>
    <xf numFmtId="0" fontId="36" fillId="89" borderId="73" applyNumberFormat="0" applyProtection="0">
      <alignment horizontal="left" vertical="top" indent="1"/>
    </xf>
    <xf numFmtId="0" fontId="36" fillId="89" borderId="73" applyNumberFormat="0" applyProtection="0">
      <alignment horizontal="left" vertical="top" indent="1"/>
    </xf>
    <xf numFmtId="0" fontId="36" fillId="89" borderId="73" applyNumberFormat="0" applyProtection="0">
      <alignment horizontal="left" vertical="top" indent="1"/>
    </xf>
    <xf numFmtId="0" fontId="36" fillId="89" borderId="73" applyNumberFormat="0" applyProtection="0">
      <alignment horizontal="left" vertical="top" indent="1"/>
    </xf>
    <xf numFmtId="0" fontId="36" fillId="89" borderId="73" applyNumberFormat="0" applyProtection="0">
      <alignment horizontal="left" vertical="top" indent="1"/>
    </xf>
    <xf numFmtId="0" fontId="36" fillId="89" borderId="73" applyNumberFormat="0" applyProtection="0">
      <alignment horizontal="left" vertical="top" indent="1"/>
    </xf>
    <xf numFmtId="0" fontId="36" fillId="89" borderId="73" applyNumberFormat="0" applyProtection="0">
      <alignment horizontal="left" vertical="top" indent="1"/>
    </xf>
    <xf numFmtId="0" fontId="36" fillId="89" borderId="73" applyNumberFormat="0" applyProtection="0">
      <alignment horizontal="left" vertical="top" indent="1"/>
    </xf>
    <xf numFmtId="0" fontId="36" fillId="89" borderId="73" applyNumberFormat="0" applyProtection="0">
      <alignment horizontal="left" vertical="top" indent="1"/>
    </xf>
    <xf numFmtId="0" fontId="36" fillId="89" borderId="73" applyNumberFormat="0" applyProtection="0">
      <alignment horizontal="left" vertical="top" indent="1"/>
    </xf>
    <xf numFmtId="0" fontId="36" fillId="89" borderId="73" applyNumberFormat="0" applyProtection="0">
      <alignment horizontal="left" vertical="top" indent="1"/>
    </xf>
    <xf numFmtId="0" fontId="36" fillId="89" borderId="73" applyNumberFormat="0" applyProtection="0">
      <alignment horizontal="left" vertical="top" indent="1"/>
    </xf>
    <xf numFmtId="0" fontId="36" fillId="89" borderId="73" applyNumberFormat="0" applyProtection="0">
      <alignment horizontal="left" vertical="top" indent="1"/>
    </xf>
    <xf numFmtId="0" fontId="36" fillId="89" borderId="73" applyNumberFormat="0" applyProtection="0">
      <alignment horizontal="left" vertical="top" indent="1"/>
    </xf>
    <xf numFmtId="0" fontId="36" fillId="89" borderId="73" applyNumberFormat="0" applyProtection="0">
      <alignment horizontal="left" vertical="top" indent="1"/>
    </xf>
    <xf numFmtId="0" fontId="36" fillId="89" borderId="73" applyNumberFormat="0" applyProtection="0">
      <alignment horizontal="left" vertical="top" indent="1"/>
    </xf>
    <xf numFmtId="0" fontId="36" fillId="89" borderId="73" applyNumberFormat="0" applyProtection="0">
      <alignment horizontal="left" vertical="top" indent="1"/>
    </xf>
    <xf numFmtId="0" fontId="36" fillId="89" borderId="73" applyNumberFormat="0" applyProtection="0">
      <alignment horizontal="left" vertical="top" indent="1"/>
    </xf>
    <xf numFmtId="0" fontId="36" fillId="89" borderId="73" applyNumberFormat="0" applyProtection="0">
      <alignment horizontal="left" vertical="top" indent="1"/>
    </xf>
    <xf numFmtId="0" fontId="36" fillId="89" borderId="73" applyNumberFormat="0" applyProtection="0">
      <alignment horizontal="left" vertical="top" indent="1"/>
    </xf>
    <xf numFmtId="0" fontId="36" fillId="89" borderId="73" applyNumberFormat="0" applyProtection="0">
      <alignment horizontal="left" vertical="top" indent="1"/>
    </xf>
    <xf numFmtId="0" fontId="36" fillId="89" borderId="73" applyNumberFormat="0" applyProtection="0">
      <alignment horizontal="left" vertical="top" indent="1"/>
    </xf>
    <xf numFmtId="0" fontId="36" fillId="89" borderId="73" applyNumberFormat="0" applyProtection="0">
      <alignment horizontal="left" vertical="top" indent="1"/>
    </xf>
    <xf numFmtId="0" fontId="36" fillId="89" borderId="73" applyNumberFormat="0" applyProtection="0">
      <alignment horizontal="left" vertical="top" indent="1"/>
    </xf>
    <xf numFmtId="0" fontId="36" fillId="89" borderId="73" applyNumberFormat="0" applyProtection="0">
      <alignment horizontal="left" vertical="top" indent="1"/>
    </xf>
    <xf numFmtId="0" fontId="36" fillId="89" borderId="73" applyNumberFormat="0" applyProtection="0">
      <alignment horizontal="left" vertical="top" indent="1"/>
    </xf>
    <xf numFmtId="0" fontId="36" fillId="89" borderId="73" applyNumberFormat="0" applyProtection="0">
      <alignment horizontal="left" vertical="top" indent="1"/>
    </xf>
    <xf numFmtId="0" fontId="36" fillId="89" borderId="73" applyNumberFormat="0" applyProtection="0">
      <alignment horizontal="left" vertical="top" indent="1"/>
    </xf>
    <xf numFmtId="0" fontId="36" fillId="89" borderId="73" applyNumberFormat="0" applyProtection="0">
      <alignment horizontal="left" vertical="top" indent="1"/>
    </xf>
    <xf numFmtId="0" fontId="36" fillId="89" borderId="73" applyNumberFormat="0" applyProtection="0">
      <alignment horizontal="left" vertical="top" indent="1"/>
    </xf>
    <xf numFmtId="0" fontId="36" fillId="89" borderId="73" applyNumberFormat="0" applyProtection="0">
      <alignment horizontal="left" vertical="top" indent="1"/>
    </xf>
    <xf numFmtId="0" fontId="36" fillId="89" borderId="73" applyNumberFormat="0" applyProtection="0">
      <alignment horizontal="left" vertical="top" indent="1"/>
    </xf>
    <xf numFmtId="0" fontId="36" fillId="89" borderId="73" applyNumberFormat="0" applyProtection="0">
      <alignment horizontal="left" vertical="top" indent="1"/>
    </xf>
    <xf numFmtId="0" fontId="36" fillId="89" borderId="73" applyNumberFormat="0" applyProtection="0">
      <alignment horizontal="left" vertical="top" indent="1"/>
    </xf>
    <xf numFmtId="0" fontId="36" fillId="89" borderId="73" applyNumberFormat="0" applyProtection="0">
      <alignment horizontal="left" vertical="top" indent="1"/>
    </xf>
    <xf numFmtId="0" fontId="36" fillId="89" borderId="73" applyNumberFormat="0" applyProtection="0">
      <alignment horizontal="left" vertical="top" indent="1"/>
    </xf>
    <xf numFmtId="0" fontId="36" fillId="89" borderId="73" applyNumberFormat="0" applyProtection="0">
      <alignment horizontal="left" vertical="top" indent="1"/>
    </xf>
    <xf numFmtId="0" fontId="36" fillId="89" borderId="73" applyNumberFormat="0" applyProtection="0">
      <alignment horizontal="left" vertical="top" indent="1"/>
    </xf>
    <xf numFmtId="0" fontId="36" fillId="89" borderId="73" applyNumberFormat="0" applyProtection="0">
      <alignment horizontal="left" vertical="top" indent="1"/>
    </xf>
    <xf numFmtId="0" fontId="36" fillId="89" borderId="73" applyNumberFormat="0" applyProtection="0">
      <alignment horizontal="left" vertical="top" indent="1"/>
    </xf>
    <xf numFmtId="0" fontId="36" fillId="89" borderId="73" applyNumberFormat="0" applyProtection="0">
      <alignment horizontal="left" vertical="top" indent="1"/>
    </xf>
    <xf numFmtId="0" fontId="36" fillId="89" borderId="73" applyNumberFormat="0" applyProtection="0">
      <alignment horizontal="left" vertical="top" indent="1"/>
    </xf>
    <xf numFmtId="0" fontId="36" fillId="89" borderId="73" applyNumberFormat="0" applyProtection="0">
      <alignment horizontal="left" vertical="top" indent="1"/>
    </xf>
    <xf numFmtId="0" fontId="36" fillId="89" borderId="73" applyNumberFormat="0" applyProtection="0">
      <alignment horizontal="left" vertical="top" indent="1"/>
    </xf>
    <xf numFmtId="0" fontId="36" fillId="89" borderId="73" applyNumberFormat="0" applyProtection="0">
      <alignment horizontal="left" vertical="top" indent="1"/>
    </xf>
    <xf numFmtId="0" fontId="36" fillId="89" borderId="73" applyNumberFormat="0" applyProtection="0">
      <alignment horizontal="left" vertical="top" indent="1"/>
    </xf>
    <xf numFmtId="0" fontId="36" fillId="89" borderId="73" applyNumberFormat="0" applyProtection="0">
      <alignment horizontal="left" vertical="top" indent="1"/>
    </xf>
    <xf numFmtId="0" fontId="36" fillId="89" borderId="73" applyNumberFormat="0" applyProtection="0">
      <alignment horizontal="left" vertical="top" indent="1"/>
    </xf>
    <xf numFmtId="0" fontId="36" fillId="89" borderId="73" applyNumberFormat="0" applyProtection="0">
      <alignment horizontal="left" vertical="top" indent="1"/>
    </xf>
    <xf numFmtId="0" fontId="36" fillId="89" borderId="73" applyNumberFormat="0" applyProtection="0">
      <alignment horizontal="left" vertical="top" indent="1"/>
    </xf>
    <xf numFmtId="0" fontId="36" fillId="89" borderId="73" applyNumberFormat="0" applyProtection="0">
      <alignment horizontal="left" vertical="top" indent="1"/>
    </xf>
    <xf numFmtId="0" fontId="36" fillId="89" borderId="73" applyNumberFormat="0" applyProtection="0">
      <alignment horizontal="left" vertical="top" indent="1"/>
    </xf>
    <xf numFmtId="0" fontId="36" fillId="89" borderId="73" applyNumberFormat="0" applyProtection="0">
      <alignment horizontal="left" vertical="top" indent="1"/>
    </xf>
    <xf numFmtId="0" fontId="36" fillId="89" borderId="73" applyNumberFormat="0" applyProtection="0">
      <alignment horizontal="left" vertical="top" indent="1"/>
    </xf>
    <xf numFmtId="0" fontId="36" fillId="89" borderId="73" applyNumberFormat="0" applyProtection="0">
      <alignment horizontal="left" vertical="top" indent="1"/>
    </xf>
    <xf numFmtId="0" fontId="36" fillId="89" borderId="73" applyNumberFormat="0" applyProtection="0">
      <alignment horizontal="left" vertical="top" indent="1"/>
    </xf>
    <xf numFmtId="0" fontId="36" fillId="89" borderId="73" applyNumberFormat="0" applyProtection="0">
      <alignment horizontal="left" vertical="top" indent="1"/>
    </xf>
    <xf numFmtId="0" fontId="36" fillId="89" borderId="73" applyNumberFormat="0" applyProtection="0">
      <alignment horizontal="left" vertical="top" indent="1"/>
    </xf>
    <xf numFmtId="0" fontId="36" fillId="89" borderId="73" applyNumberFormat="0" applyProtection="0">
      <alignment horizontal="left" vertical="top" indent="1"/>
    </xf>
    <xf numFmtId="0" fontId="36" fillId="89" borderId="73" applyNumberFormat="0" applyProtection="0">
      <alignment horizontal="left" vertical="top" indent="1"/>
    </xf>
    <xf numFmtId="0" fontId="36" fillId="89" borderId="73" applyNumberFormat="0" applyProtection="0">
      <alignment horizontal="left" vertical="top" indent="1"/>
    </xf>
    <xf numFmtId="0" fontId="36" fillId="89" borderId="73" applyNumberFormat="0" applyProtection="0">
      <alignment horizontal="left" vertical="top" indent="1"/>
    </xf>
    <xf numFmtId="0" fontId="36" fillId="89" borderId="73" applyNumberFormat="0" applyProtection="0">
      <alignment horizontal="left" vertical="top" indent="1"/>
    </xf>
    <xf numFmtId="0" fontId="36" fillId="89" borderId="73" applyNumberFormat="0" applyProtection="0">
      <alignment horizontal="left" vertical="top" indent="1"/>
    </xf>
    <xf numFmtId="0" fontId="36" fillId="89" borderId="73" applyNumberFormat="0" applyProtection="0">
      <alignment horizontal="left" vertical="top" indent="1"/>
    </xf>
    <xf numFmtId="0" fontId="36" fillId="89" borderId="73" applyNumberFormat="0" applyProtection="0">
      <alignment horizontal="left" vertical="top" indent="1"/>
    </xf>
    <xf numFmtId="0" fontId="36" fillId="89" borderId="73" applyNumberFormat="0" applyProtection="0">
      <alignment horizontal="left" vertical="top" indent="1"/>
    </xf>
    <xf numFmtId="0" fontId="36" fillId="89" borderId="73" applyNumberFormat="0" applyProtection="0">
      <alignment horizontal="left" vertical="top" indent="1"/>
    </xf>
    <xf numFmtId="0" fontId="36" fillId="89" borderId="73" applyNumberFormat="0" applyProtection="0">
      <alignment horizontal="left" vertical="top" indent="1"/>
    </xf>
    <xf numFmtId="0" fontId="36" fillId="89" borderId="73" applyNumberFormat="0" applyProtection="0">
      <alignment horizontal="left" vertical="top" indent="1"/>
    </xf>
    <xf numFmtId="0" fontId="36" fillId="89" borderId="73" applyNumberFormat="0" applyProtection="0">
      <alignment horizontal="left" vertical="top" indent="1"/>
    </xf>
    <xf numFmtId="0" fontId="36" fillId="89" borderId="73" applyNumberFormat="0" applyProtection="0">
      <alignment horizontal="left" vertical="top" indent="1"/>
    </xf>
    <xf numFmtId="0" fontId="36" fillId="89" borderId="73" applyNumberFormat="0" applyProtection="0">
      <alignment horizontal="left" vertical="top" indent="1"/>
    </xf>
    <xf numFmtId="0" fontId="36" fillId="89" borderId="73" applyNumberFormat="0" applyProtection="0">
      <alignment horizontal="left" vertical="top" indent="1"/>
    </xf>
    <xf numFmtId="0" fontId="36" fillId="89" borderId="73" applyNumberFormat="0" applyProtection="0">
      <alignment horizontal="left" vertical="top" indent="1"/>
    </xf>
    <xf numFmtId="0" fontId="36" fillId="89" borderId="73" applyNumberFormat="0" applyProtection="0">
      <alignment horizontal="left" vertical="top" indent="1"/>
    </xf>
    <xf numFmtId="0" fontId="36" fillId="89" borderId="73" applyNumberFormat="0" applyProtection="0">
      <alignment horizontal="left" vertical="top" indent="1"/>
    </xf>
    <xf numFmtId="0" fontId="36" fillId="89" borderId="73" applyNumberFormat="0" applyProtection="0">
      <alignment horizontal="left" vertical="top" indent="1"/>
    </xf>
    <xf numFmtId="0" fontId="36" fillId="89" borderId="73" applyNumberFormat="0" applyProtection="0">
      <alignment horizontal="left" vertical="top" indent="1"/>
    </xf>
    <xf numFmtId="0" fontId="36" fillId="89" borderId="73" applyNumberFormat="0" applyProtection="0">
      <alignment horizontal="left" vertical="top" indent="1"/>
    </xf>
    <xf numFmtId="0" fontId="36" fillId="89" borderId="73" applyNumberFormat="0" applyProtection="0">
      <alignment horizontal="left" vertical="top" indent="1"/>
    </xf>
    <xf numFmtId="0" fontId="36" fillId="89" borderId="73" applyNumberFormat="0" applyProtection="0">
      <alignment horizontal="left" vertical="top" indent="1"/>
    </xf>
    <xf numFmtId="0" fontId="36" fillId="89" borderId="73" applyNumberFormat="0" applyProtection="0">
      <alignment horizontal="left" vertical="top" indent="1"/>
    </xf>
    <xf numFmtId="0" fontId="36" fillId="89" borderId="73" applyNumberFormat="0" applyProtection="0">
      <alignment horizontal="left" vertical="top" indent="1"/>
    </xf>
    <xf numFmtId="0" fontId="36" fillId="89" borderId="73" applyNumberFormat="0" applyProtection="0">
      <alignment horizontal="left" vertical="top" indent="1"/>
    </xf>
    <xf numFmtId="0" fontId="36" fillId="89" borderId="73" applyNumberFormat="0" applyProtection="0">
      <alignment horizontal="left" vertical="top" indent="1"/>
    </xf>
    <xf numFmtId="0" fontId="36" fillId="89" borderId="73" applyNumberFormat="0" applyProtection="0">
      <alignment horizontal="left" vertical="top" indent="1"/>
    </xf>
    <xf numFmtId="0" fontId="36" fillId="89" borderId="73" applyNumberFormat="0" applyProtection="0">
      <alignment horizontal="left" vertical="top" indent="1"/>
    </xf>
    <xf numFmtId="0" fontId="36" fillId="89" borderId="73" applyNumberFormat="0" applyProtection="0">
      <alignment horizontal="left" vertical="top" indent="1"/>
    </xf>
    <xf numFmtId="0" fontId="36" fillId="89" borderId="73" applyNumberFormat="0" applyProtection="0">
      <alignment horizontal="left" vertical="top" indent="1"/>
    </xf>
    <xf numFmtId="0" fontId="36" fillId="89" borderId="73" applyNumberFormat="0" applyProtection="0">
      <alignment horizontal="left" vertical="top" indent="1"/>
    </xf>
    <xf numFmtId="0" fontId="36" fillId="89" borderId="73" applyNumberFormat="0" applyProtection="0">
      <alignment horizontal="left" vertical="top" indent="1"/>
    </xf>
    <xf numFmtId="0" fontId="36" fillId="89" borderId="73" applyNumberFormat="0" applyProtection="0">
      <alignment horizontal="left" vertical="top" indent="1"/>
    </xf>
    <xf numFmtId="0" fontId="36" fillId="89" borderId="73" applyNumberFormat="0" applyProtection="0">
      <alignment horizontal="left" vertical="top" indent="1"/>
    </xf>
    <xf numFmtId="0" fontId="36" fillId="89" borderId="73" applyNumberFormat="0" applyProtection="0">
      <alignment horizontal="left" vertical="top" indent="1"/>
    </xf>
    <xf numFmtId="0" fontId="36" fillId="89" borderId="73" applyNumberFormat="0" applyProtection="0">
      <alignment horizontal="left" vertical="top" indent="1"/>
    </xf>
    <xf numFmtId="0" fontId="36" fillId="89" borderId="73" applyNumberFormat="0" applyProtection="0">
      <alignment horizontal="left" vertical="top" indent="1"/>
    </xf>
    <xf numFmtId="0" fontId="36" fillId="89" borderId="73" applyNumberFormat="0" applyProtection="0">
      <alignment horizontal="left" vertical="top" indent="1"/>
    </xf>
    <xf numFmtId="0" fontId="36" fillId="89" borderId="73" applyNumberFormat="0" applyProtection="0">
      <alignment horizontal="left" vertical="top" indent="1"/>
    </xf>
    <xf numFmtId="0" fontId="36" fillId="89" borderId="73" applyNumberFormat="0" applyProtection="0">
      <alignment horizontal="left" vertical="top" indent="1"/>
    </xf>
    <xf numFmtId="0" fontId="36" fillId="89" borderId="73" applyNumberFormat="0" applyProtection="0">
      <alignment horizontal="left" vertical="top" indent="1"/>
    </xf>
    <xf numFmtId="0" fontId="36" fillId="89" borderId="73" applyNumberFormat="0" applyProtection="0">
      <alignment horizontal="left" vertical="top" indent="1"/>
    </xf>
    <xf numFmtId="0" fontId="36" fillId="89" borderId="73" applyNumberFormat="0" applyProtection="0">
      <alignment horizontal="left" vertical="top" indent="1"/>
    </xf>
    <xf numFmtId="0" fontId="36" fillId="89" borderId="73" applyNumberFormat="0" applyProtection="0">
      <alignment horizontal="left" vertical="top" indent="1"/>
    </xf>
    <xf numFmtId="0" fontId="36" fillId="89" borderId="73" applyNumberFormat="0" applyProtection="0">
      <alignment horizontal="left" vertical="top" indent="1"/>
    </xf>
    <xf numFmtId="0" fontId="36" fillId="89" borderId="73" applyNumberFormat="0" applyProtection="0">
      <alignment horizontal="left" vertical="top" indent="1"/>
    </xf>
    <xf numFmtId="0" fontId="36" fillId="89" borderId="73" applyNumberFormat="0" applyProtection="0">
      <alignment horizontal="left" vertical="top" indent="1"/>
    </xf>
    <xf numFmtId="0" fontId="36" fillId="89" borderId="73" applyNumberFormat="0" applyProtection="0">
      <alignment horizontal="left" vertical="top" indent="1"/>
    </xf>
    <xf numFmtId="0" fontId="36" fillId="89" borderId="73" applyNumberFormat="0" applyProtection="0">
      <alignment horizontal="left" vertical="top" indent="1"/>
    </xf>
    <xf numFmtId="0" fontId="36" fillId="89" borderId="73" applyNumberFormat="0" applyProtection="0">
      <alignment horizontal="left" vertical="top" indent="1"/>
    </xf>
    <xf numFmtId="0" fontId="36" fillId="89" borderId="73" applyNumberFormat="0" applyProtection="0">
      <alignment horizontal="left" vertical="top" indent="1"/>
    </xf>
    <xf numFmtId="0" fontId="36" fillId="89" borderId="73" applyNumberFormat="0" applyProtection="0">
      <alignment horizontal="left" vertical="top" indent="1"/>
    </xf>
    <xf numFmtId="0" fontId="36" fillId="89" borderId="73" applyNumberFormat="0" applyProtection="0">
      <alignment horizontal="left" vertical="top" indent="1"/>
    </xf>
    <xf numFmtId="0" fontId="36" fillId="89" borderId="73" applyNumberFormat="0" applyProtection="0">
      <alignment horizontal="left" vertical="top" indent="1"/>
    </xf>
    <xf numFmtId="0" fontId="36" fillId="89" borderId="73" applyNumberFormat="0" applyProtection="0">
      <alignment horizontal="left" vertical="top" indent="1"/>
    </xf>
    <xf numFmtId="0" fontId="36" fillId="89" borderId="73" applyNumberFormat="0" applyProtection="0">
      <alignment horizontal="left" vertical="top" indent="1"/>
    </xf>
    <xf numFmtId="0" fontId="36" fillId="89" borderId="73" applyNumberFormat="0" applyProtection="0">
      <alignment horizontal="left" vertical="top" indent="1"/>
    </xf>
    <xf numFmtId="0" fontId="36" fillId="89" borderId="73" applyNumberFormat="0" applyProtection="0">
      <alignment horizontal="left" vertical="top" indent="1"/>
    </xf>
    <xf numFmtId="0" fontId="36" fillId="89" borderId="73" applyNumberFormat="0" applyProtection="0">
      <alignment horizontal="left" vertical="top" indent="1"/>
    </xf>
    <xf numFmtId="0" fontId="36" fillId="89" borderId="73" applyNumberFormat="0" applyProtection="0">
      <alignment horizontal="left" vertical="top" indent="1"/>
    </xf>
    <xf numFmtId="0" fontId="36" fillId="89" borderId="73" applyNumberFormat="0" applyProtection="0">
      <alignment horizontal="left" vertical="top" indent="1"/>
    </xf>
    <xf numFmtId="0" fontId="36" fillId="89" borderId="73" applyNumberFormat="0" applyProtection="0">
      <alignment horizontal="left" vertical="top" indent="1"/>
    </xf>
    <xf numFmtId="0" fontId="36" fillId="89" borderId="73" applyNumberFormat="0" applyProtection="0">
      <alignment horizontal="left" vertical="top" indent="1"/>
    </xf>
    <xf numFmtId="0" fontId="36" fillId="89" borderId="73" applyNumberFormat="0" applyProtection="0">
      <alignment horizontal="left" vertical="top" indent="1"/>
    </xf>
    <xf numFmtId="0" fontId="36" fillId="89" borderId="73" applyNumberFormat="0" applyProtection="0">
      <alignment horizontal="left" vertical="top" indent="1"/>
    </xf>
    <xf numFmtId="0" fontId="36" fillId="89" borderId="73" applyNumberFormat="0" applyProtection="0">
      <alignment horizontal="left" vertical="top" indent="1"/>
    </xf>
    <xf numFmtId="0" fontId="36" fillId="89" borderId="73" applyNumberFormat="0" applyProtection="0">
      <alignment horizontal="left" vertical="top" indent="1"/>
    </xf>
    <xf numFmtId="0" fontId="36" fillId="89" borderId="73" applyNumberFormat="0" applyProtection="0">
      <alignment horizontal="left" vertical="top" indent="1"/>
    </xf>
    <xf numFmtId="0" fontId="36" fillId="89" borderId="73" applyNumberFormat="0" applyProtection="0">
      <alignment horizontal="left" vertical="top" indent="1"/>
    </xf>
    <xf numFmtId="0" fontId="36" fillId="89" borderId="73" applyNumberFormat="0" applyProtection="0">
      <alignment horizontal="left" vertical="top" indent="1"/>
    </xf>
    <xf numFmtId="0" fontId="36" fillId="89" borderId="73" applyNumberFormat="0" applyProtection="0">
      <alignment horizontal="left" vertical="top" indent="1"/>
    </xf>
    <xf numFmtId="0" fontId="36" fillId="89" borderId="73" applyNumberFormat="0" applyProtection="0">
      <alignment horizontal="left" vertical="top" indent="1"/>
    </xf>
    <xf numFmtId="0" fontId="36" fillId="89" borderId="73" applyNumberFormat="0" applyProtection="0">
      <alignment horizontal="left" vertical="top" indent="1"/>
    </xf>
    <xf numFmtId="0" fontId="36" fillId="89" borderId="73" applyNumberFormat="0" applyProtection="0">
      <alignment horizontal="left" vertical="top" indent="1"/>
    </xf>
    <xf numFmtId="0" fontId="36" fillId="89" borderId="73" applyNumberFormat="0" applyProtection="0">
      <alignment horizontal="left" vertical="top" indent="1"/>
    </xf>
    <xf numFmtId="0" fontId="36" fillId="89" borderId="73" applyNumberFormat="0" applyProtection="0">
      <alignment horizontal="left" vertical="top" indent="1"/>
    </xf>
    <xf numFmtId="0" fontId="36" fillId="89" borderId="73" applyNumberFormat="0" applyProtection="0">
      <alignment horizontal="left" vertical="top" indent="1"/>
    </xf>
    <xf numFmtId="0" fontId="36" fillId="89" borderId="73" applyNumberFormat="0" applyProtection="0">
      <alignment horizontal="left" vertical="top" indent="1"/>
    </xf>
    <xf numFmtId="0" fontId="36" fillId="89" borderId="73" applyNumberFormat="0" applyProtection="0">
      <alignment horizontal="left" vertical="top" indent="1"/>
    </xf>
    <xf numFmtId="0" fontId="36" fillId="89" borderId="73" applyNumberFormat="0" applyProtection="0">
      <alignment horizontal="left" vertical="top" indent="1"/>
    </xf>
    <xf numFmtId="0" fontId="36" fillId="89" borderId="73" applyNumberFormat="0" applyProtection="0">
      <alignment horizontal="left" vertical="top" indent="1"/>
    </xf>
    <xf numFmtId="0" fontId="36" fillId="89" borderId="73" applyNumberFormat="0" applyProtection="0">
      <alignment horizontal="left" vertical="top" indent="1"/>
    </xf>
    <xf numFmtId="0" fontId="36" fillId="89" borderId="73" applyNumberFormat="0" applyProtection="0">
      <alignment horizontal="left" vertical="top" indent="1"/>
    </xf>
    <xf numFmtId="0" fontId="36" fillId="89" borderId="73" applyNumberFormat="0" applyProtection="0">
      <alignment horizontal="left" vertical="top" indent="1"/>
    </xf>
    <xf numFmtId="0" fontId="36" fillId="89" borderId="73" applyNumberFormat="0" applyProtection="0">
      <alignment horizontal="left" vertical="top" indent="1"/>
    </xf>
    <xf numFmtId="0" fontId="36" fillId="89" borderId="73" applyNumberFormat="0" applyProtection="0">
      <alignment horizontal="left" vertical="top" indent="1"/>
    </xf>
    <xf numFmtId="0" fontId="36" fillId="89" borderId="73" applyNumberFormat="0" applyProtection="0">
      <alignment horizontal="left" vertical="top" indent="1"/>
    </xf>
    <xf numFmtId="0" fontId="36" fillId="89" borderId="73" applyNumberFormat="0" applyProtection="0">
      <alignment horizontal="left" vertical="top" indent="1"/>
    </xf>
    <xf numFmtId="0" fontId="36" fillId="89" borderId="73" applyNumberFormat="0" applyProtection="0">
      <alignment horizontal="left" vertical="top" indent="1"/>
    </xf>
    <xf numFmtId="0" fontId="36" fillId="89" borderId="73" applyNumberFormat="0" applyProtection="0">
      <alignment horizontal="left" vertical="top" indent="1"/>
    </xf>
    <xf numFmtId="0" fontId="36" fillId="89" borderId="73" applyNumberFormat="0" applyProtection="0">
      <alignment horizontal="left" vertical="top" indent="1"/>
    </xf>
    <xf numFmtId="0" fontId="36" fillId="89" borderId="73" applyNumberFormat="0" applyProtection="0">
      <alignment horizontal="left" vertical="top" indent="1"/>
    </xf>
    <xf numFmtId="0" fontId="36" fillId="89" borderId="73" applyNumberFormat="0" applyProtection="0">
      <alignment horizontal="left" vertical="top" indent="1"/>
    </xf>
    <xf numFmtId="0" fontId="36" fillId="89" borderId="73" applyNumberFormat="0" applyProtection="0">
      <alignment horizontal="left" vertical="top" indent="1"/>
    </xf>
    <xf numFmtId="0" fontId="36" fillId="89" borderId="73" applyNumberFormat="0" applyProtection="0">
      <alignment horizontal="left" vertical="top" indent="1"/>
    </xf>
    <xf numFmtId="0" fontId="36" fillId="89" borderId="73" applyNumberFormat="0" applyProtection="0">
      <alignment horizontal="left" vertical="top" indent="1"/>
    </xf>
    <xf numFmtId="0" fontId="36" fillId="89" borderId="73" applyNumberFormat="0" applyProtection="0">
      <alignment horizontal="left" vertical="top" indent="1"/>
    </xf>
    <xf numFmtId="0" fontId="36" fillId="89" borderId="73" applyNumberFormat="0" applyProtection="0">
      <alignment horizontal="left" vertical="top" indent="1"/>
    </xf>
    <xf numFmtId="0" fontId="36" fillId="89" borderId="73" applyNumberFormat="0" applyProtection="0">
      <alignment horizontal="left" vertical="top" indent="1"/>
    </xf>
    <xf numFmtId="0" fontId="36" fillId="89" borderId="73" applyNumberFormat="0" applyProtection="0">
      <alignment horizontal="left" vertical="top" indent="1"/>
    </xf>
    <xf numFmtId="0" fontId="36" fillId="89" borderId="73" applyNumberFormat="0" applyProtection="0">
      <alignment horizontal="left" vertical="top" indent="1"/>
    </xf>
    <xf numFmtId="0" fontId="36" fillId="89" borderId="73" applyNumberFormat="0" applyProtection="0">
      <alignment horizontal="left" vertical="top" indent="1"/>
    </xf>
    <xf numFmtId="0" fontId="36" fillId="89" borderId="73" applyNumberFormat="0" applyProtection="0">
      <alignment horizontal="left" vertical="top" indent="1"/>
    </xf>
    <xf numFmtId="0" fontId="36" fillId="89" borderId="73" applyNumberFormat="0" applyProtection="0">
      <alignment horizontal="left" vertical="top" indent="1"/>
    </xf>
    <xf numFmtId="0" fontId="36" fillId="89" borderId="73" applyNumberFormat="0" applyProtection="0">
      <alignment horizontal="left" vertical="top" indent="1"/>
    </xf>
    <xf numFmtId="0" fontId="36" fillId="89" borderId="73" applyNumberFormat="0" applyProtection="0">
      <alignment horizontal="left" vertical="top" indent="1"/>
    </xf>
    <xf numFmtId="0" fontId="36" fillId="89" borderId="73" applyNumberFormat="0" applyProtection="0">
      <alignment horizontal="left" vertical="top" indent="1"/>
    </xf>
    <xf numFmtId="0" fontId="36" fillId="89" borderId="73" applyNumberFormat="0" applyProtection="0">
      <alignment horizontal="left" vertical="top" indent="1"/>
    </xf>
    <xf numFmtId="0" fontId="36" fillId="89" borderId="73" applyNumberFormat="0" applyProtection="0">
      <alignment horizontal="left" vertical="top" indent="1"/>
    </xf>
    <xf numFmtId="0" fontId="36" fillId="89" borderId="73" applyNumberFormat="0" applyProtection="0">
      <alignment horizontal="left" vertical="top" indent="1"/>
    </xf>
    <xf numFmtId="0" fontId="36" fillId="89" borderId="73" applyNumberFormat="0" applyProtection="0">
      <alignment horizontal="left" vertical="top" indent="1"/>
    </xf>
    <xf numFmtId="0" fontId="36" fillId="89" borderId="73" applyNumberFormat="0" applyProtection="0">
      <alignment horizontal="left" vertical="top" indent="1"/>
    </xf>
    <xf numFmtId="0" fontId="36" fillId="89" borderId="73" applyNumberFormat="0" applyProtection="0">
      <alignment horizontal="left" vertical="top" indent="1"/>
    </xf>
    <xf numFmtId="0" fontId="36" fillId="89" borderId="73" applyNumberFormat="0" applyProtection="0">
      <alignment horizontal="left" vertical="top" indent="1"/>
    </xf>
    <xf numFmtId="0" fontId="36" fillId="89" borderId="73" applyNumberFormat="0" applyProtection="0">
      <alignment horizontal="left" vertical="top" indent="1"/>
    </xf>
    <xf numFmtId="0" fontId="36" fillId="89" borderId="73" applyNumberFormat="0" applyProtection="0">
      <alignment horizontal="left" vertical="top" indent="1"/>
    </xf>
    <xf numFmtId="0" fontId="36" fillId="89" borderId="73" applyNumberFormat="0" applyProtection="0">
      <alignment horizontal="left" vertical="top" indent="1"/>
    </xf>
    <xf numFmtId="0" fontId="36" fillId="89" borderId="73" applyNumberFormat="0" applyProtection="0">
      <alignment horizontal="left" vertical="top" indent="1"/>
    </xf>
    <xf numFmtId="0" fontId="36" fillId="89" borderId="73" applyNumberFormat="0" applyProtection="0">
      <alignment horizontal="left" vertical="top" indent="1"/>
    </xf>
    <xf numFmtId="0" fontId="36" fillId="89" borderId="73" applyNumberFormat="0" applyProtection="0">
      <alignment horizontal="left" vertical="top" indent="1"/>
    </xf>
    <xf numFmtId="0" fontId="36" fillId="89" borderId="73" applyNumberFormat="0" applyProtection="0">
      <alignment horizontal="left" vertical="top" indent="1"/>
    </xf>
    <xf numFmtId="0" fontId="36" fillId="89" borderId="73" applyNumberFormat="0" applyProtection="0">
      <alignment horizontal="left" vertical="top" indent="1"/>
    </xf>
    <xf numFmtId="0" fontId="36" fillId="89" borderId="73" applyNumberFormat="0" applyProtection="0">
      <alignment horizontal="left" vertical="top" indent="1"/>
    </xf>
    <xf numFmtId="0" fontId="36" fillId="89" borderId="73" applyNumberFormat="0" applyProtection="0">
      <alignment horizontal="left" vertical="top" indent="1"/>
    </xf>
    <xf numFmtId="0" fontId="36" fillId="89" borderId="73" applyNumberFormat="0" applyProtection="0">
      <alignment horizontal="left" vertical="top" indent="1"/>
    </xf>
    <xf numFmtId="0" fontId="36" fillId="89" borderId="73" applyNumberFormat="0" applyProtection="0">
      <alignment horizontal="left" vertical="top" indent="1"/>
    </xf>
    <xf numFmtId="0" fontId="36" fillId="89" borderId="73" applyNumberFormat="0" applyProtection="0">
      <alignment horizontal="left" vertical="top" indent="1"/>
    </xf>
    <xf numFmtId="0" fontId="36" fillId="89" borderId="73" applyNumberFormat="0" applyProtection="0">
      <alignment horizontal="left" vertical="top" indent="1"/>
    </xf>
    <xf numFmtId="0" fontId="36" fillId="89" borderId="73" applyNumberFormat="0" applyProtection="0">
      <alignment horizontal="left" vertical="top" indent="1"/>
    </xf>
    <xf numFmtId="0" fontId="36" fillId="89" borderId="73" applyNumberFormat="0" applyProtection="0">
      <alignment horizontal="left" vertical="top" indent="1"/>
    </xf>
    <xf numFmtId="0" fontId="36" fillId="89" borderId="73" applyNumberFormat="0" applyProtection="0">
      <alignment horizontal="left" vertical="top" indent="1"/>
    </xf>
    <xf numFmtId="0" fontId="36" fillId="89" borderId="73" applyNumberFormat="0" applyProtection="0">
      <alignment horizontal="left" vertical="top" indent="1"/>
    </xf>
    <xf numFmtId="0" fontId="36" fillId="89" borderId="73" applyNumberFormat="0" applyProtection="0">
      <alignment horizontal="left" vertical="top" indent="1"/>
    </xf>
    <xf numFmtId="0" fontId="36" fillId="89" borderId="73" applyNumberFormat="0" applyProtection="0">
      <alignment horizontal="left" vertical="top" indent="1"/>
    </xf>
    <xf numFmtId="0" fontId="36" fillId="89" borderId="73" applyNumberFormat="0" applyProtection="0">
      <alignment horizontal="left" vertical="top" indent="1"/>
    </xf>
    <xf numFmtId="0" fontId="36" fillId="89" borderId="73" applyNumberFormat="0" applyProtection="0">
      <alignment horizontal="left" vertical="top" indent="1"/>
    </xf>
    <xf numFmtId="0" fontId="36" fillId="89" borderId="73" applyNumberFormat="0" applyProtection="0">
      <alignment horizontal="left" vertical="top" indent="1"/>
    </xf>
    <xf numFmtId="0" fontId="36" fillId="89" borderId="73" applyNumberFormat="0" applyProtection="0">
      <alignment horizontal="left" vertical="top" indent="1"/>
    </xf>
    <xf numFmtId="0" fontId="36" fillId="89" borderId="73" applyNumberFormat="0" applyProtection="0">
      <alignment horizontal="left" vertical="top" indent="1"/>
    </xf>
    <xf numFmtId="0" fontId="36" fillId="89" borderId="73" applyNumberFormat="0" applyProtection="0">
      <alignment horizontal="left" vertical="top" indent="1"/>
    </xf>
    <xf numFmtId="0" fontId="36" fillId="89" borderId="73" applyNumberFormat="0" applyProtection="0">
      <alignment horizontal="left" vertical="top" indent="1"/>
    </xf>
    <xf numFmtId="0" fontId="36" fillId="89" borderId="73" applyNumberFormat="0" applyProtection="0">
      <alignment horizontal="left" vertical="top" indent="1"/>
    </xf>
    <xf numFmtId="0" fontId="36" fillId="89" borderId="73" applyNumberFormat="0" applyProtection="0">
      <alignment horizontal="left" vertical="top" indent="1"/>
    </xf>
    <xf numFmtId="0" fontId="36" fillId="89" borderId="73" applyNumberFormat="0" applyProtection="0">
      <alignment horizontal="left" vertical="top" indent="1"/>
    </xf>
    <xf numFmtId="0" fontId="36" fillId="89" borderId="73" applyNumberFormat="0" applyProtection="0">
      <alignment horizontal="left" vertical="top" indent="1"/>
    </xf>
    <xf numFmtId="0" fontId="36" fillId="89" borderId="73" applyNumberFormat="0" applyProtection="0">
      <alignment horizontal="left" vertical="top" indent="1"/>
    </xf>
    <xf numFmtId="0" fontId="36" fillId="89" borderId="73" applyNumberFormat="0" applyProtection="0">
      <alignment horizontal="left" vertical="top" indent="1"/>
    </xf>
    <xf numFmtId="0" fontId="36" fillId="89" borderId="73" applyNumberFormat="0" applyProtection="0">
      <alignment horizontal="left" vertical="top" indent="1"/>
    </xf>
    <xf numFmtId="0" fontId="36" fillId="89" borderId="73" applyNumberFormat="0" applyProtection="0">
      <alignment horizontal="left" vertical="top" indent="1"/>
    </xf>
    <xf numFmtId="0" fontId="36" fillId="89" borderId="73" applyNumberFormat="0" applyProtection="0">
      <alignment horizontal="left" vertical="top" indent="1"/>
    </xf>
    <xf numFmtId="0" fontId="36" fillId="89" borderId="73" applyNumberFormat="0" applyProtection="0">
      <alignment horizontal="left" vertical="top" indent="1"/>
    </xf>
    <xf numFmtId="0" fontId="36" fillId="89" borderId="73" applyNumberFormat="0" applyProtection="0">
      <alignment horizontal="left" vertical="top" indent="1"/>
    </xf>
    <xf numFmtId="0" fontId="36" fillId="89" borderId="73" applyNumberFormat="0" applyProtection="0">
      <alignment horizontal="left" vertical="top" indent="1"/>
    </xf>
    <xf numFmtId="0" fontId="36" fillId="89" borderId="73" applyNumberFormat="0" applyProtection="0">
      <alignment horizontal="left" vertical="top" indent="1"/>
    </xf>
    <xf numFmtId="0" fontId="36" fillId="89" borderId="73" applyNumberFormat="0" applyProtection="0">
      <alignment horizontal="left" vertical="top" indent="1"/>
    </xf>
    <xf numFmtId="0" fontId="36" fillId="89" borderId="73" applyNumberFormat="0" applyProtection="0">
      <alignment horizontal="left" vertical="top" indent="1"/>
    </xf>
    <xf numFmtId="0" fontId="36" fillId="89" borderId="73" applyNumberFormat="0" applyProtection="0">
      <alignment horizontal="left" vertical="top" indent="1"/>
    </xf>
    <xf numFmtId="0" fontId="36" fillId="89" borderId="73" applyNumberFormat="0" applyProtection="0">
      <alignment horizontal="left" vertical="top" indent="1"/>
    </xf>
    <xf numFmtId="0" fontId="36" fillId="89" borderId="73" applyNumberFormat="0" applyProtection="0">
      <alignment horizontal="left" vertical="top" indent="1"/>
    </xf>
    <xf numFmtId="0" fontId="36" fillId="89" borderId="73" applyNumberFormat="0" applyProtection="0">
      <alignment horizontal="left" vertical="top" indent="1"/>
    </xf>
    <xf numFmtId="0" fontId="36" fillId="89" borderId="73" applyNumberFormat="0" applyProtection="0">
      <alignment horizontal="left" vertical="top" indent="1"/>
    </xf>
    <xf numFmtId="0" fontId="36" fillId="89" borderId="73" applyNumberFormat="0" applyProtection="0">
      <alignment horizontal="left" vertical="top" indent="1"/>
    </xf>
    <xf numFmtId="0" fontId="36" fillId="89" borderId="73" applyNumberFormat="0" applyProtection="0">
      <alignment horizontal="left" vertical="top" indent="1"/>
    </xf>
    <xf numFmtId="0" fontId="36" fillId="89" borderId="73" applyNumberFormat="0" applyProtection="0">
      <alignment horizontal="left" vertical="top" indent="1"/>
    </xf>
    <xf numFmtId="0" fontId="36" fillId="89" borderId="73" applyNumberFormat="0" applyProtection="0">
      <alignment horizontal="left" vertical="top" indent="1"/>
    </xf>
    <xf numFmtId="0" fontId="36" fillId="89" borderId="73" applyNumberFormat="0" applyProtection="0">
      <alignment horizontal="left" vertical="top" indent="1"/>
    </xf>
    <xf numFmtId="0" fontId="36" fillId="89" borderId="73" applyNumberFormat="0" applyProtection="0">
      <alignment horizontal="left" vertical="top" indent="1"/>
    </xf>
    <xf numFmtId="0" fontId="36" fillId="89" borderId="73" applyNumberFormat="0" applyProtection="0">
      <alignment horizontal="left" vertical="top" indent="1"/>
    </xf>
    <xf numFmtId="0" fontId="36" fillId="89" borderId="73" applyNumberFormat="0" applyProtection="0">
      <alignment horizontal="left" vertical="top" indent="1"/>
    </xf>
    <xf numFmtId="0" fontId="36" fillId="89" borderId="73" applyNumberFormat="0" applyProtection="0">
      <alignment horizontal="left" vertical="top" indent="1"/>
    </xf>
    <xf numFmtId="0" fontId="36" fillId="89" borderId="73" applyNumberFormat="0" applyProtection="0">
      <alignment horizontal="left" vertical="top" indent="1"/>
    </xf>
    <xf numFmtId="0" fontId="36" fillId="89" borderId="73" applyNumberFormat="0" applyProtection="0">
      <alignment horizontal="left" vertical="top" indent="1"/>
    </xf>
    <xf numFmtId="0" fontId="36" fillId="89" borderId="73" applyNumberFormat="0" applyProtection="0">
      <alignment horizontal="left" vertical="top" indent="1"/>
    </xf>
    <xf numFmtId="0" fontId="36" fillId="89" borderId="73" applyNumberFormat="0" applyProtection="0">
      <alignment horizontal="left" vertical="top" indent="1"/>
    </xf>
    <xf numFmtId="0" fontId="36" fillId="89" borderId="73" applyNumberFormat="0" applyProtection="0">
      <alignment horizontal="left" vertical="top" indent="1"/>
    </xf>
    <xf numFmtId="0" fontId="36" fillId="89" borderId="73" applyNumberFormat="0" applyProtection="0">
      <alignment horizontal="left" vertical="top" indent="1"/>
    </xf>
    <xf numFmtId="0" fontId="36" fillId="89" borderId="73" applyNumberFormat="0" applyProtection="0">
      <alignment horizontal="left" vertical="top" indent="1"/>
    </xf>
    <xf numFmtId="0" fontId="36" fillId="89" borderId="73" applyNumberFormat="0" applyProtection="0">
      <alignment horizontal="left" vertical="top" indent="1"/>
    </xf>
    <xf numFmtId="0" fontId="36" fillId="89" borderId="73" applyNumberFormat="0" applyProtection="0">
      <alignment horizontal="left" vertical="top" indent="1"/>
    </xf>
    <xf numFmtId="0" fontId="36" fillId="89" borderId="73" applyNumberFormat="0" applyProtection="0">
      <alignment horizontal="left" vertical="top" indent="1"/>
    </xf>
    <xf numFmtId="0" fontId="36" fillId="89" borderId="73" applyNumberFormat="0" applyProtection="0">
      <alignment horizontal="left" vertical="top" indent="1"/>
    </xf>
    <xf numFmtId="0" fontId="36" fillId="89" borderId="73" applyNumberFormat="0" applyProtection="0">
      <alignment horizontal="left" vertical="top" indent="1"/>
    </xf>
    <xf numFmtId="0" fontId="36" fillId="89" borderId="73" applyNumberFormat="0" applyProtection="0">
      <alignment horizontal="left" vertical="top" indent="1"/>
    </xf>
    <xf numFmtId="0" fontId="36" fillId="89" borderId="73" applyNumberFormat="0" applyProtection="0">
      <alignment horizontal="left" vertical="top" indent="1"/>
    </xf>
    <xf numFmtId="0" fontId="36" fillId="89" borderId="73" applyNumberFormat="0" applyProtection="0">
      <alignment horizontal="left" vertical="top" indent="1"/>
    </xf>
    <xf numFmtId="0" fontId="36" fillId="89" borderId="73" applyNumberFormat="0" applyProtection="0">
      <alignment horizontal="left" vertical="top" indent="1"/>
    </xf>
    <xf numFmtId="0" fontId="36" fillId="89" borderId="73" applyNumberFormat="0" applyProtection="0">
      <alignment horizontal="left" vertical="top" indent="1"/>
    </xf>
    <xf numFmtId="0" fontId="36" fillId="89" borderId="73" applyNumberFormat="0" applyProtection="0">
      <alignment horizontal="left" vertical="top" indent="1"/>
    </xf>
    <xf numFmtId="0" fontId="36" fillId="89" borderId="73" applyNumberFormat="0" applyProtection="0">
      <alignment horizontal="left" vertical="top" indent="1"/>
    </xf>
    <xf numFmtId="0" fontId="36" fillId="89" borderId="73" applyNumberFormat="0" applyProtection="0">
      <alignment horizontal="left" vertical="top" indent="1"/>
    </xf>
    <xf numFmtId="0" fontId="36" fillId="89" borderId="73" applyNumberFormat="0" applyProtection="0">
      <alignment horizontal="left" vertical="top" indent="1"/>
    </xf>
    <xf numFmtId="0" fontId="36" fillId="89" borderId="73" applyNumberFormat="0" applyProtection="0">
      <alignment horizontal="left" vertical="top" indent="1"/>
    </xf>
    <xf numFmtId="0" fontId="36" fillId="89" borderId="73" applyNumberFormat="0" applyProtection="0">
      <alignment horizontal="left" vertical="top" indent="1"/>
    </xf>
    <xf numFmtId="0" fontId="36" fillId="89" borderId="73" applyNumberFormat="0" applyProtection="0">
      <alignment horizontal="left" vertical="top" indent="1"/>
    </xf>
    <xf numFmtId="0" fontId="36" fillId="89" borderId="73" applyNumberFormat="0" applyProtection="0">
      <alignment horizontal="left" vertical="top" indent="1"/>
    </xf>
    <xf numFmtId="0" fontId="36" fillId="89" borderId="73" applyNumberFormat="0" applyProtection="0">
      <alignment horizontal="left" vertical="top" indent="1"/>
    </xf>
    <xf numFmtId="0" fontId="36" fillId="89" borderId="73" applyNumberFormat="0" applyProtection="0">
      <alignment horizontal="left" vertical="top" indent="1"/>
    </xf>
    <xf numFmtId="0" fontId="36" fillId="89" borderId="73" applyNumberFormat="0" applyProtection="0">
      <alignment horizontal="left" vertical="top" indent="1"/>
    </xf>
    <xf numFmtId="0" fontId="36" fillId="89" borderId="73" applyNumberFormat="0" applyProtection="0">
      <alignment horizontal="left" vertical="top" indent="1"/>
    </xf>
    <xf numFmtId="0" fontId="36" fillId="89" borderId="73" applyNumberFormat="0" applyProtection="0">
      <alignment horizontal="left" vertical="top" indent="1"/>
    </xf>
    <xf numFmtId="0" fontId="36" fillId="89" borderId="73" applyNumberFormat="0" applyProtection="0">
      <alignment horizontal="left" vertical="top" indent="1"/>
    </xf>
    <xf numFmtId="0" fontId="36" fillId="89" borderId="73" applyNumberFormat="0" applyProtection="0">
      <alignment horizontal="left" vertical="top" indent="1"/>
    </xf>
    <xf numFmtId="0" fontId="36" fillId="89" borderId="73" applyNumberFormat="0" applyProtection="0">
      <alignment horizontal="left" vertical="top" indent="1"/>
    </xf>
    <xf numFmtId="0" fontId="36" fillId="89" borderId="73" applyNumberFormat="0" applyProtection="0">
      <alignment horizontal="left" vertical="top" indent="1"/>
    </xf>
    <xf numFmtId="0" fontId="36" fillId="89" borderId="73" applyNumberFormat="0" applyProtection="0">
      <alignment horizontal="left" vertical="top" indent="1"/>
    </xf>
    <xf numFmtId="0" fontId="36" fillId="89" borderId="73" applyNumberFormat="0" applyProtection="0">
      <alignment horizontal="left" vertical="top" indent="1"/>
    </xf>
    <xf numFmtId="0" fontId="36" fillId="89" borderId="73" applyNumberFormat="0" applyProtection="0">
      <alignment horizontal="left" vertical="top" indent="1"/>
    </xf>
    <xf numFmtId="0" fontId="36" fillId="89" borderId="73" applyNumberFormat="0" applyProtection="0">
      <alignment horizontal="left" vertical="top" indent="1"/>
    </xf>
    <xf numFmtId="0" fontId="36" fillId="89" borderId="73" applyNumberFormat="0" applyProtection="0">
      <alignment horizontal="left" vertical="top" indent="1"/>
    </xf>
    <xf numFmtId="0" fontId="36" fillId="89" borderId="73" applyNumberFormat="0" applyProtection="0">
      <alignment horizontal="left" vertical="top" indent="1"/>
    </xf>
    <xf numFmtId="0" fontId="36" fillId="89" borderId="73" applyNumberFormat="0" applyProtection="0">
      <alignment horizontal="left" vertical="top" indent="1"/>
    </xf>
    <xf numFmtId="0" fontId="36" fillId="89" borderId="73" applyNumberFormat="0" applyProtection="0">
      <alignment horizontal="left" vertical="top" indent="1"/>
    </xf>
    <xf numFmtId="0" fontId="36" fillId="89" borderId="73" applyNumberFormat="0" applyProtection="0">
      <alignment horizontal="left" vertical="top" indent="1"/>
    </xf>
    <xf numFmtId="0" fontId="36" fillId="89" borderId="73" applyNumberFormat="0" applyProtection="0">
      <alignment horizontal="left" vertical="top" indent="1"/>
    </xf>
    <xf numFmtId="0" fontId="36" fillId="89" borderId="73" applyNumberFormat="0" applyProtection="0">
      <alignment horizontal="left" vertical="top" indent="1"/>
    </xf>
    <xf numFmtId="0" fontId="36" fillId="89" borderId="73" applyNumberFormat="0" applyProtection="0">
      <alignment horizontal="left" vertical="top" indent="1"/>
    </xf>
    <xf numFmtId="0" fontId="36" fillId="89" borderId="73" applyNumberFormat="0" applyProtection="0">
      <alignment horizontal="left" vertical="top" indent="1"/>
    </xf>
    <xf numFmtId="0" fontId="36" fillId="89" borderId="73" applyNumberFormat="0" applyProtection="0">
      <alignment horizontal="left" vertical="top" indent="1"/>
    </xf>
    <xf numFmtId="0" fontId="36" fillId="89" borderId="73" applyNumberFormat="0" applyProtection="0">
      <alignment horizontal="left" vertical="top" indent="1"/>
    </xf>
    <xf numFmtId="0" fontId="36" fillId="89" borderId="73" applyNumberFormat="0" applyProtection="0">
      <alignment horizontal="left" vertical="top" indent="1"/>
    </xf>
    <xf numFmtId="0" fontId="36" fillId="89" borderId="73" applyNumberFormat="0" applyProtection="0">
      <alignment horizontal="left" vertical="top" indent="1"/>
    </xf>
    <xf numFmtId="0" fontId="36" fillId="89" borderId="73" applyNumberFormat="0" applyProtection="0">
      <alignment horizontal="left" vertical="top" indent="1"/>
    </xf>
    <xf numFmtId="0" fontId="36" fillId="89" borderId="73" applyNumberFormat="0" applyProtection="0">
      <alignment horizontal="left" vertical="top" indent="1"/>
    </xf>
    <xf numFmtId="0" fontId="36" fillId="89" borderId="73" applyNumberFormat="0" applyProtection="0">
      <alignment horizontal="left" vertical="top" indent="1"/>
    </xf>
    <xf numFmtId="0" fontId="36" fillId="89" borderId="73" applyNumberFormat="0" applyProtection="0">
      <alignment horizontal="left" vertical="top" indent="1"/>
    </xf>
    <xf numFmtId="0" fontId="36" fillId="89" borderId="73" applyNumberFormat="0" applyProtection="0">
      <alignment horizontal="left" vertical="top" indent="1"/>
    </xf>
    <xf numFmtId="0" fontId="36" fillId="89" borderId="73" applyNumberFormat="0" applyProtection="0">
      <alignment horizontal="left" vertical="top" indent="1"/>
    </xf>
    <xf numFmtId="0" fontId="36" fillId="89" borderId="73" applyNumberFormat="0" applyProtection="0">
      <alignment horizontal="left" vertical="top" indent="1"/>
    </xf>
    <xf numFmtId="0" fontId="36" fillId="89" borderId="73" applyNumberFormat="0" applyProtection="0">
      <alignment horizontal="left" vertical="top" indent="1"/>
    </xf>
    <xf numFmtId="0" fontId="36" fillId="89" borderId="73" applyNumberFormat="0" applyProtection="0">
      <alignment horizontal="left" vertical="top" indent="1"/>
    </xf>
    <xf numFmtId="0" fontId="36" fillId="89" borderId="73" applyNumberFormat="0" applyProtection="0">
      <alignment horizontal="left" vertical="top" indent="1"/>
    </xf>
    <xf numFmtId="0" fontId="36" fillId="89" borderId="73" applyNumberFormat="0" applyProtection="0">
      <alignment horizontal="left" vertical="top" indent="1"/>
    </xf>
    <xf numFmtId="0" fontId="36" fillId="89" borderId="73" applyNumberFormat="0" applyProtection="0">
      <alignment horizontal="left" vertical="top" indent="1"/>
    </xf>
    <xf numFmtId="0" fontId="36" fillId="89" borderId="73" applyNumberFormat="0" applyProtection="0">
      <alignment horizontal="left" vertical="top" indent="1"/>
    </xf>
    <xf numFmtId="0" fontId="36" fillId="89" borderId="73" applyNumberFormat="0" applyProtection="0">
      <alignment horizontal="left" vertical="top" indent="1"/>
    </xf>
    <xf numFmtId="0" fontId="36" fillId="89" borderId="73" applyNumberFormat="0" applyProtection="0">
      <alignment horizontal="left" vertical="top" indent="1"/>
    </xf>
    <xf numFmtId="0" fontId="36" fillId="89" borderId="73" applyNumberFormat="0" applyProtection="0">
      <alignment horizontal="left" vertical="top" indent="1"/>
    </xf>
    <xf numFmtId="0" fontId="36" fillId="89" borderId="73" applyNumberFormat="0" applyProtection="0">
      <alignment horizontal="left" vertical="top" indent="1"/>
    </xf>
    <xf numFmtId="0" fontId="36" fillId="89" borderId="73" applyNumberFormat="0" applyProtection="0">
      <alignment horizontal="left" vertical="top" indent="1"/>
    </xf>
    <xf numFmtId="0" fontId="36" fillId="89" borderId="73" applyNumberFormat="0" applyProtection="0">
      <alignment horizontal="left" vertical="top" indent="1"/>
    </xf>
    <xf numFmtId="0" fontId="36" fillId="89" borderId="73" applyNumberFormat="0" applyProtection="0">
      <alignment horizontal="left" vertical="top" indent="1"/>
    </xf>
    <xf numFmtId="0" fontId="36" fillId="89" borderId="73" applyNumberFormat="0" applyProtection="0">
      <alignment horizontal="left" vertical="top" indent="1"/>
    </xf>
    <xf numFmtId="0" fontId="36" fillId="89" borderId="73" applyNumberFormat="0" applyProtection="0">
      <alignment horizontal="left" vertical="top" indent="1"/>
    </xf>
    <xf numFmtId="0" fontId="36" fillId="89" borderId="73" applyNumberFormat="0" applyProtection="0">
      <alignment horizontal="left" vertical="top" indent="1"/>
    </xf>
    <xf numFmtId="0" fontId="36" fillId="89" borderId="73" applyNumberFormat="0" applyProtection="0">
      <alignment horizontal="left" vertical="top" indent="1"/>
    </xf>
    <xf numFmtId="0" fontId="36" fillId="89" borderId="73" applyNumberFormat="0" applyProtection="0">
      <alignment horizontal="left" vertical="top" indent="1"/>
    </xf>
    <xf numFmtId="0" fontId="36" fillId="89" borderId="73" applyNumberFormat="0" applyProtection="0">
      <alignment horizontal="left" vertical="top" indent="1"/>
    </xf>
    <xf numFmtId="0" fontId="36" fillId="89" borderId="73" applyNumberFormat="0" applyProtection="0">
      <alignment horizontal="left" vertical="top" indent="1"/>
    </xf>
    <xf numFmtId="0" fontId="36" fillId="89" borderId="73" applyNumberFormat="0" applyProtection="0">
      <alignment horizontal="left" vertical="top" indent="1"/>
    </xf>
    <xf numFmtId="0" fontId="36" fillId="89" borderId="73" applyNumberFormat="0" applyProtection="0">
      <alignment horizontal="left" vertical="top" indent="1"/>
    </xf>
    <xf numFmtId="0" fontId="36" fillId="89" borderId="73" applyNumberFormat="0" applyProtection="0">
      <alignment horizontal="left" vertical="top" indent="1"/>
    </xf>
    <xf numFmtId="0" fontId="36" fillId="89" borderId="73" applyNumberFormat="0" applyProtection="0">
      <alignment horizontal="left" vertical="top" indent="1"/>
    </xf>
    <xf numFmtId="0" fontId="36" fillId="89" borderId="73" applyNumberFormat="0" applyProtection="0">
      <alignment horizontal="left" vertical="top" indent="1"/>
    </xf>
    <xf numFmtId="0" fontId="36" fillId="89" borderId="73" applyNumberFormat="0" applyProtection="0">
      <alignment horizontal="left" vertical="top" indent="1"/>
    </xf>
    <xf numFmtId="0" fontId="36" fillId="89" borderId="73" applyNumberFormat="0" applyProtection="0">
      <alignment horizontal="left" vertical="top" indent="1"/>
    </xf>
    <xf numFmtId="0" fontId="36" fillId="89" borderId="73" applyNumberFormat="0" applyProtection="0">
      <alignment horizontal="left" vertical="top" indent="1"/>
    </xf>
    <xf numFmtId="0" fontId="36" fillId="89" borderId="73" applyNumberFormat="0" applyProtection="0">
      <alignment horizontal="left" vertical="top" indent="1"/>
    </xf>
    <xf numFmtId="0" fontId="36" fillId="89" borderId="73" applyNumberFormat="0" applyProtection="0">
      <alignment horizontal="left" vertical="top" indent="1"/>
    </xf>
    <xf numFmtId="0" fontId="36" fillId="89" borderId="73" applyNumberFormat="0" applyProtection="0">
      <alignment horizontal="left" vertical="top" indent="1"/>
    </xf>
    <xf numFmtId="0" fontId="36" fillId="89" borderId="73" applyNumberFormat="0" applyProtection="0">
      <alignment horizontal="left" vertical="top" indent="1"/>
    </xf>
    <xf numFmtId="0" fontId="36" fillId="89" borderId="73" applyNumberFormat="0" applyProtection="0">
      <alignment horizontal="left" vertical="top" indent="1"/>
    </xf>
    <xf numFmtId="0" fontId="36" fillId="89" borderId="73" applyNumberFormat="0" applyProtection="0">
      <alignment horizontal="left" vertical="top" indent="1"/>
    </xf>
    <xf numFmtId="0" fontId="36" fillId="89" borderId="73" applyNumberFormat="0" applyProtection="0">
      <alignment horizontal="left" vertical="top" indent="1"/>
    </xf>
    <xf numFmtId="0" fontId="36" fillId="89" borderId="73" applyNumberFormat="0" applyProtection="0">
      <alignment horizontal="left" vertical="top" indent="1"/>
    </xf>
    <xf numFmtId="0" fontId="36" fillId="89" borderId="73" applyNumberFormat="0" applyProtection="0">
      <alignment horizontal="left" vertical="top" indent="1"/>
    </xf>
    <xf numFmtId="0" fontId="36" fillId="89" borderId="73" applyNumberFormat="0" applyProtection="0">
      <alignment horizontal="left" vertical="top" indent="1"/>
    </xf>
    <xf numFmtId="0" fontId="36" fillId="89" borderId="73" applyNumberFormat="0" applyProtection="0">
      <alignment horizontal="left" vertical="top" indent="1"/>
    </xf>
    <xf numFmtId="0" fontId="36" fillId="89" borderId="73" applyNumberFormat="0" applyProtection="0">
      <alignment horizontal="left" vertical="top" indent="1"/>
    </xf>
    <xf numFmtId="0" fontId="36" fillId="89" borderId="73" applyNumberFormat="0" applyProtection="0">
      <alignment horizontal="left" vertical="top" indent="1"/>
    </xf>
    <xf numFmtId="0" fontId="36" fillId="89" borderId="73" applyNumberFormat="0" applyProtection="0">
      <alignment horizontal="left" vertical="top" indent="1"/>
    </xf>
    <xf numFmtId="0" fontId="36" fillId="89" borderId="73" applyNumberFormat="0" applyProtection="0">
      <alignment horizontal="left" vertical="top" indent="1"/>
    </xf>
    <xf numFmtId="0" fontId="36" fillId="89" borderId="73" applyNumberFormat="0" applyProtection="0">
      <alignment horizontal="left" vertical="top" indent="1"/>
    </xf>
    <xf numFmtId="0" fontId="36" fillId="89" borderId="73" applyNumberFormat="0" applyProtection="0">
      <alignment horizontal="left" vertical="top" indent="1"/>
    </xf>
    <xf numFmtId="0" fontId="36" fillId="89" borderId="73" applyNumberFormat="0" applyProtection="0">
      <alignment horizontal="left" vertical="top" indent="1"/>
    </xf>
    <xf numFmtId="0" fontId="36" fillId="89" borderId="73" applyNumberFormat="0" applyProtection="0">
      <alignment horizontal="left" vertical="top" indent="1"/>
    </xf>
    <xf numFmtId="0" fontId="36" fillId="89" borderId="73" applyNumberFormat="0" applyProtection="0">
      <alignment horizontal="left" vertical="top" indent="1"/>
    </xf>
    <xf numFmtId="0" fontId="36" fillId="89" borderId="73" applyNumberFormat="0" applyProtection="0">
      <alignment horizontal="left" vertical="top" indent="1"/>
    </xf>
    <xf numFmtId="0" fontId="36" fillId="89" borderId="73" applyNumberFormat="0" applyProtection="0">
      <alignment horizontal="left" vertical="top" indent="1"/>
    </xf>
    <xf numFmtId="0" fontId="36" fillId="89" borderId="73" applyNumberFormat="0" applyProtection="0">
      <alignment horizontal="left" vertical="top" indent="1"/>
    </xf>
    <xf numFmtId="0" fontId="36" fillId="89" borderId="73" applyNumberFormat="0" applyProtection="0">
      <alignment horizontal="left" vertical="top" indent="1"/>
    </xf>
    <xf numFmtId="0" fontId="36" fillId="89" borderId="73" applyNumberFormat="0" applyProtection="0">
      <alignment horizontal="left" vertical="top" indent="1"/>
    </xf>
    <xf numFmtId="0" fontId="36" fillId="89" borderId="73" applyNumberFormat="0" applyProtection="0">
      <alignment horizontal="left" vertical="top" indent="1"/>
    </xf>
    <xf numFmtId="0" fontId="36" fillId="89" borderId="73" applyNumberFormat="0" applyProtection="0">
      <alignment horizontal="left" vertical="top" indent="1"/>
    </xf>
    <xf numFmtId="0" fontId="36" fillId="89" borderId="73" applyNumberFormat="0" applyProtection="0">
      <alignment horizontal="left" vertical="top" indent="1"/>
    </xf>
    <xf numFmtId="0" fontId="36" fillId="89" borderId="73" applyNumberFormat="0" applyProtection="0">
      <alignment horizontal="left" vertical="top" indent="1"/>
    </xf>
    <xf numFmtId="0" fontId="36" fillId="89" borderId="73" applyNumberFormat="0" applyProtection="0">
      <alignment horizontal="left" vertical="top" indent="1"/>
    </xf>
    <xf numFmtId="0" fontId="36" fillId="89" borderId="73" applyNumberFormat="0" applyProtection="0">
      <alignment horizontal="left" vertical="top" indent="1"/>
    </xf>
    <xf numFmtId="0" fontId="36" fillId="89" borderId="73" applyNumberFormat="0" applyProtection="0">
      <alignment horizontal="left" vertical="top" indent="1"/>
    </xf>
    <xf numFmtId="0" fontId="36" fillId="89" borderId="73" applyNumberFormat="0" applyProtection="0">
      <alignment horizontal="left" vertical="top" indent="1"/>
    </xf>
    <xf numFmtId="0" fontId="36" fillId="89" borderId="73" applyNumberFormat="0" applyProtection="0">
      <alignment horizontal="left" vertical="top" indent="1"/>
    </xf>
    <xf numFmtId="0" fontId="36" fillId="89" borderId="73" applyNumberFormat="0" applyProtection="0">
      <alignment horizontal="left" vertical="top" indent="1"/>
    </xf>
    <xf numFmtId="0" fontId="36" fillId="89" borderId="73" applyNumberFormat="0" applyProtection="0">
      <alignment horizontal="left" vertical="top" indent="1"/>
    </xf>
    <xf numFmtId="0" fontId="36" fillId="89" borderId="73" applyNumberFormat="0" applyProtection="0">
      <alignment horizontal="left" vertical="top" indent="1"/>
    </xf>
    <xf numFmtId="0" fontId="36" fillId="89" borderId="73" applyNumberFormat="0" applyProtection="0">
      <alignment horizontal="left" vertical="top" indent="1"/>
    </xf>
    <xf numFmtId="0" fontId="36" fillId="89" borderId="73" applyNumberFormat="0" applyProtection="0">
      <alignment horizontal="left" vertical="top" indent="1"/>
    </xf>
    <xf numFmtId="0" fontId="36" fillId="89" borderId="73" applyNumberFormat="0" applyProtection="0">
      <alignment horizontal="left" vertical="top" indent="1"/>
    </xf>
    <xf numFmtId="0" fontId="36" fillId="89" borderId="73" applyNumberFormat="0" applyProtection="0">
      <alignment horizontal="left" vertical="top" indent="1"/>
    </xf>
    <xf numFmtId="0" fontId="36" fillId="89" borderId="73" applyNumberFormat="0" applyProtection="0">
      <alignment horizontal="left" vertical="top" indent="1"/>
    </xf>
    <xf numFmtId="0" fontId="36" fillId="89" borderId="73" applyNumberFormat="0" applyProtection="0">
      <alignment horizontal="left" vertical="top" indent="1"/>
    </xf>
    <xf numFmtId="0" fontId="36" fillId="89" borderId="73" applyNumberFormat="0" applyProtection="0">
      <alignment horizontal="left" vertical="top" indent="1"/>
    </xf>
    <xf numFmtId="0" fontId="36" fillId="89" borderId="73" applyNumberFormat="0" applyProtection="0">
      <alignment horizontal="left" vertical="top" indent="1"/>
    </xf>
    <xf numFmtId="0" fontId="36" fillId="89" borderId="73" applyNumberFormat="0" applyProtection="0">
      <alignment horizontal="left" vertical="top" indent="1"/>
    </xf>
    <xf numFmtId="0" fontId="36" fillId="89" borderId="73" applyNumberFormat="0" applyProtection="0">
      <alignment horizontal="left" vertical="top" indent="1"/>
    </xf>
    <xf numFmtId="0" fontId="36" fillId="89" borderId="73" applyNumberFormat="0" applyProtection="0">
      <alignment horizontal="left" vertical="top" indent="1"/>
    </xf>
    <xf numFmtId="0" fontId="36" fillId="89" borderId="73" applyNumberFormat="0" applyProtection="0">
      <alignment horizontal="left" vertical="top" indent="1"/>
    </xf>
    <xf numFmtId="0" fontId="36" fillId="89" borderId="73" applyNumberFormat="0" applyProtection="0">
      <alignment horizontal="left" vertical="top" indent="1"/>
    </xf>
    <xf numFmtId="0" fontId="36" fillId="89" borderId="73" applyNumberFormat="0" applyProtection="0">
      <alignment horizontal="left" vertical="top" indent="1"/>
    </xf>
    <xf numFmtId="0" fontId="36" fillId="89" borderId="73" applyNumberFormat="0" applyProtection="0">
      <alignment horizontal="left" vertical="top" indent="1"/>
    </xf>
    <xf numFmtId="0" fontId="36" fillId="89" borderId="73" applyNumberFormat="0" applyProtection="0">
      <alignment horizontal="left" vertical="top" indent="1"/>
    </xf>
    <xf numFmtId="0" fontId="36" fillId="89" borderId="73" applyNumberFormat="0" applyProtection="0">
      <alignment horizontal="left" vertical="top" indent="1"/>
    </xf>
    <xf numFmtId="0" fontId="36" fillId="89" borderId="73" applyNumberFormat="0" applyProtection="0">
      <alignment horizontal="left" vertical="top" indent="1"/>
    </xf>
    <xf numFmtId="0" fontId="36" fillId="89" borderId="73" applyNumberFormat="0" applyProtection="0">
      <alignment horizontal="left" vertical="top" indent="1"/>
    </xf>
    <xf numFmtId="0" fontId="36" fillId="89" borderId="73" applyNumberFormat="0" applyProtection="0">
      <alignment horizontal="left" vertical="top" indent="1"/>
    </xf>
    <xf numFmtId="0" fontId="36" fillId="89" borderId="73" applyNumberFormat="0" applyProtection="0">
      <alignment horizontal="left" vertical="top" indent="1"/>
    </xf>
    <xf numFmtId="0" fontId="36" fillId="89" borderId="73" applyNumberFormat="0" applyProtection="0">
      <alignment horizontal="left" vertical="top" indent="1"/>
    </xf>
    <xf numFmtId="0" fontId="36" fillId="89" borderId="73" applyNumberFormat="0" applyProtection="0">
      <alignment horizontal="left" vertical="top" indent="1"/>
    </xf>
    <xf numFmtId="0" fontId="36" fillId="89" borderId="73" applyNumberFormat="0" applyProtection="0">
      <alignment horizontal="left" vertical="top" indent="1"/>
    </xf>
    <xf numFmtId="0" fontId="36" fillId="89" borderId="73" applyNumberFormat="0" applyProtection="0">
      <alignment horizontal="left" vertical="top" indent="1"/>
    </xf>
    <xf numFmtId="0" fontId="36" fillId="89" borderId="73" applyNumberFormat="0" applyProtection="0">
      <alignment horizontal="left" vertical="top" indent="1"/>
    </xf>
    <xf numFmtId="0" fontId="36" fillId="89" borderId="73" applyNumberFormat="0" applyProtection="0">
      <alignment horizontal="left" vertical="top" indent="1"/>
    </xf>
    <xf numFmtId="0" fontId="36" fillId="89" borderId="73" applyNumberFormat="0" applyProtection="0">
      <alignment horizontal="left" vertical="top" indent="1"/>
    </xf>
    <xf numFmtId="0" fontId="36" fillId="89" borderId="73" applyNumberFormat="0" applyProtection="0">
      <alignment horizontal="left" vertical="top" indent="1"/>
    </xf>
    <xf numFmtId="0" fontId="36" fillId="89" borderId="73" applyNumberFormat="0" applyProtection="0">
      <alignment horizontal="left" vertical="top" indent="1"/>
    </xf>
    <xf numFmtId="0" fontId="36" fillId="89" borderId="73" applyNumberFormat="0" applyProtection="0">
      <alignment horizontal="left" vertical="top" indent="1"/>
    </xf>
    <xf numFmtId="0" fontId="36" fillId="89" borderId="73" applyNumberFormat="0" applyProtection="0">
      <alignment horizontal="left" vertical="top" indent="1"/>
    </xf>
    <xf numFmtId="0" fontId="36" fillId="89" borderId="73" applyNumberFormat="0" applyProtection="0">
      <alignment horizontal="left" vertical="top" indent="1"/>
    </xf>
    <xf numFmtId="0" fontId="36" fillId="89" borderId="73" applyNumberFormat="0" applyProtection="0">
      <alignment horizontal="left" vertical="top" indent="1"/>
    </xf>
    <xf numFmtId="0" fontId="36" fillId="89" borderId="73" applyNumberFormat="0" applyProtection="0">
      <alignment horizontal="left" vertical="top" indent="1"/>
    </xf>
    <xf numFmtId="0" fontId="36" fillId="89" borderId="73" applyNumberFormat="0" applyProtection="0">
      <alignment horizontal="left" vertical="top" indent="1"/>
    </xf>
    <xf numFmtId="0" fontId="36" fillId="89" borderId="73" applyNumberFormat="0" applyProtection="0">
      <alignment horizontal="left" vertical="top" indent="1"/>
    </xf>
    <xf numFmtId="0" fontId="36" fillId="89" borderId="73" applyNumberFormat="0" applyProtection="0">
      <alignment horizontal="left" vertical="top" indent="1"/>
    </xf>
    <xf numFmtId="0" fontId="36" fillId="89" borderId="73" applyNumberFormat="0" applyProtection="0">
      <alignment horizontal="left" vertical="top" indent="1"/>
    </xf>
    <xf numFmtId="0" fontId="36" fillId="89" borderId="73" applyNumberFormat="0" applyProtection="0">
      <alignment horizontal="left" vertical="top" indent="1"/>
    </xf>
    <xf numFmtId="0" fontId="36" fillId="89" borderId="73" applyNumberFormat="0" applyProtection="0">
      <alignment horizontal="left" vertical="top" indent="1"/>
    </xf>
    <xf numFmtId="0" fontId="36" fillId="89" borderId="73" applyNumberFormat="0" applyProtection="0">
      <alignment horizontal="left" vertical="top" indent="1"/>
    </xf>
    <xf numFmtId="0" fontId="36" fillId="89" borderId="73" applyNumberFormat="0" applyProtection="0">
      <alignment horizontal="left" vertical="top" indent="1"/>
    </xf>
    <xf numFmtId="0" fontId="36" fillId="89" borderId="73" applyNumberFormat="0" applyProtection="0">
      <alignment horizontal="left" vertical="top" indent="1"/>
    </xf>
    <xf numFmtId="0" fontId="36" fillId="89" borderId="73" applyNumberFormat="0" applyProtection="0">
      <alignment horizontal="left" vertical="top" indent="1"/>
    </xf>
    <xf numFmtId="0" fontId="36" fillId="89" borderId="73" applyNumberFormat="0" applyProtection="0">
      <alignment horizontal="left" vertical="top" indent="1"/>
    </xf>
    <xf numFmtId="0" fontId="36" fillId="89" borderId="73" applyNumberFormat="0" applyProtection="0">
      <alignment horizontal="left" vertical="top" indent="1"/>
    </xf>
    <xf numFmtId="0" fontId="36" fillId="89" borderId="73" applyNumberFormat="0" applyProtection="0">
      <alignment horizontal="left" vertical="top" indent="1"/>
    </xf>
    <xf numFmtId="0" fontId="36" fillId="89" borderId="73" applyNumberFormat="0" applyProtection="0">
      <alignment horizontal="left" vertical="top" indent="1"/>
    </xf>
    <xf numFmtId="0" fontId="36" fillId="89" borderId="73" applyNumberFormat="0" applyProtection="0">
      <alignment horizontal="left" vertical="top" indent="1"/>
    </xf>
    <xf numFmtId="0" fontId="36" fillId="89" borderId="73" applyNumberFormat="0" applyProtection="0">
      <alignment horizontal="left" vertical="top" indent="1"/>
    </xf>
    <xf numFmtId="0" fontId="36" fillId="89" borderId="73" applyNumberFormat="0" applyProtection="0">
      <alignment horizontal="left" vertical="top" indent="1"/>
    </xf>
    <xf numFmtId="0" fontId="36" fillId="89" borderId="73" applyNumberFormat="0" applyProtection="0">
      <alignment horizontal="left" vertical="top" indent="1"/>
    </xf>
    <xf numFmtId="0" fontId="36" fillId="89" borderId="73" applyNumberFormat="0" applyProtection="0">
      <alignment horizontal="left" vertical="top" indent="1"/>
    </xf>
    <xf numFmtId="0" fontId="36" fillId="89" borderId="73" applyNumberFormat="0" applyProtection="0">
      <alignment horizontal="left" vertical="top" indent="1"/>
    </xf>
    <xf numFmtId="0" fontId="36" fillId="89" borderId="73" applyNumberFormat="0" applyProtection="0">
      <alignment horizontal="left" vertical="top" indent="1"/>
    </xf>
    <xf numFmtId="0" fontId="36" fillId="89" borderId="73" applyNumberFormat="0" applyProtection="0">
      <alignment horizontal="left" vertical="top" indent="1"/>
    </xf>
    <xf numFmtId="0" fontId="36" fillId="89" borderId="73" applyNumberFormat="0" applyProtection="0">
      <alignment horizontal="left" vertical="top" indent="1"/>
    </xf>
    <xf numFmtId="0" fontId="36" fillId="89" borderId="73" applyNumberFormat="0" applyProtection="0">
      <alignment horizontal="left" vertical="top" indent="1"/>
    </xf>
    <xf numFmtId="0" fontId="36" fillId="89" borderId="73" applyNumberFormat="0" applyProtection="0">
      <alignment horizontal="left" vertical="top" indent="1"/>
    </xf>
    <xf numFmtId="0" fontId="36" fillId="89" borderId="73" applyNumberFormat="0" applyProtection="0">
      <alignment horizontal="left" vertical="top" indent="1"/>
    </xf>
    <xf numFmtId="0" fontId="36" fillId="89" borderId="73" applyNumberFormat="0" applyProtection="0">
      <alignment horizontal="left" vertical="top" indent="1"/>
    </xf>
    <xf numFmtId="0" fontId="36" fillId="89" borderId="73" applyNumberFormat="0" applyProtection="0">
      <alignment horizontal="left" vertical="top" indent="1"/>
    </xf>
    <xf numFmtId="0" fontId="36" fillId="89" borderId="73" applyNumberFormat="0" applyProtection="0">
      <alignment horizontal="left" vertical="top" indent="1"/>
    </xf>
    <xf numFmtId="0" fontId="36" fillId="89" borderId="73" applyNumberFormat="0" applyProtection="0">
      <alignment horizontal="left" vertical="top" indent="1"/>
    </xf>
    <xf numFmtId="0" fontId="36" fillId="89" borderId="73" applyNumberFormat="0" applyProtection="0">
      <alignment horizontal="left" vertical="top" indent="1"/>
    </xf>
    <xf numFmtId="0" fontId="36" fillId="89" borderId="73" applyNumberFormat="0" applyProtection="0">
      <alignment horizontal="left" vertical="top" indent="1"/>
    </xf>
    <xf numFmtId="0" fontId="36" fillId="89" borderId="73" applyNumberFormat="0" applyProtection="0">
      <alignment horizontal="left" vertical="top" indent="1"/>
    </xf>
    <xf numFmtId="0" fontId="36" fillId="89" borderId="73" applyNumberFormat="0" applyProtection="0">
      <alignment horizontal="left" vertical="top" indent="1"/>
    </xf>
    <xf numFmtId="0" fontId="36" fillId="89" borderId="73" applyNumberFormat="0" applyProtection="0">
      <alignment horizontal="left" vertical="top" indent="1"/>
    </xf>
    <xf numFmtId="0" fontId="36" fillId="89" borderId="73" applyNumberFormat="0" applyProtection="0">
      <alignment horizontal="left" vertical="top" indent="1"/>
    </xf>
    <xf numFmtId="0" fontId="36" fillId="89" borderId="73" applyNumberFormat="0" applyProtection="0">
      <alignment horizontal="left" vertical="top" indent="1"/>
    </xf>
    <xf numFmtId="0" fontId="36" fillId="89" borderId="73" applyNumberFormat="0" applyProtection="0">
      <alignment horizontal="left" vertical="top" indent="1"/>
    </xf>
    <xf numFmtId="0" fontId="36" fillId="89" borderId="73" applyNumberFormat="0" applyProtection="0">
      <alignment horizontal="left" vertical="top" indent="1"/>
    </xf>
    <xf numFmtId="0" fontId="36" fillId="89" borderId="73" applyNumberFormat="0" applyProtection="0">
      <alignment horizontal="left" vertical="top" indent="1"/>
    </xf>
    <xf numFmtId="0" fontId="36" fillId="89" borderId="73" applyNumberFormat="0" applyProtection="0">
      <alignment horizontal="left" vertical="top" indent="1"/>
    </xf>
    <xf numFmtId="0" fontId="36" fillId="89" borderId="73" applyNumberFormat="0" applyProtection="0">
      <alignment horizontal="left" vertical="top" indent="1"/>
    </xf>
    <xf numFmtId="0" fontId="36" fillId="89" borderId="73" applyNumberFormat="0" applyProtection="0">
      <alignment horizontal="left" vertical="top" indent="1"/>
    </xf>
    <xf numFmtId="0" fontId="36" fillId="89" borderId="73" applyNumberFormat="0" applyProtection="0">
      <alignment horizontal="left" vertical="top" indent="1"/>
    </xf>
    <xf numFmtId="0" fontId="36" fillId="89" borderId="73" applyNumberFormat="0" applyProtection="0">
      <alignment horizontal="left" vertical="top" indent="1"/>
    </xf>
    <xf numFmtId="0" fontId="36" fillId="89" borderId="73" applyNumberFormat="0" applyProtection="0">
      <alignment horizontal="left" vertical="top" indent="1"/>
    </xf>
    <xf numFmtId="0" fontId="36" fillId="89" borderId="73" applyNumberFormat="0" applyProtection="0">
      <alignment horizontal="left" vertical="top" indent="1"/>
    </xf>
    <xf numFmtId="0" fontId="36" fillId="89" borderId="73" applyNumberFormat="0" applyProtection="0">
      <alignment horizontal="left" vertical="top" indent="1"/>
    </xf>
    <xf numFmtId="0" fontId="36" fillId="89" borderId="73" applyNumberFormat="0" applyProtection="0">
      <alignment horizontal="left" vertical="top" indent="1"/>
    </xf>
    <xf numFmtId="0" fontId="36" fillId="89" borderId="73" applyNumberFormat="0" applyProtection="0">
      <alignment horizontal="left" vertical="top" indent="1"/>
    </xf>
    <xf numFmtId="0" fontId="36" fillId="89" borderId="73" applyNumberFormat="0" applyProtection="0">
      <alignment horizontal="left" vertical="top" indent="1"/>
    </xf>
    <xf numFmtId="0" fontId="36" fillId="89" borderId="73" applyNumberFormat="0" applyProtection="0">
      <alignment horizontal="left" vertical="top" indent="1"/>
    </xf>
    <xf numFmtId="0" fontId="36" fillId="89" borderId="73" applyNumberFormat="0" applyProtection="0">
      <alignment horizontal="left" vertical="top" indent="1"/>
    </xf>
    <xf numFmtId="0" fontId="36" fillId="89" borderId="73" applyNumberFormat="0" applyProtection="0">
      <alignment horizontal="left" vertical="top" indent="1"/>
    </xf>
    <xf numFmtId="0" fontId="36" fillId="89" borderId="73" applyNumberFormat="0" applyProtection="0">
      <alignment horizontal="left" vertical="top" indent="1"/>
    </xf>
    <xf numFmtId="0" fontId="36" fillId="89" borderId="73" applyNumberFormat="0" applyProtection="0">
      <alignment horizontal="left" vertical="top" indent="1"/>
    </xf>
    <xf numFmtId="0" fontId="36" fillId="89" borderId="73" applyNumberFormat="0" applyProtection="0">
      <alignment horizontal="left" vertical="top" indent="1"/>
    </xf>
    <xf numFmtId="0" fontId="36" fillId="89" borderId="73" applyNumberFormat="0" applyProtection="0">
      <alignment horizontal="left" vertical="top" indent="1"/>
    </xf>
    <xf numFmtId="0" fontId="36" fillId="89" borderId="73" applyNumberFormat="0" applyProtection="0">
      <alignment horizontal="left" vertical="top" indent="1"/>
    </xf>
    <xf numFmtId="0" fontId="36" fillId="89" borderId="73" applyNumberFormat="0" applyProtection="0">
      <alignment horizontal="left" vertical="top" indent="1"/>
    </xf>
    <xf numFmtId="0" fontId="36" fillId="89" borderId="73" applyNumberFormat="0" applyProtection="0">
      <alignment horizontal="left" vertical="top" indent="1"/>
    </xf>
    <xf numFmtId="0" fontId="36" fillId="89" borderId="73" applyNumberFormat="0" applyProtection="0">
      <alignment horizontal="left" vertical="top" indent="1"/>
    </xf>
    <xf numFmtId="0" fontId="36" fillId="89" borderId="73" applyNumberFormat="0" applyProtection="0">
      <alignment horizontal="left" vertical="top" indent="1"/>
    </xf>
    <xf numFmtId="0" fontId="36" fillId="89" borderId="73" applyNumberFormat="0" applyProtection="0">
      <alignment horizontal="left" vertical="top" indent="1"/>
    </xf>
    <xf numFmtId="0" fontId="36" fillId="89" borderId="73" applyNumberFormat="0" applyProtection="0">
      <alignment horizontal="left" vertical="top" indent="1"/>
    </xf>
    <xf numFmtId="0" fontId="36" fillId="89" borderId="73" applyNumberFormat="0" applyProtection="0">
      <alignment horizontal="left" vertical="top" indent="1"/>
    </xf>
    <xf numFmtId="0" fontId="36" fillId="89" borderId="73" applyNumberFormat="0" applyProtection="0">
      <alignment horizontal="left" vertical="top" indent="1"/>
    </xf>
    <xf numFmtId="0" fontId="36" fillId="89" borderId="73" applyNumberFormat="0" applyProtection="0">
      <alignment horizontal="left" vertical="top" indent="1"/>
    </xf>
    <xf numFmtId="0" fontId="36" fillId="89" borderId="73" applyNumberFormat="0" applyProtection="0">
      <alignment horizontal="left" vertical="top" indent="1"/>
    </xf>
    <xf numFmtId="0" fontId="36" fillId="89" borderId="73" applyNumberFormat="0" applyProtection="0">
      <alignment horizontal="left" vertical="top" indent="1"/>
    </xf>
    <xf numFmtId="0" fontId="36" fillId="89" borderId="73" applyNumberFormat="0" applyProtection="0">
      <alignment horizontal="left" vertical="top" indent="1"/>
    </xf>
    <xf numFmtId="0" fontId="36" fillId="89" borderId="73" applyNumberFormat="0" applyProtection="0">
      <alignment horizontal="left" vertical="top" indent="1"/>
    </xf>
    <xf numFmtId="0" fontId="36" fillId="89" borderId="73" applyNumberFormat="0" applyProtection="0">
      <alignment horizontal="left" vertical="top" indent="1"/>
    </xf>
    <xf numFmtId="0" fontId="36" fillId="89" borderId="73" applyNumberFormat="0" applyProtection="0">
      <alignment horizontal="left" vertical="top" indent="1"/>
    </xf>
    <xf numFmtId="0" fontId="36" fillId="89" borderId="73" applyNumberFormat="0" applyProtection="0">
      <alignment horizontal="left" vertical="top" indent="1"/>
    </xf>
    <xf numFmtId="0" fontId="36" fillId="89" borderId="73" applyNumberFormat="0" applyProtection="0">
      <alignment horizontal="left" vertical="top" indent="1"/>
    </xf>
    <xf numFmtId="0" fontId="36" fillId="89" borderId="73" applyNumberFormat="0" applyProtection="0">
      <alignment horizontal="left" vertical="top" indent="1"/>
    </xf>
    <xf numFmtId="0" fontId="36" fillId="89" borderId="73" applyNumberFormat="0" applyProtection="0">
      <alignment horizontal="left" vertical="top" indent="1"/>
    </xf>
    <xf numFmtId="0" fontId="36" fillId="89" borderId="73" applyNumberFormat="0" applyProtection="0">
      <alignment horizontal="left" vertical="top" indent="1"/>
    </xf>
    <xf numFmtId="0" fontId="36" fillId="89" borderId="73" applyNumberFormat="0" applyProtection="0">
      <alignment horizontal="left" vertical="top" indent="1"/>
    </xf>
    <xf numFmtId="0" fontId="36" fillId="89" borderId="73" applyNumberFormat="0" applyProtection="0">
      <alignment horizontal="left" vertical="top" indent="1"/>
    </xf>
    <xf numFmtId="0" fontId="36" fillId="89" borderId="73" applyNumberFormat="0" applyProtection="0">
      <alignment horizontal="left" vertical="top" indent="1"/>
    </xf>
    <xf numFmtId="0" fontId="36" fillId="89" borderId="73" applyNumberFormat="0" applyProtection="0">
      <alignment horizontal="left" vertical="top" indent="1"/>
    </xf>
    <xf numFmtId="0" fontId="36" fillId="89" borderId="73" applyNumberFormat="0" applyProtection="0">
      <alignment horizontal="left" vertical="top" indent="1"/>
    </xf>
    <xf numFmtId="0" fontId="36" fillId="89" borderId="73" applyNumberFormat="0" applyProtection="0">
      <alignment horizontal="left" vertical="top" indent="1"/>
    </xf>
    <xf numFmtId="0" fontId="36" fillId="89" borderId="73" applyNumberFormat="0" applyProtection="0">
      <alignment horizontal="left" vertical="top" indent="1"/>
    </xf>
    <xf numFmtId="0" fontId="36" fillId="89" borderId="73" applyNumberFormat="0" applyProtection="0">
      <alignment horizontal="left" vertical="top" indent="1"/>
    </xf>
    <xf numFmtId="0" fontId="36" fillId="89" borderId="73" applyNumberFormat="0" applyProtection="0">
      <alignment horizontal="left" vertical="top" indent="1"/>
    </xf>
    <xf numFmtId="0" fontId="36" fillId="89" borderId="73" applyNumberFormat="0" applyProtection="0">
      <alignment horizontal="left" vertical="top" indent="1"/>
    </xf>
    <xf numFmtId="0" fontId="36" fillId="89" borderId="73" applyNumberFormat="0" applyProtection="0">
      <alignment horizontal="left" vertical="top" indent="1"/>
    </xf>
    <xf numFmtId="0" fontId="36" fillId="89" borderId="73" applyNumberFormat="0" applyProtection="0">
      <alignment horizontal="left" vertical="top" indent="1"/>
    </xf>
    <xf numFmtId="0" fontId="36" fillId="89" borderId="73" applyNumberFormat="0" applyProtection="0">
      <alignment horizontal="left" vertical="top" indent="1"/>
    </xf>
    <xf numFmtId="0" fontId="36" fillId="89" borderId="73" applyNumberFormat="0" applyProtection="0">
      <alignment horizontal="left" vertical="top" indent="1"/>
    </xf>
    <xf numFmtId="0" fontId="36" fillId="89" borderId="73" applyNumberFormat="0" applyProtection="0">
      <alignment horizontal="left" vertical="top" indent="1"/>
    </xf>
    <xf numFmtId="0" fontId="36" fillId="89" borderId="73" applyNumberFormat="0" applyProtection="0">
      <alignment horizontal="left" vertical="top" indent="1"/>
    </xf>
    <xf numFmtId="0" fontId="36" fillId="89" borderId="73" applyNumberFormat="0" applyProtection="0">
      <alignment horizontal="left" vertical="top" indent="1"/>
    </xf>
    <xf numFmtId="0" fontId="36" fillId="89" borderId="73" applyNumberFormat="0" applyProtection="0">
      <alignment horizontal="left" vertical="top" indent="1"/>
    </xf>
    <xf numFmtId="0" fontId="36" fillId="89" borderId="73" applyNumberFormat="0" applyProtection="0">
      <alignment horizontal="left" vertical="top" indent="1"/>
    </xf>
    <xf numFmtId="0" fontId="36" fillId="89" borderId="73" applyNumberFormat="0" applyProtection="0">
      <alignment horizontal="left" vertical="top" indent="1"/>
    </xf>
    <xf numFmtId="0" fontId="36" fillId="89" borderId="73" applyNumberFormat="0" applyProtection="0">
      <alignment horizontal="left" vertical="top" indent="1"/>
    </xf>
    <xf numFmtId="0" fontId="36" fillId="89" borderId="73" applyNumberFormat="0" applyProtection="0">
      <alignment horizontal="left" vertical="top" indent="1"/>
    </xf>
    <xf numFmtId="0" fontId="36" fillId="89" borderId="73" applyNumberFormat="0" applyProtection="0">
      <alignment horizontal="left" vertical="top" indent="1"/>
    </xf>
    <xf numFmtId="0" fontId="36" fillId="89" borderId="73" applyNumberFormat="0" applyProtection="0">
      <alignment horizontal="left" vertical="top" indent="1"/>
    </xf>
    <xf numFmtId="0" fontId="36" fillId="89" borderId="73" applyNumberFormat="0" applyProtection="0">
      <alignment horizontal="left" vertical="top" indent="1"/>
    </xf>
    <xf numFmtId="0" fontId="36" fillId="89" borderId="73" applyNumberFormat="0" applyProtection="0">
      <alignment horizontal="left" vertical="top" indent="1"/>
    </xf>
    <xf numFmtId="0" fontId="36" fillId="89" borderId="73" applyNumberFormat="0" applyProtection="0">
      <alignment horizontal="left" vertical="top" indent="1"/>
    </xf>
    <xf numFmtId="0" fontId="36" fillId="89" borderId="73" applyNumberFormat="0" applyProtection="0">
      <alignment horizontal="left" vertical="top" indent="1"/>
    </xf>
    <xf numFmtId="0" fontId="36" fillId="89" borderId="73" applyNumberFormat="0" applyProtection="0">
      <alignment horizontal="left" vertical="top" indent="1"/>
    </xf>
    <xf numFmtId="0" fontId="36" fillId="89" borderId="73" applyNumberFormat="0" applyProtection="0">
      <alignment horizontal="left" vertical="top" indent="1"/>
    </xf>
    <xf numFmtId="0" fontId="36" fillId="89" borderId="73" applyNumberFormat="0" applyProtection="0">
      <alignment horizontal="left" vertical="top" indent="1"/>
    </xf>
    <xf numFmtId="0" fontId="36" fillId="89" borderId="73" applyNumberFormat="0" applyProtection="0">
      <alignment horizontal="left" vertical="top" indent="1"/>
    </xf>
    <xf numFmtId="0" fontId="36" fillId="89" borderId="73" applyNumberFormat="0" applyProtection="0">
      <alignment horizontal="left" vertical="top" indent="1"/>
    </xf>
    <xf numFmtId="0" fontId="36" fillId="89" borderId="73" applyNumberFormat="0" applyProtection="0">
      <alignment horizontal="left" vertical="top" indent="1"/>
    </xf>
    <xf numFmtId="0" fontId="36" fillId="89" borderId="73" applyNumberFormat="0" applyProtection="0">
      <alignment horizontal="left" vertical="top" indent="1"/>
    </xf>
    <xf numFmtId="0" fontId="36" fillId="89" borderId="73" applyNumberFormat="0" applyProtection="0">
      <alignment horizontal="left" vertical="top" indent="1"/>
    </xf>
    <xf numFmtId="0" fontId="36" fillId="89" borderId="73" applyNumberFormat="0" applyProtection="0">
      <alignment horizontal="left" vertical="top" indent="1"/>
    </xf>
    <xf numFmtId="0" fontId="36" fillId="89" borderId="73" applyNumberFormat="0" applyProtection="0">
      <alignment horizontal="left" vertical="top" indent="1"/>
    </xf>
    <xf numFmtId="0" fontId="36" fillId="89" borderId="73" applyNumberFormat="0" applyProtection="0">
      <alignment horizontal="left" vertical="top" indent="1"/>
    </xf>
    <xf numFmtId="0" fontId="36" fillId="89" borderId="73" applyNumberFormat="0" applyProtection="0">
      <alignment horizontal="left" vertical="top" indent="1"/>
    </xf>
    <xf numFmtId="0" fontId="36" fillId="89" borderId="73" applyNumberFormat="0" applyProtection="0">
      <alignment horizontal="left" vertical="top" indent="1"/>
    </xf>
    <xf numFmtId="0" fontId="36" fillId="89" borderId="73" applyNumberFormat="0" applyProtection="0">
      <alignment horizontal="left" vertical="top" indent="1"/>
    </xf>
    <xf numFmtId="0" fontId="36" fillId="89" borderId="73" applyNumberFormat="0" applyProtection="0">
      <alignment horizontal="left" vertical="top" indent="1"/>
    </xf>
    <xf numFmtId="0" fontId="36" fillId="89" borderId="73" applyNumberFormat="0" applyProtection="0">
      <alignment horizontal="left" vertical="top" indent="1"/>
    </xf>
    <xf numFmtId="0" fontId="36" fillId="89" borderId="73" applyNumberFormat="0" applyProtection="0">
      <alignment horizontal="left" vertical="top" indent="1"/>
    </xf>
    <xf numFmtId="0" fontId="36" fillId="89" borderId="73" applyNumberFormat="0" applyProtection="0">
      <alignment horizontal="left" vertical="top" indent="1"/>
    </xf>
    <xf numFmtId="0" fontId="36" fillId="89" borderId="73" applyNumberFormat="0" applyProtection="0">
      <alignment horizontal="left" vertical="top" indent="1"/>
    </xf>
    <xf numFmtId="0" fontId="36" fillId="89" borderId="73" applyNumberFormat="0" applyProtection="0">
      <alignment horizontal="left" vertical="top" indent="1"/>
    </xf>
    <xf numFmtId="0" fontId="36" fillId="89" borderId="73" applyNumberFormat="0" applyProtection="0">
      <alignment horizontal="left" vertical="top" indent="1"/>
    </xf>
    <xf numFmtId="0" fontId="36" fillId="89" borderId="73" applyNumberFormat="0" applyProtection="0">
      <alignment horizontal="left" vertical="top" indent="1"/>
    </xf>
    <xf numFmtId="0" fontId="36" fillId="89" borderId="73" applyNumberFormat="0" applyProtection="0">
      <alignment horizontal="left" vertical="top" indent="1"/>
    </xf>
    <xf numFmtId="0" fontId="36" fillId="89" borderId="73" applyNumberFormat="0" applyProtection="0">
      <alignment horizontal="left" vertical="top" indent="1"/>
    </xf>
    <xf numFmtId="0" fontId="36" fillId="89" borderId="73" applyNumberFormat="0" applyProtection="0">
      <alignment horizontal="left" vertical="top" indent="1"/>
    </xf>
    <xf numFmtId="0" fontId="36" fillId="89" borderId="73" applyNumberFormat="0" applyProtection="0">
      <alignment horizontal="left" vertical="top" indent="1"/>
    </xf>
    <xf numFmtId="0" fontId="36" fillId="89" borderId="73" applyNumberFormat="0" applyProtection="0">
      <alignment horizontal="left" vertical="top" indent="1"/>
    </xf>
    <xf numFmtId="0" fontId="36" fillId="89" borderId="73" applyNumberFormat="0" applyProtection="0">
      <alignment horizontal="left" vertical="top" indent="1"/>
    </xf>
    <xf numFmtId="0" fontId="36" fillId="89" borderId="73" applyNumberFormat="0" applyProtection="0">
      <alignment horizontal="left" vertical="top" indent="1"/>
    </xf>
    <xf numFmtId="0" fontId="36" fillId="89" borderId="73" applyNumberFormat="0" applyProtection="0">
      <alignment horizontal="left" vertical="top" indent="1"/>
    </xf>
    <xf numFmtId="0" fontId="36" fillId="89" borderId="73" applyNumberFormat="0" applyProtection="0">
      <alignment horizontal="left" vertical="top" indent="1"/>
    </xf>
    <xf numFmtId="0" fontId="36" fillId="89" borderId="73" applyNumberFormat="0" applyProtection="0">
      <alignment horizontal="left" vertical="top" indent="1"/>
    </xf>
    <xf numFmtId="0" fontId="36" fillId="89" borderId="73" applyNumberFormat="0" applyProtection="0">
      <alignment horizontal="left" vertical="top" indent="1"/>
    </xf>
    <xf numFmtId="0" fontId="36" fillId="89" borderId="73" applyNumberFormat="0" applyProtection="0">
      <alignment horizontal="left" vertical="top" indent="1"/>
    </xf>
    <xf numFmtId="0" fontId="36" fillId="89" borderId="73" applyNumberFormat="0" applyProtection="0">
      <alignment horizontal="left" vertical="top" indent="1"/>
    </xf>
    <xf numFmtId="0" fontId="36" fillId="89" borderId="73" applyNumberFormat="0" applyProtection="0">
      <alignment horizontal="left" vertical="top" indent="1"/>
    </xf>
    <xf numFmtId="0" fontId="36" fillId="89" borderId="73" applyNumberFormat="0" applyProtection="0">
      <alignment horizontal="left" vertical="top" indent="1"/>
    </xf>
    <xf numFmtId="0" fontId="36" fillId="89" borderId="73" applyNumberFormat="0" applyProtection="0">
      <alignment horizontal="left" vertical="top" indent="1"/>
    </xf>
    <xf numFmtId="0" fontId="36" fillId="89" borderId="73" applyNumberFormat="0" applyProtection="0">
      <alignment horizontal="left" vertical="top" indent="1"/>
    </xf>
    <xf numFmtId="0" fontId="36" fillId="89" borderId="73" applyNumberFormat="0" applyProtection="0">
      <alignment horizontal="left" vertical="top" indent="1"/>
    </xf>
    <xf numFmtId="0" fontId="36" fillId="89" borderId="73" applyNumberFormat="0" applyProtection="0">
      <alignment horizontal="left" vertical="top" indent="1"/>
    </xf>
    <xf numFmtId="0" fontId="36" fillId="89" borderId="73" applyNumberFormat="0" applyProtection="0">
      <alignment horizontal="left" vertical="top" indent="1"/>
    </xf>
    <xf numFmtId="0" fontId="36" fillId="89" borderId="73" applyNumberFormat="0" applyProtection="0">
      <alignment horizontal="left" vertical="top" indent="1"/>
    </xf>
    <xf numFmtId="0" fontId="36" fillId="89" borderId="73" applyNumberFormat="0" applyProtection="0">
      <alignment horizontal="left" vertical="top" indent="1"/>
    </xf>
    <xf numFmtId="0" fontId="36" fillId="89" borderId="73" applyNumberFormat="0" applyProtection="0">
      <alignment horizontal="left" vertical="top" indent="1"/>
    </xf>
    <xf numFmtId="0" fontId="36" fillId="89" borderId="73" applyNumberFormat="0" applyProtection="0">
      <alignment horizontal="left" vertical="top" indent="1"/>
    </xf>
    <xf numFmtId="0" fontId="36" fillId="89" borderId="73" applyNumberFormat="0" applyProtection="0">
      <alignment horizontal="left" vertical="top" indent="1"/>
    </xf>
    <xf numFmtId="0" fontId="36" fillId="89" borderId="73" applyNumberFormat="0" applyProtection="0">
      <alignment horizontal="left" vertical="top" indent="1"/>
    </xf>
    <xf numFmtId="0" fontId="36" fillId="89" borderId="73" applyNumberFormat="0" applyProtection="0">
      <alignment horizontal="left" vertical="top" indent="1"/>
    </xf>
    <xf numFmtId="0" fontId="36" fillId="89" borderId="73" applyNumberFormat="0" applyProtection="0">
      <alignment horizontal="left" vertical="top" indent="1"/>
    </xf>
    <xf numFmtId="0" fontId="36" fillId="89" borderId="73" applyNumberFormat="0" applyProtection="0">
      <alignment horizontal="left" vertical="top" indent="1"/>
    </xf>
    <xf numFmtId="0" fontId="36" fillId="89" borderId="73" applyNumberFormat="0" applyProtection="0">
      <alignment horizontal="left" vertical="top" indent="1"/>
    </xf>
    <xf numFmtId="0" fontId="36" fillId="89" borderId="73" applyNumberFormat="0" applyProtection="0">
      <alignment horizontal="left" vertical="top" indent="1"/>
    </xf>
    <xf numFmtId="0" fontId="36" fillId="89" borderId="73" applyNumberFormat="0" applyProtection="0">
      <alignment horizontal="left" vertical="top" indent="1"/>
    </xf>
    <xf numFmtId="0" fontId="36" fillId="89" borderId="73" applyNumberFormat="0" applyProtection="0">
      <alignment horizontal="left" vertical="top" indent="1"/>
    </xf>
    <xf numFmtId="0" fontId="36" fillId="89" borderId="73" applyNumberFormat="0" applyProtection="0">
      <alignment horizontal="left" vertical="top" indent="1"/>
    </xf>
    <xf numFmtId="0" fontId="36" fillId="89" borderId="73" applyNumberFormat="0" applyProtection="0">
      <alignment horizontal="left" vertical="top" indent="1"/>
    </xf>
    <xf numFmtId="0" fontId="36" fillId="89" borderId="73" applyNumberFormat="0" applyProtection="0">
      <alignment horizontal="left" vertical="top" indent="1"/>
    </xf>
    <xf numFmtId="0" fontId="36" fillId="89" borderId="73" applyNumberFormat="0" applyProtection="0">
      <alignment horizontal="left" vertical="top" indent="1"/>
    </xf>
    <xf numFmtId="0" fontId="36" fillId="89" borderId="73" applyNumberFormat="0" applyProtection="0">
      <alignment horizontal="left" vertical="top" indent="1"/>
    </xf>
    <xf numFmtId="0" fontId="36" fillId="89" borderId="73" applyNumberFormat="0" applyProtection="0">
      <alignment horizontal="left" vertical="top" indent="1"/>
    </xf>
    <xf numFmtId="0" fontId="36" fillId="89" borderId="73" applyNumberFormat="0" applyProtection="0">
      <alignment horizontal="left" vertical="top" indent="1"/>
    </xf>
    <xf numFmtId="0" fontId="36" fillId="89" borderId="73" applyNumberFormat="0" applyProtection="0">
      <alignment horizontal="left" vertical="top" indent="1"/>
    </xf>
    <xf numFmtId="0" fontId="36" fillId="89" borderId="73" applyNumberFormat="0" applyProtection="0">
      <alignment horizontal="left" vertical="top" indent="1"/>
    </xf>
    <xf numFmtId="0" fontId="36" fillId="89" borderId="73" applyNumberFormat="0" applyProtection="0">
      <alignment horizontal="left" vertical="top" indent="1"/>
    </xf>
    <xf numFmtId="0" fontId="36" fillId="89" borderId="73" applyNumberFormat="0" applyProtection="0">
      <alignment horizontal="left" vertical="top" indent="1"/>
    </xf>
    <xf numFmtId="0" fontId="36" fillId="89" borderId="73" applyNumberFormat="0" applyProtection="0">
      <alignment horizontal="left" vertical="top" indent="1"/>
    </xf>
    <xf numFmtId="0" fontId="36" fillId="89" borderId="73" applyNumberFormat="0" applyProtection="0">
      <alignment horizontal="left" vertical="top" indent="1"/>
    </xf>
    <xf numFmtId="0" fontId="36" fillId="89" borderId="73" applyNumberFormat="0" applyProtection="0">
      <alignment horizontal="left" vertical="top" indent="1"/>
    </xf>
    <xf numFmtId="0" fontId="36" fillId="89" borderId="73" applyNumberFormat="0" applyProtection="0">
      <alignment horizontal="left" vertical="top" indent="1"/>
    </xf>
    <xf numFmtId="0" fontId="36" fillId="89" borderId="73" applyNumberFormat="0" applyProtection="0">
      <alignment horizontal="left" vertical="top" indent="1"/>
    </xf>
    <xf numFmtId="0" fontId="36" fillId="89" borderId="73" applyNumberFormat="0" applyProtection="0">
      <alignment horizontal="left" vertical="top" indent="1"/>
    </xf>
    <xf numFmtId="0" fontId="36" fillId="89" borderId="73" applyNumberFormat="0" applyProtection="0">
      <alignment horizontal="left" vertical="top" indent="1"/>
    </xf>
    <xf numFmtId="0" fontId="36" fillId="89" borderId="73" applyNumberFormat="0" applyProtection="0">
      <alignment horizontal="left" vertical="top" indent="1"/>
    </xf>
    <xf numFmtId="0" fontId="36" fillId="89" borderId="73" applyNumberFormat="0" applyProtection="0">
      <alignment horizontal="left" vertical="top" indent="1"/>
    </xf>
    <xf numFmtId="0" fontId="36" fillId="89" borderId="73" applyNumberFormat="0" applyProtection="0">
      <alignment horizontal="left" vertical="top" indent="1"/>
    </xf>
    <xf numFmtId="0" fontId="36" fillId="89" borderId="73" applyNumberFormat="0" applyProtection="0">
      <alignment horizontal="left" vertical="top" indent="1"/>
    </xf>
    <xf numFmtId="0" fontId="36" fillId="89" borderId="73" applyNumberFormat="0" applyProtection="0">
      <alignment horizontal="left" vertical="top" indent="1"/>
    </xf>
    <xf numFmtId="0" fontId="36" fillId="89" borderId="73" applyNumberFormat="0" applyProtection="0">
      <alignment horizontal="left" vertical="top" indent="1"/>
    </xf>
    <xf numFmtId="0" fontId="36" fillId="89" borderId="73" applyNumberFormat="0" applyProtection="0">
      <alignment horizontal="left" vertical="top" indent="1"/>
    </xf>
    <xf numFmtId="0" fontId="36" fillId="89" borderId="73" applyNumberFormat="0" applyProtection="0">
      <alignment horizontal="left" vertical="top" indent="1"/>
    </xf>
    <xf numFmtId="0" fontId="36" fillId="89" borderId="73" applyNumberFormat="0" applyProtection="0">
      <alignment horizontal="left" vertical="top" indent="1"/>
    </xf>
    <xf numFmtId="0" fontId="36" fillId="89" borderId="73" applyNumberFormat="0" applyProtection="0">
      <alignment horizontal="left" vertical="top" indent="1"/>
    </xf>
    <xf numFmtId="0" fontId="36" fillId="89" borderId="73" applyNumberFormat="0" applyProtection="0">
      <alignment horizontal="left" vertical="top" indent="1"/>
    </xf>
    <xf numFmtId="0" fontId="36" fillId="89" borderId="73" applyNumberFormat="0" applyProtection="0">
      <alignment horizontal="left" vertical="top" indent="1"/>
    </xf>
    <xf numFmtId="0" fontId="36" fillId="89" borderId="73" applyNumberFormat="0" applyProtection="0">
      <alignment horizontal="left" vertical="top" indent="1"/>
    </xf>
    <xf numFmtId="0" fontId="36" fillId="89" borderId="73" applyNumberFormat="0" applyProtection="0">
      <alignment horizontal="left" vertical="top" indent="1"/>
    </xf>
    <xf numFmtId="0" fontId="36" fillId="89" borderId="73" applyNumberFormat="0" applyProtection="0">
      <alignment horizontal="left" vertical="top" indent="1"/>
    </xf>
    <xf numFmtId="0" fontId="36" fillId="89" borderId="73" applyNumberFormat="0" applyProtection="0">
      <alignment horizontal="left" vertical="top" indent="1"/>
    </xf>
    <xf numFmtId="0" fontId="36" fillId="89" borderId="73" applyNumberFormat="0" applyProtection="0">
      <alignment horizontal="left" vertical="top" indent="1"/>
    </xf>
    <xf numFmtId="0" fontId="36" fillId="89" borderId="73" applyNumberFormat="0" applyProtection="0">
      <alignment horizontal="left" vertical="top" indent="1"/>
    </xf>
    <xf numFmtId="0" fontId="36" fillId="89" borderId="73" applyNumberFormat="0" applyProtection="0">
      <alignment horizontal="left" vertical="top" indent="1"/>
    </xf>
    <xf numFmtId="0" fontId="36" fillId="89" borderId="73" applyNumberFormat="0" applyProtection="0">
      <alignment horizontal="left" vertical="top" indent="1"/>
    </xf>
    <xf numFmtId="0" fontId="36" fillId="89" borderId="73" applyNumberFormat="0" applyProtection="0">
      <alignment horizontal="left" vertical="top" indent="1"/>
    </xf>
    <xf numFmtId="0" fontId="36" fillId="89" borderId="73" applyNumberFormat="0" applyProtection="0">
      <alignment horizontal="left" vertical="top" indent="1"/>
    </xf>
    <xf numFmtId="0" fontId="36" fillId="89" borderId="73" applyNumberFormat="0" applyProtection="0">
      <alignment horizontal="left" vertical="top" indent="1"/>
    </xf>
    <xf numFmtId="0" fontId="36" fillId="89" borderId="73" applyNumberFormat="0" applyProtection="0">
      <alignment horizontal="left" vertical="top" indent="1"/>
    </xf>
    <xf numFmtId="0" fontId="36" fillId="89" borderId="73" applyNumberFormat="0" applyProtection="0">
      <alignment horizontal="left" vertical="top" indent="1"/>
    </xf>
    <xf numFmtId="0" fontId="36" fillId="89" borderId="73" applyNumberFormat="0" applyProtection="0">
      <alignment horizontal="left" vertical="top" indent="1"/>
    </xf>
    <xf numFmtId="0" fontId="36" fillId="89" borderId="73" applyNumberFormat="0" applyProtection="0">
      <alignment horizontal="left" vertical="top" indent="1"/>
    </xf>
    <xf numFmtId="0" fontId="36" fillId="89" borderId="73" applyNumberFormat="0" applyProtection="0">
      <alignment horizontal="left" vertical="top" indent="1"/>
    </xf>
    <xf numFmtId="0" fontId="36" fillId="89" borderId="73" applyNumberFormat="0" applyProtection="0">
      <alignment horizontal="left" vertical="top" indent="1"/>
    </xf>
    <xf numFmtId="0" fontId="36" fillId="89" borderId="73" applyNumberFormat="0" applyProtection="0">
      <alignment horizontal="left" vertical="top" indent="1"/>
    </xf>
    <xf numFmtId="0" fontId="36" fillId="89" borderId="73" applyNumberFormat="0" applyProtection="0">
      <alignment horizontal="left" vertical="top" indent="1"/>
    </xf>
    <xf numFmtId="0" fontId="36" fillId="89" borderId="73" applyNumberFormat="0" applyProtection="0">
      <alignment horizontal="left" vertical="top" indent="1"/>
    </xf>
    <xf numFmtId="0" fontId="36" fillId="89" borderId="73" applyNumberFormat="0" applyProtection="0">
      <alignment horizontal="left" vertical="top" indent="1"/>
    </xf>
    <xf numFmtId="0" fontId="36" fillId="89" borderId="73" applyNumberFormat="0" applyProtection="0">
      <alignment horizontal="left" vertical="top" indent="1"/>
    </xf>
    <xf numFmtId="0" fontId="36" fillId="89" borderId="73" applyNumberFormat="0" applyProtection="0">
      <alignment horizontal="left" vertical="top" indent="1"/>
    </xf>
    <xf numFmtId="0" fontId="36" fillId="89" borderId="73" applyNumberFormat="0" applyProtection="0">
      <alignment horizontal="left" vertical="top" indent="1"/>
    </xf>
    <xf numFmtId="0" fontId="36" fillId="89" borderId="73" applyNumberFormat="0" applyProtection="0">
      <alignment horizontal="left" vertical="top" indent="1"/>
    </xf>
    <xf numFmtId="0" fontId="36" fillId="89" borderId="73" applyNumberFormat="0" applyProtection="0">
      <alignment horizontal="left" vertical="top" indent="1"/>
    </xf>
    <xf numFmtId="0" fontId="36" fillId="89" borderId="73" applyNumberFormat="0" applyProtection="0">
      <alignment horizontal="left" vertical="top" indent="1"/>
    </xf>
    <xf numFmtId="0" fontId="36" fillId="89" borderId="73" applyNumberFormat="0" applyProtection="0">
      <alignment horizontal="left" vertical="top" indent="1"/>
    </xf>
    <xf numFmtId="0" fontId="36" fillId="89" borderId="73" applyNumberFormat="0" applyProtection="0">
      <alignment horizontal="left" vertical="top" indent="1"/>
    </xf>
    <xf numFmtId="0" fontId="36" fillId="89" borderId="73" applyNumberFormat="0" applyProtection="0">
      <alignment horizontal="left" vertical="top" indent="1"/>
    </xf>
    <xf numFmtId="0" fontId="36" fillId="89" borderId="73" applyNumberFormat="0" applyProtection="0">
      <alignment horizontal="left" vertical="top" indent="1"/>
    </xf>
    <xf numFmtId="0" fontId="36" fillId="89" borderId="73" applyNumberFormat="0" applyProtection="0">
      <alignment horizontal="left" vertical="top" indent="1"/>
    </xf>
    <xf numFmtId="0" fontId="36" fillId="89" borderId="73" applyNumberFormat="0" applyProtection="0">
      <alignment horizontal="left" vertical="top" indent="1"/>
    </xf>
    <xf numFmtId="0" fontId="36" fillId="89" borderId="73" applyNumberFormat="0" applyProtection="0">
      <alignment horizontal="left" vertical="top" indent="1"/>
    </xf>
    <xf numFmtId="0" fontId="36" fillId="89" borderId="73" applyNumberFormat="0" applyProtection="0">
      <alignment horizontal="left" vertical="top" indent="1"/>
    </xf>
    <xf numFmtId="0" fontId="36" fillId="89" borderId="73" applyNumberFormat="0" applyProtection="0">
      <alignment horizontal="left" vertical="top" indent="1"/>
    </xf>
    <xf numFmtId="0" fontId="36" fillId="89" borderId="73" applyNumberFormat="0" applyProtection="0">
      <alignment horizontal="left" vertical="top" indent="1"/>
    </xf>
    <xf numFmtId="0" fontId="36" fillId="89" borderId="73" applyNumberFormat="0" applyProtection="0">
      <alignment horizontal="left" vertical="top" indent="1"/>
    </xf>
    <xf numFmtId="0" fontId="36" fillId="89" borderId="73" applyNumberFormat="0" applyProtection="0">
      <alignment horizontal="left" vertical="top" indent="1"/>
    </xf>
    <xf numFmtId="0" fontId="36" fillId="89" borderId="73" applyNumberFormat="0" applyProtection="0">
      <alignment horizontal="left" vertical="top" indent="1"/>
    </xf>
    <xf numFmtId="0" fontId="36" fillId="89" borderId="73" applyNumberFormat="0" applyProtection="0">
      <alignment horizontal="left" vertical="top" indent="1"/>
    </xf>
    <xf numFmtId="0" fontId="36" fillId="89" borderId="73" applyNumberFormat="0" applyProtection="0">
      <alignment horizontal="left" vertical="top" indent="1"/>
    </xf>
    <xf numFmtId="0" fontId="36" fillId="89" borderId="73" applyNumberFormat="0" applyProtection="0">
      <alignment horizontal="left" vertical="top" indent="1"/>
    </xf>
    <xf numFmtId="0" fontId="36" fillId="89" borderId="73" applyNumberFormat="0" applyProtection="0">
      <alignment horizontal="left" vertical="top" indent="1"/>
    </xf>
    <xf numFmtId="0" fontId="36" fillId="89" borderId="73" applyNumberFormat="0" applyProtection="0">
      <alignment horizontal="left" vertical="top" indent="1"/>
    </xf>
    <xf numFmtId="0" fontId="36" fillId="89" borderId="73" applyNumberFormat="0" applyProtection="0">
      <alignment horizontal="left" vertical="top" indent="1"/>
    </xf>
    <xf numFmtId="0" fontId="36" fillId="89" borderId="73" applyNumberFormat="0" applyProtection="0">
      <alignment horizontal="left" vertical="top" indent="1"/>
    </xf>
    <xf numFmtId="0" fontId="36" fillId="89" borderId="73" applyNumberFormat="0" applyProtection="0">
      <alignment horizontal="left" vertical="top" indent="1"/>
    </xf>
    <xf numFmtId="0" fontId="36" fillId="89" borderId="73" applyNumberFormat="0" applyProtection="0">
      <alignment horizontal="left" vertical="top" indent="1"/>
    </xf>
    <xf numFmtId="0" fontId="36" fillId="89" borderId="73" applyNumberFormat="0" applyProtection="0">
      <alignment horizontal="left" vertical="top" indent="1"/>
    </xf>
    <xf numFmtId="0" fontId="36" fillId="89" borderId="73" applyNumberFormat="0" applyProtection="0">
      <alignment horizontal="left" vertical="top" indent="1"/>
    </xf>
    <xf numFmtId="0" fontId="36" fillId="89" borderId="73" applyNumberFormat="0" applyProtection="0">
      <alignment horizontal="left" vertical="top" indent="1"/>
    </xf>
    <xf numFmtId="0" fontId="36" fillId="89" borderId="73" applyNumberFormat="0" applyProtection="0">
      <alignment horizontal="left" vertical="top" indent="1"/>
    </xf>
    <xf numFmtId="0" fontId="36" fillId="89" borderId="73" applyNumberFormat="0" applyProtection="0">
      <alignment horizontal="left" vertical="top" indent="1"/>
    </xf>
    <xf numFmtId="0" fontId="36" fillId="89" borderId="73" applyNumberFormat="0" applyProtection="0">
      <alignment horizontal="left" vertical="top" indent="1"/>
    </xf>
    <xf numFmtId="0" fontId="36" fillId="89" borderId="73" applyNumberFormat="0" applyProtection="0">
      <alignment horizontal="left" vertical="top" indent="1"/>
    </xf>
    <xf numFmtId="0" fontId="36" fillId="89" borderId="73" applyNumberFormat="0" applyProtection="0">
      <alignment horizontal="left" vertical="top" indent="1"/>
    </xf>
    <xf numFmtId="0" fontId="36" fillId="89" borderId="73" applyNumberFormat="0" applyProtection="0">
      <alignment horizontal="left" vertical="top" indent="1"/>
    </xf>
    <xf numFmtId="0" fontId="36" fillId="89" borderId="73" applyNumberFormat="0" applyProtection="0">
      <alignment horizontal="left" vertical="top" indent="1"/>
    </xf>
    <xf numFmtId="0" fontId="36" fillId="89" borderId="73" applyNumberFormat="0" applyProtection="0">
      <alignment horizontal="left" vertical="top" indent="1"/>
    </xf>
    <xf numFmtId="0" fontId="36" fillId="89" borderId="73" applyNumberFormat="0" applyProtection="0">
      <alignment horizontal="left" vertical="top" indent="1"/>
    </xf>
    <xf numFmtId="0" fontId="36" fillId="89" borderId="73" applyNumberFormat="0" applyProtection="0">
      <alignment horizontal="left" vertical="top" indent="1"/>
    </xf>
    <xf numFmtId="0" fontId="36" fillId="89" borderId="73" applyNumberFormat="0" applyProtection="0">
      <alignment horizontal="left" vertical="top" indent="1"/>
    </xf>
    <xf numFmtId="0" fontId="36" fillId="89" borderId="73" applyNumberFormat="0" applyProtection="0">
      <alignment horizontal="left" vertical="top" indent="1"/>
    </xf>
    <xf numFmtId="0" fontId="36" fillId="89" borderId="73" applyNumberFormat="0" applyProtection="0">
      <alignment horizontal="left" vertical="top" indent="1"/>
    </xf>
    <xf numFmtId="0" fontId="36" fillId="89" borderId="73" applyNumberFormat="0" applyProtection="0">
      <alignment horizontal="left" vertical="top" indent="1"/>
    </xf>
    <xf numFmtId="0" fontId="36" fillId="89" borderId="73" applyNumberFormat="0" applyProtection="0">
      <alignment horizontal="left" vertical="top" indent="1"/>
    </xf>
    <xf numFmtId="0" fontId="36" fillId="89" borderId="73" applyNumberFormat="0" applyProtection="0">
      <alignment horizontal="left" vertical="top" indent="1"/>
    </xf>
    <xf numFmtId="0" fontId="36" fillId="89" borderId="73" applyNumberFormat="0" applyProtection="0">
      <alignment horizontal="left" vertical="top" indent="1"/>
    </xf>
    <xf numFmtId="0" fontId="36" fillId="89" borderId="73" applyNumberFormat="0" applyProtection="0">
      <alignment horizontal="left" vertical="top" indent="1"/>
    </xf>
    <xf numFmtId="0" fontId="36" fillId="89" borderId="73" applyNumberFormat="0" applyProtection="0">
      <alignment horizontal="left" vertical="top" indent="1"/>
    </xf>
    <xf numFmtId="0" fontId="36" fillId="89" borderId="73" applyNumberFormat="0" applyProtection="0">
      <alignment horizontal="left" vertical="top" indent="1"/>
    </xf>
    <xf numFmtId="0" fontId="36" fillId="89" borderId="73" applyNumberFormat="0" applyProtection="0">
      <alignment horizontal="left" vertical="top" indent="1"/>
    </xf>
    <xf numFmtId="0" fontId="36" fillId="89" borderId="73" applyNumberFormat="0" applyProtection="0">
      <alignment horizontal="left" vertical="top" indent="1"/>
    </xf>
    <xf numFmtId="0" fontId="36" fillId="89" borderId="73" applyNumberFormat="0" applyProtection="0">
      <alignment horizontal="left" vertical="top" indent="1"/>
    </xf>
    <xf numFmtId="0" fontId="36" fillId="89" borderId="73" applyNumberFormat="0" applyProtection="0">
      <alignment horizontal="left" vertical="top" indent="1"/>
    </xf>
    <xf numFmtId="0" fontId="36" fillId="89" borderId="73" applyNumberFormat="0" applyProtection="0">
      <alignment horizontal="left" vertical="top" indent="1"/>
    </xf>
    <xf numFmtId="0" fontId="36" fillId="89" borderId="73" applyNumberFormat="0" applyProtection="0">
      <alignment horizontal="left" vertical="top" indent="1"/>
    </xf>
    <xf numFmtId="0" fontId="36" fillId="89" borderId="73" applyNumberFormat="0" applyProtection="0">
      <alignment horizontal="left" vertical="top" indent="1"/>
    </xf>
    <xf numFmtId="0" fontId="36" fillId="89" borderId="73" applyNumberFormat="0" applyProtection="0">
      <alignment horizontal="left" vertical="top" indent="1"/>
    </xf>
    <xf numFmtId="0" fontId="36" fillId="89" borderId="73" applyNumberFormat="0" applyProtection="0">
      <alignment horizontal="left" vertical="top" indent="1"/>
    </xf>
    <xf numFmtId="0" fontId="36" fillId="89" borderId="73" applyNumberFormat="0" applyProtection="0">
      <alignment horizontal="left" vertical="top" indent="1"/>
    </xf>
    <xf numFmtId="0" fontId="36" fillId="89" borderId="73" applyNumberFormat="0" applyProtection="0">
      <alignment horizontal="left" vertical="top" indent="1"/>
    </xf>
    <xf numFmtId="0" fontId="36" fillId="89" borderId="73" applyNumberFormat="0" applyProtection="0">
      <alignment horizontal="left" vertical="top" indent="1"/>
    </xf>
    <xf numFmtId="0" fontId="36" fillId="89" borderId="73" applyNumberFormat="0" applyProtection="0">
      <alignment horizontal="left" vertical="top" indent="1"/>
    </xf>
    <xf numFmtId="0" fontId="36" fillId="89" borderId="73" applyNumberFormat="0" applyProtection="0">
      <alignment horizontal="left" vertical="top" indent="1"/>
    </xf>
    <xf numFmtId="0" fontId="36" fillId="89" borderId="73" applyNumberFormat="0" applyProtection="0">
      <alignment horizontal="left" vertical="top" indent="1"/>
    </xf>
    <xf numFmtId="0" fontId="36" fillId="89" borderId="73" applyNumberFormat="0" applyProtection="0">
      <alignment horizontal="left" vertical="top" indent="1"/>
    </xf>
    <xf numFmtId="0" fontId="36" fillId="89" borderId="73" applyNumberFormat="0" applyProtection="0">
      <alignment horizontal="left" vertical="top" indent="1"/>
    </xf>
    <xf numFmtId="0" fontId="36" fillId="89" borderId="73" applyNumberFormat="0" applyProtection="0">
      <alignment horizontal="left" vertical="top" indent="1"/>
    </xf>
    <xf numFmtId="0" fontId="36" fillId="89" borderId="73" applyNumberFormat="0" applyProtection="0">
      <alignment horizontal="left" vertical="top" indent="1"/>
    </xf>
    <xf numFmtId="0" fontId="36" fillId="89" borderId="73" applyNumberFormat="0" applyProtection="0">
      <alignment horizontal="left" vertical="top" indent="1"/>
    </xf>
    <xf numFmtId="0" fontId="36" fillId="89" borderId="73" applyNumberFormat="0" applyProtection="0">
      <alignment horizontal="left" vertical="top" indent="1"/>
    </xf>
    <xf numFmtId="0" fontId="36" fillId="89" borderId="73" applyNumberFormat="0" applyProtection="0">
      <alignment horizontal="left" vertical="top" indent="1"/>
    </xf>
    <xf numFmtId="0" fontId="36" fillId="89" borderId="73" applyNumberFormat="0" applyProtection="0">
      <alignment horizontal="left" vertical="top" indent="1"/>
    </xf>
    <xf numFmtId="0" fontId="36" fillId="89" borderId="73" applyNumberFormat="0" applyProtection="0">
      <alignment horizontal="left" vertical="top" indent="1"/>
    </xf>
    <xf numFmtId="0" fontId="36" fillId="89" borderId="73" applyNumberFormat="0" applyProtection="0">
      <alignment horizontal="left" vertical="top" indent="1"/>
    </xf>
    <xf numFmtId="0" fontId="36" fillId="89" borderId="73" applyNumberFormat="0" applyProtection="0">
      <alignment horizontal="left" vertical="top" indent="1"/>
    </xf>
    <xf numFmtId="0" fontId="36" fillId="89" borderId="73" applyNumberFormat="0" applyProtection="0">
      <alignment horizontal="left" vertical="top" indent="1"/>
    </xf>
    <xf numFmtId="0" fontId="36" fillId="89" borderId="73" applyNumberFormat="0" applyProtection="0">
      <alignment horizontal="left" vertical="top" indent="1"/>
    </xf>
    <xf numFmtId="0" fontId="36" fillId="89" borderId="73" applyNumberFormat="0" applyProtection="0">
      <alignment horizontal="left" vertical="top" indent="1"/>
    </xf>
    <xf numFmtId="0" fontId="36" fillId="89" borderId="73" applyNumberFormat="0" applyProtection="0">
      <alignment horizontal="left" vertical="top" indent="1"/>
    </xf>
    <xf numFmtId="0" fontId="36" fillId="89" borderId="73" applyNumberFormat="0" applyProtection="0">
      <alignment horizontal="left" vertical="top" indent="1"/>
    </xf>
    <xf numFmtId="0" fontId="36" fillId="89" borderId="73" applyNumberFormat="0" applyProtection="0">
      <alignment horizontal="left" vertical="top" indent="1"/>
    </xf>
    <xf numFmtId="0" fontId="36" fillId="89" borderId="73" applyNumberFormat="0" applyProtection="0">
      <alignment horizontal="left" vertical="top" indent="1"/>
    </xf>
    <xf numFmtId="0" fontId="36" fillId="89" borderId="73" applyNumberFormat="0" applyProtection="0">
      <alignment horizontal="left" vertical="top" indent="1"/>
    </xf>
    <xf numFmtId="0" fontId="36" fillId="89" borderId="73" applyNumberFormat="0" applyProtection="0">
      <alignment horizontal="left" vertical="top" indent="1"/>
    </xf>
    <xf numFmtId="0" fontId="36" fillId="89" borderId="73" applyNumberFormat="0" applyProtection="0">
      <alignment horizontal="left" vertical="top" indent="1"/>
    </xf>
    <xf numFmtId="0" fontId="36" fillId="89" borderId="73" applyNumberFormat="0" applyProtection="0">
      <alignment horizontal="left" vertical="top" indent="1"/>
    </xf>
    <xf numFmtId="0" fontId="36" fillId="89" borderId="73" applyNumberFormat="0" applyProtection="0">
      <alignment horizontal="left" vertical="top" indent="1"/>
    </xf>
    <xf numFmtId="0" fontId="36" fillId="89" borderId="73" applyNumberFormat="0" applyProtection="0">
      <alignment horizontal="left" vertical="top" indent="1"/>
    </xf>
    <xf numFmtId="0" fontId="36" fillId="89" borderId="73" applyNumberFormat="0" applyProtection="0">
      <alignment horizontal="left" vertical="top" indent="1"/>
    </xf>
    <xf numFmtId="0" fontId="36" fillId="89" borderId="73" applyNumberFormat="0" applyProtection="0">
      <alignment horizontal="left" vertical="top" indent="1"/>
    </xf>
    <xf numFmtId="0" fontId="36" fillId="89" borderId="73" applyNumberFormat="0" applyProtection="0">
      <alignment horizontal="left" vertical="top" indent="1"/>
    </xf>
    <xf numFmtId="0" fontId="36" fillId="89" borderId="73" applyNumberFormat="0" applyProtection="0">
      <alignment horizontal="left" vertical="top" indent="1"/>
    </xf>
    <xf numFmtId="0" fontId="36" fillId="89" borderId="73" applyNumberFormat="0" applyProtection="0">
      <alignment horizontal="left" vertical="top" indent="1"/>
    </xf>
    <xf numFmtId="0" fontId="36" fillId="89" borderId="73" applyNumberFormat="0" applyProtection="0">
      <alignment horizontal="left" vertical="top" indent="1"/>
    </xf>
    <xf numFmtId="0" fontId="36" fillId="89" borderId="73" applyNumberFormat="0" applyProtection="0">
      <alignment horizontal="left" vertical="top" indent="1"/>
    </xf>
    <xf numFmtId="0" fontId="36" fillId="89" borderId="73" applyNumberFormat="0" applyProtection="0">
      <alignment horizontal="left" vertical="top" indent="1"/>
    </xf>
    <xf numFmtId="0" fontId="36" fillId="89" borderId="73" applyNumberFormat="0" applyProtection="0">
      <alignment horizontal="left" vertical="top" indent="1"/>
    </xf>
    <xf numFmtId="0" fontId="36" fillId="89" borderId="73" applyNumberFormat="0" applyProtection="0">
      <alignment horizontal="left" vertical="top" indent="1"/>
    </xf>
    <xf numFmtId="0" fontId="36" fillId="89" borderId="73" applyNumberFormat="0" applyProtection="0">
      <alignment horizontal="left" vertical="top" indent="1"/>
    </xf>
    <xf numFmtId="0" fontId="36" fillId="89" borderId="73" applyNumberFormat="0" applyProtection="0">
      <alignment horizontal="left" vertical="top" indent="1"/>
    </xf>
    <xf numFmtId="0" fontId="36" fillId="89" borderId="73" applyNumberFormat="0" applyProtection="0">
      <alignment horizontal="left" vertical="top" indent="1"/>
    </xf>
    <xf numFmtId="0" fontId="36" fillId="89" borderId="73" applyNumberFormat="0" applyProtection="0">
      <alignment horizontal="left" vertical="top" indent="1"/>
    </xf>
    <xf numFmtId="0" fontId="36" fillId="89" borderId="73" applyNumberFormat="0" applyProtection="0">
      <alignment horizontal="left" vertical="top" indent="1"/>
    </xf>
    <xf numFmtId="0" fontId="36" fillId="89" borderId="73" applyNumberFormat="0" applyProtection="0">
      <alignment horizontal="left" vertical="top" indent="1"/>
    </xf>
    <xf numFmtId="0" fontId="36" fillId="89" borderId="73" applyNumberFormat="0" applyProtection="0">
      <alignment horizontal="left" vertical="top" indent="1"/>
    </xf>
    <xf numFmtId="0" fontId="36" fillId="89" borderId="73" applyNumberFormat="0" applyProtection="0">
      <alignment horizontal="left" vertical="top" indent="1"/>
    </xf>
    <xf numFmtId="0" fontId="36" fillId="89" borderId="73" applyNumberFormat="0" applyProtection="0">
      <alignment horizontal="left" vertical="top" indent="1"/>
    </xf>
    <xf numFmtId="0" fontId="36" fillId="89" borderId="73" applyNumberFormat="0" applyProtection="0">
      <alignment horizontal="left" vertical="top" indent="1"/>
    </xf>
    <xf numFmtId="0" fontId="36" fillId="89" borderId="73" applyNumberFormat="0" applyProtection="0">
      <alignment horizontal="left" vertical="top" indent="1"/>
    </xf>
    <xf numFmtId="0" fontId="36" fillId="89" borderId="73" applyNumberFormat="0" applyProtection="0">
      <alignment horizontal="left" vertical="top" indent="1"/>
    </xf>
    <xf numFmtId="0" fontId="36" fillId="89" borderId="73" applyNumberFormat="0" applyProtection="0">
      <alignment horizontal="left" vertical="top" indent="1"/>
    </xf>
    <xf numFmtId="0" fontId="36" fillId="89" borderId="73" applyNumberFormat="0" applyProtection="0">
      <alignment horizontal="left" vertical="top" indent="1"/>
    </xf>
    <xf numFmtId="0" fontId="36" fillId="89" borderId="73" applyNumberFormat="0" applyProtection="0">
      <alignment horizontal="left" vertical="top" indent="1"/>
    </xf>
    <xf numFmtId="0" fontId="36" fillId="89" borderId="73" applyNumberFormat="0" applyProtection="0">
      <alignment horizontal="left" vertical="top" indent="1"/>
    </xf>
    <xf numFmtId="0" fontId="36" fillId="89" borderId="73" applyNumberFormat="0" applyProtection="0">
      <alignment horizontal="left" vertical="top" indent="1"/>
    </xf>
    <xf numFmtId="0" fontId="36" fillId="89" borderId="73" applyNumberFormat="0" applyProtection="0">
      <alignment horizontal="left" vertical="top" indent="1"/>
    </xf>
    <xf numFmtId="0" fontId="36" fillId="89" borderId="73" applyNumberFormat="0" applyProtection="0">
      <alignment horizontal="left" vertical="top" indent="1"/>
    </xf>
    <xf numFmtId="0" fontId="36" fillId="89" borderId="73" applyNumberFormat="0" applyProtection="0">
      <alignment horizontal="left" vertical="top" indent="1"/>
    </xf>
    <xf numFmtId="0" fontId="36" fillId="89" borderId="73" applyNumberFormat="0" applyProtection="0">
      <alignment horizontal="left" vertical="top" indent="1"/>
    </xf>
    <xf numFmtId="0" fontId="36" fillId="89" borderId="73" applyNumberFormat="0" applyProtection="0">
      <alignment horizontal="left" vertical="top" indent="1"/>
    </xf>
    <xf numFmtId="0" fontId="36" fillId="89" borderId="73" applyNumberFormat="0" applyProtection="0">
      <alignment horizontal="left" vertical="top" indent="1"/>
    </xf>
    <xf numFmtId="0" fontId="36" fillId="89" borderId="73" applyNumberFormat="0" applyProtection="0">
      <alignment horizontal="left" vertical="top" indent="1"/>
    </xf>
    <xf numFmtId="0" fontId="36" fillId="89" borderId="73" applyNumberFormat="0" applyProtection="0">
      <alignment horizontal="left" vertical="top" indent="1"/>
    </xf>
    <xf numFmtId="0" fontId="36" fillId="89" borderId="73" applyNumberFormat="0" applyProtection="0">
      <alignment horizontal="left" vertical="top" indent="1"/>
    </xf>
    <xf numFmtId="0" fontId="36" fillId="89" borderId="73" applyNumberFormat="0" applyProtection="0">
      <alignment horizontal="left" vertical="top" indent="1"/>
    </xf>
    <xf numFmtId="0" fontId="36" fillId="89" borderId="73" applyNumberFormat="0" applyProtection="0">
      <alignment horizontal="left" vertical="top" indent="1"/>
    </xf>
    <xf numFmtId="0" fontId="36" fillId="89" borderId="73" applyNumberFormat="0" applyProtection="0">
      <alignment horizontal="left" vertical="top" indent="1"/>
    </xf>
    <xf numFmtId="0" fontId="36" fillId="89" borderId="73" applyNumberFormat="0" applyProtection="0">
      <alignment horizontal="left" vertical="top" indent="1"/>
    </xf>
    <xf numFmtId="0" fontId="36" fillId="89" borderId="73" applyNumberFormat="0" applyProtection="0">
      <alignment horizontal="left" vertical="top" indent="1"/>
    </xf>
    <xf numFmtId="0" fontId="36" fillId="89" borderId="73" applyNumberFormat="0" applyProtection="0">
      <alignment horizontal="left" vertical="top" indent="1"/>
    </xf>
    <xf numFmtId="0" fontId="36" fillId="89" borderId="73" applyNumberFormat="0" applyProtection="0">
      <alignment horizontal="left" vertical="top" indent="1"/>
    </xf>
    <xf numFmtId="0" fontId="36" fillId="89" borderId="73" applyNumberFormat="0" applyProtection="0">
      <alignment horizontal="left" vertical="top" indent="1"/>
    </xf>
    <xf numFmtId="0" fontId="36" fillId="89" borderId="73" applyNumberFormat="0" applyProtection="0">
      <alignment horizontal="left" vertical="top" indent="1"/>
    </xf>
    <xf numFmtId="0" fontId="36" fillId="89" borderId="73" applyNumberFormat="0" applyProtection="0">
      <alignment horizontal="left" vertical="top" indent="1"/>
    </xf>
    <xf numFmtId="0" fontId="36" fillId="89" borderId="73" applyNumberFormat="0" applyProtection="0">
      <alignment horizontal="left" vertical="top" indent="1"/>
    </xf>
    <xf numFmtId="0" fontId="36" fillId="89" borderId="73" applyNumberFormat="0" applyProtection="0">
      <alignment horizontal="left" vertical="top" indent="1"/>
    </xf>
    <xf numFmtId="0" fontId="36" fillId="89" borderId="73" applyNumberFormat="0" applyProtection="0">
      <alignment horizontal="left" vertical="top" indent="1"/>
    </xf>
    <xf numFmtId="0" fontId="36" fillId="89" borderId="73" applyNumberFormat="0" applyProtection="0">
      <alignment horizontal="left" vertical="top" indent="1"/>
    </xf>
    <xf numFmtId="0" fontId="36" fillId="89" borderId="73" applyNumberFormat="0" applyProtection="0">
      <alignment horizontal="left" vertical="top" indent="1"/>
    </xf>
    <xf numFmtId="0" fontId="36" fillId="89" borderId="73" applyNumberFormat="0" applyProtection="0">
      <alignment horizontal="left" vertical="top" indent="1"/>
    </xf>
    <xf numFmtId="0" fontId="36" fillId="89" borderId="73" applyNumberFormat="0" applyProtection="0">
      <alignment horizontal="left" vertical="top" indent="1"/>
    </xf>
    <xf numFmtId="0" fontId="36" fillId="89" borderId="73" applyNumberFormat="0" applyProtection="0">
      <alignment horizontal="left" vertical="top" indent="1"/>
    </xf>
    <xf numFmtId="0" fontId="36" fillId="89" borderId="73" applyNumberFormat="0" applyProtection="0">
      <alignment horizontal="left" vertical="top" indent="1"/>
    </xf>
    <xf numFmtId="0" fontId="36" fillId="89" borderId="73" applyNumberFormat="0" applyProtection="0">
      <alignment horizontal="left" vertical="top" indent="1"/>
    </xf>
    <xf numFmtId="0" fontId="36" fillId="89" borderId="73" applyNumberFormat="0" applyProtection="0">
      <alignment horizontal="left" vertical="top" indent="1"/>
    </xf>
    <xf numFmtId="0" fontId="36" fillId="89" borderId="73" applyNumberFormat="0" applyProtection="0">
      <alignment horizontal="left" vertical="top" indent="1"/>
    </xf>
    <xf numFmtId="0" fontId="36" fillId="89" borderId="73" applyNumberFormat="0" applyProtection="0">
      <alignment horizontal="left" vertical="top" indent="1"/>
    </xf>
    <xf numFmtId="0" fontId="36" fillId="89" borderId="73" applyNumberFormat="0" applyProtection="0">
      <alignment horizontal="left" vertical="top" indent="1"/>
    </xf>
    <xf numFmtId="0" fontId="36" fillId="89" borderId="73" applyNumberFormat="0" applyProtection="0">
      <alignment horizontal="left" vertical="top" indent="1"/>
    </xf>
    <xf numFmtId="0" fontId="36" fillId="89" borderId="73" applyNumberFormat="0" applyProtection="0">
      <alignment horizontal="left" vertical="top" indent="1"/>
    </xf>
    <xf numFmtId="0" fontId="36" fillId="89" borderId="73" applyNumberFormat="0" applyProtection="0">
      <alignment horizontal="left" vertical="top" indent="1"/>
    </xf>
    <xf numFmtId="0" fontId="36" fillId="89" borderId="73" applyNumberFormat="0" applyProtection="0">
      <alignment horizontal="left" vertical="top" indent="1"/>
    </xf>
    <xf numFmtId="0" fontId="36" fillId="89" borderId="73" applyNumberFormat="0" applyProtection="0">
      <alignment horizontal="left" vertical="top" indent="1"/>
    </xf>
    <xf numFmtId="0" fontId="36" fillId="89" borderId="73" applyNumberFormat="0" applyProtection="0">
      <alignment horizontal="left" vertical="top" indent="1"/>
    </xf>
    <xf numFmtId="0" fontId="36" fillId="89" borderId="73" applyNumberFormat="0" applyProtection="0">
      <alignment horizontal="left" vertical="top" indent="1"/>
    </xf>
    <xf numFmtId="0" fontId="36" fillId="89" borderId="73" applyNumberFormat="0" applyProtection="0">
      <alignment horizontal="left" vertical="top" indent="1"/>
    </xf>
    <xf numFmtId="0" fontId="36" fillId="89" borderId="73" applyNumberFormat="0" applyProtection="0">
      <alignment horizontal="left" vertical="top" indent="1"/>
    </xf>
    <xf numFmtId="0" fontId="36" fillId="89" borderId="73" applyNumberFormat="0" applyProtection="0">
      <alignment horizontal="left" vertical="top" indent="1"/>
    </xf>
    <xf numFmtId="0" fontId="36" fillId="89" borderId="73" applyNumberFormat="0" applyProtection="0">
      <alignment horizontal="left" vertical="top" indent="1"/>
    </xf>
    <xf numFmtId="0" fontId="36" fillId="89" borderId="73" applyNumberFormat="0" applyProtection="0">
      <alignment horizontal="left" vertical="top" indent="1"/>
    </xf>
    <xf numFmtId="0" fontId="36" fillId="89" borderId="73" applyNumberFormat="0" applyProtection="0">
      <alignment horizontal="left" vertical="top" indent="1"/>
    </xf>
    <xf numFmtId="0" fontId="36" fillId="89" borderId="73" applyNumberFormat="0" applyProtection="0">
      <alignment horizontal="left" vertical="top" indent="1"/>
    </xf>
    <xf numFmtId="0" fontId="36" fillId="89" borderId="73" applyNumberFormat="0" applyProtection="0">
      <alignment horizontal="left" vertical="top" indent="1"/>
    </xf>
    <xf numFmtId="0" fontId="36" fillId="89" borderId="73" applyNumberFormat="0" applyProtection="0">
      <alignment horizontal="left" vertical="top" indent="1"/>
    </xf>
    <xf numFmtId="0" fontId="36" fillId="89" borderId="73" applyNumberFormat="0" applyProtection="0">
      <alignment horizontal="left" vertical="top" indent="1"/>
    </xf>
    <xf numFmtId="0" fontId="36" fillId="89" borderId="73" applyNumberFormat="0" applyProtection="0">
      <alignment horizontal="left" vertical="top" indent="1"/>
    </xf>
    <xf numFmtId="0" fontId="36" fillId="89" borderId="73" applyNumberFormat="0" applyProtection="0">
      <alignment horizontal="left" vertical="top" indent="1"/>
    </xf>
    <xf numFmtId="0" fontId="36" fillId="89" borderId="73" applyNumberFormat="0" applyProtection="0">
      <alignment horizontal="left" vertical="top" indent="1"/>
    </xf>
    <xf numFmtId="0" fontId="36" fillId="89" borderId="73" applyNumberFormat="0" applyProtection="0">
      <alignment horizontal="left" vertical="top" indent="1"/>
    </xf>
    <xf numFmtId="0" fontId="36" fillId="89" borderId="73" applyNumberFormat="0" applyProtection="0">
      <alignment horizontal="left" vertical="top" indent="1"/>
    </xf>
    <xf numFmtId="0" fontId="36" fillId="89" borderId="73" applyNumberFormat="0" applyProtection="0">
      <alignment horizontal="left" vertical="top" indent="1"/>
    </xf>
    <xf numFmtId="0" fontId="36" fillId="89" borderId="73" applyNumberFormat="0" applyProtection="0">
      <alignment horizontal="left" vertical="top" indent="1"/>
    </xf>
    <xf numFmtId="0" fontId="36" fillId="89" borderId="73" applyNumberFormat="0" applyProtection="0">
      <alignment horizontal="left" vertical="top" indent="1"/>
    </xf>
    <xf numFmtId="0" fontId="36" fillId="89" borderId="73" applyNumberFormat="0" applyProtection="0">
      <alignment horizontal="left" vertical="top" indent="1"/>
    </xf>
    <xf numFmtId="0" fontId="36" fillId="89" borderId="73" applyNumberFormat="0" applyProtection="0">
      <alignment horizontal="left" vertical="top" indent="1"/>
    </xf>
    <xf numFmtId="0" fontId="36" fillId="89" borderId="73" applyNumberFormat="0" applyProtection="0">
      <alignment horizontal="left" vertical="top" indent="1"/>
    </xf>
    <xf numFmtId="0" fontId="36" fillId="89" borderId="73" applyNumberFormat="0" applyProtection="0">
      <alignment horizontal="left" vertical="top" indent="1"/>
    </xf>
    <xf numFmtId="0" fontId="36" fillId="89" borderId="73" applyNumberFormat="0" applyProtection="0">
      <alignment horizontal="left" vertical="top" indent="1"/>
    </xf>
    <xf numFmtId="0" fontId="36" fillId="89" borderId="73" applyNumberFormat="0" applyProtection="0">
      <alignment horizontal="left" vertical="top" indent="1"/>
    </xf>
    <xf numFmtId="0" fontId="36" fillId="89" borderId="73" applyNumberFormat="0" applyProtection="0">
      <alignment horizontal="left" vertical="top" indent="1"/>
    </xf>
    <xf numFmtId="0" fontId="36" fillId="89" borderId="73" applyNumberFormat="0" applyProtection="0">
      <alignment horizontal="left" vertical="top" indent="1"/>
    </xf>
    <xf numFmtId="0" fontId="36" fillId="89" borderId="73" applyNumberFormat="0" applyProtection="0">
      <alignment horizontal="left" vertical="top" indent="1"/>
    </xf>
    <xf numFmtId="0" fontId="36" fillId="89" borderId="73" applyNumberFormat="0" applyProtection="0">
      <alignment horizontal="left" vertical="top" indent="1"/>
    </xf>
    <xf numFmtId="0" fontId="36" fillId="89" borderId="73" applyNumberFormat="0" applyProtection="0">
      <alignment horizontal="left" vertical="top" indent="1"/>
    </xf>
    <xf numFmtId="0" fontId="36" fillId="89" borderId="73" applyNumberFormat="0" applyProtection="0">
      <alignment horizontal="left" vertical="top" indent="1"/>
    </xf>
    <xf numFmtId="0" fontId="36" fillId="89" borderId="73" applyNumberFormat="0" applyProtection="0">
      <alignment horizontal="left" vertical="top" indent="1"/>
    </xf>
    <xf numFmtId="0" fontId="36" fillId="89" borderId="73" applyNumberFormat="0" applyProtection="0">
      <alignment horizontal="left" vertical="top" indent="1"/>
    </xf>
    <xf numFmtId="0" fontId="36" fillId="89" borderId="73" applyNumberFormat="0" applyProtection="0">
      <alignment horizontal="left" vertical="top" indent="1"/>
    </xf>
    <xf numFmtId="0" fontId="36" fillId="89" borderId="73" applyNumberFormat="0" applyProtection="0">
      <alignment horizontal="left" vertical="top" indent="1"/>
    </xf>
    <xf numFmtId="0" fontId="36" fillId="89" borderId="73" applyNumberFormat="0" applyProtection="0">
      <alignment horizontal="left" vertical="top" indent="1"/>
    </xf>
    <xf numFmtId="0" fontId="36" fillId="89" borderId="73" applyNumberFormat="0" applyProtection="0">
      <alignment horizontal="left" vertical="top" indent="1"/>
    </xf>
    <xf numFmtId="0" fontId="36" fillId="89" borderId="73" applyNumberFormat="0" applyProtection="0">
      <alignment horizontal="left" vertical="top" indent="1"/>
    </xf>
    <xf numFmtId="0" fontId="36" fillId="89" borderId="73" applyNumberFormat="0" applyProtection="0">
      <alignment horizontal="left" vertical="top" indent="1"/>
    </xf>
    <xf numFmtId="0" fontId="36" fillId="89" borderId="73" applyNumberFormat="0" applyProtection="0">
      <alignment horizontal="left" vertical="top" indent="1"/>
    </xf>
    <xf numFmtId="0" fontId="36" fillId="89" borderId="73" applyNumberFormat="0" applyProtection="0">
      <alignment horizontal="left" vertical="top" indent="1"/>
    </xf>
    <xf numFmtId="0" fontId="36" fillId="89" borderId="73" applyNumberFormat="0" applyProtection="0">
      <alignment horizontal="left" vertical="top" indent="1"/>
    </xf>
    <xf numFmtId="0" fontId="36" fillId="89" borderId="73" applyNumberFormat="0" applyProtection="0">
      <alignment horizontal="left" vertical="top" indent="1"/>
    </xf>
    <xf numFmtId="0" fontId="36" fillId="89" borderId="73" applyNumberFormat="0" applyProtection="0">
      <alignment horizontal="left" vertical="top" indent="1"/>
    </xf>
    <xf numFmtId="0" fontId="36" fillId="89" borderId="73" applyNumberFormat="0" applyProtection="0">
      <alignment horizontal="left" vertical="top" indent="1"/>
    </xf>
    <xf numFmtId="0" fontId="36" fillId="89" borderId="73" applyNumberFormat="0" applyProtection="0">
      <alignment horizontal="left" vertical="top" indent="1"/>
    </xf>
    <xf numFmtId="0" fontId="36" fillId="89" borderId="73" applyNumberFormat="0" applyProtection="0">
      <alignment horizontal="left" vertical="top" indent="1"/>
    </xf>
    <xf numFmtId="0" fontId="36" fillId="89" borderId="73" applyNumberFormat="0" applyProtection="0">
      <alignment horizontal="left" vertical="top" indent="1"/>
    </xf>
    <xf numFmtId="0" fontId="36" fillId="89" borderId="73" applyNumberFormat="0" applyProtection="0">
      <alignment horizontal="left" vertical="top" indent="1"/>
    </xf>
    <xf numFmtId="0" fontId="36" fillId="89" borderId="73" applyNumberFormat="0" applyProtection="0">
      <alignment horizontal="left" vertical="top" indent="1"/>
    </xf>
    <xf numFmtId="0" fontId="36" fillId="89" borderId="73" applyNumberFormat="0" applyProtection="0">
      <alignment horizontal="left" vertical="top" indent="1"/>
    </xf>
    <xf numFmtId="0" fontId="36" fillId="89" borderId="73" applyNumberFormat="0" applyProtection="0">
      <alignment horizontal="left" vertical="top" indent="1"/>
    </xf>
    <xf numFmtId="0" fontId="36" fillId="89" borderId="73" applyNumberFormat="0" applyProtection="0">
      <alignment horizontal="left" vertical="top" indent="1"/>
    </xf>
    <xf numFmtId="0" fontId="36" fillId="89" borderId="73" applyNumberFormat="0" applyProtection="0">
      <alignment horizontal="left" vertical="top" indent="1"/>
    </xf>
    <xf numFmtId="0" fontId="36" fillId="89" borderId="73" applyNumberFormat="0" applyProtection="0">
      <alignment horizontal="left" vertical="top" indent="1"/>
    </xf>
    <xf numFmtId="0" fontId="36" fillId="89" borderId="73" applyNumberFormat="0" applyProtection="0">
      <alignment horizontal="left" vertical="top" indent="1"/>
    </xf>
    <xf numFmtId="0" fontId="36" fillId="89" borderId="73" applyNumberFormat="0" applyProtection="0">
      <alignment horizontal="left" vertical="top" indent="1"/>
    </xf>
    <xf numFmtId="0" fontId="36" fillId="89" borderId="73" applyNumberFormat="0" applyProtection="0">
      <alignment horizontal="left" vertical="top" indent="1"/>
    </xf>
    <xf numFmtId="0" fontId="36" fillId="89" borderId="73" applyNumberFormat="0" applyProtection="0">
      <alignment horizontal="left" vertical="top" indent="1"/>
    </xf>
    <xf numFmtId="0" fontId="36" fillId="89" borderId="73" applyNumberFormat="0" applyProtection="0">
      <alignment horizontal="left" vertical="top" indent="1"/>
    </xf>
    <xf numFmtId="0" fontId="36" fillId="89" borderId="73" applyNumberFormat="0" applyProtection="0">
      <alignment horizontal="left" vertical="top" indent="1"/>
    </xf>
    <xf numFmtId="0" fontId="36" fillId="89" borderId="73" applyNumberFormat="0" applyProtection="0">
      <alignment horizontal="left" vertical="top" indent="1"/>
    </xf>
    <xf numFmtId="0" fontId="36" fillId="89" borderId="73" applyNumberFormat="0" applyProtection="0">
      <alignment horizontal="left" vertical="top" indent="1"/>
    </xf>
    <xf numFmtId="0" fontId="36" fillId="89" borderId="73" applyNumberFormat="0" applyProtection="0">
      <alignment horizontal="left" vertical="top" indent="1"/>
    </xf>
    <xf numFmtId="0" fontId="36" fillId="89" borderId="73" applyNumberFormat="0" applyProtection="0">
      <alignment horizontal="left" vertical="top" indent="1"/>
    </xf>
    <xf numFmtId="0" fontId="36" fillId="89" borderId="73" applyNumberFormat="0" applyProtection="0">
      <alignment horizontal="left" vertical="top" indent="1"/>
    </xf>
    <xf numFmtId="0" fontId="36" fillId="89" borderId="73" applyNumberFormat="0" applyProtection="0">
      <alignment horizontal="left" vertical="top" indent="1"/>
    </xf>
    <xf numFmtId="0" fontId="36" fillId="89" borderId="73" applyNumberFormat="0" applyProtection="0">
      <alignment horizontal="left" vertical="top" indent="1"/>
    </xf>
    <xf numFmtId="0" fontId="36" fillId="89" borderId="73" applyNumberFormat="0" applyProtection="0">
      <alignment horizontal="left" vertical="top" indent="1"/>
    </xf>
    <xf numFmtId="0" fontId="36" fillId="89" borderId="73" applyNumberFormat="0" applyProtection="0">
      <alignment horizontal="left" vertical="top" indent="1"/>
    </xf>
    <xf numFmtId="0" fontId="36" fillId="89" borderId="73" applyNumberFormat="0" applyProtection="0">
      <alignment horizontal="left" vertical="top" indent="1"/>
    </xf>
    <xf numFmtId="0" fontId="36" fillId="89" borderId="73" applyNumberFormat="0" applyProtection="0">
      <alignment horizontal="left" vertical="top" indent="1"/>
    </xf>
    <xf numFmtId="0" fontId="36" fillId="89" borderId="73" applyNumberFormat="0" applyProtection="0">
      <alignment horizontal="left" vertical="top" indent="1"/>
    </xf>
    <xf numFmtId="0" fontId="36" fillId="89" borderId="73" applyNumberFormat="0" applyProtection="0">
      <alignment horizontal="left" vertical="top" indent="1"/>
    </xf>
    <xf numFmtId="0" fontId="36" fillId="89" borderId="73" applyNumberFormat="0" applyProtection="0">
      <alignment horizontal="left" vertical="top" indent="1"/>
    </xf>
    <xf numFmtId="0" fontId="36" fillId="89" borderId="73" applyNumberFormat="0" applyProtection="0">
      <alignment horizontal="left" vertical="top" indent="1"/>
    </xf>
    <xf numFmtId="0" fontId="36" fillId="89" borderId="73" applyNumberFormat="0" applyProtection="0">
      <alignment horizontal="left" vertical="top" indent="1"/>
    </xf>
    <xf numFmtId="0" fontId="36" fillId="89" borderId="73" applyNumberFormat="0" applyProtection="0">
      <alignment horizontal="left" vertical="top" indent="1"/>
    </xf>
    <xf numFmtId="0" fontId="36" fillId="89" borderId="73" applyNumberFormat="0" applyProtection="0">
      <alignment horizontal="left" vertical="top" indent="1"/>
    </xf>
    <xf numFmtId="0" fontId="36" fillId="89" borderId="73" applyNumberFormat="0" applyProtection="0">
      <alignment horizontal="left" vertical="top" indent="1"/>
    </xf>
    <xf numFmtId="0" fontId="36" fillId="89" borderId="73" applyNumberFormat="0" applyProtection="0">
      <alignment horizontal="left" vertical="top" indent="1"/>
    </xf>
    <xf numFmtId="0" fontId="36" fillId="89" borderId="73" applyNumberFormat="0" applyProtection="0">
      <alignment horizontal="left" vertical="top" indent="1"/>
    </xf>
    <xf numFmtId="0" fontId="36" fillId="89" borderId="73" applyNumberFormat="0" applyProtection="0">
      <alignment horizontal="left" vertical="top" indent="1"/>
    </xf>
    <xf numFmtId="0" fontId="36" fillId="89" borderId="73" applyNumberFormat="0" applyProtection="0">
      <alignment horizontal="left" vertical="top" indent="1"/>
    </xf>
    <xf numFmtId="0" fontId="36" fillId="89" borderId="73" applyNumberFormat="0" applyProtection="0">
      <alignment horizontal="left" vertical="top" indent="1"/>
    </xf>
    <xf numFmtId="0" fontId="36" fillId="89" borderId="73" applyNumberFormat="0" applyProtection="0">
      <alignment horizontal="left" vertical="top" indent="1"/>
    </xf>
    <xf numFmtId="0" fontId="36" fillId="89" borderId="73" applyNumberFormat="0" applyProtection="0">
      <alignment horizontal="left" vertical="top" indent="1"/>
    </xf>
    <xf numFmtId="0" fontId="36" fillId="89" borderId="73" applyNumberFormat="0" applyProtection="0">
      <alignment horizontal="left" vertical="top" indent="1"/>
    </xf>
    <xf numFmtId="0" fontId="36" fillId="89" borderId="73" applyNumberFormat="0" applyProtection="0">
      <alignment horizontal="left" vertical="top" indent="1"/>
    </xf>
    <xf numFmtId="0" fontId="36" fillId="89" borderId="73" applyNumberFormat="0" applyProtection="0">
      <alignment horizontal="left" vertical="top" indent="1"/>
    </xf>
    <xf numFmtId="0" fontId="36" fillId="89" borderId="73" applyNumberFormat="0" applyProtection="0">
      <alignment horizontal="left" vertical="top" indent="1"/>
    </xf>
    <xf numFmtId="0" fontId="36" fillId="89" borderId="73" applyNumberFormat="0" applyProtection="0">
      <alignment horizontal="left" vertical="top" indent="1"/>
    </xf>
    <xf numFmtId="0" fontId="36" fillId="89" borderId="73" applyNumberFormat="0" applyProtection="0">
      <alignment horizontal="left" vertical="top" indent="1"/>
    </xf>
    <xf numFmtId="0" fontId="36" fillId="89" borderId="73" applyNumberFormat="0" applyProtection="0">
      <alignment horizontal="left" vertical="top" indent="1"/>
    </xf>
    <xf numFmtId="0" fontId="36" fillId="89" borderId="73" applyNumberFormat="0" applyProtection="0">
      <alignment horizontal="left" vertical="top" indent="1"/>
    </xf>
    <xf numFmtId="0" fontId="36" fillId="89" borderId="73" applyNumberFormat="0" applyProtection="0">
      <alignment horizontal="left" vertical="top" indent="1"/>
    </xf>
    <xf numFmtId="0" fontId="36" fillId="89" borderId="73" applyNumberFormat="0" applyProtection="0">
      <alignment horizontal="left" vertical="top" indent="1"/>
    </xf>
    <xf numFmtId="0" fontId="36" fillId="89" borderId="73" applyNumberFormat="0" applyProtection="0">
      <alignment horizontal="left" vertical="top" indent="1"/>
    </xf>
    <xf numFmtId="0" fontId="36" fillId="89" borderId="73" applyNumberFormat="0" applyProtection="0">
      <alignment horizontal="left" vertical="top" indent="1"/>
    </xf>
    <xf numFmtId="0" fontId="36" fillId="89" borderId="73" applyNumberFormat="0" applyProtection="0">
      <alignment horizontal="left" vertical="top" indent="1"/>
    </xf>
    <xf numFmtId="0" fontId="36" fillId="89" borderId="73" applyNumberFormat="0" applyProtection="0">
      <alignment horizontal="left" vertical="top" indent="1"/>
    </xf>
    <xf numFmtId="0" fontId="36" fillId="89" borderId="73" applyNumberFormat="0" applyProtection="0">
      <alignment horizontal="left" vertical="top" indent="1"/>
    </xf>
    <xf numFmtId="0" fontId="36" fillId="89" borderId="73" applyNumberFormat="0" applyProtection="0">
      <alignment horizontal="left" vertical="top" indent="1"/>
    </xf>
    <xf numFmtId="0" fontId="36" fillId="89" borderId="73" applyNumberFormat="0" applyProtection="0">
      <alignment horizontal="left" vertical="top" indent="1"/>
    </xf>
    <xf numFmtId="0" fontId="36" fillId="89" borderId="73" applyNumberFormat="0" applyProtection="0">
      <alignment horizontal="left" vertical="top" indent="1"/>
    </xf>
    <xf numFmtId="0" fontId="36" fillId="89" borderId="73" applyNumberFormat="0" applyProtection="0">
      <alignment horizontal="left" vertical="top" indent="1"/>
    </xf>
    <xf numFmtId="0" fontId="36" fillId="89" borderId="73" applyNumberFormat="0" applyProtection="0">
      <alignment horizontal="left" vertical="top" indent="1"/>
    </xf>
    <xf numFmtId="0" fontId="36" fillId="89" borderId="73" applyNumberFormat="0" applyProtection="0">
      <alignment horizontal="left" vertical="top" indent="1"/>
    </xf>
    <xf numFmtId="0" fontId="36" fillId="89" borderId="73" applyNumberFormat="0" applyProtection="0">
      <alignment horizontal="left" vertical="top" indent="1"/>
    </xf>
    <xf numFmtId="0" fontId="36" fillId="89" borderId="73" applyNumberFormat="0" applyProtection="0">
      <alignment horizontal="left" vertical="top" indent="1"/>
    </xf>
    <xf numFmtId="0" fontId="36" fillId="89" borderId="73" applyNumberFormat="0" applyProtection="0">
      <alignment horizontal="left" vertical="top" indent="1"/>
    </xf>
    <xf numFmtId="0" fontId="36" fillId="89" borderId="73" applyNumberFormat="0" applyProtection="0">
      <alignment horizontal="left" vertical="top" indent="1"/>
    </xf>
    <xf numFmtId="0" fontId="36" fillId="89" borderId="73" applyNumberFormat="0" applyProtection="0">
      <alignment horizontal="left" vertical="top" indent="1"/>
    </xf>
    <xf numFmtId="0" fontId="36" fillId="89" borderId="73" applyNumberFormat="0" applyProtection="0">
      <alignment horizontal="left" vertical="top" indent="1"/>
    </xf>
    <xf numFmtId="0" fontId="36" fillId="89" borderId="73" applyNumberFormat="0" applyProtection="0">
      <alignment horizontal="left" vertical="top" indent="1"/>
    </xf>
    <xf numFmtId="0" fontId="36" fillId="89" borderId="73" applyNumberFormat="0" applyProtection="0">
      <alignment horizontal="left" vertical="top" indent="1"/>
    </xf>
    <xf numFmtId="0" fontId="36" fillId="89" borderId="73" applyNumberFormat="0" applyProtection="0">
      <alignment horizontal="left" vertical="top" indent="1"/>
    </xf>
    <xf numFmtId="0" fontId="36" fillId="89" borderId="73" applyNumberFormat="0" applyProtection="0">
      <alignment horizontal="left" vertical="top" indent="1"/>
    </xf>
    <xf numFmtId="0" fontId="36" fillId="89" borderId="73" applyNumberFormat="0" applyProtection="0">
      <alignment horizontal="left" vertical="top" indent="1"/>
    </xf>
    <xf numFmtId="0" fontId="36" fillId="89" borderId="73" applyNumberFormat="0" applyProtection="0">
      <alignment horizontal="left" vertical="top" indent="1"/>
    </xf>
    <xf numFmtId="0" fontId="36" fillId="89" borderId="73" applyNumberFormat="0" applyProtection="0">
      <alignment horizontal="left" vertical="top" indent="1"/>
    </xf>
    <xf numFmtId="0" fontId="36" fillId="89" borderId="73" applyNumberFormat="0" applyProtection="0">
      <alignment horizontal="left" vertical="top" indent="1"/>
    </xf>
    <xf numFmtId="0" fontId="36" fillId="89" borderId="73" applyNumberFormat="0" applyProtection="0">
      <alignment horizontal="left" vertical="top" indent="1"/>
    </xf>
    <xf numFmtId="0" fontId="36" fillId="89" borderId="73" applyNumberFormat="0" applyProtection="0">
      <alignment horizontal="left" vertical="top" indent="1"/>
    </xf>
    <xf numFmtId="0" fontId="36" fillId="89" borderId="73" applyNumberFormat="0" applyProtection="0">
      <alignment horizontal="left" vertical="top" indent="1"/>
    </xf>
    <xf numFmtId="0" fontId="36" fillId="89" borderId="73" applyNumberFormat="0" applyProtection="0">
      <alignment horizontal="left" vertical="top" indent="1"/>
    </xf>
    <xf numFmtId="0" fontId="36" fillId="89" borderId="73" applyNumberFormat="0" applyProtection="0">
      <alignment horizontal="left" vertical="top" indent="1"/>
    </xf>
    <xf numFmtId="0" fontId="36" fillId="89" borderId="73" applyNumberFormat="0" applyProtection="0">
      <alignment horizontal="left" vertical="top" indent="1"/>
    </xf>
    <xf numFmtId="0" fontId="36" fillId="89" borderId="73" applyNumberFormat="0" applyProtection="0">
      <alignment horizontal="left" vertical="top" indent="1"/>
    </xf>
    <xf numFmtId="0" fontId="36" fillId="89" borderId="73" applyNumberFormat="0" applyProtection="0">
      <alignment horizontal="left" vertical="top" indent="1"/>
    </xf>
    <xf numFmtId="0" fontId="36" fillId="89" borderId="73" applyNumberFormat="0" applyProtection="0">
      <alignment horizontal="left" vertical="top" indent="1"/>
    </xf>
    <xf numFmtId="0" fontId="36" fillId="89" borderId="73" applyNumberFormat="0" applyProtection="0">
      <alignment horizontal="left" vertical="top" indent="1"/>
    </xf>
    <xf numFmtId="0" fontId="36" fillId="89" borderId="73" applyNumberFormat="0" applyProtection="0">
      <alignment horizontal="left" vertical="top" indent="1"/>
    </xf>
    <xf numFmtId="0" fontId="36" fillId="89" borderId="73" applyNumberFormat="0" applyProtection="0">
      <alignment horizontal="left" vertical="top" indent="1"/>
    </xf>
    <xf numFmtId="0" fontId="36" fillId="89" borderId="73" applyNumberFormat="0" applyProtection="0">
      <alignment horizontal="left" vertical="top" indent="1"/>
    </xf>
    <xf numFmtId="0" fontId="36" fillId="89" borderId="73" applyNumberFormat="0" applyProtection="0">
      <alignment horizontal="left" vertical="top" indent="1"/>
    </xf>
    <xf numFmtId="0" fontId="36" fillId="89" borderId="73" applyNumberFormat="0" applyProtection="0">
      <alignment horizontal="left" vertical="top" indent="1"/>
    </xf>
    <xf numFmtId="0" fontId="36" fillId="89" borderId="73" applyNumberFormat="0" applyProtection="0">
      <alignment horizontal="left" vertical="top" indent="1"/>
    </xf>
    <xf numFmtId="0" fontId="36" fillId="89" borderId="73" applyNumberFormat="0" applyProtection="0">
      <alignment horizontal="left" vertical="top" indent="1"/>
    </xf>
    <xf numFmtId="0" fontId="36" fillId="89" borderId="73" applyNumberFormat="0" applyProtection="0">
      <alignment horizontal="left" vertical="top" indent="1"/>
    </xf>
    <xf numFmtId="0" fontId="36" fillId="89" borderId="73" applyNumberFormat="0" applyProtection="0">
      <alignment horizontal="left" vertical="top" indent="1"/>
    </xf>
    <xf numFmtId="0" fontId="36" fillId="89" borderId="73" applyNumberFormat="0" applyProtection="0">
      <alignment horizontal="left" vertical="top" indent="1"/>
    </xf>
    <xf numFmtId="0" fontId="36" fillId="89" borderId="73" applyNumberFormat="0" applyProtection="0">
      <alignment horizontal="left" vertical="top" indent="1"/>
    </xf>
    <xf numFmtId="0" fontId="36" fillId="89" borderId="73" applyNumberFormat="0" applyProtection="0">
      <alignment horizontal="left" vertical="top" indent="1"/>
    </xf>
    <xf numFmtId="0" fontId="36" fillId="89" borderId="73" applyNumberFormat="0" applyProtection="0">
      <alignment horizontal="left" vertical="top" indent="1"/>
    </xf>
    <xf numFmtId="0" fontId="36" fillId="89" borderId="73" applyNumberFormat="0" applyProtection="0">
      <alignment horizontal="left" vertical="top" indent="1"/>
    </xf>
    <xf numFmtId="0" fontId="36" fillId="89" borderId="73" applyNumberFormat="0" applyProtection="0">
      <alignment horizontal="left" vertical="top" indent="1"/>
    </xf>
    <xf numFmtId="0" fontId="36" fillId="89" borderId="73" applyNumberFormat="0" applyProtection="0">
      <alignment horizontal="left" vertical="top" indent="1"/>
    </xf>
    <xf numFmtId="0" fontId="36" fillId="89" borderId="73" applyNumberFormat="0" applyProtection="0">
      <alignment horizontal="left" vertical="top" indent="1"/>
    </xf>
    <xf numFmtId="0" fontId="36" fillId="89" borderId="73" applyNumberFormat="0" applyProtection="0">
      <alignment horizontal="left" vertical="top" indent="1"/>
    </xf>
    <xf numFmtId="0" fontId="36" fillId="89" borderId="73" applyNumberFormat="0" applyProtection="0">
      <alignment horizontal="left" vertical="top" indent="1"/>
    </xf>
    <xf numFmtId="0" fontId="36" fillId="89" borderId="73" applyNumberFormat="0" applyProtection="0">
      <alignment horizontal="left" vertical="top" indent="1"/>
    </xf>
    <xf numFmtId="0" fontId="36" fillId="89" borderId="73" applyNumberFormat="0" applyProtection="0">
      <alignment horizontal="left" vertical="top" indent="1"/>
    </xf>
    <xf numFmtId="0" fontId="36" fillId="89" borderId="73" applyNumberFormat="0" applyProtection="0">
      <alignment horizontal="left" vertical="top" indent="1"/>
    </xf>
    <xf numFmtId="0" fontId="36" fillId="89" borderId="73" applyNumberFormat="0" applyProtection="0">
      <alignment horizontal="left" vertical="top" indent="1"/>
    </xf>
    <xf numFmtId="0" fontId="36" fillId="89" borderId="73" applyNumberFormat="0" applyProtection="0">
      <alignment horizontal="left" vertical="top" indent="1"/>
    </xf>
    <xf numFmtId="0" fontId="36" fillId="89" borderId="73" applyNumberFormat="0" applyProtection="0">
      <alignment horizontal="left" vertical="top" indent="1"/>
    </xf>
    <xf numFmtId="0" fontId="36" fillId="89" borderId="73" applyNumberFormat="0" applyProtection="0">
      <alignment horizontal="left" vertical="top" indent="1"/>
    </xf>
    <xf numFmtId="0" fontId="36" fillId="89" borderId="73" applyNumberFormat="0" applyProtection="0">
      <alignment horizontal="left" vertical="top" indent="1"/>
    </xf>
    <xf numFmtId="0" fontId="36" fillId="89" borderId="73" applyNumberFormat="0" applyProtection="0">
      <alignment horizontal="left" vertical="top" indent="1"/>
    </xf>
    <xf numFmtId="0" fontId="36" fillId="89" borderId="73" applyNumberFormat="0" applyProtection="0">
      <alignment horizontal="left" vertical="top" indent="1"/>
    </xf>
    <xf numFmtId="0" fontId="36" fillId="89" borderId="73" applyNumberFormat="0" applyProtection="0">
      <alignment horizontal="left" vertical="top" indent="1"/>
    </xf>
    <xf numFmtId="0" fontId="36" fillId="89" borderId="73" applyNumberFormat="0" applyProtection="0">
      <alignment horizontal="left" vertical="top" indent="1"/>
    </xf>
    <xf numFmtId="0" fontId="36" fillId="89" borderId="73" applyNumberFormat="0" applyProtection="0">
      <alignment horizontal="left" vertical="top" indent="1"/>
    </xf>
    <xf numFmtId="0" fontId="36" fillId="89" borderId="73" applyNumberFormat="0" applyProtection="0">
      <alignment horizontal="left" vertical="top" indent="1"/>
    </xf>
    <xf numFmtId="0" fontId="36" fillId="89" borderId="73" applyNumberFormat="0" applyProtection="0">
      <alignment horizontal="left" vertical="top" indent="1"/>
    </xf>
    <xf numFmtId="0" fontId="36" fillId="89" borderId="73" applyNumberFormat="0" applyProtection="0">
      <alignment horizontal="left" vertical="top" indent="1"/>
    </xf>
    <xf numFmtId="0" fontId="36" fillId="89" borderId="73" applyNumberFormat="0" applyProtection="0">
      <alignment horizontal="left" vertical="top" indent="1"/>
    </xf>
    <xf numFmtId="0" fontId="36" fillId="89" borderId="73" applyNumberFormat="0" applyProtection="0">
      <alignment horizontal="left" vertical="top" indent="1"/>
    </xf>
    <xf numFmtId="0" fontId="36" fillId="89" borderId="73" applyNumberFormat="0" applyProtection="0">
      <alignment horizontal="left" vertical="top" indent="1"/>
    </xf>
    <xf numFmtId="0" fontId="36" fillId="89" borderId="73" applyNumberFormat="0" applyProtection="0">
      <alignment horizontal="left" vertical="top" indent="1"/>
    </xf>
    <xf numFmtId="0" fontId="36" fillId="89" borderId="73" applyNumberFormat="0" applyProtection="0">
      <alignment horizontal="left" vertical="top" indent="1"/>
    </xf>
    <xf numFmtId="0" fontId="36" fillId="89" borderId="73" applyNumberFormat="0" applyProtection="0">
      <alignment horizontal="left" vertical="top" indent="1"/>
    </xf>
    <xf numFmtId="0" fontId="36" fillId="89" borderId="73" applyNumberFormat="0" applyProtection="0">
      <alignment horizontal="left" vertical="top" indent="1"/>
    </xf>
    <xf numFmtId="0" fontId="36" fillId="89" borderId="73" applyNumberFormat="0" applyProtection="0">
      <alignment horizontal="left" vertical="top" indent="1"/>
    </xf>
    <xf numFmtId="0" fontId="36" fillId="89" borderId="73" applyNumberFormat="0" applyProtection="0">
      <alignment horizontal="left" vertical="top" indent="1"/>
    </xf>
    <xf numFmtId="0" fontId="36" fillId="89" borderId="73" applyNumberFormat="0" applyProtection="0">
      <alignment horizontal="left" vertical="top" indent="1"/>
    </xf>
    <xf numFmtId="0" fontId="36" fillId="89" borderId="73" applyNumberFormat="0" applyProtection="0">
      <alignment horizontal="left" vertical="top" indent="1"/>
    </xf>
    <xf numFmtId="0" fontId="36" fillId="89" borderId="73" applyNumberFormat="0" applyProtection="0">
      <alignment horizontal="left" vertical="top" indent="1"/>
    </xf>
    <xf numFmtId="0" fontId="36" fillId="89" borderId="73" applyNumberFormat="0" applyProtection="0">
      <alignment horizontal="left" vertical="top" indent="1"/>
    </xf>
    <xf numFmtId="0" fontId="36" fillId="89" borderId="73" applyNumberFormat="0" applyProtection="0">
      <alignment horizontal="left" vertical="top" indent="1"/>
    </xf>
    <xf numFmtId="0" fontId="36" fillId="89" borderId="73" applyNumberFormat="0" applyProtection="0">
      <alignment horizontal="left" vertical="top" indent="1"/>
    </xf>
    <xf numFmtId="0" fontId="36" fillId="89" borderId="73" applyNumberFormat="0" applyProtection="0">
      <alignment horizontal="left" vertical="top" indent="1"/>
    </xf>
    <xf numFmtId="0" fontId="36" fillId="89" borderId="73" applyNumberFormat="0" applyProtection="0">
      <alignment horizontal="left" vertical="top" indent="1"/>
    </xf>
    <xf numFmtId="0" fontId="36" fillId="89" borderId="73" applyNumberFormat="0" applyProtection="0">
      <alignment horizontal="left" vertical="top" indent="1"/>
    </xf>
    <xf numFmtId="0" fontId="36" fillId="89" borderId="73" applyNumberFormat="0" applyProtection="0">
      <alignment horizontal="left" vertical="top" indent="1"/>
    </xf>
    <xf numFmtId="0" fontId="36" fillId="89" borderId="73" applyNumberFormat="0" applyProtection="0">
      <alignment horizontal="left" vertical="top" indent="1"/>
    </xf>
    <xf numFmtId="0" fontId="36" fillId="89" borderId="73" applyNumberFormat="0" applyProtection="0">
      <alignment horizontal="left" vertical="top" indent="1"/>
    </xf>
    <xf numFmtId="0" fontId="36" fillId="89" borderId="73" applyNumberFormat="0" applyProtection="0">
      <alignment horizontal="left" vertical="top" indent="1"/>
    </xf>
    <xf numFmtId="0" fontId="36" fillId="89" borderId="73" applyNumberFormat="0" applyProtection="0">
      <alignment horizontal="left" vertical="top" indent="1"/>
    </xf>
    <xf numFmtId="0" fontId="36" fillId="89" borderId="73" applyNumberFormat="0" applyProtection="0">
      <alignment horizontal="left" vertical="top" indent="1"/>
    </xf>
    <xf numFmtId="0" fontId="36" fillId="89" borderId="73" applyNumberFormat="0" applyProtection="0">
      <alignment horizontal="left" vertical="top" indent="1"/>
    </xf>
    <xf numFmtId="0" fontId="36" fillId="89" borderId="73" applyNumberFormat="0" applyProtection="0">
      <alignment horizontal="left" vertical="top" indent="1"/>
    </xf>
    <xf numFmtId="0" fontId="36" fillId="89" borderId="73" applyNumberFormat="0" applyProtection="0">
      <alignment horizontal="left" vertical="top" indent="1"/>
    </xf>
    <xf numFmtId="0" fontId="36" fillId="89" borderId="73" applyNumberFormat="0" applyProtection="0">
      <alignment horizontal="left" vertical="top" indent="1"/>
    </xf>
    <xf numFmtId="0" fontId="36" fillId="89" borderId="73" applyNumberFormat="0" applyProtection="0">
      <alignment horizontal="left" vertical="top" indent="1"/>
    </xf>
    <xf numFmtId="0" fontId="36" fillId="89" borderId="73" applyNumberFormat="0" applyProtection="0">
      <alignment horizontal="left" vertical="top" indent="1"/>
    </xf>
    <xf numFmtId="0" fontId="36" fillId="89" borderId="73" applyNumberFormat="0" applyProtection="0">
      <alignment horizontal="left" vertical="top" indent="1"/>
    </xf>
    <xf numFmtId="0" fontId="36" fillId="89" borderId="73" applyNumberFormat="0" applyProtection="0">
      <alignment horizontal="left" vertical="top" indent="1"/>
    </xf>
    <xf numFmtId="0" fontId="36" fillId="89" borderId="73" applyNumberFormat="0" applyProtection="0">
      <alignment horizontal="left" vertical="top" indent="1"/>
    </xf>
    <xf numFmtId="0" fontId="36" fillId="89" borderId="73" applyNumberFormat="0" applyProtection="0">
      <alignment horizontal="left" vertical="top" indent="1"/>
    </xf>
    <xf numFmtId="0" fontId="36" fillId="89" borderId="73" applyNumberFormat="0" applyProtection="0">
      <alignment horizontal="left" vertical="top" indent="1"/>
    </xf>
    <xf numFmtId="0" fontId="36" fillId="89" borderId="73" applyNumberFormat="0" applyProtection="0">
      <alignment horizontal="left" vertical="top" indent="1"/>
    </xf>
    <xf numFmtId="0" fontId="36" fillId="89" borderId="73" applyNumberFormat="0" applyProtection="0">
      <alignment horizontal="left" vertical="top" indent="1"/>
    </xf>
    <xf numFmtId="0" fontId="36" fillId="89" borderId="73" applyNumberFormat="0" applyProtection="0">
      <alignment horizontal="left" vertical="top" indent="1"/>
    </xf>
    <xf numFmtId="0" fontId="36" fillId="89" borderId="73" applyNumberFormat="0" applyProtection="0">
      <alignment horizontal="left" vertical="top" indent="1"/>
    </xf>
    <xf numFmtId="0" fontId="36" fillId="89" borderId="73" applyNumberFormat="0" applyProtection="0">
      <alignment horizontal="left" vertical="top" indent="1"/>
    </xf>
    <xf numFmtId="0" fontId="36" fillId="89" borderId="73" applyNumberFormat="0" applyProtection="0">
      <alignment horizontal="left" vertical="top" indent="1"/>
    </xf>
    <xf numFmtId="0" fontId="36" fillId="89" borderId="73" applyNumberFormat="0" applyProtection="0">
      <alignment horizontal="left" vertical="top" indent="1"/>
    </xf>
    <xf numFmtId="0" fontId="36" fillId="89" borderId="73" applyNumberFormat="0" applyProtection="0">
      <alignment horizontal="left" vertical="top" indent="1"/>
    </xf>
    <xf numFmtId="0" fontId="36" fillId="89" borderId="73" applyNumberFormat="0" applyProtection="0">
      <alignment horizontal="left" vertical="top" indent="1"/>
    </xf>
    <xf numFmtId="0" fontId="36" fillId="89" borderId="73" applyNumberFormat="0" applyProtection="0">
      <alignment horizontal="left" vertical="top" indent="1"/>
    </xf>
    <xf numFmtId="0" fontId="36" fillId="89" borderId="73" applyNumberFormat="0" applyProtection="0">
      <alignment horizontal="left" vertical="top" indent="1"/>
    </xf>
    <xf numFmtId="0" fontId="36" fillId="89" borderId="73" applyNumberFormat="0" applyProtection="0">
      <alignment horizontal="left" vertical="top" indent="1"/>
    </xf>
    <xf numFmtId="0" fontId="36" fillId="89" borderId="73" applyNumberFormat="0" applyProtection="0">
      <alignment horizontal="left" vertical="top" indent="1"/>
    </xf>
    <xf numFmtId="0" fontId="36" fillId="89" borderId="73" applyNumberFormat="0" applyProtection="0">
      <alignment horizontal="left" vertical="top" indent="1"/>
    </xf>
    <xf numFmtId="0" fontId="36" fillId="89" borderId="73" applyNumberFormat="0" applyProtection="0">
      <alignment horizontal="left" vertical="top" indent="1"/>
    </xf>
    <xf numFmtId="0" fontId="36" fillId="89" borderId="73" applyNumberFormat="0" applyProtection="0">
      <alignment horizontal="left" vertical="top" indent="1"/>
    </xf>
    <xf numFmtId="0" fontId="36" fillId="89" borderId="73" applyNumberFormat="0" applyProtection="0">
      <alignment horizontal="left" vertical="top" indent="1"/>
    </xf>
    <xf numFmtId="0" fontId="36" fillId="89" borderId="73" applyNumberFormat="0" applyProtection="0">
      <alignment horizontal="left" vertical="top" indent="1"/>
    </xf>
    <xf numFmtId="0" fontId="36" fillId="89" borderId="73" applyNumberFormat="0" applyProtection="0">
      <alignment horizontal="left" vertical="top" indent="1"/>
    </xf>
    <xf numFmtId="0" fontId="36" fillId="89" borderId="73" applyNumberFormat="0" applyProtection="0">
      <alignment horizontal="left" vertical="top" indent="1"/>
    </xf>
    <xf numFmtId="0" fontId="36" fillId="89" borderId="73" applyNumberFormat="0" applyProtection="0">
      <alignment horizontal="left" vertical="top" indent="1"/>
    </xf>
    <xf numFmtId="0" fontId="36" fillId="89" borderId="73" applyNumberFormat="0" applyProtection="0">
      <alignment horizontal="left" vertical="top" indent="1"/>
    </xf>
    <xf numFmtId="0" fontId="36" fillId="89" borderId="73" applyNumberFormat="0" applyProtection="0">
      <alignment horizontal="left" vertical="top" indent="1"/>
    </xf>
    <xf numFmtId="0" fontId="36" fillId="89" borderId="73" applyNumberFormat="0" applyProtection="0">
      <alignment horizontal="left" vertical="top" indent="1"/>
    </xf>
    <xf numFmtId="0" fontId="36" fillId="89" borderId="73" applyNumberFormat="0" applyProtection="0">
      <alignment horizontal="left" vertical="top" indent="1"/>
    </xf>
    <xf numFmtId="0" fontId="36" fillId="89" borderId="73" applyNumberFormat="0" applyProtection="0">
      <alignment horizontal="left" vertical="top" indent="1"/>
    </xf>
    <xf numFmtId="0" fontId="36" fillId="89" borderId="73" applyNumberFormat="0" applyProtection="0">
      <alignment horizontal="left" vertical="top" indent="1"/>
    </xf>
    <xf numFmtId="0" fontId="36" fillId="89" borderId="73" applyNumberFormat="0" applyProtection="0">
      <alignment horizontal="left" vertical="top" indent="1"/>
    </xf>
    <xf numFmtId="0" fontId="36" fillId="89" borderId="73" applyNumberFormat="0" applyProtection="0">
      <alignment horizontal="left" vertical="top" indent="1"/>
    </xf>
    <xf numFmtId="0" fontId="36" fillId="89" borderId="73" applyNumberFormat="0" applyProtection="0">
      <alignment horizontal="left" vertical="top" indent="1"/>
    </xf>
    <xf numFmtId="0" fontId="36" fillId="89" borderId="73" applyNumberFormat="0" applyProtection="0">
      <alignment horizontal="left" vertical="top" indent="1"/>
    </xf>
    <xf numFmtId="0" fontId="36" fillId="89" borderId="73" applyNumberFormat="0" applyProtection="0">
      <alignment horizontal="left" vertical="top" indent="1"/>
    </xf>
    <xf numFmtId="0" fontId="36" fillId="89" borderId="73" applyNumberFormat="0" applyProtection="0">
      <alignment horizontal="left" vertical="top" indent="1"/>
    </xf>
    <xf numFmtId="0" fontId="36" fillId="89" borderId="73" applyNumberFormat="0" applyProtection="0">
      <alignment horizontal="left" vertical="top" indent="1"/>
    </xf>
    <xf numFmtId="0" fontId="36" fillId="89" borderId="73" applyNumberFormat="0" applyProtection="0">
      <alignment horizontal="left" vertical="top" indent="1"/>
    </xf>
    <xf numFmtId="0" fontId="36" fillId="89" borderId="73" applyNumberFormat="0" applyProtection="0">
      <alignment horizontal="left" vertical="top" indent="1"/>
    </xf>
    <xf numFmtId="0" fontId="36" fillId="89" borderId="73" applyNumberFormat="0" applyProtection="0">
      <alignment horizontal="left" vertical="top" indent="1"/>
    </xf>
    <xf numFmtId="0" fontId="36" fillId="89" borderId="73" applyNumberFormat="0" applyProtection="0">
      <alignment horizontal="left" vertical="top" indent="1"/>
    </xf>
    <xf numFmtId="0" fontId="36" fillId="89" borderId="73" applyNumberFormat="0" applyProtection="0">
      <alignment horizontal="left" vertical="top" indent="1"/>
    </xf>
    <xf numFmtId="0" fontId="36" fillId="89" borderId="73" applyNumberFormat="0" applyProtection="0">
      <alignment horizontal="left" vertical="top" indent="1"/>
    </xf>
    <xf numFmtId="0" fontId="36" fillId="89" borderId="73" applyNumberFormat="0" applyProtection="0">
      <alignment horizontal="left" vertical="top" indent="1"/>
    </xf>
    <xf numFmtId="0" fontId="36" fillId="89" borderId="73" applyNumberFormat="0" applyProtection="0">
      <alignment horizontal="left" vertical="top" indent="1"/>
    </xf>
    <xf numFmtId="0" fontId="36" fillId="89" borderId="73" applyNumberFormat="0" applyProtection="0">
      <alignment horizontal="left" vertical="top" indent="1"/>
    </xf>
    <xf numFmtId="0" fontId="36" fillId="89" borderId="73" applyNumberFormat="0" applyProtection="0">
      <alignment horizontal="left" vertical="top" indent="1"/>
    </xf>
    <xf numFmtId="0" fontId="36" fillId="89" borderId="73" applyNumberFormat="0" applyProtection="0">
      <alignment horizontal="left" vertical="top" indent="1"/>
    </xf>
    <xf numFmtId="0" fontId="36" fillId="89" borderId="73" applyNumberFormat="0" applyProtection="0">
      <alignment horizontal="left" vertical="top" indent="1"/>
    </xf>
    <xf numFmtId="0" fontId="36" fillId="89" borderId="73" applyNumberFormat="0" applyProtection="0">
      <alignment horizontal="left" vertical="top" indent="1"/>
    </xf>
    <xf numFmtId="0" fontId="36" fillId="89" borderId="73" applyNumberFormat="0" applyProtection="0">
      <alignment horizontal="left" vertical="top" indent="1"/>
    </xf>
    <xf numFmtId="0" fontId="36" fillId="89" borderId="73" applyNumberFormat="0" applyProtection="0">
      <alignment horizontal="left" vertical="top" indent="1"/>
    </xf>
    <xf numFmtId="0" fontId="36" fillId="89" borderId="73" applyNumberFormat="0" applyProtection="0">
      <alignment horizontal="left" vertical="top" indent="1"/>
    </xf>
    <xf numFmtId="0" fontId="36" fillId="89" borderId="73" applyNumberFormat="0" applyProtection="0">
      <alignment horizontal="left" vertical="top" indent="1"/>
    </xf>
    <xf numFmtId="0" fontId="36" fillId="89" borderId="73" applyNumberFormat="0" applyProtection="0">
      <alignment horizontal="left" vertical="top" indent="1"/>
    </xf>
    <xf numFmtId="4" fontId="254" fillId="96" borderId="0" applyNumberFormat="0" applyProtection="0">
      <alignment horizontal="left" vertical="center" indent="1"/>
    </xf>
    <xf numFmtId="4" fontId="102" fillId="92" borderId="73" applyNumberFormat="0" applyProtection="0">
      <alignment horizontal="right" vertical="center"/>
    </xf>
    <xf numFmtId="4" fontId="102" fillId="92" borderId="73" applyNumberFormat="0" applyProtection="0">
      <alignment horizontal="right" vertical="center"/>
    </xf>
    <xf numFmtId="4" fontId="102" fillId="92" borderId="73" applyNumberFormat="0" applyProtection="0">
      <alignment horizontal="right" vertical="center"/>
    </xf>
    <xf numFmtId="4" fontId="102" fillId="92" borderId="73" applyNumberFormat="0" applyProtection="0">
      <alignment horizontal="right" vertical="center"/>
    </xf>
    <xf numFmtId="4" fontId="102" fillId="92" borderId="73" applyNumberFormat="0" applyProtection="0">
      <alignment horizontal="right" vertical="center"/>
    </xf>
    <xf numFmtId="4" fontId="102" fillId="92" borderId="73" applyNumberFormat="0" applyProtection="0">
      <alignment horizontal="right" vertical="center"/>
    </xf>
    <xf numFmtId="4" fontId="102" fillId="92" borderId="73" applyNumberFormat="0" applyProtection="0">
      <alignment horizontal="right" vertical="center"/>
    </xf>
    <xf numFmtId="4" fontId="102" fillId="92" borderId="73" applyNumberFormat="0" applyProtection="0">
      <alignment horizontal="right" vertical="center"/>
    </xf>
    <xf numFmtId="4" fontId="102" fillId="92" borderId="73" applyNumberFormat="0" applyProtection="0">
      <alignment horizontal="right" vertical="center"/>
    </xf>
    <xf numFmtId="4" fontId="102" fillId="92" borderId="73" applyNumberFormat="0" applyProtection="0">
      <alignment horizontal="right" vertical="center"/>
    </xf>
    <xf numFmtId="4" fontId="102" fillId="92" borderId="73" applyNumberFormat="0" applyProtection="0">
      <alignment horizontal="right" vertical="center"/>
    </xf>
    <xf numFmtId="4" fontId="102" fillId="92" borderId="73" applyNumberFormat="0" applyProtection="0">
      <alignment horizontal="right" vertical="center"/>
    </xf>
    <xf numFmtId="4" fontId="102" fillId="92" borderId="73" applyNumberFormat="0" applyProtection="0">
      <alignment horizontal="right" vertical="center"/>
    </xf>
    <xf numFmtId="4" fontId="102" fillId="92" borderId="73" applyNumberFormat="0" applyProtection="0">
      <alignment horizontal="right" vertical="center"/>
    </xf>
    <xf numFmtId="4" fontId="102" fillId="92" borderId="73" applyNumberFormat="0" applyProtection="0">
      <alignment horizontal="right" vertical="center"/>
    </xf>
    <xf numFmtId="4" fontId="102" fillId="92" borderId="73" applyNumberFormat="0" applyProtection="0">
      <alignment horizontal="right" vertical="center"/>
    </xf>
    <xf numFmtId="4" fontId="102" fillId="92" borderId="73" applyNumberFormat="0" applyProtection="0">
      <alignment horizontal="right" vertical="center"/>
    </xf>
    <xf numFmtId="4" fontId="102" fillId="92" borderId="73" applyNumberFormat="0" applyProtection="0">
      <alignment horizontal="right" vertical="center"/>
    </xf>
    <xf numFmtId="4" fontId="102" fillId="92" borderId="73" applyNumberFormat="0" applyProtection="0">
      <alignment horizontal="right" vertical="center"/>
    </xf>
    <xf numFmtId="4" fontId="102" fillId="92" borderId="73" applyNumberFormat="0" applyProtection="0">
      <alignment horizontal="right" vertical="center"/>
    </xf>
    <xf numFmtId="4" fontId="102" fillId="92" borderId="73" applyNumberFormat="0" applyProtection="0">
      <alignment horizontal="right" vertical="center"/>
    </xf>
    <xf numFmtId="4" fontId="102" fillId="92" borderId="73" applyNumberFormat="0" applyProtection="0">
      <alignment horizontal="right" vertical="center"/>
    </xf>
    <xf numFmtId="4" fontId="102" fillId="92" borderId="73" applyNumberFormat="0" applyProtection="0">
      <alignment horizontal="right" vertical="center"/>
    </xf>
    <xf numFmtId="4" fontId="102" fillId="92" borderId="73" applyNumberFormat="0" applyProtection="0">
      <alignment horizontal="right" vertical="center"/>
    </xf>
    <xf numFmtId="4" fontId="102" fillId="92" borderId="73" applyNumberFormat="0" applyProtection="0">
      <alignment horizontal="right" vertical="center"/>
    </xf>
    <xf numFmtId="4" fontId="102" fillId="92" borderId="73" applyNumberFormat="0" applyProtection="0">
      <alignment horizontal="right" vertical="center"/>
    </xf>
    <xf numFmtId="4" fontId="102" fillId="92" borderId="73" applyNumberFormat="0" applyProtection="0">
      <alignment horizontal="right" vertical="center"/>
    </xf>
    <xf numFmtId="4" fontId="102" fillId="92" borderId="73" applyNumberFormat="0" applyProtection="0">
      <alignment horizontal="right" vertical="center"/>
    </xf>
    <xf numFmtId="4" fontId="102" fillId="92" borderId="73" applyNumberFormat="0" applyProtection="0">
      <alignment horizontal="right" vertical="center"/>
    </xf>
    <xf numFmtId="4" fontId="102" fillId="92" borderId="73" applyNumberFormat="0" applyProtection="0">
      <alignment horizontal="right" vertical="center"/>
    </xf>
    <xf numFmtId="4" fontId="102" fillId="92" borderId="73" applyNumberFormat="0" applyProtection="0">
      <alignment horizontal="right" vertical="center"/>
    </xf>
    <xf numFmtId="4" fontId="102" fillId="92" borderId="73" applyNumberFormat="0" applyProtection="0">
      <alignment horizontal="right" vertical="center"/>
    </xf>
    <xf numFmtId="4" fontId="102" fillId="92" borderId="73" applyNumberFormat="0" applyProtection="0">
      <alignment horizontal="right" vertical="center"/>
    </xf>
    <xf numFmtId="4" fontId="102" fillId="92" borderId="73" applyNumberFormat="0" applyProtection="0">
      <alignment horizontal="right" vertical="center"/>
    </xf>
    <xf numFmtId="4" fontId="102" fillId="92" borderId="73" applyNumberFormat="0" applyProtection="0">
      <alignment horizontal="right" vertical="center"/>
    </xf>
    <xf numFmtId="4" fontId="102" fillId="92" borderId="73" applyNumberFormat="0" applyProtection="0">
      <alignment horizontal="right" vertical="center"/>
    </xf>
    <xf numFmtId="4" fontId="102" fillId="92" borderId="73" applyNumberFormat="0" applyProtection="0">
      <alignment horizontal="right" vertical="center"/>
    </xf>
    <xf numFmtId="4" fontId="102" fillId="92" borderId="73" applyNumberFormat="0" applyProtection="0">
      <alignment horizontal="right" vertical="center"/>
    </xf>
    <xf numFmtId="4" fontId="102" fillId="92" borderId="73" applyNumberFormat="0" applyProtection="0">
      <alignment horizontal="right" vertical="center"/>
    </xf>
    <xf numFmtId="4" fontId="102" fillId="92" borderId="73" applyNumberFormat="0" applyProtection="0">
      <alignment horizontal="right" vertical="center"/>
    </xf>
    <xf numFmtId="4" fontId="102" fillId="92" borderId="73" applyNumberFormat="0" applyProtection="0">
      <alignment horizontal="right" vertical="center"/>
    </xf>
    <xf numFmtId="4" fontId="102" fillId="92" borderId="73" applyNumberFormat="0" applyProtection="0">
      <alignment horizontal="right" vertical="center"/>
    </xf>
    <xf numFmtId="4" fontId="102" fillId="92" borderId="73" applyNumberFormat="0" applyProtection="0">
      <alignment horizontal="right" vertical="center"/>
    </xf>
    <xf numFmtId="4" fontId="102" fillId="92" borderId="73" applyNumberFormat="0" applyProtection="0">
      <alignment horizontal="right" vertical="center"/>
    </xf>
    <xf numFmtId="4" fontId="102" fillId="92" borderId="73" applyNumberFormat="0" applyProtection="0">
      <alignment horizontal="right" vertical="center"/>
    </xf>
    <xf numFmtId="4" fontId="102" fillId="92" borderId="73" applyNumberFormat="0" applyProtection="0">
      <alignment horizontal="right" vertical="center"/>
    </xf>
    <xf numFmtId="4" fontId="102" fillId="92" borderId="73" applyNumberFormat="0" applyProtection="0">
      <alignment horizontal="right" vertical="center"/>
    </xf>
    <xf numFmtId="4" fontId="102" fillId="92" borderId="73" applyNumberFormat="0" applyProtection="0">
      <alignment horizontal="right" vertical="center"/>
    </xf>
    <xf numFmtId="4" fontId="102" fillId="92" borderId="73" applyNumberFormat="0" applyProtection="0">
      <alignment horizontal="right" vertical="center"/>
    </xf>
    <xf numFmtId="4" fontId="102" fillId="92" borderId="73" applyNumberFormat="0" applyProtection="0">
      <alignment horizontal="right" vertical="center"/>
    </xf>
    <xf numFmtId="4" fontId="102" fillId="92" borderId="73" applyNumberFormat="0" applyProtection="0">
      <alignment horizontal="right" vertical="center"/>
    </xf>
    <xf numFmtId="4" fontId="102" fillId="92" borderId="73" applyNumberFormat="0" applyProtection="0">
      <alignment horizontal="right" vertical="center"/>
    </xf>
    <xf numFmtId="4" fontId="102" fillId="92" borderId="73" applyNumberFormat="0" applyProtection="0">
      <alignment horizontal="right" vertical="center"/>
    </xf>
    <xf numFmtId="4" fontId="102" fillId="92" borderId="73" applyNumberFormat="0" applyProtection="0">
      <alignment horizontal="right" vertical="center"/>
    </xf>
    <xf numFmtId="4" fontId="102" fillId="92" borderId="73" applyNumberFormat="0" applyProtection="0">
      <alignment horizontal="right" vertical="center"/>
    </xf>
    <xf numFmtId="4" fontId="102" fillId="92" borderId="73" applyNumberFormat="0" applyProtection="0">
      <alignment horizontal="right" vertical="center"/>
    </xf>
    <xf numFmtId="4" fontId="102" fillId="92" borderId="73" applyNumberFormat="0" applyProtection="0">
      <alignment horizontal="right" vertical="center"/>
    </xf>
    <xf numFmtId="4" fontId="102" fillId="92" borderId="73" applyNumberFormat="0" applyProtection="0">
      <alignment horizontal="right" vertical="center"/>
    </xf>
    <xf numFmtId="4" fontId="102" fillId="92" borderId="73" applyNumberFormat="0" applyProtection="0">
      <alignment horizontal="right" vertical="center"/>
    </xf>
    <xf numFmtId="4" fontId="102" fillId="92" borderId="73" applyNumberFormat="0" applyProtection="0">
      <alignment horizontal="right" vertical="center"/>
    </xf>
    <xf numFmtId="4" fontId="102" fillId="92" borderId="73" applyNumberFormat="0" applyProtection="0">
      <alignment horizontal="right" vertical="center"/>
    </xf>
    <xf numFmtId="4" fontId="102" fillId="92" borderId="73" applyNumberFormat="0" applyProtection="0">
      <alignment horizontal="right" vertical="center"/>
    </xf>
    <xf numFmtId="4" fontId="102" fillId="92" borderId="73" applyNumberFormat="0" applyProtection="0">
      <alignment horizontal="right" vertical="center"/>
    </xf>
    <xf numFmtId="4" fontId="102" fillId="92" borderId="73" applyNumberFormat="0" applyProtection="0">
      <alignment horizontal="right" vertical="center"/>
    </xf>
    <xf numFmtId="4" fontId="102" fillId="92" borderId="73" applyNumberFormat="0" applyProtection="0">
      <alignment horizontal="right" vertical="center"/>
    </xf>
    <xf numFmtId="4" fontId="102" fillId="92" borderId="73" applyNumberFormat="0" applyProtection="0">
      <alignment horizontal="right" vertical="center"/>
    </xf>
    <xf numFmtId="4" fontId="102" fillId="92" borderId="73" applyNumberFormat="0" applyProtection="0">
      <alignment horizontal="right" vertical="center"/>
    </xf>
    <xf numFmtId="4" fontId="102" fillId="92" borderId="73" applyNumberFormat="0" applyProtection="0">
      <alignment horizontal="right" vertical="center"/>
    </xf>
    <xf numFmtId="4" fontId="102" fillId="92" borderId="73" applyNumberFormat="0" applyProtection="0">
      <alignment horizontal="right" vertical="center"/>
    </xf>
    <xf numFmtId="4" fontId="102" fillId="92" borderId="73" applyNumberFormat="0" applyProtection="0">
      <alignment horizontal="right" vertical="center"/>
    </xf>
    <xf numFmtId="4" fontId="102" fillId="92" borderId="73" applyNumberFormat="0" applyProtection="0">
      <alignment horizontal="right" vertical="center"/>
    </xf>
    <xf numFmtId="4" fontId="102" fillId="92" borderId="73" applyNumberFormat="0" applyProtection="0">
      <alignment horizontal="right" vertical="center"/>
    </xf>
    <xf numFmtId="4" fontId="102" fillId="92" borderId="73" applyNumberFormat="0" applyProtection="0">
      <alignment horizontal="right" vertical="center"/>
    </xf>
    <xf numFmtId="4" fontId="102" fillId="92" borderId="73" applyNumberFormat="0" applyProtection="0">
      <alignment horizontal="right" vertical="center"/>
    </xf>
    <xf numFmtId="4" fontId="102" fillId="92" borderId="73" applyNumberFormat="0" applyProtection="0">
      <alignment horizontal="right" vertical="center"/>
    </xf>
    <xf numFmtId="4" fontId="102" fillId="92" borderId="73" applyNumberFormat="0" applyProtection="0">
      <alignment horizontal="right" vertical="center"/>
    </xf>
    <xf numFmtId="4" fontId="102" fillId="92" borderId="73" applyNumberFormat="0" applyProtection="0">
      <alignment horizontal="right" vertical="center"/>
    </xf>
    <xf numFmtId="4" fontId="102" fillId="92" borderId="73" applyNumberFormat="0" applyProtection="0">
      <alignment horizontal="right" vertical="center"/>
    </xf>
    <xf numFmtId="4" fontId="102" fillId="92" borderId="73" applyNumberFormat="0" applyProtection="0">
      <alignment horizontal="right" vertical="center"/>
    </xf>
    <xf numFmtId="4" fontId="102" fillId="92" borderId="73" applyNumberFormat="0" applyProtection="0">
      <alignment horizontal="right" vertical="center"/>
    </xf>
    <xf numFmtId="4" fontId="102" fillId="92" borderId="73" applyNumberFormat="0" applyProtection="0">
      <alignment horizontal="right" vertical="center"/>
    </xf>
    <xf numFmtId="4" fontId="102" fillId="92" borderId="73" applyNumberFormat="0" applyProtection="0">
      <alignment horizontal="right" vertical="center"/>
    </xf>
    <xf numFmtId="4" fontId="102" fillId="92" borderId="73" applyNumberFormat="0" applyProtection="0">
      <alignment horizontal="right" vertical="center"/>
    </xf>
    <xf numFmtId="4" fontId="102" fillId="92" borderId="73" applyNumberFormat="0" applyProtection="0">
      <alignment horizontal="right" vertical="center"/>
    </xf>
    <xf numFmtId="4" fontId="102" fillId="92" borderId="73" applyNumberFormat="0" applyProtection="0">
      <alignment horizontal="right" vertical="center"/>
    </xf>
    <xf numFmtId="4" fontId="102" fillId="92" borderId="73" applyNumberFormat="0" applyProtection="0">
      <alignment horizontal="right" vertical="center"/>
    </xf>
    <xf numFmtId="4" fontId="102" fillId="92" borderId="73" applyNumberFormat="0" applyProtection="0">
      <alignment horizontal="right" vertical="center"/>
    </xf>
    <xf numFmtId="4" fontId="102" fillId="92" borderId="73" applyNumberFormat="0" applyProtection="0">
      <alignment horizontal="right" vertical="center"/>
    </xf>
    <xf numFmtId="4" fontId="102" fillId="92" borderId="73" applyNumberFormat="0" applyProtection="0">
      <alignment horizontal="right" vertical="center"/>
    </xf>
    <xf numFmtId="4" fontId="102" fillId="92" borderId="73" applyNumberFormat="0" applyProtection="0">
      <alignment horizontal="right" vertical="center"/>
    </xf>
    <xf numFmtId="4" fontId="102" fillId="92" borderId="73" applyNumberFormat="0" applyProtection="0">
      <alignment horizontal="right" vertical="center"/>
    </xf>
    <xf numFmtId="4" fontId="102" fillId="92" borderId="73" applyNumberFormat="0" applyProtection="0">
      <alignment horizontal="right" vertical="center"/>
    </xf>
    <xf numFmtId="4" fontId="102" fillId="92" borderId="73" applyNumberFormat="0" applyProtection="0">
      <alignment horizontal="right" vertical="center"/>
    </xf>
    <xf numFmtId="4" fontId="102" fillId="92" borderId="73" applyNumberFormat="0" applyProtection="0">
      <alignment horizontal="right" vertical="center"/>
    </xf>
    <xf numFmtId="4" fontId="102" fillId="92" borderId="73" applyNumberFormat="0" applyProtection="0">
      <alignment horizontal="right" vertical="center"/>
    </xf>
    <xf numFmtId="4" fontId="102" fillId="92" borderId="73" applyNumberFormat="0" applyProtection="0">
      <alignment horizontal="right" vertical="center"/>
    </xf>
    <xf numFmtId="4" fontId="102" fillId="92" borderId="73" applyNumberFormat="0" applyProtection="0">
      <alignment horizontal="right" vertical="center"/>
    </xf>
    <xf numFmtId="4" fontId="102" fillId="92" borderId="73" applyNumberFormat="0" applyProtection="0">
      <alignment horizontal="right" vertical="center"/>
    </xf>
    <xf numFmtId="4" fontId="102" fillId="92" borderId="73" applyNumberFormat="0" applyProtection="0">
      <alignment horizontal="right" vertical="center"/>
    </xf>
    <xf numFmtId="4" fontId="102" fillId="92" borderId="73" applyNumberFormat="0" applyProtection="0">
      <alignment horizontal="right" vertical="center"/>
    </xf>
    <xf numFmtId="4" fontId="102" fillId="92" borderId="73" applyNumberFormat="0" applyProtection="0">
      <alignment horizontal="right" vertical="center"/>
    </xf>
    <xf numFmtId="4" fontId="102" fillId="92" borderId="73" applyNumberFormat="0" applyProtection="0">
      <alignment horizontal="right" vertical="center"/>
    </xf>
    <xf numFmtId="4" fontId="102" fillId="92" borderId="73" applyNumberFormat="0" applyProtection="0">
      <alignment horizontal="right" vertical="center"/>
    </xf>
    <xf numFmtId="4" fontId="102" fillId="92" borderId="73" applyNumberFormat="0" applyProtection="0">
      <alignment horizontal="right" vertical="center"/>
    </xf>
    <xf numFmtId="4" fontId="102" fillId="92" borderId="73" applyNumberFormat="0" applyProtection="0">
      <alignment horizontal="right" vertical="center"/>
    </xf>
    <xf numFmtId="4" fontId="102" fillId="92" borderId="73" applyNumberFormat="0" applyProtection="0">
      <alignment horizontal="right" vertical="center"/>
    </xf>
    <xf numFmtId="4" fontId="102" fillId="92" borderId="73" applyNumberFormat="0" applyProtection="0">
      <alignment horizontal="right" vertical="center"/>
    </xf>
    <xf numFmtId="4" fontId="102" fillId="92" borderId="73" applyNumberFormat="0" applyProtection="0">
      <alignment horizontal="right" vertical="center"/>
    </xf>
    <xf numFmtId="4" fontId="102" fillId="92" borderId="73" applyNumberFormat="0" applyProtection="0">
      <alignment horizontal="right" vertical="center"/>
    </xf>
    <xf numFmtId="4" fontId="102" fillId="92" borderId="73" applyNumberFormat="0" applyProtection="0">
      <alignment horizontal="right" vertical="center"/>
    </xf>
    <xf numFmtId="4" fontId="102" fillId="92" borderId="73" applyNumberFormat="0" applyProtection="0">
      <alignment horizontal="right" vertical="center"/>
    </xf>
    <xf numFmtId="4" fontId="102" fillId="92" borderId="73" applyNumberFormat="0" applyProtection="0">
      <alignment horizontal="right" vertical="center"/>
    </xf>
    <xf numFmtId="4" fontId="102" fillId="92" borderId="73" applyNumberFormat="0" applyProtection="0">
      <alignment horizontal="right" vertical="center"/>
    </xf>
    <xf numFmtId="4" fontId="102" fillId="92" borderId="73" applyNumberFormat="0" applyProtection="0">
      <alignment horizontal="right" vertical="center"/>
    </xf>
    <xf numFmtId="4" fontId="102" fillId="92" borderId="73" applyNumberFormat="0" applyProtection="0">
      <alignment horizontal="right" vertical="center"/>
    </xf>
    <xf numFmtId="4" fontId="102" fillId="92" borderId="73" applyNumberFormat="0" applyProtection="0">
      <alignment horizontal="right" vertical="center"/>
    </xf>
    <xf numFmtId="4" fontId="102" fillId="92" borderId="73" applyNumberFormat="0" applyProtection="0">
      <alignment horizontal="right" vertical="center"/>
    </xf>
    <xf numFmtId="4" fontId="102" fillId="92" borderId="73" applyNumberFormat="0" applyProtection="0">
      <alignment horizontal="right" vertical="center"/>
    </xf>
    <xf numFmtId="4" fontId="102" fillId="92" borderId="73" applyNumberFormat="0" applyProtection="0">
      <alignment horizontal="right" vertical="center"/>
    </xf>
    <xf numFmtId="4" fontId="102" fillId="92" borderId="73" applyNumberFormat="0" applyProtection="0">
      <alignment horizontal="right" vertical="center"/>
    </xf>
    <xf numFmtId="4" fontId="102" fillId="92" borderId="73" applyNumberFormat="0" applyProtection="0">
      <alignment horizontal="right" vertical="center"/>
    </xf>
    <xf numFmtId="4" fontId="102" fillId="92" borderId="73" applyNumberFormat="0" applyProtection="0">
      <alignment horizontal="right" vertical="center"/>
    </xf>
    <xf numFmtId="4" fontId="102" fillId="92" borderId="73" applyNumberFormat="0" applyProtection="0">
      <alignment horizontal="right" vertical="center"/>
    </xf>
    <xf numFmtId="4" fontId="102" fillId="92" borderId="73" applyNumberFormat="0" applyProtection="0">
      <alignment horizontal="right" vertical="center"/>
    </xf>
    <xf numFmtId="4" fontId="102" fillId="92" borderId="73" applyNumberFormat="0" applyProtection="0">
      <alignment horizontal="right" vertical="center"/>
    </xf>
    <xf numFmtId="4" fontId="102" fillId="92" borderId="73" applyNumberFormat="0" applyProtection="0">
      <alignment horizontal="right" vertical="center"/>
    </xf>
    <xf numFmtId="4" fontId="102" fillId="92" borderId="73" applyNumberFormat="0" applyProtection="0">
      <alignment horizontal="right" vertical="center"/>
    </xf>
    <xf numFmtId="4" fontId="102" fillId="92" borderId="73" applyNumberFormat="0" applyProtection="0">
      <alignment horizontal="right" vertical="center"/>
    </xf>
    <xf numFmtId="4" fontId="102" fillId="92" borderId="73" applyNumberFormat="0" applyProtection="0">
      <alignment horizontal="right" vertical="center"/>
    </xf>
    <xf numFmtId="4" fontId="102" fillId="92" borderId="73" applyNumberFormat="0" applyProtection="0">
      <alignment horizontal="right" vertical="center"/>
    </xf>
    <xf numFmtId="4" fontId="102" fillId="92" borderId="73" applyNumberFormat="0" applyProtection="0">
      <alignment horizontal="right" vertical="center"/>
    </xf>
    <xf numFmtId="4" fontId="102" fillId="92" borderId="73" applyNumberFormat="0" applyProtection="0">
      <alignment horizontal="right" vertical="center"/>
    </xf>
    <xf numFmtId="4" fontId="102" fillId="92" borderId="73" applyNumberFormat="0" applyProtection="0">
      <alignment horizontal="right" vertical="center"/>
    </xf>
    <xf numFmtId="4" fontId="102" fillId="92" borderId="73" applyNumberFormat="0" applyProtection="0">
      <alignment horizontal="right" vertical="center"/>
    </xf>
    <xf numFmtId="4" fontId="102" fillId="92" borderId="73" applyNumberFormat="0" applyProtection="0">
      <alignment horizontal="right" vertical="center"/>
    </xf>
    <xf numFmtId="4" fontId="102" fillId="92" borderId="73" applyNumberFormat="0" applyProtection="0">
      <alignment horizontal="right" vertical="center"/>
    </xf>
    <xf numFmtId="4" fontId="102" fillId="92" borderId="73" applyNumberFormat="0" applyProtection="0">
      <alignment horizontal="right" vertical="center"/>
    </xf>
    <xf numFmtId="4" fontId="102" fillId="92" borderId="73" applyNumberFormat="0" applyProtection="0">
      <alignment horizontal="right" vertical="center"/>
    </xf>
    <xf numFmtId="4" fontId="102" fillId="92" borderId="73" applyNumberFormat="0" applyProtection="0">
      <alignment horizontal="right" vertical="center"/>
    </xf>
    <xf numFmtId="4" fontId="102" fillId="92" borderId="73" applyNumberFormat="0" applyProtection="0">
      <alignment horizontal="right" vertical="center"/>
    </xf>
    <xf numFmtId="4" fontId="102" fillId="92" borderId="73" applyNumberFormat="0" applyProtection="0">
      <alignment horizontal="right" vertical="center"/>
    </xf>
    <xf numFmtId="4" fontId="102" fillId="92" borderId="73" applyNumberFormat="0" applyProtection="0">
      <alignment horizontal="right" vertical="center"/>
    </xf>
    <xf numFmtId="4" fontId="102" fillId="92" borderId="73" applyNumberFormat="0" applyProtection="0">
      <alignment horizontal="right" vertical="center"/>
    </xf>
    <xf numFmtId="4" fontId="102" fillId="92" borderId="73" applyNumberFormat="0" applyProtection="0">
      <alignment horizontal="right" vertical="center"/>
    </xf>
    <xf numFmtId="4" fontId="102" fillId="92" borderId="73" applyNumberFormat="0" applyProtection="0">
      <alignment horizontal="right" vertical="center"/>
    </xf>
    <xf numFmtId="4" fontId="102" fillId="92" borderId="73" applyNumberFormat="0" applyProtection="0">
      <alignment horizontal="right" vertical="center"/>
    </xf>
    <xf numFmtId="4" fontId="102" fillId="92" borderId="73" applyNumberFormat="0" applyProtection="0">
      <alignment horizontal="right" vertical="center"/>
    </xf>
    <xf numFmtId="4" fontId="102" fillId="92" borderId="73" applyNumberFormat="0" applyProtection="0">
      <alignment horizontal="right" vertical="center"/>
    </xf>
    <xf numFmtId="4" fontId="102" fillId="92" borderId="73" applyNumberFormat="0" applyProtection="0">
      <alignment horizontal="right" vertical="center"/>
    </xf>
    <xf numFmtId="4" fontId="102" fillId="92" borderId="73" applyNumberFormat="0" applyProtection="0">
      <alignment horizontal="right" vertical="center"/>
    </xf>
    <xf numFmtId="4" fontId="102" fillId="92" borderId="73" applyNumberFormat="0" applyProtection="0">
      <alignment horizontal="right" vertical="center"/>
    </xf>
    <xf numFmtId="4" fontId="102" fillId="92" borderId="73" applyNumberFormat="0" applyProtection="0">
      <alignment horizontal="right" vertical="center"/>
    </xf>
    <xf numFmtId="4" fontId="102" fillId="92" borderId="73" applyNumberFormat="0" applyProtection="0">
      <alignment horizontal="right" vertical="center"/>
    </xf>
    <xf numFmtId="4" fontId="102" fillId="92" borderId="73" applyNumberFormat="0" applyProtection="0">
      <alignment horizontal="right" vertical="center"/>
    </xf>
    <xf numFmtId="4" fontId="102" fillId="92" borderId="73" applyNumberFormat="0" applyProtection="0">
      <alignment horizontal="right" vertical="center"/>
    </xf>
    <xf numFmtId="4" fontId="102" fillId="92" borderId="73" applyNumberFormat="0" applyProtection="0">
      <alignment horizontal="right" vertical="center"/>
    </xf>
    <xf numFmtId="4" fontId="102" fillId="92" borderId="73" applyNumberFormat="0" applyProtection="0">
      <alignment horizontal="right" vertical="center"/>
    </xf>
    <xf numFmtId="4" fontId="102" fillId="92" borderId="73" applyNumberFormat="0" applyProtection="0">
      <alignment horizontal="right" vertical="center"/>
    </xf>
    <xf numFmtId="4" fontId="102" fillId="92" borderId="73" applyNumberFormat="0" applyProtection="0">
      <alignment horizontal="right" vertical="center"/>
    </xf>
    <xf numFmtId="4" fontId="102" fillId="92" borderId="73" applyNumberFormat="0" applyProtection="0">
      <alignment horizontal="right" vertical="center"/>
    </xf>
    <xf numFmtId="4" fontId="102" fillId="92" borderId="73" applyNumberFormat="0" applyProtection="0">
      <alignment horizontal="right" vertical="center"/>
    </xf>
    <xf numFmtId="4" fontId="102" fillId="92" borderId="73" applyNumberFormat="0" applyProtection="0">
      <alignment horizontal="right" vertical="center"/>
    </xf>
    <xf numFmtId="4" fontId="102" fillId="92" borderId="73" applyNumberFormat="0" applyProtection="0">
      <alignment horizontal="right" vertical="center"/>
    </xf>
    <xf numFmtId="4" fontId="102" fillId="92" borderId="73" applyNumberFormat="0" applyProtection="0">
      <alignment horizontal="right" vertical="center"/>
    </xf>
    <xf numFmtId="4" fontId="102" fillId="92" borderId="73" applyNumberFormat="0" applyProtection="0">
      <alignment horizontal="right" vertical="center"/>
    </xf>
    <xf numFmtId="4" fontId="102" fillId="92" borderId="73" applyNumberFormat="0" applyProtection="0">
      <alignment horizontal="right" vertical="center"/>
    </xf>
    <xf numFmtId="4" fontId="102" fillId="92" borderId="73" applyNumberFormat="0" applyProtection="0">
      <alignment horizontal="right" vertical="center"/>
    </xf>
    <xf numFmtId="4" fontId="102" fillId="92" borderId="73" applyNumberFormat="0" applyProtection="0">
      <alignment horizontal="right" vertical="center"/>
    </xf>
    <xf numFmtId="4" fontId="102" fillId="92" borderId="73" applyNumberFormat="0" applyProtection="0">
      <alignment horizontal="right" vertical="center"/>
    </xf>
    <xf numFmtId="4" fontId="102" fillId="92" borderId="73" applyNumberFormat="0" applyProtection="0">
      <alignment horizontal="right" vertical="center"/>
    </xf>
    <xf numFmtId="4" fontId="102" fillId="92" borderId="73" applyNumberFormat="0" applyProtection="0">
      <alignment horizontal="right" vertical="center"/>
    </xf>
    <xf numFmtId="4" fontId="102" fillId="92" borderId="73" applyNumberFormat="0" applyProtection="0">
      <alignment horizontal="right" vertical="center"/>
    </xf>
    <xf numFmtId="4" fontId="102" fillId="92" borderId="73" applyNumberFormat="0" applyProtection="0">
      <alignment horizontal="right" vertical="center"/>
    </xf>
    <xf numFmtId="4" fontId="102" fillId="92" borderId="73" applyNumberFormat="0" applyProtection="0">
      <alignment horizontal="right" vertical="center"/>
    </xf>
    <xf numFmtId="4" fontId="102" fillId="92" borderId="73" applyNumberFormat="0" applyProtection="0">
      <alignment horizontal="right" vertical="center"/>
    </xf>
    <xf numFmtId="4" fontId="102" fillId="92" borderId="73" applyNumberFormat="0" applyProtection="0">
      <alignment horizontal="right" vertical="center"/>
    </xf>
    <xf numFmtId="4" fontId="102" fillId="92" borderId="73" applyNumberFormat="0" applyProtection="0">
      <alignment horizontal="right" vertical="center"/>
    </xf>
    <xf numFmtId="4" fontId="102" fillId="92" borderId="73" applyNumberFormat="0" applyProtection="0">
      <alignment horizontal="right" vertical="center"/>
    </xf>
    <xf numFmtId="4" fontId="102" fillId="92" borderId="73" applyNumberFormat="0" applyProtection="0">
      <alignment horizontal="right" vertical="center"/>
    </xf>
    <xf numFmtId="4" fontId="102" fillId="92" borderId="73" applyNumberFormat="0" applyProtection="0">
      <alignment horizontal="right" vertical="center"/>
    </xf>
    <xf numFmtId="4" fontId="102" fillId="92" borderId="73" applyNumberFormat="0" applyProtection="0">
      <alignment horizontal="right" vertical="center"/>
    </xf>
    <xf numFmtId="4" fontId="102" fillId="92" borderId="73" applyNumberFormat="0" applyProtection="0">
      <alignment horizontal="right" vertical="center"/>
    </xf>
    <xf numFmtId="4" fontId="102" fillId="92" borderId="73" applyNumberFormat="0" applyProtection="0">
      <alignment horizontal="right" vertical="center"/>
    </xf>
    <xf numFmtId="4" fontId="102" fillId="92" borderId="73" applyNumberFormat="0" applyProtection="0">
      <alignment horizontal="right" vertical="center"/>
    </xf>
    <xf numFmtId="4" fontId="102" fillId="92" borderId="73" applyNumberFormat="0" applyProtection="0">
      <alignment horizontal="right" vertical="center"/>
    </xf>
    <xf numFmtId="4" fontId="102" fillId="92" borderId="73" applyNumberFormat="0" applyProtection="0">
      <alignment horizontal="right" vertical="center"/>
    </xf>
    <xf numFmtId="4" fontId="102" fillId="92" borderId="73" applyNumberFormat="0" applyProtection="0">
      <alignment horizontal="right" vertical="center"/>
    </xf>
    <xf numFmtId="4" fontId="102" fillId="92" borderId="73" applyNumberFormat="0" applyProtection="0">
      <alignment horizontal="right" vertical="center"/>
    </xf>
    <xf numFmtId="4" fontId="102" fillId="92" borderId="73" applyNumberFormat="0" applyProtection="0">
      <alignment horizontal="right" vertical="center"/>
    </xf>
    <xf numFmtId="4" fontId="102" fillId="92" borderId="73" applyNumberFormat="0" applyProtection="0">
      <alignment horizontal="right" vertical="center"/>
    </xf>
    <xf numFmtId="4" fontId="102" fillId="92" borderId="73" applyNumberFormat="0" applyProtection="0">
      <alignment horizontal="right" vertical="center"/>
    </xf>
    <xf numFmtId="4" fontId="102" fillId="92" borderId="73" applyNumberFormat="0" applyProtection="0">
      <alignment horizontal="right" vertical="center"/>
    </xf>
    <xf numFmtId="4" fontId="102" fillId="92" borderId="73" applyNumberFormat="0" applyProtection="0">
      <alignment horizontal="right" vertical="center"/>
    </xf>
    <xf numFmtId="4" fontId="102" fillId="92" borderId="73" applyNumberFormat="0" applyProtection="0">
      <alignment horizontal="right" vertical="center"/>
    </xf>
    <xf numFmtId="4" fontId="102" fillId="92" borderId="73" applyNumberFormat="0" applyProtection="0">
      <alignment horizontal="right" vertical="center"/>
    </xf>
    <xf numFmtId="4" fontId="102" fillId="92" borderId="73" applyNumberFormat="0" applyProtection="0">
      <alignment horizontal="right" vertical="center"/>
    </xf>
    <xf numFmtId="4" fontId="102" fillId="92" borderId="73" applyNumberFormat="0" applyProtection="0">
      <alignment horizontal="right" vertical="center"/>
    </xf>
    <xf numFmtId="4" fontId="102" fillId="92" borderId="73" applyNumberFormat="0" applyProtection="0">
      <alignment horizontal="right" vertical="center"/>
    </xf>
    <xf numFmtId="4" fontId="102" fillId="92" borderId="73" applyNumberFormat="0" applyProtection="0">
      <alignment horizontal="right" vertical="center"/>
    </xf>
    <xf numFmtId="4" fontId="102" fillId="92" borderId="73" applyNumberFormat="0" applyProtection="0">
      <alignment horizontal="right" vertical="center"/>
    </xf>
    <xf numFmtId="4" fontId="102" fillId="92" borderId="73" applyNumberFormat="0" applyProtection="0">
      <alignment horizontal="right" vertical="center"/>
    </xf>
    <xf numFmtId="4" fontId="102" fillId="92" borderId="73" applyNumberFormat="0" applyProtection="0">
      <alignment horizontal="right" vertical="center"/>
    </xf>
    <xf numFmtId="4" fontId="102" fillId="92" borderId="73" applyNumberFormat="0" applyProtection="0">
      <alignment horizontal="right" vertical="center"/>
    </xf>
    <xf numFmtId="4" fontId="102" fillId="92" borderId="73" applyNumberFormat="0" applyProtection="0">
      <alignment horizontal="right" vertical="center"/>
    </xf>
    <xf numFmtId="4" fontId="102" fillId="92" borderId="73" applyNumberFormat="0" applyProtection="0">
      <alignment horizontal="right" vertical="center"/>
    </xf>
    <xf numFmtId="4" fontId="102" fillId="92" borderId="73" applyNumberFormat="0" applyProtection="0">
      <alignment horizontal="right" vertical="center"/>
    </xf>
    <xf numFmtId="4" fontId="102" fillId="92" borderId="73" applyNumberFormat="0" applyProtection="0">
      <alignment horizontal="right" vertical="center"/>
    </xf>
    <xf numFmtId="4" fontId="102" fillId="92" borderId="73" applyNumberFormat="0" applyProtection="0">
      <alignment horizontal="right" vertical="center"/>
    </xf>
    <xf numFmtId="4" fontId="102" fillId="92" borderId="73" applyNumberFormat="0" applyProtection="0">
      <alignment horizontal="right" vertical="center"/>
    </xf>
    <xf numFmtId="4" fontId="102" fillId="92" borderId="73" applyNumberFormat="0" applyProtection="0">
      <alignment horizontal="right" vertical="center"/>
    </xf>
    <xf numFmtId="4" fontId="102" fillId="92" borderId="73" applyNumberFormat="0" applyProtection="0">
      <alignment horizontal="right" vertical="center"/>
    </xf>
    <xf numFmtId="4" fontId="102" fillId="92" borderId="73" applyNumberFormat="0" applyProtection="0">
      <alignment horizontal="right" vertical="center"/>
    </xf>
    <xf numFmtId="4" fontId="102" fillId="92" borderId="73" applyNumberFormat="0" applyProtection="0">
      <alignment horizontal="right" vertical="center"/>
    </xf>
    <xf numFmtId="4" fontId="102" fillId="92" borderId="73" applyNumberFormat="0" applyProtection="0">
      <alignment horizontal="right" vertical="center"/>
    </xf>
    <xf numFmtId="4" fontId="102" fillId="92" borderId="73" applyNumberFormat="0" applyProtection="0">
      <alignment horizontal="right" vertical="center"/>
    </xf>
    <xf numFmtId="4" fontId="102" fillId="92" borderId="73" applyNumberFormat="0" applyProtection="0">
      <alignment horizontal="right" vertical="center"/>
    </xf>
    <xf numFmtId="4" fontId="102" fillId="92" borderId="73" applyNumberFormat="0" applyProtection="0">
      <alignment horizontal="right" vertical="center"/>
    </xf>
    <xf numFmtId="4" fontId="102" fillId="92" borderId="73" applyNumberFormat="0" applyProtection="0">
      <alignment horizontal="right" vertical="center"/>
    </xf>
    <xf numFmtId="4" fontId="102" fillId="92" borderId="73" applyNumberFormat="0" applyProtection="0">
      <alignment horizontal="right" vertical="center"/>
    </xf>
    <xf numFmtId="4" fontId="102" fillId="92" borderId="73" applyNumberFormat="0" applyProtection="0">
      <alignment horizontal="right" vertical="center"/>
    </xf>
    <xf numFmtId="4" fontId="102" fillId="92" borderId="73" applyNumberFormat="0" applyProtection="0">
      <alignment horizontal="right" vertical="center"/>
    </xf>
    <xf numFmtId="4" fontId="102" fillId="92" borderId="73" applyNumberFormat="0" applyProtection="0">
      <alignment horizontal="right" vertical="center"/>
    </xf>
    <xf numFmtId="4" fontId="102" fillId="92" borderId="73" applyNumberFormat="0" applyProtection="0">
      <alignment horizontal="right" vertical="center"/>
    </xf>
    <xf numFmtId="4" fontId="102" fillId="92" borderId="73" applyNumberFormat="0" applyProtection="0">
      <alignment horizontal="right" vertical="center"/>
    </xf>
    <xf numFmtId="4" fontId="102" fillId="92" borderId="73" applyNumberFormat="0" applyProtection="0">
      <alignment horizontal="right" vertical="center"/>
    </xf>
    <xf numFmtId="4" fontId="102" fillId="92" borderId="73" applyNumberFormat="0" applyProtection="0">
      <alignment horizontal="right" vertical="center"/>
    </xf>
    <xf numFmtId="4" fontId="102" fillId="92" borderId="73" applyNumberFormat="0" applyProtection="0">
      <alignment horizontal="right" vertical="center"/>
    </xf>
    <xf numFmtId="4" fontId="102" fillId="92" borderId="73" applyNumberFormat="0" applyProtection="0">
      <alignment horizontal="right" vertical="center"/>
    </xf>
    <xf numFmtId="4" fontId="102" fillId="92" borderId="73" applyNumberFormat="0" applyProtection="0">
      <alignment horizontal="right" vertical="center"/>
    </xf>
    <xf numFmtId="4" fontId="102" fillId="92" borderId="73" applyNumberFormat="0" applyProtection="0">
      <alignment horizontal="right" vertical="center"/>
    </xf>
    <xf numFmtId="4" fontId="102" fillId="92" borderId="73" applyNumberFormat="0" applyProtection="0">
      <alignment horizontal="right" vertical="center"/>
    </xf>
    <xf numFmtId="4" fontId="102" fillId="92" borderId="73" applyNumberFormat="0" applyProtection="0">
      <alignment horizontal="right" vertical="center"/>
    </xf>
    <xf numFmtId="4" fontId="102" fillId="92" borderId="73" applyNumberFormat="0" applyProtection="0">
      <alignment horizontal="right" vertical="center"/>
    </xf>
    <xf numFmtId="4" fontId="102" fillId="92" borderId="73" applyNumberFormat="0" applyProtection="0">
      <alignment horizontal="right" vertical="center"/>
    </xf>
    <xf numFmtId="4" fontId="102" fillId="92" borderId="73" applyNumberFormat="0" applyProtection="0">
      <alignment horizontal="right" vertical="center"/>
    </xf>
    <xf numFmtId="4" fontId="102" fillId="92" borderId="73" applyNumberFormat="0" applyProtection="0">
      <alignment horizontal="right" vertical="center"/>
    </xf>
    <xf numFmtId="4" fontId="102" fillId="92" borderId="73" applyNumberFormat="0" applyProtection="0">
      <alignment horizontal="right" vertical="center"/>
    </xf>
    <xf numFmtId="4" fontId="102" fillId="92" borderId="73" applyNumberFormat="0" applyProtection="0">
      <alignment horizontal="right" vertical="center"/>
    </xf>
    <xf numFmtId="4" fontId="102" fillId="92" borderId="73" applyNumberFormat="0" applyProtection="0">
      <alignment horizontal="right" vertical="center"/>
    </xf>
    <xf numFmtId="4" fontId="102" fillId="92" borderId="73" applyNumberFormat="0" applyProtection="0">
      <alignment horizontal="right" vertical="center"/>
    </xf>
    <xf numFmtId="4" fontId="102" fillId="92" borderId="73" applyNumberFormat="0" applyProtection="0">
      <alignment horizontal="right" vertical="center"/>
    </xf>
    <xf numFmtId="4" fontId="102" fillId="92" borderId="73" applyNumberFormat="0" applyProtection="0">
      <alignment horizontal="right" vertical="center"/>
    </xf>
    <xf numFmtId="4" fontId="102" fillId="92" borderId="73" applyNumberFormat="0" applyProtection="0">
      <alignment horizontal="right" vertical="center"/>
    </xf>
    <xf numFmtId="4" fontId="102" fillId="92" borderId="73" applyNumberFormat="0" applyProtection="0">
      <alignment horizontal="right" vertical="center"/>
    </xf>
    <xf numFmtId="4" fontId="102" fillId="92" borderId="73" applyNumberFormat="0" applyProtection="0">
      <alignment horizontal="right" vertical="center"/>
    </xf>
    <xf numFmtId="4" fontId="102" fillId="92" borderId="73" applyNumberFormat="0" applyProtection="0">
      <alignment horizontal="right" vertical="center"/>
    </xf>
    <xf numFmtId="4" fontId="102" fillId="92" borderId="73" applyNumberFormat="0" applyProtection="0">
      <alignment horizontal="right" vertical="center"/>
    </xf>
    <xf numFmtId="4" fontId="102" fillId="92" borderId="73" applyNumberFormat="0" applyProtection="0">
      <alignment horizontal="right" vertical="center"/>
    </xf>
    <xf numFmtId="4" fontId="102" fillId="92" borderId="73" applyNumberFormat="0" applyProtection="0">
      <alignment horizontal="right" vertical="center"/>
    </xf>
    <xf numFmtId="4" fontId="102" fillId="92" borderId="73" applyNumberFormat="0" applyProtection="0">
      <alignment horizontal="right" vertical="center"/>
    </xf>
    <xf numFmtId="4" fontId="102" fillId="92" borderId="73" applyNumberFormat="0" applyProtection="0">
      <alignment horizontal="right" vertical="center"/>
    </xf>
    <xf numFmtId="4" fontId="102" fillId="92" borderId="73" applyNumberFormat="0" applyProtection="0">
      <alignment horizontal="right" vertical="center"/>
    </xf>
    <xf numFmtId="4" fontId="102" fillId="92" borderId="73" applyNumberFormat="0" applyProtection="0">
      <alignment horizontal="right" vertical="center"/>
    </xf>
    <xf numFmtId="4" fontId="102" fillId="92" borderId="73" applyNumberFormat="0" applyProtection="0">
      <alignment horizontal="right" vertical="center"/>
    </xf>
    <xf numFmtId="4" fontId="102" fillId="92" borderId="73" applyNumberFormat="0" applyProtection="0">
      <alignment horizontal="right" vertical="center"/>
    </xf>
    <xf numFmtId="4" fontId="102" fillId="92" borderId="73" applyNumberFormat="0" applyProtection="0">
      <alignment horizontal="right" vertical="center"/>
    </xf>
    <xf numFmtId="4" fontId="102" fillId="92" borderId="73" applyNumberFormat="0" applyProtection="0">
      <alignment horizontal="right" vertical="center"/>
    </xf>
    <xf numFmtId="4" fontId="102" fillId="92" borderId="73" applyNumberFormat="0" applyProtection="0">
      <alignment horizontal="right" vertical="center"/>
    </xf>
    <xf numFmtId="4" fontId="102" fillId="92" borderId="73" applyNumberFormat="0" applyProtection="0">
      <alignment horizontal="right" vertical="center"/>
    </xf>
    <xf numFmtId="4" fontId="102" fillId="92" borderId="73" applyNumberFormat="0" applyProtection="0">
      <alignment horizontal="right" vertical="center"/>
    </xf>
    <xf numFmtId="4" fontId="102" fillId="92" borderId="73" applyNumberFormat="0" applyProtection="0">
      <alignment horizontal="right" vertical="center"/>
    </xf>
    <xf numFmtId="4" fontId="102" fillId="92" borderId="73" applyNumberFormat="0" applyProtection="0">
      <alignment horizontal="right" vertical="center"/>
    </xf>
    <xf numFmtId="4" fontId="102" fillId="92" borderId="73" applyNumberFormat="0" applyProtection="0">
      <alignment horizontal="right" vertical="center"/>
    </xf>
    <xf numFmtId="4" fontId="102" fillId="92" borderId="73" applyNumberFormat="0" applyProtection="0">
      <alignment horizontal="right" vertical="center"/>
    </xf>
    <xf numFmtId="4" fontId="102" fillId="92" borderId="73" applyNumberFormat="0" applyProtection="0">
      <alignment horizontal="right" vertical="center"/>
    </xf>
    <xf numFmtId="4" fontId="102" fillId="92" borderId="73" applyNumberFormat="0" applyProtection="0">
      <alignment horizontal="right" vertical="center"/>
    </xf>
    <xf numFmtId="4" fontId="102" fillId="92" borderId="73" applyNumberFormat="0" applyProtection="0">
      <alignment horizontal="right" vertical="center"/>
    </xf>
    <xf numFmtId="4" fontId="102" fillId="92" borderId="73" applyNumberFormat="0" applyProtection="0">
      <alignment horizontal="right" vertical="center"/>
    </xf>
    <xf numFmtId="4" fontId="102" fillId="92" borderId="73" applyNumberFormat="0" applyProtection="0">
      <alignment horizontal="right" vertical="center"/>
    </xf>
    <xf numFmtId="4" fontId="102" fillId="92" borderId="73" applyNumberFormat="0" applyProtection="0">
      <alignment horizontal="right" vertical="center"/>
    </xf>
    <xf numFmtId="4" fontId="102" fillId="92" borderId="73" applyNumberFormat="0" applyProtection="0">
      <alignment horizontal="right" vertical="center"/>
    </xf>
    <xf numFmtId="4" fontId="102" fillId="92" borderId="73" applyNumberFormat="0" applyProtection="0">
      <alignment horizontal="right" vertical="center"/>
    </xf>
    <xf numFmtId="4" fontId="102" fillId="92" borderId="73" applyNumberFormat="0" applyProtection="0">
      <alignment horizontal="right" vertical="center"/>
    </xf>
    <xf numFmtId="4" fontId="102" fillId="92" borderId="73" applyNumberFormat="0" applyProtection="0">
      <alignment horizontal="right" vertical="center"/>
    </xf>
    <xf numFmtId="4" fontId="102" fillId="92" borderId="73" applyNumberFormat="0" applyProtection="0">
      <alignment horizontal="right" vertical="center"/>
    </xf>
    <xf numFmtId="4" fontId="102" fillId="92" borderId="73" applyNumberFormat="0" applyProtection="0">
      <alignment horizontal="right" vertical="center"/>
    </xf>
    <xf numFmtId="4" fontId="102" fillId="92" borderId="73" applyNumberFormat="0" applyProtection="0">
      <alignment horizontal="right" vertical="center"/>
    </xf>
    <xf numFmtId="4" fontId="102" fillId="92" borderId="73" applyNumberFormat="0" applyProtection="0">
      <alignment horizontal="right" vertical="center"/>
    </xf>
    <xf numFmtId="4" fontId="102" fillId="92" borderId="73" applyNumberFormat="0" applyProtection="0">
      <alignment horizontal="right" vertical="center"/>
    </xf>
    <xf numFmtId="4" fontId="102" fillId="92" borderId="73" applyNumberFormat="0" applyProtection="0">
      <alignment horizontal="right" vertical="center"/>
    </xf>
    <xf numFmtId="4" fontId="102" fillId="92" borderId="73" applyNumberFormat="0" applyProtection="0">
      <alignment horizontal="right" vertical="center"/>
    </xf>
    <xf numFmtId="4" fontId="102" fillId="92" borderId="73" applyNumberFormat="0" applyProtection="0">
      <alignment horizontal="right" vertical="center"/>
    </xf>
    <xf numFmtId="4" fontId="102" fillId="92" borderId="73" applyNumberFormat="0" applyProtection="0">
      <alignment horizontal="right" vertical="center"/>
    </xf>
    <xf numFmtId="4" fontId="102" fillId="92" borderId="73" applyNumberFormat="0" applyProtection="0">
      <alignment horizontal="right" vertical="center"/>
    </xf>
    <xf numFmtId="4" fontId="102" fillId="92" borderId="73" applyNumberFormat="0" applyProtection="0">
      <alignment horizontal="right" vertical="center"/>
    </xf>
    <xf numFmtId="4" fontId="102" fillId="92" borderId="73" applyNumberFormat="0" applyProtection="0">
      <alignment horizontal="right" vertical="center"/>
    </xf>
    <xf numFmtId="4" fontId="102" fillId="92" borderId="73" applyNumberFormat="0" applyProtection="0">
      <alignment horizontal="right" vertical="center"/>
    </xf>
    <xf numFmtId="4" fontId="102" fillId="92" borderId="73" applyNumberFormat="0" applyProtection="0">
      <alignment horizontal="right" vertical="center"/>
    </xf>
    <xf numFmtId="4" fontId="102" fillId="92" borderId="73" applyNumberFormat="0" applyProtection="0">
      <alignment horizontal="right" vertical="center"/>
    </xf>
    <xf numFmtId="4" fontId="102" fillId="92" borderId="73" applyNumberFormat="0" applyProtection="0">
      <alignment horizontal="right" vertical="center"/>
    </xf>
    <xf numFmtId="4" fontId="102" fillId="92" borderId="73" applyNumberFormat="0" applyProtection="0">
      <alignment horizontal="right" vertical="center"/>
    </xf>
    <xf numFmtId="4" fontId="102" fillId="92" borderId="73" applyNumberFormat="0" applyProtection="0">
      <alignment horizontal="right" vertical="center"/>
    </xf>
    <xf numFmtId="4" fontId="102" fillId="92" borderId="73" applyNumberFormat="0" applyProtection="0">
      <alignment horizontal="right" vertical="center"/>
    </xf>
    <xf numFmtId="4" fontId="102" fillId="92" borderId="73" applyNumberFormat="0" applyProtection="0">
      <alignment horizontal="right" vertical="center"/>
    </xf>
    <xf numFmtId="4" fontId="102" fillId="92" borderId="73" applyNumberFormat="0" applyProtection="0">
      <alignment horizontal="right" vertical="center"/>
    </xf>
    <xf numFmtId="4" fontId="102" fillId="92" borderId="73" applyNumberFormat="0" applyProtection="0">
      <alignment horizontal="right" vertical="center"/>
    </xf>
    <xf numFmtId="4" fontId="102" fillId="92" borderId="73" applyNumberFormat="0" applyProtection="0">
      <alignment horizontal="right" vertical="center"/>
    </xf>
    <xf numFmtId="4" fontId="102" fillId="92" borderId="73" applyNumberFormat="0" applyProtection="0">
      <alignment horizontal="right" vertical="center"/>
    </xf>
    <xf numFmtId="4" fontId="102" fillId="92" borderId="73" applyNumberFormat="0" applyProtection="0">
      <alignment horizontal="right" vertical="center"/>
    </xf>
    <xf numFmtId="4" fontId="102" fillId="92" borderId="73" applyNumberFormat="0" applyProtection="0">
      <alignment horizontal="right" vertical="center"/>
    </xf>
    <xf numFmtId="4" fontId="102" fillId="92" borderId="73" applyNumberFormat="0" applyProtection="0">
      <alignment horizontal="right" vertical="center"/>
    </xf>
    <xf numFmtId="4" fontId="102" fillId="92" borderId="73" applyNumberFormat="0" applyProtection="0">
      <alignment horizontal="right" vertical="center"/>
    </xf>
    <xf numFmtId="4" fontId="102" fillId="92" borderId="73" applyNumberFormat="0" applyProtection="0">
      <alignment horizontal="right" vertical="center"/>
    </xf>
    <xf numFmtId="4" fontId="102" fillId="92" borderId="73" applyNumberFormat="0" applyProtection="0">
      <alignment horizontal="right" vertical="center"/>
    </xf>
    <xf numFmtId="4" fontId="102" fillId="92" borderId="73" applyNumberFormat="0" applyProtection="0">
      <alignment horizontal="right" vertical="center"/>
    </xf>
    <xf numFmtId="4" fontId="102" fillId="92" borderId="73" applyNumberFormat="0" applyProtection="0">
      <alignment horizontal="right" vertical="center"/>
    </xf>
    <xf numFmtId="4" fontId="102" fillId="92" borderId="73" applyNumberFormat="0" applyProtection="0">
      <alignment horizontal="right" vertical="center"/>
    </xf>
    <xf numFmtId="4" fontId="102" fillId="92" borderId="73" applyNumberFormat="0" applyProtection="0">
      <alignment horizontal="right" vertical="center"/>
    </xf>
    <xf numFmtId="4" fontId="102" fillId="92" borderId="73" applyNumberFormat="0" applyProtection="0">
      <alignment horizontal="right" vertical="center"/>
    </xf>
    <xf numFmtId="4" fontId="102" fillId="92" borderId="73" applyNumberFormat="0" applyProtection="0">
      <alignment horizontal="right" vertical="center"/>
    </xf>
    <xf numFmtId="4" fontId="102" fillId="92" borderId="73" applyNumberFormat="0" applyProtection="0">
      <alignment horizontal="right" vertical="center"/>
    </xf>
    <xf numFmtId="4" fontId="102" fillId="92" borderId="73" applyNumberFormat="0" applyProtection="0">
      <alignment horizontal="right" vertical="center"/>
    </xf>
    <xf numFmtId="4" fontId="102" fillId="92" borderId="73" applyNumberFormat="0" applyProtection="0">
      <alignment horizontal="right" vertical="center"/>
    </xf>
    <xf numFmtId="4" fontId="102" fillId="92" borderId="73" applyNumberFormat="0" applyProtection="0">
      <alignment horizontal="right" vertical="center"/>
    </xf>
    <xf numFmtId="4" fontId="102" fillId="92" borderId="73" applyNumberFormat="0" applyProtection="0">
      <alignment horizontal="right" vertical="center"/>
    </xf>
    <xf numFmtId="4" fontId="102" fillId="92" borderId="73" applyNumberFormat="0" applyProtection="0">
      <alignment horizontal="right" vertical="center"/>
    </xf>
    <xf numFmtId="4" fontId="102" fillId="92" borderId="73" applyNumberFormat="0" applyProtection="0">
      <alignment horizontal="right" vertical="center"/>
    </xf>
    <xf numFmtId="4" fontId="102" fillId="92" borderId="73" applyNumberFormat="0" applyProtection="0">
      <alignment horizontal="right" vertical="center"/>
    </xf>
    <xf numFmtId="4" fontId="102" fillId="92" borderId="73" applyNumberFormat="0" applyProtection="0">
      <alignment horizontal="right" vertical="center"/>
    </xf>
    <xf numFmtId="4" fontId="102" fillId="92" borderId="73" applyNumberFormat="0" applyProtection="0">
      <alignment horizontal="right" vertical="center"/>
    </xf>
    <xf numFmtId="4" fontId="102" fillId="92" borderId="73" applyNumberFormat="0" applyProtection="0">
      <alignment horizontal="right" vertical="center"/>
    </xf>
    <xf numFmtId="4" fontId="102" fillId="92" borderId="73" applyNumberFormat="0" applyProtection="0">
      <alignment horizontal="right" vertical="center"/>
    </xf>
    <xf numFmtId="4" fontId="102" fillId="92" borderId="73" applyNumberFormat="0" applyProtection="0">
      <alignment horizontal="right" vertical="center"/>
    </xf>
    <xf numFmtId="4" fontId="102" fillId="92" borderId="73" applyNumberFormat="0" applyProtection="0">
      <alignment horizontal="right" vertical="center"/>
    </xf>
    <xf numFmtId="4" fontId="102" fillId="92" borderId="73" applyNumberFormat="0" applyProtection="0">
      <alignment horizontal="right" vertical="center"/>
    </xf>
    <xf numFmtId="4" fontId="102" fillId="92" borderId="73" applyNumberFormat="0" applyProtection="0">
      <alignment horizontal="right" vertical="center"/>
    </xf>
    <xf numFmtId="4" fontId="102" fillId="92" borderId="73" applyNumberFormat="0" applyProtection="0">
      <alignment horizontal="right" vertical="center"/>
    </xf>
    <xf numFmtId="4" fontId="102" fillId="92" borderId="73" applyNumberFormat="0" applyProtection="0">
      <alignment horizontal="right" vertical="center"/>
    </xf>
    <xf numFmtId="4" fontId="102" fillId="92" borderId="73" applyNumberFormat="0" applyProtection="0">
      <alignment horizontal="right" vertical="center"/>
    </xf>
    <xf numFmtId="4" fontId="102" fillId="92" borderId="73" applyNumberFormat="0" applyProtection="0">
      <alignment horizontal="right" vertical="center"/>
    </xf>
    <xf numFmtId="4" fontId="102" fillId="92" borderId="73" applyNumberFormat="0" applyProtection="0">
      <alignment horizontal="right" vertical="center"/>
    </xf>
    <xf numFmtId="4" fontId="102" fillId="92" borderId="73" applyNumberFormat="0" applyProtection="0">
      <alignment horizontal="right" vertical="center"/>
    </xf>
    <xf numFmtId="4" fontId="102" fillId="92" borderId="73" applyNumberFormat="0" applyProtection="0">
      <alignment horizontal="right" vertical="center"/>
    </xf>
    <xf numFmtId="4" fontId="102" fillId="92" borderId="73" applyNumberFormat="0" applyProtection="0">
      <alignment horizontal="right" vertical="center"/>
    </xf>
    <xf numFmtId="4" fontId="102" fillId="92" borderId="73" applyNumberFormat="0" applyProtection="0">
      <alignment horizontal="right" vertical="center"/>
    </xf>
    <xf numFmtId="4" fontId="102" fillId="92" borderId="73" applyNumberFormat="0" applyProtection="0">
      <alignment horizontal="right" vertical="center"/>
    </xf>
    <xf numFmtId="4" fontId="102" fillId="92" borderId="73" applyNumberFormat="0" applyProtection="0">
      <alignment horizontal="right" vertical="center"/>
    </xf>
    <xf numFmtId="4" fontId="102" fillId="92" borderId="73" applyNumberFormat="0" applyProtection="0">
      <alignment horizontal="right" vertical="center"/>
    </xf>
    <xf numFmtId="4" fontId="102" fillId="92" borderId="73" applyNumberFormat="0" applyProtection="0">
      <alignment horizontal="right" vertical="center"/>
    </xf>
    <xf numFmtId="4" fontId="102" fillId="92" borderId="73" applyNumberFormat="0" applyProtection="0">
      <alignment horizontal="right" vertical="center"/>
    </xf>
    <xf numFmtId="4" fontId="102" fillId="92" borderId="73" applyNumberFormat="0" applyProtection="0">
      <alignment horizontal="right" vertical="center"/>
    </xf>
    <xf numFmtId="4" fontId="102" fillId="92" borderId="73" applyNumberFormat="0" applyProtection="0">
      <alignment horizontal="right" vertical="center"/>
    </xf>
    <xf numFmtId="4" fontId="102" fillId="92" borderId="73" applyNumberFormat="0" applyProtection="0">
      <alignment horizontal="right" vertical="center"/>
    </xf>
    <xf numFmtId="4" fontId="102" fillId="92" borderId="73" applyNumberFormat="0" applyProtection="0">
      <alignment horizontal="right" vertical="center"/>
    </xf>
    <xf numFmtId="4" fontId="102" fillId="92" borderId="73" applyNumberFormat="0" applyProtection="0">
      <alignment horizontal="right" vertical="center"/>
    </xf>
    <xf numFmtId="4" fontId="102" fillId="92" borderId="73" applyNumberFormat="0" applyProtection="0">
      <alignment horizontal="right" vertical="center"/>
    </xf>
    <xf numFmtId="4" fontId="102" fillId="92" borderId="73" applyNumberFormat="0" applyProtection="0">
      <alignment horizontal="right" vertical="center"/>
    </xf>
    <xf numFmtId="4" fontId="102" fillId="92" borderId="73" applyNumberFormat="0" applyProtection="0">
      <alignment horizontal="right" vertical="center"/>
    </xf>
    <xf numFmtId="4" fontId="102" fillId="92" borderId="73" applyNumberFormat="0" applyProtection="0">
      <alignment horizontal="right" vertical="center"/>
    </xf>
    <xf numFmtId="4" fontId="102" fillId="92" borderId="73" applyNumberFormat="0" applyProtection="0">
      <alignment horizontal="right" vertical="center"/>
    </xf>
    <xf numFmtId="4" fontId="102" fillId="92" borderId="73" applyNumberFormat="0" applyProtection="0">
      <alignment horizontal="right" vertical="center"/>
    </xf>
    <xf numFmtId="4" fontId="102" fillId="92" borderId="73" applyNumberFormat="0" applyProtection="0">
      <alignment horizontal="right" vertical="center"/>
    </xf>
    <xf numFmtId="4" fontId="102" fillId="92" borderId="73" applyNumberFormat="0" applyProtection="0">
      <alignment horizontal="right" vertical="center"/>
    </xf>
    <xf numFmtId="4" fontId="102" fillId="92" borderId="73" applyNumberFormat="0" applyProtection="0">
      <alignment horizontal="right" vertical="center"/>
    </xf>
    <xf numFmtId="4" fontId="102" fillId="92" borderId="73" applyNumberFormat="0" applyProtection="0">
      <alignment horizontal="right" vertical="center"/>
    </xf>
    <xf numFmtId="4" fontId="102" fillId="92" borderId="73" applyNumberFormat="0" applyProtection="0">
      <alignment horizontal="right" vertical="center"/>
    </xf>
    <xf numFmtId="4" fontId="102" fillId="92" borderId="73" applyNumberFormat="0" applyProtection="0">
      <alignment horizontal="right" vertical="center"/>
    </xf>
    <xf numFmtId="4" fontId="102" fillId="92" borderId="73" applyNumberFormat="0" applyProtection="0">
      <alignment horizontal="right" vertical="center"/>
    </xf>
    <xf numFmtId="4" fontId="102" fillId="92" borderId="73" applyNumberFormat="0" applyProtection="0">
      <alignment horizontal="right" vertical="center"/>
    </xf>
    <xf numFmtId="4" fontId="102" fillId="92" borderId="73" applyNumberFormat="0" applyProtection="0">
      <alignment horizontal="right" vertical="center"/>
    </xf>
    <xf numFmtId="4" fontId="102" fillId="92" borderId="73" applyNumberFormat="0" applyProtection="0">
      <alignment horizontal="right" vertical="center"/>
    </xf>
    <xf numFmtId="4" fontId="102" fillId="92" borderId="73" applyNumberFormat="0" applyProtection="0">
      <alignment horizontal="right" vertical="center"/>
    </xf>
    <xf numFmtId="4" fontId="102" fillId="92" borderId="73" applyNumberFormat="0" applyProtection="0">
      <alignment horizontal="right" vertical="center"/>
    </xf>
    <xf numFmtId="4" fontId="102" fillId="92" borderId="73" applyNumberFormat="0" applyProtection="0">
      <alignment horizontal="right" vertical="center"/>
    </xf>
    <xf numFmtId="4" fontId="102" fillId="92" borderId="73" applyNumberFormat="0" applyProtection="0">
      <alignment horizontal="right" vertical="center"/>
    </xf>
    <xf numFmtId="4" fontId="102" fillId="92" borderId="73" applyNumberFormat="0" applyProtection="0">
      <alignment horizontal="right" vertical="center"/>
    </xf>
    <xf numFmtId="4" fontId="102" fillId="92" borderId="73" applyNumberFormat="0" applyProtection="0">
      <alignment horizontal="right" vertical="center"/>
    </xf>
    <xf numFmtId="4" fontId="102" fillId="92" borderId="73" applyNumberFormat="0" applyProtection="0">
      <alignment horizontal="right" vertical="center"/>
    </xf>
    <xf numFmtId="4" fontId="102" fillId="92" borderId="73" applyNumberFormat="0" applyProtection="0">
      <alignment horizontal="right" vertical="center"/>
    </xf>
    <xf numFmtId="4" fontId="102" fillId="92" borderId="73" applyNumberFormat="0" applyProtection="0">
      <alignment horizontal="right" vertical="center"/>
    </xf>
    <xf numFmtId="4" fontId="102" fillId="92" borderId="73" applyNumberFormat="0" applyProtection="0">
      <alignment horizontal="right" vertical="center"/>
    </xf>
    <xf numFmtId="4" fontId="102" fillId="92" borderId="73" applyNumberFormat="0" applyProtection="0">
      <alignment horizontal="right" vertical="center"/>
    </xf>
    <xf numFmtId="4" fontId="102" fillId="92" borderId="73" applyNumberFormat="0" applyProtection="0">
      <alignment horizontal="right" vertical="center"/>
    </xf>
    <xf numFmtId="4" fontId="102" fillId="92" borderId="73" applyNumberFormat="0" applyProtection="0">
      <alignment horizontal="right" vertical="center"/>
    </xf>
    <xf numFmtId="4" fontId="102" fillId="92" borderId="73" applyNumberFormat="0" applyProtection="0">
      <alignment horizontal="right" vertical="center"/>
    </xf>
    <xf numFmtId="4" fontId="102" fillId="92" borderId="73" applyNumberFormat="0" applyProtection="0">
      <alignment horizontal="right" vertical="center"/>
    </xf>
    <xf numFmtId="4" fontId="102" fillId="92" borderId="73" applyNumberFormat="0" applyProtection="0">
      <alignment horizontal="right" vertical="center"/>
    </xf>
    <xf numFmtId="4" fontId="102" fillId="92" borderId="73" applyNumberFormat="0" applyProtection="0">
      <alignment horizontal="right" vertical="center"/>
    </xf>
    <xf numFmtId="4" fontId="102" fillId="92" borderId="73" applyNumberFormat="0" applyProtection="0">
      <alignment horizontal="right" vertical="center"/>
    </xf>
    <xf numFmtId="4" fontId="102" fillId="92" borderId="73" applyNumberFormat="0" applyProtection="0">
      <alignment horizontal="right" vertical="center"/>
    </xf>
    <xf numFmtId="4" fontId="102" fillId="92" borderId="73" applyNumberFormat="0" applyProtection="0">
      <alignment horizontal="right" vertical="center"/>
    </xf>
    <xf numFmtId="4" fontId="102" fillId="92" borderId="73" applyNumberFormat="0" applyProtection="0">
      <alignment horizontal="right" vertical="center"/>
    </xf>
    <xf numFmtId="4" fontId="102" fillId="92" borderId="73" applyNumberFormat="0" applyProtection="0">
      <alignment horizontal="right" vertical="center"/>
    </xf>
    <xf numFmtId="4" fontId="102" fillId="92" borderId="73" applyNumberFormat="0" applyProtection="0">
      <alignment horizontal="right" vertical="center"/>
    </xf>
    <xf numFmtId="4" fontId="102" fillId="92" borderId="73" applyNumberFormat="0" applyProtection="0">
      <alignment horizontal="right" vertical="center"/>
    </xf>
    <xf numFmtId="4" fontId="102" fillId="92" borderId="73" applyNumberFormat="0" applyProtection="0">
      <alignment horizontal="right" vertical="center"/>
    </xf>
    <xf numFmtId="4" fontId="102" fillId="92" borderId="73" applyNumberFormat="0" applyProtection="0">
      <alignment horizontal="right" vertical="center"/>
    </xf>
    <xf numFmtId="4" fontId="102" fillId="92" borderId="73" applyNumberFormat="0" applyProtection="0">
      <alignment horizontal="right" vertical="center"/>
    </xf>
    <xf numFmtId="4" fontId="102" fillId="92" borderId="73" applyNumberFormat="0" applyProtection="0">
      <alignment horizontal="right" vertical="center"/>
    </xf>
    <xf numFmtId="4" fontId="102" fillId="92" borderId="73" applyNumberFormat="0" applyProtection="0">
      <alignment horizontal="right" vertical="center"/>
    </xf>
    <xf numFmtId="4" fontId="102" fillId="92" borderId="73" applyNumberFormat="0" applyProtection="0">
      <alignment horizontal="right" vertical="center"/>
    </xf>
    <xf numFmtId="4" fontId="102" fillId="92" borderId="73" applyNumberFormat="0" applyProtection="0">
      <alignment horizontal="right" vertical="center"/>
    </xf>
    <xf numFmtId="4" fontId="102" fillId="92" borderId="73" applyNumberFormat="0" applyProtection="0">
      <alignment horizontal="right" vertical="center"/>
    </xf>
    <xf numFmtId="4" fontId="102" fillId="92" borderId="73" applyNumberFormat="0" applyProtection="0">
      <alignment horizontal="right" vertical="center"/>
    </xf>
    <xf numFmtId="4" fontId="102" fillId="92" borderId="73" applyNumberFormat="0" applyProtection="0">
      <alignment horizontal="right" vertical="center"/>
    </xf>
    <xf numFmtId="4" fontId="102" fillId="92" borderId="73" applyNumberFormat="0" applyProtection="0">
      <alignment horizontal="right" vertical="center"/>
    </xf>
    <xf numFmtId="4" fontId="102" fillId="92" borderId="73" applyNumberFormat="0" applyProtection="0">
      <alignment horizontal="right" vertical="center"/>
    </xf>
    <xf numFmtId="4" fontId="102" fillId="92" borderId="73" applyNumberFormat="0" applyProtection="0">
      <alignment horizontal="right" vertical="center"/>
    </xf>
    <xf numFmtId="4" fontId="102" fillId="92" borderId="73" applyNumberFormat="0" applyProtection="0">
      <alignment horizontal="right" vertical="center"/>
    </xf>
    <xf numFmtId="4" fontId="102" fillId="92" borderId="73" applyNumberFormat="0" applyProtection="0">
      <alignment horizontal="right" vertical="center"/>
    </xf>
    <xf numFmtId="4" fontId="102" fillId="92" borderId="73" applyNumberFormat="0" applyProtection="0">
      <alignment horizontal="right" vertical="center"/>
    </xf>
    <xf numFmtId="4" fontId="102" fillId="92" borderId="73" applyNumberFormat="0" applyProtection="0">
      <alignment horizontal="right" vertical="center"/>
    </xf>
    <xf numFmtId="4" fontId="102" fillId="92" borderId="73" applyNumberFormat="0" applyProtection="0">
      <alignment horizontal="right" vertical="center"/>
    </xf>
    <xf numFmtId="4" fontId="102" fillId="92" borderId="73" applyNumberFormat="0" applyProtection="0">
      <alignment horizontal="right" vertical="center"/>
    </xf>
    <xf numFmtId="4" fontId="102" fillId="92" borderId="73" applyNumberFormat="0" applyProtection="0">
      <alignment horizontal="right" vertical="center"/>
    </xf>
    <xf numFmtId="4" fontId="102" fillId="92" borderId="73" applyNumberFormat="0" applyProtection="0">
      <alignment horizontal="right" vertical="center"/>
    </xf>
    <xf numFmtId="4" fontId="102" fillId="92" borderId="73" applyNumberFormat="0" applyProtection="0">
      <alignment horizontal="right" vertical="center"/>
    </xf>
    <xf numFmtId="4" fontId="102" fillId="92" borderId="73" applyNumberFormat="0" applyProtection="0">
      <alignment horizontal="right" vertical="center"/>
    </xf>
    <xf numFmtId="4" fontId="102" fillId="92" borderId="73" applyNumberFormat="0" applyProtection="0">
      <alignment horizontal="right" vertical="center"/>
    </xf>
    <xf numFmtId="4" fontId="102" fillId="92" borderId="73" applyNumberFormat="0" applyProtection="0">
      <alignment horizontal="right" vertical="center"/>
    </xf>
    <xf numFmtId="4" fontId="102" fillId="92" borderId="73" applyNumberFormat="0" applyProtection="0">
      <alignment horizontal="right" vertical="center"/>
    </xf>
    <xf numFmtId="4" fontId="102" fillId="92" borderId="73" applyNumberFormat="0" applyProtection="0">
      <alignment horizontal="right" vertical="center"/>
    </xf>
    <xf numFmtId="4" fontId="102" fillId="92" borderId="73" applyNumberFormat="0" applyProtection="0">
      <alignment horizontal="right" vertical="center"/>
    </xf>
    <xf numFmtId="4" fontId="102" fillId="92" borderId="73" applyNumberFormat="0" applyProtection="0">
      <alignment horizontal="right" vertical="center"/>
    </xf>
    <xf numFmtId="4" fontId="102" fillId="92" borderId="73" applyNumberFormat="0" applyProtection="0">
      <alignment horizontal="right" vertical="center"/>
    </xf>
    <xf numFmtId="4" fontId="102" fillId="92" borderId="73" applyNumberFormat="0" applyProtection="0">
      <alignment horizontal="right" vertical="center"/>
    </xf>
    <xf numFmtId="4" fontId="102" fillId="92" borderId="73" applyNumberFormat="0" applyProtection="0">
      <alignment horizontal="right" vertical="center"/>
    </xf>
    <xf numFmtId="4" fontId="102" fillId="92" borderId="73" applyNumberFormat="0" applyProtection="0">
      <alignment horizontal="right" vertical="center"/>
    </xf>
    <xf numFmtId="4" fontId="102" fillId="92" borderId="73" applyNumberFormat="0" applyProtection="0">
      <alignment horizontal="right" vertical="center"/>
    </xf>
    <xf numFmtId="4" fontId="102" fillId="92" borderId="73" applyNumberFormat="0" applyProtection="0">
      <alignment horizontal="right" vertical="center"/>
    </xf>
    <xf numFmtId="4" fontId="102" fillId="92" borderId="73" applyNumberFormat="0" applyProtection="0">
      <alignment horizontal="right" vertical="center"/>
    </xf>
    <xf numFmtId="4" fontId="102" fillId="92" borderId="73" applyNumberFormat="0" applyProtection="0">
      <alignment horizontal="right" vertical="center"/>
    </xf>
    <xf numFmtId="4" fontId="102" fillId="92" borderId="73" applyNumberFormat="0" applyProtection="0">
      <alignment horizontal="right" vertical="center"/>
    </xf>
    <xf numFmtId="4" fontId="102" fillId="92" borderId="73" applyNumberFormat="0" applyProtection="0">
      <alignment horizontal="right" vertical="center"/>
    </xf>
    <xf numFmtId="4" fontId="102" fillId="92" borderId="73" applyNumberFormat="0" applyProtection="0">
      <alignment horizontal="right" vertical="center"/>
    </xf>
    <xf numFmtId="4" fontId="102" fillId="92" borderId="73" applyNumberFormat="0" applyProtection="0">
      <alignment horizontal="right" vertical="center"/>
    </xf>
    <xf numFmtId="4" fontId="102" fillId="92" borderId="73" applyNumberFormat="0" applyProtection="0">
      <alignment horizontal="right" vertical="center"/>
    </xf>
    <xf numFmtId="4" fontId="102" fillId="92" borderId="73" applyNumberFormat="0" applyProtection="0">
      <alignment horizontal="right" vertical="center"/>
    </xf>
    <xf numFmtId="4" fontId="102" fillId="92" borderId="73" applyNumberFormat="0" applyProtection="0">
      <alignment horizontal="right" vertical="center"/>
    </xf>
    <xf numFmtId="4" fontId="102" fillId="92" borderId="73" applyNumberFormat="0" applyProtection="0">
      <alignment horizontal="right" vertical="center"/>
    </xf>
    <xf numFmtId="4" fontId="102" fillId="92" borderId="73" applyNumberFormat="0" applyProtection="0">
      <alignment horizontal="right" vertical="center"/>
    </xf>
    <xf numFmtId="4" fontId="102" fillId="92" borderId="73" applyNumberFormat="0" applyProtection="0">
      <alignment horizontal="right" vertical="center"/>
    </xf>
    <xf numFmtId="4" fontId="102" fillId="92" borderId="73" applyNumberFormat="0" applyProtection="0">
      <alignment horizontal="right" vertical="center"/>
    </xf>
    <xf numFmtId="4" fontId="102" fillId="92" borderId="73" applyNumberFormat="0" applyProtection="0">
      <alignment horizontal="right" vertical="center"/>
    </xf>
    <xf numFmtId="4" fontId="102" fillId="92" borderId="73" applyNumberFormat="0" applyProtection="0">
      <alignment horizontal="right" vertical="center"/>
    </xf>
    <xf numFmtId="4" fontId="102" fillId="92" borderId="73" applyNumberFormat="0" applyProtection="0">
      <alignment horizontal="right" vertical="center"/>
    </xf>
    <xf numFmtId="4" fontId="102" fillId="92" borderId="73" applyNumberFormat="0" applyProtection="0">
      <alignment horizontal="right" vertical="center"/>
    </xf>
    <xf numFmtId="4" fontId="102" fillId="92" borderId="73" applyNumberFormat="0" applyProtection="0">
      <alignment horizontal="right" vertical="center"/>
    </xf>
    <xf numFmtId="4" fontId="102" fillId="92" borderId="73" applyNumberFormat="0" applyProtection="0">
      <alignment horizontal="right" vertical="center"/>
    </xf>
    <xf numFmtId="4" fontId="102" fillId="92" borderId="73" applyNumberFormat="0" applyProtection="0">
      <alignment horizontal="right" vertical="center"/>
    </xf>
    <xf numFmtId="4" fontId="102" fillId="92" borderId="73" applyNumberFormat="0" applyProtection="0">
      <alignment horizontal="right" vertical="center"/>
    </xf>
    <xf numFmtId="4" fontId="102" fillId="92" borderId="73" applyNumberFormat="0" applyProtection="0">
      <alignment horizontal="right" vertical="center"/>
    </xf>
    <xf numFmtId="4" fontId="102" fillId="92" borderId="73" applyNumberFormat="0" applyProtection="0">
      <alignment horizontal="right" vertical="center"/>
    </xf>
    <xf numFmtId="4" fontId="102" fillId="92" borderId="73" applyNumberFormat="0" applyProtection="0">
      <alignment horizontal="right" vertical="center"/>
    </xf>
    <xf numFmtId="4" fontId="102" fillId="92" borderId="73" applyNumberFormat="0" applyProtection="0">
      <alignment horizontal="right" vertical="center"/>
    </xf>
    <xf numFmtId="4" fontId="102" fillId="92" borderId="73" applyNumberFormat="0" applyProtection="0">
      <alignment horizontal="right" vertical="center"/>
    </xf>
    <xf numFmtId="4" fontId="102" fillId="92" borderId="73" applyNumberFormat="0" applyProtection="0">
      <alignment horizontal="right" vertical="center"/>
    </xf>
    <xf numFmtId="4" fontId="102" fillId="92" borderId="73" applyNumberFormat="0" applyProtection="0">
      <alignment horizontal="right" vertical="center"/>
    </xf>
    <xf numFmtId="4" fontId="102" fillId="92" borderId="73" applyNumberFormat="0" applyProtection="0">
      <alignment horizontal="right" vertical="center"/>
    </xf>
    <xf numFmtId="4" fontId="102" fillId="92" borderId="73" applyNumberFormat="0" applyProtection="0">
      <alignment horizontal="right" vertical="center"/>
    </xf>
    <xf numFmtId="4" fontId="102" fillId="92" borderId="73" applyNumberFormat="0" applyProtection="0">
      <alignment horizontal="right" vertical="center"/>
    </xf>
    <xf numFmtId="4" fontId="102" fillId="92" borderId="73" applyNumberFormat="0" applyProtection="0">
      <alignment horizontal="right" vertical="center"/>
    </xf>
    <xf numFmtId="4" fontId="102" fillId="92" borderId="73" applyNumberFormat="0" applyProtection="0">
      <alignment horizontal="right" vertical="center"/>
    </xf>
    <xf numFmtId="4" fontId="102" fillId="92" borderId="73" applyNumberFormat="0" applyProtection="0">
      <alignment horizontal="right" vertical="center"/>
    </xf>
    <xf numFmtId="4" fontId="102" fillId="92" borderId="73" applyNumberFormat="0" applyProtection="0">
      <alignment horizontal="right" vertical="center"/>
    </xf>
    <xf numFmtId="4" fontId="102" fillId="92" borderId="73" applyNumberFormat="0" applyProtection="0">
      <alignment horizontal="right" vertical="center"/>
    </xf>
    <xf numFmtId="4" fontId="102" fillId="92" borderId="73" applyNumberFormat="0" applyProtection="0">
      <alignment horizontal="right" vertical="center"/>
    </xf>
    <xf numFmtId="4" fontId="102" fillId="92" borderId="73" applyNumberFormat="0" applyProtection="0">
      <alignment horizontal="right" vertical="center"/>
    </xf>
    <xf numFmtId="4" fontId="102" fillId="92" borderId="73" applyNumberFormat="0" applyProtection="0">
      <alignment horizontal="right" vertical="center"/>
    </xf>
    <xf numFmtId="4" fontId="102" fillId="92" borderId="73" applyNumberFormat="0" applyProtection="0">
      <alignment horizontal="right" vertical="center"/>
    </xf>
    <xf numFmtId="4" fontId="102" fillId="92" borderId="73" applyNumberFormat="0" applyProtection="0">
      <alignment horizontal="right" vertical="center"/>
    </xf>
    <xf numFmtId="4" fontId="102" fillId="92" borderId="73" applyNumberFormat="0" applyProtection="0">
      <alignment horizontal="right" vertical="center"/>
    </xf>
    <xf numFmtId="4" fontId="102" fillId="92" borderId="73" applyNumberFormat="0" applyProtection="0">
      <alignment horizontal="right" vertical="center"/>
    </xf>
    <xf numFmtId="4" fontId="102" fillId="92" borderId="73" applyNumberFormat="0" applyProtection="0">
      <alignment horizontal="right" vertical="center"/>
    </xf>
    <xf numFmtId="4" fontId="102" fillId="92" borderId="73" applyNumberFormat="0" applyProtection="0">
      <alignment horizontal="right" vertical="center"/>
    </xf>
    <xf numFmtId="4" fontId="102" fillId="92" borderId="73" applyNumberFormat="0" applyProtection="0">
      <alignment horizontal="right" vertical="center"/>
    </xf>
    <xf numFmtId="4" fontId="102" fillId="92" borderId="73" applyNumberFormat="0" applyProtection="0">
      <alignment horizontal="right" vertical="center"/>
    </xf>
    <xf numFmtId="4" fontId="102" fillId="92" borderId="73" applyNumberFormat="0" applyProtection="0">
      <alignment horizontal="right" vertical="center"/>
    </xf>
    <xf numFmtId="4" fontId="102" fillId="92" borderId="73" applyNumberFormat="0" applyProtection="0">
      <alignment horizontal="right" vertical="center"/>
    </xf>
    <xf numFmtId="4" fontId="102" fillId="92" borderId="73" applyNumberFormat="0" applyProtection="0">
      <alignment horizontal="right" vertical="center"/>
    </xf>
    <xf numFmtId="4" fontId="102" fillId="92" borderId="73" applyNumberFormat="0" applyProtection="0">
      <alignment horizontal="right" vertical="center"/>
    </xf>
    <xf numFmtId="4" fontId="102" fillId="92" borderId="73" applyNumberFormat="0" applyProtection="0">
      <alignment horizontal="right" vertical="center"/>
    </xf>
    <xf numFmtId="4" fontId="102" fillId="92" borderId="73" applyNumberFormat="0" applyProtection="0">
      <alignment horizontal="right" vertical="center"/>
    </xf>
    <xf numFmtId="4" fontId="102" fillId="92" borderId="73" applyNumberFormat="0" applyProtection="0">
      <alignment horizontal="right" vertical="center"/>
    </xf>
    <xf numFmtId="4" fontId="102" fillId="92" borderId="73" applyNumberFormat="0" applyProtection="0">
      <alignment horizontal="right" vertical="center"/>
    </xf>
    <xf numFmtId="4" fontId="102" fillId="92" borderId="73" applyNumberFormat="0" applyProtection="0">
      <alignment horizontal="right" vertical="center"/>
    </xf>
    <xf numFmtId="4" fontId="102" fillId="92" borderId="73" applyNumberFormat="0" applyProtection="0">
      <alignment horizontal="right" vertical="center"/>
    </xf>
    <xf numFmtId="4" fontId="102" fillId="92" borderId="73" applyNumberFormat="0" applyProtection="0">
      <alignment horizontal="right" vertical="center"/>
    </xf>
    <xf numFmtId="4" fontId="102" fillId="92" borderId="73" applyNumberFormat="0" applyProtection="0">
      <alignment horizontal="right" vertical="center"/>
    </xf>
    <xf numFmtId="4" fontId="102" fillId="92" borderId="73" applyNumberFormat="0" applyProtection="0">
      <alignment horizontal="right" vertical="center"/>
    </xf>
    <xf numFmtId="4" fontId="102" fillId="92" borderId="73" applyNumberFormat="0" applyProtection="0">
      <alignment horizontal="right" vertical="center"/>
    </xf>
    <xf numFmtId="4" fontId="102" fillId="92" borderId="73" applyNumberFormat="0" applyProtection="0">
      <alignment horizontal="right" vertical="center"/>
    </xf>
    <xf numFmtId="4" fontId="102" fillId="92" borderId="73" applyNumberFormat="0" applyProtection="0">
      <alignment horizontal="right" vertical="center"/>
    </xf>
    <xf numFmtId="4" fontId="102" fillId="92" borderId="73" applyNumberFormat="0" applyProtection="0">
      <alignment horizontal="right" vertical="center"/>
    </xf>
    <xf numFmtId="4" fontId="102" fillId="92" borderId="73" applyNumberFormat="0" applyProtection="0">
      <alignment horizontal="right" vertical="center"/>
    </xf>
    <xf numFmtId="4" fontId="102" fillId="92" borderId="73" applyNumberFormat="0" applyProtection="0">
      <alignment horizontal="right" vertical="center"/>
    </xf>
    <xf numFmtId="4" fontId="102" fillId="92" borderId="73" applyNumberFormat="0" applyProtection="0">
      <alignment horizontal="right" vertical="center"/>
    </xf>
    <xf numFmtId="4" fontId="102" fillId="92" borderId="73" applyNumberFormat="0" applyProtection="0">
      <alignment horizontal="right" vertical="center"/>
    </xf>
    <xf numFmtId="4" fontId="102" fillId="92" borderId="73" applyNumberFormat="0" applyProtection="0">
      <alignment horizontal="right" vertical="center"/>
    </xf>
    <xf numFmtId="4" fontId="102" fillId="92" borderId="73" applyNumberFormat="0" applyProtection="0">
      <alignment horizontal="right" vertical="center"/>
    </xf>
    <xf numFmtId="4" fontId="102" fillId="92" borderId="73" applyNumberFormat="0" applyProtection="0">
      <alignment horizontal="right" vertical="center"/>
    </xf>
    <xf numFmtId="4" fontId="102" fillId="92" borderId="73" applyNumberFormat="0" applyProtection="0">
      <alignment horizontal="right" vertical="center"/>
    </xf>
    <xf numFmtId="4" fontId="102" fillId="92" borderId="73" applyNumberFormat="0" applyProtection="0">
      <alignment horizontal="right" vertical="center"/>
    </xf>
    <xf numFmtId="4" fontId="102" fillId="92" borderId="73" applyNumberFormat="0" applyProtection="0">
      <alignment horizontal="right" vertical="center"/>
    </xf>
    <xf numFmtId="4" fontId="102" fillId="92" borderId="73" applyNumberFormat="0" applyProtection="0">
      <alignment horizontal="right" vertical="center"/>
    </xf>
    <xf numFmtId="4" fontId="102" fillId="92" borderId="73" applyNumberFormat="0" applyProtection="0">
      <alignment horizontal="right" vertical="center"/>
    </xf>
    <xf numFmtId="4" fontId="102" fillId="92" borderId="73" applyNumberFormat="0" applyProtection="0">
      <alignment horizontal="right" vertical="center"/>
    </xf>
    <xf numFmtId="4" fontId="102" fillId="92" borderId="73" applyNumberFormat="0" applyProtection="0">
      <alignment horizontal="right" vertical="center"/>
    </xf>
    <xf numFmtId="4" fontId="102" fillId="92" borderId="73" applyNumberFormat="0" applyProtection="0">
      <alignment horizontal="right" vertical="center"/>
    </xf>
    <xf numFmtId="4" fontId="102" fillId="92" borderId="73" applyNumberFormat="0" applyProtection="0">
      <alignment horizontal="right" vertical="center"/>
    </xf>
    <xf numFmtId="4" fontId="102" fillId="92" borderId="73" applyNumberFormat="0" applyProtection="0">
      <alignment horizontal="right" vertical="center"/>
    </xf>
    <xf numFmtId="4" fontId="102" fillId="92" borderId="73" applyNumberFormat="0" applyProtection="0">
      <alignment horizontal="right" vertical="center"/>
    </xf>
    <xf numFmtId="4" fontId="102" fillId="92" borderId="73" applyNumberFormat="0" applyProtection="0">
      <alignment horizontal="right" vertical="center"/>
    </xf>
    <xf numFmtId="4" fontId="102" fillId="92" borderId="73" applyNumberFormat="0" applyProtection="0">
      <alignment horizontal="right" vertical="center"/>
    </xf>
    <xf numFmtId="4" fontId="102" fillId="92" borderId="73" applyNumberFormat="0" applyProtection="0">
      <alignment horizontal="right" vertical="center"/>
    </xf>
    <xf numFmtId="4" fontId="102" fillId="92" borderId="73" applyNumberFormat="0" applyProtection="0">
      <alignment horizontal="right" vertical="center"/>
    </xf>
    <xf numFmtId="4" fontId="102" fillId="92" borderId="73" applyNumberFormat="0" applyProtection="0">
      <alignment horizontal="right" vertical="center"/>
    </xf>
    <xf numFmtId="4" fontId="102" fillId="92" borderId="73" applyNumberFormat="0" applyProtection="0">
      <alignment horizontal="right" vertical="center"/>
    </xf>
    <xf numFmtId="4" fontId="102" fillId="92" borderId="73" applyNumberFormat="0" applyProtection="0">
      <alignment horizontal="right" vertical="center"/>
    </xf>
    <xf numFmtId="4" fontId="102" fillId="92" borderId="73" applyNumberFormat="0" applyProtection="0">
      <alignment horizontal="right" vertical="center"/>
    </xf>
    <xf numFmtId="4" fontId="102" fillId="92" borderId="73" applyNumberFormat="0" applyProtection="0">
      <alignment horizontal="right" vertical="center"/>
    </xf>
    <xf numFmtId="4" fontId="102" fillId="92" borderId="73" applyNumberFormat="0" applyProtection="0">
      <alignment horizontal="right" vertical="center"/>
    </xf>
    <xf numFmtId="4" fontId="102" fillId="92" borderId="73" applyNumberFormat="0" applyProtection="0">
      <alignment horizontal="right" vertical="center"/>
    </xf>
    <xf numFmtId="4" fontId="102" fillId="92" borderId="73" applyNumberFormat="0" applyProtection="0">
      <alignment horizontal="right" vertical="center"/>
    </xf>
    <xf numFmtId="4" fontId="102" fillId="92" borderId="73" applyNumberFormat="0" applyProtection="0">
      <alignment horizontal="right" vertical="center"/>
    </xf>
    <xf numFmtId="4" fontId="102" fillId="92" borderId="73" applyNumberFormat="0" applyProtection="0">
      <alignment horizontal="right" vertical="center"/>
    </xf>
    <xf numFmtId="4" fontId="102" fillId="92" borderId="73" applyNumberFormat="0" applyProtection="0">
      <alignment horizontal="right" vertical="center"/>
    </xf>
    <xf numFmtId="4" fontId="102" fillId="92" borderId="73" applyNumberFormat="0" applyProtection="0">
      <alignment horizontal="right" vertical="center"/>
    </xf>
    <xf numFmtId="4" fontId="102" fillId="92" borderId="73" applyNumberFormat="0" applyProtection="0">
      <alignment horizontal="right" vertical="center"/>
    </xf>
    <xf numFmtId="4" fontId="102" fillId="92" borderId="73" applyNumberFormat="0" applyProtection="0">
      <alignment horizontal="right" vertical="center"/>
    </xf>
    <xf numFmtId="4" fontId="102" fillId="92" borderId="73" applyNumberFormat="0" applyProtection="0">
      <alignment horizontal="right" vertical="center"/>
    </xf>
    <xf numFmtId="4" fontId="102" fillId="92" borderId="73" applyNumberFormat="0" applyProtection="0">
      <alignment horizontal="right" vertical="center"/>
    </xf>
    <xf numFmtId="4" fontId="102" fillId="92" borderId="73" applyNumberFormat="0" applyProtection="0">
      <alignment horizontal="right" vertical="center"/>
    </xf>
    <xf numFmtId="4" fontId="102" fillId="92" borderId="73" applyNumberFormat="0" applyProtection="0">
      <alignment horizontal="right" vertical="center"/>
    </xf>
    <xf numFmtId="4" fontId="102" fillId="92" borderId="73" applyNumberFormat="0" applyProtection="0">
      <alignment horizontal="right" vertical="center"/>
    </xf>
    <xf numFmtId="4" fontId="102" fillId="92" borderId="73" applyNumberFormat="0" applyProtection="0">
      <alignment horizontal="right" vertical="center"/>
    </xf>
    <xf numFmtId="4" fontId="102" fillId="92" borderId="73" applyNumberFormat="0" applyProtection="0">
      <alignment horizontal="right" vertical="center"/>
    </xf>
    <xf numFmtId="4" fontId="102" fillId="92" borderId="73" applyNumberFormat="0" applyProtection="0">
      <alignment horizontal="right" vertical="center"/>
    </xf>
    <xf numFmtId="4" fontId="102" fillId="92" borderId="73" applyNumberFormat="0" applyProtection="0">
      <alignment horizontal="right" vertical="center"/>
    </xf>
    <xf numFmtId="4" fontId="102" fillId="92" borderId="73" applyNumberFormat="0" applyProtection="0">
      <alignment horizontal="right" vertical="center"/>
    </xf>
    <xf numFmtId="4" fontId="102" fillId="92" borderId="73" applyNumberFormat="0" applyProtection="0">
      <alignment horizontal="right" vertical="center"/>
    </xf>
    <xf numFmtId="4" fontId="102" fillId="92" borderId="73" applyNumberFormat="0" applyProtection="0">
      <alignment horizontal="right" vertical="center"/>
    </xf>
    <xf numFmtId="4" fontId="102" fillId="92" borderId="73" applyNumberFormat="0" applyProtection="0">
      <alignment horizontal="right" vertical="center"/>
    </xf>
    <xf numFmtId="4" fontId="102" fillId="92" borderId="73" applyNumberFormat="0" applyProtection="0">
      <alignment horizontal="right" vertical="center"/>
    </xf>
    <xf numFmtId="4" fontId="102" fillId="92" borderId="73" applyNumberFormat="0" applyProtection="0">
      <alignment horizontal="right" vertical="center"/>
    </xf>
    <xf numFmtId="4" fontId="102" fillId="92" borderId="73" applyNumberFormat="0" applyProtection="0">
      <alignment horizontal="right" vertical="center"/>
    </xf>
    <xf numFmtId="4" fontId="102" fillId="92" borderId="73" applyNumberFormat="0" applyProtection="0">
      <alignment horizontal="right" vertical="center"/>
    </xf>
    <xf numFmtId="4" fontId="102" fillId="92" borderId="73" applyNumberFormat="0" applyProtection="0">
      <alignment horizontal="right" vertical="center"/>
    </xf>
    <xf numFmtId="4" fontId="102" fillId="92" borderId="73" applyNumberFormat="0" applyProtection="0">
      <alignment horizontal="right" vertical="center"/>
    </xf>
    <xf numFmtId="4" fontId="102" fillId="92" borderId="73" applyNumberFormat="0" applyProtection="0">
      <alignment horizontal="right" vertical="center"/>
    </xf>
    <xf numFmtId="4" fontId="102" fillId="92" borderId="73" applyNumberFormat="0" applyProtection="0">
      <alignment horizontal="right" vertical="center"/>
    </xf>
    <xf numFmtId="4" fontId="102" fillId="92" borderId="73" applyNumberFormat="0" applyProtection="0">
      <alignment horizontal="right" vertical="center"/>
    </xf>
    <xf numFmtId="4" fontId="102" fillId="92" borderId="73" applyNumberFormat="0" applyProtection="0">
      <alignment horizontal="right" vertical="center"/>
    </xf>
    <xf numFmtId="4" fontId="102" fillId="92" borderId="73" applyNumberFormat="0" applyProtection="0">
      <alignment horizontal="right" vertical="center"/>
    </xf>
    <xf numFmtId="4" fontId="102" fillId="92" borderId="73" applyNumberFormat="0" applyProtection="0">
      <alignment horizontal="right" vertical="center"/>
    </xf>
    <xf numFmtId="4" fontId="102" fillId="92" borderId="73" applyNumberFormat="0" applyProtection="0">
      <alignment horizontal="right" vertical="center"/>
    </xf>
    <xf numFmtId="4" fontId="102" fillId="92" borderId="73" applyNumberFormat="0" applyProtection="0">
      <alignment horizontal="right" vertical="center"/>
    </xf>
    <xf numFmtId="4" fontId="102" fillId="92" borderId="73" applyNumberFormat="0" applyProtection="0">
      <alignment horizontal="right" vertical="center"/>
    </xf>
    <xf numFmtId="4" fontId="102" fillId="92" borderId="73" applyNumberFormat="0" applyProtection="0">
      <alignment horizontal="right" vertical="center"/>
    </xf>
    <xf numFmtId="4" fontId="102" fillId="92" borderId="73" applyNumberFormat="0" applyProtection="0">
      <alignment horizontal="right" vertical="center"/>
    </xf>
    <xf numFmtId="4" fontId="102" fillId="92" borderId="73" applyNumberFormat="0" applyProtection="0">
      <alignment horizontal="right" vertical="center"/>
    </xf>
    <xf numFmtId="4" fontId="102" fillId="92" borderId="73" applyNumberFormat="0" applyProtection="0">
      <alignment horizontal="right" vertical="center"/>
    </xf>
    <xf numFmtId="4" fontId="102" fillId="92" borderId="73" applyNumberFormat="0" applyProtection="0">
      <alignment horizontal="right" vertical="center"/>
    </xf>
    <xf numFmtId="4" fontId="102" fillId="92" borderId="73" applyNumberFormat="0" applyProtection="0">
      <alignment horizontal="right" vertical="center"/>
    </xf>
    <xf numFmtId="4" fontId="102" fillId="92" borderId="73" applyNumberFormat="0" applyProtection="0">
      <alignment horizontal="right" vertical="center"/>
    </xf>
    <xf numFmtId="4" fontId="102" fillId="92" borderId="73" applyNumberFormat="0" applyProtection="0">
      <alignment horizontal="right" vertical="center"/>
    </xf>
    <xf numFmtId="4" fontId="102" fillId="92" borderId="73" applyNumberFormat="0" applyProtection="0">
      <alignment horizontal="right" vertical="center"/>
    </xf>
    <xf numFmtId="4" fontId="102" fillId="92" borderId="73" applyNumberFormat="0" applyProtection="0">
      <alignment horizontal="right" vertical="center"/>
    </xf>
    <xf numFmtId="4" fontId="102" fillId="92" borderId="73" applyNumberFormat="0" applyProtection="0">
      <alignment horizontal="right" vertical="center"/>
    </xf>
    <xf numFmtId="4" fontId="102" fillId="92" borderId="73" applyNumberFormat="0" applyProtection="0">
      <alignment horizontal="right" vertical="center"/>
    </xf>
    <xf numFmtId="4" fontId="102" fillId="92" borderId="73" applyNumberFormat="0" applyProtection="0">
      <alignment horizontal="right" vertical="center"/>
    </xf>
    <xf numFmtId="4" fontId="102" fillId="92" borderId="73" applyNumberFormat="0" applyProtection="0">
      <alignment horizontal="right" vertical="center"/>
    </xf>
    <xf numFmtId="4" fontId="102" fillId="92" borderId="73" applyNumberFormat="0" applyProtection="0">
      <alignment horizontal="right" vertical="center"/>
    </xf>
    <xf numFmtId="4" fontId="102" fillId="92" borderId="73" applyNumberFormat="0" applyProtection="0">
      <alignment horizontal="right" vertical="center"/>
    </xf>
    <xf numFmtId="4" fontId="102" fillId="92" borderId="73" applyNumberFormat="0" applyProtection="0">
      <alignment horizontal="right" vertical="center"/>
    </xf>
    <xf numFmtId="4" fontId="102" fillId="92" borderId="73" applyNumberFormat="0" applyProtection="0">
      <alignment horizontal="right" vertical="center"/>
    </xf>
    <xf numFmtId="4" fontId="102" fillId="92" borderId="73" applyNumberFormat="0" applyProtection="0">
      <alignment horizontal="right" vertical="center"/>
    </xf>
    <xf numFmtId="4" fontId="102" fillId="92" borderId="73" applyNumberFormat="0" applyProtection="0">
      <alignment horizontal="right" vertical="center"/>
    </xf>
    <xf numFmtId="4" fontId="102" fillId="92" borderId="73" applyNumberFormat="0" applyProtection="0">
      <alignment horizontal="right" vertical="center"/>
    </xf>
    <xf numFmtId="4" fontId="102" fillId="92" borderId="73" applyNumberFormat="0" applyProtection="0">
      <alignment horizontal="right" vertical="center"/>
    </xf>
    <xf numFmtId="4" fontId="102" fillId="92" borderId="73" applyNumberFormat="0" applyProtection="0">
      <alignment horizontal="right" vertical="center"/>
    </xf>
    <xf numFmtId="4" fontId="102" fillId="92" borderId="73" applyNumberFormat="0" applyProtection="0">
      <alignment horizontal="right" vertical="center"/>
    </xf>
    <xf numFmtId="4" fontId="102" fillId="92" borderId="73" applyNumberFormat="0" applyProtection="0">
      <alignment horizontal="right" vertical="center"/>
    </xf>
    <xf numFmtId="4" fontId="102" fillId="92" borderId="73" applyNumberFormat="0" applyProtection="0">
      <alignment horizontal="right" vertical="center"/>
    </xf>
    <xf numFmtId="4" fontId="102" fillId="92" borderId="73" applyNumberFormat="0" applyProtection="0">
      <alignment horizontal="right" vertical="center"/>
    </xf>
    <xf numFmtId="4" fontId="102" fillId="92" borderId="73" applyNumberFormat="0" applyProtection="0">
      <alignment horizontal="right" vertical="center"/>
    </xf>
    <xf numFmtId="4" fontId="102" fillId="92" borderId="73" applyNumberFormat="0" applyProtection="0">
      <alignment horizontal="right" vertical="center"/>
    </xf>
    <xf numFmtId="4" fontId="102" fillId="92" borderId="73" applyNumberFormat="0" applyProtection="0">
      <alignment horizontal="right" vertical="center"/>
    </xf>
    <xf numFmtId="4" fontId="102" fillId="92" borderId="73" applyNumberFormat="0" applyProtection="0">
      <alignment horizontal="right" vertical="center"/>
    </xf>
    <xf numFmtId="4" fontId="102" fillId="92" borderId="73" applyNumberFormat="0" applyProtection="0">
      <alignment horizontal="right" vertical="center"/>
    </xf>
    <xf numFmtId="4" fontId="102" fillId="92" borderId="73" applyNumberFormat="0" applyProtection="0">
      <alignment horizontal="right" vertical="center"/>
    </xf>
    <xf numFmtId="4" fontId="102" fillId="92" borderId="73" applyNumberFormat="0" applyProtection="0">
      <alignment horizontal="right" vertical="center"/>
    </xf>
    <xf numFmtId="4" fontId="102" fillId="92" borderId="73" applyNumberFormat="0" applyProtection="0">
      <alignment horizontal="right" vertical="center"/>
    </xf>
    <xf numFmtId="4" fontId="102" fillId="92" borderId="73" applyNumberFormat="0" applyProtection="0">
      <alignment horizontal="right" vertical="center"/>
    </xf>
    <xf numFmtId="4" fontId="102" fillId="92" borderId="73" applyNumberFormat="0" applyProtection="0">
      <alignment horizontal="right" vertical="center"/>
    </xf>
    <xf numFmtId="4" fontId="102" fillId="92" borderId="73" applyNumberFormat="0" applyProtection="0">
      <alignment horizontal="right" vertical="center"/>
    </xf>
    <xf numFmtId="4" fontId="102" fillId="92" borderId="73" applyNumberFormat="0" applyProtection="0">
      <alignment horizontal="right" vertical="center"/>
    </xf>
    <xf numFmtId="4" fontId="102" fillId="92" borderId="73" applyNumberFormat="0" applyProtection="0">
      <alignment horizontal="right" vertical="center"/>
    </xf>
    <xf numFmtId="4" fontId="102" fillId="92" borderId="73" applyNumberFormat="0" applyProtection="0">
      <alignment horizontal="right" vertical="center"/>
    </xf>
    <xf numFmtId="4" fontId="102" fillId="92" borderId="73" applyNumberFormat="0" applyProtection="0">
      <alignment horizontal="right" vertical="center"/>
    </xf>
    <xf numFmtId="4" fontId="102" fillId="92" borderId="73" applyNumberFormat="0" applyProtection="0">
      <alignment horizontal="right" vertical="center"/>
    </xf>
    <xf numFmtId="4" fontId="102" fillId="92" borderId="73" applyNumberFormat="0" applyProtection="0">
      <alignment horizontal="right" vertical="center"/>
    </xf>
    <xf numFmtId="4" fontId="102" fillId="92" borderId="73" applyNumberFormat="0" applyProtection="0">
      <alignment horizontal="right" vertical="center"/>
    </xf>
    <xf numFmtId="4" fontId="102" fillId="92" borderId="73" applyNumberFormat="0" applyProtection="0">
      <alignment horizontal="right" vertical="center"/>
    </xf>
    <xf numFmtId="4" fontId="102" fillId="92" borderId="73" applyNumberFormat="0" applyProtection="0">
      <alignment horizontal="right" vertical="center"/>
    </xf>
    <xf numFmtId="4" fontId="102" fillId="92" borderId="73" applyNumberFormat="0" applyProtection="0">
      <alignment horizontal="right" vertical="center"/>
    </xf>
    <xf numFmtId="4" fontId="102" fillId="92" borderId="73" applyNumberFormat="0" applyProtection="0">
      <alignment horizontal="right" vertical="center"/>
    </xf>
    <xf numFmtId="4" fontId="102" fillId="92" borderId="73" applyNumberFormat="0" applyProtection="0">
      <alignment horizontal="right" vertical="center"/>
    </xf>
    <xf numFmtId="4" fontId="102" fillId="92" borderId="73" applyNumberFormat="0" applyProtection="0">
      <alignment horizontal="right" vertical="center"/>
    </xf>
    <xf numFmtId="4" fontId="102" fillId="92" borderId="73" applyNumberFormat="0" applyProtection="0">
      <alignment horizontal="right" vertical="center"/>
    </xf>
    <xf numFmtId="4" fontId="102" fillId="92" borderId="73" applyNumberFormat="0" applyProtection="0">
      <alignment horizontal="right" vertical="center"/>
    </xf>
    <xf numFmtId="4" fontId="102" fillId="92" borderId="73" applyNumberFormat="0" applyProtection="0">
      <alignment horizontal="right" vertical="center"/>
    </xf>
    <xf numFmtId="4" fontId="102" fillId="92" borderId="73" applyNumberFormat="0" applyProtection="0">
      <alignment horizontal="right" vertical="center"/>
    </xf>
    <xf numFmtId="4" fontId="102" fillId="92" borderId="73" applyNumberFormat="0" applyProtection="0">
      <alignment horizontal="right" vertical="center"/>
    </xf>
    <xf numFmtId="4" fontId="102" fillId="92" borderId="73" applyNumberFormat="0" applyProtection="0">
      <alignment horizontal="right" vertical="center"/>
    </xf>
    <xf numFmtId="4" fontId="102" fillId="92" borderId="73" applyNumberFormat="0" applyProtection="0">
      <alignment horizontal="right" vertical="center"/>
    </xf>
    <xf numFmtId="4" fontId="102" fillId="92" borderId="73" applyNumberFormat="0" applyProtection="0">
      <alignment horizontal="right" vertical="center"/>
    </xf>
    <xf numFmtId="4" fontId="102" fillId="92" borderId="73" applyNumberFormat="0" applyProtection="0">
      <alignment horizontal="right" vertical="center"/>
    </xf>
    <xf numFmtId="4" fontId="102" fillId="92" borderId="73" applyNumberFormat="0" applyProtection="0">
      <alignment horizontal="right" vertical="center"/>
    </xf>
    <xf numFmtId="4" fontId="102" fillId="92" borderId="73" applyNumberFormat="0" applyProtection="0">
      <alignment horizontal="right" vertical="center"/>
    </xf>
    <xf numFmtId="4" fontId="102" fillId="92" borderId="73" applyNumberFormat="0" applyProtection="0">
      <alignment horizontal="right" vertical="center"/>
    </xf>
    <xf numFmtId="4" fontId="102" fillId="92" borderId="73" applyNumberFormat="0" applyProtection="0">
      <alignment horizontal="right" vertical="center"/>
    </xf>
    <xf numFmtId="4" fontId="102" fillId="92" borderId="73" applyNumberFormat="0" applyProtection="0">
      <alignment horizontal="right" vertical="center"/>
    </xf>
    <xf numFmtId="4" fontId="102" fillId="92" borderId="73" applyNumberFormat="0" applyProtection="0">
      <alignment horizontal="right" vertical="center"/>
    </xf>
    <xf numFmtId="4" fontId="102" fillId="92" borderId="73" applyNumberFormat="0" applyProtection="0">
      <alignment horizontal="right" vertical="center"/>
    </xf>
    <xf numFmtId="4" fontId="102" fillId="92" borderId="73" applyNumberFormat="0" applyProtection="0">
      <alignment horizontal="right" vertical="center"/>
    </xf>
    <xf numFmtId="4" fontId="102" fillId="92" borderId="73" applyNumberFormat="0" applyProtection="0">
      <alignment horizontal="right" vertical="center"/>
    </xf>
    <xf numFmtId="4" fontId="102" fillId="92" borderId="73" applyNumberFormat="0" applyProtection="0">
      <alignment horizontal="right" vertical="center"/>
    </xf>
    <xf numFmtId="4" fontId="102" fillId="92" borderId="73" applyNumberFormat="0" applyProtection="0">
      <alignment horizontal="right" vertical="center"/>
    </xf>
    <xf numFmtId="4" fontId="102" fillId="92" borderId="73" applyNumberFormat="0" applyProtection="0">
      <alignment horizontal="right" vertical="center"/>
    </xf>
    <xf numFmtId="4" fontId="102" fillId="92" borderId="73" applyNumberFormat="0" applyProtection="0">
      <alignment horizontal="right" vertical="center"/>
    </xf>
    <xf numFmtId="4" fontId="102" fillId="92" borderId="73" applyNumberFormat="0" applyProtection="0">
      <alignment horizontal="right" vertical="center"/>
    </xf>
    <xf numFmtId="4" fontId="102" fillId="92" borderId="73" applyNumberFormat="0" applyProtection="0">
      <alignment horizontal="right" vertical="center"/>
    </xf>
    <xf numFmtId="4" fontId="102" fillId="92" borderId="73" applyNumberFormat="0" applyProtection="0">
      <alignment horizontal="right" vertical="center"/>
    </xf>
    <xf numFmtId="4" fontId="102" fillId="92" borderId="73" applyNumberFormat="0" applyProtection="0">
      <alignment horizontal="right" vertical="center"/>
    </xf>
    <xf numFmtId="4" fontId="102" fillId="92" borderId="73" applyNumberFormat="0" applyProtection="0">
      <alignment horizontal="right" vertical="center"/>
    </xf>
    <xf numFmtId="4" fontId="102" fillId="92" borderId="73" applyNumberFormat="0" applyProtection="0">
      <alignment horizontal="right" vertical="center"/>
    </xf>
    <xf numFmtId="4" fontId="102" fillId="92" borderId="73" applyNumberFormat="0" applyProtection="0">
      <alignment horizontal="right" vertical="center"/>
    </xf>
    <xf numFmtId="4" fontId="102" fillId="92" borderId="73" applyNumberFormat="0" applyProtection="0">
      <alignment horizontal="right" vertical="center"/>
    </xf>
    <xf numFmtId="4" fontId="102" fillId="92" borderId="73" applyNumberFormat="0" applyProtection="0">
      <alignment horizontal="right" vertical="center"/>
    </xf>
    <xf numFmtId="4" fontId="102" fillId="92" borderId="73" applyNumberFormat="0" applyProtection="0">
      <alignment horizontal="right" vertical="center"/>
    </xf>
    <xf numFmtId="4" fontId="102" fillId="92" borderId="73" applyNumberFormat="0" applyProtection="0">
      <alignment horizontal="right" vertical="center"/>
    </xf>
    <xf numFmtId="4" fontId="102" fillId="92" borderId="73" applyNumberFormat="0" applyProtection="0">
      <alignment horizontal="right" vertical="center"/>
    </xf>
    <xf numFmtId="4" fontId="102" fillId="92" borderId="73" applyNumberFormat="0" applyProtection="0">
      <alignment horizontal="right" vertical="center"/>
    </xf>
    <xf numFmtId="4" fontId="102" fillId="92" borderId="73" applyNumberFormat="0" applyProtection="0">
      <alignment horizontal="right" vertical="center"/>
    </xf>
    <xf numFmtId="4" fontId="102" fillId="92" borderId="73" applyNumberFormat="0" applyProtection="0">
      <alignment horizontal="right" vertical="center"/>
    </xf>
    <xf numFmtId="4" fontId="102" fillId="92" borderId="73" applyNumberFormat="0" applyProtection="0">
      <alignment horizontal="right" vertical="center"/>
    </xf>
    <xf numFmtId="4" fontId="102" fillId="92" borderId="73" applyNumberFormat="0" applyProtection="0">
      <alignment horizontal="right" vertical="center"/>
    </xf>
    <xf numFmtId="4" fontId="102" fillId="92" borderId="73" applyNumberFormat="0" applyProtection="0">
      <alignment horizontal="right" vertical="center"/>
    </xf>
    <xf numFmtId="4" fontId="102" fillId="92" borderId="73" applyNumberFormat="0" applyProtection="0">
      <alignment horizontal="right" vertical="center"/>
    </xf>
    <xf numFmtId="4" fontId="102" fillId="92" borderId="73" applyNumberFormat="0" applyProtection="0">
      <alignment horizontal="right" vertical="center"/>
    </xf>
    <xf numFmtId="4" fontId="102" fillId="92" borderId="73" applyNumberFormat="0" applyProtection="0">
      <alignment horizontal="right" vertical="center"/>
    </xf>
    <xf numFmtId="4" fontId="102" fillId="92" borderId="73" applyNumberFormat="0" applyProtection="0">
      <alignment horizontal="right" vertical="center"/>
    </xf>
    <xf numFmtId="4" fontId="102" fillId="92" borderId="73" applyNumberFormat="0" applyProtection="0">
      <alignment horizontal="right" vertical="center"/>
    </xf>
    <xf numFmtId="4" fontId="102" fillId="92" borderId="73" applyNumberFormat="0" applyProtection="0">
      <alignment horizontal="right" vertical="center"/>
    </xf>
    <xf numFmtId="4" fontId="102" fillId="92" borderId="73" applyNumberFormat="0" applyProtection="0">
      <alignment horizontal="right" vertical="center"/>
    </xf>
    <xf numFmtId="4" fontId="102" fillId="92" borderId="73" applyNumberFormat="0" applyProtection="0">
      <alignment horizontal="right" vertical="center"/>
    </xf>
    <xf numFmtId="4" fontId="102" fillId="92" borderId="73" applyNumberFormat="0" applyProtection="0">
      <alignment horizontal="right" vertical="center"/>
    </xf>
    <xf numFmtId="4" fontId="102" fillId="92" borderId="73" applyNumberFormat="0" applyProtection="0">
      <alignment horizontal="right" vertical="center"/>
    </xf>
    <xf numFmtId="4" fontId="102" fillId="92" borderId="73" applyNumberFormat="0" applyProtection="0">
      <alignment horizontal="right" vertical="center"/>
    </xf>
    <xf numFmtId="4" fontId="102" fillId="92" borderId="73" applyNumberFormat="0" applyProtection="0">
      <alignment horizontal="right" vertical="center"/>
    </xf>
    <xf numFmtId="4" fontId="102" fillId="92" borderId="73" applyNumberFormat="0" applyProtection="0">
      <alignment horizontal="right" vertical="center"/>
    </xf>
    <xf numFmtId="4" fontId="102" fillId="92" borderId="73" applyNumberFormat="0" applyProtection="0">
      <alignment horizontal="right" vertical="center"/>
    </xf>
    <xf numFmtId="4" fontId="102" fillId="92" borderId="73" applyNumberFormat="0" applyProtection="0">
      <alignment horizontal="right" vertical="center"/>
    </xf>
    <xf numFmtId="4" fontId="102" fillId="92" borderId="73" applyNumberFormat="0" applyProtection="0">
      <alignment horizontal="right" vertical="center"/>
    </xf>
    <xf numFmtId="4" fontId="102" fillId="92" borderId="73" applyNumberFormat="0" applyProtection="0">
      <alignment horizontal="right" vertical="center"/>
    </xf>
    <xf numFmtId="4" fontId="102" fillId="92" borderId="73" applyNumberFormat="0" applyProtection="0">
      <alignment horizontal="right" vertical="center"/>
    </xf>
    <xf numFmtId="4" fontId="102" fillId="92" borderId="73" applyNumberFormat="0" applyProtection="0">
      <alignment horizontal="right" vertical="center"/>
    </xf>
    <xf numFmtId="4" fontId="102" fillId="92" borderId="73" applyNumberFormat="0" applyProtection="0">
      <alignment horizontal="right" vertical="center"/>
    </xf>
    <xf numFmtId="4" fontId="102" fillId="92" borderId="73" applyNumberFormat="0" applyProtection="0">
      <alignment horizontal="right" vertical="center"/>
    </xf>
    <xf numFmtId="4" fontId="102" fillId="92" borderId="73" applyNumberFormat="0" applyProtection="0">
      <alignment horizontal="right" vertical="center"/>
    </xf>
    <xf numFmtId="4" fontId="102" fillId="92" borderId="73" applyNumberFormat="0" applyProtection="0">
      <alignment horizontal="right" vertical="center"/>
    </xf>
    <xf numFmtId="4" fontId="102" fillId="92" borderId="73" applyNumberFormat="0" applyProtection="0">
      <alignment horizontal="right" vertical="center"/>
    </xf>
    <xf numFmtId="4" fontId="102" fillId="92" borderId="73" applyNumberFormat="0" applyProtection="0">
      <alignment horizontal="right" vertical="center"/>
    </xf>
    <xf numFmtId="4" fontId="102" fillId="92" borderId="73" applyNumberFormat="0" applyProtection="0">
      <alignment horizontal="right" vertical="center"/>
    </xf>
    <xf numFmtId="4" fontId="102" fillId="92" borderId="73" applyNumberFormat="0" applyProtection="0">
      <alignment horizontal="right" vertical="center"/>
    </xf>
    <xf numFmtId="4" fontId="102" fillId="92" borderId="73" applyNumberFormat="0" applyProtection="0">
      <alignment horizontal="right" vertical="center"/>
    </xf>
    <xf numFmtId="4" fontId="102" fillId="92" borderId="73" applyNumberFormat="0" applyProtection="0">
      <alignment horizontal="right" vertical="center"/>
    </xf>
    <xf numFmtId="4" fontId="102" fillId="92" borderId="73" applyNumberFormat="0" applyProtection="0">
      <alignment horizontal="right" vertical="center"/>
    </xf>
    <xf numFmtId="4" fontId="102" fillId="92" borderId="73" applyNumberFormat="0" applyProtection="0">
      <alignment horizontal="right" vertical="center"/>
    </xf>
    <xf numFmtId="4" fontId="102" fillId="92" borderId="73" applyNumberFormat="0" applyProtection="0">
      <alignment horizontal="right" vertical="center"/>
    </xf>
    <xf numFmtId="4" fontId="102" fillId="92" borderId="73" applyNumberFormat="0" applyProtection="0">
      <alignment horizontal="right" vertical="center"/>
    </xf>
    <xf numFmtId="4" fontId="102" fillId="92" borderId="73" applyNumberFormat="0" applyProtection="0">
      <alignment horizontal="right" vertical="center"/>
    </xf>
    <xf numFmtId="4" fontId="102" fillId="92" borderId="73" applyNumberFormat="0" applyProtection="0">
      <alignment horizontal="right" vertical="center"/>
    </xf>
    <xf numFmtId="4" fontId="102" fillId="92" borderId="73" applyNumberFormat="0" applyProtection="0">
      <alignment horizontal="right" vertical="center"/>
    </xf>
    <xf numFmtId="4" fontId="102" fillId="92" borderId="73" applyNumberFormat="0" applyProtection="0">
      <alignment horizontal="right" vertical="center"/>
    </xf>
    <xf numFmtId="4" fontId="102" fillId="92" borderId="73" applyNumberFormat="0" applyProtection="0">
      <alignment horizontal="right" vertical="center"/>
    </xf>
    <xf numFmtId="4" fontId="102" fillId="92" borderId="73" applyNumberFormat="0" applyProtection="0">
      <alignment horizontal="right" vertical="center"/>
    </xf>
    <xf numFmtId="4" fontId="102" fillId="92" borderId="73" applyNumberFormat="0" applyProtection="0">
      <alignment horizontal="right" vertical="center"/>
    </xf>
    <xf numFmtId="4" fontId="102" fillId="92" borderId="73" applyNumberFormat="0" applyProtection="0">
      <alignment horizontal="right" vertical="center"/>
    </xf>
    <xf numFmtId="4" fontId="102" fillId="92" borderId="73" applyNumberFormat="0" applyProtection="0">
      <alignment horizontal="right" vertical="center"/>
    </xf>
    <xf numFmtId="4" fontId="102" fillId="92" borderId="73" applyNumberFormat="0" applyProtection="0">
      <alignment horizontal="right" vertical="center"/>
    </xf>
    <xf numFmtId="4" fontId="102" fillId="92" borderId="73" applyNumberFormat="0" applyProtection="0">
      <alignment horizontal="right" vertical="center"/>
    </xf>
    <xf numFmtId="4" fontId="102" fillId="92" borderId="73" applyNumberFormat="0" applyProtection="0">
      <alignment horizontal="right" vertical="center"/>
    </xf>
    <xf numFmtId="4" fontId="102" fillId="92" borderId="73" applyNumberFormat="0" applyProtection="0">
      <alignment horizontal="right" vertical="center"/>
    </xf>
    <xf numFmtId="4" fontId="102" fillId="92" borderId="73" applyNumberFormat="0" applyProtection="0">
      <alignment horizontal="right" vertical="center"/>
    </xf>
    <xf numFmtId="4" fontId="102" fillId="92" borderId="73" applyNumberFormat="0" applyProtection="0">
      <alignment horizontal="right" vertical="center"/>
    </xf>
    <xf numFmtId="4" fontId="102" fillId="92" borderId="73" applyNumberFormat="0" applyProtection="0">
      <alignment horizontal="right" vertical="center"/>
    </xf>
    <xf numFmtId="4" fontId="102" fillId="92" borderId="73" applyNumberFormat="0" applyProtection="0">
      <alignment horizontal="right" vertical="center"/>
    </xf>
    <xf numFmtId="4" fontId="102" fillId="92" borderId="73" applyNumberFormat="0" applyProtection="0">
      <alignment horizontal="right" vertical="center"/>
    </xf>
    <xf numFmtId="4" fontId="102" fillId="92" borderId="73" applyNumberFormat="0" applyProtection="0">
      <alignment horizontal="right" vertical="center"/>
    </xf>
    <xf numFmtId="4" fontId="102" fillId="92" borderId="73" applyNumberFormat="0" applyProtection="0">
      <alignment horizontal="right" vertical="center"/>
    </xf>
    <xf numFmtId="4" fontId="102" fillId="92" borderId="73" applyNumberFormat="0" applyProtection="0">
      <alignment horizontal="right" vertical="center"/>
    </xf>
    <xf numFmtId="4" fontId="102" fillId="92" borderId="73" applyNumberFormat="0" applyProtection="0">
      <alignment horizontal="right" vertical="center"/>
    </xf>
    <xf numFmtId="4" fontId="102" fillId="92" borderId="73" applyNumberFormat="0" applyProtection="0">
      <alignment horizontal="right" vertical="center"/>
    </xf>
    <xf numFmtId="4" fontId="102" fillId="92" borderId="73" applyNumberFormat="0" applyProtection="0">
      <alignment horizontal="right" vertical="center"/>
    </xf>
    <xf numFmtId="4" fontId="102" fillId="92" borderId="73" applyNumberFormat="0" applyProtection="0">
      <alignment horizontal="right" vertical="center"/>
    </xf>
    <xf numFmtId="4" fontId="102" fillId="92" borderId="73" applyNumberFormat="0" applyProtection="0">
      <alignment horizontal="right" vertical="center"/>
    </xf>
    <xf numFmtId="4" fontId="102" fillId="92" borderId="73" applyNumberFormat="0" applyProtection="0">
      <alignment horizontal="right" vertical="center"/>
    </xf>
    <xf numFmtId="4" fontId="102" fillId="92" borderId="73" applyNumberFormat="0" applyProtection="0">
      <alignment horizontal="right" vertical="center"/>
    </xf>
    <xf numFmtId="4" fontId="102" fillId="92" borderId="73" applyNumberFormat="0" applyProtection="0">
      <alignment horizontal="right" vertical="center"/>
    </xf>
    <xf numFmtId="4" fontId="102" fillId="92" borderId="73" applyNumberFormat="0" applyProtection="0">
      <alignment horizontal="right" vertical="center"/>
    </xf>
    <xf numFmtId="4" fontId="102" fillId="92" borderId="73" applyNumberFormat="0" applyProtection="0">
      <alignment horizontal="right" vertical="center"/>
    </xf>
    <xf numFmtId="4" fontId="102" fillId="92" borderId="73" applyNumberFormat="0" applyProtection="0">
      <alignment horizontal="right" vertical="center"/>
    </xf>
    <xf numFmtId="4" fontId="102" fillId="92" borderId="73" applyNumberFormat="0" applyProtection="0">
      <alignment horizontal="right" vertical="center"/>
    </xf>
    <xf numFmtId="4" fontId="102" fillId="92" borderId="73" applyNumberFormat="0" applyProtection="0">
      <alignment horizontal="right" vertical="center"/>
    </xf>
    <xf numFmtId="4" fontId="102" fillId="92" borderId="73" applyNumberFormat="0" applyProtection="0">
      <alignment horizontal="right" vertical="center"/>
    </xf>
    <xf numFmtId="4" fontId="102" fillId="92" borderId="73" applyNumberFormat="0" applyProtection="0">
      <alignment horizontal="right" vertical="center"/>
    </xf>
    <xf numFmtId="4" fontId="102" fillId="92" borderId="73" applyNumberFormat="0" applyProtection="0">
      <alignment horizontal="right" vertical="center"/>
    </xf>
    <xf numFmtId="4" fontId="102" fillId="92" borderId="73" applyNumberFormat="0" applyProtection="0">
      <alignment horizontal="right" vertical="center"/>
    </xf>
    <xf numFmtId="4" fontId="102" fillId="92" borderId="73" applyNumberFormat="0" applyProtection="0">
      <alignment horizontal="right" vertical="center"/>
    </xf>
    <xf numFmtId="4" fontId="102" fillId="92" borderId="73" applyNumberFormat="0" applyProtection="0">
      <alignment horizontal="right" vertical="center"/>
    </xf>
    <xf numFmtId="4" fontId="102" fillId="92" borderId="73" applyNumberFormat="0" applyProtection="0">
      <alignment horizontal="right" vertical="center"/>
    </xf>
    <xf numFmtId="4" fontId="102" fillId="92" borderId="73" applyNumberFormat="0" applyProtection="0">
      <alignment horizontal="right" vertical="center"/>
    </xf>
    <xf numFmtId="4" fontId="102" fillId="92" borderId="73" applyNumberFormat="0" applyProtection="0">
      <alignment horizontal="right" vertical="center"/>
    </xf>
    <xf numFmtId="4" fontId="102" fillId="92" borderId="73" applyNumberFormat="0" applyProtection="0">
      <alignment horizontal="right" vertical="center"/>
    </xf>
    <xf numFmtId="4" fontId="102" fillId="92" borderId="73" applyNumberFormat="0" applyProtection="0">
      <alignment horizontal="right" vertical="center"/>
    </xf>
    <xf numFmtId="4" fontId="102" fillId="92" borderId="73" applyNumberFormat="0" applyProtection="0">
      <alignment horizontal="right" vertical="center"/>
    </xf>
    <xf numFmtId="4" fontId="102" fillId="92" borderId="73" applyNumberFormat="0" applyProtection="0">
      <alignment horizontal="right" vertical="center"/>
    </xf>
    <xf numFmtId="4" fontId="102" fillId="92" borderId="73" applyNumberFormat="0" applyProtection="0">
      <alignment horizontal="right" vertical="center"/>
    </xf>
    <xf numFmtId="4" fontId="102" fillId="92" borderId="73" applyNumberFormat="0" applyProtection="0">
      <alignment horizontal="right" vertical="center"/>
    </xf>
    <xf numFmtId="4" fontId="102" fillId="92" borderId="73" applyNumberFormat="0" applyProtection="0">
      <alignment horizontal="right" vertical="center"/>
    </xf>
    <xf numFmtId="4" fontId="102" fillId="92" borderId="73" applyNumberFormat="0" applyProtection="0">
      <alignment horizontal="right" vertical="center"/>
    </xf>
    <xf numFmtId="4" fontId="102" fillId="92" borderId="73" applyNumberFormat="0" applyProtection="0">
      <alignment horizontal="right" vertical="center"/>
    </xf>
    <xf numFmtId="4" fontId="102" fillId="92" borderId="73" applyNumberFormat="0" applyProtection="0">
      <alignment horizontal="right" vertical="center"/>
    </xf>
    <xf numFmtId="4" fontId="102" fillId="92" borderId="73" applyNumberFormat="0" applyProtection="0">
      <alignment horizontal="right" vertical="center"/>
    </xf>
    <xf numFmtId="4" fontId="102" fillId="92" borderId="73" applyNumberFormat="0" applyProtection="0">
      <alignment horizontal="right" vertical="center"/>
    </xf>
    <xf numFmtId="4" fontId="102" fillId="92" borderId="73" applyNumberFormat="0" applyProtection="0">
      <alignment horizontal="right" vertical="center"/>
    </xf>
    <xf numFmtId="4" fontId="102" fillId="92" borderId="73" applyNumberFormat="0" applyProtection="0">
      <alignment horizontal="right" vertical="center"/>
    </xf>
    <xf numFmtId="4" fontId="102" fillId="92" borderId="73" applyNumberFormat="0" applyProtection="0">
      <alignment horizontal="right" vertical="center"/>
    </xf>
    <xf numFmtId="4" fontId="102" fillId="92" borderId="73" applyNumberFormat="0" applyProtection="0">
      <alignment horizontal="right" vertical="center"/>
    </xf>
    <xf numFmtId="4" fontId="102" fillId="92" borderId="73" applyNumberFormat="0" applyProtection="0">
      <alignment horizontal="right" vertical="center"/>
    </xf>
    <xf numFmtId="4" fontId="102" fillId="92" borderId="73" applyNumberFormat="0" applyProtection="0">
      <alignment horizontal="right" vertical="center"/>
    </xf>
    <xf numFmtId="4" fontId="102" fillId="92" borderId="73" applyNumberFormat="0" applyProtection="0">
      <alignment horizontal="right" vertical="center"/>
    </xf>
    <xf numFmtId="4" fontId="102" fillId="92" borderId="73" applyNumberFormat="0" applyProtection="0">
      <alignment horizontal="right" vertical="center"/>
    </xf>
    <xf numFmtId="4" fontId="102" fillId="92" borderId="73" applyNumberFormat="0" applyProtection="0">
      <alignment horizontal="right" vertical="center"/>
    </xf>
    <xf numFmtId="4" fontId="102" fillId="92" borderId="73" applyNumberFormat="0" applyProtection="0">
      <alignment horizontal="right" vertical="center"/>
    </xf>
    <xf numFmtId="4" fontId="102" fillId="92" borderId="73" applyNumberFormat="0" applyProtection="0">
      <alignment horizontal="right" vertical="center"/>
    </xf>
    <xf numFmtId="4" fontId="102" fillId="92" borderId="73" applyNumberFormat="0" applyProtection="0">
      <alignment horizontal="right" vertical="center"/>
    </xf>
    <xf numFmtId="4" fontId="102" fillId="92" borderId="73" applyNumberFormat="0" applyProtection="0">
      <alignment horizontal="right" vertical="center"/>
    </xf>
    <xf numFmtId="4" fontId="102" fillId="92" borderId="73" applyNumberFormat="0" applyProtection="0">
      <alignment horizontal="right" vertical="center"/>
    </xf>
    <xf numFmtId="4" fontId="102" fillId="92" borderId="73" applyNumberFormat="0" applyProtection="0">
      <alignment horizontal="right" vertical="center"/>
    </xf>
    <xf numFmtId="4" fontId="102" fillId="92" borderId="73" applyNumberFormat="0" applyProtection="0">
      <alignment horizontal="right" vertical="center"/>
    </xf>
    <xf numFmtId="4" fontId="102" fillId="92" borderId="73" applyNumberFormat="0" applyProtection="0">
      <alignment horizontal="right" vertical="center"/>
    </xf>
    <xf numFmtId="4" fontId="102" fillId="92" borderId="73" applyNumberFormat="0" applyProtection="0">
      <alignment horizontal="right" vertical="center"/>
    </xf>
    <xf numFmtId="4" fontId="102" fillId="92" borderId="73" applyNumberFormat="0" applyProtection="0">
      <alignment horizontal="right" vertical="center"/>
    </xf>
    <xf numFmtId="4" fontId="102" fillId="92" borderId="73" applyNumberFormat="0" applyProtection="0">
      <alignment horizontal="right" vertical="center"/>
    </xf>
    <xf numFmtId="4" fontId="102" fillId="92" borderId="73" applyNumberFormat="0" applyProtection="0">
      <alignment horizontal="right" vertical="center"/>
    </xf>
    <xf numFmtId="4" fontId="102" fillId="92" borderId="73" applyNumberFormat="0" applyProtection="0">
      <alignment horizontal="right" vertical="center"/>
    </xf>
    <xf numFmtId="4" fontId="102" fillId="92" borderId="73" applyNumberFormat="0" applyProtection="0">
      <alignment horizontal="right" vertical="center"/>
    </xf>
    <xf numFmtId="4" fontId="102" fillId="92" borderId="73" applyNumberFormat="0" applyProtection="0">
      <alignment horizontal="right" vertical="center"/>
    </xf>
    <xf numFmtId="4" fontId="102" fillId="92" borderId="73" applyNumberFormat="0" applyProtection="0">
      <alignment horizontal="right" vertical="center"/>
    </xf>
    <xf numFmtId="4" fontId="102" fillId="92" borderId="73" applyNumberFormat="0" applyProtection="0">
      <alignment horizontal="right" vertical="center"/>
    </xf>
    <xf numFmtId="4" fontId="102" fillId="92" borderId="73" applyNumberFormat="0" applyProtection="0">
      <alignment horizontal="right" vertical="center"/>
    </xf>
    <xf numFmtId="4" fontId="102" fillId="92" borderId="73" applyNumberFormat="0" applyProtection="0">
      <alignment horizontal="right" vertical="center"/>
    </xf>
    <xf numFmtId="4" fontId="102" fillId="92" borderId="73" applyNumberFormat="0" applyProtection="0">
      <alignment horizontal="right" vertical="center"/>
    </xf>
    <xf numFmtId="4" fontId="102" fillId="92" borderId="73" applyNumberFormat="0" applyProtection="0">
      <alignment horizontal="right" vertical="center"/>
    </xf>
    <xf numFmtId="4" fontId="102" fillId="92" borderId="73" applyNumberFormat="0" applyProtection="0">
      <alignment horizontal="right" vertical="center"/>
    </xf>
    <xf numFmtId="4" fontId="102" fillId="92" borderId="73" applyNumberFormat="0" applyProtection="0">
      <alignment horizontal="right" vertical="center"/>
    </xf>
    <xf numFmtId="4" fontId="102" fillId="92" borderId="73" applyNumberFormat="0" applyProtection="0">
      <alignment horizontal="right" vertical="center"/>
    </xf>
    <xf numFmtId="4" fontId="102" fillId="92" borderId="73" applyNumberFormat="0" applyProtection="0">
      <alignment horizontal="right" vertical="center"/>
    </xf>
    <xf numFmtId="4" fontId="102" fillId="92" borderId="73" applyNumberFormat="0" applyProtection="0">
      <alignment horizontal="right" vertical="center"/>
    </xf>
    <xf numFmtId="4" fontId="102" fillId="92" borderId="73" applyNumberFormat="0" applyProtection="0">
      <alignment horizontal="right" vertical="center"/>
    </xf>
    <xf numFmtId="4" fontId="102" fillId="92" borderId="73" applyNumberFormat="0" applyProtection="0">
      <alignment horizontal="right" vertical="center"/>
    </xf>
    <xf numFmtId="4" fontId="102" fillId="92" borderId="73" applyNumberFormat="0" applyProtection="0">
      <alignment horizontal="right" vertical="center"/>
    </xf>
    <xf numFmtId="4" fontId="102" fillId="92" borderId="73" applyNumberFormat="0" applyProtection="0">
      <alignment horizontal="right" vertical="center"/>
    </xf>
    <xf numFmtId="4" fontId="102" fillId="92" borderId="73" applyNumberFormat="0" applyProtection="0">
      <alignment horizontal="right" vertical="center"/>
    </xf>
    <xf numFmtId="4" fontId="102" fillId="92" borderId="73" applyNumberFormat="0" applyProtection="0">
      <alignment horizontal="right" vertical="center"/>
    </xf>
    <xf numFmtId="4" fontId="102" fillId="92" borderId="73" applyNumberFormat="0" applyProtection="0">
      <alignment horizontal="right" vertical="center"/>
    </xf>
    <xf numFmtId="4" fontId="102" fillId="92" borderId="73" applyNumberFormat="0" applyProtection="0">
      <alignment horizontal="right" vertical="center"/>
    </xf>
    <xf numFmtId="4" fontId="102" fillId="92" borderId="73" applyNumberFormat="0" applyProtection="0">
      <alignment horizontal="right" vertical="center"/>
    </xf>
    <xf numFmtId="4" fontId="102" fillId="92" borderId="73" applyNumberFormat="0" applyProtection="0">
      <alignment horizontal="right" vertical="center"/>
    </xf>
    <xf numFmtId="4" fontId="102" fillId="92" borderId="73" applyNumberFormat="0" applyProtection="0">
      <alignment horizontal="right" vertical="center"/>
    </xf>
    <xf numFmtId="4" fontId="102" fillId="92" borderId="73" applyNumberFormat="0" applyProtection="0">
      <alignment horizontal="right" vertical="center"/>
    </xf>
    <xf numFmtId="4" fontId="102" fillId="92" borderId="73" applyNumberFormat="0" applyProtection="0">
      <alignment horizontal="right" vertical="center"/>
    </xf>
    <xf numFmtId="4" fontId="102" fillId="92" borderId="73" applyNumberFormat="0" applyProtection="0">
      <alignment horizontal="right" vertical="center"/>
    </xf>
    <xf numFmtId="4" fontId="102" fillId="92" borderId="73" applyNumberFormat="0" applyProtection="0">
      <alignment horizontal="right" vertical="center"/>
    </xf>
    <xf numFmtId="4" fontId="102" fillId="92" borderId="73" applyNumberFormat="0" applyProtection="0">
      <alignment horizontal="right" vertical="center"/>
    </xf>
    <xf numFmtId="4" fontId="102" fillId="92" borderId="73" applyNumberFormat="0" applyProtection="0">
      <alignment horizontal="right" vertical="center"/>
    </xf>
    <xf numFmtId="4" fontId="102" fillId="92" borderId="73" applyNumberFormat="0" applyProtection="0">
      <alignment horizontal="right" vertical="center"/>
    </xf>
    <xf numFmtId="4" fontId="102" fillId="92" borderId="73" applyNumberFormat="0" applyProtection="0">
      <alignment horizontal="right" vertical="center"/>
    </xf>
    <xf numFmtId="4" fontId="102" fillId="92" borderId="73" applyNumberFormat="0" applyProtection="0">
      <alignment horizontal="right" vertical="center"/>
    </xf>
    <xf numFmtId="4" fontId="102" fillId="92" borderId="73" applyNumberFormat="0" applyProtection="0">
      <alignment horizontal="right" vertical="center"/>
    </xf>
    <xf numFmtId="4" fontId="102" fillId="92" borderId="73" applyNumberFormat="0" applyProtection="0">
      <alignment horizontal="right" vertical="center"/>
    </xf>
    <xf numFmtId="4" fontId="102" fillId="92" borderId="73" applyNumberFormat="0" applyProtection="0">
      <alignment horizontal="right" vertical="center"/>
    </xf>
    <xf numFmtId="4" fontId="102" fillId="92" borderId="73" applyNumberFormat="0" applyProtection="0">
      <alignment horizontal="right" vertical="center"/>
    </xf>
    <xf numFmtId="4" fontId="102" fillId="92" borderId="73" applyNumberFormat="0" applyProtection="0">
      <alignment horizontal="right" vertical="center"/>
    </xf>
    <xf numFmtId="4" fontId="102" fillId="92" borderId="73" applyNumberFormat="0" applyProtection="0">
      <alignment horizontal="right" vertical="center"/>
    </xf>
    <xf numFmtId="4" fontId="102" fillId="92" borderId="73" applyNumberFormat="0" applyProtection="0">
      <alignment horizontal="right" vertical="center"/>
    </xf>
    <xf numFmtId="4" fontId="102" fillId="92" borderId="73" applyNumberFormat="0" applyProtection="0">
      <alignment horizontal="right" vertical="center"/>
    </xf>
    <xf numFmtId="4" fontId="102" fillId="92" borderId="73" applyNumberFormat="0" applyProtection="0">
      <alignment horizontal="right" vertical="center"/>
    </xf>
    <xf numFmtId="4" fontId="102" fillId="92" borderId="73" applyNumberFormat="0" applyProtection="0">
      <alignment horizontal="right" vertical="center"/>
    </xf>
    <xf numFmtId="4" fontId="102" fillId="92" borderId="73" applyNumberFormat="0" applyProtection="0">
      <alignment horizontal="right" vertical="center"/>
    </xf>
    <xf numFmtId="4" fontId="102" fillId="92" borderId="73" applyNumberFormat="0" applyProtection="0">
      <alignment horizontal="right" vertical="center"/>
    </xf>
    <xf numFmtId="4" fontId="102" fillId="92" borderId="73" applyNumberFormat="0" applyProtection="0">
      <alignment horizontal="right" vertical="center"/>
    </xf>
    <xf numFmtId="4" fontId="102" fillId="92" borderId="73" applyNumberFormat="0" applyProtection="0">
      <alignment horizontal="right" vertical="center"/>
    </xf>
    <xf numFmtId="4" fontId="102" fillId="92" borderId="73" applyNumberFormat="0" applyProtection="0">
      <alignment horizontal="right" vertical="center"/>
    </xf>
    <xf numFmtId="4" fontId="102" fillId="92" borderId="73" applyNumberFormat="0" applyProtection="0">
      <alignment horizontal="right" vertical="center"/>
    </xf>
    <xf numFmtId="4" fontId="102" fillId="92" borderId="73" applyNumberFormat="0" applyProtection="0">
      <alignment horizontal="right" vertical="center"/>
    </xf>
    <xf numFmtId="4" fontId="102" fillId="92" borderId="73" applyNumberFormat="0" applyProtection="0">
      <alignment horizontal="right" vertical="center"/>
    </xf>
    <xf numFmtId="4" fontId="102" fillId="92" borderId="73" applyNumberFormat="0" applyProtection="0">
      <alignment horizontal="right" vertical="center"/>
    </xf>
    <xf numFmtId="4" fontId="102" fillId="92" borderId="73" applyNumberFormat="0" applyProtection="0">
      <alignment horizontal="right" vertical="center"/>
    </xf>
    <xf numFmtId="4" fontId="102" fillId="92" borderId="73" applyNumberFormat="0" applyProtection="0">
      <alignment horizontal="right" vertical="center"/>
    </xf>
    <xf numFmtId="4" fontId="102" fillId="92" borderId="73" applyNumberFormat="0" applyProtection="0">
      <alignment horizontal="right" vertical="center"/>
    </xf>
    <xf numFmtId="4" fontId="102" fillId="92" borderId="73" applyNumberFormat="0" applyProtection="0">
      <alignment horizontal="right" vertical="center"/>
    </xf>
    <xf numFmtId="4" fontId="102" fillId="92" borderId="73" applyNumberFormat="0" applyProtection="0">
      <alignment horizontal="right" vertical="center"/>
    </xf>
    <xf numFmtId="4" fontId="102" fillId="92" borderId="73" applyNumberFormat="0" applyProtection="0">
      <alignment horizontal="right" vertical="center"/>
    </xf>
    <xf numFmtId="4" fontId="102" fillId="92" borderId="73" applyNumberFormat="0" applyProtection="0">
      <alignment horizontal="right" vertical="center"/>
    </xf>
    <xf numFmtId="4" fontId="102" fillId="92" borderId="73" applyNumberFormat="0" applyProtection="0">
      <alignment horizontal="right" vertical="center"/>
    </xf>
    <xf numFmtId="4" fontId="102" fillId="92" borderId="73" applyNumberFormat="0" applyProtection="0">
      <alignment horizontal="right" vertical="center"/>
    </xf>
    <xf numFmtId="4" fontId="102" fillId="92" borderId="73" applyNumberFormat="0" applyProtection="0">
      <alignment horizontal="right" vertical="center"/>
    </xf>
    <xf numFmtId="4" fontId="102" fillId="92" borderId="73" applyNumberFormat="0" applyProtection="0">
      <alignment horizontal="right" vertical="center"/>
    </xf>
    <xf numFmtId="4" fontId="102" fillId="92" borderId="73" applyNumberFormat="0" applyProtection="0">
      <alignment horizontal="right" vertical="center"/>
    </xf>
    <xf numFmtId="4" fontId="102" fillId="92" borderId="73" applyNumberFormat="0" applyProtection="0">
      <alignment horizontal="right" vertical="center"/>
    </xf>
    <xf numFmtId="4" fontId="102" fillId="92" borderId="73" applyNumberFormat="0" applyProtection="0">
      <alignment horizontal="right" vertical="center"/>
    </xf>
    <xf numFmtId="4" fontId="102" fillId="92" borderId="73" applyNumberFormat="0" applyProtection="0">
      <alignment horizontal="right" vertical="center"/>
    </xf>
    <xf numFmtId="4" fontId="102" fillId="92" borderId="73" applyNumberFormat="0" applyProtection="0">
      <alignment horizontal="right" vertical="center"/>
    </xf>
    <xf numFmtId="4" fontId="102" fillId="92" borderId="73" applyNumberFormat="0" applyProtection="0">
      <alignment horizontal="right" vertical="center"/>
    </xf>
    <xf numFmtId="4" fontId="102" fillId="92" borderId="73" applyNumberFormat="0" applyProtection="0">
      <alignment horizontal="right" vertical="center"/>
    </xf>
    <xf numFmtId="4" fontId="102" fillId="92" borderId="73" applyNumberFormat="0" applyProtection="0">
      <alignment horizontal="right" vertical="center"/>
    </xf>
    <xf numFmtId="4" fontId="102" fillId="92" borderId="73" applyNumberFormat="0" applyProtection="0">
      <alignment horizontal="right" vertical="center"/>
    </xf>
    <xf numFmtId="4" fontId="102" fillId="92" borderId="73" applyNumberFormat="0" applyProtection="0">
      <alignment horizontal="right" vertical="center"/>
    </xf>
    <xf numFmtId="4" fontId="102" fillId="92" borderId="73" applyNumberFormat="0" applyProtection="0">
      <alignment horizontal="right" vertical="center"/>
    </xf>
    <xf numFmtId="4" fontId="102" fillId="92" borderId="73" applyNumberFormat="0" applyProtection="0">
      <alignment horizontal="right" vertical="center"/>
    </xf>
    <xf numFmtId="4" fontId="102" fillId="92" borderId="73" applyNumberFormat="0" applyProtection="0">
      <alignment horizontal="right" vertical="center"/>
    </xf>
    <xf numFmtId="4" fontId="102" fillId="92" borderId="73" applyNumberFormat="0" applyProtection="0">
      <alignment horizontal="right" vertical="center"/>
    </xf>
    <xf numFmtId="4" fontId="102" fillId="92" borderId="73" applyNumberFormat="0" applyProtection="0">
      <alignment horizontal="right" vertical="center"/>
    </xf>
    <xf numFmtId="4" fontId="102" fillId="92" borderId="73" applyNumberFormat="0" applyProtection="0">
      <alignment horizontal="right" vertical="center"/>
    </xf>
    <xf numFmtId="4" fontId="102" fillId="92" borderId="73" applyNumberFormat="0" applyProtection="0">
      <alignment horizontal="right" vertical="center"/>
    </xf>
    <xf numFmtId="4" fontId="102" fillId="92" borderId="73" applyNumberFormat="0" applyProtection="0">
      <alignment horizontal="right" vertical="center"/>
    </xf>
    <xf numFmtId="4" fontId="102" fillId="92" borderId="73" applyNumberFormat="0" applyProtection="0">
      <alignment horizontal="right" vertical="center"/>
    </xf>
    <xf numFmtId="4" fontId="102" fillId="92" borderId="73" applyNumberFormat="0" applyProtection="0">
      <alignment horizontal="right" vertical="center"/>
    </xf>
    <xf numFmtId="4" fontId="102" fillId="92" borderId="73" applyNumberFormat="0" applyProtection="0">
      <alignment horizontal="right" vertical="center"/>
    </xf>
    <xf numFmtId="4" fontId="102" fillId="92" borderId="73" applyNumberFormat="0" applyProtection="0">
      <alignment horizontal="right" vertical="center"/>
    </xf>
    <xf numFmtId="4" fontId="102" fillId="92" borderId="73" applyNumberFormat="0" applyProtection="0">
      <alignment horizontal="right" vertical="center"/>
    </xf>
    <xf numFmtId="4" fontId="102" fillId="92" borderId="73" applyNumberFormat="0" applyProtection="0">
      <alignment horizontal="right" vertical="center"/>
    </xf>
    <xf numFmtId="4" fontId="102" fillId="92" borderId="73" applyNumberFormat="0" applyProtection="0">
      <alignment horizontal="right" vertical="center"/>
    </xf>
    <xf numFmtId="4" fontId="102" fillId="92" borderId="73" applyNumberFormat="0" applyProtection="0">
      <alignment horizontal="right" vertical="center"/>
    </xf>
    <xf numFmtId="4" fontId="102" fillId="92" borderId="73" applyNumberFormat="0" applyProtection="0">
      <alignment horizontal="right" vertical="center"/>
    </xf>
    <xf numFmtId="4" fontId="102" fillId="92" borderId="73" applyNumberFormat="0" applyProtection="0">
      <alignment horizontal="right" vertical="center"/>
    </xf>
    <xf numFmtId="4" fontId="102" fillId="92" borderId="73" applyNumberFormat="0" applyProtection="0">
      <alignment horizontal="right" vertical="center"/>
    </xf>
    <xf numFmtId="4" fontId="102" fillId="92" borderId="73" applyNumberFormat="0" applyProtection="0">
      <alignment horizontal="right" vertical="center"/>
    </xf>
    <xf numFmtId="4" fontId="102" fillId="92" borderId="73" applyNumberFormat="0" applyProtection="0">
      <alignment horizontal="right" vertical="center"/>
    </xf>
    <xf numFmtId="4" fontId="102" fillId="92" borderId="73" applyNumberFormat="0" applyProtection="0">
      <alignment horizontal="right" vertical="center"/>
    </xf>
    <xf numFmtId="4" fontId="102" fillId="92" borderId="73" applyNumberFormat="0" applyProtection="0">
      <alignment horizontal="right" vertical="center"/>
    </xf>
    <xf numFmtId="4" fontId="102" fillId="92" borderId="73" applyNumberFormat="0" applyProtection="0">
      <alignment horizontal="right" vertical="center"/>
    </xf>
    <xf numFmtId="4" fontId="102" fillId="92" borderId="73" applyNumberFormat="0" applyProtection="0">
      <alignment horizontal="right" vertical="center"/>
    </xf>
    <xf numFmtId="4" fontId="102" fillId="92" borderId="73" applyNumberFormat="0" applyProtection="0">
      <alignment horizontal="right" vertical="center"/>
    </xf>
    <xf numFmtId="4" fontId="102" fillId="92" borderId="73" applyNumberFormat="0" applyProtection="0">
      <alignment horizontal="right" vertical="center"/>
    </xf>
    <xf numFmtId="4" fontId="102" fillId="92" borderId="73" applyNumberFormat="0" applyProtection="0">
      <alignment horizontal="right" vertical="center"/>
    </xf>
    <xf numFmtId="4" fontId="102" fillId="92" borderId="73" applyNumberFormat="0" applyProtection="0">
      <alignment horizontal="right" vertical="center"/>
    </xf>
    <xf numFmtId="4" fontId="102" fillId="92" borderId="73" applyNumberFormat="0" applyProtection="0">
      <alignment horizontal="right" vertical="center"/>
    </xf>
    <xf numFmtId="4" fontId="102" fillId="92" borderId="73" applyNumberFormat="0" applyProtection="0">
      <alignment horizontal="right" vertical="center"/>
    </xf>
    <xf numFmtId="4" fontId="102" fillId="92" borderId="73" applyNumberFormat="0" applyProtection="0">
      <alignment horizontal="right" vertical="center"/>
    </xf>
    <xf numFmtId="4" fontId="102" fillId="92" borderId="73" applyNumberFormat="0" applyProtection="0">
      <alignment horizontal="right" vertical="center"/>
    </xf>
    <xf numFmtId="4" fontId="102" fillId="92" borderId="73" applyNumberFormat="0" applyProtection="0">
      <alignment horizontal="right" vertical="center"/>
    </xf>
    <xf numFmtId="4" fontId="102" fillId="92" borderId="73" applyNumberFormat="0" applyProtection="0">
      <alignment horizontal="right" vertical="center"/>
    </xf>
    <xf numFmtId="4" fontId="102" fillId="92" borderId="73" applyNumberFormat="0" applyProtection="0">
      <alignment horizontal="right" vertical="center"/>
    </xf>
    <xf numFmtId="4" fontId="102" fillId="92" borderId="73" applyNumberFormat="0" applyProtection="0">
      <alignment horizontal="right" vertical="center"/>
    </xf>
    <xf numFmtId="4" fontId="102" fillId="92" borderId="73" applyNumberFormat="0" applyProtection="0">
      <alignment horizontal="right" vertical="center"/>
    </xf>
    <xf numFmtId="4" fontId="102" fillId="92" borderId="73" applyNumberFormat="0" applyProtection="0">
      <alignment horizontal="right" vertical="center"/>
    </xf>
    <xf numFmtId="4" fontId="102" fillId="92" borderId="73" applyNumberFormat="0" applyProtection="0">
      <alignment horizontal="right" vertical="center"/>
    </xf>
    <xf numFmtId="4" fontId="102" fillId="92" borderId="73" applyNumberFormat="0" applyProtection="0">
      <alignment horizontal="right" vertical="center"/>
    </xf>
    <xf numFmtId="4" fontId="102" fillId="92" borderId="73" applyNumberFormat="0" applyProtection="0">
      <alignment horizontal="right" vertical="center"/>
    </xf>
    <xf numFmtId="4" fontId="102" fillId="92" borderId="73" applyNumberFormat="0" applyProtection="0">
      <alignment horizontal="right" vertical="center"/>
    </xf>
    <xf numFmtId="4" fontId="102" fillId="92" borderId="73" applyNumberFormat="0" applyProtection="0">
      <alignment horizontal="right" vertical="center"/>
    </xf>
    <xf numFmtId="4" fontId="102" fillId="92" borderId="73" applyNumberFormat="0" applyProtection="0">
      <alignment horizontal="right" vertical="center"/>
    </xf>
    <xf numFmtId="4" fontId="102" fillId="92" borderId="73" applyNumberFormat="0" applyProtection="0">
      <alignment horizontal="right" vertical="center"/>
    </xf>
    <xf numFmtId="4" fontId="102" fillId="92" borderId="73" applyNumberFormat="0" applyProtection="0">
      <alignment horizontal="right" vertical="center"/>
    </xf>
    <xf numFmtId="4" fontId="102" fillId="92" borderId="73" applyNumberFormat="0" applyProtection="0">
      <alignment horizontal="right" vertical="center"/>
    </xf>
    <xf numFmtId="4" fontId="102" fillId="92" borderId="73" applyNumberFormat="0" applyProtection="0">
      <alignment horizontal="right" vertical="center"/>
    </xf>
    <xf numFmtId="4" fontId="102" fillId="92" borderId="73" applyNumberFormat="0" applyProtection="0">
      <alignment horizontal="right" vertical="center"/>
    </xf>
    <xf numFmtId="4" fontId="102" fillId="92" borderId="73" applyNumberFormat="0" applyProtection="0">
      <alignment horizontal="right" vertical="center"/>
    </xf>
    <xf numFmtId="4" fontId="102" fillId="92" borderId="73" applyNumberFormat="0" applyProtection="0">
      <alignment horizontal="right" vertical="center"/>
    </xf>
    <xf numFmtId="4" fontId="102" fillId="92" borderId="73" applyNumberFormat="0" applyProtection="0">
      <alignment horizontal="right" vertical="center"/>
    </xf>
    <xf numFmtId="4" fontId="102" fillId="92" borderId="73" applyNumberFormat="0" applyProtection="0">
      <alignment horizontal="right" vertical="center"/>
    </xf>
    <xf numFmtId="4" fontId="102" fillId="92" borderId="73" applyNumberFormat="0" applyProtection="0">
      <alignment horizontal="right" vertical="center"/>
    </xf>
    <xf numFmtId="4" fontId="102" fillId="92" borderId="73" applyNumberFormat="0" applyProtection="0">
      <alignment horizontal="right" vertical="center"/>
    </xf>
    <xf numFmtId="4" fontId="102" fillId="92" borderId="73" applyNumberFormat="0" applyProtection="0">
      <alignment horizontal="right" vertical="center"/>
    </xf>
    <xf numFmtId="4" fontId="102" fillId="92" borderId="73" applyNumberFormat="0" applyProtection="0">
      <alignment horizontal="right" vertical="center"/>
    </xf>
    <xf numFmtId="4" fontId="102" fillId="92" borderId="73" applyNumberFormat="0" applyProtection="0">
      <alignment horizontal="right" vertical="center"/>
    </xf>
    <xf numFmtId="4" fontId="102" fillId="92" borderId="73" applyNumberFormat="0" applyProtection="0">
      <alignment horizontal="right" vertical="center"/>
    </xf>
    <xf numFmtId="4" fontId="102" fillId="92" borderId="73" applyNumberFormat="0" applyProtection="0">
      <alignment horizontal="right" vertical="center"/>
    </xf>
    <xf numFmtId="4" fontId="102" fillId="92" borderId="73" applyNumberFormat="0" applyProtection="0">
      <alignment horizontal="right" vertical="center"/>
    </xf>
    <xf numFmtId="4" fontId="102" fillId="92" borderId="73" applyNumberFormat="0" applyProtection="0">
      <alignment horizontal="right" vertical="center"/>
    </xf>
    <xf numFmtId="4" fontId="102" fillId="92" borderId="73" applyNumberFormat="0" applyProtection="0">
      <alignment horizontal="right" vertical="center"/>
    </xf>
    <xf numFmtId="4" fontId="102" fillId="92" borderId="73" applyNumberFormat="0" applyProtection="0">
      <alignment horizontal="right" vertical="center"/>
    </xf>
    <xf numFmtId="4" fontId="102" fillId="92" borderId="73" applyNumberFormat="0" applyProtection="0">
      <alignment horizontal="right" vertical="center"/>
    </xf>
    <xf numFmtId="4" fontId="102" fillId="92" borderId="73" applyNumberFormat="0" applyProtection="0">
      <alignment horizontal="right" vertical="center"/>
    </xf>
    <xf numFmtId="4" fontId="102" fillId="92" borderId="73" applyNumberFormat="0" applyProtection="0">
      <alignment horizontal="right" vertical="center"/>
    </xf>
    <xf numFmtId="4" fontId="102" fillId="92" borderId="73" applyNumberFormat="0" applyProtection="0">
      <alignment horizontal="right" vertical="center"/>
    </xf>
    <xf numFmtId="4" fontId="102" fillId="92" borderId="73" applyNumberFormat="0" applyProtection="0">
      <alignment horizontal="right" vertical="center"/>
    </xf>
    <xf numFmtId="4" fontId="102" fillId="92" borderId="73" applyNumberFormat="0" applyProtection="0">
      <alignment horizontal="right" vertical="center"/>
    </xf>
    <xf numFmtId="4" fontId="102" fillId="92" borderId="73" applyNumberFormat="0" applyProtection="0">
      <alignment horizontal="right" vertical="center"/>
    </xf>
    <xf numFmtId="4" fontId="102" fillId="92" borderId="73" applyNumberFormat="0" applyProtection="0">
      <alignment horizontal="right" vertical="center"/>
    </xf>
    <xf numFmtId="4" fontId="102" fillId="92" borderId="73" applyNumberFormat="0" applyProtection="0">
      <alignment horizontal="right" vertical="center"/>
    </xf>
    <xf numFmtId="4" fontId="102" fillId="92" borderId="73" applyNumberFormat="0" applyProtection="0">
      <alignment horizontal="right" vertical="center"/>
    </xf>
    <xf numFmtId="4" fontId="102" fillId="92" borderId="73" applyNumberFormat="0" applyProtection="0">
      <alignment horizontal="right" vertical="center"/>
    </xf>
    <xf numFmtId="4" fontId="102" fillId="92" borderId="73" applyNumberFormat="0" applyProtection="0">
      <alignment horizontal="right" vertical="center"/>
    </xf>
    <xf numFmtId="4" fontId="102" fillId="92" borderId="73" applyNumberFormat="0" applyProtection="0">
      <alignment horizontal="right" vertical="center"/>
    </xf>
    <xf numFmtId="4" fontId="102" fillId="92" borderId="73" applyNumberFormat="0" applyProtection="0">
      <alignment horizontal="right" vertical="center"/>
    </xf>
    <xf numFmtId="4" fontId="102" fillId="92" borderId="73" applyNumberFormat="0" applyProtection="0">
      <alignment horizontal="right" vertical="center"/>
    </xf>
    <xf numFmtId="4" fontId="102" fillId="92" borderId="73" applyNumberFormat="0" applyProtection="0">
      <alignment horizontal="right" vertical="center"/>
    </xf>
    <xf numFmtId="4" fontId="102" fillId="92" borderId="73" applyNumberFormat="0" applyProtection="0">
      <alignment horizontal="right" vertical="center"/>
    </xf>
    <xf numFmtId="4" fontId="102" fillId="92" borderId="73" applyNumberFormat="0" applyProtection="0">
      <alignment horizontal="right" vertical="center"/>
    </xf>
    <xf numFmtId="4" fontId="102" fillId="92" borderId="73" applyNumberFormat="0" applyProtection="0">
      <alignment horizontal="right" vertical="center"/>
    </xf>
    <xf numFmtId="4" fontId="102" fillId="92" borderId="73" applyNumberFormat="0" applyProtection="0">
      <alignment horizontal="right" vertical="center"/>
    </xf>
    <xf numFmtId="4" fontId="102" fillId="92" borderId="73" applyNumberFormat="0" applyProtection="0">
      <alignment horizontal="right" vertical="center"/>
    </xf>
    <xf numFmtId="4" fontId="102" fillId="92" borderId="73" applyNumberFormat="0" applyProtection="0">
      <alignment horizontal="right" vertical="center"/>
    </xf>
    <xf numFmtId="4" fontId="102" fillId="92" borderId="73" applyNumberFormat="0" applyProtection="0">
      <alignment horizontal="right" vertical="center"/>
    </xf>
    <xf numFmtId="4" fontId="102" fillId="92" borderId="73" applyNumberFormat="0" applyProtection="0">
      <alignment horizontal="right" vertical="center"/>
    </xf>
    <xf numFmtId="4" fontId="102" fillId="92" borderId="73" applyNumberFormat="0" applyProtection="0">
      <alignment horizontal="right" vertical="center"/>
    </xf>
    <xf numFmtId="4" fontId="102" fillId="92" borderId="73" applyNumberFormat="0" applyProtection="0">
      <alignment horizontal="right" vertical="center"/>
    </xf>
    <xf numFmtId="4" fontId="102" fillId="92" borderId="73" applyNumberFormat="0" applyProtection="0">
      <alignment horizontal="right" vertical="center"/>
    </xf>
    <xf numFmtId="4" fontId="102" fillId="92" borderId="73" applyNumberFormat="0" applyProtection="0">
      <alignment horizontal="right" vertical="center"/>
    </xf>
    <xf numFmtId="4" fontId="102" fillId="92" borderId="73" applyNumberFormat="0" applyProtection="0">
      <alignment horizontal="right" vertical="center"/>
    </xf>
    <xf numFmtId="4" fontId="102" fillId="92" borderId="73" applyNumberFormat="0" applyProtection="0">
      <alignment horizontal="right" vertical="center"/>
    </xf>
    <xf numFmtId="4" fontId="102" fillId="92" borderId="73" applyNumberFormat="0" applyProtection="0">
      <alignment horizontal="right" vertical="center"/>
    </xf>
    <xf numFmtId="4" fontId="102" fillId="92" borderId="73" applyNumberFormat="0" applyProtection="0">
      <alignment horizontal="right" vertical="center"/>
    </xf>
    <xf numFmtId="4" fontId="102" fillId="92" borderId="73" applyNumberFormat="0" applyProtection="0">
      <alignment horizontal="right" vertical="center"/>
    </xf>
    <xf numFmtId="4" fontId="102" fillId="92" borderId="73" applyNumberFormat="0" applyProtection="0">
      <alignment horizontal="right" vertical="center"/>
    </xf>
    <xf numFmtId="4" fontId="102" fillId="92" borderId="73" applyNumberFormat="0" applyProtection="0">
      <alignment horizontal="right" vertical="center"/>
    </xf>
    <xf numFmtId="4" fontId="102" fillId="92" borderId="73" applyNumberFormat="0" applyProtection="0">
      <alignment horizontal="right" vertical="center"/>
    </xf>
    <xf numFmtId="4" fontId="102" fillId="92" borderId="73" applyNumberFormat="0" applyProtection="0">
      <alignment horizontal="right" vertical="center"/>
    </xf>
    <xf numFmtId="4" fontId="102" fillId="92" borderId="73" applyNumberFormat="0" applyProtection="0">
      <alignment horizontal="right" vertical="center"/>
    </xf>
    <xf numFmtId="4" fontId="102" fillId="92" borderId="73" applyNumberFormat="0" applyProtection="0">
      <alignment horizontal="right" vertical="center"/>
    </xf>
    <xf numFmtId="4" fontId="102" fillId="92" borderId="73" applyNumberFormat="0" applyProtection="0">
      <alignment horizontal="right" vertical="center"/>
    </xf>
    <xf numFmtId="4" fontId="102" fillId="92" borderId="73" applyNumberFormat="0" applyProtection="0">
      <alignment horizontal="right" vertical="center"/>
    </xf>
    <xf numFmtId="4" fontId="102" fillId="92" borderId="73" applyNumberFormat="0" applyProtection="0">
      <alignment horizontal="right" vertical="center"/>
    </xf>
    <xf numFmtId="4" fontId="102" fillId="92" borderId="73" applyNumberFormat="0" applyProtection="0">
      <alignment horizontal="right" vertical="center"/>
    </xf>
    <xf numFmtId="4" fontId="102" fillId="92" borderId="73" applyNumberFormat="0" applyProtection="0">
      <alignment horizontal="right" vertical="center"/>
    </xf>
    <xf numFmtId="4" fontId="102" fillId="92" borderId="73" applyNumberFormat="0" applyProtection="0">
      <alignment horizontal="right" vertical="center"/>
    </xf>
    <xf numFmtId="4" fontId="102" fillId="92" borderId="73" applyNumberFormat="0" applyProtection="0">
      <alignment horizontal="right" vertical="center"/>
    </xf>
    <xf numFmtId="4" fontId="102" fillId="92" borderId="73" applyNumberFormat="0" applyProtection="0">
      <alignment horizontal="right" vertical="center"/>
    </xf>
    <xf numFmtId="4" fontId="102" fillId="92" borderId="73" applyNumberFormat="0" applyProtection="0">
      <alignment horizontal="right" vertical="center"/>
    </xf>
    <xf numFmtId="4" fontId="102" fillId="92" borderId="73" applyNumberFormat="0" applyProtection="0">
      <alignment horizontal="right" vertical="center"/>
    </xf>
    <xf numFmtId="4" fontId="102" fillId="92" borderId="73" applyNumberFormat="0" applyProtection="0">
      <alignment horizontal="right" vertical="center"/>
    </xf>
    <xf numFmtId="4" fontId="102" fillId="92" borderId="73" applyNumberFormat="0" applyProtection="0">
      <alignment horizontal="right" vertical="center"/>
    </xf>
    <xf numFmtId="4" fontId="102" fillId="92" borderId="73" applyNumberFormat="0" applyProtection="0">
      <alignment horizontal="right" vertical="center"/>
    </xf>
    <xf numFmtId="4" fontId="102" fillId="92" borderId="73" applyNumberFormat="0" applyProtection="0">
      <alignment horizontal="right" vertical="center"/>
    </xf>
    <xf numFmtId="4" fontId="102" fillId="92" borderId="73" applyNumberFormat="0" applyProtection="0">
      <alignment horizontal="right" vertical="center"/>
    </xf>
    <xf numFmtId="4" fontId="102" fillId="92" borderId="73" applyNumberFormat="0" applyProtection="0">
      <alignment horizontal="right" vertical="center"/>
    </xf>
    <xf numFmtId="4" fontId="102" fillId="92" borderId="73" applyNumberFormat="0" applyProtection="0">
      <alignment horizontal="right" vertical="center"/>
    </xf>
    <xf numFmtId="4" fontId="102" fillId="92" borderId="73" applyNumberFormat="0" applyProtection="0">
      <alignment horizontal="right" vertical="center"/>
    </xf>
    <xf numFmtId="4" fontId="102" fillId="92" borderId="73" applyNumberFormat="0" applyProtection="0">
      <alignment horizontal="right" vertical="center"/>
    </xf>
    <xf numFmtId="4" fontId="102" fillId="92" borderId="73" applyNumberFormat="0" applyProtection="0">
      <alignment horizontal="right" vertical="center"/>
    </xf>
    <xf numFmtId="4" fontId="102" fillId="92" borderId="73" applyNumberFormat="0" applyProtection="0">
      <alignment horizontal="right" vertical="center"/>
    </xf>
    <xf numFmtId="4" fontId="102" fillId="92" borderId="73" applyNumberFormat="0" applyProtection="0">
      <alignment horizontal="right" vertical="center"/>
    </xf>
    <xf numFmtId="4" fontId="102" fillId="92" borderId="73" applyNumberFormat="0" applyProtection="0">
      <alignment horizontal="right" vertical="center"/>
    </xf>
    <xf numFmtId="4" fontId="102" fillId="92" borderId="73" applyNumberFormat="0" applyProtection="0">
      <alignment horizontal="right" vertical="center"/>
    </xf>
    <xf numFmtId="4" fontId="102" fillId="92" borderId="73" applyNumberFormat="0" applyProtection="0">
      <alignment horizontal="right" vertical="center"/>
    </xf>
    <xf numFmtId="4" fontId="102" fillId="92" borderId="73" applyNumberFormat="0" applyProtection="0">
      <alignment horizontal="right" vertical="center"/>
    </xf>
    <xf numFmtId="4" fontId="102" fillId="92" borderId="73" applyNumberFormat="0" applyProtection="0">
      <alignment horizontal="right" vertical="center"/>
    </xf>
    <xf numFmtId="4" fontId="102" fillId="92" borderId="73" applyNumberFormat="0" applyProtection="0">
      <alignment horizontal="right" vertical="center"/>
    </xf>
    <xf numFmtId="4" fontId="102" fillId="92" borderId="73" applyNumberFormat="0" applyProtection="0">
      <alignment horizontal="right" vertical="center"/>
    </xf>
    <xf numFmtId="4" fontId="102" fillId="92" borderId="73" applyNumberFormat="0" applyProtection="0">
      <alignment horizontal="right" vertical="center"/>
    </xf>
    <xf numFmtId="4" fontId="102" fillId="92" borderId="73" applyNumberFormat="0" applyProtection="0">
      <alignment horizontal="right" vertical="center"/>
    </xf>
    <xf numFmtId="4" fontId="102" fillId="92" borderId="73" applyNumberFormat="0" applyProtection="0">
      <alignment horizontal="right" vertical="center"/>
    </xf>
    <xf numFmtId="4" fontId="102" fillId="92" borderId="73" applyNumberFormat="0" applyProtection="0">
      <alignment horizontal="right" vertical="center"/>
    </xf>
    <xf numFmtId="4" fontId="102" fillId="92" borderId="73" applyNumberFormat="0" applyProtection="0">
      <alignment horizontal="right" vertical="center"/>
    </xf>
    <xf numFmtId="4" fontId="102" fillId="92" borderId="73" applyNumberFormat="0" applyProtection="0">
      <alignment horizontal="right" vertical="center"/>
    </xf>
    <xf numFmtId="4" fontId="102" fillId="92" borderId="73" applyNumberFormat="0" applyProtection="0">
      <alignment horizontal="right" vertical="center"/>
    </xf>
    <xf numFmtId="4" fontId="102" fillId="92" borderId="73" applyNumberFormat="0" applyProtection="0">
      <alignment horizontal="right" vertical="center"/>
    </xf>
    <xf numFmtId="4" fontId="102" fillId="92" borderId="73" applyNumberFormat="0" applyProtection="0">
      <alignment horizontal="right" vertical="center"/>
    </xf>
    <xf numFmtId="4" fontId="102" fillId="92" borderId="73" applyNumberFormat="0" applyProtection="0">
      <alignment horizontal="right" vertical="center"/>
    </xf>
    <xf numFmtId="4" fontId="102" fillId="92" borderId="73" applyNumberFormat="0" applyProtection="0">
      <alignment horizontal="right" vertical="center"/>
    </xf>
    <xf numFmtId="4" fontId="102" fillId="92" borderId="73" applyNumberFormat="0" applyProtection="0">
      <alignment horizontal="right" vertical="center"/>
    </xf>
    <xf numFmtId="4" fontId="102" fillId="92" borderId="73" applyNumberFormat="0" applyProtection="0">
      <alignment horizontal="right" vertical="center"/>
    </xf>
    <xf numFmtId="4" fontId="102" fillId="92" borderId="73" applyNumberFormat="0" applyProtection="0">
      <alignment horizontal="right" vertical="center"/>
    </xf>
    <xf numFmtId="4" fontId="102" fillId="92" borderId="73" applyNumberFormat="0" applyProtection="0">
      <alignment horizontal="right" vertical="center"/>
    </xf>
    <xf numFmtId="4" fontId="102" fillId="92" borderId="73" applyNumberFormat="0" applyProtection="0">
      <alignment horizontal="right" vertical="center"/>
    </xf>
    <xf numFmtId="4" fontId="102" fillId="92" borderId="73" applyNumberFormat="0" applyProtection="0">
      <alignment horizontal="right" vertical="center"/>
    </xf>
    <xf numFmtId="4" fontId="102" fillId="92" borderId="73" applyNumberFormat="0" applyProtection="0">
      <alignment horizontal="right" vertical="center"/>
    </xf>
    <xf numFmtId="4" fontId="102" fillId="92" borderId="73" applyNumberFormat="0" applyProtection="0">
      <alignment horizontal="right" vertical="center"/>
    </xf>
    <xf numFmtId="4" fontId="102" fillId="92" borderId="73" applyNumberFormat="0" applyProtection="0">
      <alignment horizontal="right" vertical="center"/>
    </xf>
    <xf numFmtId="4" fontId="102" fillId="92" borderId="73" applyNumberFormat="0" applyProtection="0">
      <alignment horizontal="right" vertical="center"/>
    </xf>
    <xf numFmtId="4" fontId="102" fillId="92" borderId="73" applyNumberFormat="0" applyProtection="0">
      <alignment horizontal="right" vertical="center"/>
    </xf>
    <xf numFmtId="4" fontId="102" fillId="92" borderId="73" applyNumberFormat="0" applyProtection="0">
      <alignment horizontal="right" vertical="center"/>
    </xf>
    <xf numFmtId="4" fontId="102" fillId="92" borderId="73" applyNumberFormat="0" applyProtection="0">
      <alignment horizontal="right" vertical="center"/>
    </xf>
    <xf numFmtId="4" fontId="102" fillId="92" borderId="73" applyNumberFormat="0" applyProtection="0">
      <alignment horizontal="right" vertical="center"/>
    </xf>
    <xf numFmtId="4" fontId="102" fillId="92" borderId="73" applyNumberFormat="0" applyProtection="0">
      <alignment horizontal="right" vertical="center"/>
    </xf>
    <xf numFmtId="4" fontId="102" fillId="92" borderId="73" applyNumberFormat="0" applyProtection="0">
      <alignment horizontal="right" vertical="center"/>
    </xf>
    <xf numFmtId="4" fontId="102" fillId="92" borderId="73" applyNumberFormat="0" applyProtection="0">
      <alignment horizontal="right" vertical="center"/>
    </xf>
    <xf numFmtId="4" fontId="102" fillId="92" borderId="73" applyNumberFormat="0" applyProtection="0">
      <alignment horizontal="right" vertical="center"/>
    </xf>
    <xf numFmtId="4" fontId="102" fillId="92" borderId="73" applyNumberFormat="0" applyProtection="0">
      <alignment horizontal="right" vertical="center"/>
    </xf>
    <xf numFmtId="4" fontId="102" fillId="92" borderId="73" applyNumberFormat="0" applyProtection="0">
      <alignment horizontal="right" vertical="center"/>
    </xf>
    <xf numFmtId="4" fontId="102" fillId="92" borderId="73" applyNumberFormat="0" applyProtection="0">
      <alignment horizontal="right" vertical="center"/>
    </xf>
    <xf numFmtId="4" fontId="102" fillId="92" borderId="73" applyNumberFormat="0" applyProtection="0">
      <alignment horizontal="right" vertical="center"/>
    </xf>
    <xf numFmtId="4" fontId="102" fillId="92" borderId="73" applyNumberFormat="0" applyProtection="0">
      <alignment horizontal="right" vertical="center"/>
    </xf>
    <xf numFmtId="4" fontId="102" fillId="92" borderId="73" applyNumberFormat="0" applyProtection="0">
      <alignment horizontal="right" vertical="center"/>
    </xf>
    <xf numFmtId="4" fontId="102" fillId="92" borderId="73" applyNumberFormat="0" applyProtection="0">
      <alignment horizontal="right" vertical="center"/>
    </xf>
    <xf numFmtId="4" fontId="102" fillId="92" borderId="73" applyNumberFormat="0" applyProtection="0">
      <alignment horizontal="right" vertical="center"/>
    </xf>
    <xf numFmtId="4" fontId="102" fillId="92" borderId="73" applyNumberFormat="0" applyProtection="0">
      <alignment horizontal="right" vertical="center"/>
    </xf>
    <xf numFmtId="4" fontId="102" fillId="92" borderId="73" applyNumberFormat="0" applyProtection="0">
      <alignment horizontal="right" vertical="center"/>
    </xf>
    <xf numFmtId="4" fontId="102" fillId="92" borderId="73" applyNumberFormat="0" applyProtection="0">
      <alignment horizontal="right" vertical="center"/>
    </xf>
    <xf numFmtId="4" fontId="102" fillId="92" borderId="73" applyNumberFormat="0" applyProtection="0">
      <alignment horizontal="right" vertical="center"/>
    </xf>
    <xf numFmtId="4" fontId="102" fillId="92" borderId="73" applyNumberFormat="0" applyProtection="0">
      <alignment horizontal="right" vertical="center"/>
    </xf>
    <xf numFmtId="4" fontId="102" fillId="92" borderId="73" applyNumberFormat="0" applyProtection="0">
      <alignment horizontal="right" vertical="center"/>
    </xf>
    <xf numFmtId="4" fontId="102" fillId="92" borderId="73" applyNumberFormat="0" applyProtection="0">
      <alignment horizontal="right" vertical="center"/>
    </xf>
    <xf numFmtId="4" fontId="102" fillId="92" borderId="73" applyNumberFormat="0" applyProtection="0">
      <alignment horizontal="right" vertical="center"/>
    </xf>
    <xf numFmtId="4" fontId="102" fillId="92" borderId="73" applyNumberFormat="0" applyProtection="0">
      <alignment horizontal="right" vertical="center"/>
    </xf>
    <xf numFmtId="4" fontId="102" fillId="92" borderId="73" applyNumberFormat="0" applyProtection="0">
      <alignment horizontal="right" vertical="center"/>
    </xf>
    <xf numFmtId="4" fontId="102" fillId="92" borderId="73" applyNumberFormat="0" applyProtection="0">
      <alignment horizontal="right" vertical="center"/>
    </xf>
    <xf numFmtId="4" fontId="102" fillId="92" borderId="73" applyNumberFormat="0" applyProtection="0">
      <alignment horizontal="right" vertical="center"/>
    </xf>
    <xf numFmtId="4" fontId="102" fillId="92" borderId="73" applyNumberFormat="0" applyProtection="0">
      <alignment horizontal="right" vertical="center"/>
    </xf>
    <xf numFmtId="4" fontId="102" fillId="92" borderId="73" applyNumberFormat="0" applyProtection="0">
      <alignment horizontal="right" vertical="center"/>
    </xf>
    <xf numFmtId="4" fontId="102" fillId="92" borderId="73" applyNumberFormat="0" applyProtection="0">
      <alignment horizontal="right" vertical="center"/>
    </xf>
    <xf numFmtId="4" fontId="102" fillId="92" borderId="73" applyNumberFormat="0" applyProtection="0">
      <alignment horizontal="right" vertical="center"/>
    </xf>
    <xf numFmtId="4" fontId="102" fillId="92" borderId="73" applyNumberFormat="0" applyProtection="0">
      <alignment horizontal="right" vertical="center"/>
    </xf>
    <xf numFmtId="4" fontId="102" fillId="92" borderId="73" applyNumberFormat="0" applyProtection="0">
      <alignment horizontal="right" vertical="center"/>
    </xf>
    <xf numFmtId="4" fontId="102" fillId="92" borderId="73" applyNumberFormat="0" applyProtection="0">
      <alignment horizontal="right" vertical="center"/>
    </xf>
    <xf numFmtId="4" fontId="102" fillId="92" borderId="73" applyNumberFormat="0" applyProtection="0">
      <alignment horizontal="right" vertical="center"/>
    </xf>
    <xf numFmtId="4" fontId="102" fillId="92" borderId="73" applyNumberFormat="0" applyProtection="0">
      <alignment horizontal="right" vertical="center"/>
    </xf>
    <xf numFmtId="4" fontId="102" fillId="92" borderId="73" applyNumberFormat="0" applyProtection="0">
      <alignment horizontal="right" vertical="center"/>
    </xf>
    <xf numFmtId="4" fontId="102" fillId="92" borderId="73" applyNumberFormat="0" applyProtection="0">
      <alignment horizontal="right" vertical="center"/>
    </xf>
    <xf numFmtId="4" fontId="102" fillId="92" borderId="73" applyNumberFormat="0" applyProtection="0">
      <alignment horizontal="right" vertical="center"/>
    </xf>
    <xf numFmtId="4" fontId="102" fillId="92" borderId="73" applyNumberFormat="0" applyProtection="0">
      <alignment horizontal="right" vertical="center"/>
    </xf>
    <xf numFmtId="4" fontId="102" fillId="92" borderId="73" applyNumberFormat="0" applyProtection="0">
      <alignment horizontal="right" vertical="center"/>
    </xf>
    <xf numFmtId="4" fontId="102" fillId="92" borderId="73" applyNumberFormat="0" applyProtection="0">
      <alignment horizontal="right" vertical="center"/>
    </xf>
    <xf numFmtId="4" fontId="102" fillId="92" borderId="73" applyNumberFormat="0" applyProtection="0">
      <alignment horizontal="right" vertical="center"/>
    </xf>
    <xf numFmtId="4" fontId="102" fillId="92" borderId="73" applyNumberFormat="0" applyProtection="0">
      <alignment horizontal="right" vertical="center"/>
    </xf>
    <xf numFmtId="4" fontId="102" fillId="92" borderId="73" applyNumberFormat="0" applyProtection="0">
      <alignment horizontal="right" vertical="center"/>
    </xf>
    <xf numFmtId="4" fontId="102" fillId="92" borderId="73" applyNumberFormat="0" applyProtection="0">
      <alignment horizontal="right" vertical="center"/>
    </xf>
    <xf numFmtId="4" fontId="102" fillId="92" borderId="73" applyNumberFormat="0" applyProtection="0">
      <alignment horizontal="right" vertical="center"/>
    </xf>
    <xf numFmtId="4" fontId="102" fillId="92" borderId="73" applyNumberFormat="0" applyProtection="0">
      <alignment horizontal="right" vertical="center"/>
    </xf>
    <xf numFmtId="4" fontId="102" fillId="92" borderId="73" applyNumberFormat="0" applyProtection="0">
      <alignment horizontal="right" vertical="center"/>
    </xf>
    <xf numFmtId="4" fontId="102" fillId="92" borderId="73" applyNumberFormat="0" applyProtection="0">
      <alignment horizontal="right" vertical="center"/>
    </xf>
    <xf numFmtId="4" fontId="102" fillId="92" borderId="73" applyNumberFormat="0" applyProtection="0">
      <alignment horizontal="right" vertical="center"/>
    </xf>
    <xf numFmtId="4" fontId="102" fillId="92" borderId="73" applyNumberFormat="0" applyProtection="0">
      <alignment horizontal="right" vertical="center"/>
    </xf>
    <xf numFmtId="4" fontId="102" fillId="92" borderId="73" applyNumberFormat="0" applyProtection="0">
      <alignment horizontal="right" vertical="center"/>
    </xf>
    <xf numFmtId="4" fontId="102" fillId="92" borderId="73" applyNumberFormat="0" applyProtection="0">
      <alignment horizontal="right" vertical="center"/>
    </xf>
    <xf numFmtId="4" fontId="102" fillId="92" borderId="73" applyNumberFormat="0" applyProtection="0">
      <alignment horizontal="right" vertical="center"/>
    </xf>
    <xf numFmtId="4" fontId="102" fillId="92" borderId="73" applyNumberFormat="0" applyProtection="0">
      <alignment horizontal="right" vertical="center"/>
    </xf>
    <xf numFmtId="4" fontId="102" fillId="92" borderId="73" applyNumberFormat="0" applyProtection="0">
      <alignment horizontal="right" vertical="center"/>
    </xf>
    <xf numFmtId="4" fontId="102" fillId="92" borderId="73" applyNumberFormat="0" applyProtection="0">
      <alignment horizontal="right" vertical="center"/>
    </xf>
    <xf numFmtId="4" fontId="102" fillId="92" borderId="73" applyNumberFormat="0" applyProtection="0">
      <alignment horizontal="right" vertical="center"/>
    </xf>
    <xf numFmtId="4" fontId="102" fillId="92" borderId="73" applyNumberFormat="0" applyProtection="0">
      <alignment horizontal="right" vertical="center"/>
    </xf>
    <xf numFmtId="4" fontId="102" fillId="92" borderId="73" applyNumberFormat="0" applyProtection="0">
      <alignment horizontal="right" vertical="center"/>
    </xf>
    <xf numFmtId="4" fontId="102" fillId="92" borderId="73" applyNumberFormat="0" applyProtection="0">
      <alignment horizontal="right" vertical="center"/>
    </xf>
    <xf numFmtId="4" fontId="102" fillId="92" borderId="73" applyNumberFormat="0" applyProtection="0">
      <alignment horizontal="right" vertical="center"/>
    </xf>
    <xf numFmtId="4" fontId="102" fillId="92" borderId="73" applyNumberFormat="0" applyProtection="0">
      <alignment horizontal="right" vertical="center"/>
    </xf>
    <xf numFmtId="4" fontId="102" fillId="92" borderId="73" applyNumberFormat="0" applyProtection="0">
      <alignment horizontal="right" vertical="center"/>
    </xf>
    <xf numFmtId="4" fontId="102" fillId="92" borderId="73" applyNumberFormat="0" applyProtection="0">
      <alignment horizontal="right" vertical="center"/>
    </xf>
    <xf numFmtId="4" fontId="102" fillId="92" borderId="73" applyNumberFormat="0" applyProtection="0">
      <alignment horizontal="right" vertical="center"/>
    </xf>
    <xf numFmtId="4" fontId="102" fillId="92" borderId="73" applyNumberFormat="0" applyProtection="0">
      <alignment horizontal="right" vertical="center"/>
    </xf>
    <xf numFmtId="4" fontId="102" fillId="92" borderId="73" applyNumberFormat="0" applyProtection="0">
      <alignment horizontal="right" vertical="center"/>
    </xf>
    <xf numFmtId="4" fontId="102" fillId="92" borderId="73" applyNumberFormat="0" applyProtection="0">
      <alignment horizontal="right" vertical="center"/>
    </xf>
    <xf numFmtId="4" fontId="102" fillId="92" borderId="73" applyNumberFormat="0" applyProtection="0">
      <alignment horizontal="right" vertical="center"/>
    </xf>
    <xf numFmtId="4" fontId="102" fillId="92" borderId="73" applyNumberFormat="0" applyProtection="0">
      <alignment horizontal="right" vertical="center"/>
    </xf>
    <xf numFmtId="4" fontId="102" fillId="92" borderId="73" applyNumberFormat="0" applyProtection="0">
      <alignment horizontal="right" vertical="center"/>
    </xf>
    <xf numFmtId="4" fontId="102" fillId="92" borderId="73" applyNumberFormat="0" applyProtection="0">
      <alignment horizontal="right" vertical="center"/>
    </xf>
    <xf numFmtId="4" fontId="102" fillId="92" borderId="73" applyNumberFormat="0" applyProtection="0">
      <alignment horizontal="right" vertical="center"/>
    </xf>
    <xf numFmtId="4" fontId="102" fillId="92" borderId="73" applyNumberFormat="0" applyProtection="0">
      <alignment horizontal="right" vertical="center"/>
    </xf>
    <xf numFmtId="4" fontId="102" fillId="92" borderId="73" applyNumberFormat="0" applyProtection="0">
      <alignment horizontal="right" vertical="center"/>
    </xf>
    <xf numFmtId="4" fontId="102" fillId="92" borderId="73" applyNumberFormat="0" applyProtection="0">
      <alignment horizontal="right" vertical="center"/>
    </xf>
    <xf numFmtId="4" fontId="102" fillId="92" borderId="73" applyNumberFormat="0" applyProtection="0">
      <alignment horizontal="right" vertical="center"/>
    </xf>
    <xf numFmtId="0" fontId="3" fillId="24" borderId="0" applyNumberFormat="0" applyFont="0" applyBorder="0" applyAlignment="0" applyProtection="0"/>
    <xf numFmtId="0" fontId="3" fillId="39" borderId="0" applyNumberFormat="0" applyFont="0" applyBorder="0" applyAlignment="0" applyProtection="0"/>
    <xf numFmtId="0" fontId="3" fillId="23" borderId="0" applyNumberFormat="0" applyFont="0" applyBorder="0" applyAlignment="0" applyProtection="0"/>
    <xf numFmtId="0" fontId="3" fillId="0" borderId="0" applyNumberFormat="0" applyFont="0" applyFill="0" applyBorder="0" applyAlignment="0" applyProtection="0"/>
    <xf numFmtId="0" fontId="3" fillId="23" borderId="0" applyNumberFormat="0" applyFont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Border="0" applyAlignment="0" applyProtection="0"/>
    <xf numFmtId="41" fontId="21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253" fillId="0" borderId="0" applyFont="0" applyFill="0" applyBorder="0" applyAlignment="0" applyProtection="0"/>
    <xf numFmtId="43" fontId="3" fillId="0" borderId="0" applyFont="0" applyFill="0" applyBorder="0" applyAlignment="0" applyProtection="0"/>
    <xf numFmtId="289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289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" fillId="0" borderId="0" applyFont="0" applyFill="0" applyBorder="0" applyAlignment="0" applyProtection="0"/>
    <xf numFmtId="302" fontId="3" fillId="0" borderId="0" applyFont="0" applyFill="0" applyBorder="0" applyAlignment="0" applyProtection="0"/>
    <xf numFmtId="302" fontId="3" fillId="0" borderId="0" applyFont="0" applyFill="0" applyBorder="0" applyAlignment="0" applyProtection="0"/>
    <xf numFmtId="302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302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50" fillId="0" borderId="0" applyFont="0" applyFill="0" applyBorder="0" applyAlignment="0" applyProtection="0"/>
    <xf numFmtId="43" fontId="250" fillId="0" borderId="0" applyFont="0" applyFill="0" applyBorder="0" applyAlignment="0" applyProtection="0"/>
    <xf numFmtId="43" fontId="250" fillId="0" borderId="0" applyFont="0" applyFill="0" applyBorder="0" applyAlignment="0" applyProtection="0"/>
    <xf numFmtId="43" fontId="250" fillId="0" borderId="0" applyFont="0" applyFill="0" applyBorder="0" applyAlignment="0" applyProtection="0"/>
    <xf numFmtId="43" fontId="250" fillId="0" borderId="0" applyFont="0" applyFill="0" applyBorder="0" applyAlignment="0" applyProtection="0"/>
    <xf numFmtId="43" fontId="250" fillId="0" borderId="0" applyFont="0" applyFill="0" applyBorder="0" applyAlignment="0" applyProtection="0"/>
    <xf numFmtId="43" fontId="250" fillId="0" borderId="0" applyFont="0" applyFill="0" applyBorder="0" applyAlignment="0" applyProtection="0"/>
    <xf numFmtId="43" fontId="250" fillId="0" borderId="0" applyFont="0" applyFill="0" applyBorder="0" applyAlignment="0" applyProtection="0"/>
    <xf numFmtId="43" fontId="250" fillId="0" borderId="0" applyFont="0" applyFill="0" applyBorder="0" applyAlignment="0" applyProtection="0"/>
    <xf numFmtId="43" fontId="250" fillId="0" borderId="0" applyFont="0" applyFill="0" applyBorder="0" applyAlignment="0" applyProtection="0"/>
    <xf numFmtId="43" fontId="250" fillId="0" borderId="0" applyFont="0" applyFill="0" applyBorder="0" applyAlignment="0" applyProtection="0"/>
    <xf numFmtId="43" fontId="250" fillId="0" borderId="0" applyFont="0" applyFill="0" applyBorder="0" applyAlignment="0" applyProtection="0"/>
    <xf numFmtId="43" fontId="250" fillId="0" borderId="0" applyFont="0" applyFill="0" applyBorder="0" applyAlignment="0" applyProtection="0"/>
    <xf numFmtId="43" fontId="250" fillId="0" borderId="0" applyFont="0" applyFill="0" applyBorder="0" applyAlignment="0" applyProtection="0"/>
    <xf numFmtId="43" fontId="250" fillId="0" borderId="0" applyFont="0" applyFill="0" applyBorder="0" applyAlignment="0" applyProtection="0"/>
    <xf numFmtId="43" fontId="250" fillId="0" borderId="0" applyFont="0" applyFill="0" applyBorder="0" applyAlignment="0" applyProtection="0"/>
    <xf numFmtId="43" fontId="250" fillId="0" borderId="0" applyFont="0" applyFill="0" applyBorder="0" applyAlignment="0" applyProtection="0"/>
    <xf numFmtId="43" fontId="250" fillId="0" borderId="0" applyFont="0" applyFill="0" applyBorder="0" applyAlignment="0" applyProtection="0"/>
    <xf numFmtId="43" fontId="250" fillId="0" borderId="0" applyFont="0" applyFill="0" applyBorder="0" applyAlignment="0" applyProtection="0"/>
    <xf numFmtId="43" fontId="250" fillId="0" borderId="0" applyFont="0" applyFill="0" applyBorder="0" applyAlignment="0" applyProtection="0"/>
    <xf numFmtId="43" fontId="250" fillId="0" borderId="0" applyFont="0" applyFill="0" applyBorder="0" applyAlignment="0" applyProtection="0"/>
    <xf numFmtId="43" fontId="250" fillId="0" borderId="0" applyFont="0" applyFill="0" applyBorder="0" applyAlignment="0" applyProtection="0"/>
    <xf numFmtId="43" fontId="250" fillId="0" borderId="0" applyFont="0" applyFill="0" applyBorder="0" applyAlignment="0" applyProtection="0"/>
    <xf numFmtId="43" fontId="250" fillId="0" borderId="0" applyFont="0" applyFill="0" applyBorder="0" applyAlignment="0" applyProtection="0"/>
    <xf numFmtId="43" fontId="250" fillId="0" borderId="0" applyFont="0" applyFill="0" applyBorder="0" applyAlignment="0" applyProtection="0"/>
    <xf numFmtId="43" fontId="250" fillId="0" borderId="0" applyFont="0" applyFill="0" applyBorder="0" applyAlignment="0" applyProtection="0"/>
    <xf numFmtId="43" fontId="250" fillId="0" borderId="0" applyFont="0" applyFill="0" applyBorder="0" applyAlignment="0" applyProtection="0"/>
    <xf numFmtId="43" fontId="250" fillId="0" borderId="0" applyFont="0" applyFill="0" applyBorder="0" applyAlignment="0" applyProtection="0"/>
    <xf numFmtId="43" fontId="250" fillId="0" borderId="0" applyFont="0" applyFill="0" applyBorder="0" applyAlignment="0" applyProtection="0"/>
    <xf numFmtId="43" fontId="250" fillId="0" borderId="0" applyFont="0" applyFill="0" applyBorder="0" applyAlignment="0" applyProtection="0"/>
    <xf numFmtId="43" fontId="250" fillId="0" borderId="0" applyFont="0" applyFill="0" applyBorder="0" applyAlignment="0" applyProtection="0"/>
    <xf numFmtId="43" fontId="250" fillId="0" borderId="0" applyFont="0" applyFill="0" applyBorder="0" applyAlignment="0" applyProtection="0"/>
    <xf numFmtId="43" fontId="250" fillId="0" borderId="0" applyFont="0" applyFill="0" applyBorder="0" applyAlignment="0" applyProtection="0"/>
    <xf numFmtId="43" fontId="250" fillId="0" borderId="0" applyFont="0" applyFill="0" applyBorder="0" applyAlignment="0" applyProtection="0"/>
    <xf numFmtId="43" fontId="250" fillId="0" borderId="0" applyFont="0" applyFill="0" applyBorder="0" applyAlignment="0" applyProtection="0"/>
    <xf numFmtId="43" fontId="250" fillId="0" borderId="0" applyFont="0" applyFill="0" applyBorder="0" applyAlignment="0" applyProtection="0"/>
    <xf numFmtId="43" fontId="250" fillId="0" borderId="0" applyFont="0" applyFill="0" applyBorder="0" applyAlignment="0" applyProtection="0"/>
    <xf numFmtId="43" fontId="250" fillId="0" borderId="0" applyFont="0" applyFill="0" applyBorder="0" applyAlignment="0" applyProtection="0"/>
    <xf numFmtId="43" fontId="250" fillId="0" borderId="0" applyFont="0" applyFill="0" applyBorder="0" applyAlignment="0" applyProtection="0"/>
    <xf numFmtId="43" fontId="250" fillId="0" borderId="0" applyFont="0" applyFill="0" applyBorder="0" applyAlignment="0" applyProtection="0"/>
    <xf numFmtId="43" fontId="250" fillId="0" borderId="0" applyFont="0" applyFill="0" applyBorder="0" applyAlignment="0" applyProtection="0"/>
    <xf numFmtId="43" fontId="250" fillId="0" borderId="0" applyFont="0" applyFill="0" applyBorder="0" applyAlignment="0" applyProtection="0"/>
    <xf numFmtId="43" fontId="250" fillId="0" borderId="0" applyFont="0" applyFill="0" applyBorder="0" applyAlignment="0" applyProtection="0"/>
    <xf numFmtId="43" fontId="250" fillId="0" borderId="0" applyFont="0" applyFill="0" applyBorder="0" applyAlignment="0" applyProtection="0"/>
    <xf numFmtId="43" fontId="250" fillId="0" borderId="0" applyFont="0" applyFill="0" applyBorder="0" applyAlignment="0" applyProtection="0"/>
    <xf numFmtId="43" fontId="250" fillId="0" borderId="0" applyFont="0" applyFill="0" applyBorder="0" applyAlignment="0" applyProtection="0"/>
    <xf numFmtId="43" fontId="250" fillId="0" borderId="0" applyFont="0" applyFill="0" applyBorder="0" applyAlignment="0" applyProtection="0"/>
    <xf numFmtId="43" fontId="250" fillId="0" borderId="0" applyFont="0" applyFill="0" applyBorder="0" applyAlignment="0" applyProtection="0"/>
    <xf numFmtId="43" fontId="250" fillId="0" borderId="0" applyFont="0" applyFill="0" applyBorder="0" applyAlignment="0" applyProtection="0"/>
    <xf numFmtId="43" fontId="250" fillId="0" borderId="0" applyFont="0" applyFill="0" applyBorder="0" applyAlignment="0" applyProtection="0"/>
    <xf numFmtId="43" fontId="250" fillId="0" borderId="0" applyFont="0" applyFill="0" applyBorder="0" applyAlignment="0" applyProtection="0"/>
    <xf numFmtId="43" fontId="250" fillId="0" borderId="0" applyFont="0" applyFill="0" applyBorder="0" applyAlignment="0" applyProtection="0"/>
    <xf numFmtId="43" fontId="250" fillId="0" borderId="0" applyFont="0" applyFill="0" applyBorder="0" applyAlignment="0" applyProtection="0"/>
    <xf numFmtId="43" fontId="250" fillId="0" borderId="0" applyFont="0" applyFill="0" applyBorder="0" applyAlignment="0" applyProtection="0"/>
    <xf numFmtId="43" fontId="250" fillId="0" borderId="0" applyFont="0" applyFill="0" applyBorder="0" applyAlignment="0" applyProtection="0"/>
    <xf numFmtId="43" fontId="250" fillId="0" borderId="0" applyFont="0" applyFill="0" applyBorder="0" applyAlignment="0" applyProtection="0"/>
    <xf numFmtId="43" fontId="250" fillId="0" borderId="0" applyFont="0" applyFill="0" applyBorder="0" applyAlignment="0" applyProtection="0"/>
    <xf numFmtId="43" fontId="250" fillId="0" borderId="0" applyFont="0" applyFill="0" applyBorder="0" applyAlignment="0" applyProtection="0"/>
    <xf numFmtId="43" fontId="250" fillId="0" borderId="0" applyFont="0" applyFill="0" applyBorder="0" applyAlignment="0" applyProtection="0"/>
    <xf numFmtId="43" fontId="250" fillId="0" borderId="0" applyFont="0" applyFill="0" applyBorder="0" applyAlignment="0" applyProtection="0"/>
    <xf numFmtId="43" fontId="250" fillId="0" borderId="0" applyFont="0" applyFill="0" applyBorder="0" applyAlignment="0" applyProtection="0"/>
    <xf numFmtId="43" fontId="250" fillId="0" borderId="0" applyFont="0" applyFill="0" applyBorder="0" applyAlignment="0" applyProtection="0"/>
    <xf numFmtId="43" fontId="250" fillId="0" borderId="0" applyFont="0" applyFill="0" applyBorder="0" applyAlignment="0" applyProtection="0"/>
    <xf numFmtId="43" fontId="250" fillId="0" borderId="0" applyFont="0" applyFill="0" applyBorder="0" applyAlignment="0" applyProtection="0"/>
    <xf numFmtId="43" fontId="250" fillId="0" borderId="0" applyFont="0" applyFill="0" applyBorder="0" applyAlignment="0" applyProtection="0"/>
    <xf numFmtId="43" fontId="250" fillId="0" borderId="0" applyFont="0" applyFill="0" applyBorder="0" applyAlignment="0" applyProtection="0"/>
    <xf numFmtId="43" fontId="250" fillId="0" borderId="0" applyFont="0" applyFill="0" applyBorder="0" applyAlignment="0" applyProtection="0"/>
    <xf numFmtId="43" fontId="250" fillId="0" borderId="0" applyFont="0" applyFill="0" applyBorder="0" applyAlignment="0" applyProtection="0"/>
    <xf numFmtId="43" fontId="250" fillId="0" borderId="0" applyFont="0" applyFill="0" applyBorder="0" applyAlignment="0" applyProtection="0"/>
    <xf numFmtId="43" fontId="250" fillId="0" borderId="0" applyFont="0" applyFill="0" applyBorder="0" applyAlignment="0" applyProtection="0"/>
    <xf numFmtId="43" fontId="250" fillId="0" borderId="0" applyFont="0" applyFill="0" applyBorder="0" applyAlignment="0" applyProtection="0"/>
    <xf numFmtId="43" fontId="250" fillId="0" borderId="0" applyFont="0" applyFill="0" applyBorder="0" applyAlignment="0" applyProtection="0"/>
    <xf numFmtId="43" fontId="250" fillId="0" borderId="0" applyFont="0" applyFill="0" applyBorder="0" applyAlignment="0" applyProtection="0"/>
    <xf numFmtId="43" fontId="250" fillId="0" borderId="0" applyFont="0" applyFill="0" applyBorder="0" applyAlignment="0" applyProtection="0"/>
    <xf numFmtId="43" fontId="250" fillId="0" borderId="0" applyFont="0" applyFill="0" applyBorder="0" applyAlignment="0" applyProtection="0"/>
    <xf numFmtId="43" fontId="250" fillId="0" borderId="0" applyFont="0" applyFill="0" applyBorder="0" applyAlignment="0" applyProtection="0"/>
    <xf numFmtId="43" fontId="250" fillId="0" borderId="0" applyFont="0" applyFill="0" applyBorder="0" applyAlignment="0" applyProtection="0"/>
    <xf numFmtId="43" fontId="250" fillId="0" borderId="0" applyFont="0" applyFill="0" applyBorder="0" applyAlignment="0" applyProtection="0"/>
    <xf numFmtId="43" fontId="250" fillId="0" borderId="0" applyFont="0" applyFill="0" applyBorder="0" applyAlignment="0" applyProtection="0"/>
    <xf numFmtId="43" fontId="250" fillId="0" borderId="0" applyFont="0" applyFill="0" applyBorder="0" applyAlignment="0" applyProtection="0"/>
    <xf numFmtId="43" fontId="250" fillId="0" borderId="0" applyFont="0" applyFill="0" applyBorder="0" applyAlignment="0" applyProtection="0"/>
    <xf numFmtId="43" fontId="250" fillId="0" borderId="0" applyFont="0" applyFill="0" applyBorder="0" applyAlignment="0" applyProtection="0"/>
    <xf numFmtId="43" fontId="250" fillId="0" borderId="0" applyFont="0" applyFill="0" applyBorder="0" applyAlignment="0" applyProtection="0"/>
    <xf numFmtId="43" fontId="250" fillId="0" borderId="0" applyFont="0" applyFill="0" applyBorder="0" applyAlignment="0" applyProtection="0"/>
    <xf numFmtId="43" fontId="250" fillId="0" borderId="0" applyFont="0" applyFill="0" applyBorder="0" applyAlignment="0" applyProtection="0"/>
    <xf numFmtId="43" fontId="250" fillId="0" borderId="0" applyFont="0" applyFill="0" applyBorder="0" applyAlignment="0" applyProtection="0"/>
    <xf numFmtId="43" fontId="250" fillId="0" borderId="0" applyFont="0" applyFill="0" applyBorder="0" applyAlignment="0" applyProtection="0"/>
    <xf numFmtId="43" fontId="250" fillId="0" borderId="0" applyFont="0" applyFill="0" applyBorder="0" applyAlignment="0" applyProtection="0"/>
    <xf numFmtId="43" fontId="250" fillId="0" borderId="0" applyFont="0" applyFill="0" applyBorder="0" applyAlignment="0" applyProtection="0"/>
    <xf numFmtId="43" fontId="250" fillId="0" borderId="0" applyFont="0" applyFill="0" applyBorder="0" applyAlignment="0" applyProtection="0"/>
    <xf numFmtId="43" fontId="250" fillId="0" borderId="0" applyFont="0" applyFill="0" applyBorder="0" applyAlignment="0" applyProtection="0"/>
    <xf numFmtId="43" fontId="250" fillId="0" borderId="0" applyFont="0" applyFill="0" applyBorder="0" applyAlignment="0" applyProtection="0"/>
    <xf numFmtId="43" fontId="250" fillId="0" borderId="0" applyFont="0" applyFill="0" applyBorder="0" applyAlignment="0" applyProtection="0"/>
    <xf numFmtId="43" fontId="250" fillId="0" borderId="0" applyFont="0" applyFill="0" applyBorder="0" applyAlignment="0" applyProtection="0"/>
    <xf numFmtId="43" fontId="250" fillId="0" borderId="0" applyFont="0" applyFill="0" applyBorder="0" applyAlignment="0" applyProtection="0"/>
    <xf numFmtId="43" fontId="250" fillId="0" borderId="0" applyFont="0" applyFill="0" applyBorder="0" applyAlignment="0" applyProtection="0"/>
    <xf numFmtId="43" fontId="250" fillId="0" borderId="0" applyFont="0" applyFill="0" applyBorder="0" applyAlignment="0" applyProtection="0"/>
    <xf numFmtId="43" fontId="250" fillId="0" borderId="0" applyFont="0" applyFill="0" applyBorder="0" applyAlignment="0" applyProtection="0"/>
    <xf numFmtId="43" fontId="250" fillId="0" borderId="0" applyFont="0" applyFill="0" applyBorder="0" applyAlignment="0" applyProtection="0"/>
    <xf numFmtId="43" fontId="250" fillId="0" borderId="0" applyFont="0" applyFill="0" applyBorder="0" applyAlignment="0" applyProtection="0"/>
    <xf numFmtId="43" fontId="250" fillId="0" borderId="0" applyFont="0" applyFill="0" applyBorder="0" applyAlignment="0" applyProtection="0"/>
    <xf numFmtId="43" fontId="250" fillId="0" borderId="0" applyFont="0" applyFill="0" applyBorder="0" applyAlignment="0" applyProtection="0"/>
    <xf numFmtId="43" fontId="250" fillId="0" borderId="0" applyFont="0" applyFill="0" applyBorder="0" applyAlignment="0" applyProtection="0"/>
    <xf numFmtId="43" fontId="250" fillId="0" borderId="0" applyFont="0" applyFill="0" applyBorder="0" applyAlignment="0" applyProtection="0"/>
    <xf numFmtId="43" fontId="250" fillId="0" borderId="0" applyFont="0" applyFill="0" applyBorder="0" applyAlignment="0" applyProtection="0"/>
    <xf numFmtId="43" fontId="250" fillId="0" borderId="0" applyFont="0" applyFill="0" applyBorder="0" applyAlignment="0" applyProtection="0"/>
    <xf numFmtId="43" fontId="250" fillId="0" borderId="0" applyFont="0" applyFill="0" applyBorder="0" applyAlignment="0" applyProtection="0"/>
    <xf numFmtId="43" fontId="250" fillId="0" borderId="0" applyFont="0" applyFill="0" applyBorder="0" applyAlignment="0" applyProtection="0"/>
    <xf numFmtId="43" fontId="250" fillId="0" borderId="0" applyFont="0" applyFill="0" applyBorder="0" applyAlignment="0" applyProtection="0"/>
    <xf numFmtId="43" fontId="250" fillId="0" borderId="0" applyFont="0" applyFill="0" applyBorder="0" applyAlignment="0" applyProtection="0"/>
    <xf numFmtId="43" fontId="250" fillId="0" borderId="0" applyFont="0" applyFill="0" applyBorder="0" applyAlignment="0" applyProtection="0"/>
    <xf numFmtId="43" fontId="250" fillId="0" borderId="0" applyFont="0" applyFill="0" applyBorder="0" applyAlignment="0" applyProtection="0"/>
    <xf numFmtId="43" fontId="250" fillId="0" borderId="0" applyFont="0" applyFill="0" applyBorder="0" applyAlignment="0" applyProtection="0"/>
    <xf numFmtId="43" fontId="250" fillId="0" borderId="0" applyFont="0" applyFill="0" applyBorder="0" applyAlignment="0" applyProtection="0"/>
    <xf numFmtId="43" fontId="250" fillId="0" borderId="0" applyFont="0" applyFill="0" applyBorder="0" applyAlignment="0" applyProtection="0"/>
    <xf numFmtId="43" fontId="250" fillId="0" borderId="0" applyFont="0" applyFill="0" applyBorder="0" applyAlignment="0" applyProtection="0"/>
    <xf numFmtId="43" fontId="250" fillId="0" borderId="0" applyFont="0" applyFill="0" applyBorder="0" applyAlignment="0" applyProtection="0"/>
    <xf numFmtId="43" fontId="250" fillId="0" borderId="0" applyFont="0" applyFill="0" applyBorder="0" applyAlignment="0" applyProtection="0"/>
    <xf numFmtId="43" fontId="250" fillId="0" borderId="0" applyFont="0" applyFill="0" applyBorder="0" applyAlignment="0" applyProtection="0"/>
    <xf numFmtId="43" fontId="250" fillId="0" borderId="0" applyFont="0" applyFill="0" applyBorder="0" applyAlignment="0" applyProtection="0"/>
    <xf numFmtId="43" fontId="250" fillId="0" borderId="0" applyFont="0" applyFill="0" applyBorder="0" applyAlignment="0" applyProtection="0"/>
    <xf numFmtId="43" fontId="250" fillId="0" borderId="0" applyFont="0" applyFill="0" applyBorder="0" applyAlignment="0" applyProtection="0"/>
    <xf numFmtId="43" fontId="250" fillId="0" borderId="0" applyFont="0" applyFill="0" applyBorder="0" applyAlignment="0" applyProtection="0"/>
    <xf numFmtId="43" fontId="250" fillId="0" borderId="0" applyFont="0" applyFill="0" applyBorder="0" applyAlignment="0" applyProtection="0"/>
    <xf numFmtId="43" fontId="250" fillId="0" borderId="0" applyFont="0" applyFill="0" applyBorder="0" applyAlignment="0" applyProtection="0"/>
    <xf numFmtId="43" fontId="250" fillId="0" borderId="0" applyFont="0" applyFill="0" applyBorder="0" applyAlignment="0" applyProtection="0"/>
    <xf numFmtId="43" fontId="250" fillId="0" borderId="0" applyFont="0" applyFill="0" applyBorder="0" applyAlignment="0" applyProtection="0"/>
    <xf numFmtId="43" fontId="250" fillId="0" borderId="0" applyFont="0" applyFill="0" applyBorder="0" applyAlignment="0" applyProtection="0"/>
    <xf numFmtId="43" fontId="250" fillId="0" borderId="0" applyFont="0" applyFill="0" applyBorder="0" applyAlignment="0" applyProtection="0"/>
    <xf numFmtId="43" fontId="250" fillId="0" borderId="0" applyFont="0" applyFill="0" applyBorder="0" applyAlignment="0" applyProtection="0"/>
    <xf numFmtId="43" fontId="250" fillId="0" borderId="0" applyFont="0" applyFill="0" applyBorder="0" applyAlignment="0" applyProtection="0"/>
    <xf numFmtId="43" fontId="250" fillId="0" borderId="0" applyFont="0" applyFill="0" applyBorder="0" applyAlignment="0" applyProtection="0"/>
    <xf numFmtId="43" fontId="250" fillId="0" borderId="0" applyFont="0" applyFill="0" applyBorder="0" applyAlignment="0" applyProtection="0"/>
    <xf numFmtId="43" fontId="250" fillId="0" borderId="0" applyFont="0" applyFill="0" applyBorder="0" applyAlignment="0" applyProtection="0"/>
    <xf numFmtId="43" fontId="250" fillId="0" borderId="0" applyFont="0" applyFill="0" applyBorder="0" applyAlignment="0" applyProtection="0"/>
    <xf numFmtId="43" fontId="250" fillId="0" borderId="0" applyFont="0" applyFill="0" applyBorder="0" applyAlignment="0" applyProtection="0"/>
    <xf numFmtId="43" fontId="250" fillId="0" borderId="0" applyFont="0" applyFill="0" applyBorder="0" applyAlignment="0" applyProtection="0"/>
    <xf numFmtId="43" fontId="250" fillId="0" borderId="0" applyFont="0" applyFill="0" applyBorder="0" applyAlignment="0" applyProtection="0"/>
    <xf numFmtId="43" fontId="250" fillId="0" borderId="0" applyFont="0" applyFill="0" applyBorder="0" applyAlignment="0" applyProtection="0"/>
    <xf numFmtId="43" fontId="250" fillId="0" borderId="0" applyFont="0" applyFill="0" applyBorder="0" applyAlignment="0" applyProtection="0"/>
    <xf numFmtId="43" fontId="250" fillId="0" borderId="0" applyFont="0" applyFill="0" applyBorder="0" applyAlignment="0" applyProtection="0"/>
    <xf numFmtId="43" fontId="250" fillId="0" borderId="0" applyFont="0" applyFill="0" applyBorder="0" applyAlignment="0" applyProtection="0"/>
    <xf numFmtId="43" fontId="250" fillId="0" borderId="0" applyFont="0" applyFill="0" applyBorder="0" applyAlignment="0" applyProtection="0"/>
    <xf numFmtId="43" fontId="250" fillId="0" borderId="0" applyFont="0" applyFill="0" applyBorder="0" applyAlignment="0" applyProtection="0"/>
    <xf numFmtId="43" fontId="250" fillId="0" borderId="0" applyFont="0" applyFill="0" applyBorder="0" applyAlignment="0" applyProtection="0"/>
    <xf numFmtId="43" fontId="250" fillId="0" borderId="0" applyFont="0" applyFill="0" applyBorder="0" applyAlignment="0" applyProtection="0"/>
    <xf numFmtId="43" fontId="250" fillId="0" borderId="0" applyFont="0" applyFill="0" applyBorder="0" applyAlignment="0" applyProtection="0"/>
    <xf numFmtId="43" fontId="250" fillId="0" borderId="0" applyFont="0" applyFill="0" applyBorder="0" applyAlignment="0" applyProtection="0"/>
    <xf numFmtId="43" fontId="250" fillId="0" borderId="0" applyFont="0" applyFill="0" applyBorder="0" applyAlignment="0" applyProtection="0"/>
    <xf numFmtId="43" fontId="250" fillId="0" borderId="0" applyFont="0" applyFill="0" applyBorder="0" applyAlignment="0" applyProtection="0"/>
    <xf numFmtId="43" fontId="250" fillId="0" borderId="0" applyFont="0" applyFill="0" applyBorder="0" applyAlignment="0" applyProtection="0"/>
    <xf numFmtId="43" fontId="250" fillId="0" borderId="0" applyFont="0" applyFill="0" applyBorder="0" applyAlignment="0" applyProtection="0"/>
    <xf numFmtId="43" fontId="250" fillId="0" borderId="0" applyFont="0" applyFill="0" applyBorder="0" applyAlignment="0" applyProtection="0"/>
    <xf numFmtId="43" fontId="250" fillId="0" borderId="0" applyFont="0" applyFill="0" applyBorder="0" applyAlignment="0" applyProtection="0"/>
    <xf numFmtId="43" fontId="250" fillId="0" borderId="0" applyFont="0" applyFill="0" applyBorder="0" applyAlignment="0" applyProtection="0"/>
    <xf numFmtId="43" fontId="250" fillId="0" borderId="0" applyFont="0" applyFill="0" applyBorder="0" applyAlignment="0" applyProtection="0"/>
    <xf numFmtId="43" fontId="250" fillId="0" borderId="0" applyFont="0" applyFill="0" applyBorder="0" applyAlignment="0" applyProtection="0"/>
    <xf numFmtId="43" fontId="250" fillId="0" borderId="0" applyFont="0" applyFill="0" applyBorder="0" applyAlignment="0" applyProtection="0"/>
    <xf numFmtId="43" fontId="250" fillId="0" borderId="0" applyFont="0" applyFill="0" applyBorder="0" applyAlignment="0" applyProtection="0"/>
    <xf numFmtId="43" fontId="250" fillId="0" borderId="0" applyFont="0" applyFill="0" applyBorder="0" applyAlignment="0" applyProtection="0"/>
    <xf numFmtId="43" fontId="250" fillId="0" borderId="0" applyFont="0" applyFill="0" applyBorder="0" applyAlignment="0" applyProtection="0"/>
    <xf numFmtId="43" fontId="250" fillId="0" borderId="0" applyFont="0" applyFill="0" applyBorder="0" applyAlignment="0" applyProtection="0"/>
    <xf numFmtId="43" fontId="250" fillId="0" borderId="0" applyFont="0" applyFill="0" applyBorder="0" applyAlignment="0" applyProtection="0"/>
    <xf numFmtId="43" fontId="250" fillId="0" borderId="0" applyFont="0" applyFill="0" applyBorder="0" applyAlignment="0" applyProtection="0"/>
    <xf numFmtId="43" fontId="250" fillId="0" borderId="0" applyFont="0" applyFill="0" applyBorder="0" applyAlignment="0" applyProtection="0"/>
    <xf numFmtId="43" fontId="250" fillId="0" borderId="0" applyFont="0" applyFill="0" applyBorder="0" applyAlignment="0" applyProtection="0"/>
    <xf numFmtId="43" fontId="250" fillId="0" borderId="0" applyFont="0" applyFill="0" applyBorder="0" applyAlignment="0" applyProtection="0"/>
    <xf numFmtId="43" fontId="250" fillId="0" borderId="0" applyFont="0" applyFill="0" applyBorder="0" applyAlignment="0" applyProtection="0"/>
    <xf numFmtId="43" fontId="250" fillId="0" borderId="0" applyFont="0" applyFill="0" applyBorder="0" applyAlignment="0" applyProtection="0"/>
    <xf numFmtId="43" fontId="250" fillId="0" borderId="0" applyFont="0" applyFill="0" applyBorder="0" applyAlignment="0" applyProtection="0"/>
    <xf numFmtId="43" fontId="250" fillId="0" borderId="0" applyFont="0" applyFill="0" applyBorder="0" applyAlignment="0" applyProtection="0"/>
    <xf numFmtId="43" fontId="250" fillId="0" borderId="0" applyFont="0" applyFill="0" applyBorder="0" applyAlignment="0" applyProtection="0"/>
    <xf numFmtId="43" fontId="250" fillId="0" borderId="0" applyFont="0" applyFill="0" applyBorder="0" applyAlignment="0" applyProtection="0"/>
    <xf numFmtId="43" fontId="250" fillId="0" borderId="0" applyFont="0" applyFill="0" applyBorder="0" applyAlignment="0" applyProtection="0"/>
    <xf numFmtId="43" fontId="250" fillId="0" borderId="0" applyFont="0" applyFill="0" applyBorder="0" applyAlignment="0" applyProtection="0"/>
    <xf numFmtId="43" fontId="250" fillId="0" borderId="0" applyFont="0" applyFill="0" applyBorder="0" applyAlignment="0" applyProtection="0"/>
    <xf numFmtId="43" fontId="250" fillId="0" borderId="0" applyFont="0" applyFill="0" applyBorder="0" applyAlignment="0" applyProtection="0"/>
    <xf numFmtId="43" fontId="250" fillId="0" borderId="0" applyFont="0" applyFill="0" applyBorder="0" applyAlignment="0" applyProtection="0"/>
    <xf numFmtId="43" fontId="250" fillId="0" borderId="0" applyFont="0" applyFill="0" applyBorder="0" applyAlignment="0" applyProtection="0"/>
    <xf numFmtId="43" fontId="250" fillId="0" borderId="0" applyFont="0" applyFill="0" applyBorder="0" applyAlignment="0" applyProtection="0"/>
    <xf numFmtId="43" fontId="250" fillId="0" borderId="0" applyFont="0" applyFill="0" applyBorder="0" applyAlignment="0" applyProtection="0"/>
    <xf numFmtId="43" fontId="250" fillId="0" borderId="0" applyFont="0" applyFill="0" applyBorder="0" applyAlignment="0" applyProtection="0"/>
    <xf numFmtId="43" fontId="250" fillId="0" borderId="0" applyFont="0" applyFill="0" applyBorder="0" applyAlignment="0" applyProtection="0"/>
    <xf numFmtId="43" fontId="250" fillId="0" borderId="0" applyFont="0" applyFill="0" applyBorder="0" applyAlignment="0" applyProtection="0"/>
    <xf numFmtId="43" fontId="250" fillId="0" borderId="0" applyFont="0" applyFill="0" applyBorder="0" applyAlignment="0" applyProtection="0"/>
    <xf numFmtId="43" fontId="250" fillId="0" borderId="0" applyFont="0" applyFill="0" applyBorder="0" applyAlignment="0" applyProtection="0"/>
    <xf numFmtId="43" fontId="250" fillId="0" borderId="0" applyFont="0" applyFill="0" applyBorder="0" applyAlignment="0" applyProtection="0"/>
    <xf numFmtId="43" fontId="250" fillId="0" borderId="0" applyFont="0" applyFill="0" applyBorder="0" applyAlignment="0" applyProtection="0"/>
    <xf numFmtId="43" fontId="250" fillId="0" borderId="0" applyFont="0" applyFill="0" applyBorder="0" applyAlignment="0" applyProtection="0"/>
    <xf numFmtId="43" fontId="250" fillId="0" borderId="0" applyFont="0" applyFill="0" applyBorder="0" applyAlignment="0" applyProtection="0"/>
    <xf numFmtId="43" fontId="250" fillId="0" borderId="0" applyFont="0" applyFill="0" applyBorder="0" applyAlignment="0" applyProtection="0"/>
    <xf numFmtId="43" fontId="250" fillId="0" borderId="0" applyFont="0" applyFill="0" applyBorder="0" applyAlignment="0" applyProtection="0"/>
    <xf numFmtId="43" fontId="250" fillId="0" borderId="0" applyFont="0" applyFill="0" applyBorder="0" applyAlignment="0" applyProtection="0"/>
    <xf numFmtId="43" fontId="250" fillId="0" borderId="0" applyFont="0" applyFill="0" applyBorder="0" applyAlignment="0" applyProtection="0"/>
    <xf numFmtId="43" fontId="250" fillId="0" borderId="0" applyFont="0" applyFill="0" applyBorder="0" applyAlignment="0" applyProtection="0"/>
    <xf numFmtId="43" fontId="250" fillId="0" borderId="0" applyFont="0" applyFill="0" applyBorder="0" applyAlignment="0" applyProtection="0"/>
    <xf numFmtId="43" fontId="250" fillId="0" borderId="0" applyFont="0" applyFill="0" applyBorder="0" applyAlignment="0" applyProtection="0"/>
    <xf numFmtId="43" fontId="250" fillId="0" borderId="0" applyFont="0" applyFill="0" applyBorder="0" applyAlignment="0" applyProtection="0"/>
    <xf numFmtId="43" fontId="250" fillId="0" borderId="0" applyFont="0" applyFill="0" applyBorder="0" applyAlignment="0" applyProtection="0"/>
    <xf numFmtId="43" fontId="250" fillId="0" borderId="0" applyFont="0" applyFill="0" applyBorder="0" applyAlignment="0" applyProtection="0"/>
    <xf numFmtId="43" fontId="250" fillId="0" borderId="0" applyFont="0" applyFill="0" applyBorder="0" applyAlignment="0" applyProtection="0"/>
    <xf numFmtId="43" fontId="250" fillId="0" borderId="0" applyFont="0" applyFill="0" applyBorder="0" applyAlignment="0" applyProtection="0"/>
    <xf numFmtId="43" fontId="250" fillId="0" borderId="0" applyFont="0" applyFill="0" applyBorder="0" applyAlignment="0" applyProtection="0"/>
    <xf numFmtId="43" fontId="250" fillId="0" borderId="0" applyFont="0" applyFill="0" applyBorder="0" applyAlignment="0" applyProtection="0"/>
    <xf numFmtId="43" fontId="250" fillId="0" borderId="0" applyFont="0" applyFill="0" applyBorder="0" applyAlignment="0" applyProtection="0"/>
    <xf numFmtId="43" fontId="250" fillId="0" borderId="0" applyFont="0" applyFill="0" applyBorder="0" applyAlignment="0" applyProtection="0"/>
    <xf numFmtId="43" fontId="250" fillId="0" borderId="0" applyFont="0" applyFill="0" applyBorder="0" applyAlignment="0" applyProtection="0"/>
    <xf numFmtId="43" fontId="250" fillId="0" borderId="0" applyFont="0" applyFill="0" applyBorder="0" applyAlignment="0" applyProtection="0"/>
    <xf numFmtId="43" fontId="250" fillId="0" borderId="0" applyFont="0" applyFill="0" applyBorder="0" applyAlignment="0" applyProtection="0"/>
    <xf numFmtId="43" fontId="250" fillId="0" borderId="0" applyFont="0" applyFill="0" applyBorder="0" applyAlignment="0" applyProtection="0"/>
    <xf numFmtId="43" fontId="250" fillId="0" borderId="0" applyFont="0" applyFill="0" applyBorder="0" applyAlignment="0" applyProtection="0"/>
    <xf numFmtId="43" fontId="250" fillId="0" borderId="0" applyFont="0" applyFill="0" applyBorder="0" applyAlignment="0" applyProtection="0"/>
    <xf numFmtId="43" fontId="250" fillId="0" borderId="0" applyFont="0" applyFill="0" applyBorder="0" applyAlignment="0" applyProtection="0"/>
    <xf numFmtId="43" fontId="250" fillId="0" borderId="0" applyFont="0" applyFill="0" applyBorder="0" applyAlignment="0" applyProtection="0"/>
    <xf numFmtId="43" fontId="250" fillId="0" borderId="0" applyFont="0" applyFill="0" applyBorder="0" applyAlignment="0" applyProtection="0"/>
    <xf numFmtId="43" fontId="250" fillId="0" borderId="0" applyFont="0" applyFill="0" applyBorder="0" applyAlignment="0" applyProtection="0"/>
    <xf numFmtId="43" fontId="250" fillId="0" borderId="0" applyFont="0" applyFill="0" applyBorder="0" applyAlignment="0" applyProtection="0"/>
    <xf numFmtId="43" fontId="250" fillId="0" borderId="0" applyFont="0" applyFill="0" applyBorder="0" applyAlignment="0" applyProtection="0"/>
    <xf numFmtId="43" fontId="250" fillId="0" borderId="0" applyFont="0" applyFill="0" applyBorder="0" applyAlignment="0" applyProtection="0"/>
    <xf numFmtId="43" fontId="250" fillId="0" borderId="0" applyFont="0" applyFill="0" applyBorder="0" applyAlignment="0" applyProtection="0"/>
    <xf numFmtId="43" fontId="250" fillId="0" borderId="0" applyFont="0" applyFill="0" applyBorder="0" applyAlignment="0" applyProtection="0"/>
    <xf numFmtId="43" fontId="250" fillId="0" borderId="0" applyFont="0" applyFill="0" applyBorder="0" applyAlignment="0" applyProtection="0"/>
    <xf numFmtId="43" fontId="250" fillId="0" borderId="0" applyFont="0" applyFill="0" applyBorder="0" applyAlignment="0" applyProtection="0"/>
    <xf numFmtId="43" fontId="250" fillId="0" borderId="0" applyFont="0" applyFill="0" applyBorder="0" applyAlignment="0" applyProtection="0"/>
    <xf numFmtId="43" fontId="250" fillId="0" borderId="0" applyFont="0" applyFill="0" applyBorder="0" applyAlignment="0" applyProtection="0"/>
    <xf numFmtId="43" fontId="250" fillId="0" borderId="0" applyFont="0" applyFill="0" applyBorder="0" applyAlignment="0" applyProtection="0"/>
    <xf numFmtId="43" fontId="250" fillId="0" borderId="0" applyFont="0" applyFill="0" applyBorder="0" applyAlignment="0" applyProtection="0"/>
    <xf numFmtId="43" fontId="250" fillId="0" borderId="0" applyFont="0" applyFill="0" applyBorder="0" applyAlignment="0" applyProtection="0"/>
    <xf numFmtId="43" fontId="250" fillId="0" borderId="0" applyFont="0" applyFill="0" applyBorder="0" applyAlignment="0" applyProtection="0"/>
    <xf numFmtId="43" fontId="250" fillId="0" borderId="0" applyFont="0" applyFill="0" applyBorder="0" applyAlignment="0" applyProtection="0"/>
    <xf numFmtId="43" fontId="250" fillId="0" borderId="0" applyFont="0" applyFill="0" applyBorder="0" applyAlignment="0" applyProtection="0"/>
    <xf numFmtId="43" fontId="250" fillId="0" borderId="0" applyFont="0" applyFill="0" applyBorder="0" applyAlignment="0" applyProtection="0"/>
    <xf numFmtId="43" fontId="250" fillId="0" borderId="0" applyFont="0" applyFill="0" applyBorder="0" applyAlignment="0" applyProtection="0"/>
    <xf numFmtId="43" fontId="250" fillId="0" borderId="0" applyFont="0" applyFill="0" applyBorder="0" applyAlignment="0" applyProtection="0"/>
    <xf numFmtId="43" fontId="250" fillId="0" borderId="0" applyFont="0" applyFill="0" applyBorder="0" applyAlignment="0" applyProtection="0"/>
    <xf numFmtId="43" fontId="250" fillId="0" borderId="0" applyFont="0" applyFill="0" applyBorder="0" applyAlignment="0" applyProtection="0"/>
    <xf numFmtId="43" fontId="250" fillId="0" borderId="0" applyFont="0" applyFill="0" applyBorder="0" applyAlignment="0" applyProtection="0"/>
    <xf numFmtId="43" fontId="250" fillId="0" borderId="0" applyFont="0" applyFill="0" applyBorder="0" applyAlignment="0" applyProtection="0"/>
    <xf numFmtId="43" fontId="250" fillId="0" borderId="0" applyFont="0" applyFill="0" applyBorder="0" applyAlignment="0" applyProtection="0"/>
    <xf numFmtId="43" fontId="250" fillId="0" borderId="0" applyFont="0" applyFill="0" applyBorder="0" applyAlignment="0" applyProtection="0"/>
    <xf numFmtId="43" fontId="250" fillId="0" borderId="0" applyFont="0" applyFill="0" applyBorder="0" applyAlignment="0" applyProtection="0"/>
    <xf numFmtId="43" fontId="250" fillId="0" borderId="0" applyFont="0" applyFill="0" applyBorder="0" applyAlignment="0" applyProtection="0"/>
    <xf numFmtId="43" fontId="250" fillId="0" borderId="0" applyFont="0" applyFill="0" applyBorder="0" applyAlignment="0" applyProtection="0"/>
    <xf numFmtId="43" fontId="250" fillId="0" borderId="0" applyFont="0" applyFill="0" applyBorder="0" applyAlignment="0" applyProtection="0"/>
    <xf numFmtId="43" fontId="250" fillId="0" borderId="0" applyFont="0" applyFill="0" applyBorder="0" applyAlignment="0" applyProtection="0"/>
    <xf numFmtId="43" fontId="250" fillId="0" borderId="0" applyFont="0" applyFill="0" applyBorder="0" applyAlignment="0" applyProtection="0"/>
    <xf numFmtId="43" fontId="250" fillId="0" borderId="0" applyFont="0" applyFill="0" applyBorder="0" applyAlignment="0" applyProtection="0"/>
    <xf numFmtId="43" fontId="250" fillId="0" borderId="0" applyFont="0" applyFill="0" applyBorder="0" applyAlignment="0" applyProtection="0"/>
    <xf numFmtId="43" fontId="250" fillId="0" borderId="0" applyFont="0" applyFill="0" applyBorder="0" applyAlignment="0" applyProtection="0"/>
    <xf numFmtId="43" fontId="250" fillId="0" borderId="0" applyFont="0" applyFill="0" applyBorder="0" applyAlignment="0" applyProtection="0"/>
    <xf numFmtId="43" fontId="250" fillId="0" borderId="0" applyFont="0" applyFill="0" applyBorder="0" applyAlignment="0" applyProtection="0"/>
    <xf numFmtId="43" fontId="250" fillId="0" borderId="0" applyFont="0" applyFill="0" applyBorder="0" applyAlignment="0" applyProtection="0"/>
    <xf numFmtId="43" fontId="250" fillId="0" borderId="0" applyFont="0" applyFill="0" applyBorder="0" applyAlignment="0" applyProtection="0"/>
    <xf numFmtId="43" fontId="250" fillId="0" borderId="0" applyFont="0" applyFill="0" applyBorder="0" applyAlignment="0" applyProtection="0"/>
    <xf numFmtId="43" fontId="250" fillId="0" borderId="0" applyFont="0" applyFill="0" applyBorder="0" applyAlignment="0" applyProtection="0"/>
    <xf numFmtId="43" fontId="250" fillId="0" borderId="0" applyFont="0" applyFill="0" applyBorder="0" applyAlignment="0" applyProtection="0"/>
    <xf numFmtId="43" fontId="250" fillId="0" borderId="0" applyFont="0" applyFill="0" applyBorder="0" applyAlignment="0" applyProtection="0"/>
    <xf numFmtId="43" fontId="250" fillId="0" borderId="0" applyFont="0" applyFill="0" applyBorder="0" applyAlignment="0" applyProtection="0"/>
    <xf numFmtId="43" fontId="250" fillId="0" borderId="0" applyFont="0" applyFill="0" applyBorder="0" applyAlignment="0" applyProtection="0"/>
    <xf numFmtId="43" fontId="250" fillId="0" borderId="0" applyFont="0" applyFill="0" applyBorder="0" applyAlignment="0" applyProtection="0"/>
    <xf numFmtId="43" fontId="250" fillId="0" borderId="0" applyFont="0" applyFill="0" applyBorder="0" applyAlignment="0" applyProtection="0"/>
    <xf numFmtId="43" fontId="250" fillId="0" borderId="0" applyFont="0" applyFill="0" applyBorder="0" applyAlignment="0" applyProtection="0"/>
    <xf numFmtId="43" fontId="250" fillId="0" borderId="0" applyFont="0" applyFill="0" applyBorder="0" applyAlignment="0" applyProtection="0"/>
    <xf numFmtId="43" fontId="250" fillId="0" borderId="0" applyFont="0" applyFill="0" applyBorder="0" applyAlignment="0" applyProtection="0"/>
    <xf numFmtId="43" fontId="250" fillId="0" borderId="0" applyFont="0" applyFill="0" applyBorder="0" applyAlignment="0" applyProtection="0"/>
    <xf numFmtId="43" fontId="250" fillId="0" borderId="0" applyFont="0" applyFill="0" applyBorder="0" applyAlignment="0" applyProtection="0"/>
    <xf numFmtId="43" fontId="250" fillId="0" borderId="0" applyFont="0" applyFill="0" applyBorder="0" applyAlignment="0" applyProtection="0"/>
    <xf numFmtId="43" fontId="250" fillId="0" borderId="0" applyFont="0" applyFill="0" applyBorder="0" applyAlignment="0" applyProtection="0"/>
    <xf numFmtId="43" fontId="250" fillId="0" borderId="0" applyFont="0" applyFill="0" applyBorder="0" applyAlignment="0" applyProtection="0"/>
    <xf numFmtId="43" fontId="250" fillId="0" borderId="0" applyFont="0" applyFill="0" applyBorder="0" applyAlignment="0" applyProtection="0"/>
    <xf numFmtId="43" fontId="255" fillId="0" borderId="0" applyFont="0" applyFill="0" applyBorder="0" applyAlignment="0" applyProtection="0"/>
    <xf numFmtId="289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319" fontId="3" fillId="0" borderId="0" applyFont="0" applyFill="0" applyBorder="0" applyAlignment="0" applyProtection="0"/>
    <xf numFmtId="43" fontId="3" fillId="0" borderId="0" applyFill="0" applyBorder="0" applyAlignment="0" applyProtection="0"/>
    <xf numFmtId="43" fontId="3" fillId="0" borderId="0" applyFill="0" applyBorder="0" applyAlignment="0" applyProtection="0"/>
    <xf numFmtId="43" fontId="3" fillId="0" borderId="0" applyFill="0" applyBorder="0" applyAlignment="0" applyProtection="0"/>
    <xf numFmtId="43" fontId="3" fillId="0" borderId="0" applyFill="0" applyBorder="0" applyAlignment="0" applyProtection="0"/>
    <xf numFmtId="319" fontId="3" fillId="0" borderId="0" applyFont="0" applyFill="0" applyBorder="0" applyAlignment="0" applyProtection="0"/>
    <xf numFmtId="43" fontId="3" fillId="0" borderId="0" applyFill="0" applyBorder="0" applyAlignment="0" applyProtection="0"/>
    <xf numFmtId="43" fontId="3" fillId="0" borderId="0" applyFill="0" applyBorder="0" applyAlignment="0" applyProtection="0"/>
    <xf numFmtId="43" fontId="3" fillId="0" borderId="0" applyFill="0" applyBorder="0" applyAlignment="0" applyProtection="0"/>
    <xf numFmtId="43" fontId="3" fillId="0" borderId="0" applyFill="0" applyBorder="0" applyAlignment="0" applyProtection="0"/>
    <xf numFmtId="43" fontId="4" fillId="0" borderId="0" applyFont="0" applyFill="0" applyBorder="0" applyAlignment="0" applyProtection="0"/>
    <xf numFmtId="43" fontId="3" fillId="0" borderId="0" applyFill="0" applyBorder="0" applyAlignment="0" applyProtection="0"/>
    <xf numFmtId="43" fontId="3" fillId="0" borderId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ill="0" applyBorder="0" applyAlignment="0" applyProtection="0"/>
    <xf numFmtId="43" fontId="3" fillId="0" borderId="0" applyFill="0" applyBorder="0" applyAlignment="0" applyProtection="0"/>
    <xf numFmtId="43" fontId="3" fillId="0" borderId="0" applyFill="0" applyBorder="0" applyAlignment="0" applyProtection="0"/>
    <xf numFmtId="43" fontId="3" fillId="0" borderId="0" applyFill="0" applyBorder="0" applyAlignment="0" applyProtection="0"/>
    <xf numFmtId="43" fontId="3" fillId="0" borderId="0" applyFill="0" applyBorder="0" applyAlignment="0" applyProtection="0"/>
    <xf numFmtId="43" fontId="1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3" fillId="0" borderId="0" applyFill="0" applyBorder="0" applyAlignment="0" applyProtection="0"/>
    <xf numFmtId="43" fontId="3" fillId="0" borderId="0" applyFill="0" applyBorder="0" applyAlignment="0" applyProtection="0"/>
    <xf numFmtId="43" fontId="3" fillId="0" borderId="0" applyFill="0" applyBorder="0" applyAlignment="0" applyProtection="0"/>
    <xf numFmtId="43" fontId="3" fillId="0" borderId="0" applyFill="0" applyBorder="0" applyAlignment="0" applyProtection="0"/>
    <xf numFmtId="43" fontId="1" fillId="0" borderId="0" applyFont="0" applyFill="0" applyBorder="0" applyAlignment="0" applyProtection="0"/>
    <xf numFmtId="43" fontId="3" fillId="0" borderId="0" applyFill="0" applyBorder="0" applyAlignment="0" applyProtection="0"/>
    <xf numFmtId="43" fontId="3" fillId="0" borderId="0" applyFill="0" applyBorder="0" applyAlignment="0" applyProtection="0"/>
    <xf numFmtId="43" fontId="3" fillId="0" borderId="0" applyFill="0" applyBorder="0" applyAlignment="0" applyProtection="0"/>
    <xf numFmtId="43" fontId="3" fillId="0" borderId="0" applyFill="0" applyBorder="0" applyAlignment="0" applyProtection="0"/>
    <xf numFmtId="43" fontId="3" fillId="0" borderId="0" applyFill="0" applyBorder="0" applyAlignment="0" applyProtection="0"/>
    <xf numFmtId="43" fontId="3" fillId="0" borderId="0" applyFill="0" applyBorder="0" applyAlignment="0" applyProtection="0"/>
    <xf numFmtId="43" fontId="3" fillId="0" borderId="0" applyFill="0" applyBorder="0" applyAlignment="0" applyProtection="0"/>
    <xf numFmtId="289" fontId="3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ill="0" applyBorder="0" applyAlignment="0" applyProtection="0"/>
    <xf numFmtId="43" fontId="3" fillId="0" borderId="0" applyFill="0" applyBorder="0" applyAlignment="0" applyProtection="0"/>
    <xf numFmtId="43" fontId="3" fillId="0" borderId="0" applyFill="0" applyBorder="0" applyAlignment="0" applyProtection="0"/>
    <xf numFmtId="43" fontId="3" fillId="0" borderId="0" applyFill="0" applyBorder="0" applyAlignment="0" applyProtection="0"/>
    <xf numFmtId="319" fontId="3" fillId="0" borderId="0" applyFont="0" applyFill="0" applyBorder="0" applyAlignment="0" applyProtection="0"/>
    <xf numFmtId="43" fontId="3" fillId="0" borderId="0" applyFill="0" applyBorder="0" applyAlignment="0" applyProtection="0"/>
    <xf numFmtId="43" fontId="3" fillId="0" borderId="0" applyFill="0" applyBorder="0" applyAlignment="0" applyProtection="0"/>
    <xf numFmtId="43" fontId="3" fillId="0" borderId="0" applyFill="0" applyBorder="0" applyAlignment="0" applyProtection="0"/>
    <xf numFmtId="43" fontId="3" fillId="0" borderId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ill="0" applyBorder="0" applyAlignment="0" applyProtection="0"/>
    <xf numFmtId="43" fontId="3" fillId="0" borderId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ill="0" applyBorder="0" applyAlignment="0" applyProtection="0"/>
    <xf numFmtId="43" fontId="3" fillId="0" borderId="0" applyFill="0" applyBorder="0" applyAlignment="0" applyProtection="0"/>
    <xf numFmtId="43" fontId="3" fillId="0" borderId="0" applyFill="0" applyBorder="0" applyAlignment="0" applyProtection="0"/>
    <xf numFmtId="43" fontId="3" fillId="0" borderId="0" applyFill="0" applyBorder="0" applyAlignment="0" applyProtection="0"/>
    <xf numFmtId="43" fontId="3" fillId="0" borderId="0" applyFill="0" applyBorder="0" applyAlignment="0" applyProtection="0"/>
    <xf numFmtId="43" fontId="1" fillId="0" borderId="0" applyFont="0" applyFill="0" applyBorder="0" applyAlignment="0" applyProtection="0"/>
    <xf numFmtId="43" fontId="255" fillId="0" borderId="0" applyFont="0" applyFill="0" applyBorder="0" applyAlignment="0" applyProtection="0"/>
    <xf numFmtId="43" fontId="255" fillId="0" borderId="0" applyFont="0" applyFill="0" applyBorder="0" applyAlignment="0" applyProtection="0"/>
    <xf numFmtId="43" fontId="3" fillId="0" borderId="0" applyFill="0" applyBorder="0" applyAlignment="0" applyProtection="0"/>
    <xf numFmtId="43" fontId="3" fillId="0" borderId="0" applyFill="0" applyBorder="0" applyAlignment="0" applyProtection="0"/>
    <xf numFmtId="43" fontId="3" fillId="0" borderId="0" applyFill="0" applyBorder="0" applyAlignment="0" applyProtection="0"/>
    <xf numFmtId="43" fontId="3" fillId="0" borderId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ill="0" applyBorder="0" applyAlignment="0" applyProtection="0"/>
    <xf numFmtId="43" fontId="3" fillId="0" borderId="0" applyFill="0" applyBorder="0" applyAlignment="0" applyProtection="0"/>
    <xf numFmtId="43" fontId="1" fillId="0" borderId="0" applyFont="0" applyFill="0" applyBorder="0" applyAlignment="0" applyProtection="0"/>
    <xf numFmtId="43" fontId="3" fillId="0" borderId="0" applyFill="0" applyBorder="0" applyAlignment="0" applyProtection="0"/>
    <xf numFmtId="43" fontId="3" fillId="0" borderId="0" applyFill="0" applyBorder="0" applyAlignment="0" applyProtection="0"/>
    <xf numFmtId="43" fontId="3" fillId="0" borderId="0" applyFill="0" applyBorder="0" applyAlignment="0" applyProtection="0"/>
    <xf numFmtId="43" fontId="3" fillId="0" borderId="0" applyFill="0" applyBorder="0" applyAlignment="0" applyProtection="0"/>
    <xf numFmtId="43" fontId="3" fillId="0" borderId="0" applyFill="0" applyBorder="0" applyAlignment="0" applyProtection="0"/>
    <xf numFmtId="319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25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ill="0" applyBorder="0" applyAlignment="0" applyProtection="0"/>
    <xf numFmtId="43" fontId="250" fillId="0" borderId="0" applyFont="0" applyFill="0" applyBorder="0" applyAlignment="0" applyProtection="0"/>
    <xf numFmtId="43" fontId="250" fillId="0" borderId="0" applyFont="0" applyFill="0" applyBorder="0" applyAlignment="0" applyProtection="0"/>
    <xf numFmtId="43" fontId="250" fillId="0" borderId="0" applyFont="0" applyFill="0" applyBorder="0" applyAlignment="0" applyProtection="0"/>
    <xf numFmtId="43" fontId="250" fillId="0" borderId="0" applyFont="0" applyFill="0" applyBorder="0" applyAlignment="0" applyProtection="0"/>
    <xf numFmtId="43" fontId="250" fillId="0" borderId="0" applyFont="0" applyFill="0" applyBorder="0" applyAlignment="0" applyProtection="0"/>
    <xf numFmtId="43" fontId="250" fillId="0" borderId="0" applyFont="0" applyFill="0" applyBorder="0" applyAlignment="0" applyProtection="0"/>
    <xf numFmtId="43" fontId="250" fillId="0" borderId="0" applyFont="0" applyFill="0" applyBorder="0" applyAlignment="0" applyProtection="0"/>
    <xf numFmtId="43" fontId="250" fillId="0" borderId="0" applyFont="0" applyFill="0" applyBorder="0" applyAlignment="0" applyProtection="0"/>
    <xf numFmtId="43" fontId="250" fillId="0" borderId="0" applyFont="0" applyFill="0" applyBorder="0" applyAlignment="0" applyProtection="0"/>
    <xf numFmtId="43" fontId="250" fillId="0" borderId="0" applyFont="0" applyFill="0" applyBorder="0" applyAlignment="0" applyProtection="0"/>
    <xf numFmtId="43" fontId="250" fillId="0" borderId="0" applyFont="0" applyFill="0" applyBorder="0" applyAlignment="0" applyProtection="0"/>
    <xf numFmtId="43" fontId="250" fillId="0" borderId="0" applyFont="0" applyFill="0" applyBorder="0" applyAlignment="0" applyProtection="0"/>
    <xf numFmtId="43" fontId="250" fillId="0" borderId="0" applyFont="0" applyFill="0" applyBorder="0" applyAlignment="0" applyProtection="0"/>
    <xf numFmtId="43" fontId="250" fillId="0" borderId="0" applyFont="0" applyFill="0" applyBorder="0" applyAlignment="0" applyProtection="0"/>
    <xf numFmtId="43" fontId="250" fillId="0" borderId="0" applyFont="0" applyFill="0" applyBorder="0" applyAlignment="0" applyProtection="0"/>
    <xf numFmtId="43" fontId="250" fillId="0" borderId="0" applyFont="0" applyFill="0" applyBorder="0" applyAlignment="0" applyProtection="0"/>
    <xf numFmtId="43" fontId="250" fillId="0" borderId="0" applyFont="0" applyFill="0" applyBorder="0" applyAlignment="0" applyProtection="0"/>
    <xf numFmtId="43" fontId="250" fillId="0" borderId="0" applyFont="0" applyFill="0" applyBorder="0" applyAlignment="0" applyProtection="0"/>
    <xf numFmtId="43" fontId="250" fillId="0" borderId="0" applyFont="0" applyFill="0" applyBorder="0" applyAlignment="0" applyProtection="0"/>
    <xf numFmtId="43" fontId="250" fillId="0" borderId="0" applyFont="0" applyFill="0" applyBorder="0" applyAlignment="0" applyProtection="0"/>
    <xf numFmtId="43" fontId="250" fillId="0" borderId="0" applyFont="0" applyFill="0" applyBorder="0" applyAlignment="0" applyProtection="0"/>
    <xf numFmtId="43" fontId="250" fillId="0" borderId="0" applyFont="0" applyFill="0" applyBorder="0" applyAlignment="0" applyProtection="0"/>
    <xf numFmtId="43" fontId="250" fillId="0" borderId="0" applyFont="0" applyFill="0" applyBorder="0" applyAlignment="0" applyProtection="0"/>
    <xf numFmtId="43" fontId="250" fillId="0" borderId="0" applyFont="0" applyFill="0" applyBorder="0" applyAlignment="0" applyProtection="0"/>
    <xf numFmtId="43" fontId="250" fillId="0" borderId="0" applyFont="0" applyFill="0" applyBorder="0" applyAlignment="0" applyProtection="0"/>
    <xf numFmtId="43" fontId="250" fillId="0" borderId="0" applyFont="0" applyFill="0" applyBorder="0" applyAlignment="0" applyProtection="0"/>
    <xf numFmtId="43" fontId="250" fillId="0" borderId="0" applyFont="0" applyFill="0" applyBorder="0" applyAlignment="0" applyProtection="0"/>
    <xf numFmtId="43" fontId="250" fillId="0" borderId="0" applyFont="0" applyFill="0" applyBorder="0" applyAlignment="0" applyProtection="0"/>
    <xf numFmtId="43" fontId="250" fillId="0" borderId="0" applyFont="0" applyFill="0" applyBorder="0" applyAlignment="0" applyProtection="0"/>
    <xf numFmtId="43" fontId="250" fillId="0" borderId="0" applyFont="0" applyFill="0" applyBorder="0" applyAlignment="0" applyProtection="0"/>
    <xf numFmtId="43" fontId="250" fillId="0" borderId="0" applyFont="0" applyFill="0" applyBorder="0" applyAlignment="0" applyProtection="0"/>
    <xf numFmtId="43" fontId="250" fillId="0" borderId="0" applyFont="0" applyFill="0" applyBorder="0" applyAlignment="0" applyProtection="0"/>
    <xf numFmtId="43" fontId="250" fillId="0" borderId="0" applyFont="0" applyFill="0" applyBorder="0" applyAlignment="0" applyProtection="0"/>
    <xf numFmtId="43" fontId="250" fillId="0" borderId="0" applyFont="0" applyFill="0" applyBorder="0" applyAlignment="0" applyProtection="0"/>
    <xf numFmtId="43" fontId="250" fillId="0" borderId="0" applyFont="0" applyFill="0" applyBorder="0" applyAlignment="0" applyProtection="0"/>
    <xf numFmtId="43" fontId="250" fillId="0" borderId="0" applyFont="0" applyFill="0" applyBorder="0" applyAlignment="0" applyProtection="0"/>
    <xf numFmtId="43" fontId="250" fillId="0" borderId="0" applyFont="0" applyFill="0" applyBorder="0" applyAlignment="0" applyProtection="0"/>
    <xf numFmtId="43" fontId="250" fillId="0" borderId="0" applyFont="0" applyFill="0" applyBorder="0" applyAlignment="0" applyProtection="0"/>
    <xf numFmtId="43" fontId="250" fillId="0" borderId="0" applyFont="0" applyFill="0" applyBorder="0" applyAlignment="0" applyProtection="0"/>
    <xf numFmtId="43" fontId="250" fillId="0" borderId="0" applyFont="0" applyFill="0" applyBorder="0" applyAlignment="0" applyProtection="0"/>
    <xf numFmtId="43" fontId="250" fillId="0" borderId="0" applyFont="0" applyFill="0" applyBorder="0" applyAlignment="0" applyProtection="0"/>
    <xf numFmtId="43" fontId="250" fillId="0" borderId="0" applyFont="0" applyFill="0" applyBorder="0" applyAlignment="0" applyProtection="0"/>
    <xf numFmtId="43" fontId="250" fillId="0" borderId="0" applyFont="0" applyFill="0" applyBorder="0" applyAlignment="0" applyProtection="0"/>
    <xf numFmtId="43" fontId="250" fillId="0" borderId="0" applyFont="0" applyFill="0" applyBorder="0" applyAlignment="0" applyProtection="0"/>
    <xf numFmtId="43" fontId="250" fillId="0" borderId="0" applyFont="0" applyFill="0" applyBorder="0" applyAlignment="0" applyProtection="0"/>
    <xf numFmtId="43" fontId="250" fillId="0" borderId="0" applyFont="0" applyFill="0" applyBorder="0" applyAlignment="0" applyProtection="0"/>
    <xf numFmtId="43" fontId="250" fillId="0" borderId="0" applyFont="0" applyFill="0" applyBorder="0" applyAlignment="0" applyProtection="0"/>
    <xf numFmtId="43" fontId="250" fillId="0" borderId="0" applyFont="0" applyFill="0" applyBorder="0" applyAlignment="0" applyProtection="0"/>
    <xf numFmtId="43" fontId="250" fillId="0" borderId="0" applyFont="0" applyFill="0" applyBorder="0" applyAlignment="0" applyProtection="0"/>
    <xf numFmtId="43" fontId="250" fillId="0" borderId="0" applyFont="0" applyFill="0" applyBorder="0" applyAlignment="0" applyProtection="0"/>
    <xf numFmtId="43" fontId="250" fillId="0" borderId="0" applyFont="0" applyFill="0" applyBorder="0" applyAlignment="0" applyProtection="0"/>
    <xf numFmtId="43" fontId="250" fillId="0" borderId="0" applyFont="0" applyFill="0" applyBorder="0" applyAlignment="0" applyProtection="0"/>
    <xf numFmtId="43" fontId="250" fillId="0" borderId="0" applyFont="0" applyFill="0" applyBorder="0" applyAlignment="0" applyProtection="0"/>
    <xf numFmtId="43" fontId="250" fillId="0" borderId="0" applyFont="0" applyFill="0" applyBorder="0" applyAlignment="0" applyProtection="0"/>
    <xf numFmtId="43" fontId="250" fillId="0" borderId="0" applyFont="0" applyFill="0" applyBorder="0" applyAlignment="0" applyProtection="0"/>
    <xf numFmtId="43" fontId="250" fillId="0" borderId="0" applyFont="0" applyFill="0" applyBorder="0" applyAlignment="0" applyProtection="0"/>
    <xf numFmtId="43" fontId="250" fillId="0" borderId="0" applyFont="0" applyFill="0" applyBorder="0" applyAlignment="0" applyProtection="0"/>
    <xf numFmtId="43" fontId="250" fillId="0" borderId="0" applyFont="0" applyFill="0" applyBorder="0" applyAlignment="0" applyProtection="0"/>
    <xf numFmtId="43" fontId="250" fillId="0" borderId="0" applyFont="0" applyFill="0" applyBorder="0" applyAlignment="0" applyProtection="0"/>
    <xf numFmtId="43" fontId="250" fillId="0" borderId="0" applyFont="0" applyFill="0" applyBorder="0" applyAlignment="0" applyProtection="0"/>
    <xf numFmtId="43" fontId="250" fillId="0" borderId="0" applyFont="0" applyFill="0" applyBorder="0" applyAlignment="0" applyProtection="0"/>
    <xf numFmtId="43" fontId="250" fillId="0" borderId="0" applyFont="0" applyFill="0" applyBorder="0" applyAlignment="0" applyProtection="0"/>
    <xf numFmtId="43" fontId="250" fillId="0" borderId="0" applyFont="0" applyFill="0" applyBorder="0" applyAlignment="0" applyProtection="0"/>
    <xf numFmtId="43" fontId="250" fillId="0" borderId="0" applyFont="0" applyFill="0" applyBorder="0" applyAlignment="0" applyProtection="0"/>
    <xf numFmtId="43" fontId="250" fillId="0" borderId="0" applyFont="0" applyFill="0" applyBorder="0" applyAlignment="0" applyProtection="0"/>
    <xf numFmtId="43" fontId="250" fillId="0" borderId="0" applyFont="0" applyFill="0" applyBorder="0" applyAlignment="0" applyProtection="0"/>
    <xf numFmtId="43" fontId="250" fillId="0" borderId="0" applyFont="0" applyFill="0" applyBorder="0" applyAlignment="0" applyProtection="0"/>
    <xf numFmtId="43" fontId="250" fillId="0" borderId="0" applyFont="0" applyFill="0" applyBorder="0" applyAlignment="0" applyProtection="0"/>
    <xf numFmtId="43" fontId="250" fillId="0" borderId="0" applyFont="0" applyFill="0" applyBorder="0" applyAlignment="0" applyProtection="0"/>
    <xf numFmtId="43" fontId="250" fillId="0" borderId="0" applyFont="0" applyFill="0" applyBorder="0" applyAlignment="0" applyProtection="0"/>
    <xf numFmtId="43" fontId="250" fillId="0" borderId="0" applyFont="0" applyFill="0" applyBorder="0" applyAlignment="0" applyProtection="0"/>
    <xf numFmtId="43" fontId="250" fillId="0" borderId="0" applyFont="0" applyFill="0" applyBorder="0" applyAlignment="0" applyProtection="0"/>
    <xf numFmtId="43" fontId="250" fillId="0" borderId="0" applyFont="0" applyFill="0" applyBorder="0" applyAlignment="0" applyProtection="0"/>
    <xf numFmtId="43" fontId="250" fillId="0" borderId="0" applyFont="0" applyFill="0" applyBorder="0" applyAlignment="0" applyProtection="0"/>
    <xf numFmtId="43" fontId="250" fillId="0" borderId="0" applyFont="0" applyFill="0" applyBorder="0" applyAlignment="0" applyProtection="0"/>
    <xf numFmtId="43" fontId="250" fillId="0" borderId="0" applyFont="0" applyFill="0" applyBorder="0" applyAlignment="0" applyProtection="0"/>
    <xf numFmtId="43" fontId="250" fillId="0" borderId="0" applyFont="0" applyFill="0" applyBorder="0" applyAlignment="0" applyProtection="0"/>
    <xf numFmtId="43" fontId="250" fillId="0" borderId="0" applyFont="0" applyFill="0" applyBorder="0" applyAlignment="0" applyProtection="0"/>
    <xf numFmtId="43" fontId="250" fillId="0" borderId="0" applyFont="0" applyFill="0" applyBorder="0" applyAlignment="0" applyProtection="0"/>
    <xf numFmtId="43" fontId="250" fillId="0" borderId="0" applyFont="0" applyFill="0" applyBorder="0" applyAlignment="0" applyProtection="0"/>
    <xf numFmtId="43" fontId="250" fillId="0" borderId="0" applyFont="0" applyFill="0" applyBorder="0" applyAlignment="0" applyProtection="0"/>
    <xf numFmtId="43" fontId="250" fillId="0" borderId="0" applyFont="0" applyFill="0" applyBorder="0" applyAlignment="0" applyProtection="0"/>
    <xf numFmtId="43" fontId="250" fillId="0" borderId="0" applyFont="0" applyFill="0" applyBorder="0" applyAlignment="0" applyProtection="0"/>
    <xf numFmtId="43" fontId="250" fillId="0" borderId="0" applyFont="0" applyFill="0" applyBorder="0" applyAlignment="0" applyProtection="0"/>
    <xf numFmtId="43" fontId="250" fillId="0" borderId="0" applyFont="0" applyFill="0" applyBorder="0" applyAlignment="0" applyProtection="0"/>
    <xf numFmtId="43" fontId="250" fillId="0" borderId="0" applyFont="0" applyFill="0" applyBorder="0" applyAlignment="0" applyProtection="0"/>
    <xf numFmtId="43" fontId="250" fillId="0" borderId="0" applyFont="0" applyFill="0" applyBorder="0" applyAlignment="0" applyProtection="0"/>
    <xf numFmtId="43" fontId="250" fillId="0" borderId="0" applyFont="0" applyFill="0" applyBorder="0" applyAlignment="0" applyProtection="0"/>
    <xf numFmtId="43" fontId="250" fillId="0" borderId="0" applyFont="0" applyFill="0" applyBorder="0" applyAlignment="0" applyProtection="0"/>
    <xf numFmtId="43" fontId="250" fillId="0" borderId="0" applyFont="0" applyFill="0" applyBorder="0" applyAlignment="0" applyProtection="0"/>
    <xf numFmtId="43" fontId="250" fillId="0" borderId="0" applyFont="0" applyFill="0" applyBorder="0" applyAlignment="0" applyProtection="0"/>
    <xf numFmtId="43" fontId="250" fillId="0" borderId="0" applyFont="0" applyFill="0" applyBorder="0" applyAlignment="0" applyProtection="0"/>
    <xf numFmtId="43" fontId="250" fillId="0" borderId="0" applyFont="0" applyFill="0" applyBorder="0" applyAlignment="0" applyProtection="0"/>
    <xf numFmtId="43" fontId="250" fillId="0" borderId="0" applyFont="0" applyFill="0" applyBorder="0" applyAlignment="0" applyProtection="0"/>
    <xf numFmtId="43" fontId="250" fillId="0" borderId="0" applyFont="0" applyFill="0" applyBorder="0" applyAlignment="0" applyProtection="0"/>
    <xf numFmtId="43" fontId="250" fillId="0" borderId="0" applyFont="0" applyFill="0" applyBorder="0" applyAlignment="0" applyProtection="0"/>
    <xf numFmtId="43" fontId="250" fillId="0" borderId="0" applyFont="0" applyFill="0" applyBorder="0" applyAlignment="0" applyProtection="0"/>
    <xf numFmtId="43" fontId="250" fillId="0" borderId="0" applyFont="0" applyFill="0" applyBorder="0" applyAlignment="0" applyProtection="0"/>
    <xf numFmtId="43" fontId="250" fillId="0" borderId="0" applyFont="0" applyFill="0" applyBorder="0" applyAlignment="0" applyProtection="0"/>
    <xf numFmtId="43" fontId="250" fillId="0" borderId="0" applyFont="0" applyFill="0" applyBorder="0" applyAlignment="0" applyProtection="0"/>
    <xf numFmtId="43" fontId="250" fillId="0" borderId="0" applyFont="0" applyFill="0" applyBorder="0" applyAlignment="0" applyProtection="0"/>
    <xf numFmtId="43" fontId="250" fillId="0" borderId="0" applyFont="0" applyFill="0" applyBorder="0" applyAlignment="0" applyProtection="0"/>
    <xf numFmtId="43" fontId="250" fillId="0" borderId="0" applyFont="0" applyFill="0" applyBorder="0" applyAlignment="0" applyProtection="0"/>
    <xf numFmtId="43" fontId="250" fillId="0" borderId="0" applyFont="0" applyFill="0" applyBorder="0" applyAlignment="0" applyProtection="0"/>
    <xf numFmtId="43" fontId="250" fillId="0" borderId="0" applyFont="0" applyFill="0" applyBorder="0" applyAlignment="0" applyProtection="0"/>
    <xf numFmtId="43" fontId="250" fillId="0" borderId="0" applyFont="0" applyFill="0" applyBorder="0" applyAlignment="0" applyProtection="0"/>
    <xf numFmtId="43" fontId="250" fillId="0" borderId="0" applyFont="0" applyFill="0" applyBorder="0" applyAlignment="0" applyProtection="0"/>
    <xf numFmtId="43" fontId="250" fillId="0" borderId="0" applyFont="0" applyFill="0" applyBorder="0" applyAlignment="0" applyProtection="0"/>
    <xf numFmtId="43" fontId="250" fillId="0" borderId="0" applyFont="0" applyFill="0" applyBorder="0" applyAlignment="0" applyProtection="0"/>
    <xf numFmtId="43" fontId="250" fillId="0" borderId="0" applyFont="0" applyFill="0" applyBorder="0" applyAlignment="0" applyProtection="0"/>
    <xf numFmtId="43" fontId="250" fillId="0" borderId="0" applyFont="0" applyFill="0" applyBorder="0" applyAlignment="0" applyProtection="0"/>
    <xf numFmtId="43" fontId="250" fillId="0" borderId="0" applyFont="0" applyFill="0" applyBorder="0" applyAlignment="0" applyProtection="0"/>
    <xf numFmtId="43" fontId="250" fillId="0" borderId="0" applyFont="0" applyFill="0" applyBorder="0" applyAlignment="0" applyProtection="0"/>
    <xf numFmtId="43" fontId="250" fillId="0" borderId="0" applyFont="0" applyFill="0" applyBorder="0" applyAlignment="0" applyProtection="0"/>
    <xf numFmtId="43" fontId="250" fillId="0" borderId="0" applyFont="0" applyFill="0" applyBorder="0" applyAlignment="0" applyProtection="0"/>
    <xf numFmtId="43" fontId="250" fillId="0" borderId="0" applyFont="0" applyFill="0" applyBorder="0" applyAlignment="0" applyProtection="0"/>
    <xf numFmtId="43" fontId="250" fillId="0" borderId="0" applyFont="0" applyFill="0" applyBorder="0" applyAlignment="0" applyProtection="0"/>
    <xf numFmtId="43" fontId="250" fillId="0" borderId="0" applyFont="0" applyFill="0" applyBorder="0" applyAlignment="0" applyProtection="0"/>
    <xf numFmtId="43" fontId="250" fillId="0" borderId="0" applyFont="0" applyFill="0" applyBorder="0" applyAlignment="0" applyProtection="0"/>
    <xf numFmtId="43" fontId="250" fillId="0" borderId="0" applyFont="0" applyFill="0" applyBorder="0" applyAlignment="0" applyProtection="0"/>
    <xf numFmtId="43" fontId="250" fillId="0" borderId="0" applyFont="0" applyFill="0" applyBorder="0" applyAlignment="0" applyProtection="0"/>
    <xf numFmtId="43" fontId="250" fillId="0" borderId="0" applyFont="0" applyFill="0" applyBorder="0" applyAlignment="0" applyProtection="0"/>
    <xf numFmtId="43" fontId="250" fillId="0" borderId="0" applyFont="0" applyFill="0" applyBorder="0" applyAlignment="0" applyProtection="0"/>
    <xf numFmtId="43" fontId="250" fillId="0" borderId="0" applyFont="0" applyFill="0" applyBorder="0" applyAlignment="0" applyProtection="0"/>
    <xf numFmtId="43" fontId="250" fillId="0" borderId="0" applyFont="0" applyFill="0" applyBorder="0" applyAlignment="0" applyProtection="0"/>
    <xf numFmtId="43" fontId="250" fillId="0" borderId="0" applyFont="0" applyFill="0" applyBorder="0" applyAlignment="0" applyProtection="0"/>
    <xf numFmtId="43" fontId="250" fillId="0" borderId="0" applyFont="0" applyFill="0" applyBorder="0" applyAlignment="0" applyProtection="0"/>
    <xf numFmtId="43" fontId="250" fillId="0" borderId="0" applyFont="0" applyFill="0" applyBorder="0" applyAlignment="0" applyProtection="0"/>
    <xf numFmtId="43" fontId="250" fillId="0" borderId="0" applyFont="0" applyFill="0" applyBorder="0" applyAlignment="0" applyProtection="0"/>
    <xf numFmtId="43" fontId="250" fillId="0" borderId="0" applyFont="0" applyFill="0" applyBorder="0" applyAlignment="0" applyProtection="0"/>
    <xf numFmtId="43" fontId="250" fillId="0" borderId="0" applyFont="0" applyFill="0" applyBorder="0" applyAlignment="0" applyProtection="0"/>
    <xf numFmtId="43" fontId="250" fillId="0" borderId="0" applyFont="0" applyFill="0" applyBorder="0" applyAlignment="0" applyProtection="0"/>
    <xf numFmtId="43" fontId="250" fillId="0" borderId="0" applyFont="0" applyFill="0" applyBorder="0" applyAlignment="0" applyProtection="0"/>
    <xf numFmtId="43" fontId="250" fillId="0" borderId="0" applyFont="0" applyFill="0" applyBorder="0" applyAlignment="0" applyProtection="0"/>
    <xf numFmtId="43" fontId="250" fillId="0" borderId="0" applyFont="0" applyFill="0" applyBorder="0" applyAlignment="0" applyProtection="0"/>
    <xf numFmtId="43" fontId="250" fillId="0" borderId="0" applyFont="0" applyFill="0" applyBorder="0" applyAlignment="0" applyProtection="0"/>
    <xf numFmtId="43" fontId="250" fillId="0" borderId="0" applyFont="0" applyFill="0" applyBorder="0" applyAlignment="0" applyProtection="0"/>
    <xf numFmtId="43" fontId="250" fillId="0" borderId="0" applyFont="0" applyFill="0" applyBorder="0" applyAlignment="0" applyProtection="0"/>
    <xf numFmtId="43" fontId="250" fillId="0" borderId="0" applyFont="0" applyFill="0" applyBorder="0" applyAlignment="0" applyProtection="0"/>
    <xf numFmtId="43" fontId="250" fillId="0" borderId="0" applyFont="0" applyFill="0" applyBorder="0" applyAlignment="0" applyProtection="0"/>
    <xf numFmtId="43" fontId="250" fillId="0" borderId="0" applyFont="0" applyFill="0" applyBorder="0" applyAlignment="0" applyProtection="0"/>
    <xf numFmtId="43" fontId="250" fillId="0" borderId="0" applyFont="0" applyFill="0" applyBorder="0" applyAlignment="0" applyProtection="0"/>
    <xf numFmtId="43" fontId="250" fillId="0" borderId="0" applyFont="0" applyFill="0" applyBorder="0" applyAlignment="0" applyProtection="0"/>
    <xf numFmtId="43" fontId="250" fillId="0" borderId="0" applyFont="0" applyFill="0" applyBorder="0" applyAlignment="0" applyProtection="0"/>
    <xf numFmtId="43" fontId="250" fillId="0" borderId="0" applyFont="0" applyFill="0" applyBorder="0" applyAlignment="0" applyProtection="0"/>
    <xf numFmtId="43" fontId="250" fillId="0" borderId="0" applyFont="0" applyFill="0" applyBorder="0" applyAlignment="0" applyProtection="0"/>
    <xf numFmtId="43" fontId="250" fillId="0" borderId="0" applyFont="0" applyFill="0" applyBorder="0" applyAlignment="0" applyProtection="0"/>
    <xf numFmtId="43" fontId="250" fillId="0" borderId="0" applyFont="0" applyFill="0" applyBorder="0" applyAlignment="0" applyProtection="0"/>
    <xf numFmtId="43" fontId="250" fillId="0" borderId="0" applyFont="0" applyFill="0" applyBorder="0" applyAlignment="0" applyProtection="0"/>
    <xf numFmtId="43" fontId="250" fillId="0" borderId="0" applyFont="0" applyFill="0" applyBorder="0" applyAlignment="0" applyProtection="0"/>
    <xf numFmtId="43" fontId="250" fillId="0" borderId="0" applyFont="0" applyFill="0" applyBorder="0" applyAlignment="0" applyProtection="0"/>
    <xf numFmtId="43" fontId="250" fillId="0" borderId="0" applyFont="0" applyFill="0" applyBorder="0" applyAlignment="0" applyProtection="0"/>
    <xf numFmtId="43" fontId="250" fillId="0" borderId="0" applyFont="0" applyFill="0" applyBorder="0" applyAlignment="0" applyProtection="0"/>
    <xf numFmtId="43" fontId="250" fillId="0" borderId="0" applyFont="0" applyFill="0" applyBorder="0" applyAlignment="0" applyProtection="0"/>
    <xf numFmtId="43" fontId="250" fillId="0" borderId="0" applyFont="0" applyFill="0" applyBorder="0" applyAlignment="0" applyProtection="0"/>
    <xf numFmtId="43" fontId="250" fillId="0" borderId="0" applyFont="0" applyFill="0" applyBorder="0" applyAlignment="0" applyProtection="0"/>
    <xf numFmtId="43" fontId="250" fillId="0" borderId="0" applyFont="0" applyFill="0" applyBorder="0" applyAlignment="0" applyProtection="0"/>
    <xf numFmtId="43" fontId="250" fillId="0" borderId="0" applyFont="0" applyFill="0" applyBorder="0" applyAlignment="0" applyProtection="0"/>
    <xf numFmtId="43" fontId="250" fillId="0" borderId="0" applyFont="0" applyFill="0" applyBorder="0" applyAlignment="0" applyProtection="0"/>
    <xf numFmtId="43" fontId="250" fillId="0" borderId="0" applyFont="0" applyFill="0" applyBorder="0" applyAlignment="0" applyProtection="0"/>
    <xf numFmtId="43" fontId="250" fillId="0" borderId="0" applyFont="0" applyFill="0" applyBorder="0" applyAlignment="0" applyProtection="0"/>
    <xf numFmtId="43" fontId="250" fillId="0" borderId="0" applyFont="0" applyFill="0" applyBorder="0" applyAlignment="0" applyProtection="0"/>
    <xf numFmtId="43" fontId="250" fillId="0" borderId="0" applyFont="0" applyFill="0" applyBorder="0" applyAlignment="0" applyProtection="0"/>
    <xf numFmtId="43" fontId="250" fillId="0" borderId="0" applyFont="0" applyFill="0" applyBorder="0" applyAlignment="0" applyProtection="0"/>
    <xf numFmtId="43" fontId="250" fillId="0" borderId="0" applyFont="0" applyFill="0" applyBorder="0" applyAlignment="0" applyProtection="0"/>
    <xf numFmtId="43" fontId="250" fillId="0" borderId="0" applyFont="0" applyFill="0" applyBorder="0" applyAlignment="0" applyProtection="0"/>
    <xf numFmtId="43" fontId="250" fillId="0" borderId="0" applyFont="0" applyFill="0" applyBorder="0" applyAlignment="0" applyProtection="0"/>
    <xf numFmtId="43" fontId="250" fillId="0" borderId="0" applyFont="0" applyFill="0" applyBorder="0" applyAlignment="0" applyProtection="0"/>
    <xf numFmtId="43" fontId="250" fillId="0" borderId="0" applyFont="0" applyFill="0" applyBorder="0" applyAlignment="0" applyProtection="0"/>
    <xf numFmtId="43" fontId="250" fillId="0" borderId="0" applyFont="0" applyFill="0" applyBorder="0" applyAlignment="0" applyProtection="0"/>
    <xf numFmtId="43" fontId="250" fillId="0" borderId="0" applyFont="0" applyFill="0" applyBorder="0" applyAlignment="0" applyProtection="0"/>
    <xf numFmtId="43" fontId="250" fillId="0" borderId="0" applyFont="0" applyFill="0" applyBorder="0" applyAlignment="0" applyProtection="0"/>
    <xf numFmtId="43" fontId="250" fillId="0" borderId="0" applyFont="0" applyFill="0" applyBorder="0" applyAlignment="0" applyProtection="0"/>
    <xf numFmtId="43" fontId="250" fillId="0" borderId="0" applyFont="0" applyFill="0" applyBorder="0" applyAlignment="0" applyProtection="0"/>
    <xf numFmtId="43" fontId="250" fillId="0" borderId="0" applyFont="0" applyFill="0" applyBorder="0" applyAlignment="0" applyProtection="0"/>
    <xf numFmtId="43" fontId="250" fillId="0" borderId="0" applyFont="0" applyFill="0" applyBorder="0" applyAlignment="0" applyProtection="0"/>
    <xf numFmtId="43" fontId="250" fillId="0" borderId="0" applyFont="0" applyFill="0" applyBorder="0" applyAlignment="0" applyProtection="0"/>
    <xf numFmtId="43" fontId="250" fillId="0" borderId="0" applyFont="0" applyFill="0" applyBorder="0" applyAlignment="0" applyProtection="0"/>
    <xf numFmtId="43" fontId="250" fillId="0" borderId="0" applyFont="0" applyFill="0" applyBorder="0" applyAlignment="0" applyProtection="0"/>
    <xf numFmtId="43" fontId="250" fillId="0" borderId="0" applyFont="0" applyFill="0" applyBorder="0" applyAlignment="0" applyProtection="0"/>
    <xf numFmtId="43" fontId="250" fillId="0" borderId="0" applyFont="0" applyFill="0" applyBorder="0" applyAlignment="0" applyProtection="0"/>
    <xf numFmtId="43" fontId="250" fillId="0" borderId="0" applyFont="0" applyFill="0" applyBorder="0" applyAlignment="0" applyProtection="0"/>
    <xf numFmtId="43" fontId="250" fillId="0" borderId="0" applyFont="0" applyFill="0" applyBorder="0" applyAlignment="0" applyProtection="0"/>
    <xf numFmtId="43" fontId="250" fillId="0" borderId="0" applyFont="0" applyFill="0" applyBorder="0" applyAlignment="0" applyProtection="0"/>
    <xf numFmtId="43" fontId="250" fillId="0" borderId="0" applyFont="0" applyFill="0" applyBorder="0" applyAlignment="0" applyProtection="0"/>
    <xf numFmtId="43" fontId="250" fillId="0" borderId="0" applyFont="0" applyFill="0" applyBorder="0" applyAlignment="0" applyProtection="0"/>
    <xf numFmtId="43" fontId="250" fillId="0" borderId="0" applyFont="0" applyFill="0" applyBorder="0" applyAlignment="0" applyProtection="0"/>
    <xf numFmtId="43" fontId="250" fillId="0" borderId="0" applyFont="0" applyFill="0" applyBorder="0" applyAlignment="0" applyProtection="0"/>
    <xf numFmtId="43" fontId="250" fillId="0" borderId="0" applyFont="0" applyFill="0" applyBorder="0" applyAlignment="0" applyProtection="0"/>
    <xf numFmtId="43" fontId="250" fillId="0" borderId="0" applyFont="0" applyFill="0" applyBorder="0" applyAlignment="0" applyProtection="0"/>
    <xf numFmtId="43" fontId="250" fillId="0" borderId="0" applyFont="0" applyFill="0" applyBorder="0" applyAlignment="0" applyProtection="0"/>
    <xf numFmtId="43" fontId="250" fillId="0" borderId="0" applyFont="0" applyFill="0" applyBorder="0" applyAlignment="0" applyProtection="0"/>
    <xf numFmtId="43" fontId="250" fillId="0" borderId="0" applyFont="0" applyFill="0" applyBorder="0" applyAlignment="0" applyProtection="0"/>
    <xf numFmtId="43" fontId="250" fillId="0" borderId="0" applyFont="0" applyFill="0" applyBorder="0" applyAlignment="0" applyProtection="0"/>
    <xf numFmtId="43" fontId="250" fillId="0" borderId="0" applyFont="0" applyFill="0" applyBorder="0" applyAlignment="0" applyProtection="0"/>
    <xf numFmtId="43" fontId="250" fillId="0" borderId="0" applyFont="0" applyFill="0" applyBorder="0" applyAlignment="0" applyProtection="0"/>
    <xf numFmtId="43" fontId="250" fillId="0" borderId="0" applyFont="0" applyFill="0" applyBorder="0" applyAlignment="0" applyProtection="0"/>
    <xf numFmtId="43" fontId="250" fillId="0" borderId="0" applyFont="0" applyFill="0" applyBorder="0" applyAlignment="0" applyProtection="0"/>
    <xf numFmtId="43" fontId="250" fillId="0" borderId="0" applyFont="0" applyFill="0" applyBorder="0" applyAlignment="0" applyProtection="0"/>
    <xf numFmtId="43" fontId="250" fillId="0" borderId="0" applyFont="0" applyFill="0" applyBorder="0" applyAlignment="0" applyProtection="0"/>
    <xf numFmtId="43" fontId="250" fillId="0" borderId="0" applyFont="0" applyFill="0" applyBorder="0" applyAlignment="0" applyProtection="0"/>
    <xf numFmtId="43" fontId="250" fillId="0" borderId="0" applyFont="0" applyFill="0" applyBorder="0" applyAlignment="0" applyProtection="0"/>
    <xf numFmtId="43" fontId="250" fillId="0" borderId="0" applyFont="0" applyFill="0" applyBorder="0" applyAlignment="0" applyProtection="0"/>
    <xf numFmtId="43" fontId="250" fillId="0" borderId="0" applyFont="0" applyFill="0" applyBorder="0" applyAlignment="0" applyProtection="0"/>
    <xf numFmtId="43" fontId="250" fillId="0" borderId="0" applyFont="0" applyFill="0" applyBorder="0" applyAlignment="0" applyProtection="0"/>
    <xf numFmtId="43" fontId="250" fillId="0" borderId="0" applyFont="0" applyFill="0" applyBorder="0" applyAlignment="0" applyProtection="0"/>
    <xf numFmtId="43" fontId="250" fillId="0" borderId="0" applyFont="0" applyFill="0" applyBorder="0" applyAlignment="0" applyProtection="0"/>
    <xf numFmtId="43" fontId="250" fillId="0" borderId="0" applyFont="0" applyFill="0" applyBorder="0" applyAlignment="0" applyProtection="0"/>
    <xf numFmtId="43" fontId="250" fillId="0" borderId="0" applyFont="0" applyFill="0" applyBorder="0" applyAlignment="0" applyProtection="0"/>
    <xf numFmtId="43" fontId="250" fillId="0" borderId="0" applyFont="0" applyFill="0" applyBorder="0" applyAlignment="0" applyProtection="0"/>
    <xf numFmtId="43" fontId="250" fillId="0" borderId="0" applyFont="0" applyFill="0" applyBorder="0" applyAlignment="0" applyProtection="0"/>
    <xf numFmtId="43" fontId="250" fillId="0" borderId="0" applyFont="0" applyFill="0" applyBorder="0" applyAlignment="0" applyProtection="0"/>
    <xf numFmtId="43" fontId="250" fillId="0" borderId="0" applyFont="0" applyFill="0" applyBorder="0" applyAlignment="0" applyProtection="0"/>
    <xf numFmtId="43" fontId="250" fillId="0" borderId="0" applyFont="0" applyFill="0" applyBorder="0" applyAlignment="0" applyProtection="0"/>
    <xf numFmtId="43" fontId="250" fillId="0" borderId="0" applyFont="0" applyFill="0" applyBorder="0" applyAlignment="0" applyProtection="0"/>
    <xf numFmtId="43" fontId="250" fillId="0" borderId="0" applyFont="0" applyFill="0" applyBorder="0" applyAlignment="0" applyProtection="0"/>
    <xf numFmtId="43" fontId="250" fillId="0" borderId="0" applyFont="0" applyFill="0" applyBorder="0" applyAlignment="0" applyProtection="0"/>
    <xf numFmtId="43" fontId="250" fillId="0" borderId="0" applyFont="0" applyFill="0" applyBorder="0" applyAlignment="0" applyProtection="0"/>
    <xf numFmtId="43" fontId="250" fillId="0" borderId="0" applyFont="0" applyFill="0" applyBorder="0" applyAlignment="0" applyProtection="0"/>
    <xf numFmtId="43" fontId="250" fillId="0" borderId="0" applyFont="0" applyFill="0" applyBorder="0" applyAlignment="0" applyProtection="0"/>
    <xf numFmtId="43" fontId="250" fillId="0" borderId="0" applyFont="0" applyFill="0" applyBorder="0" applyAlignment="0" applyProtection="0"/>
    <xf numFmtId="43" fontId="250" fillId="0" borderId="0" applyFont="0" applyFill="0" applyBorder="0" applyAlignment="0" applyProtection="0"/>
    <xf numFmtId="43" fontId="250" fillId="0" borderId="0" applyFont="0" applyFill="0" applyBorder="0" applyAlignment="0" applyProtection="0"/>
    <xf numFmtId="43" fontId="250" fillId="0" borderId="0" applyFont="0" applyFill="0" applyBorder="0" applyAlignment="0" applyProtection="0"/>
    <xf numFmtId="43" fontId="250" fillId="0" borderId="0" applyFont="0" applyFill="0" applyBorder="0" applyAlignment="0" applyProtection="0"/>
    <xf numFmtId="43" fontId="250" fillId="0" borderId="0" applyFont="0" applyFill="0" applyBorder="0" applyAlignment="0" applyProtection="0"/>
    <xf numFmtId="43" fontId="250" fillId="0" borderId="0" applyFont="0" applyFill="0" applyBorder="0" applyAlignment="0" applyProtection="0"/>
    <xf numFmtId="43" fontId="250" fillId="0" borderId="0" applyFont="0" applyFill="0" applyBorder="0" applyAlignment="0" applyProtection="0"/>
    <xf numFmtId="43" fontId="250" fillId="0" borderId="0" applyFont="0" applyFill="0" applyBorder="0" applyAlignment="0" applyProtection="0"/>
    <xf numFmtId="43" fontId="250" fillId="0" borderId="0" applyFont="0" applyFill="0" applyBorder="0" applyAlignment="0" applyProtection="0"/>
    <xf numFmtId="43" fontId="250" fillId="0" borderId="0" applyFont="0" applyFill="0" applyBorder="0" applyAlignment="0" applyProtection="0"/>
    <xf numFmtId="43" fontId="250" fillId="0" borderId="0" applyFont="0" applyFill="0" applyBorder="0" applyAlignment="0" applyProtection="0"/>
    <xf numFmtId="43" fontId="250" fillId="0" borderId="0" applyFont="0" applyFill="0" applyBorder="0" applyAlignment="0" applyProtection="0"/>
    <xf numFmtId="43" fontId="250" fillId="0" borderId="0" applyFont="0" applyFill="0" applyBorder="0" applyAlignment="0" applyProtection="0"/>
    <xf numFmtId="43" fontId="250" fillId="0" borderId="0" applyFont="0" applyFill="0" applyBorder="0" applyAlignment="0" applyProtection="0"/>
    <xf numFmtId="43" fontId="250" fillId="0" borderId="0" applyFont="0" applyFill="0" applyBorder="0" applyAlignment="0" applyProtection="0"/>
    <xf numFmtId="43" fontId="250" fillId="0" borderId="0" applyFont="0" applyFill="0" applyBorder="0" applyAlignment="0" applyProtection="0"/>
    <xf numFmtId="43" fontId="250" fillId="0" borderId="0" applyFont="0" applyFill="0" applyBorder="0" applyAlignment="0" applyProtection="0"/>
    <xf numFmtId="43" fontId="250" fillId="0" borderId="0" applyFont="0" applyFill="0" applyBorder="0" applyAlignment="0" applyProtection="0"/>
    <xf numFmtId="43" fontId="250" fillId="0" borderId="0" applyFont="0" applyFill="0" applyBorder="0" applyAlignment="0" applyProtection="0"/>
    <xf numFmtId="43" fontId="250" fillId="0" borderId="0" applyFont="0" applyFill="0" applyBorder="0" applyAlignment="0" applyProtection="0"/>
    <xf numFmtId="43" fontId="250" fillId="0" borderId="0" applyFont="0" applyFill="0" applyBorder="0" applyAlignment="0" applyProtection="0"/>
    <xf numFmtId="43" fontId="250" fillId="0" borderId="0" applyFont="0" applyFill="0" applyBorder="0" applyAlignment="0" applyProtection="0"/>
    <xf numFmtId="43" fontId="250" fillId="0" borderId="0" applyFont="0" applyFill="0" applyBorder="0" applyAlignment="0" applyProtection="0"/>
    <xf numFmtId="43" fontId="250" fillId="0" borderId="0" applyFont="0" applyFill="0" applyBorder="0" applyAlignment="0" applyProtection="0"/>
    <xf numFmtId="43" fontId="250" fillId="0" borderId="0" applyFont="0" applyFill="0" applyBorder="0" applyAlignment="0" applyProtection="0"/>
    <xf numFmtId="43" fontId="250" fillId="0" borderId="0" applyFont="0" applyFill="0" applyBorder="0" applyAlignment="0" applyProtection="0"/>
    <xf numFmtId="43" fontId="250" fillId="0" borderId="0" applyFont="0" applyFill="0" applyBorder="0" applyAlignment="0" applyProtection="0"/>
    <xf numFmtId="43" fontId="250" fillId="0" borderId="0" applyFont="0" applyFill="0" applyBorder="0" applyAlignment="0" applyProtection="0"/>
    <xf numFmtId="43" fontId="250" fillId="0" borderId="0" applyFont="0" applyFill="0" applyBorder="0" applyAlignment="0" applyProtection="0"/>
    <xf numFmtId="43" fontId="250" fillId="0" borderId="0" applyFont="0" applyFill="0" applyBorder="0" applyAlignment="0" applyProtection="0"/>
    <xf numFmtId="43" fontId="250" fillId="0" borderId="0" applyFont="0" applyFill="0" applyBorder="0" applyAlignment="0" applyProtection="0"/>
    <xf numFmtId="43" fontId="250" fillId="0" borderId="0" applyFont="0" applyFill="0" applyBorder="0" applyAlignment="0" applyProtection="0"/>
    <xf numFmtId="43" fontId="250" fillId="0" borderId="0" applyFont="0" applyFill="0" applyBorder="0" applyAlignment="0" applyProtection="0"/>
    <xf numFmtId="43" fontId="250" fillId="0" borderId="0" applyFont="0" applyFill="0" applyBorder="0" applyAlignment="0" applyProtection="0"/>
    <xf numFmtId="43" fontId="250" fillId="0" borderId="0" applyFont="0" applyFill="0" applyBorder="0" applyAlignment="0" applyProtection="0"/>
    <xf numFmtId="43" fontId="250" fillId="0" borderId="0" applyFont="0" applyFill="0" applyBorder="0" applyAlignment="0" applyProtection="0"/>
    <xf numFmtId="43" fontId="250" fillId="0" borderId="0" applyFont="0" applyFill="0" applyBorder="0" applyAlignment="0" applyProtection="0"/>
    <xf numFmtId="43" fontId="250" fillId="0" borderId="0" applyFont="0" applyFill="0" applyBorder="0" applyAlignment="0" applyProtection="0"/>
    <xf numFmtId="43" fontId="250" fillId="0" borderId="0" applyFont="0" applyFill="0" applyBorder="0" applyAlignment="0" applyProtection="0"/>
    <xf numFmtId="43" fontId="250" fillId="0" borderId="0" applyFont="0" applyFill="0" applyBorder="0" applyAlignment="0" applyProtection="0"/>
    <xf numFmtId="43" fontId="250" fillId="0" borderId="0" applyFont="0" applyFill="0" applyBorder="0" applyAlignment="0" applyProtection="0"/>
    <xf numFmtId="43" fontId="250" fillId="0" borderId="0" applyFont="0" applyFill="0" applyBorder="0" applyAlignment="0" applyProtection="0"/>
    <xf numFmtId="43" fontId="250" fillId="0" borderId="0" applyFont="0" applyFill="0" applyBorder="0" applyAlignment="0" applyProtection="0"/>
    <xf numFmtId="43" fontId="250" fillId="0" borderId="0" applyFont="0" applyFill="0" applyBorder="0" applyAlignment="0" applyProtection="0"/>
    <xf numFmtId="43" fontId="250" fillId="0" borderId="0" applyFont="0" applyFill="0" applyBorder="0" applyAlignment="0" applyProtection="0"/>
    <xf numFmtId="43" fontId="250" fillId="0" borderId="0" applyFont="0" applyFill="0" applyBorder="0" applyAlignment="0" applyProtection="0"/>
    <xf numFmtId="43" fontId="250" fillId="0" borderId="0" applyFont="0" applyFill="0" applyBorder="0" applyAlignment="0" applyProtection="0"/>
    <xf numFmtId="43" fontId="250" fillId="0" borderId="0" applyFont="0" applyFill="0" applyBorder="0" applyAlignment="0" applyProtection="0"/>
    <xf numFmtId="43" fontId="250" fillId="0" borderId="0" applyFont="0" applyFill="0" applyBorder="0" applyAlignment="0" applyProtection="0"/>
    <xf numFmtId="224" fontId="5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250" fillId="0" borderId="0" applyFont="0" applyFill="0" applyBorder="0" applyAlignment="0" applyProtection="0"/>
    <xf numFmtId="43" fontId="250" fillId="0" borderId="0" applyFont="0" applyFill="0" applyBorder="0" applyAlignment="0" applyProtection="0"/>
    <xf numFmtId="43" fontId="250" fillId="0" borderId="0" applyFont="0" applyFill="0" applyBorder="0" applyAlignment="0" applyProtection="0"/>
    <xf numFmtId="43" fontId="250" fillId="0" borderId="0" applyFont="0" applyFill="0" applyBorder="0" applyAlignment="0" applyProtection="0"/>
    <xf numFmtId="43" fontId="250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50" fillId="0" borderId="0" applyFont="0" applyFill="0" applyBorder="0" applyAlignment="0" applyProtection="0"/>
    <xf numFmtId="43" fontId="250" fillId="0" borderId="0" applyFont="0" applyFill="0" applyBorder="0" applyAlignment="0" applyProtection="0"/>
    <xf numFmtId="43" fontId="250" fillId="0" borderId="0" applyFont="0" applyFill="0" applyBorder="0" applyAlignment="0" applyProtection="0"/>
    <xf numFmtId="43" fontId="250" fillId="0" borderId="0" applyFont="0" applyFill="0" applyBorder="0" applyAlignment="0" applyProtection="0"/>
    <xf numFmtId="43" fontId="250" fillId="0" borderId="0" applyFont="0" applyFill="0" applyBorder="0" applyAlignment="0" applyProtection="0"/>
    <xf numFmtId="43" fontId="250" fillId="0" borderId="0" applyFont="0" applyFill="0" applyBorder="0" applyAlignment="0" applyProtection="0"/>
    <xf numFmtId="43" fontId="250" fillId="0" borderId="0" applyFont="0" applyFill="0" applyBorder="0" applyAlignment="0" applyProtection="0"/>
    <xf numFmtId="43" fontId="250" fillId="0" borderId="0" applyFont="0" applyFill="0" applyBorder="0" applyAlignment="0" applyProtection="0"/>
    <xf numFmtId="43" fontId="250" fillId="0" borderId="0" applyFont="0" applyFill="0" applyBorder="0" applyAlignment="0" applyProtection="0"/>
    <xf numFmtId="43" fontId="250" fillId="0" borderId="0" applyFont="0" applyFill="0" applyBorder="0" applyAlignment="0" applyProtection="0"/>
    <xf numFmtId="43" fontId="250" fillId="0" borderId="0" applyFont="0" applyFill="0" applyBorder="0" applyAlignment="0" applyProtection="0"/>
    <xf numFmtId="224" fontId="58" fillId="0" borderId="0" applyFont="0" applyFill="0" applyBorder="0" applyAlignment="0" applyProtection="0"/>
    <xf numFmtId="43" fontId="250" fillId="0" borderId="0" applyFont="0" applyFill="0" applyBorder="0" applyAlignment="0" applyProtection="0"/>
    <xf numFmtId="43" fontId="250" fillId="0" borderId="0" applyFont="0" applyFill="0" applyBorder="0" applyAlignment="0" applyProtection="0"/>
    <xf numFmtId="43" fontId="250" fillId="0" borderId="0" applyFont="0" applyFill="0" applyBorder="0" applyAlignment="0" applyProtection="0"/>
    <xf numFmtId="43" fontId="250" fillId="0" borderId="0" applyFont="0" applyFill="0" applyBorder="0" applyAlignment="0" applyProtection="0"/>
    <xf numFmtId="43" fontId="250" fillId="0" borderId="0" applyFont="0" applyFill="0" applyBorder="0" applyAlignment="0" applyProtection="0"/>
    <xf numFmtId="43" fontId="250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50" fillId="0" borderId="0" applyFont="0" applyFill="0" applyBorder="0" applyAlignment="0" applyProtection="0"/>
    <xf numFmtId="43" fontId="250" fillId="0" borderId="0" applyFont="0" applyFill="0" applyBorder="0" applyAlignment="0" applyProtection="0"/>
    <xf numFmtId="43" fontId="250" fillId="0" borderId="0" applyFont="0" applyFill="0" applyBorder="0" applyAlignment="0" applyProtection="0"/>
    <xf numFmtId="43" fontId="250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250" fillId="0" borderId="0" applyFont="0" applyFill="0" applyBorder="0" applyAlignment="0" applyProtection="0"/>
    <xf numFmtId="43" fontId="250" fillId="0" borderId="0" applyFont="0" applyFill="0" applyBorder="0" applyAlignment="0" applyProtection="0"/>
    <xf numFmtId="43" fontId="250" fillId="0" borderId="0" applyFont="0" applyFill="0" applyBorder="0" applyAlignment="0" applyProtection="0"/>
    <xf numFmtId="43" fontId="250" fillId="0" borderId="0" applyFont="0" applyFill="0" applyBorder="0" applyAlignment="0" applyProtection="0"/>
    <xf numFmtId="43" fontId="250" fillId="0" borderId="0" applyFont="0" applyFill="0" applyBorder="0" applyAlignment="0" applyProtection="0"/>
    <xf numFmtId="43" fontId="250" fillId="0" borderId="0" applyFont="0" applyFill="0" applyBorder="0" applyAlignment="0" applyProtection="0"/>
    <xf numFmtId="43" fontId="250" fillId="0" borderId="0" applyFont="0" applyFill="0" applyBorder="0" applyAlignment="0" applyProtection="0"/>
    <xf numFmtId="43" fontId="250" fillId="0" borderId="0" applyFont="0" applyFill="0" applyBorder="0" applyAlignment="0" applyProtection="0"/>
    <xf numFmtId="43" fontId="250" fillId="0" borderId="0" applyFont="0" applyFill="0" applyBorder="0" applyAlignment="0" applyProtection="0"/>
    <xf numFmtId="43" fontId="250" fillId="0" borderId="0" applyFont="0" applyFill="0" applyBorder="0" applyAlignment="0" applyProtection="0"/>
    <xf numFmtId="43" fontId="250" fillId="0" borderId="0" applyFont="0" applyFill="0" applyBorder="0" applyAlignment="0" applyProtection="0"/>
    <xf numFmtId="43" fontId="250" fillId="0" borderId="0" applyFont="0" applyFill="0" applyBorder="0" applyAlignment="0" applyProtection="0"/>
    <xf numFmtId="43" fontId="250" fillId="0" borderId="0" applyFont="0" applyFill="0" applyBorder="0" applyAlignment="0" applyProtection="0"/>
    <xf numFmtId="43" fontId="250" fillId="0" borderId="0" applyFont="0" applyFill="0" applyBorder="0" applyAlignment="0" applyProtection="0"/>
    <xf numFmtId="43" fontId="250" fillId="0" borderId="0" applyFont="0" applyFill="0" applyBorder="0" applyAlignment="0" applyProtection="0"/>
    <xf numFmtId="43" fontId="250" fillId="0" borderId="0" applyFont="0" applyFill="0" applyBorder="0" applyAlignment="0" applyProtection="0"/>
    <xf numFmtId="43" fontId="250" fillId="0" borderId="0" applyFont="0" applyFill="0" applyBorder="0" applyAlignment="0" applyProtection="0"/>
    <xf numFmtId="43" fontId="250" fillId="0" borderId="0" applyFont="0" applyFill="0" applyBorder="0" applyAlignment="0" applyProtection="0"/>
    <xf numFmtId="43" fontId="250" fillId="0" borderId="0" applyFont="0" applyFill="0" applyBorder="0" applyAlignment="0" applyProtection="0"/>
    <xf numFmtId="43" fontId="250" fillId="0" borderId="0" applyFont="0" applyFill="0" applyBorder="0" applyAlignment="0" applyProtection="0"/>
    <xf numFmtId="43" fontId="250" fillId="0" borderId="0" applyFont="0" applyFill="0" applyBorder="0" applyAlignment="0" applyProtection="0"/>
    <xf numFmtId="43" fontId="250" fillId="0" borderId="0" applyFont="0" applyFill="0" applyBorder="0" applyAlignment="0" applyProtection="0"/>
    <xf numFmtId="43" fontId="250" fillId="0" borderId="0" applyFont="0" applyFill="0" applyBorder="0" applyAlignment="0" applyProtection="0"/>
    <xf numFmtId="43" fontId="250" fillId="0" borderId="0" applyFont="0" applyFill="0" applyBorder="0" applyAlignment="0" applyProtection="0"/>
    <xf numFmtId="43" fontId="250" fillId="0" borderId="0" applyFont="0" applyFill="0" applyBorder="0" applyAlignment="0" applyProtection="0"/>
    <xf numFmtId="43" fontId="250" fillId="0" borderId="0" applyFont="0" applyFill="0" applyBorder="0" applyAlignment="0" applyProtection="0"/>
    <xf numFmtId="43" fontId="250" fillId="0" borderId="0" applyFont="0" applyFill="0" applyBorder="0" applyAlignment="0" applyProtection="0"/>
    <xf numFmtId="43" fontId="250" fillId="0" borderId="0" applyFont="0" applyFill="0" applyBorder="0" applyAlignment="0" applyProtection="0"/>
    <xf numFmtId="43" fontId="250" fillId="0" borderId="0" applyFont="0" applyFill="0" applyBorder="0" applyAlignment="0" applyProtection="0"/>
    <xf numFmtId="43" fontId="250" fillId="0" borderId="0" applyFont="0" applyFill="0" applyBorder="0" applyAlignment="0" applyProtection="0"/>
    <xf numFmtId="43" fontId="250" fillId="0" borderId="0" applyFont="0" applyFill="0" applyBorder="0" applyAlignment="0" applyProtection="0"/>
    <xf numFmtId="43" fontId="250" fillId="0" borderId="0" applyFont="0" applyFill="0" applyBorder="0" applyAlignment="0" applyProtection="0"/>
    <xf numFmtId="43" fontId="250" fillId="0" borderId="0" applyFont="0" applyFill="0" applyBorder="0" applyAlignment="0" applyProtection="0"/>
    <xf numFmtId="43" fontId="250" fillId="0" borderId="0" applyFont="0" applyFill="0" applyBorder="0" applyAlignment="0" applyProtection="0"/>
    <xf numFmtId="43" fontId="250" fillId="0" borderId="0" applyFont="0" applyFill="0" applyBorder="0" applyAlignment="0" applyProtection="0"/>
    <xf numFmtId="43" fontId="250" fillId="0" borderId="0" applyFont="0" applyFill="0" applyBorder="0" applyAlignment="0" applyProtection="0"/>
    <xf numFmtId="43" fontId="250" fillId="0" borderId="0" applyFont="0" applyFill="0" applyBorder="0" applyAlignment="0" applyProtection="0"/>
    <xf numFmtId="43" fontId="250" fillId="0" borderId="0" applyFont="0" applyFill="0" applyBorder="0" applyAlignment="0" applyProtection="0"/>
    <xf numFmtId="43" fontId="250" fillId="0" borderId="0" applyFont="0" applyFill="0" applyBorder="0" applyAlignment="0" applyProtection="0"/>
    <xf numFmtId="43" fontId="250" fillId="0" borderId="0" applyFont="0" applyFill="0" applyBorder="0" applyAlignment="0" applyProtection="0"/>
    <xf numFmtId="43" fontId="250" fillId="0" borderId="0" applyFont="0" applyFill="0" applyBorder="0" applyAlignment="0" applyProtection="0"/>
    <xf numFmtId="43" fontId="250" fillId="0" borderId="0" applyFont="0" applyFill="0" applyBorder="0" applyAlignment="0" applyProtection="0"/>
    <xf numFmtId="43" fontId="250" fillId="0" borderId="0" applyFont="0" applyFill="0" applyBorder="0" applyAlignment="0" applyProtection="0"/>
    <xf numFmtId="43" fontId="250" fillId="0" borderId="0" applyFont="0" applyFill="0" applyBorder="0" applyAlignment="0" applyProtection="0"/>
    <xf numFmtId="43" fontId="250" fillId="0" borderId="0" applyFont="0" applyFill="0" applyBorder="0" applyAlignment="0" applyProtection="0"/>
    <xf numFmtId="43" fontId="250" fillId="0" borderId="0" applyFont="0" applyFill="0" applyBorder="0" applyAlignment="0" applyProtection="0"/>
    <xf numFmtId="43" fontId="250" fillId="0" borderId="0" applyFont="0" applyFill="0" applyBorder="0" applyAlignment="0" applyProtection="0"/>
    <xf numFmtId="43" fontId="250" fillId="0" borderId="0" applyFont="0" applyFill="0" applyBorder="0" applyAlignment="0" applyProtection="0"/>
    <xf numFmtId="43" fontId="250" fillId="0" borderId="0" applyFont="0" applyFill="0" applyBorder="0" applyAlignment="0" applyProtection="0"/>
    <xf numFmtId="43" fontId="250" fillId="0" borderId="0" applyFont="0" applyFill="0" applyBorder="0" applyAlignment="0" applyProtection="0"/>
    <xf numFmtId="43" fontId="250" fillId="0" borderId="0" applyFont="0" applyFill="0" applyBorder="0" applyAlignment="0" applyProtection="0"/>
    <xf numFmtId="43" fontId="250" fillId="0" borderId="0" applyFont="0" applyFill="0" applyBorder="0" applyAlignment="0" applyProtection="0"/>
    <xf numFmtId="43" fontId="250" fillId="0" borderId="0" applyFont="0" applyFill="0" applyBorder="0" applyAlignment="0" applyProtection="0"/>
    <xf numFmtId="43" fontId="250" fillId="0" borderId="0" applyFont="0" applyFill="0" applyBorder="0" applyAlignment="0" applyProtection="0"/>
    <xf numFmtId="43" fontId="250" fillId="0" borderId="0" applyFont="0" applyFill="0" applyBorder="0" applyAlignment="0" applyProtection="0"/>
    <xf numFmtId="43" fontId="250" fillId="0" borderId="0" applyFont="0" applyFill="0" applyBorder="0" applyAlignment="0" applyProtection="0"/>
    <xf numFmtId="43" fontId="250" fillId="0" borderId="0" applyFont="0" applyFill="0" applyBorder="0" applyAlignment="0" applyProtection="0"/>
    <xf numFmtId="43" fontId="250" fillId="0" borderId="0" applyFont="0" applyFill="0" applyBorder="0" applyAlignment="0" applyProtection="0"/>
    <xf numFmtId="43" fontId="250" fillId="0" borderId="0" applyFont="0" applyFill="0" applyBorder="0" applyAlignment="0" applyProtection="0"/>
    <xf numFmtId="43" fontId="250" fillId="0" borderId="0" applyFont="0" applyFill="0" applyBorder="0" applyAlignment="0" applyProtection="0"/>
    <xf numFmtId="43" fontId="250" fillId="0" borderId="0" applyFont="0" applyFill="0" applyBorder="0" applyAlignment="0" applyProtection="0"/>
    <xf numFmtId="43" fontId="250" fillId="0" borderId="0" applyFont="0" applyFill="0" applyBorder="0" applyAlignment="0" applyProtection="0"/>
    <xf numFmtId="43" fontId="250" fillId="0" borderId="0" applyFont="0" applyFill="0" applyBorder="0" applyAlignment="0" applyProtection="0"/>
    <xf numFmtId="43" fontId="250" fillId="0" borderId="0" applyFont="0" applyFill="0" applyBorder="0" applyAlignment="0" applyProtection="0"/>
    <xf numFmtId="43" fontId="250" fillId="0" borderId="0" applyFont="0" applyFill="0" applyBorder="0" applyAlignment="0" applyProtection="0"/>
    <xf numFmtId="43" fontId="250" fillId="0" borderId="0" applyFont="0" applyFill="0" applyBorder="0" applyAlignment="0" applyProtection="0"/>
    <xf numFmtId="43" fontId="250" fillId="0" borderId="0" applyFont="0" applyFill="0" applyBorder="0" applyAlignment="0" applyProtection="0"/>
    <xf numFmtId="43" fontId="250" fillId="0" borderId="0" applyFont="0" applyFill="0" applyBorder="0" applyAlignment="0" applyProtection="0"/>
    <xf numFmtId="43" fontId="250" fillId="0" borderId="0" applyFont="0" applyFill="0" applyBorder="0" applyAlignment="0" applyProtection="0"/>
    <xf numFmtId="43" fontId="250" fillId="0" borderId="0" applyFont="0" applyFill="0" applyBorder="0" applyAlignment="0" applyProtection="0"/>
    <xf numFmtId="43" fontId="250" fillId="0" borderId="0" applyFont="0" applyFill="0" applyBorder="0" applyAlignment="0" applyProtection="0"/>
    <xf numFmtId="43" fontId="250" fillId="0" borderId="0" applyFont="0" applyFill="0" applyBorder="0" applyAlignment="0" applyProtection="0"/>
    <xf numFmtId="43" fontId="250" fillId="0" borderId="0" applyFont="0" applyFill="0" applyBorder="0" applyAlignment="0" applyProtection="0"/>
    <xf numFmtId="43" fontId="250" fillId="0" borderId="0" applyFont="0" applyFill="0" applyBorder="0" applyAlignment="0" applyProtection="0"/>
    <xf numFmtId="43" fontId="250" fillId="0" borderId="0" applyFont="0" applyFill="0" applyBorder="0" applyAlignment="0" applyProtection="0"/>
    <xf numFmtId="43" fontId="250" fillId="0" borderId="0" applyFont="0" applyFill="0" applyBorder="0" applyAlignment="0" applyProtection="0"/>
    <xf numFmtId="43" fontId="250" fillId="0" borderId="0" applyFont="0" applyFill="0" applyBorder="0" applyAlignment="0" applyProtection="0"/>
    <xf numFmtId="43" fontId="250" fillId="0" borderId="0" applyFont="0" applyFill="0" applyBorder="0" applyAlignment="0" applyProtection="0"/>
    <xf numFmtId="43" fontId="250" fillId="0" borderId="0" applyFont="0" applyFill="0" applyBorder="0" applyAlignment="0" applyProtection="0"/>
    <xf numFmtId="43" fontId="250" fillId="0" borderId="0" applyFont="0" applyFill="0" applyBorder="0" applyAlignment="0" applyProtection="0"/>
    <xf numFmtId="43" fontId="250" fillId="0" borderId="0" applyFont="0" applyFill="0" applyBorder="0" applyAlignment="0" applyProtection="0"/>
    <xf numFmtId="43" fontId="250" fillId="0" borderId="0" applyFont="0" applyFill="0" applyBorder="0" applyAlignment="0" applyProtection="0"/>
    <xf numFmtId="43" fontId="250" fillId="0" borderId="0" applyFont="0" applyFill="0" applyBorder="0" applyAlignment="0" applyProtection="0"/>
    <xf numFmtId="43" fontId="250" fillId="0" borderId="0" applyFont="0" applyFill="0" applyBorder="0" applyAlignment="0" applyProtection="0"/>
    <xf numFmtId="43" fontId="250" fillId="0" borderId="0" applyFont="0" applyFill="0" applyBorder="0" applyAlignment="0" applyProtection="0"/>
    <xf numFmtId="43" fontId="250" fillId="0" borderId="0" applyFont="0" applyFill="0" applyBorder="0" applyAlignment="0" applyProtection="0"/>
    <xf numFmtId="43" fontId="250" fillId="0" borderId="0" applyFont="0" applyFill="0" applyBorder="0" applyAlignment="0" applyProtection="0"/>
    <xf numFmtId="43" fontId="250" fillId="0" borderId="0" applyFont="0" applyFill="0" applyBorder="0" applyAlignment="0" applyProtection="0"/>
    <xf numFmtId="43" fontId="250" fillId="0" borderId="0" applyFont="0" applyFill="0" applyBorder="0" applyAlignment="0" applyProtection="0"/>
    <xf numFmtId="43" fontId="250" fillId="0" borderId="0" applyFont="0" applyFill="0" applyBorder="0" applyAlignment="0" applyProtection="0"/>
    <xf numFmtId="43" fontId="250" fillId="0" borderId="0" applyFont="0" applyFill="0" applyBorder="0" applyAlignment="0" applyProtection="0"/>
    <xf numFmtId="43" fontId="250" fillId="0" borderId="0" applyFont="0" applyFill="0" applyBorder="0" applyAlignment="0" applyProtection="0"/>
    <xf numFmtId="43" fontId="250" fillId="0" borderId="0" applyFont="0" applyFill="0" applyBorder="0" applyAlignment="0" applyProtection="0"/>
    <xf numFmtId="43" fontId="250" fillId="0" borderId="0" applyFont="0" applyFill="0" applyBorder="0" applyAlignment="0" applyProtection="0"/>
    <xf numFmtId="43" fontId="250" fillId="0" borderId="0" applyFont="0" applyFill="0" applyBorder="0" applyAlignment="0" applyProtection="0"/>
    <xf numFmtId="43" fontId="250" fillId="0" borderId="0" applyFont="0" applyFill="0" applyBorder="0" applyAlignment="0" applyProtection="0"/>
    <xf numFmtId="43" fontId="250" fillId="0" borderId="0" applyFont="0" applyFill="0" applyBorder="0" applyAlignment="0" applyProtection="0"/>
    <xf numFmtId="43" fontId="250" fillId="0" borderId="0" applyFont="0" applyFill="0" applyBorder="0" applyAlignment="0" applyProtection="0"/>
    <xf numFmtId="43" fontId="250" fillId="0" borderId="0" applyFont="0" applyFill="0" applyBorder="0" applyAlignment="0" applyProtection="0"/>
    <xf numFmtId="43" fontId="250" fillId="0" borderId="0" applyFont="0" applyFill="0" applyBorder="0" applyAlignment="0" applyProtection="0"/>
    <xf numFmtId="43" fontId="250" fillId="0" borderId="0" applyFont="0" applyFill="0" applyBorder="0" applyAlignment="0" applyProtection="0"/>
    <xf numFmtId="43" fontId="250" fillId="0" borderId="0" applyFont="0" applyFill="0" applyBorder="0" applyAlignment="0" applyProtection="0"/>
    <xf numFmtId="43" fontId="250" fillId="0" borderId="0" applyFont="0" applyFill="0" applyBorder="0" applyAlignment="0" applyProtection="0"/>
    <xf numFmtId="43" fontId="250" fillId="0" borderId="0" applyFont="0" applyFill="0" applyBorder="0" applyAlignment="0" applyProtection="0"/>
    <xf numFmtId="43" fontId="250" fillId="0" borderId="0" applyFont="0" applyFill="0" applyBorder="0" applyAlignment="0" applyProtection="0"/>
    <xf numFmtId="43" fontId="250" fillId="0" borderId="0" applyFont="0" applyFill="0" applyBorder="0" applyAlignment="0" applyProtection="0"/>
    <xf numFmtId="43" fontId="250" fillId="0" borderId="0" applyFont="0" applyFill="0" applyBorder="0" applyAlignment="0" applyProtection="0"/>
    <xf numFmtId="43" fontId="250" fillId="0" borderId="0" applyFont="0" applyFill="0" applyBorder="0" applyAlignment="0" applyProtection="0"/>
    <xf numFmtId="43" fontId="250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58" fillId="0" borderId="0" applyFont="0" applyFill="0" applyBorder="0" applyAlignment="0" applyProtection="0"/>
    <xf numFmtId="0" fontId="58" fillId="0" borderId="0" applyFont="0" applyFill="0" applyBorder="0" applyAlignment="0" applyProtection="0"/>
    <xf numFmtId="43" fontId="250" fillId="0" borderId="0" applyFont="0" applyFill="0" applyBorder="0" applyAlignment="0" applyProtection="0"/>
    <xf numFmtId="43" fontId="250" fillId="0" borderId="0" applyFont="0" applyFill="0" applyBorder="0" applyAlignment="0" applyProtection="0"/>
    <xf numFmtId="43" fontId="250" fillId="0" borderId="0" applyFont="0" applyFill="0" applyBorder="0" applyAlignment="0" applyProtection="0"/>
    <xf numFmtId="43" fontId="250" fillId="0" borderId="0" applyFont="0" applyFill="0" applyBorder="0" applyAlignment="0" applyProtection="0"/>
    <xf numFmtId="43" fontId="250" fillId="0" borderId="0" applyFont="0" applyFill="0" applyBorder="0" applyAlignment="0" applyProtection="0"/>
    <xf numFmtId="43" fontId="250" fillId="0" borderId="0" applyFont="0" applyFill="0" applyBorder="0" applyAlignment="0" applyProtection="0"/>
    <xf numFmtId="43" fontId="250" fillId="0" borderId="0" applyFont="0" applyFill="0" applyBorder="0" applyAlignment="0" applyProtection="0"/>
    <xf numFmtId="43" fontId="250" fillId="0" borderId="0" applyFont="0" applyFill="0" applyBorder="0" applyAlignment="0" applyProtection="0"/>
    <xf numFmtId="43" fontId="250" fillId="0" borderId="0" applyFont="0" applyFill="0" applyBorder="0" applyAlignment="0" applyProtection="0"/>
    <xf numFmtId="43" fontId="250" fillId="0" borderId="0" applyFont="0" applyFill="0" applyBorder="0" applyAlignment="0" applyProtection="0"/>
    <xf numFmtId="43" fontId="250" fillId="0" borderId="0" applyFont="0" applyFill="0" applyBorder="0" applyAlignment="0" applyProtection="0"/>
    <xf numFmtId="43" fontId="250" fillId="0" borderId="0" applyFont="0" applyFill="0" applyBorder="0" applyAlignment="0" applyProtection="0"/>
    <xf numFmtId="43" fontId="250" fillId="0" borderId="0" applyFont="0" applyFill="0" applyBorder="0" applyAlignment="0" applyProtection="0"/>
    <xf numFmtId="43" fontId="250" fillId="0" borderId="0" applyFont="0" applyFill="0" applyBorder="0" applyAlignment="0" applyProtection="0"/>
    <xf numFmtId="43" fontId="250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50" fillId="0" borderId="0" applyFont="0" applyFill="0" applyBorder="0" applyAlignment="0" applyProtection="0"/>
    <xf numFmtId="43" fontId="250" fillId="0" borderId="0" applyFont="0" applyFill="0" applyBorder="0" applyAlignment="0" applyProtection="0"/>
    <xf numFmtId="43" fontId="250" fillId="0" borderId="0" applyFont="0" applyFill="0" applyBorder="0" applyAlignment="0" applyProtection="0"/>
    <xf numFmtId="43" fontId="250" fillId="0" borderId="0" applyFont="0" applyFill="0" applyBorder="0" applyAlignment="0" applyProtection="0"/>
    <xf numFmtId="43" fontId="250" fillId="0" borderId="0" applyFont="0" applyFill="0" applyBorder="0" applyAlignment="0" applyProtection="0"/>
    <xf numFmtId="43" fontId="250" fillId="0" borderId="0" applyFont="0" applyFill="0" applyBorder="0" applyAlignment="0" applyProtection="0"/>
    <xf numFmtId="43" fontId="250" fillId="0" borderId="0" applyFont="0" applyFill="0" applyBorder="0" applyAlignment="0" applyProtection="0"/>
    <xf numFmtId="43" fontId="250" fillId="0" borderId="0" applyFont="0" applyFill="0" applyBorder="0" applyAlignment="0" applyProtection="0"/>
    <xf numFmtId="43" fontId="250" fillId="0" borderId="0" applyFont="0" applyFill="0" applyBorder="0" applyAlignment="0" applyProtection="0"/>
    <xf numFmtId="43" fontId="250" fillId="0" borderId="0" applyFont="0" applyFill="0" applyBorder="0" applyAlignment="0" applyProtection="0"/>
    <xf numFmtId="43" fontId="250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250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250" fillId="0" borderId="0" applyFont="0" applyFill="0" applyBorder="0" applyAlignment="0" applyProtection="0"/>
    <xf numFmtId="43" fontId="250" fillId="0" borderId="0" applyFont="0" applyFill="0" applyBorder="0" applyAlignment="0" applyProtection="0"/>
    <xf numFmtId="43" fontId="250" fillId="0" borderId="0" applyFont="0" applyFill="0" applyBorder="0" applyAlignment="0" applyProtection="0"/>
    <xf numFmtId="43" fontId="250" fillId="0" borderId="0" applyFont="0" applyFill="0" applyBorder="0" applyAlignment="0" applyProtection="0"/>
    <xf numFmtId="43" fontId="250" fillId="0" borderId="0" applyFont="0" applyFill="0" applyBorder="0" applyAlignment="0" applyProtection="0"/>
    <xf numFmtId="43" fontId="250" fillId="0" borderId="0" applyFont="0" applyFill="0" applyBorder="0" applyAlignment="0" applyProtection="0"/>
    <xf numFmtId="43" fontId="250" fillId="0" borderId="0" applyFont="0" applyFill="0" applyBorder="0" applyAlignment="0" applyProtection="0"/>
    <xf numFmtId="43" fontId="250" fillId="0" borderId="0" applyFont="0" applyFill="0" applyBorder="0" applyAlignment="0" applyProtection="0"/>
    <xf numFmtId="43" fontId="250" fillId="0" borderId="0" applyFont="0" applyFill="0" applyBorder="0" applyAlignment="0" applyProtection="0"/>
    <xf numFmtId="43" fontId="250" fillId="0" borderId="0" applyFont="0" applyFill="0" applyBorder="0" applyAlignment="0" applyProtection="0"/>
    <xf numFmtId="43" fontId="250" fillId="0" borderId="0" applyFont="0" applyFill="0" applyBorder="0" applyAlignment="0" applyProtection="0"/>
    <xf numFmtId="43" fontId="250" fillId="0" borderId="0" applyFont="0" applyFill="0" applyBorder="0" applyAlignment="0" applyProtection="0"/>
    <xf numFmtId="43" fontId="250" fillId="0" borderId="0" applyFont="0" applyFill="0" applyBorder="0" applyAlignment="0" applyProtection="0"/>
    <xf numFmtId="43" fontId="250" fillId="0" borderId="0" applyFont="0" applyFill="0" applyBorder="0" applyAlignment="0" applyProtection="0"/>
    <xf numFmtId="43" fontId="250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250" fillId="0" borderId="0" applyFont="0" applyFill="0" applyBorder="0" applyAlignment="0" applyProtection="0"/>
    <xf numFmtId="43" fontId="250" fillId="0" borderId="0" applyFont="0" applyFill="0" applyBorder="0" applyAlignment="0" applyProtection="0"/>
    <xf numFmtId="43" fontId="250" fillId="0" borderId="0" applyFont="0" applyFill="0" applyBorder="0" applyAlignment="0" applyProtection="0"/>
    <xf numFmtId="43" fontId="250" fillId="0" borderId="0" applyFont="0" applyFill="0" applyBorder="0" applyAlignment="0" applyProtection="0"/>
    <xf numFmtId="43" fontId="250" fillId="0" borderId="0" applyFont="0" applyFill="0" applyBorder="0" applyAlignment="0" applyProtection="0"/>
    <xf numFmtId="43" fontId="250" fillId="0" borderId="0" applyFont="0" applyFill="0" applyBorder="0" applyAlignment="0" applyProtection="0"/>
    <xf numFmtId="43" fontId="250" fillId="0" borderId="0" applyFont="0" applyFill="0" applyBorder="0" applyAlignment="0" applyProtection="0"/>
    <xf numFmtId="43" fontId="250" fillId="0" borderId="0" applyFont="0" applyFill="0" applyBorder="0" applyAlignment="0" applyProtection="0"/>
    <xf numFmtId="43" fontId="250" fillId="0" borderId="0" applyFont="0" applyFill="0" applyBorder="0" applyAlignment="0" applyProtection="0"/>
    <xf numFmtId="43" fontId="250" fillId="0" borderId="0" applyFont="0" applyFill="0" applyBorder="0" applyAlignment="0" applyProtection="0"/>
    <xf numFmtId="43" fontId="250" fillId="0" borderId="0" applyFont="0" applyFill="0" applyBorder="0" applyAlignment="0" applyProtection="0"/>
    <xf numFmtId="43" fontId="250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50" fillId="0" borderId="0" applyFont="0" applyFill="0" applyBorder="0" applyAlignment="0" applyProtection="0"/>
    <xf numFmtId="43" fontId="250" fillId="0" borderId="0" applyFont="0" applyFill="0" applyBorder="0" applyAlignment="0" applyProtection="0"/>
    <xf numFmtId="43" fontId="250" fillId="0" borderId="0" applyFont="0" applyFill="0" applyBorder="0" applyAlignment="0" applyProtection="0"/>
    <xf numFmtId="43" fontId="250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50" fillId="0" borderId="0" applyFont="0" applyFill="0" applyBorder="0" applyAlignment="0" applyProtection="0"/>
    <xf numFmtId="43" fontId="250" fillId="0" borderId="0" applyFont="0" applyFill="0" applyBorder="0" applyAlignment="0" applyProtection="0"/>
    <xf numFmtId="43" fontId="250" fillId="0" borderId="0" applyFont="0" applyFill="0" applyBorder="0" applyAlignment="0" applyProtection="0"/>
    <xf numFmtId="43" fontId="250" fillId="0" borderId="0" applyFont="0" applyFill="0" applyBorder="0" applyAlignment="0" applyProtection="0"/>
    <xf numFmtId="43" fontId="250" fillId="0" borderId="0" applyFont="0" applyFill="0" applyBorder="0" applyAlignment="0" applyProtection="0"/>
    <xf numFmtId="43" fontId="250" fillId="0" borderId="0" applyFont="0" applyFill="0" applyBorder="0" applyAlignment="0" applyProtection="0"/>
    <xf numFmtId="43" fontId="250" fillId="0" borderId="0" applyFont="0" applyFill="0" applyBorder="0" applyAlignment="0" applyProtection="0"/>
    <xf numFmtId="43" fontId="250" fillId="0" borderId="0" applyFont="0" applyFill="0" applyBorder="0" applyAlignment="0" applyProtection="0"/>
    <xf numFmtId="43" fontId="250" fillId="0" borderId="0" applyFont="0" applyFill="0" applyBorder="0" applyAlignment="0" applyProtection="0"/>
    <xf numFmtId="43" fontId="250" fillId="0" borderId="0" applyFont="0" applyFill="0" applyBorder="0" applyAlignment="0" applyProtection="0"/>
    <xf numFmtId="43" fontId="250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50" fillId="0" borderId="0" applyFont="0" applyFill="0" applyBorder="0" applyAlignment="0" applyProtection="0"/>
    <xf numFmtId="43" fontId="250" fillId="0" borderId="0" applyFont="0" applyFill="0" applyBorder="0" applyAlignment="0" applyProtection="0"/>
    <xf numFmtId="43" fontId="250" fillId="0" borderId="0" applyFont="0" applyFill="0" applyBorder="0" applyAlignment="0" applyProtection="0"/>
    <xf numFmtId="43" fontId="250" fillId="0" borderId="0" applyFont="0" applyFill="0" applyBorder="0" applyAlignment="0" applyProtection="0"/>
    <xf numFmtId="43" fontId="250" fillId="0" borderId="0" applyFont="0" applyFill="0" applyBorder="0" applyAlignment="0" applyProtection="0"/>
    <xf numFmtId="43" fontId="250" fillId="0" borderId="0" applyFont="0" applyFill="0" applyBorder="0" applyAlignment="0" applyProtection="0"/>
    <xf numFmtId="43" fontId="250" fillId="0" borderId="0" applyFont="0" applyFill="0" applyBorder="0" applyAlignment="0" applyProtection="0"/>
    <xf numFmtId="43" fontId="250" fillId="0" borderId="0" applyFont="0" applyFill="0" applyBorder="0" applyAlignment="0" applyProtection="0"/>
    <xf numFmtId="43" fontId="250" fillId="0" borderId="0" applyFont="0" applyFill="0" applyBorder="0" applyAlignment="0" applyProtection="0"/>
    <xf numFmtId="43" fontId="250" fillId="0" borderId="0" applyFont="0" applyFill="0" applyBorder="0" applyAlignment="0" applyProtection="0"/>
    <xf numFmtId="43" fontId="250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50" fillId="0" borderId="0" applyFont="0" applyFill="0" applyBorder="0" applyAlignment="0" applyProtection="0"/>
    <xf numFmtId="300" fontId="3" fillId="0" borderId="0" applyFont="0" applyFill="0" applyBorder="0" applyAlignment="0" applyProtection="0"/>
    <xf numFmtId="43" fontId="250" fillId="0" borderId="0" applyFont="0" applyFill="0" applyBorder="0" applyAlignment="0" applyProtection="0"/>
    <xf numFmtId="43" fontId="250" fillId="0" borderId="0" applyFont="0" applyFill="0" applyBorder="0" applyAlignment="0" applyProtection="0"/>
    <xf numFmtId="43" fontId="250" fillId="0" borderId="0" applyFont="0" applyFill="0" applyBorder="0" applyAlignment="0" applyProtection="0"/>
    <xf numFmtId="43" fontId="250" fillId="0" borderId="0" applyFont="0" applyFill="0" applyBorder="0" applyAlignment="0" applyProtection="0"/>
    <xf numFmtId="43" fontId="250" fillId="0" borderId="0" applyFont="0" applyFill="0" applyBorder="0" applyAlignment="0" applyProtection="0"/>
    <xf numFmtId="43" fontId="250" fillId="0" borderId="0" applyFont="0" applyFill="0" applyBorder="0" applyAlignment="0" applyProtection="0"/>
    <xf numFmtId="43" fontId="250" fillId="0" borderId="0" applyFont="0" applyFill="0" applyBorder="0" applyAlignment="0" applyProtection="0"/>
    <xf numFmtId="43" fontId="250" fillId="0" borderId="0" applyFont="0" applyFill="0" applyBorder="0" applyAlignment="0" applyProtection="0"/>
    <xf numFmtId="43" fontId="250" fillId="0" borderId="0" applyFont="0" applyFill="0" applyBorder="0" applyAlignment="0" applyProtection="0"/>
    <xf numFmtId="43" fontId="250" fillId="0" borderId="0" applyFont="0" applyFill="0" applyBorder="0" applyAlignment="0" applyProtection="0"/>
    <xf numFmtId="43" fontId="250" fillId="0" borderId="0" applyFont="0" applyFill="0" applyBorder="0" applyAlignment="0" applyProtection="0"/>
    <xf numFmtId="43" fontId="250" fillId="0" borderId="0" applyFont="0" applyFill="0" applyBorder="0" applyAlignment="0" applyProtection="0"/>
    <xf numFmtId="43" fontId="250" fillId="0" borderId="0" applyFont="0" applyFill="0" applyBorder="0" applyAlignment="0" applyProtection="0"/>
    <xf numFmtId="43" fontId="250" fillId="0" borderId="0" applyFont="0" applyFill="0" applyBorder="0" applyAlignment="0" applyProtection="0"/>
    <xf numFmtId="43" fontId="250" fillId="0" borderId="0" applyFont="0" applyFill="0" applyBorder="0" applyAlignment="0" applyProtection="0"/>
    <xf numFmtId="43" fontId="250" fillId="0" borderId="0" applyFont="0" applyFill="0" applyBorder="0" applyAlignment="0" applyProtection="0"/>
    <xf numFmtId="43" fontId="250" fillId="0" borderId="0" applyFont="0" applyFill="0" applyBorder="0" applyAlignment="0" applyProtection="0"/>
    <xf numFmtId="43" fontId="250" fillId="0" borderId="0" applyFont="0" applyFill="0" applyBorder="0" applyAlignment="0" applyProtection="0"/>
    <xf numFmtId="43" fontId="250" fillId="0" borderId="0" applyFont="0" applyFill="0" applyBorder="0" applyAlignment="0" applyProtection="0"/>
    <xf numFmtId="43" fontId="250" fillId="0" borderId="0" applyFont="0" applyFill="0" applyBorder="0" applyAlignment="0" applyProtection="0"/>
    <xf numFmtId="43" fontId="250" fillId="0" borderId="0" applyFont="0" applyFill="0" applyBorder="0" applyAlignment="0" applyProtection="0"/>
    <xf numFmtId="43" fontId="250" fillId="0" borderId="0" applyFont="0" applyFill="0" applyBorder="0" applyAlignment="0" applyProtection="0"/>
    <xf numFmtId="43" fontId="250" fillId="0" borderId="0" applyFont="0" applyFill="0" applyBorder="0" applyAlignment="0" applyProtection="0"/>
    <xf numFmtId="43" fontId="250" fillId="0" borderId="0" applyFont="0" applyFill="0" applyBorder="0" applyAlignment="0" applyProtection="0"/>
    <xf numFmtId="43" fontId="250" fillId="0" borderId="0" applyFont="0" applyFill="0" applyBorder="0" applyAlignment="0" applyProtection="0"/>
    <xf numFmtId="43" fontId="250" fillId="0" borderId="0" applyFont="0" applyFill="0" applyBorder="0" applyAlignment="0" applyProtection="0"/>
    <xf numFmtId="43" fontId="250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50" fillId="0" borderId="0" applyFont="0" applyFill="0" applyBorder="0" applyAlignment="0" applyProtection="0"/>
    <xf numFmtId="43" fontId="250" fillId="0" borderId="0" applyFont="0" applyFill="0" applyBorder="0" applyAlignment="0" applyProtection="0"/>
    <xf numFmtId="43" fontId="250" fillId="0" borderId="0" applyFont="0" applyFill="0" applyBorder="0" applyAlignment="0" applyProtection="0"/>
    <xf numFmtId="43" fontId="250" fillId="0" borderId="0" applyFont="0" applyFill="0" applyBorder="0" applyAlignment="0" applyProtection="0"/>
    <xf numFmtId="43" fontId="250" fillId="0" borderId="0" applyFont="0" applyFill="0" applyBorder="0" applyAlignment="0" applyProtection="0"/>
    <xf numFmtId="43" fontId="250" fillId="0" borderId="0" applyFont="0" applyFill="0" applyBorder="0" applyAlignment="0" applyProtection="0"/>
    <xf numFmtId="43" fontId="250" fillId="0" borderId="0" applyFont="0" applyFill="0" applyBorder="0" applyAlignment="0" applyProtection="0"/>
    <xf numFmtId="43" fontId="250" fillId="0" borderId="0" applyFont="0" applyFill="0" applyBorder="0" applyAlignment="0" applyProtection="0"/>
    <xf numFmtId="43" fontId="250" fillId="0" borderId="0" applyFont="0" applyFill="0" applyBorder="0" applyAlignment="0" applyProtection="0"/>
    <xf numFmtId="43" fontId="250" fillId="0" borderId="0" applyFont="0" applyFill="0" applyBorder="0" applyAlignment="0" applyProtection="0"/>
    <xf numFmtId="43" fontId="250" fillId="0" borderId="0" applyFont="0" applyFill="0" applyBorder="0" applyAlignment="0" applyProtection="0"/>
    <xf numFmtId="43" fontId="250" fillId="0" borderId="0" applyFont="0" applyFill="0" applyBorder="0" applyAlignment="0" applyProtection="0"/>
    <xf numFmtId="43" fontId="250" fillId="0" borderId="0" applyFont="0" applyFill="0" applyBorder="0" applyAlignment="0" applyProtection="0"/>
    <xf numFmtId="43" fontId="250" fillId="0" borderId="0" applyFont="0" applyFill="0" applyBorder="0" applyAlignment="0" applyProtection="0"/>
    <xf numFmtId="43" fontId="250" fillId="0" borderId="0" applyFont="0" applyFill="0" applyBorder="0" applyAlignment="0" applyProtection="0"/>
    <xf numFmtId="43" fontId="250" fillId="0" borderId="0" applyFont="0" applyFill="0" applyBorder="0" applyAlignment="0" applyProtection="0"/>
    <xf numFmtId="43" fontId="250" fillId="0" borderId="0" applyFont="0" applyFill="0" applyBorder="0" applyAlignment="0" applyProtection="0"/>
    <xf numFmtId="43" fontId="250" fillId="0" borderId="0" applyFont="0" applyFill="0" applyBorder="0" applyAlignment="0" applyProtection="0"/>
    <xf numFmtId="43" fontId="250" fillId="0" borderId="0" applyFont="0" applyFill="0" applyBorder="0" applyAlignment="0" applyProtection="0"/>
    <xf numFmtId="43" fontId="250" fillId="0" borderId="0" applyFont="0" applyFill="0" applyBorder="0" applyAlignment="0" applyProtection="0"/>
    <xf numFmtId="43" fontId="250" fillId="0" borderId="0" applyFont="0" applyFill="0" applyBorder="0" applyAlignment="0" applyProtection="0"/>
    <xf numFmtId="43" fontId="250" fillId="0" borderId="0" applyFont="0" applyFill="0" applyBorder="0" applyAlignment="0" applyProtection="0"/>
    <xf numFmtId="43" fontId="250" fillId="0" borderId="0" applyFont="0" applyFill="0" applyBorder="0" applyAlignment="0" applyProtection="0"/>
    <xf numFmtId="43" fontId="250" fillId="0" borderId="0" applyFont="0" applyFill="0" applyBorder="0" applyAlignment="0" applyProtection="0"/>
    <xf numFmtId="43" fontId="250" fillId="0" borderId="0" applyFont="0" applyFill="0" applyBorder="0" applyAlignment="0" applyProtection="0"/>
    <xf numFmtId="43" fontId="250" fillId="0" borderId="0" applyFont="0" applyFill="0" applyBorder="0" applyAlignment="0" applyProtection="0"/>
    <xf numFmtId="43" fontId="250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50" fillId="0" borderId="0" applyFont="0" applyFill="0" applyBorder="0" applyAlignment="0" applyProtection="0"/>
    <xf numFmtId="43" fontId="250" fillId="0" borderId="0" applyFont="0" applyFill="0" applyBorder="0" applyAlignment="0" applyProtection="0"/>
    <xf numFmtId="43" fontId="250" fillId="0" borderId="0" applyFont="0" applyFill="0" applyBorder="0" applyAlignment="0" applyProtection="0"/>
    <xf numFmtId="43" fontId="250" fillId="0" borderId="0" applyFont="0" applyFill="0" applyBorder="0" applyAlignment="0" applyProtection="0"/>
    <xf numFmtId="43" fontId="250" fillId="0" borderId="0" applyFont="0" applyFill="0" applyBorder="0" applyAlignment="0" applyProtection="0"/>
    <xf numFmtId="43" fontId="250" fillId="0" borderId="0" applyFont="0" applyFill="0" applyBorder="0" applyAlignment="0" applyProtection="0"/>
    <xf numFmtId="43" fontId="250" fillId="0" borderId="0" applyFont="0" applyFill="0" applyBorder="0" applyAlignment="0" applyProtection="0"/>
    <xf numFmtId="43" fontId="250" fillId="0" borderId="0" applyFont="0" applyFill="0" applyBorder="0" applyAlignment="0" applyProtection="0"/>
    <xf numFmtId="43" fontId="250" fillId="0" borderId="0" applyFont="0" applyFill="0" applyBorder="0" applyAlignment="0" applyProtection="0"/>
    <xf numFmtId="43" fontId="250" fillId="0" borderId="0" applyFont="0" applyFill="0" applyBorder="0" applyAlignment="0" applyProtection="0"/>
    <xf numFmtId="43" fontId="250" fillId="0" borderId="0" applyFont="0" applyFill="0" applyBorder="0" applyAlignment="0" applyProtection="0"/>
    <xf numFmtId="43" fontId="250" fillId="0" borderId="0" applyFont="0" applyFill="0" applyBorder="0" applyAlignment="0" applyProtection="0"/>
    <xf numFmtId="43" fontId="250" fillId="0" borderId="0" applyFont="0" applyFill="0" applyBorder="0" applyAlignment="0" applyProtection="0"/>
    <xf numFmtId="43" fontId="250" fillId="0" borderId="0" applyFont="0" applyFill="0" applyBorder="0" applyAlignment="0" applyProtection="0"/>
    <xf numFmtId="43" fontId="250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50" fillId="0" borderId="0" applyFont="0" applyFill="0" applyBorder="0" applyAlignment="0" applyProtection="0"/>
    <xf numFmtId="43" fontId="250" fillId="0" borderId="0" applyFont="0" applyFill="0" applyBorder="0" applyAlignment="0" applyProtection="0"/>
    <xf numFmtId="43" fontId="250" fillId="0" borderId="0" applyFont="0" applyFill="0" applyBorder="0" applyAlignment="0" applyProtection="0"/>
    <xf numFmtId="43" fontId="250" fillId="0" borderId="0" applyFont="0" applyFill="0" applyBorder="0" applyAlignment="0" applyProtection="0"/>
    <xf numFmtId="43" fontId="250" fillId="0" borderId="0" applyFont="0" applyFill="0" applyBorder="0" applyAlignment="0" applyProtection="0"/>
    <xf numFmtId="43" fontId="250" fillId="0" borderId="0" applyFont="0" applyFill="0" applyBorder="0" applyAlignment="0" applyProtection="0"/>
    <xf numFmtId="43" fontId="250" fillId="0" borderId="0" applyFont="0" applyFill="0" applyBorder="0" applyAlignment="0" applyProtection="0"/>
    <xf numFmtId="43" fontId="250" fillId="0" borderId="0" applyFont="0" applyFill="0" applyBorder="0" applyAlignment="0" applyProtection="0"/>
    <xf numFmtId="43" fontId="250" fillId="0" borderId="0" applyFont="0" applyFill="0" applyBorder="0" applyAlignment="0" applyProtection="0"/>
    <xf numFmtId="43" fontId="250" fillId="0" borderId="0" applyFont="0" applyFill="0" applyBorder="0" applyAlignment="0" applyProtection="0"/>
    <xf numFmtId="43" fontId="250" fillId="0" borderId="0" applyFont="0" applyFill="0" applyBorder="0" applyAlignment="0" applyProtection="0"/>
    <xf numFmtId="43" fontId="250" fillId="0" borderId="0" applyFont="0" applyFill="0" applyBorder="0" applyAlignment="0" applyProtection="0"/>
    <xf numFmtId="0" fontId="58" fillId="0" borderId="0" applyFont="0" applyFill="0" applyBorder="0" applyAlignment="0" applyProtection="0"/>
    <xf numFmtId="0" fontId="5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5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300" fontId="3" fillId="0" borderId="0" applyFont="0" applyFill="0" applyBorder="0" applyAlignment="0" applyProtection="0"/>
    <xf numFmtId="0" fontId="5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320" fontId="1" fillId="0" borderId="0" applyFont="0" applyFill="0" applyBorder="0" applyAlignment="0" applyProtection="0"/>
    <xf numFmtId="320" fontId="1" fillId="0" borderId="0" applyFont="0" applyFill="0" applyBorder="0" applyAlignment="0" applyProtection="0"/>
    <xf numFmtId="0" fontId="5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244" fontId="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5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5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321" fontId="58" fillId="0" borderId="0" applyFont="0" applyFill="0" applyBorder="0" applyAlignment="0" applyProtection="0"/>
    <xf numFmtId="41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321" fontId="58" fillId="0" borderId="0" applyFont="0" applyFill="0" applyBorder="0" applyAlignment="0" applyProtection="0"/>
    <xf numFmtId="166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321" fontId="58" fillId="0" borderId="0" applyFont="0" applyFill="0" applyBorder="0" applyAlignment="0" applyProtection="0"/>
    <xf numFmtId="289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289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321" fontId="5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" fillId="0" borderId="0" applyFont="0" applyFill="0" applyBorder="0" applyAlignment="0" applyProtection="0"/>
    <xf numFmtId="322" fontId="5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322" fontId="5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242" fillId="0" borderId="69" applyProtection="0">
      <alignment horizontal="centerContinuous"/>
    </xf>
    <xf numFmtId="0" fontId="242" fillId="0" borderId="69" applyProtection="0">
      <alignment horizontal="centerContinuous"/>
    </xf>
    <xf numFmtId="0" fontId="242" fillId="0" borderId="69" applyProtection="0">
      <alignment horizontal="centerContinuous"/>
    </xf>
    <xf numFmtId="0" fontId="242" fillId="0" borderId="69" applyProtection="0">
      <alignment horizontal="centerContinuous"/>
    </xf>
    <xf numFmtId="0" fontId="242" fillId="0" borderId="69" applyProtection="0">
      <alignment horizontal="centerContinuous"/>
    </xf>
    <xf numFmtId="0" fontId="242" fillId="0" borderId="69" applyProtection="0">
      <alignment horizontal="centerContinuous"/>
    </xf>
    <xf numFmtId="0" fontId="242" fillId="0" borderId="69" applyProtection="0">
      <alignment horizontal="centerContinuous"/>
    </xf>
    <xf numFmtId="0" fontId="242" fillId="0" borderId="69" applyProtection="0">
      <alignment horizontal="centerContinuous"/>
    </xf>
    <xf numFmtId="0" fontId="242" fillId="0" borderId="69" applyProtection="0">
      <alignment horizontal="centerContinuous"/>
    </xf>
    <xf numFmtId="0" fontId="242" fillId="0" borderId="69" applyProtection="0">
      <alignment horizontal="centerContinuous"/>
    </xf>
    <xf numFmtId="0" fontId="242" fillId="0" borderId="69" applyProtection="0">
      <alignment horizontal="centerContinuous"/>
    </xf>
    <xf numFmtId="0" fontId="242" fillId="0" borderId="69" applyProtection="0">
      <alignment horizontal="centerContinuous"/>
    </xf>
    <xf numFmtId="0" fontId="183" fillId="0" borderId="0"/>
    <xf numFmtId="0" fontId="183" fillId="0" borderId="0"/>
    <xf numFmtId="0" fontId="243" fillId="49" borderId="0">
      <alignment wrapText="1"/>
    </xf>
    <xf numFmtId="323" fontId="141" fillId="0" borderId="0" applyFill="0" applyBorder="0" applyAlignment="0"/>
    <xf numFmtId="249" fontId="141" fillId="0" borderId="0" applyFill="0" applyBorder="0" applyAlignment="0"/>
    <xf numFmtId="0" fontId="170" fillId="0" borderId="0" applyNumberFormat="0" applyFill="0" applyBorder="0" applyAlignment="0" applyProtection="0"/>
    <xf numFmtId="0" fontId="171" fillId="0" borderId="0" applyNumberFormat="0" applyFill="0" applyBorder="0" applyAlignment="0" applyProtection="0"/>
    <xf numFmtId="0" fontId="111" fillId="0" borderId="0" applyFill="0" applyBorder="0" applyProtection="0">
      <alignment horizontal="center" vertical="top"/>
    </xf>
    <xf numFmtId="0" fontId="111" fillId="0" borderId="0" applyFill="0" applyBorder="0" applyProtection="0">
      <alignment horizontal="left" vertical="top"/>
    </xf>
    <xf numFmtId="0" fontId="160" fillId="0" borderId="52" applyNumberFormat="0" applyFill="0" applyAlignment="0" applyProtection="0"/>
    <xf numFmtId="0" fontId="161" fillId="0" borderId="53" applyNumberFormat="0" applyFill="0" applyAlignment="0" applyProtection="0"/>
    <xf numFmtId="0" fontId="162" fillId="0" borderId="54" applyNumberFormat="0" applyFill="0" applyAlignment="0" applyProtection="0"/>
    <xf numFmtId="0" fontId="162" fillId="0" borderId="0" applyNumberFormat="0" applyFill="0" applyBorder="0" applyAlignment="0" applyProtection="0"/>
    <xf numFmtId="0" fontId="222" fillId="0" borderId="0" applyNumberFormat="0" applyFill="0" applyBorder="0" applyAlignment="0" applyProtection="0"/>
    <xf numFmtId="0" fontId="147" fillId="0" borderId="59" applyNumberFormat="0" applyFill="0" applyAlignment="0" applyProtection="0"/>
    <xf numFmtId="0" fontId="145" fillId="0" borderId="37" applyNumberFormat="0" applyFill="0" applyAlignment="0" applyProtection="0"/>
    <xf numFmtId="0" fontId="145" fillId="0" borderId="37" applyNumberFormat="0" applyFill="0" applyAlignment="0" applyProtection="0"/>
    <xf numFmtId="0" fontId="145" fillId="0" borderId="37" applyNumberFormat="0" applyFill="0" applyAlignment="0" applyProtection="0"/>
    <xf numFmtId="0" fontId="145" fillId="0" borderId="37" applyNumberFormat="0" applyFill="0" applyAlignment="0" applyProtection="0"/>
    <xf numFmtId="0" fontId="145" fillId="0" borderId="37" applyNumberFormat="0" applyFill="0" applyAlignment="0" applyProtection="0"/>
    <xf numFmtId="0" fontId="145" fillId="0" borderId="37" applyNumberFormat="0" applyFill="0" applyAlignment="0" applyProtection="0"/>
    <xf numFmtId="0" fontId="145" fillId="0" borderId="37" applyNumberFormat="0" applyFill="0" applyAlignment="0" applyProtection="0"/>
    <xf numFmtId="0" fontId="145" fillId="0" borderId="37" applyNumberFormat="0" applyFill="0" applyAlignment="0" applyProtection="0"/>
    <xf numFmtId="0" fontId="145" fillId="0" borderId="37" applyNumberFormat="0" applyFill="0" applyAlignment="0" applyProtection="0"/>
    <xf numFmtId="0" fontId="145" fillId="0" borderId="37" applyNumberFormat="0" applyFill="0" applyAlignment="0" applyProtection="0"/>
    <xf numFmtId="0" fontId="145" fillId="0" borderId="37" applyNumberFormat="0" applyFill="0" applyAlignment="0" applyProtection="0"/>
    <xf numFmtId="0" fontId="145" fillId="0" borderId="37" applyNumberFormat="0" applyFill="0" applyAlignment="0" applyProtection="0"/>
    <xf numFmtId="0" fontId="145" fillId="0" borderId="37" applyNumberFormat="0" applyFill="0" applyAlignment="0" applyProtection="0"/>
    <xf numFmtId="0" fontId="145" fillId="0" borderId="37" applyNumberFormat="0" applyFill="0" applyAlignment="0" applyProtection="0"/>
    <xf numFmtId="0" fontId="145" fillId="0" borderId="37" applyNumberFormat="0" applyFill="0" applyAlignment="0" applyProtection="0"/>
    <xf numFmtId="0" fontId="145" fillId="0" borderId="37" applyNumberFormat="0" applyFill="0" applyAlignment="0" applyProtection="0"/>
    <xf numFmtId="0" fontId="145" fillId="0" borderId="37" applyNumberFormat="0" applyFill="0" applyAlignment="0" applyProtection="0"/>
    <xf numFmtId="0" fontId="145" fillId="0" borderId="37" applyNumberFormat="0" applyFill="0" applyAlignment="0" applyProtection="0"/>
    <xf numFmtId="0" fontId="145" fillId="0" borderId="37" applyNumberFormat="0" applyFill="0" applyAlignment="0" applyProtection="0"/>
    <xf numFmtId="0" fontId="145" fillId="0" borderId="37" applyNumberFormat="0" applyFill="0" applyAlignment="0" applyProtection="0"/>
    <xf numFmtId="0" fontId="145" fillId="0" borderId="37" applyNumberFormat="0" applyFill="0" applyAlignment="0" applyProtection="0"/>
    <xf numFmtId="0" fontId="145" fillId="0" borderId="37" applyNumberFormat="0" applyFill="0" applyAlignment="0" applyProtection="0"/>
    <xf numFmtId="0" fontId="145" fillId="0" borderId="37" applyNumberFormat="0" applyFill="0" applyAlignment="0" applyProtection="0"/>
    <xf numFmtId="0" fontId="145" fillId="0" borderId="37" applyNumberFormat="0" applyFill="0" applyAlignment="0" applyProtection="0"/>
    <xf numFmtId="0" fontId="145" fillId="0" borderId="37" applyNumberFormat="0" applyFill="0" applyAlignment="0" applyProtection="0"/>
    <xf numFmtId="0" fontId="145" fillId="0" borderId="37" applyNumberFormat="0" applyFill="0" applyAlignment="0" applyProtection="0"/>
    <xf numFmtId="0" fontId="145" fillId="0" borderId="37" applyNumberFormat="0" applyFill="0" applyAlignment="0" applyProtection="0"/>
    <xf numFmtId="0" fontId="145" fillId="0" borderId="37" applyNumberFormat="0" applyFill="0" applyAlignment="0" applyProtection="0"/>
    <xf numFmtId="0" fontId="145" fillId="0" borderId="37" applyNumberFormat="0" applyFill="0" applyAlignment="0" applyProtection="0"/>
    <xf numFmtId="0" fontId="145" fillId="0" borderId="37" applyNumberFormat="0" applyFill="0" applyAlignment="0" applyProtection="0"/>
    <xf numFmtId="0" fontId="145" fillId="0" borderId="37" applyNumberFormat="0" applyFill="0" applyAlignment="0" applyProtection="0"/>
    <xf numFmtId="0" fontId="145" fillId="0" borderId="37" applyNumberFormat="0" applyFill="0" applyAlignment="0" applyProtection="0"/>
    <xf numFmtId="0" fontId="145" fillId="0" borderId="37" applyNumberFormat="0" applyFill="0" applyAlignment="0" applyProtection="0"/>
    <xf numFmtId="0" fontId="145" fillId="0" borderId="37" applyNumberFormat="0" applyFill="0" applyAlignment="0" applyProtection="0"/>
    <xf numFmtId="0" fontId="145" fillId="0" borderId="37" applyNumberFormat="0" applyFill="0" applyAlignment="0" applyProtection="0"/>
    <xf numFmtId="0" fontId="145" fillId="0" borderId="37" applyNumberFormat="0" applyFill="0" applyAlignment="0" applyProtection="0"/>
    <xf numFmtId="0" fontId="145" fillId="0" borderId="37" applyNumberFormat="0" applyFill="0" applyAlignment="0" applyProtection="0"/>
    <xf numFmtId="0" fontId="145" fillId="0" borderId="37" applyNumberFormat="0" applyFill="0" applyAlignment="0" applyProtection="0"/>
    <xf numFmtId="0" fontId="145" fillId="0" borderId="37" applyNumberFormat="0" applyFill="0" applyAlignment="0" applyProtection="0"/>
    <xf numFmtId="0" fontId="145" fillId="0" borderId="37" applyNumberFormat="0" applyFill="0" applyAlignment="0" applyProtection="0"/>
    <xf numFmtId="0" fontId="145" fillId="0" borderId="37" applyNumberFormat="0" applyFill="0" applyAlignment="0" applyProtection="0"/>
    <xf numFmtId="0" fontId="145" fillId="0" borderId="37" applyNumberFormat="0" applyFill="0" applyAlignment="0" applyProtection="0"/>
    <xf numFmtId="0" fontId="145" fillId="0" borderId="37" applyNumberFormat="0" applyFill="0" applyAlignment="0" applyProtection="0"/>
    <xf numFmtId="0" fontId="145" fillId="0" borderId="37" applyNumberFormat="0" applyFill="0" applyAlignment="0" applyProtection="0"/>
    <xf numFmtId="0" fontId="145" fillId="0" borderId="37" applyNumberFormat="0" applyFill="0" applyAlignment="0" applyProtection="0"/>
    <xf numFmtId="0" fontId="145" fillId="0" borderId="37" applyNumberFormat="0" applyFill="0" applyAlignment="0" applyProtection="0"/>
    <xf numFmtId="0" fontId="145" fillId="0" borderId="37" applyNumberFormat="0" applyFill="0" applyAlignment="0" applyProtection="0"/>
    <xf numFmtId="0" fontId="145" fillId="0" borderId="37" applyNumberFormat="0" applyFill="0" applyAlignment="0" applyProtection="0"/>
    <xf numFmtId="0" fontId="145" fillId="0" borderId="37" applyNumberFormat="0" applyFill="0" applyAlignment="0" applyProtection="0"/>
    <xf numFmtId="0" fontId="145" fillId="0" borderId="37" applyNumberFormat="0" applyFill="0" applyAlignment="0" applyProtection="0"/>
    <xf numFmtId="0" fontId="145" fillId="0" borderId="37" applyNumberFormat="0" applyFill="0" applyAlignment="0" applyProtection="0"/>
    <xf numFmtId="0" fontId="145" fillId="0" borderId="37" applyNumberFormat="0" applyFill="0" applyAlignment="0" applyProtection="0"/>
    <xf numFmtId="0" fontId="145" fillId="0" borderId="37" applyNumberFormat="0" applyFill="0" applyAlignment="0" applyProtection="0"/>
    <xf numFmtId="0" fontId="145" fillId="0" borderId="37" applyNumberFormat="0" applyFill="0" applyAlignment="0" applyProtection="0"/>
    <xf numFmtId="0" fontId="145" fillId="0" borderId="37" applyNumberFormat="0" applyFill="0" applyAlignment="0" applyProtection="0"/>
    <xf numFmtId="0" fontId="145" fillId="0" borderId="37" applyNumberFormat="0" applyFill="0" applyAlignment="0" applyProtection="0"/>
    <xf numFmtId="0" fontId="145" fillId="0" borderId="37" applyNumberFormat="0" applyFill="0" applyAlignment="0" applyProtection="0"/>
    <xf numFmtId="0" fontId="145" fillId="0" borderId="37" applyNumberFormat="0" applyFill="0" applyAlignment="0" applyProtection="0"/>
    <xf numFmtId="0" fontId="145" fillId="0" borderId="37" applyNumberFormat="0" applyFill="0" applyAlignment="0" applyProtection="0"/>
    <xf numFmtId="0" fontId="145" fillId="0" borderId="37" applyNumberFormat="0" applyFill="0" applyAlignment="0" applyProtection="0"/>
    <xf numFmtId="0" fontId="145" fillId="0" borderId="37" applyNumberFormat="0" applyFill="0" applyAlignment="0" applyProtection="0"/>
    <xf numFmtId="0" fontId="145" fillId="0" borderId="37" applyNumberFormat="0" applyFill="0" applyAlignment="0" applyProtection="0"/>
    <xf numFmtId="0" fontId="145" fillId="0" borderId="37" applyNumberFormat="0" applyFill="0" applyAlignment="0" applyProtection="0"/>
    <xf numFmtId="0" fontId="145" fillId="0" borderId="37" applyNumberFormat="0" applyFill="0" applyAlignment="0" applyProtection="0"/>
    <xf numFmtId="0" fontId="145" fillId="0" borderId="37" applyNumberFormat="0" applyFill="0" applyAlignment="0" applyProtection="0"/>
    <xf numFmtId="0" fontId="145" fillId="0" borderId="37" applyNumberFormat="0" applyFill="0" applyAlignment="0" applyProtection="0"/>
    <xf numFmtId="0" fontId="145" fillId="0" borderId="37" applyNumberFormat="0" applyFill="0" applyAlignment="0" applyProtection="0"/>
    <xf numFmtId="0" fontId="145" fillId="0" borderId="37" applyNumberFormat="0" applyFill="0" applyAlignment="0" applyProtection="0"/>
    <xf numFmtId="0" fontId="145" fillId="0" borderId="37" applyNumberFormat="0" applyFill="0" applyAlignment="0" applyProtection="0"/>
    <xf numFmtId="0" fontId="145" fillId="0" borderId="37" applyNumberFormat="0" applyFill="0" applyAlignment="0" applyProtection="0"/>
    <xf numFmtId="0" fontId="145" fillId="0" borderId="37" applyNumberFormat="0" applyFill="0" applyAlignment="0" applyProtection="0"/>
    <xf numFmtId="0" fontId="145" fillId="0" borderId="37" applyNumberFormat="0" applyFill="0" applyAlignment="0" applyProtection="0"/>
    <xf numFmtId="0" fontId="145" fillId="0" borderId="37" applyNumberFormat="0" applyFill="0" applyAlignment="0" applyProtection="0"/>
    <xf numFmtId="0" fontId="145" fillId="0" borderId="37" applyNumberFormat="0" applyFill="0" applyAlignment="0" applyProtection="0"/>
    <xf numFmtId="0" fontId="145" fillId="0" borderId="37" applyNumberFormat="0" applyFill="0" applyAlignment="0" applyProtection="0"/>
    <xf numFmtId="0" fontId="145" fillId="0" borderId="37" applyNumberFormat="0" applyFill="0" applyAlignment="0" applyProtection="0"/>
    <xf numFmtId="0" fontId="145" fillId="0" borderId="37" applyNumberFormat="0" applyFill="0" applyAlignment="0" applyProtection="0"/>
    <xf numFmtId="0" fontId="145" fillId="0" borderId="37" applyNumberFormat="0" applyFill="0" applyAlignment="0" applyProtection="0"/>
    <xf numFmtId="0" fontId="145" fillId="0" borderId="37" applyNumberFormat="0" applyFill="0" applyAlignment="0" applyProtection="0"/>
    <xf numFmtId="0" fontId="145" fillId="0" borderId="37" applyNumberFormat="0" applyFill="0" applyAlignment="0" applyProtection="0"/>
    <xf numFmtId="0" fontId="145" fillId="0" borderId="37" applyNumberFormat="0" applyFill="0" applyAlignment="0" applyProtection="0"/>
    <xf numFmtId="0" fontId="256" fillId="0" borderId="0"/>
    <xf numFmtId="324" fontId="3" fillId="0" borderId="24" applyFont="0" applyFill="0" applyBorder="0" applyProtection="0">
      <alignment horizontal="center"/>
      <protection locked="0"/>
    </xf>
    <xf numFmtId="324" fontId="3" fillId="0" borderId="24" applyFont="0" applyFill="0" applyBorder="0" applyProtection="0">
      <alignment horizontal="center"/>
      <protection locked="0"/>
    </xf>
    <xf numFmtId="324" fontId="3" fillId="0" borderId="24" applyFont="0" applyFill="0" applyBorder="0" applyProtection="0">
      <alignment horizontal="center"/>
      <protection locked="0"/>
    </xf>
    <xf numFmtId="324" fontId="3" fillId="0" borderId="24" applyFont="0" applyFill="0" applyBorder="0" applyProtection="0">
      <alignment horizontal="center"/>
      <protection locked="0"/>
    </xf>
    <xf numFmtId="324" fontId="3" fillId="0" borderId="24" applyFont="0" applyFill="0" applyBorder="0" applyProtection="0">
      <alignment horizontal="center"/>
      <protection locked="0"/>
    </xf>
    <xf numFmtId="324" fontId="3" fillId="0" borderId="24" applyFont="0" applyFill="0" applyBorder="0" applyProtection="0">
      <alignment horizontal="center"/>
      <protection locked="0"/>
    </xf>
    <xf numFmtId="324" fontId="3" fillId="0" borderId="24" applyFont="0" applyFill="0" applyBorder="0" applyProtection="0">
      <alignment horizontal="center"/>
      <protection locked="0"/>
    </xf>
    <xf numFmtId="324" fontId="3" fillId="0" borderId="24" applyFont="0" applyFill="0" applyBorder="0" applyProtection="0">
      <alignment horizontal="center"/>
      <protection locked="0"/>
    </xf>
    <xf numFmtId="324" fontId="3" fillId="0" borderId="24" applyFont="0" applyFill="0" applyBorder="0" applyProtection="0">
      <alignment horizontal="center"/>
      <protection locked="0"/>
    </xf>
    <xf numFmtId="324" fontId="3" fillId="0" borderId="24" applyFont="0" applyFill="0" applyBorder="0" applyProtection="0">
      <alignment horizontal="center"/>
      <protection locked="0"/>
    </xf>
    <xf numFmtId="324" fontId="3" fillId="0" borderId="24" applyFont="0" applyFill="0" applyBorder="0" applyProtection="0">
      <alignment horizontal="center"/>
      <protection locked="0"/>
    </xf>
    <xf numFmtId="324" fontId="3" fillId="0" borderId="24" applyFont="0" applyFill="0" applyBorder="0" applyProtection="0">
      <alignment horizontal="center"/>
      <protection locked="0"/>
    </xf>
    <xf numFmtId="324" fontId="3" fillId="0" borderId="24" applyFont="0" applyFill="0" applyBorder="0" applyProtection="0">
      <alignment horizontal="center"/>
      <protection locked="0"/>
    </xf>
    <xf numFmtId="324" fontId="3" fillId="0" borderId="24" applyFont="0" applyFill="0" applyBorder="0" applyProtection="0">
      <alignment horizontal="center"/>
      <protection locked="0"/>
    </xf>
    <xf numFmtId="324" fontId="3" fillId="0" borderId="24" applyFont="0" applyFill="0" applyBorder="0" applyProtection="0">
      <alignment horizontal="center"/>
      <protection locked="0"/>
    </xf>
    <xf numFmtId="324" fontId="3" fillId="0" borderId="24" applyFont="0" applyFill="0" applyBorder="0" applyProtection="0">
      <alignment horizontal="center"/>
      <protection locked="0"/>
    </xf>
    <xf numFmtId="324" fontId="3" fillId="0" borderId="24" applyFont="0" applyFill="0" applyBorder="0" applyProtection="0">
      <alignment horizontal="center"/>
      <protection locked="0"/>
    </xf>
    <xf numFmtId="324" fontId="3" fillId="0" borderId="24" applyFont="0" applyFill="0" applyBorder="0" applyProtection="0">
      <alignment horizontal="center"/>
      <protection locked="0"/>
    </xf>
    <xf numFmtId="324" fontId="3" fillId="0" borderId="24" applyFont="0" applyFill="0" applyBorder="0" applyProtection="0">
      <alignment horizontal="center"/>
      <protection locked="0"/>
    </xf>
    <xf numFmtId="324" fontId="3" fillId="0" borderId="24" applyFont="0" applyFill="0" applyBorder="0" applyProtection="0">
      <alignment horizontal="center"/>
      <protection locked="0"/>
    </xf>
    <xf numFmtId="324" fontId="3" fillId="0" borderId="24" applyFont="0" applyFill="0" applyBorder="0" applyProtection="0">
      <alignment horizontal="center"/>
      <protection locked="0"/>
    </xf>
    <xf numFmtId="324" fontId="3" fillId="0" borderId="24" applyFont="0" applyFill="0" applyBorder="0" applyProtection="0">
      <alignment horizontal="center"/>
      <protection locked="0"/>
    </xf>
    <xf numFmtId="324" fontId="3" fillId="0" borderId="24" applyFont="0" applyFill="0" applyBorder="0" applyProtection="0">
      <alignment horizontal="center"/>
      <protection locked="0"/>
    </xf>
    <xf numFmtId="324" fontId="3" fillId="0" borderId="24" applyFont="0" applyFill="0" applyBorder="0" applyProtection="0">
      <alignment horizontal="center"/>
      <protection locked="0"/>
    </xf>
    <xf numFmtId="324" fontId="3" fillId="0" borderId="24" applyFont="0" applyFill="0" applyBorder="0" applyProtection="0">
      <alignment horizontal="center"/>
      <protection locked="0"/>
    </xf>
    <xf numFmtId="324" fontId="3" fillId="0" borderId="24" applyFont="0" applyFill="0" applyBorder="0" applyProtection="0">
      <alignment horizontal="center"/>
      <protection locked="0"/>
    </xf>
    <xf numFmtId="324" fontId="3" fillId="0" borderId="24" applyFont="0" applyFill="0" applyBorder="0" applyProtection="0">
      <alignment horizontal="center"/>
      <protection locked="0"/>
    </xf>
    <xf numFmtId="324" fontId="3" fillId="0" borderId="24" applyFont="0" applyFill="0" applyBorder="0" applyProtection="0">
      <alignment horizontal="center"/>
      <protection locked="0"/>
    </xf>
    <xf numFmtId="324" fontId="3" fillId="0" borderId="24" applyFont="0" applyFill="0" applyBorder="0" applyProtection="0">
      <alignment horizontal="center"/>
      <protection locked="0"/>
    </xf>
    <xf numFmtId="324" fontId="3" fillId="0" borderId="24" applyFont="0" applyFill="0" applyBorder="0" applyProtection="0">
      <alignment horizontal="center"/>
      <protection locked="0"/>
    </xf>
    <xf numFmtId="324" fontId="3" fillId="0" borderId="24" applyFont="0" applyFill="0" applyBorder="0" applyProtection="0">
      <alignment horizontal="center"/>
      <protection locked="0"/>
    </xf>
    <xf numFmtId="324" fontId="3" fillId="0" borderId="24" applyFont="0" applyFill="0" applyBorder="0" applyProtection="0">
      <alignment horizontal="center"/>
      <protection locked="0"/>
    </xf>
    <xf numFmtId="324" fontId="3" fillId="0" borderId="24" applyFont="0" applyFill="0" applyBorder="0" applyProtection="0">
      <alignment horizontal="center"/>
      <protection locked="0"/>
    </xf>
    <xf numFmtId="324" fontId="3" fillId="0" borderId="24" applyFont="0" applyFill="0" applyBorder="0" applyProtection="0">
      <alignment horizontal="center"/>
      <protection locked="0"/>
    </xf>
    <xf numFmtId="324" fontId="3" fillId="0" borderId="24" applyFont="0" applyFill="0" applyBorder="0" applyProtection="0">
      <alignment horizontal="center"/>
      <protection locked="0"/>
    </xf>
    <xf numFmtId="324" fontId="3" fillId="0" borderId="24" applyFont="0" applyFill="0" applyBorder="0" applyProtection="0">
      <alignment horizontal="center"/>
      <protection locked="0"/>
    </xf>
    <xf numFmtId="324" fontId="3" fillId="0" borderId="24" applyFont="0" applyFill="0" applyBorder="0" applyProtection="0">
      <alignment horizontal="center"/>
      <protection locked="0"/>
    </xf>
    <xf numFmtId="324" fontId="3" fillId="0" borderId="24" applyFont="0" applyFill="0" applyBorder="0" applyProtection="0">
      <alignment horizontal="center"/>
      <protection locked="0"/>
    </xf>
    <xf numFmtId="324" fontId="3" fillId="0" borderId="24" applyFont="0" applyFill="0" applyBorder="0" applyProtection="0">
      <alignment horizontal="center"/>
      <protection locked="0"/>
    </xf>
    <xf numFmtId="324" fontId="3" fillId="0" borderId="24" applyFont="0" applyFill="0" applyBorder="0" applyProtection="0">
      <alignment horizontal="center"/>
      <protection locked="0"/>
    </xf>
    <xf numFmtId="324" fontId="3" fillId="0" borderId="24" applyFont="0" applyFill="0" applyBorder="0" applyProtection="0">
      <alignment horizontal="center"/>
      <protection locked="0"/>
    </xf>
    <xf numFmtId="324" fontId="3" fillId="0" borderId="24" applyFont="0" applyFill="0" applyBorder="0" applyProtection="0">
      <alignment horizontal="center"/>
      <protection locked="0"/>
    </xf>
    <xf numFmtId="324" fontId="3" fillId="0" borderId="24" applyFont="0" applyFill="0" applyBorder="0" applyProtection="0">
      <alignment horizontal="center"/>
      <protection locked="0"/>
    </xf>
    <xf numFmtId="324" fontId="3" fillId="0" borderId="24" applyFont="0" applyFill="0" applyBorder="0" applyProtection="0">
      <alignment horizontal="center"/>
      <protection locked="0"/>
    </xf>
    <xf numFmtId="324" fontId="3" fillId="0" borderId="24" applyFont="0" applyFill="0" applyBorder="0" applyProtection="0">
      <alignment horizontal="center"/>
      <protection locked="0"/>
    </xf>
    <xf numFmtId="324" fontId="3" fillId="0" borderId="24" applyFont="0" applyFill="0" applyBorder="0" applyProtection="0">
      <alignment horizontal="center"/>
      <protection locked="0"/>
    </xf>
    <xf numFmtId="324" fontId="3" fillId="0" borderId="24" applyFont="0" applyFill="0" applyBorder="0" applyProtection="0">
      <alignment horizontal="center"/>
      <protection locked="0"/>
    </xf>
    <xf numFmtId="324" fontId="3" fillId="0" borderId="24" applyFont="0" applyFill="0" applyBorder="0" applyProtection="0">
      <alignment horizontal="center"/>
      <protection locked="0"/>
    </xf>
    <xf numFmtId="324" fontId="3" fillId="0" borderId="24" applyFont="0" applyFill="0" applyBorder="0" applyProtection="0">
      <alignment horizontal="center"/>
      <protection locked="0"/>
    </xf>
    <xf numFmtId="324" fontId="3" fillId="0" borderId="24" applyFont="0" applyFill="0" applyBorder="0" applyProtection="0">
      <alignment horizontal="center"/>
      <protection locked="0"/>
    </xf>
    <xf numFmtId="324" fontId="3" fillId="0" borderId="24" applyFont="0" applyFill="0" applyBorder="0" applyProtection="0">
      <alignment horizontal="center"/>
      <protection locked="0"/>
    </xf>
    <xf numFmtId="324" fontId="3" fillId="0" borderId="24" applyFont="0" applyFill="0" applyBorder="0" applyProtection="0">
      <alignment horizontal="center"/>
      <protection locked="0"/>
    </xf>
    <xf numFmtId="324" fontId="3" fillId="0" borderId="24" applyFont="0" applyFill="0" applyBorder="0" applyProtection="0">
      <alignment horizontal="center"/>
      <protection locked="0"/>
    </xf>
    <xf numFmtId="324" fontId="3" fillId="0" borderId="24" applyFont="0" applyFill="0" applyBorder="0" applyProtection="0">
      <alignment horizontal="center"/>
      <protection locked="0"/>
    </xf>
    <xf numFmtId="324" fontId="3" fillId="0" borderId="24" applyFont="0" applyFill="0" applyBorder="0" applyProtection="0">
      <alignment horizontal="center"/>
      <protection locked="0"/>
    </xf>
    <xf numFmtId="324" fontId="3" fillId="0" borderId="24" applyFont="0" applyFill="0" applyBorder="0" applyProtection="0">
      <alignment horizontal="center"/>
      <protection locked="0"/>
    </xf>
    <xf numFmtId="324" fontId="3" fillId="0" borderId="24" applyFont="0" applyFill="0" applyBorder="0" applyProtection="0">
      <alignment horizontal="center"/>
      <protection locked="0"/>
    </xf>
    <xf numFmtId="324" fontId="3" fillId="0" borderId="24" applyFont="0" applyFill="0" applyBorder="0" applyProtection="0">
      <alignment horizontal="center"/>
      <protection locked="0"/>
    </xf>
    <xf numFmtId="324" fontId="3" fillId="0" borderId="24" applyFont="0" applyFill="0" applyBorder="0" applyProtection="0">
      <alignment horizontal="center"/>
      <protection locked="0"/>
    </xf>
    <xf numFmtId="324" fontId="3" fillId="0" borderId="24" applyFont="0" applyFill="0" applyBorder="0" applyProtection="0">
      <alignment horizontal="center"/>
      <protection locked="0"/>
    </xf>
    <xf numFmtId="324" fontId="3" fillId="0" borderId="24" applyFont="0" applyFill="0" applyBorder="0" applyProtection="0">
      <alignment horizontal="center"/>
      <protection locked="0"/>
    </xf>
    <xf numFmtId="324" fontId="3" fillId="0" borderId="24" applyFont="0" applyFill="0" applyBorder="0" applyProtection="0">
      <alignment horizontal="center"/>
      <protection locked="0"/>
    </xf>
    <xf numFmtId="324" fontId="3" fillId="0" borderId="24" applyFont="0" applyFill="0" applyBorder="0" applyProtection="0">
      <alignment horizontal="center"/>
      <protection locked="0"/>
    </xf>
    <xf numFmtId="324" fontId="3" fillId="0" borderId="24" applyFont="0" applyFill="0" applyBorder="0" applyProtection="0">
      <alignment horizontal="center"/>
      <protection locked="0"/>
    </xf>
    <xf numFmtId="324" fontId="3" fillId="0" borderId="24" applyFont="0" applyFill="0" applyBorder="0" applyProtection="0">
      <alignment horizontal="center"/>
      <protection locked="0"/>
    </xf>
    <xf numFmtId="324" fontId="3" fillId="0" borderId="24" applyFont="0" applyFill="0" applyBorder="0" applyProtection="0">
      <alignment horizontal="center"/>
      <protection locked="0"/>
    </xf>
    <xf numFmtId="324" fontId="3" fillId="0" borderId="24" applyFont="0" applyFill="0" applyBorder="0" applyProtection="0">
      <alignment horizontal="center"/>
      <protection locked="0"/>
    </xf>
    <xf numFmtId="324" fontId="3" fillId="0" borderId="24" applyFont="0" applyFill="0" applyBorder="0" applyProtection="0">
      <alignment horizontal="center"/>
      <protection locked="0"/>
    </xf>
    <xf numFmtId="324" fontId="3" fillId="0" borderId="24" applyFont="0" applyFill="0" applyBorder="0" applyProtection="0">
      <alignment horizontal="center"/>
      <protection locked="0"/>
    </xf>
    <xf numFmtId="324" fontId="3" fillId="0" borderId="24" applyFont="0" applyFill="0" applyBorder="0" applyProtection="0">
      <alignment horizontal="center"/>
      <protection locked="0"/>
    </xf>
    <xf numFmtId="324" fontId="3" fillId="0" borderId="24" applyFont="0" applyFill="0" applyBorder="0" applyProtection="0">
      <alignment horizontal="center"/>
      <protection locked="0"/>
    </xf>
    <xf numFmtId="324" fontId="3" fillId="0" borderId="24" applyFont="0" applyFill="0" applyBorder="0" applyProtection="0">
      <alignment horizontal="center"/>
      <protection locked="0"/>
    </xf>
    <xf numFmtId="324" fontId="3" fillId="0" borderId="24" applyFont="0" applyFill="0" applyBorder="0" applyProtection="0">
      <alignment horizontal="center"/>
      <protection locked="0"/>
    </xf>
    <xf numFmtId="324" fontId="3" fillId="0" borderId="24" applyFont="0" applyFill="0" applyBorder="0" applyProtection="0">
      <alignment horizontal="center"/>
      <protection locked="0"/>
    </xf>
    <xf numFmtId="324" fontId="3" fillId="0" borderId="24" applyFont="0" applyFill="0" applyBorder="0" applyProtection="0">
      <alignment horizontal="center"/>
      <protection locked="0"/>
    </xf>
    <xf numFmtId="324" fontId="3" fillId="0" borderId="24" applyFont="0" applyFill="0" applyBorder="0" applyProtection="0">
      <alignment horizontal="center"/>
      <protection locked="0"/>
    </xf>
    <xf numFmtId="324" fontId="3" fillId="0" borderId="24" applyFont="0" applyFill="0" applyBorder="0" applyProtection="0">
      <alignment horizontal="center"/>
      <protection locked="0"/>
    </xf>
    <xf numFmtId="324" fontId="3" fillId="0" borderId="24" applyFont="0" applyFill="0" applyBorder="0" applyProtection="0">
      <alignment horizontal="center"/>
      <protection locked="0"/>
    </xf>
    <xf numFmtId="324" fontId="3" fillId="0" borderId="24" applyFont="0" applyFill="0" applyBorder="0" applyProtection="0">
      <alignment horizontal="center"/>
      <protection locked="0"/>
    </xf>
    <xf numFmtId="324" fontId="3" fillId="0" borderId="24" applyFont="0" applyFill="0" applyBorder="0" applyProtection="0">
      <alignment horizontal="center"/>
      <protection locked="0"/>
    </xf>
    <xf numFmtId="324" fontId="3" fillId="0" borderId="24" applyFont="0" applyFill="0" applyBorder="0" applyProtection="0">
      <alignment horizontal="center"/>
      <protection locked="0"/>
    </xf>
    <xf numFmtId="324" fontId="3" fillId="0" borderId="24" applyFont="0" applyFill="0" applyBorder="0" applyProtection="0">
      <alignment horizontal="center"/>
      <protection locked="0"/>
    </xf>
    <xf numFmtId="324" fontId="3" fillId="0" borderId="24" applyFont="0" applyFill="0" applyBorder="0" applyProtection="0">
      <alignment horizontal="center"/>
      <protection locked="0"/>
    </xf>
    <xf numFmtId="324" fontId="3" fillId="0" borderId="24" applyFont="0" applyFill="0" applyBorder="0" applyProtection="0">
      <alignment horizontal="center"/>
      <protection locked="0"/>
    </xf>
    <xf numFmtId="324" fontId="3" fillId="0" borderId="24" applyFont="0" applyFill="0" applyBorder="0" applyProtection="0">
      <alignment horizontal="center"/>
      <protection locked="0"/>
    </xf>
    <xf numFmtId="324" fontId="3" fillId="0" borderId="24" applyFont="0" applyFill="0" applyBorder="0" applyProtection="0">
      <alignment horizontal="center"/>
      <protection locked="0"/>
    </xf>
    <xf numFmtId="324" fontId="3" fillId="0" borderId="24" applyFont="0" applyFill="0" applyBorder="0" applyProtection="0">
      <alignment horizontal="center"/>
      <protection locked="0"/>
    </xf>
    <xf numFmtId="324" fontId="3" fillId="0" borderId="24" applyFont="0" applyFill="0" applyBorder="0" applyProtection="0">
      <alignment horizontal="center"/>
      <protection locked="0"/>
    </xf>
    <xf numFmtId="324" fontId="3" fillId="0" borderId="24" applyFont="0" applyFill="0" applyBorder="0" applyProtection="0">
      <alignment horizontal="center"/>
      <protection locked="0"/>
    </xf>
    <xf numFmtId="324" fontId="3" fillId="0" borderId="24" applyFont="0" applyFill="0" applyBorder="0" applyProtection="0">
      <alignment horizontal="center"/>
      <protection locked="0"/>
    </xf>
    <xf numFmtId="324" fontId="3" fillId="0" borderId="24" applyFont="0" applyFill="0" applyBorder="0" applyProtection="0">
      <alignment horizontal="center"/>
      <protection locked="0"/>
    </xf>
    <xf numFmtId="324" fontId="3" fillId="0" borderId="24" applyFont="0" applyFill="0" applyBorder="0" applyProtection="0">
      <alignment horizontal="center"/>
      <protection locked="0"/>
    </xf>
    <xf numFmtId="324" fontId="3" fillId="0" borderId="24" applyFont="0" applyFill="0" applyBorder="0" applyProtection="0">
      <alignment horizontal="center"/>
      <protection locked="0"/>
    </xf>
    <xf numFmtId="324" fontId="3" fillId="0" borderId="24" applyFont="0" applyFill="0" applyBorder="0" applyProtection="0">
      <alignment horizontal="center"/>
      <protection locked="0"/>
    </xf>
    <xf numFmtId="324" fontId="3" fillId="0" borderId="24" applyFont="0" applyFill="0" applyBorder="0" applyProtection="0">
      <alignment horizontal="center"/>
      <protection locked="0"/>
    </xf>
    <xf numFmtId="324" fontId="3" fillId="0" borderId="24" applyFont="0" applyFill="0" applyBorder="0" applyProtection="0">
      <alignment horizontal="center"/>
      <protection locked="0"/>
    </xf>
    <xf numFmtId="324" fontId="3" fillId="0" borderId="24" applyFont="0" applyFill="0" applyBorder="0" applyProtection="0">
      <alignment horizontal="center"/>
      <protection locked="0"/>
    </xf>
    <xf numFmtId="324" fontId="3" fillId="0" borderId="24" applyFont="0" applyFill="0" applyBorder="0" applyProtection="0">
      <alignment horizontal="center"/>
      <protection locked="0"/>
    </xf>
    <xf numFmtId="324" fontId="3" fillId="0" borderId="24" applyFont="0" applyFill="0" applyBorder="0" applyProtection="0">
      <alignment horizontal="center"/>
      <protection locked="0"/>
    </xf>
    <xf numFmtId="324" fontId="3" fillId="0" borderId="24" applyFont="0" applyFill="0" applyBorder="0" applyProtection="0">
      <alignment horizontal="center"/>
      <protection locked="0"/>
    </xf>
    <xf numFmtId="324" fontId="3" fillId="0" borderId="24" applyFont="0" applyFill="0" applyBorder="0" applyProtection="0">
      <alignment horizontal="center"/>
      <protection locked="0"/>
    </xf>
    <xf numFmtId="324" fontId="3" fillId="0" borderId="24" applyFont="0" applyFill="0" applyBorder="0" applyProtection="0">
      <alignment horizontal="center"/>
      <protection locked="0"/>
    </xf>
    <xf numFmtId="324" fontId="3" fillId="0" borderId="24" applyFont="0" applyFill="0" applyBorder="0" applyProtection="0">
      <alignment horizontal="center"/>
      <protection locked="0"/>
    </xf>
    <xf numFmtId="324" fontId="3" fillId="0" borderId="24" applyFont="0" applyFill="0" applyBorder="0" applyProtection="0">
      <alignment horizontal="center"/>
      <protection locked="0"/>
    </xf>
    <xf numFmtId="324" fontId="3" fillId="0" borderId="24" applyFont="0" applyFill="0" applyBorder="0" applyProtection="0">
      <alignment horizontal="center"/>
      <protection locked="0"/>
    </xf>
    <xf numFmtId="324" fontId="3" fillId="0" borderId="24" applyFont="0" applyFill="0" applyBorder="0" applyProtection="0">
      <alignment horizontal="center"/>
      <protection locked="0"/>
    </xf>
    <xf numFmtId="324" fontId="3" fillId="0" borderId="24" applyFont="0" applyFill="0" applyBorder="0" applyProtection="0">
      <alignment horizontal="center"/>
      <protection locked="0"/>
    </xf>
    <xf numFmtId="324" fontId="3" fillId="0" borderId="24" applyFont="0" applyFill="0" applyBorder="0" applyProtection="0">
      <alignment horizontal="center"/>
      <protection locked="0"/>
    </xf>
    <xf numFmtId="324" fontId="3" fillId="0" borderId="24" applyFont="0" applyFill="0" applyBorder="0" applyProtection="0">
      <alignment horizontal="center"/>
      <protection locked="0"/>
    </xf>
    <xf numFmtId="324" fontId="3" fillId="0" borderId="24" applyFont="0" applyFill="0" applyBorder="0" applyProtection="0">
      <alignment horizontal="center"/>
      <protection locked="0"/>
    </xf>
    <xf numFmtId="324" fontId="3" fillId="0" borderId="24" applyFont="0" applyFill="0" applyBorder="0" applyProtection="0">
      <alignment horizontal="center"/>
      <protection locked="0"/>
    </xf>
    <xf numFmtId="324" fontId="3" fillId="0" borderId="24" applyFont="0" applyFill="0" applyBorder="0" applyProtection="0">
      <alignment horizontal="center"/>
      <protection locked="0"/>
    </xf>
    <xf numFmtId="324" fontId="3" fillId="0" borderId="24" applyFont="0" applyFill="0" applyBorder="0" applyProtection="0">
      <alignment horizontal="center"/>
      <protection locked="0"/>
    </xf>
    <xf numFmtId="324" fontId="3" fillId="0" borderId="24" applyFont="0" applyFill="0" applyBorder="0" applyProtection="0">
      <alignment horizontal="center"/>
      <protection locked="0"/>
    </xf>
    <xf numFmtId="324" fontId="3" fillId="0" borderId="24" applyFont="0" applyFill="0" applyBorder="0" applyProtection="0">
      <alignment horizontal="center"/>
      <protection locked="0"/>
    </xf>
    <xf numFmtId="324" fontId="3" fillId="0" borderId="24" applyFont="0" applyFill="0" applyBorder="0" applyProtection="0">
      <alignment horizontal="center"/>
      <protection locked="0"/>
    </xf>
    <xf numFmtId="324" fontId="3" fillId="0" borderId="24" applyFont="0" applyFill="0" applyBorder="0" applyProtection="0">
      <alignment horizontal="center"/>
      <protection locked="0"/>
    </xf>
    <xf numFmtId="324" fontId="3" fillId="0" borderId="24" applyFont="0" applyFill="0" applyBorder="0" applyProtection="0">
      <alignment horizontal="center"/>
      <protection locked="0"/>
    </xf>
    <xf numFmtId="324" fontId="3" fillId="0" borderId="24" applyFont="0" applyFill="0" applyBorder="0" applyProtection="0">
      <alignment horizontal="center"/>
      <protection locked="0"/>
    </xf>
    <xf numFmtId="324" fontId="3" fillId="0" borderId="24" applyFont="0" applyFill="0" applyBorder="0" applyProtection="0">
      <alignment horizontal="center"/>
      <protection locked="0"/>
    </xf>
    <xf numFmtId="324" fontId="3" fillId="0" borderId="24" applyFont="0" applyFill="0" applyBorder="0" applyProtection="0">
      <alignment horizontal="center"/>
      <protection locked="0"/>
    </xf>
    <xf numFmtId="324" fontId="3" fillId="0" borderId="24" applyFont="0" applyFill="0" applyBorder="0" applyProtection="0">
      <alignment horizontal="center"/>
      <protection locked="0"/>
    </xf>
    <xf numFmtId="324" fontId="3" fillId="0" borderId="24" applyFont="0" applyFill="0" applyBorder="0" applyProtection="0">
      <alignment horizontal="center"/>
      <protection locked="0"/>
    </xf>
    <xf numFmtId="324" fontId="3" fillId="0" borderId="24" applyFont="0" applyFill="0" applyBorder="0" applyProtection="0">
      <alignment horizontal="center"/>
      <protection locked="0"/>
    </xf>
    <xf numFmtId="324" fontId="3" fillId="0" borderId="24" applyFont="0" applyFill="0" applyBorder="0" applyProtection="0">
      <alignment horizontal="center"/>
      <protection locked="0"/>
    </xf>
    <xf numFmtId="324" fontId="3" fillId="0" borderId="24" applyFont="0" applyFill="0" applyBorder="0" applyProtection="0">
      <alignment horizontal="center"/>
      <protection locked="0"/>
    </xf>
    <xf numFmtId="324" fontId="3" fillId="0" borderId="24" applyFont="0" applyFill="0" applyBorder="0" applyProtection="0">
      <alignment horizontal="center"/>
      <protection locked="0"/>
    </xf>
    <xf numFmtId="324" fontId="3" fillId="0" borderId="24" applyFont="0" applyFill="0" applyBorder="0" applyProtection="0">
      <alignment horizontal="center"/>
      <protection locked="0"/>
    </xf>
    <xf numFmtId="324" fontId="3" fillId="0" borderId="24" applyFont="0" applyFill="0" applyBorder="0" applyProtection="0">
      <alignment horizontal="center"/>
      <protection locked="0"/>
    </xf>
    <xf numFmtId="324" fontId="3" fillId="0" borderId="24" applyFont="0" applyFill="0" applyBorder="0" applyProtection="0">
      <alignment horizontal="center"/>
      <protection locked="0"/>
    </xf>
    <xf numFmtId="324" fontId="3" fillId="0" borderId="24" applyFont="0" applyFill="0" applyBorder="0" applyProtection="0">
      <alignment horizontal="center"/>
      <protection locked="0"/>
    </xf>
    <xf numFmtId="324" fontId="3" fillId="0" borderId="24" applyFont="0" applyFill="0" applyBorder="0" applyProtection="0">
      <alignment horizontal="center"/>
      <protection locked="0"/>
    </xf>
    <xf numFmtId="324" fontId="3" fillId="0" borderId="24" applyFont="0" applyFill="0" applyBorder="0" applyProtection="0">
      <alignment horizontal="center"/>
      <protection locked="0"/>
    </xf>
    <xf numFmtId="324" fontId="3" fillId="0" borderId="24" applyFont="0" applyFill="0" applyBorder="0" applyProtection="0">
      <alignment horizontal="center"/>
      <protection locked="0"/>
    </xf>
    <xf numFmtId="324" fontId="3" fillId="0" borderId="24" applyFont="0" applyFill="0" applyBorder="0" applyProtection="0">
      <alignment horizontal="center"/>
      <protection locked="0"/>
    </xf>
    <xf numFmtId="324" fontId="3" fillId="0" borderId="24" applyFont="0" applyFill="0" applyBorder="0" applyProtection="0">
      <alignment horizontal="center"/>
      <protection locked="0"/>
    </xf>
    <xf numFmtId="324" fontId="3" fillId="0" borderId="24" applyFont="0" applyFill="0" applyBorder="0" applyProtection="0">
      <alignment horizontal="center"/>
      <protection locked="0"/>
    </xf>
    <xf numFmtId="324" fontId="3" fillId="0" borderId="24" applyFont="0" applyFill="0" applyBorder="0" applyProtection="0">
      <alignment horizontal="center"/>
      <protection locked="0"/>
    </xf>
    <xf numFmtId="324" fontId="3" fillId="0" borderId="24" applyFont="0" applyFill="0" applyBorder="0" applyProtection="0">
      <alignment horizontal="center"/>
      <protection locked="0"/>
    </xf>
    <xf numFmtId="324" fontId="3" fillId="0" borderId="24" applyFont="0" applyFill="0" applyBorder="0" applyProtection="0">
      <alignment horizontal="center"/>
      <protection locked="0"/>
    </xf>
    <xf numFmtId="324" fontId="3" fillId="0" borderId="24" applyFont="0" applyFill="0" applyBorder="0" applyProtection="0">
      <alignment horizontal="center"/>
      <protection locked="0"/>
    </xf>
    <xf numFmtId="324" fontId="3" fillId="0" borderId="24" applyFont="0" applyFill="0" applyBorder="0" applyProtection="0">
      <alignment horizontal="center"/>
      <protection locked="0"/>
    </xf>
    <xf numFmtId="324" fontId="3" fillId="0" borderId="24" applyFont="0" applyFill="0" applyBorder="0" applyProtection="0">
      <alignment horizontal="center"/>
      <protection locked="0"/>
    </xf>
    <xf numFmtId="324" fontId="3" fillId="0" borderId="24" applyFont="0" applyFill="0" applyBorder="0" applyProtection="0">
      <alignment horizontal="center"/>
      <protection locked="0"/>
    </xf>
    <xf numFmtId="324" fontId="3" fillId="0" borderId="24" applyFont="0" applyFill="0" applyBorder="0" applyProtection="0">
      <alignment horizontal="center"/>
      <protection locked="0"/>
    </xf>
    <xf numFmtId="324" fontId="3" fillId="0" borderId="24" applyFont="0" applyFill="0" applyBorder="0" applyProtection="0">
      <alignment horizontal="center"/>
      <protection locked="0"/>
    </xf>
    <xf numFmtId="324" fontId="3" fillId="0" borderId="24" applyFont="0" applyFill="0" applyBorder="0" applyProtection="0">
      <alignment horizontal="center"/>
      <protection locked="0"/>
    </xf>
    <xf numFmtId="324" fontId="3" fillId="0" borderId="24" applyFont="0" applyFill="0" applyBorder="0" applyProtection="0">
      <alignment horizontal="center"/>
      <protection locked="0"/>
    </xf>
    <xf numFmtId="324" fontId="3" fillId="0" borderId="24" applyFont="0" applyFill="0" applyBorder="0" applyProtection="0">
      <alignment horizontal="center"/>
      <protection locked="0"/>
    </xf>
    <xf numFmtId="324" fontId="3" fillId="0" borderId="24" applyFont="0" applyFill="0" applyBorder="0" applyProtection="0">
      <alignment horizontal="center"/>
      <protection locked="0"/>
    </xf>
    <xf numFmtId="324" fontId="3" fillId="0" borderId="24" applyFont="0" applyFill="0" applyBorder="0" applyProtection="0">
      <alignment horizontal="center"/>
      <protection locked="0"/>
    </xf>
    <xf numFmtId="324" fontId="3" fillId="0" borderId="24" applyFont="0" applyFill="0" applyBorder="0" applyProtection="0">
      <alignment horizontal="center"/>
      <protection locked="0"/>
    </xf>
    <xf numFmtId="324" fontId="3" fillId="0" borderId="24" applyFont="0" applyFill="0" applyBorder="0" applyProtection="0">
      <alignment horizontal="center"/>
      <protection locked="0"/>
    </xf>
    <xf numFmtId="324" fontId="3" fillId="0" borderId="24" applyFont="0" applyFill="0" applyBorder="0" applyProtection="0">
      <alignment horizontal="center"/>
      <protection locked="0"/>
    </xf>
    <xf numFmtId="324" fontId="3" fillId="0" borderId="24" applyFont="0" applyFill="0" applyBorder="0" applyProtection="0">
      <alignment horizontal="center"/>
      <protection locked="0"/>
    </xf>
    <xf numFmtId="324" fontId="3" fillId="0" borderId="24" applyFont="0" applyFill="0" applyBorder="0" applyProtection="0">
      <alignment horizontal="center"/>
      <protection locked="0"/>
    </xf>
    <xf numFmtId="324" fontId="3" fillId="0" borderId="24" applyFont="0" applyFill="0" applyBorder="0" applyProtection="0">
      <alignment horizontal="center"/>
      <protection locked="0"/>
    </xf>
    <xf numFmtId="324" fontId="3" fillId="0" borderId="24" applyFont="0" applyFill="0" applyBorder="0" applyProtection="0">
      <alignment horizontal="center"/>
      <protection locked="0"/>
    </xf>
    <xf numFmtId="324" fontId="3" fillId="0" borderId="24" applyFont="0" applyFill="0" applyBorder="0" applyProtection="0">
      <alignment horizontal="center"/>
      <protection locked="0"/>
    </xf>
    <xf numFmtId="324" fontId="3" fillId="0" borderId="24" applyFont="0" applyFill="0" applyBorder="0" applyProtection="0">
      <alignment horizontal="center"/>
      <protection locked="0"/>
    </xf>
    <xf numFmtId="324" fontId="3" fillId="0" borderId="24" applyFont="0" applyFill="0" applyBorder="0" applyProtection="0">
      <alignment horizontal="center"/>
      <protection locked="0"/>
    </xf>
    <xf numFmtId="324" fontId="3" fillId="0" borderId="24" applyFont="0" applyFill="0" applyBorder="0" applyProtection="0">
      <alignment horizontal="center"/>
      <protection locked="0"/>
    </xf>
    <xf numFmtId="324" fontId="3" fillId="0" borderId="24" applyFont="0" applyFill="0" applyBorder="0" applyProtection="0">
      <alignment horizontal="center"/>
      <protection locked="0"/>
    </xf>
    <xf numFmtId="324" fontId="3" fillId="0" borderId="24" applyFont="0" applyFill="0" applyBorder="0" applyProtection="0">
      <alignment horizontal="center"/>
      <protection locked="0"/>
    </xf>
    <xf numFmtId="324" fontId="3" fillId="0" borderId="24" applyFont="0" applyFill="0" applyBorder="0" applyProtection="0">
      <alignment horizontal="center"/>
      <protection locked="0"/>
    </xf>
    <xf numFmtId="324" fontId="3" fillId="0" borderId="24" applyFont="0" applyFill="0" applyBorder="0" applyProtection="0">
      <alignment horizontal="center"/>
      <protection locked="0"/>
    </xf>
    <xf numFmtId="324" fontId="3" fillId="0" borderId="24" applyFont="0" applyFill="0" applyBorder="0" applyProtection="0">
      <alignment horizontal="center"/>
      <protection locked="0"/>
    </xf>
    <xf numFmtId="324" fontId="3" fillId="0" borderId="24" applyFont="0" applyFill="0" applyBorder="0" applyProtection="0">
      <alignment horizontal="center"/>
      <protection locked="0"/>
    </xf>
    <xf numFmtId="324" fontId="3" fillId="0" borderId="24" applyFont="0" applyFill="0" applyBorder="0" applyProtection="0">
      <alignment horizontal="center"/>
      <protection locked="0"/>
    </xf>
    <xf numFmtId="324" fontId="3" fillId="0" borderId="24" applyFont="0" applyFill="0" applyBorder="0" applyProtection="0">
      <alignment horizontal="center"/>
      <protection locked="0"/>
    </xf>
    <xf numFmtId="324" fontId="3" fillId="0" borderId="24" applyFont="0" applyFill="0" applyBorder="0" applyProtection="0">
      <alignment horizontal="center"/>
      <protection locked="0"/>
    </xf>
    <xf numFmtId="324" fontId="3" fillId="0" borderId="24" applyFont="0" applyFill="0" applyBorder="0" applyProtection="0">
      <alignment horizontal="center"/>
      <protection locked="0"/>
    </xf>
    <xf numFmtId="324" fontId="3" fillId="0" borderId="24" applyFont="0" applyFill="0" applyBorder="0" applyProtection="0">
      <alignment horizontal="center"/>
      <protection locked="0"/>
    </xf>
    <xf numFmtId="324" fontId="3" fillId="0" borderId="24" applyFont="0" applyFill="0" applyBorder="0" applyProtection="0">
      <alignment horizontal="center"/>
      <protection locked="0"/>
    </xf>
    <xf numFmtId="324" fontId="3" fillId="0" borderId="24" applyFont="0" applyFill="0" applyBorder="0" applyProtection="0">
      <alignment horizontal="center"/>
      <protection locked="0"/>
    </xf>
    <xf numFmtId="324" fontId="3" fillId="0" borderId="24" applyFont="0" applyFill="0" applyBorder="0" applyProtection="0">
      <alignment horizontal="center"/>
      <protection locked="0"/>
    </xf>
    <xf numFmtId="324" fontId="3" fillId="0" borderId="24" applyFont="0" applyFill="0" applyBorder="0" applyProtection="0">
      <alignment horizontal="center"/>
      <protection locked="0"/>
    </xf>
    <xf numFmtId="324" fontId="3" fillId="0" borderId="24" applyFont="0" applyFill="0" applyBorder="0" applyProtection="0">
      <alignment horizontal="center"/>
      <protection locked="0"/>
    </xf>
    <xf numFmtId="324" fontId="3" fillId="0" borderId="24" applyFont="0" applyFill="0" applyBorder="0" applyProtection="0">
      <alignment horizontal="center"/>
      <protection locked="0"/>
    </xf>
    <xf numFmtId="324" fontId="3" fillId="0" borderId="24" applyFont="0" applyFill="0" applyBorder="0" applyProtection="0">
      <alignment horizontal="center"/>
      <protection locked="0"/>
    </xf>
    <xf numFmtId="324" fontId="3" fillId="0" borderId="24" applyFont="0" applyFill="0" applyBorder="0" applyProtection="0">
      <alignment horizontal="center"/>
      <protection locked="0"/>
    </xf>
    <xf numFmtId="324" fontId="3" fillId="0" borderId="24" applyFont="0" applyFill="0" applyBorder="0" applyProtection="0">
      <alignment horizontal="center"/>
      <protection locked="0"/>
    </xf>
    <xf numFmtId="324" fontId="3" fillId="0" borderId="24" applyFont="0" applyFill="0" applyBorder="0" applyProtection="0">
      <alignment horizontal="center"/>
      <protection locked="0"/>
    </xf>
    <xf numFmtId="324" fontId="3" fillId="0" borderId="24" applyFont="0" applyFill="0" applyBorder="0" applyProtection="0">
      <alignment horizontal="center"/>
      <protection locked="0"/>
    </xf>
    <xf numFmtId="324" fontId="3" fillId="0" borderId="24" applyFont="0" applyFill="0" applyBorder="0" applyProtection="0">
      <alignment horizontal="center"/>
      <protection locked="0"/>
    </xf>
    <xf numFmtId="324" fontId="3" fillId="0" borderId="24" applyFont="0" applyFill="0" applyBorder="0" applyProtection="0">
      <alignment horizontal="center"/>
      <protection locked="0"/>
    </xf>
    <xf numFmtId="324" fontId="3" fillId="0" borderId="24" applyFont="0" applyFill="0" applyBorder="0" applyProtection="0">
      <alignment horizontal="center"/>
      <protection locked="0"/>
    </xf>
    <xf numFmtId="324" fontId="3" fillId="0" borderId="24" applyFont="0" applyFill="0" applyBorder="0" applyProtection="0">
      <alignment horizontal="center"/>
      <protection locked="0"/>
    </xf>
    <xf numFmtId="324" fontId="3" fillId="0" borderId="24" applyFont="0" applyFill="0" applyBorder="0" applyProtection="0">
      <alignment horizontal="center"/>
      <protection locked="0"/>
    </xf>
    <xf numFmtId="324" fontId="3" fillId="0" borderId="24" applyFont="0" applyFill="0" applyBorder="0" applyProtection="0">
      <alignment horizontal="center"/>
      <protection locked="0"/>
    </xf>
    <xf numFmtId="324" fontId="3" fillId="0" borderId="24" applyFont="0" applyFill="0" applyBorder="0" applyProtection="0">
      <alignment horizontal="center"/>
      <protection locked="0"/>
    </xf>
    <xf numFmtId="324" fontId="3" fillId="0" borderId="24" applyFont="0" applyFill="0" applyBorder="0" applyProtection="0">
      <alignment horizontal="center"/>
      <protection locked="0"/>
    </xf>
    <xf numFmtId="324" fontId="3" fillId="0" borderId="24" applyFont="0" applyFill="0" applyBorder="0" applyProtection="0">
      <alignment horizontal="center"/>
      <protection locked="0"/>
    </xf>
    <xf numFmtId="324" fontId="3" fillId="0" borderId="24" applyFont="0" applyFill="0" applyBorder="0" applyProtection="0">
      <alignment horizontal="center"/>
      <protection locked="0"/>
    </xf>
    <xf numFmtId="324" fontId="3" fillId="0" borderId="24" applyFont="0" applyFill="0" applyBorder="0" applyProtection="0">
      <alignment horizontal="center"/>
      <protection locked="0"/>
    </xf>
    <xf numFmtId="324" fontId="3" fillId="0" borderId="24" applyFont="0" applyFill="0" applyBorder="0" applyProtection="0">
      <alignment horizontal="center"/>
      <protection locked="0"/>
    </xf>
    <xf numFmtId="324" fontId="3" fillId="0" borderId="24" applyFont="0" applyFill="0" applyBorder="0" applyProtection="0">
      <alignment horizontal="center"/>
      <protection locked="0"/>
    </xf>
    <xf numFmtId="324" fontId="3" fillId="0" borderId="24" applyFont="0" applyFill="0" applyBorder="0" applyProtection="0">
      <alignment horizontal="center"/>
      <protection locked="0"/>
    </xf>
    <xf numFmtId="324" fontId="3" fillId="0" borderId="24" applyFont="0" applyFill="0" applyBorder="0" applyProtection="0">
      <alignment horizontal="center"/>
      <protection locked="0"/>
    </xf>
    <xf numFmtId="324" fontId="3" fillId="0" borderId="24" applyFont="0" applyFill="0" applyBorder="0" applyProtection="0">
      <alignment horizontal="center"/>
      <protection locked="0"/>
    </xf>
    <xf numFmtId="324" fontId="3" fillId="0" borderId="24" applyFont="0" applyFill="0" applyBorder="0" applyProtection="0">
      <alignment horizontal="center"/>
      <protection locked="0"/>
    </xf>
    <xf numFmtId="324" fontId="3" fillId="0" borderId="24" applyFont="0" applyFill="0" applyBorder="0" applyProtection="0">
      <alignment horizontal="center"/>
      <protection locked="0"/>
    </xf>
    <xf numFmtId="324" fontId="3" fillId="0" borderId="24" applyFont="0" applyFill="0" applyBorder="0" applyProtection="0">
      <alignment horizontal="center"/>
      <protection locked="0"/>
    </xf>
    <xf numFmtId="324" fontId="3" fillId="0" borderId="24" applyFont="0" applyFill="0" applyBorder="0" applyProtection="0">
      <alignment horizontal="center"/>
      <protection locked="0"/>
    </xf>
    <xf numFmtId="324" fontId="3" fillId="0" borderId="24" applyFont="0" applyFill="0" applyBorder="0" applyProtection="0">
      <alignment horizontal="center"/>
      <protection locked="0"/>
    </xf>
    <xf numFmtId="324" fontId="3" fillId="0" borderId="24" applyFont="0" applyFill="0" applyBorder="0" applyProtection="0">
      <alignment horizontal="center"/>
      <protection locked="0"/>
    </xf>
    <xf numFmtId="324" fontId="3" fillId="0" borderId="24" applyFont="0" applyFill="0" applyBorder="0" applyProtection="0">
      <alignment horizontal="center"/>
      <protection locked="0"/>
    </xf>
    <xf numFmtId="324" fontId="3" fillId="0" borderId="24" applyFont="0" applyFill="0" applyBorder="0" applyProtection="0">
      <alignment horizontal="center"/>
      <protection locked="0"/>
    </xf>
    <xf numFmtId="324" fontId="3" fillId="0" borderId="24" applyFont="0" applyFill="0" applyBorder="0" applyProtection="0">
      <alignment horizontal="center"/>
      <protection locked="0"/>
    </xf>
    <xf numFmtId="324" fontId="3" fillId="0" borderId="24" applyFont="0" applyFill="0" applyBorder="0" applyProtection="0">
      <alignment horizontal="center"/>
      <protection locked="0"/>
    </xf>
    <xf numFmtId="324" fontId="3" fillId="0" borderId="24" applyFont="0" applyFill="0" applyBorder="0" applyProtection="0">
      <alignment horizontal="center"/>
      <protection locked="0"/>
    </xf>
    <xf numFmtId="324" fontId="3" fillId="0" borderId="24" applyFont="0" applyFill="0" applyBorder="0" applyProtection="0">
      <alignment horizontal="center"/>
      <protection locked="0"/>
    </xf>
    <xf numFmtId="324" fontId="3" fillId="0" borderId="24" applyFont="0" applyFill="0" applyBorder="0" applyProtection="0">
      <alignment horizontal="center"/>
      <protection locked="0"/>
    </xf>
    <xf numFmtId="324" fontId="3" fillId="0" borderId="24" applyFont="0" applyFill="0" applyBorder="0" applyProtection="0">
      <alignment horizontal="center"/>
      <protection locked="0"/>
    </xf>
    <xf numFmtId="324" fontId="3" fillId="0" borderId="24" applyFont="0" applyFill="0" applyBorder="0" applyProtection="0">
      <alignment horizontal="center"/>
      <protection locked="0"/>
    </xf>
    <xf numFmtId="324" fontId="3" fillId="0" borderId="24" applyFont="0" applyFill="0" applyBorder="0" applyProtection="0">
      <alignment horizontal="center"/>
      <protection locked="0"/>
    </xf>
    <xf numFmtId="324" fontId="3" fillId="0" borderId="24" applyFont="0" applyFill="0" applyBorder="0" applyProtection="0">
      <alignment horizontal="center"/>
      <protection locked="0"/>
    </xf>
    <xf numFmtId="324" fontId="3" fillId="0" borderId="24" applyFont="0" applyFill="0" applyBorder="0" applyProtection="0">
      <alignment horizontal="center"/>
      <protection locked="0"/>
    </xf>
    <xf numFmtId="324" fontId="3" fillId="0" borderId="24" applyFont="0" applyFill="0" applyBorder="0" applyProtection="0">
      <alignment horizontal="center"/>
      <protection locked="0"/>
    </xf>
    <xf numFmtId="324" fontId="3" fillId="0" borderId="24" applyFont="0" applyFill="0" applyBorder="0" applyProtection="0">
      <alignment horizontal="center"/>
      <protection locked="0"/>
    </xf>
    <xf numFmtId="324" fontId="3" fillId="0" borderId="24" applyFont="0" applyFill="0" applyBorder="0" applyProtection="0">
      <alignment horizontal="center"/>
      <protection locked="0"/>
    </xf>
    <xf numFmtId="324" fontId="3" fillId="0" borderId="24" applyFont="0" applyFill="0" applyBorder="0" applyProtection="0">
      <alignment horizontal="center"/>
      <protection locked="0"/>
    </xf>
    <xf numFmtId="324" fontId="3" fillId="0" borderId="24" applyFont="0" applyFill="0" applyBorder="0" applyProtection="0">
      <alignment horizontal="center"/>
      <protection locked="0"/>
    </xf>
    <xf numFmtId="324" fontId="3" fillId="0" borderId="24" applyFont="0" applyFill="0" applyBorder="0" applyProtection="0">
      <alignment horizontal="center"/>
      <protection locked="0"/>
    </xf>
    <xf numFmtId="324" fontId="3" fillId="0" borderId="24" applyFont="0" applyFill="0" applyBorder="0" applyProtection="0">
      <alignment horizontal="center"/>
      <protection locked="0"/>
    </xf>
    <xf numFmtId="324" fontId="3" fillId="0" borderId="24" applyFont="0" applyFill="0" applyBorder="0" applyProtection="0">
      <alignment horizontal="center"/>
      <protection locked="0"/>
    </xf>
    <xf numFmtId="324" fontId="3" fillId="0" borderId="24" applyFont="0" applyFill="0" applyBorder="0" applyProtection="0">
      <alignment horizontal="center"/>
      <protection locked="0"/>
    </xf>
    <xf numFmtId="324" fontId="3" fillId="0" borderId="24" applyFont="0" applyFill="0" applyBorder="0" applyProtection="0">
      <alignment horizontal="center"/>
      <protection locked="0"/>
    </xf>
    <xf numFmtId="324" fontId="3" fillId="0" borderId="24" applyFont="0" applyFill="0" applyBorder="0" applyProtection="0">
      <alignment horizontal="center"/>
      <protection locked="0"/>
    </xf>
    <xf numFmtId="324" fontId="3" fillId="0" borderId="24" applyFont="0" applyFill="0" applyBorder="0" applyProtection="0">
      <alignment horizontal="center"/>
      <protection locked="0"/>
    </xf>
    <xf numFmtId="324" fontId="3" fillId="0" borderId="24" applyFont="0" applyFill="0" applyBorder="0" applyProtection="0">
      <alignment horizontal="center"/>
      <protection locked="0"/>
    </xf>
    <xf numFmtId="324" fontId="3" fillId="0" borderId="24" applyFont="0" applyFill="0" applyBorder="0" applyProtection="0">
      <alignment horizontal="center"/>
      <protection locked="0"/>
    </xf>
    <xf numFmtId="324" fontId="3" fillId="0" borderId="24" applyFont="0" applyFill="0" applyBorder="0" applyProtection="0">
      <alignment horizontal="center"/>
      <protection locked="0"/>
    </xf>
    <xf numFmtId="324" fontId="3" fillId="0" borderId="24" applyFont="0" applyFill="0" applyBorder="0" applyProtection="0">
      <alignment horizontal="center"/>
      <protection locked="0"/>
    </xf>
    <xf numFmtId="324" fontId="3" fillId="0" borderId="24" applyFont="0" applyFill="0" applyBorder="0" applyProtection="0">
      <alignment horizontal="center"/>
      <protection locked="0"/>
    </xf>
    <xf numFmtId="324" fontId="3" fillId="0" borderId="24" applyFont="0" applyFill="0" applyBorder="0" applyProtection="0">
      <alignment horizontal="center"/>
      <protection locked="0"/>
    </xf>
    <xf numFmtId="324" fontId="3" fillId="0" borderId="24" applyFont="0" applyFill="0" applyBorder="0" applyProtection="0">
      <alignment horizontal="center"/>
      <protection locked="0"/>
    </xf>
    <xf numFmtId="324" fontId="3" fillId="0" borderId="24" applyFont="0" applyFill="0" applyBorder="0" applyProtection="0">
      <alignment horizontal="center"/>
      <protection locked="0"/>
    </xf>
    <xf numFmtId="324" fontId="3" fillId="0" borderId="24" applyFont="0" applyFill="0" applyBorder="0" applyProtection="0">
      <alignment horizontal="center"/>
      <protection locked="0"/>
    </xf>
    <xf numFmtId="324" fontId="3" fillId="0" borderId="24" applyFont="0" applyFill="0" applyBorder="0" applyProtection="0">
      <alignment horizontal="center"/>
      <protection locked="0"/>
    </xf>
    <xf numFmtId="324" fontId="3" fillId="0" borderId="24" applyFont="0" applyFill="0" applyBorder="0" applyProtection="0">
      <alignment horizontal="center"/>
      <protection locked="0"/>
    </xf>
    <xf numFmtId="324" fontId="3" fillId="0" borderId="24" applyFont="0" applyFill="0" applyBorder="0" applyProtection="0">
      <alignment horizontal="center"/>
      <protection locked="0"/>
    </xf>
    <xf numFmtId="324" fontId="3" fillId="0" borderId="24" applyFont="0" applyFill="0" applyBorder="0" applyProtection="0">
      <alignment horizontal="center"/>
      <protection locked="0"/>
    </xf>
    <xf numFmtId="324" fontId="3" fillId="0" borderId="24" applyFont="0" applyFill="0" applyBorder="0" applyProtection="0">
      <alignment horizontal="center"/>
      <protection locked="0"/>
    </xf>
    <xf numFmtId="324" fontId="3" fillId="0" borderId="24" applyFont="0" applyFill="0" applyBorder="0" applyProtection="0">
      <alignment horizontal="center"/>
      <protection locked="0"/>
    </xf>
    <xf numFmtId="324" fontId="3" fillId="0" borderId="24" applyFont="0" applyFill="0" applyBorder="0" applyProtection="0">
      <alignment horizontal="center"/>
      <protection locked="0"/>
    </xf>
    <xf numFmtId="324" fontId="3" fillId="0" borderId="24" applyFont="0" applyFill="0" applyBorder="0" applyProtection="0">
      <alignment horizontal="center"/>
      <protection locked="0"/>
    </xf>
    <xf numFmtId="324" fontId="3" fillId="0" borderId="24" applyFont="0" applyFill="0" applyBorder="0" applyProtection="0">
      <alignment horizontal="center"/>
      <protection locked="0"/>
    </xf>
    <xf numFmtId="324" fontId="3" fillId="0" borderId="24" applyFont="0" applyFill="0" applyBorder="0" applyProtection="0">
      <alignment horizontal="center"/>
      <protection locked="0"/>
    </xf>
    <xf numFmtId="324" fontId="3" fillId="0" borderId="24" applyFont="0" applyFill="0" applyBorder="0" applyProtection="0">
      <alignment horizontal="center"/>
      <protection locked="0"/>
    </xf>
    <xf numFmtId="324" fontId="3" fillId="0" borderId="24" applyFont="0" applyFill="0" applyBorder="0" applyProtection="0">
      <alignment horizontal="center"/>
      <protection locked="0"/>
    </xf>
    <xf numFmtId="324" fontId="3" fillId="0" borderId="24" applyFont="0" applyFill="0" applyBorder="0" applyProtection="0">
      <alignment horizontal="center"/>
      <protection locked="0"/>
    </xf>
    <xf numFmtId="324" fontId="3" fillId="0" borderId="24" applyFont="0" applyFill="0" applyBorder="0" applyProtection="0">
      <alignment horizontal="center"/>
      <protection locked="0"/>
    </xf>
    <xf numFmtId="324" fontId="3" fillId="0" borderId="24" applyFont="0" applyFill="0" applyBorder="0" applyProtection="0">
      <alignment horizontal="center"/>
      <protection locked="0"/>
    </xf>
    <xf numFmtId="324" fontId="3" fillId="0" borderId="24" applyFont="0" applyFill="0" applyBorder="0" applyProtection="0">
      <alignment horizontal="center"/>
      <protection locked="0"/>
    </xf>
    <xf numFmtId="324" fontId="3" fillId="0" borderId="24" applyFont="0" applyFill="0" applyBorder="0" applyProtection="0">
      <alignment horizontal="center"/>
      <protection locked="0"/>
    </xf>
    <xf numFmtId="324" fontId="3" fillId="0" borderId="24" applyFont="0" applyFill="0" applyBorder="0" applyProtection="0">
      <alignment horizontal="center"/>
      <protection locked="0"/>
    </xf>
    <xf numFmtId="324" fontId="3" fillId="0" borderId="24" applyFont="0" applyFill="0" applyBorder="0" applyProtection="0">
      <alignment horizontal="center"/>
      <protection locked="0"/>
    </xf>
    <xf numFmtId="324" fontId="3" fillId="0" borderId="24" applyFont="0" applyFill="0" applyBorder="0" applyProtection="0">
      <alignment horizontal="center"/>
      <protection locked="0"/>
    </xf>
    <xf numFmtId="324" fontId="3" fillId="0" borderId="24" applyFont="0" applyFill="0" applyBorder="0" applyProtection="0">
      <alignment horizontal="center"/>
      <protection locked="0"/>
    </xf>
    <xf numFmtId="324" fontId="3" fillId="0" borderId="24" applyFont="0" applyFill="0" applyBorder="0" applyProtection="0">
      <alignment horizontal="center"/>
      <protection locked="0"/>
    </xf>
    <xf numFmtId="324" fontId="3" fillId="0" borderId="24" applyFont="0" applyFill="0" applyBorder="0" applyProtection="0">
      <alignment horizontal="center"/>
      <protection locked="0"/>
    </xf>
    <xf numFmtId="324" fontId="3" fillId="0" borderId="24" applyFont="0" applyFill="0" applyBorder="0" applyProtection="0">
      <alignment horizontal="center"/>
      <protection locked="0"/>
    </xf>
    <xf numFmtId="324" fontId="3" fillId="0" borderId="24" applyFont="0" applyFill="0" applyBorder="0" applyProtection="0">
      <alignment horizontal="center"/>
      <protection locked="0"/>
    </xf>
    <xf numFmtId="324" fontId="3" fillId="0" borderId="24" applyFont="0" applyFill="0" applyBorder="0" applyProtection="0">
      <alignment horizontal="center"/>
      <protection locked="0"/>
    </xf>
    <xf numFmtId="324" fontId="3" fillId="0" borderId="24" applyFont="0" applyFill="0" applyBorder="0" applyProtection="0">
      <alignment horizontal="center"/>
      <protection locked="0"/>
    </xf>
    <xf numFmtId="324" fontId="3" fillId="0" borderId="24" applyFont="0" applyFill="0" applyBorder="0" applyProtection="0">
      <alignment horizontal="center"/>
      <protection locked="0"/>
    </xf>
    <xf numFmtId="324" fontId="3" fillId="0" borderId="24" applyFont="0" applyFill="0" applyBorder="0" applyProtection="0">
      <alignment horizontal="center"/>
      <protection locked="0"/>
    </xf>
    <xf numFmtId="324" fontId="3" fillId="0" borderId="24" applyFont="0" applyFill="0" applyBorder="0" applyProtection="0">
      <alignment horizontal="center"/>
      <protection locked="0"/>
    </xf>
    <xf numFmtId="324" fontId="3" fillId="0" borderId="24" applyFont="0" applyFill="0" applyBorder="0" applyProtection="0">
      <alignment horizontal="center"/>
      <protection locked="0"/>
    </xf>
    <xf numFmtId="324" fontId="3" fillId="0" borderId="24" applyFont="0" applyFill="0" applyBorder="0" applyProtection="0">
      <alignment horizontal="center"/>
      <protection locked="0"/>
    </xf>
    <xf numFmtId="324" fontId="3" fillId="0" borderId="24" applyFont="0" applyFill="0" applyBorder="0" applyProtection="0">
      <alignment horizontal="center"/>
      <protection locked="0"/>
    </xf>
    <xf numFmtId="324" fontId="3" fillId="0" borderId="24" applyFont="0" applyFill="0" applyBorder="0" applyProtection="0">
      <alignment horizontal="center"/>
      <protection locked="0"/>
    </xf>
    <xf numFmtId="324" fontId="3" fillId="0" borderId="24" applyFont="0" applyFill="0" applyBorder="0" applyProtection="0">
      <alignment horizontal="center"/>
      <protection locked="0"/>
    </xf>
    <xf numFmtId="324" fontId="3" fillId="0" borderId="24" applyFont="0" applyFill="0" applyBorder="0" applyProtection="0">
      <alignment horizontal="center"/>
      <protection locked="0"/>
    </xf>
    <xf numFmtId="324" fontId="3" fillId="0" borderId="24" applyFont="0" applyFill="0" applyBorder="0" applyProtection="0">
      <alignment horizontal="center"/>
      <protection locked="0"/>
    </xf>
    <xf numFmtId="324" fontId="3" fillId="0" borderId="24" applyFont="0" applyFill="0" applyBorder="0" applyProtection="0">
      <alignment horizontal="center"/>
      <protection locked="0"/>
    </xf>
    <xf numFmtId="324" fontId="3" fillId="0" borderId="24" applyFont="0" applyFill="0" applyBorder="0" applyProtection="0">
      <alignment horizontal="center"/>
      <protection locked="0"/>
    </xf>
    <xf numFmtId="324" fontId="3" fillId="0" borderId="24" applyFont="0" applyFill="0" applyBorder="0" applyProtection="0">
      <alignment horizontal="center"/>
      <protection locked="0"/>
    </xf>
    <xf numFmtId="324" fontId="3" fillId="0" borderId="24" applyFont="0" applyFill="0" applyBorder="0" applyProtection="0">
      <alignment horizontal="center"/>
      <protection locked="0"/>
    </xf>
    <xf numFmtId="324" fontId="3" fillId="0" borderId="24" applyFont="0" applyFill="0" applyBorder="0" applyProtection="0">
      <alignment horizontal="center"/>
      <protection locked="0"/>
    </xf>
    <xf numFmtId="324" fontId="3" fillId="0" borderId="24" applyFont="0" applyFill="0" applyBorder="0" applyProtection="0">
      <alignment horizontal="center"/>
      <protection locked="0"/>
    </xf>
    <xf numFmtId="324" fontId="3" fillId="0" borderId="24" applyFont="0" applyFill="0" applyBorder="0" applyProtection="0">
      <alignment horizontal="center"/>
      <protection locked="0"/>
    </xf>
    <xf numFmtId="324" fontId="3" fillId="0" borderId="24" applyFont="0" applyFill="0" applyBorder="0" applyProtection="0">
      <alignment horizontal="center"/>
      <protection locked="0"/>
    </xf>
    <xf numFmtId="324" fontId="3" fillId="0" borderId="24" applyFont="0" applyFill="0" applyBorder="0" applyProtection="0">
      <alignment horizontal="center"/>
      <protection locked="0"/>
    </xf>
    <xf numFmtId="324" fontId="3" fillId="0" borderId="24" applyFont="0" applyFill="0" applyBorder="0" applyProtection="0">
      <alignment horizontal="center"/>
      <protection locked="0"/>
    </xf>
    <xf numFmtId="324" fontId="3" fillId="0" borderId="24" applyFont="0" applyFill="0" applyBorder="0" applyProtection="0">
      <alignment horizontal="center"/>
      <protection locked="0"/>
    </xf>
    <xf numFmtId="324" fontId="3" fillId="0" borderId="24" applyFont="0" applyFill="0" applyBorder="0" applyProtection="0">
      <alignment horizontal="center"/>
      <protection locked="0"/>
    </xf>
    <xf numFmtId="324" fontId="3" fillId="0" borderId="24" applyFont="0" applyFill="0" applyBorder="0" applyProtection="0">
      <alignment horizontal="center"/>
      <protection locked="0"/>
    </xf>
    <xf numFmtId="324" fontId="3" fillId="0" borderId="24" applyFont="0" applyFill="0" applyBorder="0" applyProtection="0">
      <alignment horizontal="center"/>
      <protection locked="0"/>
    </xf>
    <xf numFmtId="324" fontId="3" fillId="0" borderId="24" applyFont="0" applyFill="0" applyBorder="0" applyProtection="0">
      <alignment horizontal="center"/>
      <protection locked="0"/>
    </xf>
    <xf numFmtId="324" fontId="3" fillId="0" borderId="24" applyFont="0" applyFill="0" applyBorder="0" applyProtection="0">
      <alignment horizontal="center"/>
      <protection locked="0"/>
    </xf>
    <xf numFmtId="324" fontId="3" fillId="0" borderId="24" applyFont="0" applyFill="0" applyBorder="0" applyProtection="0">
      <alignment horizontal="center"/>
      <protection locked="0"/>
    </xf>
    <xf numFmtId="324" fontId="3" fillId="0" borderId="24" applyFont="0" applyFill="0" applyBorder="0" applyProtection="0">
      <alignment horizontal="center"/>
      <protection locked="0"/>
    </xf>
    <xf numFmtId="324" fontId="3" fillId="0" borderId="24" applyFont="0" applyFill="0" applyBorder="0" applyProtection="0">
      <alignment horizontal="center"/>
      <protection locked="0"/>
    </xf>
    <xf numFmtId="324" fontId="3" fillId="0" borderId="24" applyFont="0" applyFill="0" applyBorder="0" applyProtection="0">
      <alignment horizontal="center"/>
      <protection locked="0"/>
    </xf>
    <xf numFmtId="324" fontId="3" fillId="0" borderId="24" applyFont="0" applyFill="0" applyBorder="0" applyProtection="0">
      <alignment horizontal="center"/>
      <protection locked="0"/>
    </xf>
    <xf numFmtId="324" fontId="3" fillId="0" borderId="24" applyFont="0" applyFill="0" applyBorder="0" applyProtection="0">
      <alignment horizontal="center"/>
      <protection locked="0"/>
    </xf>
    <xf numFmtId="324" fontId="3" fillId="0" borderId="24" applyFont="0" applyFill="0" applyBorder="0" applyProtection="0">
      <alignment horizontal="center"/>
      <protection locked="0"/>
    </xf>
    <xf numFmtId="324" fontId="3" fillId="0" borderId="24" applyFont="0" applyFill="0" applyBorder="0" applyProtection="0">
      <alignment horizontal="center"/>
      <protection locked="0"/>
    </xf>
    <xf numFmtId="324" fontId="3" fillId="0" borderId="24" applyFont="0" applyFill="0" applyBorder="0" applyProtection="0">
      <alignment horizontal="center"/>
      <protection locked="0"/>
    </xf>
    <xf numFmtId="324" fontId="3" fillId="0" borderId="24" applyFont="0" applyFill="0" applyBorder="0" applyProtection="0">
      <alignment horizontal="center"/>
      <protection locked="0"/>
    </xf>
    <xf numFmtId="324" fontId="3" fillId="0" borderId="24" applyFont="0" applyFill="0" applyBorder="0" applyProtection="0">
      <alignment horizontal="center"/>
      <protection locked="0"/>
    </xf>
    <xf numFmtId="324" fontId="3" fillId="0" borderId="24" applyFont="0" applyFill="0" applyBorder="0" applyProtection="0">
      <alignment horizontal="center"/>
      <protection locked="0"/>
    </xf>
    <xf numFmtId="324" fontId="3" fillId="0" borderId="24" applyFont="0" applyFill="0" applyBorder="0" applyProtection="0">
      <alignment horizontal="center"/>
      <protection locked="0"/>
    </xf>
    <xf numFmtId="324" fontId="3" fillId="0" borderId="24" applyFont="0" applyFill="0" applyBorder="0" applyProtection="0">
      <alignment horizontal="center"/>
      <protection locked="0"/>
    </xf>
    <xf numFmtId="324" fontId="3" fillId="0" borderId="24" applyFont="0" applyFill="0" applyBorder="0" applyProtection="0">
      <alignment horizontal="center"/>
      <protection locked="0"/>
    </xf>
    <xf numFmtId="324" fontId="3" fillId="0" borderId="24" applyFont="0" applyFill="0" applyBorder="0" applyProtection="0">
      <alignment horizontal="center"/>
      <protection locked="0"/>
    </xf>
    <xf numFmtId="324" fontId="3" fillId="0" borderId="24" applyFont="0" applyFill="0" applyBorder="0" applyProtection="0">
      <alignment horizontal="center"/>
      <protection locked="0"/>
    </xf>
    <xf numFmtId="324" fontId="3" fillId="0" borderId="24" applyFont="0" applyFill="0" applyBorder="0" applyProtection="0">
      <alignment horizontal="center"/>
      <protection locked="0"/>
    </xf>
    <xf numFmtId="324" fontId="3" fillId="0" borderId="24" applyFont="0" applyFill="0" applyBorder="0" applyProtection="0">
      <alignment horizontal="center"/>
      <protection locked="0"/>
    </xf>
    <xf numFmtId="325" fontId="41" fillId="0" borderId="64" applyFont="0" applyFill="0" applyBorder="0" applyProtection="0">
      <alignment horizontal="center"/>
    </xf>
    <xf numFmtId="325" fontId="41" fillId="0" borderId="64" applyFont="0" applyFill="0" applyBorder="0" applyProtection="0">
      <alignment horizontal="center"/>
    </xf>
    <xf numFmtId="325" fontId="41" fillId="0" borderId="64" applyFont="0" applyFill="0" applyBorder="0" applyProtection="0">
      <alignment horizontal="center"/>
    </xf>
    <xf numFmtId="325" fontId="41" fillId="0" borderId="64" applyFont="0" applyFill="0" applyBorder="0" applyProtection="0">
      <alignment horizontal="center"/>
    </xf>
    <xf numFmtId="325" fontId="41" fillId="0" borderId="64" applyFont="0" applyFill="0" applyBorder="0" applyProtection="0">
      <alignment horizontal="center"/>
    </xf>
    <xf numFmtId="325" fontId="41" fillId="0" borderId="64" applyFont="0" applyFill="0" applyBorder="0" applyProtection="0">
      <alignment horizontal="center"/>
    </xf>
    <xf numFmtId="325" fontId="41" fillId="0" borderId="64" applyFont="0" applyFill="0" applyBorder="0" applyProtection="0">
      <alignment horizontal="center"/>
    </xf>
    <xf numFmtId="325" fontId="41" fillId="0" borderId="64" applyFont="0" applyFill="0" applyBorder="0" applyProtection="0">
      <alignment horizontal="center"/>
    </xf>
    <xf numFmtId="325" fontId="41" fillId="0" borderId="64" applyFont="0" applyFill="0" applyBorder="0" applyProtection="0">
      <alignment horizontal="center"/>
    </xf>
    <xf numFmtId="325" fontId="41" fillId="0" borderId="64" applyFont="0" applyFill="0" applyBorder="0" applyProtection="0">
      <alignment horizontal="center"/>
    </xf>
    <xf numFmtId="325" fontId="41" fillId="0" borderId="64" applyFont="0" applyFill="0" applyBorder="0" applyProtection="0">
      <alignment horizontal="center"/>
    </xf>
    <xf numFmtId="325" fontId="41" fillId="0" borderId="64" applyFont="0" applyFill="0" applyBorder="0" applyProtection="0">
      <alignment horizontal="center"/>
    </xf>
    <xf numFmtId="325" fontId="41" fillId="0" borderId="64" applyFont="0" applyFill="0" applyBorder="0" applyProtection="0">
      <alignment horizontal="center"/>
    </xf>
    <xf numFmtId="325" fontId="41" fillId="0" borderId="64" applyFont="0" applyFill="0" applyBorder="0" applyProtection="0">
      <alignment horizontal="center"/>
    </xf>
    <xf numFmtId="325" fontId="41" fillId="0" borderId="64" applyFont="0" applyFill="0" applyBorder="0" applyProtection="0">
      <alignment horizontal="center"/>
    </xf>
    <xf numFmtId="325" fontId="41" fillId="0" borderId="64" applyFont="0" applyFill="0" applyBorder="0" applyProtection="0">
      <alignment horizontal="center"/>
    </xf>
    <xf numFmtId="325" fontId="41" fillId="0" borderId="64" applyFont="0" applyFill="0" applyBorder="0" applyProtection="0">
      <alignment horizontal="center"/>
    </xf>
    <xf numFmtId="325" fontId="41" fillId="0" borderId="64" applyFont="0" applyFill="0" applyBorder="0" applyProtection="0">
      <alignment horizontal="center"/>
    </xf>
    <xf numFmtId="325" fontId="41" fillId="0" borderId="64" applyFont="0" applyFill="0" applyBorder="0" applyProtection="0">
      <alignment horizontal="center"/>
    </xf>
    <xf numFmtId="325" fontId="41" fillId="0" borderId="64" applyFont="0" applyFill="0" applyBorder="0" applyProtection="0">
      <alignment horizontal="center"/>
    </xf>
    <xf numFmtId="325" fontId="41" fillId="0" borderId="64" applyFont="0" applyFill="0" applyBorder="0" applyProtection="0">
      <alignment horizontal="center"/>
    </xf>
    <xf numFmtId="325" fontId="41" fillId="0" borderId="64" applyFont="0" applyFill="0" applyBorder="0" applyProtection="0">
      <alignment horizontal="center"/>
    </xf>
    <xf numFmtId="325" fontId="41" fillId="0" borderId="64" applyFont="0" applyFill="0" applyBorder="0" applyProtection="0">
      <alignment horizontal="center"/>
    </xf>
    <xf numFmtId="325" fontId="41" fillId="0" borderId="64" applyFont="0" applyFill="0" applyBorder="0" applyProtection="0">
      <alignment horizontal="center"/>
    </xf>
    <xf numFmtId="325" fontId="41" fillId="0" borderId="64" applyFont="0" applyFill="0" applyBorder="0" applyProtection="0">
      <alignment horizontal="center"/>
    </xf>
    <xf numFmtId="325" fontId="41" fillId="0" borderId="64" applyFont="0" applyFill="0" applyBorder="0" applyProtection="0">
      <alignment horizontal="center"/>
    </xf>
    <xf numFmtId="325" fontId="41" fillId="0" borderId="64" applyFont="0" applyFill="0" applyBorder="0" applyProtection="0">
      <alignment horizontal="center"/>
    </xf>
    <xf numFmtId="325" fontId="41" fillId="0" borderId="64" applyFont="0" applyFill="0" applyBorder="0" applyProtection="0">
      <alignment horizontal="center"/>
    </xf>
    <xf numFmtId="325" fontId="41" fillId="0" borderId="64" applyFont="0" applyFill="0" applyBorder="0" applyProtection="0">
      <alignment horizontal="center"/>
    </xf>
    <xf numFmtId="325" fontId="41" fillId="0" borderId="64" applyFont="0" applyFill="0" applyBorder="0" applyProtection="0">
      <alignment horizontal="center"/>
    </xf>
    <xf numFmtId="325" fontId="41" fillId="0" borderId="64" applyFont="0" applyFill="0" applyBorder="0" applyProtection="0">
      <alignment horizontal="center"/>
    </xf>
    <xf numFmtId="325" fontId="41" fillId="0" borderId="64" applyFont="0" applyFill="0" applyBorder="0" applyProtection="0">
      <alignment horizontal="center"/>
    </xf>
    <xf numFmtId="325" fontId="41" fillId="0" borderId="64" applyFont="0" applyFill="0" applyBorder="0" applyProtection="0">
      <alignment horizontal="center"/>
    </xf>
    <xf numFmtId="325" fontId="41" fillId="0" borderId="64" applyFont="0" applyFill="0" applyBorder="0" applyProtection="0">
      <alignment horizontal="center"/>
    </xf>
    <xf numFmtId="325" fontId="41" fillId="0" borderId="64" applyFont="0" applyFill="0" applyBorder="0" applyProtection="0">
      <alignment horizontal="center"/>
    </xf>
    <xf numFmtId="325" fontId="41" fillId="0" borderId="64" applyFont="0" applyFill="0" applyBorder="0" applyProtection="0">
      <alignment horizontal="center"/>
    </xf>
    <xf numFmtId="325" fontId="41" fillId="0" borderId="64" applyFont="0" applyFill="0" applyBorder="0" applyProtection="0">
      <alignment horizontal="center"/>
    </xf>
    <xf numFmtId="325" fontId="41" fillId="0" borderId="64" applyFont="0" applyFill="0" applyBorder="0" applyProtection="0">
      <alignment horizontal="center"/>
    </xf>
    <xf numFmtId="325" fontId="41" fillId="0" borderId="64" applyFont="0" applyFill="0" applyBorder="0" applyProtection="0">
      <alignment horizontal="center"/>
    </xf>
    <xf numFmtId="325" fontId="41" fillId="0" borderId="64" applyFont="0" applyFill="0" applyBorder="0" applyProtection="0">
      <alignment horizontal="center"/>
    </xf>
    <xf numFmtId="325" fontId="41" fillId="0" borderId="64" applyFont="0" applyFill="0" applyBorder="0" applyProtection="0">
      <alignment horizontal="center"/>
    </xf>
    <xf numFmtId="325" fontId="41" fillId="0" borderId="64" applyFont="0" applyFill="0" applyBorder="0" applyProtection="0">
      <alignment horizontal="center"/>
    </xf>
    <xf numFmtId="325" fontId="41" fillId="0" borderId="64" applyFont="0" applyFill="0" applyBorder="0" applyProtection="0">
      <alignment horizontal="center"/>
    </xf>
    <xf numFmtId="325" fontId="41" fillId="0" borderId="64" applyFont="0" applyFill="0" applyBorder="0" applyProtection="0">
      <alignment horizontal="center"/>
    </xf>
    <xf numFmtId="325" fontId="41" fillId="0" borderId="64" applyFont="0" applyFill="0" applyBorder="0" applyProtection="0">
      <alignment horizontal="center"/>
    </xf>
    <xf numFmtId="325" fontId="41" fillId="0" borderId="64" applyFont="0" applyFill="0" applyBorder="0" applyProtection="0">
      <alignment horizontal="center"/>
    </xf>
    <xf numFmtId="325" fontId="41" fillId="0" borderId="64" applyFont="0" applyFill="0" applyBorder="0" applyProtection="0">
      <alignment horizontal="center"/>
    </xf>
    <xf numFmtId="325" fontId="41" fillId="0" borderId="64" applyFont="0" applyFill="0" applyBorder="0" applyProtection="0">
      <alignment horizontal="center"/>
    </xf>
    <xf numFmtId="325" fontId="41" fillId="0" borderId="64" applyFont="0" applyFill="0" applyBorder="0" applyProtection="0">
      <alignment horizontal="center"/>
    </xf>
    <xf numFmtId="325" fontId="41" fillId="0" borderId="64" applyFont="0" applyFill="0" applyBorder="0" applyProtection="0">
      <alignment horizontal="center"/>
    </xf>
    <xf numFmtId="325" fontId="41" fillId="0" borderId="64" applyFont="0" applyFill="0" applyBorder="0" applyProtection="0">
      <alignment horizontal="center"/>
    </xf>
    <xf numFmtId="325" fontId="41" fillId="0" borderId="64" applyFont="0" applyFill="0" applyBorder="0" applyProtection="0">
      <alignment horizontal="center"/>
    </xf>
    <xf numFmtId="325" fontId="41" fillId="0" borderId="64" applyFont="0" applyFill="0" applyBorder="0" applyProtection="0">
      <alignment horizontal="center"/>
    </xf>
    <xf numFmtId="325" fontId="41" fillId="0" borderId="64" applyFont="0" applyFill="0" applyBorder="0" applyProtection="0">
      <alignment horizontal="center"/>
    </xf>
    <xf numFmtId="325" fontId="41" fillId="0" borderId="64" applyFont="0" applyFill="0" applyBorder="0" applyProtection="0">
      <alignment horizontal="center"/>
    </xf>
    <xf numFmtId="325" fontId="41" fillId="0" borderId="64" applyFont="0" applyFill="0" applyBorder="0" applyProtection="0">
      <alignment horizontal="center"/>
    </xf>
    <xf numFmtId="325" fontId="41" fillId="0" borderId="64" applyFont="0" applyFill="0" applyBorder="0" applyProtection="0">
      <alignment horizontal="center"/>
    </xf>
    <xf numFmtId="325" fontId="41" fillId="0" borderId="64" applyFont="0" applyFill="0" applyBorder="0" applyProtection="0">
      <alignment horizontal="center"/>
    </xf>
    <xf numFmtId="325" fontId="41" fillId="0" borderId="64" applyFont="0" applyFill="0" applyBorder="0" applyProtection="0">
      <alignment horizontal="center"/>
    </xf>
    <xf numFmtId="325" fontId="41" fillId="0" borderId="64" applyFont="0" applyFill="0" applyBorder="0" applyProtection="0">
      <alignment horizontal="center"/>
    </xf>
    <xf numFmtId="325" fontId="41" fillId="0" borderId="64" applyFont="0" applyFill="0" applyBorder="0" applyProtection="0">
      <alignment horizontal="center"/>
    </xf>
    <xf numFmtId="325" fontId="41" fillId="0" borderId="64" applyFont="0" applyFill="0" applyBorder="0" applyProtection="0">
      <alignment horizontal="center"/>
    </xf>
    <xf numFmtId="325" fontId="41" fillId="0" borderId="64" applyFont="0" applyFill="0" applyBorder="0" applyProtection="0">
      <alignment horizontal="center"/>
    </xf>
    <xf numFmtId="325" fontId="41" fillId="0" borderId="64" applyFont="0" applyFill="0" applyBorder="0" applyProtection="0">
      <alignment horizontal="center"/>
    </xf>
    <xf numFmtId="325" fontId="41" fillId="0" borderId="64" applyFont="0" applyFill="0" applyBorder="0" applyProtection="0">
      <alignment horizontal="center"/>
    </xf>
    <xf numFmtId="325" fontId="41" fillId="0" borderId="64" applyFont="0" applyFill="0" applyBorder="0" applyProtection="0">
      <alignment horizontal="center"/>
    </xf>
    <xf numFmtId="325" fontId="41" fillId="0" borderId="64" applyFont="0" applyFill="0" applyBorder="0" applyProtection="0">
      <alignment horizontal="center"/>
    </xf>
    <xf numFmtId="325" fontId="41" fillId="0" borderId="64" applyFont="0" applyFill="0" applyBorder="0" applyProtection="0">
      <alignment horizontal="center"/>
    </xf>
    <xf numFmtId="325" fontId="41" fillId="0" borderId="64" applyFont="0" applyFill="0" applyBorder="0" applyProtection="0">
      <alignment horizontal="center"/>
    </xf>
    <xf numFmtId="325" fontId="41" fillId="0" borderId="64" applyFont="0" applyFill="0" applyBorder="0" applyProtection="0">
      <alignment horizontal="center"/>
    </xf>
    <xf numFmtId="325" fontId="41" fillId="0" borderId="64" applyFont="0" applyFill="0" applyBorder="0" applyProtection="0">
      <alignment horizontal="center"/>
    </xf>
    <xf numFmtId="325" fontId="41" fillId="0" borderId="64" applyFont="0" applyFill="0" applyBorder="0" applyProtection="0">
      <alignment horizontal="center"/>
    </xf>
    <xf numFmtId="325" fontId="41" fillId="0" borderId="64" applyFont="0" applyFill="0" applyBorder="0" applyProtection="0">
      <alignment horizontal="center"/>
    </xf>
    <xf numFmtId="325" fontId="41" fillId="0" borderId="64" applyFont="0" applyFill="0" applyBorder="0" applyProtection="0">
      <alignment horizontal="center"/>
    </xf>
    <xf numFmtId="325" fontId="41" fillId="0" borderId="64" applyFont="0" applyFill="0" applyBorder="0" applyProtection="0">
      <alignment horizontal="center"/>
    </xf>
    <xf numFmtId="325" fontId="41" fillId="0" borderId="64" applyFont="0" applyFill="0" applyBorder="0" applyProtection="0">
      <alignment horizontal="center"/>
    </xf>
    <xf numFmtId="325" fontId="41" fillId="0" borderId="64" applyFont="0" applyFill="0" applyBorder="0" applyProtection="0">
      <alignment horizontal="center"/>
    </xf>
    <xf numFmtId="325" fontId="41" fillId="0" borderId="64" applyFont="0" applyFill="0" applyBorder="0" applyProtection="0">
      <alignment horizontal="center"/>
    </xf>
    <xf numFmtId="325" fontId="41" fillId="0" borderId="64" applyFont="0" applyFill="0" applyBorder="0" applyProtection="0">
      <alignment horizontal="center"/>
    </xf>
    <xf numFmtId="325" fontId="41" fillId="0" borderId="64" applyFont="0" applyFill="0" applyBorder="0" applyProtection="0">
      <alignment horizontal="center"/>
    </xf>
    <xf numFmtId="325" fontId="41" fillId="0" borderId="64" applyFont="0" applyFill="0" applyBorder="0" applyProtection="0">
      <alignment horizontal="center"/>
    </xf>
    <xf numFmtId="325" fontId="41" fillId="0" borderId="64" applyFont="0" applyFill="0" applyBorder="0" applyProtection="0">
      <alignment horizontal="center"/>
    </xf>
    <xf numFmtId="325" fontId="41" fillId="0" borderId="64" applyFont="0" applyFill="0" applyBorder="0" applyProtection="0">
      <alignment horizontal="center"/>
    </xf>
    <xf numFmtId="325" fontId="41" fillId="0" borderId="64" applyFont="0" applyFill="0" applyBorder="0" applyProtection="0">
      <alignment horizontal="center"/>
    </xf>
    <xf numFmtId="325" fontId="41" fillId="0" borderId="64" applyFont="0" applyFill="0" applyBorder="0" applyProtection="0">
      <alignment horizontal="center"/>
    </xf>
    <xf numFmtId="325" fontId="41" fillId="0" borderId="64" applyFont="0" applyFill="0" applyBorder="0" applyProtection="0">
      <alignment horizontal="center"/>
    </xf>
    <xf numFmtId="325" fontId="41" fillId="0" borderId="64" applyFont="0" applyFill="0" applyBorder="0" applyProtection="0">
      <alignment horizontal="center"/>
    </xf>
    <xf numFmtId="325" fontId="41" fillId="0" borderId="64" applyFont="0" applyFill="0" applyBorder="0" applyProtection="0">
      <alignment horizontal="center"/>
    </xf>
    <xf numFmtId="325" fontId="41" fillId="0" borderId="64" applyFont="0" applyFill="0" applyBorder="0" applyProtection="0">
      <alignment horizontal="center"/>
    </xf>
    <xf numFmtId="325" fontId="41" fillId="0" borderId="64" applyFont="0" applyFill="0" applyBorder="0" applyProtection="0">
      <alignment horizontal="center"/>
    </xf>
    <xf numFmtId="325" fontId="41" fillId="0" borderId="64" applyFont="0" applyFill="0" applyBorder="0" applyProtection="0">
      <alignment horizontal="center"/>
    </xf>
    <xf numFmtId="325" fontId="41" fillId="0" borderId="64" applyFont="0" applyFill="0" applyBorder="0" applyProtection="0">
      <alignment horizontal="center"/>
    </xf>
    <xf numFmtId="325" fontId="41" fillId="0" borderId="64" applyFont="0" applyFill="0" applyBorder="0" applyProtection="0">
      <alignment horizontal="center"/>
    </xf>
    <xf numFmtId="325" fontId="41" fillId="0" borderId="64" applyFont="0" applyFill="0" applyBorder="0" applyProtection="0">
      <alignment horizontal="center"/>
    </xf>
    <xf numFmtId="325" fontId="41" fillId="0" borderId="64" applyFont="0" applyFill="0" applyBorder="0" applyProtection="0">
      <alignment horizontal="center"/>
    </xf>
    <xf numFmtId="325" fontId="41" fillId="0" borderId="64" applyFont="0" applyFill="0" applyBorder="0" applyProtection="0">
      <alignment horizontal="center"/>
    </xf>
    <xf numFmtId="325" fontId="41" fillId="0" borderId="64" applyFont="0" applyFill="0" applyBorder="0" applyProtection="0">
      <alignment horizontal="center"/>
    </xf>
    <xf numFmtId="325" fontId="41" fillId="0" borderId="64" applyFont="0" applyFill="0" applyBorder="0" applyProtection="0">
      <alignment horizontal="center"/>
    </xf>
    <xf numFmtId="325" fontId="41" fillId="0" borderId="64" applyFont="0" applyFill="0" applyBorder="0" applyProtection="0">
      <alignment horizontal="center"/>
    </xf>
    <xf numFmtId="325" fontId="41" fillId="0" borderId="64" applyFont="0" applyFill="0" applyBorder="0" applyProtection="0">
      <alignment horizontal="center"/>
    </xf>
    <xf numFmtId="325" fontId="41" fillId="0" borderId="64" applyFont="0" applyFill="0" applyBorder="0" applyProtection="0">
      <alignment horizontal="center"/>
    </xf>
    <xf numFmtId="325" fontId="41" fillId="0" borderId="64" applyFont="0" applyFill="0" applyBorder="0" applyProtection="0">
      <alignment horizontal="center"/>
    </xf>
    <xf numFmtId="325" fontId="41" fillId="0" borderId="64" applyFont="0" applyFill="0" applyBorder="0" applyProtection="0">
      <alignment horizontal="center"/>
    </xf>
    <xf numFmtId="325" fontId="41" fillId="0" borderId="64" applyFont="0" applyFill="0" applyBorder="0" applyProtection="0">
      <alignment horizontal="center"/>
    </xf>
    <xf numFmtId="325" fontId="41" fillId="0" borderId="64" applyFont="0" applyFill="0" applyBorder="0" applyProtection="0">
      <alignment horizontal="center"/>
    </xf>
    <xf numFmtId="325" fontId="41" fillId="0" borderId="64" applyFont="0" applyFill="0" applyBorder="0" applyProtection="0">
      <alignment horizontal="center"/>
    </xf>
    <xf numFmtId="325" fontId="41" fillId="0" borderId="64" applyFont="0" applyFill="0" applyBorder="0" applyProtection="0">
      <alignment horizontal="center"/>
    </xf>
    <xf numFmtId="325" fontId="41" fillId="0" borderId="64" applyFont="0" applyFill="0" applyBorder="0" applyProtection="0">
      <alignment horizontal="center"/>
    </xf>
    <xf numFmtId="325" fontId="41" fillId="0" borderId="64" applyFont="0" applyFill="0" applyBorder="0" applyProtection="0">
      <alignment horizontal="center"/>
    </xf>
    <xf numFmtId="325" fontId="41" fillId="0" borderId="64" applyFont="0" applyFill="0" applyBorder="0" applyProtection="0">
      <alignment horizontal="center"/>
    </xf>
    <xf numFmtId="325" fontId="41" fillId="0" borderId="64" applyFont="0" applyFill="0" applyBorder="0" applyProtection="0">
      <alignment horizontal="center"/>
    </xf>
    <xf numFmtId="325" fontId="41" fillId="0" borderId="64" applyFont="0" applyFill="0" applyBorder="0" applyProtection="0">
      <alignment horizontal="center"/>
    </xf>
    <xf numFmtId="325" fontId="41" fillId="0" borderId="64" applyFont="0" applyFill="0" applyBorder="0" applyProtection="0">
      <alignment horizontal="center"/>
    </xf>
    <xf numFmtId="325" fontId="41" fillId="0" borderId="64" applyFont="0" applyFill="0" applyBorder="0" applyProtection="0">
      <alignment horizontal="center"/>
    </xf>
    <xf numFmtId="325" fontId="41" fillId="0" borderId="64" applyFont="0" applyFill="0" applyBorder="0" applyProtection="0">
      <alignment horizontal="center"/>
    </xf>
    <xf numFmtId="325" fontId="41" fillId="0" borderId="64" applyFont="0" applyFill="0" applyBorder="0" applyProtection="0">
      <alignment horizontal="center"/>
    </xf>
    <xf numFmtId="325" fontId="41" fillId="0" borderId="64" applyFont="0" applyFill="0" applyBorder="0" applyProtection="0">
      <alignment horizontal="center"/>
    </xf>
    <xf numFmtId="325" fontId="41" fillId="0" borderId="64" applyFont="0" applyFill="0" applyBorder="0" applyProtection="0">
      <alignment horizontal="center"/>
    </xf>
    <xf numFmtId="325" fontId="41" fillId="0" borderId="64" applyFont="0" applyFill="0" applyBorder="0" applyProtection="0">
      <alignment horizontal="center"/>
    </xf>
    <xf numFmtId="325" fontId="41" fillId="0" borderId="64" applyFont="0" applyFill="0" applyBorder="0" applyProtection="0">
      <alignment horizontal="center"/>
    </xf>
    <xf numFmtId="325" fontId="41" fillId="0" borderId="64" applyFont="0" applyFill="0" applyBorder="0" applyProtection="0">
      <alignment horizontal="center"/>
    </xf>
    <xf numFmtId="325" fontId="41" fillId="0" borderId="64" applyFont="0" applyFill="0" applyBorder="0" applyProtection="0">
      <alignment horizontal="center"/>
    </xf>
    <xf numFmtId="325" fontId="41" fillId="0" borderId="64" applyFont="0" applyFill="0" applyBorder="0" applyProtection="0">
      <alignment horizontal="center"/>
    </xf>
    <xf numFmtId="325" fontId="41" fillId="0" borderId="64" applyFont="0" applyFill="0" applyBorder="0" applyProtection="0">
      <alignment horizontal="center"/>
    </xf>
    <xf numFmtId="325" fontId="41" fillId="0" borderId="64" applyFont="0" applyFill="0" applyBorder="0" applyProtection="0">
      <alignment horizontal="center"/>
    </xf>
    <xf numFmtId="325" fontId="41" fillId="0" borderId="64" applyFont="0" applyFill="0" applyBorder="0" applyProtection="0">
      <alignment horizontal="center"/>
    </xf>
    <xf numFmtId="325" fontId="41" fillId="0" borderId="64" applyFont="0" applyFill="0" applyBorder="0" applyProtection="0">
      <alignment horizontal="center"/>
    </xf>
    <xf numFmtId="325" fontId="41" fillId="0" borderId="64" applyFont="0" applyFill="0" applyBorder="0" applyProtection="0">
      <alignment horizontal="center"/>
    </xf>
    <xf numFmtId="325" fontId="41" fillId="0" borderId="64" applyFont="0" applyFill="0" applyBorder="0" applyProtection="0">
      <alignment horizontal="center"/>
    </xf>
    <xf numFmtId="325" fontId="41" fillId="0" borderId="64" applyFont="0" applyFill="0" applyBorder="0" applyProtection="0">
      <alignment horizontal="center"/>
    </xf>
    <xf numFmtId="325" fontId="41" fillId="0" borderId="64" applyFont="0" applyFill="0" applyBorder="0" applyProtection="0">
      <alignment horizontal="center"/>
    </xf>
    <xf numFmtId="325" fontId="41" fillId="0" borderId="64" applyFont="0" applyFill="0" applyBorder="0" applyProtection="0">
      <alignment horizontal="center"/>
    </xf>
    <xf numFmtId="325" fontId="41" fillId="0" borderId="64" applyFont="0" applyFill="0" applyBorder="0" applyProtection="0">
      <alignment horizontal="center"/>
    </xf>
    <xf numFmtId="325" fontId="41" fillId="0" borderId="64" applyFont="0" applyFill="0" applyBorder="0" applyProtection="0">
      <alignment horizontal="center"/>
    </xf>
    <xf numFmtId="325" fontId="41" fillId="0" borderId="64" applyFont="0" applyFill="0" applyBorder="0" applyProtection="0">
      <alignment horizontal="center"/>
    </xf>
    <xf numFmtId="325" fontId="41" fillId="0" borderId="64" applyFont="0" applyFill="0" applyBorder="0" applyProtection="0">
      <alignment horizontal="center"/>
    </xf>
    <xf numFmtId="325" fontId="41" fillId="0" borderId="64" applyFont="0" applyFill="0" applyBorder="0" applyProtection="0">
      <alignment horizontal="center"/>
    </xf>
    <xf numFmtId="325" fontId="41" fillId="0" borderId="64" applyFont="0" applyFill="0" applyBorder="0" applyProtection="0">
      <alignment horizontal="center"/>
    </xf>
    <xf numFmtId="325" fontId="41" fillId="0" borderId="64" applyFont="0" applyFill="0" applyBorder="0" applyProtection="0">
      <alignment horizontal="center"/>
    </xf>
    <xf numFmtId="325" fontId="41" fillId="0" borderId="64" applyFont="0" applyFill="0" applyBorder="0" applyProtection="0">
      <alignment horizontal="center"/>
    </xf>
    <xf numFmtId="325" fontId="41" fillId="0" borderId="64" applyFont="0" applyFill="0" applyBorder="0" applyProtection="0">
      <alignment horizontal="center"/>
    </xf>
    <xf numFmtId="325" fontId="41" fillId="0" borderId="64" applyFont="0" applyFill="0" applyBorder="0" applyProtection="0">
      <alignment horizontal="center"/>
    </xf>
    <xf numFmtId="325" fontId="41" fillId="0" borderId="64" applyFont="0" applyFill="0" applyBorder="0" applyProtection="0">
      <alignment horizontal="center"/>
    </xf>
    <xf numFmtId="325" fontId="41" fillId="0" borderId="64" applyFont="0" applyFill="0" applyBorder="0" applyProtection="0">
      <alignment horizontal="center"/>
    </xf>
    <xf numFmtId="325" fontId="41" fillId="0" borderId="64" applyFont="0" applyFill="0" applyBorder="0" applyProtection="0">
      <alignment horizontal="center"/>
    </xf>
    <xf numFmtId="325" fontId="41" fillId="0" borderId="64" applyFont="0" applyFill="0" applyBorder="0" applyProtection="0">
      <alignment horizontal="center"/>
    </xf>
    <xf numFmtId="325" fontId="41" fillId="0" borderId="64" applyFont="0" applyFill="0" applyBorder="0" applyProtection="0">
      <alignment horizontal="center"/>
    </xf>
    <xf numFmtId="325" fontId="41" fillId="0" borderId="64" applyFont="0" applyFill="0" applyBorder="0" applyProtection="0">
      <alignment horizontal="center"/>
    </xf>
    <xf numFmtId="325" fontId="41" fillId="0" borderId="64" applyFont="0" applyFill="0" applyBorder="0" applyProtection="0">
      <alignment horizontal="center"/>
    </xf>
    <xf numFmtId="325" fontId="41" fillId="0" borderId="64" applyFont="0" applyFill="0" applyBorder="0" applyProtection="0">
      <alignment horizontal="center"/>
    </xf>
    <xf numFmtId="325" fontId="41" fillId="0" borderId="64" applyFont="0" applyFill="0" applyBorder="0" applyProtection="0">
      <alignment horizontal="center"/>
    </xf>
    <xf numFmtId="325" fontId="41" fillId="0" borderId="64" applyFont="0" applyFill="0" applyBorder="0" applyProtection="0">
      <alignment horizontal="center"/>
    </xf>
    <xf numFmtId="325" fontId="41" fillId="0" borderId="64" applyFont="0" applyFill="0" applyBorder="0" applyProtection="0">
      <alignment horizontal="center"/>
    </xf>
    <xf numFmtId="325" fontId="41" fillId="0" borderId="64" applyFont="0" applyFill="0" applyBorder="0" applyProtection="0">
      <alignment horizontal="center"/>
    </xf>
    <xf numFmtId="325" fontId="41" fillId="0" borderId="64" applyFont="0" applyFill="0" applyBorder="0" applyProtection="0">
      <alignment horizontal="center"/>
    </xf>
    <xf numFmtId="325" fontId="41" fillId="0" borderId="64" applyFont="0" applyFill="0" applyBorder="0" applyProtection="0">
      <alignment horizontal="center"/>
    </xf>
    <xf numFmtId="325" fontId="41" fillId="0" borderId="64" applyFont="0" applyFill="0" applyBorder="0" applyProtection="0">
      <alignment horizontal="center"/>
    </xf>
    <xf numFmtId="325" fontId="41" fillId="0" borderId="64" applyFont="0" applyFill="0" applyBorder="0" applyProtection="0">
      <alignment horizontal="center"/>
    </xf>
    <xf numFmtId="325" fontId="41" fillId="0" borderId="64" applyFont="0" applyFill="0" applyBorder="0" applyProtection="0">
      <alignment horizontal="center"/>
    </xf>
    <xf numFmtId="325" fontId="41" fillId="0" borderId="64" applyFont="0" applyFill="0" applyBorder="0" applyProtection="0">
      <alignment horizontal="center"/>
    </xf>
    <xf numFmtId="325" fontId="41" fillId="0" borderId="64" applyFont="0" applyFill="0" applyBorder="0" applyProtection="0">
      <alignment horizontal="center"/>
    </xf>
    <xf numFmtId="325" fontId="41" fillId="0" borderId="64" applyFont="0" applyFill="0" applyBorder="0" applyProtection="0">
      <alignment horizontal="center"/>
    </xf>
    <xf numFmtId="325" fontId="41" fillId="0" borderId="64" applyFont="0" applyFill="0" applyBorder="0" applyProtection="0">
      <alignment horizontal="center"/>
    </xf>
    <xf numFmtId="325" fontId="41" fillId="0" borderId="64" applyFont="0" applyFill="0" applyBorder="0" applyProtection="0">
      <alignment horizontal="center"/>
    </xf>
    <xf numFmtId="325" fontId="41" fillId="0" borderId="64" applyFont="0" applyFill="0" applyBorder="0" applyProtection="0">
      <alignment horizontal="center"/>
    </xf>
    <xf numFmtId="325" fontId="41" fillId="0" borderId="64" applyFont="0" applyFill="0" applyBorder="0" applyProtection="0">
      <alignment horizontal="center"/>
    </xf>
    <xf numFmtId="325" fontId="41" fillId="0" borderId="64" applyFont="0" applyFill="0" applyBorder="0" applyProtection="0">
      <alignment horizontal="center"/>
    </xf>
    <xf numFmtId="325" fontId="41" fillId="0" borderId="64" applyFont="0" applyFill="0" applyBorder="0" applyProtection="0">
      <alignment horizontal="center"/>
    </xf>
    <xf numFmtId="325" fontId="41" fillId="0" borderId="64" applyFont="0" applyFill="0" applyBorder="0" applyProtection="0">
      <alignment horizontal="center"/>
    </xf>
    <xf numFmtId="325" fontId="41" fillId="0" borderId="64" applyFont="0" applyFill="0" applyBorder="0" applyProtection="0">
      <alignment horizontal="center"/>
    </xf>
    <xf numFmtId="325" fontId="41" fillId="0" borderId="64" applyFont="0" applyFill="0" applyBorder="0" applyProtection="0">
      <alignment horizontal="center"/>
    </xf>
    <xf numFmtId="325" fontId="41" fillId="0" borderId="64" applyFont="0" applyFill="0" applyBorder="0" applyProtection="0">
      <alignment horizontal="center"/>
    </xf>
    <xf numFmtId="325" fontId="41" fillId="0" borderId="64" applyFont="0" applyFill="0" applyBorder="0" applyProtection="0">
      <alignment horizontal="center"/>
    </xf>
    <xf numFmtId="325" fontId="41" fillId="0" borderId="64" applyFont="0" applyFill="0" applyBorder="0" applyProtection="0">
      <alignment horizontal="center"/>
    </xf>
    <xf numFmtId="325" fontId="41" fillId="0" borderId="64" applyFont="0" applyFill="0" applyBorder="0" applyProtection="0">
      <alignment horizontal="center"/>
    </xf>
    <xf numFmtId="325" fontId="41" fillId="0" borderId="64" applyFont="0" applyFill="0" applyBorder="0" applyProtection="0">
      <alignment horizontal="center"/>
    </xf>
    <xf numFmtId="325" fontId="41" fillId="0" borderId="64" applyFont="0" applyFill="0" applyBorder="0" applyProtection="0">
      <alignment horizontal="center"/>
    </xf>
    <xf numFmtId="325" fontId="41" fillId="0" borderId="64" applyFont="0" applyFill="0" applyBorder="0" applyProtection="0">
      <alignment horizontal="center"/>
    </xf>
    <xf numFmtId="325" fontId="41" fillId="0" borderId="64" applyFont="0" applyFill="0" applyBorder="0" applyProtection="0">
      <alignment horizontal="center"/>
    </xf>
    <xf numFmtId="325" fontId="41" fillId="0" borderId="64" applyFont="0" applyFill="0" applyBorder="0" applyProtection="0">
      <alignment horizontal="center"/>
    </xf>
    <xf numFmtId="325" fontId="41" fillId="0" borderId="64" applyFont="0" applyFill="0" applyBorder="0" applyProtection="0">
      <alignment horizontal="center"/>
    </xf>
    <xf numFmtId="325" fontId="41" fillId="0" borderId="64" applyFont="0" applyFill="0" applyBorder="0" applyProtection="0">
      <alignment horizontal="center"/>
    </xf>
    <xf numFmtId="325" fontId="41" fillId="0" borderId="64" applyFont="0" applyFill="0" applyBorder="0" applyProtection="0">
      <alignment horizontal="center"/>
    </xf>
    <xf numFmtId="325" fontId="41" fillId="0" borderId="64" applyFont="0" applyFill="0" applyBorder="0" applyProtection="0">
      <alignment horizontal="center"/>
    </xf>
    <xf numFmtId="325" fontId="41" fillId="0" borderId="64" applyFont="0" applyFill="0" applyBorder="0" applyProtection="0">
      <alignment horizontal="center"/>
    </xf>
    <xf numFmtId="325" fontId="41" fillId="0" borderId="64" applyFont="0" applyFill="0" applyBorder="0" applyProtection="0">
      <alignment horizontal="center"/>
    </xf>
    <xf numFmtId="325" fontId="41" fillId="0" borderId="64" applyFont="0" applyFill="0" applyBorder="0" applyProtection="0">
      <alignment horizontal="center"/>
    </xf>
    <xf numFmtId="325" fontId="41" fillId="0" borderId="64" applyFont="0" applyFill="0" applyBorder="0" applyProtection="0">
      <alignment horizontal="center"/>
    </xf>
    <xf numFmtId="325" fontId="41" fillId="0" borderId="64" applyFont="0" applyFill="0" applyBorder="0" applyProtection="0">
      <alignment horizontal="center"/>
    </xf>
    <xf numFmtId="325" fontId="41" fillId="0" borderId="64" applyFont="0" applyFill="0" applyBorder="0" applyProtection="0">
      <alignment horizontal="center"/>
    </xf>
    <xf numFmtId="325" fontId="41" fillId="0" borderId="64" applyFont="0" applyFill="0" applyBorder="0" applyProtection="0">
      <alignment horizontal="center"/>
    </xf>
    <xf numFmtId="325" fontId="41" fillId="0" borderId="64" applyFont="0" applyFill="0" applyBorder="0" applyProtection="0">
      <alignment horizontal="center"/>
    </xf>
    <xf numFmtId="325" fontId="41" fillId="0" borderId="64" applyFont="0" applyFill="0" applyBorder="0" applyProtection="0">
      <alignment horizontal="center"/>
    </xf>
    <xf numFmtId="325" fontId="41" fillId="0" borderId="64" applyFont="0" applyFill="0" applyBorder="0" applyProtection="0">
      <alignment horizontal="center"/>
    </xf>
    <xf numFmtId="325" fontId="41" fillId="0" borderId="64" applyFont="0" applyFill="0" applyBorder="0" applyProtection="0">
      <alignment horizontal="center"/>
    </xf>
    <xf numFmtId="325" fontId="41" fillId="0" borderId="64" applyFont="0" applyFill="0" applyBorder="0" applyProtection="0">
      <alignment horizontal="center"/>
    </xf>
    <xf numFmtId="325" fontId="41" fillId="0" borderId="64" applyFont="0" applyFill="0" applyBorder="0" applyProtection="0">
      <alignment horizontal="center"/>
    </xf>
    <xf numFmtId="325" fontId="41" fillId="0" borderId="64" applyFont="0" applyFill="0" applyBorder="0" applyProtection="0">
      <alignment horizontal="center"/>
    </xf>
    <xf numFmtId="325" fontId="41" fillId="0" borderId="64" applyFont="0" applyFill="0" applyBorder="0" applyProtection="0">
      <alignment horizontal="center"/>
    </xf>
    <xf numFmtId="325" fontId="41" fillId="0" borderId="64" applyFont="0" applyFill="0" applyBorder="0" applyProtection="0">
      <alignment horizontal="center"/>
    </xf>
    <xf numFmtId="325" fontId="41" fillId="0" borderId="64" applyFont="0" applyFill="0" applyBorder="0" applyProtection="0">
      <alignment horizontal="center"/>
    </xf>
    <xf numFmtId="325" fontId="41" fillId="0" borderId="64" applyFont="0" applyFill="0" applyBorder="0" applyProtection="0">
      <alignment horizontal="center"/>
    </xf>
    <xf numFmtId="325" fontId="41" fillId="0" borderId="64" applyFont="0" applyFill="0" applyBorder="0" applyProtection="0">
      <alignment horizontal="center"/>
    </xf>
    <xf numFmtId="325" fontId="41" fillId="0" borderId="64" applyFont="0" applyFill="0" applyBorder="0" applyProtection="0">
      <alignment horizontal="center"/>
    </xf>
    <xf numFmtId="325" fontId="41" fillId="0" borderId="64" applyFont="0" applyFill="0" applyBorder="0" applyProtection="0">
      <alignment horizontal="center"/>
    </xf>
    <xf numFmtId="325" fontId="41" fillId="0" borderId="64" applyFont="0" applyFill="0" applyBorder="0" applyProtection="0">
      <alignment horizontal="center"/>
    </xf>
    <xf numFmtId="325" fontId="41" fillId="0" borderId="64" applyFont="0" applyFill="0" applyBorder="0" applyProtection="0">
      <alignment horizontal="center"/>
    </xf>
    <xf numFmtId="325" fontId="41" fillId="0" borderId="64" applyFont="0" applyFill="0" applyBorder="0" applyProtection="0">
      <alignment horizontal="center"/>
    </xf>
    <xf numFmtId="325" fontId="41" fillId="0" borderId="64" applyFont="0" applyFill="0" applyBorder="0" applyProtection="0">
      <alignment horizontal="center"/>
    </xf>
    <xf numFmtId="325" fontId="41" fillId="0" borderId="64" applyFont="0" applyFill="0" applyBorder="0" applyProtection="0">
      <alignment horizontal="center"/>
    </xf>
    <xf numFmtId="325" fontId="41" fillId="0" borderId="64" applyFont="0" applyFill="0" applyBorder="0" applyProtection="0">
      <alignment horizontal="center"/>
    </xf>
    <xf numFmtId="325" fontId="41" fillId="0" borderId="64" applyFont="0" applyFill="0" applyBorder="0" applyProtection="0">
      <alignment horizontal="center"/>
    </xf>
    <xf numFmtId="325" fontId="41" fillId="0" borderId="64" applyFont="0" applyFill="0" applyBorder="0" applyProtection="0">
      <alignment horizontal="center"/>
    </xf>
    <xf numFmtId="325" fontId="41" fillId="0" borderId="64" applyFont="0" applyFill="0" applyBorder="0" applyProtection="0">
      <alignment horizontal="center"/>
    </xf>
    <xf numFmtId="325" fontId="41" fillId="0" borderId="64" applyFont="0" applyFill="0" applyBorder="0" applyProtection="0">
      <alignment horizontal="center"/>
    </xf>
    <xf numFmtId="325" fontId="41" fillId="0" borderId="64" applyFont="0" applyFill="0" applyBorder="0" applyProtection="0">
      <alignment horizontal="center"/>
    </xf>
    <xf numFmtId="325" fontId="41" fillId="0" borderId="64" applyFont="0" applyFill="0" applyBorder="0" applyProtection="0">
      <alignment horizontal="center"/>
    </xf>
    <xf numFmtId="325" fontId="41" fillId="0" borderId="64" applyFont="0" applyFill="0" applyBorder="0" applyProtection="0">
      <alignment horizontal="center"/>
    </xf>
    <xf numFmtId="325" fontId="41" fillId="0" borderId="64" applyFont="0" applyFill="0" applyBorder="0" applyProtection="0">
      <alignment horizontal="center"/>
    </xf>
    <xf numFmtId="325" fontId="41" fillId="0" borderId="64" applyFont="0" applyFill="0" applyBorder="0" applyProtection="0">
      <alignment horizontal="center"/>
    </xf>
    <xf numFmtId="325" fontId="41" fillId="0" borderId="64" applyFont="0" applyFill="0" applyBorder="0" applyProtection="0">
      <alignment horizontal="center"/>
    </xf>
    <xf numFmtId="325" fontId="41" fillId="0" borderId="64" applyFont="0" applyFill="0" applyBorder="0" applyProtection="0">
      <alignment horizontal="center"/>
    </xf>
    <xf numFmtId="325" fontId="41" fillId="0" borderId="64" applyFont="0" applyFill="0" applyBorder="0" applyProtection="0">
      <alignment horizontal="center"/>
    </xf>
    <xf numFmtId="325" fontId="41" fillId="0" borderId="64" applyFont="0" applyFill="0" applyBorder="0" applyProtection="0">
      <alignment horizontal="center"/>
    </xf>
    <xf numFmtId="325" fontId="41" fillId="0" borderId="64" applyFont="0" applyFill="0" applyBorder="0" applyProtection="0">
      <alignment horizontal="center"/>
    </xf>
    <xf numFmtId="325" fontId="41" fillId="0" borderId="64" applyFont="0" applyFill="0" applyBorder="0" applyProtection="0">
      <alignment horizontal="center"/>
    </xf>
    <xf numFmtId="325" fontId="41" fillId="0" borderId="64" applyFont="0" applyFill="0" applyBorder="0" applyProtection="0">
      <alignment horizontal="center"/>
    </xf>
    <xf numFmtId="325" fontId="41" fillId="0" borderId="64" applyFont="0" applyFill="0" applyBorder="0" applyProtection="0">
      <alignment horizontal="center"/>
    </xf>
    <xf numFmtId="325" fontId="41" fillId="0" borderId="64" applyFont="0" applyFill="0" applyBorder="0" applyProtection="0">
      <alignment horizontal="center"/>
    </xf>
    <xf numFmtId="325" fontId="41" fillId="0" borderId="64" applyFont="0" applyFill="0" applyBorder="0" applyProtection="0">
      <alignment horizontal="center"/>
    </xf>
    <xf numFmtId="325" fontId="41" fillId="0" borderId="64" applyFont="0" applyFill="0" applyBorder="0" applyProtection="0">
      <alignment horizontal="center"/>
    </xf>
    <xf numFmtId="325" fontId="41" fillId="0" borderId="64" applyFont="0" applyFill="0" applyBorder="0" applyProtection="0">
      <alignment horizontal="center"/>
    </xf>
    <xf numFmtId="325" fontId="41" fillId="0" borderId="64" applyFont="0" applyFill="0" applyBorder="0" applyProtection="0">
      <alignment horizontal="center"/>
    </xf>
    <xf numFmtId="325" fontId="41" fillId="0" borderId="64" applyFont="0" applyFill="0" applyBorder="0" applyProtection="0">
      <alignment horizontal="center"/>
    </xf>
    <xf numFmtId="325" fontId="41" fillId="0" borderId="64" applyFont="0" applyFill="0" applyBorder="0" applyProtection="0">
      <alignment horizontal="center"/>
    </xf>
    <xf numFmtId="325" fontId="41" fillId="0" borderId="64" applyFont="0" applyFill="0" applyBorder="0" applyProtection="0">
      <alignment horizontal="center"/>
    </xf>
    <xf numFmtId="325" fontId="41" fillId="0" borderId="64" applyFont="0" applyFill="0" applyBorder="0" applyProtection="0">
      <alignment horizontal="center"/>
    </xf>
    <xf numFmtId="325" fontId="41" fillId="0" borderId="64" applyFont="0" applyFill="0" applyBorder="0" applyProtection="0">
      <alignment horizontal="center"/>
    </xf>
    <xf numFmtId="325" fontId="41" fillId="0" borderId="64" applyFont="0" applyFill="0" applyBorder="0" applyProtection="0">
      <alignment horizontal="center"/>
    </xf>
    <xf numFmtId="325" fontId="41" fillId="0" borderId="64" applyFont="0" applyFill="0" applyBorder="0" applyProtection="0">
      <alignment horizontal="center"/>
    </xf>
    <xf numFmtId="325" fontId="41" fillId="0" borderId="64" applyFont="0" applyFill="0" applyBorder="0" applyProtection="0">
      <alignment horizontal="center"/>
    </xf>
    <xf numFmtId="325" fontId="41" fillId="0" borderId="64" applyFont="0" applyFill="0" applyBorder="0" applyProtection="0">
      <alignment horizontal="center"/>
    </xf>
    <xf numFmtId="325" fontId="41" fillId="0" borderId="64" applyFont="0" applyFill="0" applyBorder="0" applyProtection="0">
      <alignment horizontal="center"/>
    </xf>
    <xf numFmtId="325" fontId="41" fillId="0" borderId="64" applyFont="0" applyFill="0" applyBorder="0" applyProtection="0">
      <alignment horizontal="center"/>
    </xf>
    <xf numFmtId="325" fontId="41" fillId="0" borderId="64" applyFont="0" applyFill="0" applyBorder="0" applyProtection="0">
      <alignment horizontal="center"/>
    </xf>
    <xf numFmtId="325" fontId="41" fillId="0" borderId="64" applyFont="0" applyFill="0" applyBorder="0" applyProtection="0">
      <alignment horizontal="center"/>
    </xf>
    <xf numFmtId="325" fontId="41" fillId="0" borderId="64" applyFont="0" applyFill="0" applyBorder="0" applyProtection="0">
      <alignment horizontal="center"/>
    </xf>
    <xf numFmtId="325" fontId="41" fillId="0" borderId="64" applyFont="0" applyFill="0" applyBorder="0" applyProtection="0">
      <alignment horizontal="center"/>
    </xf>
    <xf numFmtId="325" fontId="41" fillId="0" borderId="64" applyFont="0" applyFill="0" applyBorder="0" applyProtection="0">
      <alignment horizontal="center"/>
    </xf>
    <xf numFmtId="325" fontId="41" fillId="0" borderId="64" applyFont="0" applyFill="0" applyBorder="0" applyProtection="0">
      <alignment horizontal="center"/>
    </xf>
    <xf numFmtId="325" fontId="41" fillId="0" borderId="64" applyFont="0" applyFill="0" applyBorder="0" applyProtection="0">
      <alignment horizontal="center"/>
    </xf>
    <xf numFmtId="325" fontId="41" fillId="0" borderId="64" applyFont="0" applyFill="0" applyBorder="0" applyProtection="0">
      <alignment horizontal="center"/>
    </xf>
    <xf numFmtId="325" fontId="41" fillId="0" borderId="64" applyFont="0" applyFill="0" applyBorder="0" applyProtection="0">
      <alignment horizontal="center"/>
    </xf>
    <xf numFmtId="325" fontId="41" fillId="0" borderId="64" applyFont="0" applyFill="0" applyBorder="0" applyProtection="0">
      <alignment horizontal="center"/>
    </xf>
    <xf numFmtId="325" fontId="41" fillId="0" borderId="64" applyFont="0" applyFill="0" applyBorder="0" applyProtection="0">
      <alignment horizontal="center"/>
    </xf>
    <xf numFmtId="325" fontId="41" fillId="0" borderId="64" applyFont="0" applyFill="0" applyBorder="0" applyProtection="0">
      <alignment horizontal="center"/>
    </xf>
    <xf numFmtId="325" fontId="41" fillId="0" borderId="64" applyFont="0" applyFill="0" applyBorder="0" applyProtection="0">
      <alignment horizontal="center"/>
    </xf>
    <xf numFmtId="325" fontId="41" fillId="0" borderId="64" applyFont="0" applyFill="0" applyBorder="0" applyProtection="0">
      <alignment horizontal="center"/>
    </xf>
    <xf numFmtId="325" fontId="41" fillId="0" borderId="64" applyFont="0" applyFill="0" applyBorder="0" applyProtection="0">
      <alignment horizontal="center"/>
    </xf>
    <xf numFmtId="325" fontId="41" fillId="0" borderId="64" applyFont="0" applyFill="0" applyBorder="0" applyProtection="0">
      <alignment horizontal="center"/>
    </xf>
    <xf numFmtId="325" fontId="41" fillId="0" borderId="64" applyFont="0" applyFill="0" applyBorder="0" applyProtection="0">
      <alignment horizontal="center"/>
    </xf>
    <xf numFmtId="325" fontId="41" fillId="0" borderId="64" applyFont="0" applyFill="0" applyBorder="0" applyProtection="0">
      <alignment horizontal="center"/>
    </xf>
    <xf numFmtId="325" fontId="41" fillId="0" borderId="64" applyFont="0" applyFill="0" applyBorder="0" applyProtection="0">
      <alignment horizontal="center"/>
    </xf>
    <xf numFmtId="325" fontId="41" fillId="0" borderId="64" applyFont="0" applyFill="0" applyBorder="0" applyProtection="0">
      <alignment horizontal="center"/>
    </xf>
    <xf numFmtId="325" fontId="41" fillId="0" borderId="64" applyFont="0" applyFill="0" applyBorder="0" applyProtection="0">
      <alignment horizontal="center"/>
    </xf>
    <xf numFmtId="325" fontId="41" fillId="0" borderId="64" applyFont="0" applyFill="0" applyBorder="0" applyProtection="0">
      <alignment horizontal="center"/>
    </xf>
    <xf numFmtId="325" fontId="41" fillId="0" borderId="64" applyFont="0" applyFill="0" applyBorder="0" applyProtection="0">
      <alignment horizontal="center"/>
    </xf>
    <xf numFmtId="325" fontId="41" fillId="0" borderId="64" applyFont="0" applyFill="0" applyBorder="0" applyProtection="0">
      <alignment horizontal="center"/>
    </xf>
    <xf numFmtId="325" fontId="41" fillId="0" borderId="64" applyFont="0" applyFill="0" applyBorder="0" applyProtection="0">
      <alignment horizontal="center"/>
    </xf>
    <xf numFmtId="325" fontId="41" fillId="0" borderId="64" applyFont="0" applyFill="0" applyBorder="0" applyProtection="0">
      <alignment horizontal="center"/>
    </xf>
    <xf numFmtId="325" fontId="41" fillId="0" borderId="64" applyFont="0" applyFill="0" applyBorder="0" applyProtection="0">
      <alignment horizontal="center"/>
    </xf>
    <xf numFmtId="325" fontId="41" fillId="0" borderId="64" applyFont="0" applyFill="0" applyBorder="0" applyProtection="0">
      <alignment horizontal="center"/>
    </xf>
    <xf numFmtId="325" fontId="41" fillId="0" borderId="64" applyFont="0" applyFill="0" applyBorder="0" applyProtection="0">
      <alignment horizontal="center"/>
    </xf>
    <xf numFmtId="325" fontId="41" fillId="0" borderId="64" applyFont="0" applyFill="0" applyBorder="0" applyProtection="0">
      <alignment horizontal="center"/>
    </xf>
    <xf numFmtId="325" fontId="41" fillId="0" borderId="64" applyFont="0" applyFill="0" applyBorder="0" applyProtection="0">
      <alignment horizontal="center"/>
    </xf>
    <xf numFmtId="325" fontId="41" fillId="0" borderId="64" applyFont="0" applyFill="0" applyBorder="0" applyProtection="0">
      <alignment horizontal="center"/>
    </xf>
    <xf numFmtId="325" fontId="41" fillId="0" borderId="64" applyFont="0" applyFill="0" applyBorder="0" applyProtection="0">
      <alignment horizontal="center"/>
    </xf>
    <xf numFmtId="325" fontId="41" fillId="0" borderId="64" applyFont="0" applyFill="0" applyBorder="0" applyProtection="0">
      <alignment horizontal="center"/>
    </xf>
    <xf numFmtId="325" fontId="41" fillId="0" borderId="64" applyFont="0" applyFill="0" applyBorder="0" applyProtection="0">
      <alignment horizontal="center"/>
    </xf>
    <xf numFmtId="325" fontId="41" fillId="0" borderId="64" applyFont="0" applyFill="0" applyBorder="0" applyProtection="0">
      <alignment horizontal="center"/>
    </xf>
    <xf numFmtId="325" fontId="41" fillId="0" borderId="64" applyFont="0" applyFill="0" applyBorder="0" applyProtection="0">
      <alignment horizontal="center"/>
    </xf>
    <xf numFmtId="325" fontId="41" fillId="0" borderId="64" applyFont="0" applyFill="0" applyBorder="0" applyProtection="0">
      <alignment horizontal="center"/>
    </xf>
    <xf numFmtId="325" fontId="41" fillId="0" borderId="64" applyFont="0" applyFill="0" applyBorder="0" applyProtection="0">
      <alignment horizontal="center"/>
    </xf>
    <xf numFmtId="325" fontId="41" fillId="0" borderId="64" applyFont="0" applyFill="0" applyBorder="0" applyProtection="0">
      <alignment horizontal="center"/>
    </xf>
    <xf numFmtId="325" fontId="41" fillId="0" borderId="64" applyFont="0" applyFill="0" applyBorder="0" applyProtection="0">
      <alignment horizontal="center"/>
    </xf>
    <xf numFmtId="325" fontId="41" fillId="0" borderId="64" applyFont="0" applyFill="0" applyBorder="0" applyProtection="0">
      <alignment horizontal="center"/>
    </xf>
    <xf numFmtId="325" fontId="41" fillId="0" borderId="64" applyFont="0" applyFill="0" applyBorder="0" applyProtection="0">
      <alignment horizontal="center"/>
    </xf>
    <xf numFmtId="325" fontId="41" fillId="0" borderId="64" applyFont="0" applyFill="0" applyBorder="0" applyProtection="0">
      <alignment horizontal="center"/>
    </xf>
    <xf numFmtId="325" fontId="41" fillId="0" borderId="64" applyFont="0" applyFill="0" applyBorder="0" applyProtection="0">
      <alignment horizontal="center"/>
    </xf>
    <xf numFmtId="325" fontId="41" fillId="0" borderId="64" applyFont="0" applyFill="0" applyBorder="0" applyProtection="0">
      <alignment horizontal="center"/>
    </xf>
    <xf numFmtId="325" fontId="41" fillId="0" borderId="64" applyFont="0" applyFill="0" applyBorder="0" applyProtection="0">
      <alignment horizontal="center"/>
    </xf>
    <xf numFmtId="325" fontId="41" fillId="0" borderId="64" applyFont="0" applyFill="0" applyBorder="0" applyProtection="0">
      <alignment horizontal="center"/>
    </xf>
    <xf numFmtId="325" fontId="41" fillId="0" borderId="64" applyFont="0" applyFill="0" applyBorder="0" applyProtection="0">
      <alignment horizontal="center"/>
    </xf>
    <xf numFmtId="325" fontId="41" fillId="0" borderId="64" applyFont="0" applyFill="0" applyBorder="0" applyProtection="0">
      <alignment horizontal="center"/>
    </xf>
    <xf numFmtId="325" fontId="41" fillId="0" borderId="64" applyFont="0" applyFill="0" applyBorder="0" applyProtection="0">
      <alignment horizontal="center"/>
    </xf>
    <xf numFmtId="325" fontId="41" fillId="0" borderId="64" applyFont="0" applyFill="0" applyBorder="0" applyProtection="0">
      <alignment horizontal="center"/>
    </xf>
    <xf numFmtId="325" fontId="41" fillId="0" borderId="64" applyFont="0" applyFill="0" applyBorder="0" applyProtection="0">
      <alignment horizontal="center"/>
    </xf>
    <xf numFmtId="325" fontId="41" fillId="0" borderId="64" applyFont="0" applyFill="0" applyBorder="0" applyProtection="0">
      <alignment horizontal="center"/>
    </xf>
    <xf numFmtId="325" fontId="41" fillId="0" borderId="64" applyFont="0" applyFill="0" applyBorder="0" applyProtection="0">
      <alignment horizontal="center"/>
    </xf>
    <xf numFmtId="325" fontId="41" fillId="0" borderId="64" applyFont="0" applyFill="0" applyBorder="0" applyProtection="0">
      <alignment horizontal="center"/>
    </xf>
    <xf numFmtId="325" fontId="41" fillId="0" borderId="64" applyFont="0" applyFill="0" applyBorder="0" applyProtection="0">
      <alignment horizontal="center"/>
    </xf>
    <xf numFmtId="325" fontId="41" fillId="0" borderId="64" applyFont="0" applyFill="0" applyBorder="0" applyProtection="0">
      <alignment horizontal="center"/>
    </xf>
    <xf numFmtId="325" fontId="41" fillId="0" borderId="64" applyFont="0" applyFill="0" applyBorder="0" applyProtection="0">
      <alignment horizontal="center"/>
    </xf>
    <xf numFmtId="325" fontId="41" fillId="0" borderId="64" applyFont="0" applyFill="0" applyBorder="0" applyProtection="0">
      <alignment horizontal="center"/>
    </xf>
    <xf numFmtId="325" fontId="41" fillId="0" borderId="64" applyFont="0" applyFill="0" applyBorder="0" applyProtection="0">
      <alignment horizontal="center"/>
    </xf>
    <xf numFmtId="325" fontId="41" fillId="0" borderId="64" applyFont="0" applyFill="0" applyBorder="0" applyProtection="0">
      <alignment horizontal="center"/>
    </xf>
    <xf numFmtId="325" fontId="41" fillId="0" borderId="64" applyFont="0" applyFill="0" applyBorder="0" applyProtection="0">
      <alignment horizontal="center"/>
    </xf>
    <xf numFmtId="325" fontId="41" fillId="0" borderId="64" applyFont="0" applyFill="0" applyBorder="0" applyProtection="0">
      <alignment horizontal="center"/>
    </xf>
    <xf numFmtId="325" fontId="41" fillId="0" borderId="64" applyFont="0" applyFill="0" applyBorder="0" applyProtection="0">
      <alignment horizontal="center"/>
    </xf>
    <xf numFmtId="325" fontId="41" fillId="0" borderId="64" applyFont="0" applyFill="0" applyBorder="0" applyProtection="0">
      <alignment horizontal="center"/>
    </xf>
    <xf numFmtId="325" fontId="41" fillId="0" borderId="64" applyFont="0" applyFill="0" applyBorder="0" applyProtection="0">
      <alignment horizontal="center"/>
    </xf>
    <xf numFmtId="325" fontId="41" fillId="0" borderId="64" applyFont="0" applyFill="0" applyBorder="0" applyProtection="0">
      <alignment horizontal="center"/>
    </xf>
    <xf numFmtId="325" fontId="41" fillId="0" borderId="64" applyFont="0" applyFill="0" applyBorder="0" applyProtection="0">
      <alignment horizontal="center"/>
    </xf>
    <xf numFmtId="325" fontId="41" fillId="0" borderId="64" applyFont="0" applyFill="0" applyBorder="0" applyProtection="0">
      <alignment horizontal="center"/>
    </xf>
    <xf numFmtId="325" fontId="41" fillId="0" borderId="64" applyFont="0" applyFill="0" applyBorder="0" applyProtection="0">
      <alignment horizontal="center"/>
    </xf>
    <xf numFmtId="325" fontId="41" fillId="0" borderId="64" applyFont="0" applyFill="0" applyBorder="0" applyProtection="0">
      <alignment horizontal="center"/>
    </xf>
    <xf numFmtId="325" fontId="41" fillId="0" borderId="64" applyFont="0" applyFill="0" applyBorder="0" applyProtection="0">
      <alignment horizontal="center"/>
    </xf>
    <xf numFmtId="325" fontId="41" fillId="0" borderId="64" applyFont="0" applyFill="0" applyBorder="0" applyProtection="0">
      <alignment horizontal="center"/>
    </xf>
    <xf numFmtId="325" fontId="41" fillId="0" borderId="64" applyFont="0" applyFill="0" applyBorder="0" applyProtection="0">
      <alignment horizontal="center"/>
    </xf>
    <xf numFmtId="325" fontId="41" fillId="0" borderId="64" applyFont="0" applyFill="0" applyBorder="0" applyProtection="0">
      <alignment horizontal="center"/>
    </xf>
    <xf numFmtId="325" fontId="41" fillId="0" borderId="64" applyFont="0" applyFill="0" applyBorder="0" applyProtection="0">
      <alignment horizontal="center"/>
    </xf>
    <xf numFmtId="325" fontId="41" fillId="0" borderId="64" applyFont="0" applyFill="0" applyBorder="0" applyProtection="0">
      <alignment horizontal="center"/>
    </xf>
    <xf numFmtId="325" fontId="41" fillId="0" borderId="64" applyFont="0" applyFill="0" applyBorder="0" applyProtection="0">
      <alignment horizontal="center"/>
    </xf>
    <xf numFmtId="325" fontId="41" fillId="0" borderId="64" applyFont="0" applyFill="0" applyBorder="0" applyProtection="0">
      <alignment horizontal="center"/>
    </xf>
    <xf numFmtId="325" fontId="41" fillId="0" borderId="64" applyFont="0" applyFill="0" applyBorder="0" applyProtection="0">
      <alignment horizontal="center"/>
    </xf>
    <xf numFmtId="325" fontId="41" fillId="0" borderId="64" applyFont="0" applyFill="0" applyBorder="0" applyProtection="0">
      <alignment horizontal="center"/>
    </xf>
    <xf numFmtId="325" fontId="41" fillId="0" borderId="64" applyFont="0" applyFill="0" applyBorder="0" applyProtection="0">
      <alignment horizontal="center"/>
    </xf>
    <xf numFmtId="325" fontId="41" fillId="0" borderId="64" applyFont="0" applyFill="0" applyBorder="0" applyProtection="0">
      <alignment horizontal="center"/>
    </xf>
    <xf numFmtId="325" fontId="41" fillId="0" borderId="64" applyFont="0" applyFill="0" applyBorder="0" applyProtection="0">
      <alignment horizontal="center"/>
    </xf>
    <xf numFmtId="325" fontId="41" fillId="0" borderId="64" applyFont="0" applyFill="0" applyBorder="0" applyProtection="0">
      <alignment horizontal="center"/>
    </xf>
    <xf numFmtId="325" fontId="41" fillId="0" borderId="64" applyFont="0" applyFill="0" applyBorder="0" applyProtection="0">
      <alignment horizontal="center"/>
    </xf>
    <xf numFmtId="325" fontId="41" fillId="0" borderId="64" applyFont="0" applyFill="0" applyBorder="0" applyProtection="0">
      <alignment horizontal="center"/>
    </xf>
    <xf numFmtId="325" fontId="41" fillId="0" borderId="64" applyFont="0" applyFill="0" applyBorder="0" applyProtection="0">
      <alignment horizontal="center"/>
    </xf>
    <xf numFmtId="325" fontId="41" fillId="0" borderId="64" applyFont="0" applyFill="0" applyBorder="0" applyProtection="0">
      <alignment horizontal="center"/>
    </xf>
    <xf numFmtId="325" fontId="41" fillId="0" borderId="64" applyFont="0" applyFill="0" applyBorder="0" applyProtection="0">
      <alignment horizontal="center"/>
    </xf>
    <xf numFmtId="325" fontId="41" fillId="0" borderId="64" applyFont="0" applyFill="0" applyBorder="0" applyProtection="0">
      <alignment horizontal="center"/>
    </xf>
    <xf numFmtId="325" fontId="41" fillId="0" borderId="64" applyFont="0" applyFill="0" applyBorder="0" applyProtection="0">
      <alignment horizontal="center"/>
    </xf>
    <xf numFmtId="325" fontId="41" fillId="0" borderId="64" applyFont="0" applyFill="0" applyBorder="0" applyProtection="0">
      <alignment horizontal="center"/>
    </xf>
    <xf numFmtId="325" fontId="41" fillId="0" borderId="64" applyFont="0" applyFill="0" applyBorder="0" applyProtection="0">
      <alignment horizontal="center"/>
    </xf>
    <xf numFmtId="325" fontId="41" fillId="0" borderId="64" applyFont="0" applyFill="0" applyBorder="0" applyProtection="0">
      <alignment horizontal="center"/>
    </xf>
    <xf numFmtId="325" fontId="41" fillId="0" borderId="64" applyFont="0" applyFill="0" applyBorder="0" applyProtection="0">
      <alignment horizontal="center"/>
    </xf>
    <xf numFmtId="325" fontId="41" fillId="0" borderId="64" applyFont="0" applyFill="0" applyBorder="0" applyProtection="0">
      <alignment horizontal="center"/>
    </xf>
    <xf numFmtId="325" fontId="41" fillId="0" borderId="64" applyFont="0" applyFill="0" applyBorder="0" applyProtection="0">
      <alignment horizontal="center"/>
    </xf>
    <xf numFmtId="325" fontId="41" fillId="0" borderId="64" applyFont="0" applyFill="0" applyBorder="0" applyProtection="0">
      <alignment horizontal="center"/>
    </xf>
    <xf numFmtId="325" fontId="41" fillId="0" borderId="64" applyFont="0" applyFill="0" applyBorder="0" applyProtection="0">
      <alignment horizontal="center"/>
    </xf>
    <xf numFmtId="325" fontId="41" fillId="0" borderId="64" applyFont="0" applyFill="0" applyBorder="0" applyProtection="0">
      <alignment horizontal="center"/>
    </xf>
    <xf numFmtId="325" fontId="41" fillId="0" borderId="64" applyFont="0" applyFill="0" applyBorder="0" applyProtection="0">
      <alignment horizontal="center"/>
    </xf>
    <xf numFmtId="325" fontId="41" fillId="0" borderId="64" applyFont="0" applyFill="0" applyBorder="0" applyProtection="0">
      <alignment horizontal="center"/>
    </xf>
    <xf numFmtId="325" fontId="41" fillId="0" borderId="64" applyFont="0" applyFill="0" applyBorder="0" applyProtection="0">
      <alignment horizontal="center"/>
    </xf>
    <xf numFmtId="325" fontId="41" fillId="0" borderId="64" applyFont="0" applyFill="0" applyBorder="0" applyProtection="0">
      <alignment horizontal="center"/>
    </xf>
    <xf numFmtId="325" fontId="41" fillId="0" borderId="64" applyFont="0" applyFill="0" applyBorder="0" applyProtection="0">
      <alignment horizontal="center"/>
    </xf>
    <xf numFmtId="325" fontId="41" fillId="0" borderId="64" applyFont="0" applyFill="0" applyBorder="0" applyProtection="0">
      <alignment horizontal="center"/>
    </xf>
    <xf numFmtId="325" fontId="41" fillId="0" borderId="64" applyFont="0" applyFill="0" applyBorder="0" applyProtection="0">
      <alignment horizontal="center"/>
    </xf>
    <xf numFmtId="325" fontId="41" fillId="0" borderId="64" applyFont="0" applyFill="0" applyBorder="0" applyProtection="0">
      <alignment horizontal="center"/>
    </xf>
    <xf numFmtId="325" fontId="41" fillId="0" borderId="64" applyFont="0" applyFill="0" applyBorder="0" applyProtection="0">
      <alignment horizontal="center"/>
    </xf>
    <xf numFmtId="325" fontId="41" fillId="0" borderId="64" applyFont="0" applyFill="0" applyBorder="0" applyProtection="0">
      <alignment horizontal="center"/>
    </xf>
    <xf numFmtId="325" fontId="41" fillId="0" borderId="64" applyFont="0" applyFill="0" applyBorder="0" applyProtection="0">
      <alignment horizontal="center"/>
    </xf>
    <xf numFmtId="325" fontId="41" fillId="0" borderId="64" applyFont="0" applyFill="0" applyBorder="0" applyProtection="0">
      <alignment horizontal="center"/>
    </xf>
    <xf numFmtId="325" fontId="41" fillId="0" borderId="64" applyFont="0" applyFill="0" applyBorder="0" applyProtection="0">
      <alignment horizontal="center"/>
    </xf>
    <xf numFmtId="325" fontId="41" fillId="0" borderId="64" applyFont="0" applyFill="0" applyBorder="0" applyProtection="0">
      <alignment horizontal="center"/>
    </xf>
    <xf numFmtId="325" fontId="41" fillId="0" borderId="64" applyFont="0" applyFill="0" applyBorder="0" applyProtection="0">
      <alignment horizontal="center"/>
    </xf>
    <xf numFmtId="325" fontId="41" fillId="0" borderId="64" applyFont="0" applyFill="0" applyBorder="0" applyProtection="0">
      <alignment horizontal="center"/>
    </xf>
    <xf numFmtId="325" fontId="41" fillId="0" borderId="64" applyFont="0" applyFill="0" applyBorder="0" applyProtection="0">
      <alignment horizontal="center"/>
    </xf>
    <xf numFmtId="325" fontId="41" fillId="0" borderId="64" applyFont="0" applyFill="0" applyBorder="0" applyProtection="0">
      <alignment horizontal="center"/>
    </xf>
    <xf numFmtId="325" fontId="41" fillId="0" borderId="64" applyFont="0" applyFill="0" applyBorder="0" applyProtection="0">
      <alignment horizontal="center"/>
    </xf>
    <xf numFmtId="325" fontId="41" fillId="0" borderId="64" applyFont="0" applyFill="0" applyBorder="0" applyProtection="0">
      <alignment horizontal="center"/>
    </xf>
    <xf numFmtId="325" fontId="41" fillId="0" borderId="64" applyFont="0" applyFill="0" applyBorder="0" applyProtection="0">
      <alignment horizontal="center"/>
    </xf>
    <xf numFmtId="325" fontId="41" fillId="0" borderId="64" applyFont="0" applyFill="0" applyBorder="0" applyProtection="0">
      <alignment horizontal="center"/>
    </xf>
    <xf numFmtId="325" fontId="41" fillId="0" borderId="64" applyFont="0" applyFill="0" applyBorder="0" applyProtection="0">
      <alignment horizontal="center"/>
    </xf>
    <xf numFmtId="325" fontId="41" fillId="0" borderId="64" applyFont="0" applyFill="0" applyBorder="0" applyProtection="0">
      <alignment horizontal="center"/>
    </xf>
    <xf numFmtId="325" fontId="41" fillId="0" borderId="64" applyFont="0" applyFill="0" applyBorder="0" applyProtection="0">
      <alignment horizontal="center"/>
    </xf>
    <xf numFmtId="325" fontId="41" fillId="0" borderId="64" applyFont="0" applyFill="0" applyBorder="0" applyProtection="0">
      <alignment horizontal="center"/>
    </xf>
    <xf numFmtId="325" fontId="41" fillId="0" borderId="64" applyFont="0" applyFill="0" applyBorder="0" applyProtection="0">
      <alignment horizontal="center"/>
    </xf>
    <xf numFmtId="325" fontId="41" fillId="0" borderId="64" applyFont="0" applyFill="0" applyBorder="0" applyProtection="0">
      <alignment horizontal="center"/>
    </xf>
    <xf numFmtId="325" fontId="41" fillId="0" borderId="64" applyFont="0" applyFill="0" applyBorder="0" applyProtection="0">
      <alignment horizontal="center"/>
    </xf>
    <xf numFmtId="325" fontId="41" fillId="0" borderId="64" applyFont="0" applyFill="0" applyBorder="0" applyProtection="0">
      <alignment horizontal="center"/>
    </xf>
    <xf numFmtId="325" fontId="41" fillId="0" borderId="64" applyFont="0" applyFill="0" applyBorder="0" applyProtection="0">
      <alignment horizontal="center"/>
    </xf>
    <xf numFmtId="325" fontId="41" fillId="0" borderId="64" applyFont="0" applyFill="0" applyBorder="0" applyProtection="0">
      <alignment horizontal="center"/>
    </xf>
    <xf numFmtId="325" fontId="41" fillId="0" borderId="64" applyFont="0" applyFill="0" applyBorder="0" applyProtection="0">
      <alignment horizontal="center"/>
    </xf>
    <xf numFmtId="325" fontId="41" fillId="0" borderId="64" applyFont="0" applyFill="0" applyBorder="0" applyProtection="0">
      <alignment horizontal="center"/>
    </xf>
    <xf numFmtId="325" fontId="41" fillId="0" borderId="64" applyFont="0" applyFill="0" applyBorder="0" applyProtection="0">
      <alignment horizontal="center"/>
    </xf>
    <xf numFmtId="325" fontId="41" fillId="0" borderId="64" applyFont="0" applyFill="0" applyBorder="0" applyProtection="0">
      <alignment horizontal="center"/>
    </xf>
    <xf numFmtId="325" fontId="41" fillId="0" borderId="64" applyFont="0" applyFill="0" applyBorder="0" applyProtection="0">
      <alignment horizontal="center"/>
    </xf>
    <xf numFmtId="325" fontId="41" fillId="0" borderId="64" applyFont="0" applyFill="0" applyBorder="0" applyProtection="0">
      <alignment horizontal="center"/>
    </xf>
    <xf numFmtId="325" fontId="41" fillId="0" borderId="64" applyFont="0" applyFill="0" applyBorder="0" applyProtection="0">
      <alignment horizontal="center"/>
    </xf>
    <xf numFmtId="325" fontId="41" fillId="0" borderId="64" applyFont="0" applyFill="0" applyBorder="0" applyProtection="0">
      <alignment horizontal="center"/>
    </xf>
    <xf numFmtId="325" fontId="41" fillId="0" borderId="64" applyFont="0" applyFill="0" applyBorder="0" applyProtection="0">
      <alignment horizontal="center"/>
    </xf>
    <xf numFmtId="325" fontId="41" fillId="0" borderId="64" applyFont="0" applyFill="0" applyBorder="0" applyProtection="0">
      <alignment horizontal="center"/>
    </xf>
    <xf numFmtId="325" fontId="41" fillId="0" borderId="64" applyFont="0" applyFill="0" applyBorder="0" applyProtection="0">
      <alignment horizontal="center"/>
    </xf>
    <xf numFmtId="325" fontId="41" fillId="0" borderId="64" applyFont="0" applyFill="0" applyBorder="0" applyProtection="0">
      <alignment horizontal="center"/>
    </xf>
    <xf numFmtId="325" fontId="41" fillId="0" borderId="64" applyFont="0" applyFill="0" applyBorder="0" applyProtection="0">
      <alignment horizontal="center"/>
    </xf>
    <xf numFmtId="325" fontId="41" fillId="0" borderId="64" applyFont="0" applyFill="0" applyBorder="0" applyProtection="0">
      <alignment horizontal="center"/>
    </xf>
    <xf numFmtId="325" fontId="41" fillId="0" borderId="64" applyFont="0" applyFill="0" applyBorder="0" applyProtection="0">
      <alignment horizontal="center"/>
    </xf>
    <xf numFmtId="325" fontId="41" fillId="0" borderId="64" applyFont="0" applyFill="0" applyBorder="0" applyProtection="0">
      <alignment horizontal="center"/>
    </xf>
    <xf numFmtId="325" fontId="41" fillId="0" borderId="64" applyFont="0" applyFill="0" applyBorder="0" applyProtection="0">
      <alignment horizontal="center"/>
    </xf>
    <xf numFmtId="325" fontId="41" fillId="0" borderId="64" applyFont="0" applyFill="0" applyBorder="0" applyProtection="0">
      <alignment horizontal="center"/>
    </xf>
    <xf numFmtId="325" fontId="41" fillId="0" borderId="64" applyFont="0" applyFill="0" applyBorder="0" applyProtection="0">
      <alignment horizontal="center"/>
    </xf>
    <xf numFmtId="325" fontId="41" fillId="0" borderId="64" applyFont="0" applyFill="0" applyBorder="0" applyProtection="0">
      <alignment horizontal="center"/>
    </xf>
    <xf numFmtId="325" fontId="41" fillId="0" borderId="64" applyFont="0" applyFill="0" applyBorder="0" applyProtection="0">
      <alignment horizontal="center"/>
    </xf>
    <xf numFmtId="325" fontId="41" fillId="0" borderId="64" applyFont="0" applyFill="0" applyBorder="0" applyProtection="0">
      <alignment horizontal="center"/>
    </xf>
    <xf numFmtId="325" fontId="41" fillId="0" borderId="64" applyFont="0" applyFill="0" applyBorder="0" applyProtection="0">
      <alignment horizontal="center"/>
    </xf>
    <xf numFmtId="325" fontId="41" fillId="0" borderId="64" applyFont="0" applyFill="0" applyBorder="0" applyProtection="0">
      <alignment horizontal="center"/>
    </xf>
    <xf numFmtId="325" fontId="41" fillId="0" borderId="64" applyFont="0" applyFill="0" applyBorder="0" applyProtection="0">
      <alignment horizontal="center"/>
    </xf>
    <xf numFmtId="325" fontId="41" fillId="0" borderId="64" applyFont="0" applyFill="0" applyBorder="0" applyProtection="0">
      <alignment horizontal="center"/>
    </xf>
    <xf numFmtId="325" fontId="41" fillId="0" borderId="64" applyFont="0" applyFill="0" applyBorder="0" applyProtection="0">
      <alignment horizontal="center"/>
    </xf>
    <xf numFmtId="325" fontId="41" fillId="0" borderId="64" applyFont="0" applyFill="0" applyBorder="0" applyProtection="0">
      <alignment horizontal="center"/>
    </xf>
    <xf numFmtId="325" fontId="41" fillId="0" borderId="64" applyFont="0" applyFill="0" applyBorder="0" applyProtection="0">
      <alignment horizontal="center"/>
    </xf>
    <xf numFmtId="325" fontId="41" fillId="0" borderId="64" applyFont="0" applyFill="0" applyBorder="0" applyProtection="0">
      <alignment horizontal="center"/>
    </xf>
    <xf numFmtId="325" fontId="41" fillId="0" borderId="64" applyFont="0" applyFill="0" applyBorder="0" applyProtection="0">
      <alignment horizontal="center"/>
    </xf>
    <xf numFmtId="325" fontId="41" fillId="0" borderId="64" applyFont="0" applyFill="0" applyBorder="0" applyProtection="0">
      <alignment horizontal="center"/>
    </xf>
    <xf numFmtId="325" fontId="41" fillId="0" borderId="64" applyFont="0" applyFill="0" applyBorder="0" applyProtection="0">
      <alignment horizontal="center"/>
    </xf>
    <xf numFmtId="325" fontId="41" fillId="0" borderId="64" applyFont="0" applyFill="0" applyBorder="0" applyProtection="0">
      <alignment horizontal="center"/>
    </xf>
    <xf numFmtId="325" fontId="41" fillId="0" borderId="64" applyFont="0" applyFill="0" applyBorder="0" applyProtection="0">
      <alignment horizontal="center"/>
    </xf>
    <xf numFmtId="325" fontId="41" fillId="0" borderId="64" applyFont="0" applyFill="0" applyBorder="0" applyProtection="0">
      <alignment horizontal="center"/>
    </xf>
    <xf numFmtId="325" fontId="41" fillId="0" borderId="64" applyFont="0" applyFill="0" applyBorder="0" applyProtection="0">
      <alignment horizontal="center"/>
    </xf>
    <xf numFmtId="325" fontId="41" fillId="0" borderId="64" applyFont="0" applyFill="0" applyBorder="0" applyProtection="0">
      <alignment horizontal="center"/>
    </xf>
    <xf numFmtId="325" fontId="41" fillId="0" borderId="64" applyFont="0" applyFill="0" applyBorder="0" applyProtection="0">
      <alignment horizontal="center"/>
    </xf>
    <xf numFmtId="325" fontId="41" fillId="0" borderId="64" applyFont="0" applyFill="0" applyBorder="0" applyProtection="0">
      <alignment horizontal="center"/>
    </xf>
    <xf numFmtId="325" fontId="41" fillId="0" borderId="64" applyFont="0" applyFill="0" applyBorder="0" applyProtection="0">
      <alignment horizontal="center"/>
    </xf>
    <xf numFmtId="325" fontId="41" fillId="0" borderId="64" applyFont="0" applyFill="0" applyBorder="0" applyProtection="0">
      <alignment horizontal="center"/>
    </xf>
    <xf numFmtId="325" fontId="41" fillId="0" borderId="64" applyFont="0" applyFill="0" applyBorder="0" applyProtection="0">
      <alignment horizontal="center"/>
    </xf>
    <xf numFmtId="325" fontId="41" fillId="0" borderId="64" applyFont="0" applyFill="0" applyBorder="0" applyProtection="0">
      <alignment horizontal="center"/>
    </xf>
    <xf numFmtId="325" fontId="41" fillId="0" borderId="64" applyFont="0" applyFill="0" applyBorder="0" applyProtection="0">
      <alignment horizontal="center"/>
    </xf>
    <xf numFmtId="325" fontId="41" fillId="0" borderId="64" applyFont="0" applyFill="0" applyBorder="0" applyProtection="0">
      <alignment horizontal="center"/>
    </xf>
    <xf numFmtId="325" fontId="41" fillId="0" borderId="64" applyFont="0" applyFill="0" applyBorder="0" applyProtection="0">
      <alignment horizontal="center"/>
    </xf>
    <xf numFmtId="325" fontId="41" fillId="0" borderId="64" applyFont="0" applyFill="0" applyBorder="0" applyProtection="0">
      <alignment horizontal="center"/>
    </xf>
    <xf numFmtId="325" fontId="41" fillId="0" borderId="64" applyFont="0" applyFill="0" applyBorder="0" applyProtection="0">
      <alignment horizontal="center"/>
    </xf>
    <xf numFmtId="325" fontId="41" fillId="0" borderId="64" applyFont="0" applyFill="0" applyBorder="0" applyProtection="0">
      <alignment horizontal="center"/>
    </xf>
    <xf numFmtId="325" fontId="41" fillId="0" borderId="64" applyFont="0" applyFill="0" applyBorder="0" applyProtection="0">
      <alignment horizontal="center"/>
    </xf>
    <xf numFmtId="325" fontId="41" fillId="0" borderId="64" applyFont="0" applyFill="0" applyBorder="0" applyProtection="0">
      <alignment horizontal="center"/>
    </xf>
    <xf numFmtId="325" fontId="41" fillId="0" borderId="64" applyFont="0" applyFill="0" applyBorder="0" applyProtection="0">
      <alignment horizontal="center"/>
    </xf>
    <xf numFmtId="325" fontId="41" fillId="0" borderId="64" applyFont="0" applyFill="0" applyBorder="0" applyProtection="0">
      <alignment horizontal="center"/>
    </xf>
    <xf numFmtId="325" fontId="41" fillId="0" borderId="64" applyFont="0" applyFill="0" applyBorder="0" applyProtection="0">
      <alignment horizontal="center"/>
    </xf>
    <xf numFmtId="325" fontId="41" fillId="0" borderId="64" applyFont="0" applyFill="0" applyBorder="0" applyProtection="0">
      <alignment horizontal="center"/>
    </xf>
    <xf numFmtId="325" fontId="41" fillId="0" borderId="64" applyFont="0" applyFill="0" applyBorder="0" applyProtection="0">
      <alignment horizontal="center"/>
    </xf>
    <xf numFmtId="325" fontId="41" fillId="0" borderId="64" applyFont="0" applyFill="0" applyBorder="0" applyProtection="0">
      <alignment horizontal="center"/>
    </xf>
    <xf numFmtId="325" fontId="41" fillId="0" borderId="64" applyFont="0" applyFill="0" applyBorder="0" applyProtection="0">
      <alignment horizontal="center"/>
    </xf>
    <xf numFmtId="325" fontId="41" fillId="0" borderId="64" applyFont="0" applyFill="0" applyBorder="0" applyProtection="0">
      <alignment horizontal="center"/>
    </xf>
    <xf numFmtId="325" fontId="41" fillId="0" borderId="64" applyFont="0" applyFill="0" applyBorder="0" applyProtection="0">
      <alignment horizontal="center"/>
    </xf>
    <xf numFmtId="325" fontId="41" fillId="0" borderId="64" applyFont="0" applyFill="0" applyBorder="0" applyProtection="0">
      <alignment horizontal="center"/>
    </xf>
    <xf numFmtId="325" fontId="41" fillId="0" borderId="64" applyFont="0" applyFill="0" applyBorder="0" applyProtection="0">
      <alignment horizontal="center"/>
    </xf>
    <xf numFmtId="325" fontId="41" fillId="0" borderId="64" applyFont="0" applyFill="0" applyBorder="0" applyProtection="0">
      <alignment horizontal="center"/>
    </xf>
    <xf numFmtId="325" fontId="41" fillId="0" borderId="64" applyFont="0" applyFill="0" applyBorder="0" applyProtection="0">
      <alignment horizontal="center"/>
    </xf>
    <xf numFmtId="325" fontId="41" fillId="0" borderId="64" applyFont="0" applyFill="0" applyBorder="0" applyProtection="0">
      <alignment horizontal="center"/>
    </xf>
    <xf numFmtId="325" fontId="41" fillId="0" borderId="64" applyFont="0" applyFill="0" applyBorder="0" applyProtection="0">
      <alignment horizontal="center"/>
    </xf>
    <xf numFmtId="325" fontId="41" fillId="0" borderId="64" applyFont="0" applyFill="0" applyBorder="0" applyProtection="0">
      <alignment horizontal="center"/>
    </xf>
    <xf numFmtId="325" fontId="41" fillId="0" borderId="64" applyFont="0" applyFill="0" applyBorder="0" applyProtection="0">
      <alignment horizontal="center"/>
    </xf>
    <xf numFmtId="325" fontId="41" fillId="0" borderId="64" applyFont="0" applyFill="0" applyBorder="0" applyProtection="0">
      <alignment horizontal="center"/>
    </xf>
    <xf numFmtId="325" fontId="41" fillId="0" borderId="64" applyFont="0" applyFill="0" applyBorder="0" applyProtection="0">
      <alignment horizontal="center"/>
    </xf>
    <xf numFmtId="325" fontId="41" fillId="0" borderId="64" applyFont="0" applyFill="0" applyBorder="0" applyProtection="0">
      <alignment horizontal="center"/>
    </xf>
    <xf numFmtId="325" fontId="41" fillId="0" borderId="64" applyFont="0" applyFill="0" applyBorder="0" applyProtection="0">
      <alignment horizontal="center"/>
    </xf>
    <xf numFmtId="325" fontId="41" fillId="0" borderId="64" applyFont="0" applyFill="0" applyBorder="0" applyProtection="0">
      <alignment horizontal="center"/>
    </xf>
    <xf numFmtId="325" fontId="41" fillId="0" borderId="64" applyFont="0" applyFill="0" applyBorder="0" applyProtection="0">
      <alignment horizontal="center"/>
    </xf>
    <xf numFmtId="325" fontId="41" fillId="0" borderId="64" applyFont="0" applyFill="0" applyBorder="0" applyProtection="0">
      <alignment horizontal="center"/>
    </xf>
    <xf numFmtId="325" fontId="41" fillId="0" borderId="64" applyFont="0" applyFill="0" applyBorder="0" applyProtection="0">
      <alignment horizontal="center"/>
    </xf>
    <xf numFmtId="325" fontId="41" fillId="0" borderId="64" applyFont="0" applyFill="0" applyBorder="0" applyProtection="0">
      <alignment horizontal="center"/>
    </xf>
    <xf numFmtId="325" fontId="41" fillId="0" borderId="64" applyFont="0" applyFill="0" applyBorder="0" applyProtection="0">
      <alignment horizontal="center"/>
    </xf>
    <xf numFmtId="325" fontId="41" fillId="0" borderId="64" applyFont="0" applyFill="0" applyBorder="0" applyProtection="0">
      <alignment horizontal="center"/>
    </xf>
    <xf numFmtId="325" fontId="41" fillId="0" borderId="64" applyFont="0" applyFill="0" applyBorder="0" applyProtection="0">
      <alignment horizontal="center"/>
    </xf>
    <xf numFmtId="325" fontId="41" fillId="0" borderId="64" applyFont="0" applyFill="0" applyBorder="0" applyProtection="0">
      <alignment horizontal="center"/>
    </xf>
    <xf numFmtId="325" fontId="41" fillId="0" borderId="64" applyFont="0" applyFill="0" applyBorder="0" applyProtection="0">
      <alignment horizontal="center"/>
    </xf>
    <xf numFmtId="325" fontId="41" fillId="0" borderId="64" applyFont="0" applyFill="0" applyBorder="0" applyProtection="0">
      <alignment horizontal="center"/>
    </xf>
    <xf numFmtId="325" fontId="41" fillId="0" borderId="64" applyFont="0" applyFill="0" applyBorder="0" applyProtection="0">
      <alignment horizontal="center"/>
    </xf>
    <xf numFmtId="325" fontId="41" fillId="0" borderId="64" applyFont="0" applyFill="0" applyBorder="0" applyProtection="0">
      <alignment horizontal="center"/>
    </xf>
    <xf numFmtId="325" fontId="41" fillId="0" borderId="64" applyFont="0" applyFill="0" applyBorder="0" applyProtection="0">
      <alignment horizontal="center"/>
    </xf>
    <xf numFmtId="325" fontId="41" fillId="0" borderId="64" applyFont="0" applyFill="0" applyBorder="0" applyProtection="0">
      <alignment horizontal="center"/>
    </xf>
    <xf numFmtId="325" fontId="41" fillId="0" borderId="64" applyFont="0" applyFill="0" applyBorder="0" applyProtection="0">
      <alignment horizontal="center"/>
    </xf>
    <xf numFmtId="325" fontId="41" fillId="0" borderId="64" applyFont="0" applyFill="0" applyBorder="0" applyProtection="0">
      <alignment horizontal="center"/>
    </xf>
    <xf numFmtId="325" fontId="41" fillId="0" borderId="64" applyFont="0" applyFill="0" applyBorder="0" applyProtection="0">
      <alignment horizontal="center"/>
    </xf>
    <xf numFmtId="325" fontId="41" fillId="0" borderId="64" applyFont="0" applyFill="0" applyBorder="0" applyProtection="0">
      <alignment horizontal="center"/>
    </xf>
    <xf numFmtId="325" fontId="41" fillId="0" borderId="64" applyFont="0" applyFill="0" applyBorder="0" applyProtection="0">
      <alignment horizontal="center"/>
    </xf>
    <xf numFmtId="325" fontId="41" fillId="0" borderId="64" applyFont="0" applyFill="0" applyBorder="0" applyProtection="0">
      <alignment horizontal="center"/>
    </xf>
    <xf numFmtId="325" fontId="41" fillId="0" borderId="64" applyFont="0" applyFill="0" applyBorder="0" applyProtection="0">
      <alignment horizontal="center"/>
    </xf>
    <xf numFmtId="325" fontId="41" fillId="0" borderId="64" applyFont="0" applyFill="0" applyBorder="0" applyProtection="0">
      <alignment horizontal="center"/>
    </xf>
    <xf numFmtId="325" fontId="41" fillId="0" borderId="64" applyFont="0" applyFill="0" applyBorder="0" applyProtection="0">
      <alignment horizontal="center"/>
    </xf>
    <xf numFmtId="325" fontId="41" fillId="0" borderId="64" applyFont="0" applyFill="0" applyBorder="0" applyProtection="0">
      <alignment horizontal="center"/>
    </xf>
    <xf numFmtId="325" fontId="41" fillId="0" borderId="64" applyFont="0" applyFill="0" applyBorder="0" applyProtection="0">
      <alignment horizontal="center"/>
    </xf>
    <xf numFmtId="325" fontId="41" fillId="0" borderId="64" applyFont="0" applyFill="0" applyBorder="0" applyProtection="0">
      <alignment horizontal="center"/>
    </xf>
    <xf numFmtId="325" fontId="41" fillId="0" borderId="64" applyFont="0" applyFill="0" applyBorder="0" applyProtection="0">
      <alignment horizontal="center"/>
    </xf>
    <xf numFmtId="325" fontId="41" fillId="0" borderId="64" applyFont="0" applyFill="0" applyBorder="0" applyProtection="0">
      <alignment horizontal="center"/>
    </xf>
    <xf numFmtId="325" fontId="41" fillId="0" borderId="64" applyFont="0" applyFill="0" applyBorder="0" applyProtection="0">
      <alignment horizontal="center"/>
    </xf>
    <xf numFmtId="325" fontId="41" fillId="0" borderId="64" applyFont="0" applyFill="0" applyBorder="0" applyProtection="0">
      <alignment horizontal="center"/>
    </xf>
    <xf numFmtId="325" fontId="41" fillId="0" borderId="64" applyFont="0" applyFill="0" applyBorder="0" applyProtection="0">
      <alignment horizontal="center"/>
    </xf>
    <xf numFmtId="325" fontId="41" fillId="0" borderId="64" applyFont="0" applyFill="0" applyBorder="0" applyProtection="0">
      <alignment horizontal="center"/>
    </xf>
    <xf numFmtId="325" fontId="41" fillId="0" borderId="64" applyFont="0" applyFill="0" applyBorder="0" applyProtection="0">
      <alignment horizontal="center"/>
    </xf>
    <xf numFmtId="325" fontId="41" fillId="0" borderId="64" applyFont="0" applyFill="0" applyBorder="0" applyProtection="0">
      <alignment horizontal="center"/>
    </xf>
    <xf numFmtId="325" fontId="41" fillId="0" borderId="64" applyFont="0" applyFill="0" applyBorder="0" applyProtection="0">
      <alignment horizontal="center"/>
    </xf>
    <xf numFmtId="325" fontId="41" fillId="0" borderId="64" applyFont="0" applyFill="0" applyBorder="0" applyProtection="0">
      <alignment horizontal="center"/>
    </xf>
    <xf numFmtId="325" fontId="41" fillId="0" borderId="64" applyFont="0" applyFill="0" applyBorder="0" applyProtection="0">
      <alignment horizontal="center"/>
    </xf>
    <xf numFmtId="325" fontId="41" fillId="0" borderId="64" applyFont="0" applyFill="0" applyBorder="0" applyProtection="0">
      <alignment horizontal="center"/>
    </xf>
    <xf numFmtId="325" fontId="41" fillId="0" borderId="64" applyFont="0" applyFill="0" applyBorder="0" applyProtection="0">
      <alignment horizontal="center"/>
    </xf>
    <xf numFmtId="325" fontId="41" fillId="0" borderId="64" applyFont="0" applyFill="0" applyBorder="0" applyProtection="0">
      <alignment horizontal="center"/>
    </xf>
    <xf numFmtId="325" fontId="41" fillId="0" borderId="64" applyFont="0" applyFill="0" applyBorder="0" applyProtection="0">
      <alignment horizontal="center"/>
    </xf>
    <xf numFmtId="325" fontId="41" fillId="0" borderId="64" applyFont="0" applyFill="0" applyBorder="0" applyProtection="0">
      <alignment horizontal="center"/>
    </xf>
    <xf numFmtId="325" fontId="41" fillId="0" borderId="64" applyFont="0" applyFill="0" applyBorder="0" applyProtection="0">
      <alignment horizontal="center"/>
    </xf>
    <xf numFmtId="325" fontId="41" fillId="0" borderId="64" applyFont="0" applyFill="0" applyBorder="0" applyProtection="0">
      <alignment horizontal="center"/>
    </xf>
    <xf numFmtId="325" fontId="41" fillId="0" borderId="64" applyFont="0" applyFill="0" applyBorder="0" applyProtection="0">
      <alignment horizontal="center"/>
    </xf>
    <xf numFmtId="325" fontId="41" fillId="0" borderId="64" applyFont="0" applyFill="0" applyBorder="0" applyProtection="0">
      <alignment horizontal="center"/>
    </xf>
    <xf numFmtId="325" fontId="41" fillId="0" borderId="64" applyFont="0" applyFill="0" applyBorder="0" applyProtection="0">
      <alignment horizontal="center"/>
    </xf>
    <xf numFmtId="325" fontId="41" fillId="0" borderId="64" applyFont="0" applyFill="0" applyBorder="0" applyProtection="0">
      <alignment horizontal="center"/>
    </xf>
    <xf numFmtId="325" fontId="41" fillId="0" borderId="64" applyFont="0" applyFill="0" applyBorder="0" applyProtection="0">
      <alignment horizontal="center"/>
    </xf>
    <xf numFmtId="325" fontId="41" fillId="0" borderId="64" applyFont="0" applyFill="0" applyBorder="0" applyProtection="0">
      <alignment horizontal="center"/>
    </xf>
    <xf numFmtId="325" fontId="41" fillId="0" borderId="64" applyFont="0" applyFill="0" applyBorder="0" applyProtection="0">
      <alignment horizontal="center"/>
    </xf>
    <xf numFmtId="325" fontId="41" fillId="0" borderId="64" applyFont="0" applyFill="0" applyBorder="0" applyProtection="0">
      <alignment horizontal="center"/>
    </xf>
    <xf numFmtId="325" fontId="41" fillId="0" borderId="64" applyFont="0" applyFill="0" applyBorder="0" applyProtection="0">
      <alignment horizontal="center"/>
    </xf>
    <xf numFmtId="325" fontId="41" fillId="0" borderId="64" applyFont="0" applyFill="0" applyBorder="0" applyProtection="0">
      <alignment horizontal="center"/>
    </xf>
    <xf numFmtId="325" fontId="41" fillId="0" borderId="64" applyFont="0" applyFill="0" applyBorder="0" applyProtection="0">
      <alignment horizontal="center"/>
    </xf>
    <xf numFmtId="325" fontId="41" fillId="0" borderId="64" applyFont="0" applyFill="0" applyBorder="0" applyProtection="0">
      <alignment horizontal="center"/>
    </xf>
    <xf numFmtId="325" fontId="41" fillId="0" borderId="64" applyFont="0" applyFill="0" applyBorder="0" applyProtection="0">
      <alignment horizontal="center"/>
    </xf>
    <xf numFmtId="325" fontId="41" fillId="0" borderId="64" applyFont="0" applyFill="0" applyBorder="0" applyProtection="0">
      <alignment horizontal="center"/>
    </xf>
    <xf numFmtId="325" fontId="41" fillId="0" borderId="64" applyFont="0" applyFill="0" applyBorder="0" applyProtection="0">
      <alignment horizontal="center"/>
    </xf>
    <xf numFmtId="325" fontId="41" fillId="0" borderId="64" applyFont="0" applyFill="0" applyBorder="0" applyProtection="0">
      <alignment horizontal="center"/>
    </xf>
    <xf numFmtId="325" fontId="41" fillId="0" borderId="64" applyFont="0" applyFill="0" applyBorder="0" applyProtection="0">
      <alignment horizontal="center"/>
    </xf>
    <xf numFmtId="325" fontId="41" fillId="0" borderId="64" applyFont="0" applyFill="0" applyBorder="0" applyProtection="0">
      <alignment horizontal="center"/>
    </xf>
    <xf numFmtId="325" fontId="41" fillId="0" borderId="64" applyFont="0" applyFill="0" applyBorder="0" applyProtection="0">
      <alignment horizontal="center"/>
    </xf>
    <xf numFmtId="325" fontId="41" fillId="0" borderId="64" applyFont="0" applyFill="0" applyBorder="0" applyProtection="0">
      <alignment horizontal="center"/>
    </xf>
    <xf numFmtId="325" fontId="41" fillId="0" borderId="64" applyFont="0" applyFill="0" applyBorder="0" applyProtection="0">
      <alignment horizontal="center"/>
    </xf>
    <xf numFmtId="325" fontId="41" fillId="0" borderId="64" applyFont="0" applyFill="0" applyBorder="0" applyProtection="0">
      <alignment horizontal="center"/>
    </xf>
    <xf numFmtId="325" fontId="41" fillId="0" borderId="64" applyFont="0" applyFill="0" applyBorder="0" applyProtection="0">
      <alignment horizontal="center"/>
    </xf>
    <xf numFmtId="325" fontId="41" fillId="0" borderId="64" applyFont="0" applyFill="0" applyBorder="0" applyProtection="0">
      <alignment horizontal="center"/>
    </xf>
    <xf numFmtId="325" fontId="41" fillId="0" borderId="64" applyFont="0" applyFill="0" applyBorder="0" applyProtection="0">
      <alignment horizontal="center"/>
    </xf>
    <xf numFmtId="325" fontId="41" fillId="0" borderId="64" applyFont="0" applyFill="0" applyBorder="0" applyProtection="0">
      <alignment horizontal="center"/>
    </xf>
    <xf numFmtId="325" fontId="41" fillId="0" borderId="64" applyFont="0" applyFill="0" applyBorder="0" applyProtection="0">
      <alignment horizontal="center"/>
    </xf>
    <xf numFmtId="325" fontId="41" fillId="0" borderId="64" applyFont="0" applyFill="0" applyBorder="0" applyProtection="0">
      <alignment horizontal="center"/>
    </xf>
    <xf numFmtId="325" fontId="41" fillId="0" borderId="64" applyFont="0" applyFill="0" applyBorder="0" applyProtection="0">
      <alignment horizontal="center"/>
    </xf>
    <xf numFmtId="325" fontId="41" fillId="0" borderId="64" applyFont="0" applyFill="0" applyBorder="0" applyProtection="0">
      <alignment horizontal="center"/>
    </xf>
    <xf numFmtId="325" fontId="41" fillId="0" borderId="64" applyFont="0" applyFill="0" applyBorder="0" applyProtection="0">
      <alignment horizontal="center"/>
    </xf>
    <xf numFmtId="325" fontId="41" fillId="0" borderId="64" applyFont="0" applyFill="0" applyBorder="0" applyProtection="0">
      <alignment horizontal="center"/>
    </xf>
    <xf numFmtId="325" fontId="41" fillId="0" borderId="64" applyFont="0" applyFill="0" applyBorder="0" applyProtection="0">
      <alignment horizontal="center"/>
    </xf>
    <xf numFmtId="325" fontId="41" fillId="0" borderId="64" applyFont="0" applyFill="0" applyBorder="0" applyProtection="0">
      <alignment horizontal="center"/>
    </xf>
    <xf numFmtId="325" fontId="41" fillId="0" borderId="64" applyFont="0" applyFill="0" applyBorder="0" applyProtection="0">
      <alignment horizontal="center"/>
    </xf>
    <xf numFmtId="325" fontId="41" fillId="0" borderId="64" applyFont="0" applyFill="0" applyBorder="0" applyProtection="0">
      <alignment horizontal="center"/>
    </xf>
    <xf numFmtId="325" fontId="41" fillId="0" borderId="64" applyFont="0" applyFill="0" applyBorder="0" applyProtection="0">
      <alignment horizontal="center"/>
    </xf>
    <xf numFmtId="325" fontId="41" fillId="0" borderId="64" applyFont="0" applyFill="0" applyBorder="0" applyProtection="0">
      <alignment horizontal="center"/>
    </xf>
    <xf numFmtId="325" fontId="41" fillId="0" borderId="64" applyFont="0" applyFill="0" applyBorder="0" applyProtection="0">
      <alignment horizontal="center"/>
    </xf>
    <xf numFmtId="325" fontId="41" fillId="0" borderId="64" applyFont="0" applyFill="0" applyBorder="0" applyProtection="0">
      <alignment horizontal="center"/>
    </xf>
    <xf numFmtId="325" fontId="41" fillId="0" borderId="64" applyFont="0" applyFill="0" applyBorder="0" applyProtection="0">
      <alignment horizontal="center"/>
    </xf>
    <xf numFmtId="325" fontId="41" fillId="0" borderId="64" applyFont="0" applyFill="0" applyBorder="0" applyProtection="0">
      <alignment horizontal="center"/>
    </xf>
    <xf numFmtId="325" fontId="41" fillId="0" borderId="64" applyFont="0" applyFill="0" applyBorder="0" applyProtection="0">
      <alignment horizontal="center"/>
    </xf>
    <xf numFmtId="325" fontId="41" fillId="0" borderId="64" applyFont="0" applyFill="0" applyBorder="0" applyProtection="0">
      <alignment horizontal="center"/>
    </xf>
    <xf numFmtId="325" fontId="41" fillId="0" borderId="64" applyFont="0" applyFill="0" applyBorder="0" applyProtection="0">
      <alignment horizontal="center"/>
    </xf>
    <xf numFmtId="325" fontId="41" fillId="0" borderId="64" applyFont="0" applyFill="0" applyBorder="0" applyProtection="0">
      <alignment horizontal="center"/>
    </xf>
    <xf numFmtId="325" fontId="41" fillId="0" borderId="64" applyFont="0" applyFill="0" applyBorder="0" applyProtection="0">
      <alignment horizontal="center"/>
    </xf>
    <xf numFmtId="325" fontId="41" fillId="0" borderId="64" applyFont="0" applyFill="0" applyBorder="0" applyProtection="0">
      <alignment horizontal="center"/>
    </xf>
    <xf numFmtId="325" fontId="41" fillId="0" borderId="64" applyFont="0" applyFill="0" applyBorder="0" applyProtection="0">
      <alignment horizontal="center"/>
    </xf>
    <xf numFmtId="325" fontId="41" fillId="0" borderId="64" applyFont="0" applyFill="0" applyBorder="0" applyProtection="0">
      <alignment horizontal="center"/>
    </xf>
    <xf numFmtId="325" fontId="41" fillId="0" borderId="64" applyFont="0" applyFill="0" applyBorder="0" applyProtection="0">
      <alignment horizontal="center"/>
    </xf>
    <xf numFmtId="325" fontId="41" fillId="0" borderId="64" applyFont="0" applyFill="0" applyBorder="0" applyProtection="0">
      <alignment horizontal="center"/>
    </xf>
    <xf numFmtId="325" fontId="41" fillId="0" borderId="64" applyFont="0" applyFill="0" applyBorder="0" applyProtection="0">
      <alignment horizontal="center"/>
    </xf>
    <xf numFmtId="325" fontId="41" fillId="0" borderId="64" applyFont="0" applyFill="0" applyBorder="0" applyProtection="0">
      <alignment horizontal="center"/>
    </xf>
    <xf numFmtId="325" fontId="41" fillId="0" borderId="64" applyFont="0" applyFill="0" applyBorder="0" applyProtection="0">
      <alignment horizontal="center"/>
    </xf>
    <xf numFmtId="325" fontId="41" fillId="0" borderId="64" applyFont="0" applyFill="0" applyBorder="0" applyProtection="0">
      <alignment horizontal="center"/>
    </xf>
    <xf numFmtId="325" fontId="41" fillId="0" borderId="64" applyFont="0" applyFill="0" applyBorder="0" applyProtection="0">
      <alignment horizontal="center"/>
    </xf>
    <xf numFmtId="325" fontId="41" fillId="0" borderId="64" applyFont="0" applyFill="0" applyBorder="0" applyProtection="0">
      <alignment horizontal="center"/>
    </xf>
    <xf numFmtId="325" fontId="41" fillId="0" borderId="64" applyFont="0" applyFill="0" applyBorder="0" applyProtection="0">
      <alignment horizontal="center"/>
    </xf>
    <xf numFmtId="325" fontId="41" fillId="0" borderId="64" applyFont="0" applyFill="0" applyBorder="0" applyProtection="0">
      <alignment horizontal="center"/>
    </xf>
    <xf numFmtId="325" fontId="41" fillId="0" borderId="64" applyFont="0" applyFill="0" applyBorder="0" applyProtection="0">
      <alignment horizontal="center"/>
    </xf>
    <xf numFmtId="325" fontId="41" fillId="0" borderId="64" applyFont="0" applyFill="0" applyBorder="0" applyProtection="0">
      <alignment horizontal="center"/>
    </xf>
    <xf numFmtId="325" fontId="41" fillId="0" borderId="64" applyFont="0" applyFill="0" applyBorder="0" applyProtection="0">
      <alignment horizontal="center"/>
    </xf>
    <xf numFmtId="325" fontId="41" fillId="0" borderId="64" applyFont="0" applyFill="0" applyBorder="0" applyProtection="0">
      <alignment horizontal="center"/>
    </xf>
    <xf numFmtId="325" fontId="41" fillId="0" borderId="64" applyFont="0" applyFill="0" applyBorder="0" applyProtection="0">
      <alignment horizontal="center"/>
    </xf>
    <xf numFmtId="325" fontId="41" fillId="0" borderId="64" applyFont="0" applyFill="0" applyBorder="0" applyProtection="0">
      <alignment horizontal="center"/>
    </xf>
    <xf numFmtId="325" fontId="41" fillId="0" borderId="64" applyFont="0" applyFill="0" applyBorder="0" applyProtection="0">
      <alignment horizontal="center"/>
    </xf>
    <xf numFmtId="325" fontId="41" fillId="0" borderId="64" applyFont="0" applyFill="0" applyBorder="0" applyProtection="0">
      <alignment horizontal="center"/>
    </xf>
    <xf numFmtId="325" fontId="41" fillId="0" borderId="64" applyFont="0" applyFill="0" applyBorder="0" applyProtection="0">
      <alignment horizontal="center"/>
    </xf>
    <xf numFmtId="325" fontId="41" fillId="0" borderId="64" applyFont="0" applyFill="0" applyBorder="0" applyProtection="0">
      <alignment horizontal="center"/>
    </xf>
    <xf numFmtId="325" fontId="41" fillId="0" borderId="64" applyFont="0" applyFill="0" applyBorder="0" applyProtection="0">
      <alignment horizontal="center"/>
    </xf>
    <xf numFmtId="325" fontId="41" fillId="0" borderId="64" applyFont="0" applyFill="0" applyBorder="0" applyProtection="0">
      <alignment horizontal="center"/>
    </xf>
    <xf numFmtId="325" fontId="41" fillId="0" borderId="64" applyFont="0" applyFill="0" applyBorder="0" applyProtection="0">
      <alignment horizontal="center"/>
    </xf>
    <xf numFmtId="325" fontId="41" fillId="0" borderId="64" applyFont="0" applyFill="0" applyBorder="0" applyProtection="0">
      <alignment horizontal="center"/>
    </xf>
    <xf numFmtId="325" fontId="41" fillId="0" borderId="64" applyFont="0" applyFill="0" applyBorder="0" applyProtection="0">
      <alignment horizontal="center"/>
    </xf>
    <xf numFmtId="325" fontId="41" fillId="0" borderId="64" applyFont="0" applyFill="0" applyBorder="0" applyProtection="0">
      <alignment horizontal="center"/>
    </xf>
    <xf numFmtId="325" fontId="41" fillId="0" borderId="64" applyFont="0" applyFill="0" applyBorder="0" applyProtection="0">
      <alignment horizontal="center"/>
    </xf>
    <xf numFmtId="325" fontId="41" fillId="0" borderId="64" applyFont="0" applyFill="0" applyBorder="0" applyProtection="0">
      <alignment horizontal="center"/>
    </xf>
    <xf numFmtId="325" fontId="41" fillId="0" borderId="64" applyFont="0" applyFill="0" applyBorder="0" applyProtection="0">
      <alignment horizontal="center"/>
    </xf>
    <xf numFmtId="325" fontId="41" fillId="0" borderId="64" applyFont="0" applyFill="0" applyBorder="0" applyProtection="0">
      <alignment horizontal="center"/>
    </xf>
    <xf numFmtId="325" fontId="41" fillId="0" borderId="64" applyFont="0" applyFill="0" applyBorder="0" applyProtection="0">
      <alignment horizontal="center"/>
    </xf>
    <xf numFmtId="325" fontId="41" fillId="0" borderId="64" applyFont="0" applyFill="0" applyBorder="0" applyProtection="0">
      <alignment horizontal="center"/>
    </xf>
    <xf numFmtId="325" fontId="41" fillId="0" borderId="64" applyFont="0" applyFill="0" applyBorder="0" applyProtection="0">
      <alignment horizontal="center"/>
    </xf>
    <xf numFmtId="325" fontId="41" fillId="0" borderId="64" applyFont="0" applyFill="0" applyBorder="0" applyProtection="0">
      <alignment horizontal="center"/>
    </xf>
    <xf numFmtId="325" fontId="41" fillId="0" borderId="64" applyFont="0" applyFill="0" applyBorder="0" applyProtection="0">
      <alignment horizontal="center"/>
    </xf>
    <xf numFmtId="325" fontId="41" fillId="0" borderId="64" applyFont="0" applyFill="0" applyBorder="0" applyProtection="0">
      <alignment horizontal="center"/>
    </xf>
    <xf numFmtId="325" fontId="41" fillId="0" borderId="64" applyFont="0" applyFill="0" applyBorder="0" applyProtection="0">
      <alignment horizontal="center"/>
    </xf>
    <xf numFmtId="325" fontId="41" fillId="0" borderId="64" applyFont="0" applyFill="0" applyBorder="0" applyProtection="0">
      <alignment horizontal="center"/>
    </xf>
    <xf numFmtId="325" fontId="41" fillId="0" borderId="64" applyFont="0" applyFill="0" applyBorder="0" applyProtection="0">
      <alignment horizontal="center"/>
    </xf>
    <xf numFmtId="325" fontId="41" fillId="0" borderId="64" applyFont="0" applyFill="0" applyBorder="0" applyProtection="0">
      <alignment horizontal="center"/>
    </xf>
    <xf numFmtId="325" fontId="41" fillId="0" borderId="64" applyFont="0" applyFill="0" applyBorder="0" applyProtection="0">
      <alignment horizontal="center"/>
    </xf>
    <xf numFmtId="325" fontId="41" fillId="0" borderId="64" applyFont="0" applyFill="0" applyBorder="0" applyProtection="0">
      <alignment horizontal="center"/>
    </xf>
    <xf numFmtId="325" fontId="41" fillId="0" borderId="64" applyFont="0" applyFill="0" applyBorder="0" applyProtection="0">
      <alignment horizontal="center"/>
    </xf>
    <xf numFmtId="325" fontId="41" fillId="0" borderId="64" applyFont="0" applyFill="0" applyBorder="0" applyProtection="0">
      <alignment horizontal="center"/>
    </xf>
    <xf numFmtId="325" fontId="41" fillId="0" borderId="64" applyFont="0" applyFill="0" applyBorder="0" applyProtection="0">
      <alignment horizontal="center"/>
    </xf>
    <xf numFmtId="325" fontId="41" fillId="0" borderId="64" applyFont="0" applyFill="0" applyBorder="0" applyProtection="0">
      <alignment horizontal="center"/>
    </xf>
    <xf numFmtId="325" fontId="41" fillId="0" borderId="64" applyFont="0" applyFill="0" applyBorder="0" applyProtection="0">
      <alignment horizontal="center"/>
    </xf>
    <xf numFmtId="325" fontId="41" fillId="0" borderId="64" applyFont="0" applyFill="0" applyBorder="0" applyProtection="0">
      <alignment horizontal="center"/>
    </xf>
    <xf numFmtId="325" fontId="41" fillId="0" borderId="64" applyFont="0" applyFill="0" applyBorder="0" applyProtection="0">
      <alignment horizontal="center"/>
    </xf>
    <xf numFmtId="325" fontId="41" fillId="0" borderId="64" applyFont="0" applyFill="0" applyBorder="0" applyProtection="0">
      <alignment horizontal="center"/>
    </xf>
    <xf numFmtId="325" fontId="41" fillId="0" borderId="64" applyFont="0" applyFill="0" applyBorder="0" applyProtection="0">
      <alignment horizontal="center"/>
    </xf>
    <xf numFmtId="325" fontId="41" fillId="0" borderId="64" applyFont="0" applyFill="0" applyBorder="0" applyProtection="0">
      <alignment horizontal="center"/>
    </xf>
    <xf numFmtId="325" fontId="41" fillId="0" borderId="64" applyFont="0" applyFill="0" applyBorder="0" applyProtection="0">
      <alignment horizontal="center"/>
    </xf>
    <xf numFmtId="325" fontId="41" fillId="0" borderId="64" applyFont="0" applyFill="0" applyBorder="0" applyProtection="0">
      <alignment horizontal="center"/>
    </xf>
    <xf numFmtId="325" fontId="41" fillId="0" borderId="64" applyFont="0" applyFill="0" applyBorder="0" applyProtection="0">
      <alignment horizontal="center"/>
    </xf>
    <xf numFmtId="325" fontId="41" fillId="0" borderId="64" applyFont="0" applyFill="0" applyBorder="0" applyProtection="0">
      <alignment horizontal="center"/>
    </xf>
    <xf numFmtId="325" fontId="41" fillId="0" borderId="64" applyFont="0" applyFill="0" applyBorder="0" applyProtection="0">
      <alignment horizontal="center"/>
    </xf>
    <xf numFmtId="325" fontId="41" fillId="0" borderId="64" applyFont="0" applyFill="0" applyBorder="0" applyProtection="0">
      <alignment horizontal="center"/>
    </xf>
    <xf numFmtId="325" fontId="41" fillId="0" borderId="64" applyFont="0" applyFill="0" applyBorder="0" applyProtection="0">
      <alignment horizontal="center"/>
    </xf>
    <xf numFmtId="325" fontId="41" fillId="0" borderId="64" applyFont="0" applyFill="0" applyBorder="0" applyProtection="0">
      <alignment horizontal="center"/>
    </xf>
    <xf numFmtId="325" fontId="41" fillId="0" borderId="64" applyFont="0" applyFill="0" applyBorder="0" applyProtection="0">
      <alignment horizontal="center"/>
    </xf>
    <xf numFmtId="325" fontId="41" fillId="0" borderId="64" applyFont="0" applyFill="0" applyBorder="0" applyProtection="0">
      <alignment horizontal="center"/>
    </xf>
    <xf numFmtId="325" fontId="41" fillId="0" borderId="64" applyFont="0" applyFill="0" applyBorder="0" applyProtection="0">
      <alignment horizontal="center"/>
    </xf>
    <xf numFmtId="325" fontId="41" fillId="0" borderId="64" applyFont="0" applyFill="0" applyBorder="0" applyProtection="0">
      <alignment horizontal="center"/>
    </xf>
    <xf numFmtId="325" fontId="41" fillId="0" borderId="64" applyFont="0" applyFill="0" applyBorder="0" applyProtection="0">
      <alignment horizontal="center"/>
    </xf>
    <xf numFmtId="325" fontId="41" fillId="0" borderId="64" applyFont="0" applyFill="0" applyBorder="0" applyProtection="0">
      <alignment horizontal="center"/>
    </xf>
    <xf numFmtId="325" fontId="41" fillId="0" borderId="64" applyFont="0" applyFill="0" applyBorder="0" applyProtection="0">
      <alignment horizontal="center"/>
    </xf>
    <xf numFmtId="325" fontId="41" fillId="0" borderId="64" applyFont="0" applyFill="0" applyBorder="0" applyProtection="0">
      <alignment horizontal="center"/>
    </xf>
    <xf numFmtId="325" fontId="41" fillId="0" borderId="64" applyFont="0" applyFill="0" applyBorder="0" applyProtection="0">
      <alignment horizontal="center"/>
    </xf>
    <xf numFmtId="325" fontId="41" fillId="0" borderId="64" applyFont="0" applyFill="0" applyBorder="0" applyProtection="0">
      <alignment horizontal="center"/>
    </xf>
    <xf numFmtId="325" fontId="41" fillId="0" borderId="64" applyFont="0" applyFill="0" applyBorder="0" applyProtection="0">
      <alignment horizontal="center"/>
    </xf>
    <xf numFmtId="325" fontId="41" fillId="0" borderId="64" applyFont="0" applyFill="0" applyBorder="0" applyProtection="0">
      <alignment horizontal="center"/>
    </xf>
    <xf numFmtId="325" fontId="41" fillId="0" borderId="64" applyFont="0" applyFill="0" applyBorder="0" applyProtection="0">
      <alignment horizontal="center"/>
    </xf>
    <xf numFmtId="325" fontId="41" fillId="0" borderId="64" applyFont="0" applyFill="0" applyBorder="0" applyProtection="0">
      <alignment horizontal="center"/>
    </xf>
    <xf numFmtId="325" fontId="41" fillId="0" borderId="64" applyFont="0" applyFill="0" applyBorder="0" applyProtection="0">
      <alignment horizontal="center"/>
    </xf>
    <xf numFmtId="325" fontId="41" fillId="0" borderId="64" applyFont="0" applyFill="0" applyBorder="0" applyProtection="0">
      <alignment horizontal="center"/>
    </xf>
    <xf numFmtId="325" fontId="41" fillId="0" borderId="64" applyFont="0" applyFill="0" applyBorder="0" applyProtection="0">
      <alignment horizontal="center"/>
    </xf>
    <xf numFmtId="325" fontId="41" fillId="0" borderId="64" applyFont="0" applyFill="0" applyBorder="0" applyProtection="0">
      <alignment horizontal="center"/>
    </xf>
    <xf numFmtId="325" fontId="41" fillId="0" borderId="64" applyFont="0" applyFill="0" applyBorder="0" applyProtection="0">
      <alignment horizontal="center"/>
    </xf>
    <xf numFmtId="325" fontId="41" fillId="0" borderId="64" applyFont="0" applyFill="0" applyBorder="0" applyProtection="0">
      <alignment horizontal="center"/>
    </xf>
    <xf numFmtId="325" fontId="41" fillId="0" borderId="64" applyFont="0" applyFill="0" applyBorder="0" applyProtection="0">
      <alignment horizontal="center"/>
    </xf>
    <xf numFmtId="325" fontId="41" fillId="0" borderId="64" applyFont="0" applyFill="0" applyBorder="0" applyProtection="0">
      <alignment horizontal="center"/>
    </xf>
    <xf numFmtId="325" fontId="41" fillId="0" borderId="64" applyFont="0" applyFill="0" applyBorder="0" applyProtection="0">
      <alignment horizontal="center"/>
    </xf>
    <xf numFmtId="325" fontId="41" fillId="0" borderId="64" applyFont="0" applyFill="0" applyBorder="0" applyProtection="0">
      <alignment horizontal="center"/>
    </xf>
    <xf numFmtId="325" fontId="41" fillId="0" borderId="64" applyFont="0" applyFill="0" applyBorder="0" applyProtection="0">
      <alignment horizontal="center"/>
    </xf>
    <xf numFmtId="325" fontId="41" fillId="0" borderId="64" applyFont="0" applyFill="0" applyBorder="0" applyProtection="0">
      <alignment horizontal="center"/>
    </xf>
    <xf numFmtId="325" fontId="41" fillId="0" borderId="64" applyFont="0" applyFill="0" applyBorder="0" applyProtection="0">
      <alignment horizontal="center"/>
    </xf>
    <xf numFmtId="325" fontId="41" fillId="0" borderId="64" applyFont="0" applyFill="0" applyBorder="0" applyProtection="0">
      <alignment horizontal="center"/>
    </xf>
    <xf numFmtId="325" fontId="41" fillId="0" borderId="64" applyFont="0" applyFill="0" applyBorder="0" applyProtection="0">
      <alignment horizontal="center"/>
    </xf>
    <xf numFmtId="325" fontId="41" fillId="0" borderId="64" applyFont="0" applyFill="0" applyBorder="0" applyProtection="0">
      <alignment horizontal="center"/>
    </xf>
    <xf numFmtId="325" fontId="41" fillId="0" borderId="64" applyFont="0" applyFill="0" applyBorder="0" applyProtection="0">
      <alignment horizontal="center"/>
    </xf>
    <xf numFmtId="325" fontId="41" fillId="0" borderId="64" applyFont="0" applyFill="0" applyBorder="0" applyProtection="0">
      <alignment horizontal="center"/>
    </xf>
    <xf numFmtId="325" fontId="41" fillId="0" borderId="64" applyFont="0" applyFill="0" applyBorder="0" applyProtection="0">
      <alignment horizontal="center"/>
    </xf>
    <xf numFmtId="325" fontId="41" fillId="0" borderId="64" applyFont="0" applyFill="0" applyBorder="0" applyProtection="0">
      <alignment horizontal="center"/>
    </xf>
    <xf numFmtId="325" fontId="41" fillId="0" borderId="64" applyFont="0" applyFill="0" applyBorder="0" applyProtection="0">
      <alignment horizontal="center"/>
    </xf>
    <xf numFmtId="325" fontId="41" fillId="0" borderId="64" applyFont="0" applyFill="0" applyBorder="0" applyProtection="0">
      <alignment horizontal="center"/>
    </xf>
    <xf numFmtId="325" fontId="41" fillId="0" borderId="64" applyFont="0" applyFill="0" applyBorder="0" applyProtection="0">
      <alignment horizontal="center"/>
    </xf>
    <xf numFmtId="325" fontId="41" fillId="0" borderId="64" applyFont="0" applyFill="0" applyBorder="0" applyProtection="0">
      <alignment horizontal="center"/>
    </xf>
    <xf numFmtId="325" fontId="41" fillId="0" borderId="64" applyFont="0" applyFill="0" applyBorder="0" applyProtection="0">
      <alignment horizontal="center"/>
    </xf>
    <xf numFmtId="325" fontId="41" fillId="0" borderId="64" applyFont="0" applyFill="0" applyBorder="0" applyProtection="0">
      <alignment horizontal="center"/>
    </xf>
    <xf numFmtId="325" fontId="41" fillId="0" borderId="64" applyFont="0" applyFill="0" applyBorder="0" applyProtection="0">
      <alignment horizontal="center"/>
    </xf>
    <xf numFmtId="325" fontId="41" fillId="0" borderId="64" applyFont="0" applyFill="0" applyBorder="0" applyProtection="0">
      <alignment horizontal="center"/>
    </xf>
    <xf numFmtId="325" fontId="41" fillId="0" borderId="64" applyFont="0" applyFill="0" applyBorder="0" applyProtection="0">
      <alignment horizontal="center"/>
    </xf>
    <xf numFmtId="325" fontId="41" fillId="0" borderId="64" applyFont="0" applyFill="0" applyBorder="0" applyProtection="0">
      <alignment horizontal="center"/>
    </xf>
    <xf numFmtId="325" fontId="41" fillId="0" borderId="64" applyFont="0" applyFill="0" applyBorder="0" applyProtection="0">
      <alignment horizontal="center"/>
    </xf>
    <xf numFmtId="325" fontId="41" fillId="0" borderId="64" applyFont="0" applyFill="0" applyBorder="0" applyProtection="0">
      <alignment horizontal="center"/>
    </xf>
    <xf numFmtId="325" fontId="41" fillId="0" borderId="64" applyFont="0" applyFill="0" applyBorder="0" applyProtection="0">
      <alignment horizontal="center"/>
    </xf>
    <xf numFmtId="325" fontId="41" fillId="0" borderId="64" applyFont="0" applyFill="0" applyBorder="0" applyProtection="0">
      <alignment horizontal="center"/>
    </xf>
    <xf numFmtId="325" fontId="41" fillId="0" borderId="64" applyFont="0" applyFill="0" applyBorder="0" applyProtection="0">
      <alignment horizontal="center"/>
    </xf>
    <xf numFmtId="325" fontId="41" fillId="0" borderId="64" applyFont="0" applyFill="0" applyBorder="0" applyProtection="0">
      <alignment horizontal="center"/>
    </xf>
    <xf numFmtId="325" fontId="41" fillId="0" borderId="64" applyFont="0" applyFill="0" applyBorder="0" applyProtection="0">
      <alignment horizontal="center"/>
    </xf>
    <xf numFmtId="325" fontId="41" fillId="0" borderId="64" applyFont="0" applyFill="0" applyBorder="0" applyProtection="0">
      <alignment horizontal="center"/>
    </xf>
    <xf numFmtId="325" fontId="41" fillId="0" borderId="64" applyFont="0" applyFill="0" applyBorder="0" applyProtection="0">
      <alignment horizontal="center"/>
    </xf>
    <xf numFmtId="325" fontId="41" fillId="0" borderId="64" applyFont="0" applyFill="0" applyBorder="0" applyProtection="0">
      <alignment horizontal="center"/>
    </xf>
    <xf numFmtId="325" fontId="41" fillId="0" borderId="64" applyFont="0" applyFill="0" applyBorder="0" applyProtection="0">
      <alignment horizontal="center"/>
    </xf>
    <xf numFmtId="325" fontId="41" fillId="0" borderId="64" applyFont="0" applyFill="0" applyBorder="0" applyProtection="0">
      <alignment horizontal="center"/>
    </xf>
    <xf numFmtId="325" fontId="41" fillId="0" borderId="64" applyFont="0" applyFill="0" applyBorder="0" applyProtection="0">
      <alignment horizontal="center"/>
    </xf>
    <xf numFmtId="325" fontId="41" fillId="0" borderId="64" applyFont="0" applyFill="0" applyBorder="0" applyProtection="0">
      <alignment horizontal="center"/>
    </xf>
    <xf numFmtId="325" fontId="41" fillId="0" borderId="64" applyFont="0" applyFill="0" applyBorder="0" applyProtection="0">
      <alignment horizontal="center"/>
    </xf>
    <xf numFmtId="325" fontId="41" fillId="0" borderId="64" applyFont="0" applyFill="0" applyBorder="0" applyProtection="0">
      <alignment horizontal="center"/>
    </xf>
    <xf numFmtId="325" fontId="41" fillId="0" borderId="64" applyFont="0" applyFill="0" applyBorder="0" applyProtection="0">
      <alignment horizontal="center"/>
    </xf>
    <xf numFmtId="325" fontId="41" fillId="0" borderId="64" applyFont="0" applyFill="0" applyBorder="0" applyProtection="0">
      <alignment horizontal="center"/>
    </xf>
    <xf numFmtId="325" fontId="41" fillId="0" borderId="64" applyFont="0" applyFill="0" applyBorder="0" applyProtection="0">
      <alignment horizontal="center"/>
    </xf>
    <xf numFmtId="325" fontId="41" fillId="0" borderId="64" applyFont="0" applyFill="0" applyBorder="0" applyProtection="0">
      <alignment horizontal="center"/>
    </xf>
    <xf numFmtId="325" fontId="41" fillId="0" borderId="64" applyFont="0" applyFill="0" applyBorder="0" applyProtection="0">
      <alignment horizontal="center"/>
    </xf>
    <xf numFmtId="325" fontId="41" fillId="0" borderId="64" applyFont="0" applyFill="0" applyBorder="0" applyProtection="0">
      <alignment horizontal="center"/>
    </xf>
    <xf numFmtId="325" fontId="41" fillId="0" borderId="64" applyFont="0" applyFill="0" applyBorder="0" applyProtection="0">
      <alignment horizontal="center"/>
    </xf>
    <xf numFmtId="325" fontId="41" fillId="0" borderId="64" applyFont="0" applyFill="0" applyBorder="0" applyProtection="0">
      <alignment horizontal="center"/>
    </xf>
    <xf numFmtId="325" fontId="41" fillId="0" borderId="64" applyFont="0" applyFill="0" applyBorder="0" applyProtection="0">
      <alignment horizontal="center"/>
    </xf>
    <xf numFmtId="325" fontId="41" fillId="0" borderId="64" applyFont="0" applyFill="0" applyBorder="0" applyProtection="0">
      <alignment horizontal="center"/>
    </xf>
    <xf numFmtId="325" fontId="41" fillId="0" borderId="64" applyFont="0" applyFill="0" applyBorder="0" applyProtection="0">
      <alignment horizontal="center"/>
    </xf>
    <xf numFmtId="325" fontId="41" fillId="0" borderId="64" applyFont="0" applyFill="0" applyBorder="0" applyProtection="0">
      <alignment horizontal="center"/>
    </xf>
    <xf numFmtId="325" fontId="41" fillId="0" borderId="64" applyFont="0" applyFill="0" applyBorder="0" applyProtection="0">
      <alignment horizontal="center"/>
    </xf>
    <xf numFmtId="325" fontId="41" fillId="0" borderId="64" applyFont="0" applyFill="0" applyBorder="0" applyProtection="0">
      <alignment horizontal="center"/>
    </xf>
    <xf numFmtId="325" fontId="41" fillId="0" borderId="64" applyFont="0" applyFill="0" applyBorder="0" applyProtection="0">
      <alignment horizontal="center"/>
    </xf>
    <xf numFmtId="325" fontId="41" fillId="0" borderId="64" applyFont="0" applyFill="0" applyBorder="0" applyProtection="0">
      <alignment horizontal="center"/>
    </xf>
    <xf numFmtId="325" fontId="41" fillId="0" borderId="64" applyFont="0" applyFill="0" applyBorder="0" applyProtection="0">
      <alignment horizontal="center"/>
    </xf>
    <xf numFmtId="325" fontId="41" fillId="0" borderId="64" applyFont="0" applyFill="0" applyBorder="0" applyProtection="0">
      <alignment horizontal="center"/>
    </xf>
    <xf numFmtId="325" fontId="41" fillId="0" borderId="64" applyFont="0" applyFill="0" applyBorder="0" applyProtection="0">
      <alignment horizontal="center"/>
    </xf>
    <xf numFmtId="325" fontId="41" fillId="0" borderId="64" applyFont="0" applyFill="0" applyBorder="0" applyProtection="0">
      <alignment horizontal="center"/>
    </xf>
    <xf numFmtId="325" fontId="41" fillId="0" borderId="64" applyFont="0" applyFill="0" applyBorder="0" applyProtection="0">
      <alignment horizontal="center"/>
    </xf>
    <xf numFmtId="325" fontId="41" fillId="0" borderId="64" applyFont="0" applyFill="0" applyBorder="0" applyProtection="0">
      <alignment horizontal="center"/>
    </xf>
    <xf numFmtId="325" fontId="41" fillId="0" borderId="64" applyFont="0" applyFill="0" applyBorder="0" applyProtection="0">
      <alignment horizontal="center"/>
    </xf>
    <xf numFmtId="325" fontId="41" fillId="0" borderId="64" applyFont="0" applyFill="0" applyBorder="0" applyProtection="0">
      <alignment horizontal="center"/>
    </xf>
    <xf numFmtId="325" fontId="41" fillId="0" borderId="64" applyFont="0" applyFill="0" applyBorder="0" applyProtection="0">
      <alignment horizontal="center"/>
    </xf>
    <xf numFmtId="325" fontId="41" fillId="0" borderId="64" applyFont="0" applyFill="0" applyBorder="0" applyProtection="0">
      <alignment horizontal="center"/>
    </xf>
    <xf numFmtId="325" fontId="41" fillId="0" borderId="64" applyFont="0" applyFill="0" applyBorder="0" applyProtection="0">
      <alignment horizontal="center"/>
    </xf>
    <xf numFmtId="325" fontId="41" fillId="0" borderId="64" applyFont="0" applyFill="0" applyBorder="0" applyProtection="0">
      <alignment horizontal="center"/>
    </xf>
    <xf numFmtId="325" fontId="41" fillId="0" borderId="64" applyFont="0" applyFill="0" applyBorder="0" applyProtection="0">
      <alignment horizontal="center"/>
    </xf>
    <xf numFmtId="325" fontId="41" fillId="0" borderId="64" applyFont="0" applyFill="0" applyBorder="0" applyProtection="0">
      <alignment horizontal="center"/>
    </xf>
    <xf numFmtId="325" fontId="41" fillId="0" borderId="64" applyFont="0" applyFill="0" applyBorder="0" applyProtection="0">
      <alignment horizontal="center"/>
    </xf>
    <xf numFmtId="325" fontId="41" fillId="0" borderId="64" applyFont="0" applyFill="0" applyBorder="0" applyProtection="0">
      <alignment horizontal="center"/>
    </xf>
    <xf numFmtId="325" fontId="41" fillId="0" borderId="64" applyFont="0" applyFill="0" applyBorder="0" applyProtection="0">
      <alignment horizontal="center"/>
    </xf>
    <xf numFmtId="325" fontId="41" fillId="0" borderId="64" applyFont="0" applyFill="0" applyBorder="0" applyProtection="0">
      <alignment horizontal="center"/>
    </xf>
    <xf numFmtId="325" fontId="41" fillId="0" borderId="64" applyFont="0" applyFill="0" applyBorder="0" applyProtection="0">
      <alignment horizontal="center"/>
    </xf>
    <xf numFmtId="325" fontId="41" fillId="0" borderId="64" applyFont="0" applyFill="0" applyBorder="0" applyProtection="0">
      <alignment horizontal="center"/>
    </xf>
    <xf numFmtId="325" fontId="41" fillId="0" borderId="64" applyFont="0" applyFill="0" applyBorder="0" applyProtection="0">
      <alignment horizontal="center"/>
    </xf>
    <xf numFmtId="325" fontId="41" fillId="0" borderId="64" applyFont="0" applyFill="0" applyBorder="0" applyProtection="0">
      <alignment horizontal="center"/>
    </xf>
    <xf numFmtId="325" fontId="41" fillId="0" borderId="64" applyFont="0" applyFill="0" applyBorder="0" applyProtection="0">
      <alignment horizontal="center"/>
    </xf>
    <xf numFmtId="325" fontId="41" fillId="0" borderId="64" applyFont="0" applyFill="0" applyBorder="0" applyProtection="0">
      <alignment horizontal="center"/>
    </xf>
    <xf numFmtId="325" fontId="41" fillId="0" borderId="64" applyFont="0" applyFill="0" applyBorder="0" applyProtection="0">
      <alignment horizontal="center"/>
    </xf>
    <xf numFmtId="325" fontId="41" fillId="0" borderId="64" applyFont="0" applyFill="0" applyBorder="0" applyProtection="0">
      <alignment horizontal="center"/>
    </xf>
    <xf numFmtId="325" fontId="41" fillId="0" borderId="64" applyFont="0" applyFill="0" applyBorder="0" applyProtection="0">
      <alignment horizontal="center"/>
    </xf>
    <xf numFmtId="325" fontId="41" fillId="0" borderId="64" applyFont="0" applyFill="0" applyBorder="0" applyProtection="0">
      <alignment horizontal="center"/>
    </xf>
    <xf numFmtId="325" fontId="41" fillId="0" borderId="64" applyFont="0" applyFill="0" applyBorder="0" applyProtection="0">
      <alignment horizontal="center"/>
    </xf>
    <xf numFmtId="325" fontId="41" fillId="0" borderId="64" applyFont="0" applyFill="0" applyBorder="0" applyProtection="0">
      <alignment horizontal="center"/>
    </xf>
    <xf numFmtId="325" fontId="41" fillId="0" borderId="64" applyFont="0" applyFill="0" applyBorder="0" applyProtection="0">
      <alignment horizontal="center"/>
    </xf>
    <xf numFmtId="325" fontId="41" fillId="0" borderId="64" applyFont="0" applyFill="0" applyBorder="0" applyProtection="0">
      <alignment horizontal="center"/>
    </xf>
    <xf numFmtId="325" fontId="41" fillId="0" borderId="64" applyFont="0" applyFill="0" applyBorder="0" applyProtection="0">
      <alignment horizontal="center"/>
    </xf>
    <xf numFmtId="325" fontId="41" fillId="0" borderId="64" applyFont="0" applyFill="0" applyBorder="0" applyProtection="0">
      <alignment horizontal="center"/>
    </xf>
    <xf numFmtId="325" fontId="41" fillId="0" borderId="64" applyFont="0" applyFill="0" applyBorder="0" applyProtection="0">
      <alignment horizontal="center"/>
    </xf>
    <xf numFmtId="325" fontId="41" fillId="0" borderId="64" applyFont="0" applyFill="0" applyBorder="0" applyProtection="0">
      <alignment horizontal="center"/>
    </xf>
    <xf numFmtId="325" fontId="41" fillId="0" borderId="64" applyFont="0" applyFill="0" applyBorder="0" applyProtection="0">
      <alignment horizontal="center"/>
    </xf>
    <xf numFmtId="325" fontId="41" fillId="0" borderId="64" applyFont="0" applyFill="0" applyBorder="0" applyProtection="0">
      <alignment horizontal="center"/>
    </xf>
    <xf numFmtId="325" fontId="41" fillId="0" borderId="64" applyFont="0" applyFill="0" applyBorder="0" applyProtection="0">
      <alignment horizontal="center"/>
    </xf>
    <xf numFmtId="325" fontId="41" fillId="0" borderId="64" applyFont="0" applyFill="0" applyBorder="0" applyProtection="0">
      <alignment horizontal="center"/>
    </xf>
    <xf numFmtId="325" fontId="41" fillId="0" borderId="64" applyFont="0" applyFill="0" applyBorder="0" applyProtection="0">
      <alignment horizontal="center"/>
    </xf>
    <xf numFmtId="325" fontId="41" fillId="0" borderId="64" applyFont="0" applyFill="0" applyBorder="0" applyProtection="0">
      <alignment horizontal="center"/>
    </xf>
    <xf numFmtId="325" fontId="41" fillId="0" borderId="64" applyFont="0" applyFill="0" applyBorder="0" applyProtection="0">
      <alignment horizontal="center"/>
    </xf>
    <xf numFmtId="325" fontId="41" fillId="0" borderId="64" applyFont="0" applyFill="0" applyBorder="0" applyProtection="0">
      <alignment horizontal="center"/>
    </xf>
    <xf numFmtId="325" fontId="41" fillId="0" borderId="64" applyFont="0" applyFill="0" applyBorder="0" applyProtection="0">
      <alignment horizontal="center"/>
    </xf>
    <xf numFmtId="325" fontId="41" fillId="0" borderId="64" applyFont="0" applyFill="0" applyBorder="0" applyProtection="0">
      <alignment horizontal="center"/>
    </xf>
    <xf numFmtId="325" fontId="41" fillId="0" borderId="64" applyFont="0" applyFill="0" applyBorder="0" applyProtection="0">
      <alignment horizontal="center"/>
    </xf>
    <xf numFmtId="325" fontId="41" fillId="0" borderId="64" applyFont="0" applyFill="0" applyBorder="0" applyProtection="0">
      <alignment horizontal="center"/>
    </xf>
    <xf numFmtId="325" fontId="41" fillId="0" borderId="64" applyFont="0" applyFill="0" applyBorder="0" applyProtection="0">
      <alignment horizontal="center"/>
    </xf>
    <xf numFmtId="325" fontId="41" fillId="0" borderId="64" applyFont="0" applyFill="0" applyBorder="0" applyProtection="0">
      <alignment horizontal="center"/>
    </xf>
    <xf numFmtId="325" fontId="41" fillId="0" borderId="64" applyFont="0" applyFill="0" applyBorder="0" applyProtection="0">
      <alignment horizontal="center"/>
    </xf>
    <xf numFmtId="325" fontId="41" fillId="0" borderId="64" applyFont="0" applyFill="0" applyBorder="0" applyProtection="0">
      <alignment horizontal="center"/>
    </xf>
    <xf numFmtId="325" fontId="41" fillId="0" borderId="64" applyFont="0" applyFill="0" applyBorder="0" applyProtection="0">
      <alignment horizontal="center"/>
    </xf>
    <xf numFmtId="325" fontId="41" fillId="0" borderId="64" applyFont="0" applyFill="0" applyBorder="0" applyProtection="0">
      <alignment horizontal="center"/>
    </xf>
    <xf numFmtId="325" fontId="41" fillId="0" borderId="64" applyFont="0" applyFill="0" applyBorder="0" applyProtection="0">
      <alignment horizontal="center"/>
    </xf>
    <xf numFmtId="325" fontId="41" fillId="0" borderId="64" applyFont="0" applyFill="0" applyBorder="0" applyProtection="0">
      <alignment horizontal="center"/>
    </xf>
    <xf numFmtId="325" fontId="41" fillId="0" borderId="64" applyFont="0" applyFill="0" applyBorder="0" applyProtection="0">
      <alignment horizontal="center"/>
    </xf>
    <xf numFmtId="325" fontId="41" fillId="0" borderId="64" applyFont="0" applyFill="0" applyBorder="0" applyProtection="0">
      <alignment horizontal="center"/>
    </xf>
    <xf numFmtId="325" fontId="41" fillId="0" borderId="64" applyFont="0" applyFill="0" applyBorder="0" applyProtection="0">
      <alignment horizontal="center"/>
    </xf>
    <xf numFmtId="325" fontId="41" fillId="0" borderId="64" applyFont="0" applyFill="0" applyBorder="0" applyProtection="0">
      <alignment horizontal="center"/>
    </xf>
    <xf numFmtId="325" fontId="41" fillId="0" borderId="64" applyFont="0" applyFill="0" applyBorder="0" applyProtection="0">
      <alignment horizontal="center"/>
    </xf>
    <xf numFmtId="325" fontId="41" fillId="0" borderId="64" applyFont="0" applyFill="0" applyBorder="0" applyProtection="0">
      <alignment horizontal="center"/>
    </xf>
    <xf numFmtId="325" fontId="41" fillId="0" borderId="64" applyFont="0" applyFill="0" applyBorder="0" applyProtection="0">
      <alignment horizontal="center"/>
    </xf>
    <xf numFmtId="325" fontId="41" fillId="0" borderId="64" applyFont="0" applyFill="0" applyBorder="0" applyProtection="0">
      <alignment horizontal="center"/>
    </xf>
    <xf numFmtId="325" fontId="41" fillId="0" borderId="64" applyFont="0" applyFill="0" applyBorder="0" applyProtection="0">
      <alignment horizontal="center"/>
    </xf>
    <xf numFmtId="325" fontId="41" fillId="0" borderId="64" applyFont="0" applyFill="0" applyBorder="0" applyProtection="0">
      <alignment horizontal="center"/>
    </xf>
    <xf numFmtId="325" fontId="41" fillId="0" borderId="64" applyFont="0" applyFill="0" applyBorder="0" applyProtection="0">
      <alignment horizontal="center"/>
    </xf>
    <xf numFmtId="325" fontId="41" fillId="0" borderId="64" applyFont="0" applyFill="0" applyBorder="0" applyProtection="0">
      <alignment horizontal="center"/>
    </xf>
    <xf numFmtId="325" fontId="41" fillId="0" borderId="64" applyFont="0" applyFill="0" applyBorder="0" applyProtection="0">
      <alignment horizontal="center"/>
    </xf>
    <xf numFmtId="325" fontId="41" fillId="0" borderId="64" applyFont="0" applyFill="0" applyBorder="0" applyProtection="0">
      <alignment horizontal="center"/>
    </xf>
    <xf numFmtId="325" fontId="41" fillId="0" borderId="64" applyFont="0" applyFill="0" applyBorder="0" applyProtection="0">
      <alignment horizontal="center"/>
    </xf>
    <xf numFmtId="325" fontId="41" fillId="0" borderId="64" applyFont="0" applyFill="0" applyBorder="0" applyProtection="0">
      <alignment horizontal="center"/>
    </xf>
    <xf numFmtId="325" fontId="41" fillId="0" borderId="64" applyFont="0" applyFill="0" applyBorder="0" applyProtection="0">
      <alignment horizontal="center"/>
    </xf>
    <xf numFmtId="325" fontId="41" fillId="0" borderId="64" applyFont="0" applyFill="0" applyBorder="0" applyProtection="0">
      <alignment horizontal="center"/>
    </xf>
    <xf numFmtId="325" fontId="41" fillId="0" borderId="64" applyFont="0" applyFill="0" applyBorder="0" applyProtection="0">
      <alignment horizontal="center"/>
    </xf>
    <xf numFmtId="325" fontId="41" fillId="0" borderId="64" applyFont="0" applyFill="0" applyBorder="0" applyProtection="0">
      <alignment horizontal="center"/>
    </xf>
    <xf numFmtId="325" fontId="41" fillId="0" borderId="64" applyFont="0" applyFill="0" applyBorder="0" applyProtection="0">
      <alignment horizontal="center"/>
    </xf>
    <xf numFmtId="325" fontId="41" fillId="0" borderId="64" applyFont="0" applyFill="0" applyBorder="0" applyProtection="0">
      <alignment horizontal="center"/>
    </xf>
    <xf numFmtId="325" fontId="41" fillId="0" borderId="64" applyFont="0" applyFill="0" applyBorder="0" applyProtection="0">
      <alignment horizontal="center"/>
    </xf>
    <xf numFmtId="325" fontId="41" fillId="0" borderId="64" applyFont="0" applyFill="0" applyBorder="0" applyProtection="0">
      <alignment horizontal="center"/>
    </xf>
    <xf numFmtId="325" fontId="41" fillId="0" borderId="64" applyFont="0" applyFill="0" applyBorder="0" applyProtection="0">
      <alignment horizontal="center"/>
    </xf>
    <xf numFmtId="325" fontId="41" fillId="0" borderId="64" applyFont="0" applyFill="0" applyBorder="0" applyProtection="0">
      <alignment horizontal="center"/>
    </xf>
    <xf numFmtId="325" fontId="41" fillId="0" borderId="64" applyFont="0" applyFill="0" applyBorder="0" applyProtection="0">
      <alignment horizontal="center"/>
    </xf>
    <xf numFmtId="325" fontId="41" fillId="0" borderId="64" applyFont="0" applyFill="0" applyBorder="0" applyProtection="0">
      <alignment horizontal="center"/>
    </xf>
    <xf numFmtId="325" fontId="41" fillId="0" borderId="64" applyFont="0" applyFill="0" applyBorder="0" applyProtection="0">
      <alignment horizontal="center"/>
    </xf>
    <xf numFmtId="325" fontId="41" fillId="0" borderId="64" applyFont="0" applyFill="0" applyBorder="0" applyProtection="0">
      <alignment horizontal="center"/>
    </xf>
    <xf numFmtId="325" fontId="41" fillId="0" borderId="64" applyFont="0" applyFill="0" applyBorder="0" applyProtection="0">
      <alignment horizontal="center"/>
    </xf>
    <xf numFmtId="325" fontId="41" fillId="0" borderId="64" applyFont="0" applyFill="0" applyBorder="0" applyProtection="0">
      <alignment horizontal="center"/>
    </xf>
    <xf numFmtId="325" fontId="41" fillId="0" borderId="64" applyFont="0" applyFill="0" applyBorder="0" applyProtection="0">
      <alignment horizontal="center"/>
    </xf>
    <xf numFmtId="325" fontId="41" fillId="0" borderId="64" applyFont="0" applyFill="0" applyBorder="0" applyProtection="0">
      <alignment horizontal="center"/>
    </xf>
    <xf numFmtId="325" fontId="41" fillId="0" borderId="64" applyFont="0" applyFill="0" applyBorder="0" applyProtection="0">
      <alignment horizontal="center"/>
    </xf>
    <xf numFmtId="325" fontId="41" fillId="0" borderId="64" applyFont="0" applyFill="0" applyBorder="0" applyProtection="0">
      <alignment horizontal="center"/>
    </xf>
    <xf numFmtId="325" fontId="41" fillId="0" borderId="64" applyFont="0" applyFill="0" applyBorder="0" applyProtection="0">
      <alignment horizontal="center"/>
    </xf>
    <xf numFmtId="325" fontId="41" fillId="0" borderId="64" applyFont="0" applyFill="0" applyBorder="0" applyProtection="0">
      <alignment horizontal="center"/>
    </xf>
    <xf numFmtId="325" fontId="41" fillId="0" borderId="64" applyFont="0" applyFill="0" applyBorder="0" applyProtection="0">
      <alignment horizontal="center"/>
    </xf>
    <xf numFmtId="325" fontId="41" fillId="0" borderId="64" applyFont="0" applyFill="0" applyBorder="0" applyProtection="0">
      <alignment horizontal="center"/>
    </xf>
    <xf numFmtId="325" fontId="41" fillId="0" borderId="64" applyFont="0" applyFill="0" applyBorder="0" applyProtection="0">
      <alignment horizontal="center"/>
    </xf>
    <xf numFmtId="325" fontId="41" fillId="0" borderId="64" applyFont="0" applyFill="0" applyBorder="0" applyProtection="0">
      <alignment horizontal="center"/>
    </xf>
    <xf numFmtId="325" fontId="41" fillId="0" borderId="64" applyFont="0" applyFill="0" applyBorder="0" applyProtection="0">
      <alignment horizontal="center"/>
    </xf>
    <xf numFmtId="325" fontId="41" fillId="0" borderId="64" applyFont="0" applyFill="0" applyBorder="0" applyProtection="0">
      <alignment horizontal="center"/>
    </xf>
    <xf numFmtId="325" fontId="41" fillId="0" borderId="64" applyFont="0" applyFill="0" applyBorder="0" applyProtection="0">
      <alignment horizontal="center"/>
    </xf>
    <xf numFmtId="325" fontId="41" fillId="0" borderId="64" applyFont="0" applyFill="0" applyBorder="0" applyProtection="0">
      <alignment horizontal="center"/>
    </xf>
    <xf numFmtId="325" fontId="41" fillId="0" borderId="64" applyFont="0" applyFill="0" applyBorder="0" applyProtection="0">
      <alignment horizontal="center"/>
    </xf>
    <xf numFmtId="325" fontId="41" fillId="0" borderId="64" applyFont="0" applyFill="0" applyBorder="0" applyProtection="0">
      <alignment horizontal="center"/>
    </xf>
    <xf numFmtId="325" fontId="41" fillId="0" borderId="64" applyFont="0" applyFill="0" applyBorder="0" applyProtection="0">
      <alignment horizontal="center"/>
    </xf>
    <xf numFmtId="325" fontId="41" fillId="0" borderId="64" applyFont="0" applyFill="0" applyBorder="0" applyProtection="0">
      <alignment horizontal="center"/>
    </xf>
    <xf numFmtId="325" fontId="41" fillId="0" borderId="64" applyFont="0" applyFill="0" applyBorder="0" applyProtection="0">
      <alignment horizontal="center"/>
    </xf>
    <xf numFmtId="325" fontId="41" fillId="0" borderId="64" applyFont="0" applyFill="0" applyBorder="0" applyProtection="0">
      <alignment horizontal="center"/>
    </xf>
    <xf numFmtId="325" fontId="41" fillId="0" borderId="64" applyFont="0" applyFill="0" applyBorder="0" applyProtection="0">
      <alignment horizontal="center"/>
    </xf>
    <xf numFmtId="325" fontId="41" fillId="0" borderId="64" applyFont="0" applyFill="0" applyBorder="0" applyProtection="0">
      <alignment horizontal="center"/>
    </xf>
    <xf numFmtId="325" fontId="41" fillId="0" borderId="64" applyFont="0" applyFill="0" applyBorder="0" applyProtection="0">
      <alignment horizontal="center"/>
    </xf>
    <xf numFmtId="325" fontId="41" fillId="0" borderId="64" applyFont="0" applyFill="0" applyBorder="0" applyProtection="0">
      <alignment horizontal="center"/>
    </xf>
    <xf numFmtId="325" fontId="41" fillId="0" borderId="64" applyFont="0" applyFill="0" applyBorder="0" applyProtection="0">
      <alignment horizontal="center"/>
    </xf>
    <xf numFmtId="325" fontId="41" fillId="0" borderId="64" applyFont="0" applyFill="0" applyBorder="0" applyProtection="0">
      <alignment horizontal="center"/>
    </xf>
    <xf numFmtId="325" fontId="41" fillId="0" borderId="64" applyFont="0" applyFill="0" applyBorder="0" applyProtection="0">
      <alignment horizontal="center"/>
    </xf>
    <xf numFmtId="325" fontId="41" fillId="0" borderId="64" applyFont="0" applyFill="0" applyBorder="0" applyProtection="0">
      <alignment horizontal="center"/>
    </xf>
    <xf numFmtId="325" fontId="41" fillId="0" borderId="64" applyFont="0" applyFill="0" applyBorder="0" applyProtection="0">
      <alignment horizontal="center"/>
    </xf>
    <xf numFmtId="325" fontId="41" fillId="0" borderId="64" applyFont="0" applyFill="0" applyBorder="0" applyProtection="0">
      <alignment horizontal="center"/>
    </xf>
    <xf numFmtId="325" fontId="41" fillId="0" borderId="64" applyFont="0" applyFill="0" applyBorder="0" applyProtection="0">
      <alignment horizontal="center"/>
    </xf>
    <xf numFmtId="325" fontId="41" fillId="0" borderId="64" applyFont="0" applyFill="0" applyBorder="0" applyProtection="0">
      <alignment horizontal="center"/>
    </xf>
    <xf numFmtId="325" fontId="41" fillId="0" borderId="64" applyFont="0" applyFill="0" applyBorder="0" applyProtection="0">
      <alignment horizontal="center"/>
    </xf>
    <xf numFmtId="325" fontId="41" fillId="0" borderId="64" applyFont="0" applyFill="0" applyBorder="0" applyProtection="0">
      <alignment horizontal="center"/>
    </xf>
    <xf numFmtId="325" fontId="41" fillId="0" borderId="64" applyFont="0" applyFill="0" applyBorder="0" applyProtection="0">
      <alignment horizontal="center"/>
    </xf>
    <xf numFmtId="325" fontId="41" fillId="0" borderId="64" applyFont="0" applyFill="0" applyBorder="0" applyProtection="0">
      <alignment horizontal="center"/>
    </xf>
    <xf numFmtId="325" fontId="41" fillId="0" borderId="64" applyFont="0" applyFill="0" applyBorder="0" applyProtection="0">
      <alignment horizontal="center"/>
    </xf>
    <xf numFmtId="325" fontId="41" fillId="0" borderId="64" applyFont="0" applyFill="0" applyBorder="0" applyProtection="0">
      <alignment horizontal="center"/>
    </xf>
    <xf numFmtId="325" fontId="41" fillId="0" borderId="64" applyFont="0" applyFill="0" applyBorder="0" applyProtection="0">
      <alignment horizontal="center"/>
    </xf>
    <xf numFmtId="325" fontId="41" fillId="0" borderId="64" applyFont="0" applyFill="0" applyBorder="0" applyProtection="0">
      <alignment horizontal="center"/>
    </xf>
    <xf numFmtId="325" fontId="41" fillId="0" borderId="64" applyFont="0" applyFill="0" applyBorder="0" applyProtection="0">
      <alignment horizontal="center"/>
    </xf>
    <xf numFmtId="325" fontId="41" fillId="0" borderId="64" applyFont="0" applyFill="0" applyBorder="0" applyProtection="0">
      <alignment horizontal="center"/>
    </xf>
    <xf numFmtId="325" fontId="41" fillId="0" borderId="64" applyFont="0" applyFill="0" applyBorder="0" applyProtection="0">
      <alignment horizontal="center"/>
    </xf>
    <xf numFmtId="325" fontId="41" fillId="0" borderId="64" applyFont="0" applyFill="0" applyBorder="0" applyProtection="0">
      <alignment horizontal="center"/>
    </xf>
    <xf numFmtId="325" fontId="41" fillId="0" borderId="64" applyFont="0" applyFill="0" applyBorder="0" applyProtection="0">
      <alignment horizontal="center"/>
    </xf>
    <xf numFmtId="325" fontId="41" fillId="0" borderId="64" applyFont="0" applyFill="0" applyBorder="0" applyProtection="0">
      <alignment horizontal="center"/>
    </xf>
    <xf numFmtId="325" fontId="41" fillId="0" borderId="64" applyFont="0" applyFill="0" applyBorder="0" applyProtection="0">
      <alignment horizontal="center"/>
    </xf>
    <xf numFmtId="325" fontId="41" fillId="0" borderId="64" applyFont="0" applyFill="0" applyBorder="0" applyProtection="0">
      <alignment horizontal="center"/>
    </xf>
    <xf numFmtId="325" fontId="41" fillId="0" borderId="64" applyFont="0" applyFill="0" applyBorder="0" applyProtection="0">
      <alignment horizontal="center"/>
    </xf>
    <xf numFmtId="325" fontId="41" fillId="0" borderId="64" applyFont="0" applyFill="0" applyBorder="0" applyProtection="0">
      <alignment horizontal="center"/>
    </xf>
    <xf numFmtId="325" fontId="41" fillId="0" borderId="64" applyFont="0" applyFill="0" applyBorder="0" applyProtection="0">
      <alignment horizontal="center"/>
    </xf>
    <xf numFmtId="325" fontId="41" fillId="0" borderId="64" applyFont="0" applyFill="0" applyBorder="0" applyProtection="0">
      <alignment horizontal="center"/>
    </xf>
    <xf numFmtId="325" fontId="41" fillId="0" borderId="64" applyFont="0" applyFill="0" applyBorder="0" applyProtection="0">
      <alignment horizontal="center"/>
    </xf>
    <xf numFmtId="325" fontId="41" fillId="0" borderId="64" applyFont="0" applyFill="0" applyBorder="0" applyProtection="0">
      <alignment horizontal="center"/>
    </xf>
    <xf numFmtId="325" fontId="41" fillId="0" borderId="64" applyFont="0" applyFill="0" applyBorder="0" applyProtection="0">
      <alignment horizontal="center"/>
    </xf>
    <xf numFmtId="325" fontId="41" fillId="0" borderId="64" applyFont="0" applyFill="0" applyBorder="0" applyProtection="0">
      <alignment horizontal="center"/>
    </xf>
    <xf numFmtId="325" fontId="41" fillId="0" borderId="64" applyFont="0" applyFill="0" applyBorder="0" applyProtection="0">
      <alignment horizontal="center"/>
    </xf>
    <xf numFmtId="325" fontId="41" fillId="0" borderId="64" applyFont="0" applyFill="0" applyBorder="0" applyProtection="0">
      <alignment horizontal="center"/>
    </xf>
    <xf numFmtId="325" fontId="41" fillId="0" borderId="64" applyFont="0" applyFill="0" applyBorder="0" applyProtection="0">
      <alignment horizontal="center"/>
    </xf>
    <xf numFmtId="325" fontId="41" fillId="0" borderId="64" applyFont="0" applyFill="0" applyBorder="0" applyProtection="0">
      <alignment horizontal="center"/>
    </xf>
    <xf numFmtId="325" fontId="41" fillId="0" borderId="64" applyFont="0" applyFill="0" applyBorder="0" applyProtection="0">
      <alignment horizontal="center"/>
    </xf>
    <xf numFmtId="325" fontId="41" fillId="0" borderId="64" applyFont="0" applyFill="0" applyBorder="0" applyProtection="0">
      <alignment horizontal="center"/>
    </xf>
    <xf numFmtId="325" fontId="41" fillId="0" borderId="64" applyFont="0" applyFill="0" applyBorder="0" applyProtection="0">
      <alignment horizontal="center"/>
    </xf>
    <xf numFmtId="325" fontId="41" fillId="0" borderId="64" applyFont="0" applyFill="0" applyBorder="0" applyProtection="0">
      <alignment horizontal="center"/>
    </xf>
    <xf numFmtId="325" fontId="41" fillId="0" borderId="64" applyFont="0" applyFill="0" applyBorder="0" applyProtection="0">
      <alignment horizontal="center"/>
    </xf>
    <xf numFmtId="325" fontId="41" fillId="0" borderId="64" applyFont="0" applyFill="0" applyBorder="0" applyProtection="0">
      <alignment horizontal="center"/>
    </xf>
    <xf numFmtId="325" fontId="41" fillId="0" borderId="64" applyFont="0" applyFill="0" applyBorder="0" applyProtection="0">
      <alignment horizontal="center"/>
    </xf>
    <xf numFmtId="325" fontId="41" fillId="0" borderId="64" applyFont="0" applyFill="0" applyBorder="0" applyProtection="0">
      <alignment horizontal="center"/>
    </xf>
    <xf numFmtId="325" fontId="41" fillId="0" borderId="64" applyFont="0" applyFill="0" applyBorder="0" applyProtection="0">
      <alignment horizontal="center"/>
    </xf>
    <xf numFmtId="325" fontId="41" fillId="0" borderId="64" applyFont="0" applyFill="0" applyBorder="0" applyProtection="0">
      <alignment horizontal="center"/>
    </xf>
    <xf numFmtId="325" fontId="41" fillId="0" borderId="64" applyFont="0" applyFill="0" applyBorder="0" applyProtection="0">
      <alignment horizontal="center"/>
    </xf>
    <xf numFmtId="325" fontId="41" fillId="0" borderId="64" applyFont="0" applyFill="0" applyBorder="0" applyProtection="0">
      <alignment horizontal="center"/>
    </xf>
    <xf numFmtId="325" fontId="41" fillId="0" borderId="64" applyFont="0" applyFill="0" applyBorder="0" applyProtection="0">
      <alignment horizontal="center"/>
    </xf>
    <xf numFmtId="325" fontId="41" fillId="0" borderId="64" applyFont="0" applyFill="0" applyBorder="0" applyProtection="0">
      <alignment horizontal="center"/>
    </xf>
    <xf numFmtId="325" fontId="41" fillId="0" borderId="64" applyFont="0" applyFill="0" applyBorder="0" applyProtection="0">
      <alignment horizontal="center"/>
    </xf>
    <xf numFmtId="325" fontId="41" fillId="0" borderId="64" applyFont="0" applyFill="0" applyBorder="0" applyProtection="0">
      <alignment horizontal="center"/>
    </xf>
    <xf numFmtId="325" fontId="41" fillId="0" borderId="64" applyFont="0" applyFill="0" applyBorder="0" applyProtection="0">
      <alignment horizontal="center"/>
    </xf>
    <xf numFmtId="325" fontId="41" fillId="0" borderId="64" applyFont="0" applyFill="0" applyBorder="0" applyProtection="0">
      <alignment horizontal="center"/>
    </xf>
    <xf numFmtId="325" fontId="41" fillId="0" borderId="64" applyFont="0" applyFill="0" applyBorder="0" applyProtection="0">
      <alignment horizontal="center"/>
    </xf>
    <xf numFmtId="325" fontId="41" fillId="0" borderId="64" applyFont="0" applyFill="0" applyBorder="0" applyProtection="0">
      <alignment horizontal="center"/>
    </xf>
    <xf numFmtId="325" fontId="41" fillId="0" borderId="64" applyFont="0" applyFill="0" applyBorder="0" applyProtection="0">
      <alignment horizontal="center"/>
    </xf>
    <xf numFmtId="325" fontId="41" fillId="0" borderId="64" applyFont="0" applyFill="0" applyBorder="0" applyProtection="0">
      <alignment horizontal="center"/>
    </xf>
    <xf numFmtId="325" fontId="41" fillId="0" borderId="64" applyFont="0" applyFill="0" applyBorder="0" applyProtection="0">
      <alignment horizontal="center"/>
    </xf>
    <xf numFmtId="325" fontId="41" fillId="0" borderId="64" applyFont="0" applyFill="0" applyBorder="0" applyProtection="0">
      <alignment horizontal="center"/>
    </xf>
    <xf numFmtId="325" fontId="41" fillId="0" borderId="64" applyFont="0" applyFill="0" applyBorder="0" applyProtection="0">
      <alignment horizontal="center"/>
    </xf>
    <xf numFmtId="325" fontId="41" fillId="0" borderId="64" applyFont="0" applyFill="0" applyBorder="0" applyProtection="0">
      <alignment horizontal="center"/>
    </xf>
    <xf numFmtId="325" fontId="41" fillId="0" borderId="64" applyFont="0" applyFill="0" applyBorder="0" applyProtection="0">
      <alignment horizontal="center"/>
    </xf>
    <xf numFmtId="325" fontId="41" fillId="0" borderId="64" applyFont="0" applyFill="0" applyBorder="0" applyProtection="0">
      <alignment horizontal="center"/>
    </xf>
    <xf numFmtId="325" fontId="41" fillId="0" borderId="64" applyFont="0" applyFill="0" applyBorder="0" applyProtection="0">
      <alignment horizontal="center"/>
    </xf>
    <xf numFmtId="325" fontId="41" fillId="0" borderId="64" applyFont="0" applyFill="0" applyBorder="0" applyProtection="0">
      <alignment horizontal="center"/>
    </xf>
    <xf numFmtId="325" fontId="41" fillId="0" borderId="64" applyFont="0" applyFill="0" applyBorder="0" applyProtection="0">
      <alignment horizontal="center"/>
    </xf>
    <xf numFmtId="325" fontId="41" fillId="0" borderId="64" applyFont="0" applyFill="0" applyBorder="0" applyProtection="0">
      <alignment horizontal="center"/>
    </xf>
    <xf numFmtId="325" fontId="41" fillId="0" borderId="64" applyFont="0" applyFill="0" applyBorder="0" applyProtection="0">
      <alignment horizontal="center"/>
    </xf>
    <xf numFmtId="325" fontId="41" fillId="0" borderId="64" applyFont="0" applyFill="0" applyBorder="0" applyProtection="0">
      <alignment horizontal="center"/>
    </xf>
    <xf numFmtId="325" fontId="41" fillId="0" borderId="64" applyFont="0" applyFill="0" applyBorder="0" applyProtection="0">
      <alignment horizontal="center"/>
    </xf>
    <xf numFmtId="325" fontId="41" fillId="0" borderId="64" applyFont="0" applyFill="0" applyBorder="0" applyProtection="0">
      <alignment horizontal="center"/>
    </xf>
    <xf numFmtId="325" fontId="41" fillId="0" borderId="64" applyFont="0" applyFill="0" applyBorder="0" applyProtection="0">
      <alignment horizontal="center"/>
    </xf>
    <xf numFmtId="325" fontId="41" fillId="0" borderId="64" applyFont="0" applyFill="0" applyBorder="0" applyProtection="0">
      <alignment horizontal="center"/>
    </xf>
    <xf numFmtId="325" fontId="41" fillId="0" borderId="64" applyFont="0" applyFill="0" applyBorder="0" applyProtection="0">
      <alignment horizontal="center"/>
    </xf>
    <xf numFmtId="325" fontId="41" fillId="0" borderId="64" applyFont="0" applyFill="0" applyBorder="0" applyProtection="0">
      <alignment horizontal="center"/>
    </xf>
    <xf numFmtId="325" fontId="41" fillId="0" borderId="64" applyFont="0" applyFill="0" applyBorder="0" applyProtection="0">
      <alignment horizontal="center"/>
    </xf>
    <xf numFmtId="325" fontId="41" fillId="0" borderId="64" applyFont="0" applyFill="0" applyBorder="0" applyProtection="0">
      <alignment horizontal="center"/>
    </xf>
    <xf numFmtId="325" fontId="41" fillId="0" borderId="64" applyFont="0" applyFill="0" applyBorder="0" applyProtection="0">
      <alignment horizontal="center"/>
    </xf>
    <xf numFmtId="325" fontId="41" fillId="0" borderId="64" applyFont="0" applyFill="0" applyBorder="0" applyProtection="0">
      <alignment horizontal="center"/>
    </xf>
    <xf numFmtId="325" fontId="41" fillId="0" borderId="64" applyFont="0" applyFill="0" applyBorder="0" applyProtection="0">
      <alignment horizontal="center"/>
    </xf>
    <xf numFmtId="325" fontId="41" fillId="0" borderId="64" applyFont="0" applyFill="0" applyBorder="0" applyProtection="0">
      <alignment horizontal="center"/>
    </xf>
    <xf numFmtId="325" fontId="41" fillId="0" borderId="64" applyFont="0" applyFill="0" applyBorder="0" applyProtection="0">
      <alignment horizontal="center"/>
    </xf>
    <xf numFmtId="325" fontId="41" fillId="0" borderId="64" applyFont="0" applyFill="0" applyBorder="0" applyProtection="0">
      <alignment horizontal="center"/>
    </xf>
    <xf numFmtId="325" fontId="41" fillId="0" borderId="64" applyFont="0" applyFill="0" applyBorder="0" applyProtection="0">
      <alignment horizontal="center"/>
    </xf>
    <xf numFmtId="325" fontId="41" fillId="0" borderId="64" applyFont="0" applyFill="0" applyBorder="0" applyProtection="0">
      <alignment horizontal="center"/>
    </xf>
    <xf numFmtId="325" fontId="41" fillId="0" borderId="64" applyFont="0" applyFill="0" applyBorder="0" applyProtection="0">
      <alignment horizontal="center"/>
    </xf>
    <xf numFmtId="325" fontId="41" fillId="0" borderId="64" applyFont="0" applyFill="0" applyBorder="0" applyProtection="0">
      <alignment horizontal="center"/>
    </xf>
    <xf numFmtId="325" fontId="41" fillId="0" borderId="64" applyFont="0" applyFill="0" applyBorder="0" applyProtection="0">
      <alignment horizontal="center"/>
    </xf>
    <xf numFmtId="325" fontId="41" fillId="0" borderId="64" applyFont="0" applyFill="0" applyBorder="0" applyProtection="0">
      <alignment horizontal="center"/>
    </xf>
    <xf numFmtId="325" fontId="41" fillId="0" borderId="64" applyFont="0" applyFill="0" applyBorder="0" applyProtection="0">
      <alignment horizontal="center"/>
    </xf>
    <xf numFmtId="325" fontId="41" fillId="0" borderId="64" applyFont="0" applyFill="0" applyBorder="0" applyProtection="0">
      <alignment horizontal="center"/>
    </xf>
    <xf numFmtId="325" fontId="41" fillId="0" borderId="64" applyFont="0" applyFill="0" applyBorder="0" applyProtection="0">
      <alignment horizontal="center"/>
    </xf>
    <xf numFmtId="325" fontId="41" fillId="0" borderId="64" applyFont="0" applyFill="0" applyBorder="0" applyProtection="0">
      <alignment horizontal="center"/>
    </xf>
    <xf numFmtId="325" fontId="41" fillId="0" borderId="64" applyFont="0" applyFill="0" applyBorder="0" applyProtection="0">
      <alignment horizontal="center"/>
    </xf>
    <xf numFmtId="325" fontId="41" fillId="0" borderId="64" applyFont="0" applyFill="0" applyBorder="0" applyProtection="0">
      <alignment horizontal="center"/>
    </xf>
    <xf numFmtId="325" fontId="41" fillId="0" borderId="64" applyFont="0" applyFill="0" applyBorder="0" applyProtection="0">
      <alignment horizontal="center"/>
    </xf>
    <xf numFmtId="325" fontId="41" fillId="0" borderId="64" applyFont="0" applyFill="0" applyBorder="0" applyProtection="0">
      <alignment horizontal="center"/>
    </xf>
    <xf numFmtId="325" fontId="41" fillId="0" borderId="64" applyFont="0" applyFill="0" applyBorder="0" applyProtection="0">
      <alignment horizontal="center"/>
    </xf>
    <xf numFmtId="325" fontId="41" fillId="0" borderId="64" applyFont="0" applyFill="0" applyBorder="0" applyProtection="0">
      <alignment horizontal="center"/>
    </xf>
    <xf numFmtId="325" fontId="41" fillId="0" borderId="64" applyFont="0" applyFill="0" applyBorder="0" applyProtection="0">
      <alignment horizontal="center"/>
    </xf>
    <xf numFmtId="325" fontId="41" fillId="0" borderId="64" applyFont="0" applyFill="0" applyBorder="0" applyProtection="0">
      <alignment horizontal="center"/>
    </xf>
    <xf numFmtId="325" fontId="41" fillId="0" borderId="64" applyFont="0" applyFill="0" applyBorder="0" applyProtection="0">
      <alignment horizontal="center"/>
    </xf>
    <xf numFmtId="325" fontId="41" fillId="0" borderId="64" applyFont="0" applyFill="0" applyBorder="0" applyProtection="0">
      <alignment horizontal="center"/>
    </xf>
    <xf numFmtId="325" fontId="41" fillId="0" borderId="64" applyFont="0" applyFill="0" applyBorder="0" applyProtection="0">
      <alignment horizontal="center"/>
    </xf>
    <xf numFmtId="325" fontId="41" fillId="0" borderId="64" applyFont="0" applyFill="0" applyBorder="0" applyProtection="0">
      <alignment horizontal="center"/>
    </xf>
    <xf numFmtId="325" fontId="41" fillId="0" borderId="64" applyFont="0" applyFill="0" applyBorder="0" applyProtection="0">
      <alignment horizontal="center"/>
    </xf>
    <xf numFmtId="325" fontId="41" fillId="0" borderId="64" applyFont="0" applyFill="0" applyBorder="0" applyProtection="0">
      <alignment horizontal="center"/>
    </xf>
    <xf numFmtId="325" fontId="41" fillId="0" borderId="64" applyFont="0" applyFill="0" applyBorder="0" applyProtection="0">
      <alignment horizontal="center"/>
    </xf>
    <xf numFmtId="325" fontId="41" fillId="0" borderId="64" applyFont="0" applyFill="0" applyBorder="0" applyProtection="0">
      <alignment horizontal="center"/>
    </xf>
    <xf numFmtId="325" fontId="41" fillId="0" borderId="64" applyFont="0" applyFill="0" applyBorder="0" applyProtection="0">
      <alignment horizontal="center"/>
    </xf>
    <xf numFmtId="325" fontId="41" fillId="0" borderId="64" applyFont="0" applyFill="0" applyBorder="0" applyProtection="0">
      <alignment horizontal="center"/>
    </xf>
    <xf numFmtId="325" fontId="41" fillId="0" borderId="64" applyFont="0" applyFill="0" applyBorder="0" applyProtection="0">
      <alignment horizontal="center"/>
    </xf>
    <xf numFmtId="325" fontId="41" fillId="0" borderId="64" applyFont="0" applyFill="0" applyBorder="0" applyProtection="0">
      <alignment horizontal="center"/>
    </xf>
    <xf numFmtId="325" fontId="41" fillId="0" borderId="64" applyFont="0" applyFill="0" applyBorder="0" applyProtection="0">
      <alignment horizontal="center"/>
    </xf>
    <xf numFmtId="325" fontId="41" fillId="0" borderId="64" applyFont="0" applyFill="0" applyBorder="0" applyProtection="0">
      <alignment horizontal="center"/>
    </xf>
    <xf numFmtId="325" fontId="41" fillId="0" borderId="64" applyFont="0" applyFill="0" applyBorder="0" applyProtection="0">
      <alignment horizontal="center"/>
    </xf>
    <xf numFmtId="325" fontId="41" fillId="0" borderId="64" applyFont="0" applyFill="0" applyBorder="0" applyProtection="0">
      <alignment horizontal="center"/>
    </xf>
    <xf numFmtId="325" fontId="41" fillId="0" borderId="64" applyFont="0" applyFill="0" applyBorder="0" applyProtection="0">
      <alignment horizontal="center"/>
    </xf>
    <xf numFmtId="325" fontId="41" fillId="0" borderId="64" applyFont="0" applyFill="0" applyBorder="0" applyProtection="0">
      <alignment horizontal="center"/>
    </xf>
    <xf numFmtId="325" fontId="41" fillId="0" borderId="64" applyFont="0" applyFill="0" applyBorder="0" applyProtection="0">
      <alignment horizontal="center"/>
    </xf>
    <xf numFmtId="325" fontId="41" fillId="0" borderId="64" applyFont="0" applyFill="0" applyBorder="0" applyProtection="0">
      <alignment horizontal="center"/>
    </xf>
    <xf numFmtId="325" fontId="41" fillId="0" borderId="64" applyFont="0" applyFill="0" applyBorder="0" applyProtection="0">
      <alignment horizontal="center"/>
    </xf>
    <xf numFmtId="325" fontId="41" fillId="0" borderId="64" applyFont="0" applyFill="0" applyBorder="0" applyProtection="0">
      <alignment horizontal="center"/>
    </xf>
    <xf numFmtId="325" fontId="41" fillId="0" borderId="64" applyFont="0" applyFill="0" applyBorder="0" applyProtection="0">
      <alignment horizontal="center"/>
    </xf>
    <xf numFmtId="325" fontId="41" fillId="0" borderId="64" applyFont="0" applyFill="0" applyBorder="0" applyProtection="0">
      <alignment horizontal="center"/>
    </xf>
    <xf numFmtId="325" fontId="41" fillId="0" borderId="64" applyFont="0" applyFill="0" applyBorder="0" applyProtection="0">
      <alignment horizontal="center"/>
    </xf>
    <xf numFmtId="325" fontId="41" fillId="0" borderId="64" applyFont="0" applyFill="0" applyBorder="0" applyProtection="0">
      <alignment horizontal="center"/>
    </xf>
    <xf numFmtId="325" fontId="41" fillId="0" borderId="64" applyFont="0" applyFill="0" applyBorder="0" applyProtection="0">
      <alignment horizontal="center"/>
    </xf>
    <xf numFmtId="325" fontId="41" fillId="0" borderId="64" applyFont="0" applyFill="0" applyBorder="0" applyProtection="0">
      <alignment horizontal="center"/>
    </xf>
    <xf numFmtId="325" fontId="41" fillId="0" borderId="64" applyFont="0" applyFill="0" applyBorder="0" applyProtection="0">
      <alignment horizontal="center"/>
    </xf>
    <xf numFmtId="325" fontId="41" fillId="0" borderId="64" applyFont="0" applyFill="0" applyBorder="0" applyProtection="0">
      <alignment horizontal="center"/>
    </xf>
    <xf numFmtId="325" fontId="41" fillId="0" borderId="64" applyFont="0" applyFill="0" applyBorder="0" applyProtection="0">
      <alignment horizontal="center"/>
    </xf>
    <xf numFmtId="325" fontId="41" fillId="0" borderId="64" applyFont="0" applyFill="0" applyBorder="0" applyProtection="0">
      <alignment horizontal="center"/>
    </xf>
    <xf numFmtId="325" fontId="41" fillId="0" borderId="64" applyFont="0" applyFill="0" applyBorder="0" applyProtection="0">
      <alignment horizontal="center"/>
    </xf>
    <xf numFmtId="325" fontId="41" fillId="0" borderId="64" applyFont="0" applyFill="0" applyBorder="0" applyProtection="0">
      <alignment horizontal="center"/>
    </xf>
    <xf numFmtId="325" fontId="41" fillId="0" borderId="64" applyFont="0" applyFill="0" applyBorder="0" applyProtection="0">
      <alignment horizontal="center"/>
    </xf>
    <xf numFmtId="325" fontId="41" fillId="0" borderId="64" applyFont="0" applyFill="0" applyBorder="0" applyProtection="0">
      <alignment horizontal="center"/>
    </xf>
    <xf numFmtId="325" fontId="41" fillId="0" borderId="64" applyFont="0" applyFill="0" applyBorder="0" applyProtection="0">
      <alignment horizontal="center"/>
    </xf>
    <xf numFmtId="325" fontId="41" fillId="0" borderId="64" applyFont="0" applyFill="0" applyBorder="0" applyProtection="0">
      <alignment horizontal="center"/>
    </xf>
    <xf numFmtId="325" fontId="41" fillId="0" borderId="64" applyFont="0" applyFill="0" applyBorder="0" applyProtection="0">
      <alignment horizontal="center"/>
    </xf>
    <xf numFmtId="325" fontId="41" fillId="0" borderId="64" applyFont="0" applyFill="0" applyBorder="0" applyProtection="0">
      <alignment horizontal="center"/>
    </xf>
    <xf numFmtId="325" fontId="41" fillId="0" borderId="64" applyFont="0" applyFill="0" applyBorder="0" applyProtection="0">
      <alignment horizontal="center"/>
    </xf>
    <xf numFmtId="325" fontId="41" fillId="0" borderId="64" applyFont="0" applyFill="0" applyBorder="0" applyProtection="0">
      <alignment horizontal="center"/>
    </xf>
    <xf numFmtId="325" fontId="41" fillId="0" borderId="64" applyFont="0" applyFill="0" applyBorder="0" applyProtection="0">
      <alignment horizontal="center"/>
    </xf>
    <xf numFmtId="325" fontId="41" fillId="0" borderId="64" applyFont="0" applyFill="0" applyBorder="0" applyProtection="0">
      <alignment horizontal="center"/>
    </xf>
    <xf numFmtId="325" fontId="41" fillId="0" borderId="64" applyFont="0" applyFill="0" applyBorder="0" applyProtection="0">
      <alignment horizontal="center"/>
    </xf>
    <xf numFmtId="325" fontId="41" fillId="0" borderId="64" applyFont="0" applyFill="0" applyBorder="0" applyProtection="0">
      <alignment horizontal="center"/>
    </xf>
    <xf numFmtId="325" fontId="41" fillId="0" borderId="64" applyFont="0" applyFill="0" applyBorder="0" applyProtection="0">
      <alignment horizontal="center"/>
    </xf>
    <xf numFmtId="325" fontId="41" fillId="0" borderId="64" applyFont="0" applyFill="0" applyBorder="0" applyProtection="0">
      <alignment horizontal="center"/>
    </xf>
    <xf numFmtId="325" fontId="41" fillId="0" borderId="64" applyFont="0" applyFill="0" applyBorder="0" applyProtection="0">
      <alignment horizontal="center"/>
    </xf>
    <xf numFmtId="325" fontId="41" fillId="0" borderId="64" applyFont="0" applyFill="0" applyBorder="0" applyProtection="0">
      <alignment horizontal="center"/>
    </xf>
    <xf numFmtId="325" fontId="41" fillId="0" borderId="64" applyFont="0" applyFill="0" applyBorder="0" applyProtection="0">
      <alignment horizontal="center"/>
    </xf>
    <xf numFmtId="325" fontId="41" fillId="0" borderId="64" applyFont="0" applyFill="0" applyBorder="0" applyProtection="0">
      <alignment horizontal="center"/>
    </xf>
    <xf numFmtId="325" fontId="41" fillId="0" borderId="64" applyFont="0" applyFill="0" applyBorder="0" applyProtection="0">
      <alignment horizontal="center"/>
    </xf>
    <xf numFmtId="325" fontId="41" fillId="0" borderId="64" applyFont="0" applyFill="0" applyBorder="0" applyProtection="0">
      <alignment horizontal="center"/>
    </xf>
    <xf numFmtId="325" fontId="41" fillId="0" borderId="64" applyFont="0" applyFill="0" applyBorder="0" applyProtection="0">
      <alignment horizontal="center"/>
    </xf>
    <xf numFmtId="325" fontId="41" fillId="0" borderId="64" applyFont="0" applyFill="0" applyBorder="0" applyProtection="0">
      <alignment horizontal="center"/>
    </xf>
    <xf numFmtId="325" fontId="41" fillId="0" borderId="64" applyFont="0" applyFill="0" applyBorder="0" applyProtection="0">
      <alignment horizontal="center"/>
    </xf>
    <xf numFmtId="325" fontId="41" fillId="0" borderId="64" applyFont="0" applyFill="0" applyBorder="0" applyProtection="0">
      <alignment horizontal="center"/>
    </xf>
    <xf numFmtId="325" fontId="41" fillId="0" borderId="64" applyFont="0" applyFill="0" applyBorder="0" applyProtection="0">
      <alignment horizontal="center"/>
    </xf>
    <xf numFmtId="325" fontId="41" fillId="0" borderId="64" applyFont="0" applyFill="0" applyBorder="0" applyProtection="0">
      <alignment horizontal="center"/>
    </xf>
    <xf numFmtId="325" fontId="41" fillId="0" borderId="64" applyFont="0" applyFill="0" applyBorder="0" applyProtection="0">
      <alignment horizontal="center"/>
    </xf>
    <xf numFmtId="325" fontId="41" fillId="0" borderId="64" applyFont="0" applyFill="0" applyBorder="0" applyProtection="0">
      <alignment horizontal="center"/>
    </xf>
    <xf numFmtId="325" fontId="41" fillId="0" borderId="64" applyFont="0" applyFill="0" applyBorder="0" applyProtection="0">
      <alignment horizontal="center"/>
    </xf>
    <xf numFmtId="325" fontId="41" fillId="0" borderId="64" applyFont="0" applyFill="0" applyBorder="0" applyProtection="0">
      <alignment horizontal="center"/>
    </xf>
    <xf numFmtId="325" fontId="41" fillId="0" borderId="64" applyFont="0" applyFill="0" applyBorder="0" applyProtection="0">
      <alignment horizontal="center"/>
    </xf>
    <xf numFmtId="325" fontId="41" fillId="0" borderId="64" applyFont="0" applyFill="0" applyBorder="0" applyProtection="0">
      <alignment horizontal="center"/>
    </xf>
    <xf numFmtId="325" fontId="41" fillId="0" borderId="64" applyFont="0" applyFill="0" applyBorder="0" applyProtection="0">
      <alignment horizontal="center"/>
    </xf>
    <xf numFmtId="325" fontId="41" fillId="0" borderId="64" applyFont="0" applyFill="0" applyBorder="0" applyProtection="0">
      <alignment horizontal="center"/>
    </xf>
    <xf numFmtId="325" fontId="41" fillId="0" borderId="64" applyFont="0" applyFill="0" applyBorder="0" applyProtection="0">
      <alignment horizontal="center"/>
    </xf>
    <xf numFmtId="325" fontId="41" fillId="0" borderId="64" applyFont="0" applyFill="0" applyBorder="0" applyProtection="0">
      <alignment horizontal="center"/>
    </xf>
    <xf numFmtId="325" fontId="41" fillId="0" borderId="64" applyFont="0" applyFill="0" applyBorder="0" applyProtection="0">
      <alignment horizontal="center"/>
    </xf>
    <xf numFmtId="325" fontId="41" fillId="0" borderId="64" applyFont="0" applyFill="0" applyBorder="0" applyProtection="0">
      <alignment horizontal="center"/>
    </xf>
    <xf numFmtId="325" fontId="41" fillId="0" borderId="64" applyFont="0" applyFill="0" applyBorder="0" applyProtection="0">
      <alignment horizontal="center"/>
    </xf>
    <xf numFmtId="325" fontId="41" fillId="0" borderId="64" applyFont="0" applyFill="0" applyBorder="0" applyProtection="0">
      <alignment horizontal="center"/>
    </xf>
    <xf numFmtId="325" fontId="41" fillId="0" borderId="64" applyFont="0" applyFill="0" applyBorder="0" applyProtection="0">
      <alignment horizontal="center"/>
    </xf>
    <xf numFmtId="325" fontId="41" fillId="0" borderId="64" applyFont="0" applyFill="0" applyBorder="0" applyProtection="0">
      <alignment horizontal="center"/>
    </xf>
    <xf numFmtId="325" fontId="41" fillId="0" borderId="64" applyFont="0" applyFill="0" applyBorder="0" applyProtection="0">
      <alignment horizontal="center"/>
    </xf>
    <xf numFmtId="325" fontId="41" fillId="0" borderId="64" applyFont="0" applyFill="0" applyBorder="0" applyProtection="0">
      <alignment horizontal="center"/>
    </xf>
    <xf numFmtId="325" fontId="41" fillId="0" borderId="64" applyFont="0" applyFill="0" applyBorder="0" applyProtection="0">
      <alignment horizontal="center"/>
    </xf>
    <xf numFmtId="325" fontId="41" fillId="0" borderId="64" applyFont="0" applyFill="0" applyBorder="0" applyProtection="0">
      <alignment horizontal="center"/>
    </xf>
    <xf numFmtId="325" fontId="41" fillId="0" borderId="64" applyFont="0" applyFill="0" applyBorder="0" applyProtection="0">
      <alignment horizontal="center"/>
    </xf>
    <xf numFmtId="325" fontId="41" fillId="0" borderId="64" applyFont="0" applyFill="0" applyBorder="0" applyProtection="0">
      <alignment horizontal="center"/>
    </xf>
    <xf numFmtId="325" fontId="41" fillId="0" borderId="64" applyFont="0" applyFill="0" applyBorder="0" applyProtection="0">
      <alignment horizontal="center"/>
    </xf>
    <xf numFmtId="325" fontId="41" fillId="0" borderId="64" applyFont="0" applyFill="0" applyBorder="0" applyProtection="0">
      <alignment horizontal="center"/>
    </xf>
    <xf numFmtId="325" fontId="41" fillId="0" borderId="64" applyFont="0" applyFill="0" applyBorder="0" applyProtection="0">
      <alignment horizontal="center"/>
    </xf>
    <xf numFmtId="325" fontId="41" fillId="0" borderId="64" applyFont="0" applyFill="0" applyBorder="0" applyProtection="0">
      <alignment horizontal="center"/>
    </xf>
    <xf numFmtId="325" fontId="41" fillId="0" borderId="64" applyFont="0" applyFill="0" applyBorder="0" applyProtection="0">
      <alignment horizontal="center"/>
    </xf>
    <xf numFmtId="325" fontId="41" fillId="0" borderId="64" applyFont="0" applyFill="0" applyBorder="0" applyProtection="0">
      <alignment horizontal="center"/>
    </xf>
    <xf numFmtId="325" fontId="41" fillId="0" borderId="64" applyFont="0" applyFill="0" applyBorder="0" applyProtection="0">
      <alignment horizontal="center"/>
    </xf>
    <xf numFmtId="325" fontId="41" fillId="0" borderId="64" applyFont="0" applyFill="0" applyBorder="0" applyProtection="0">
      <alignment horizontal="center"/>
    </xf>
    <xf numFmtId="325" fontId="41" fillId="0" borderId="64" applyFont="0" applyFill="0" applyBorder="0" applyProtection="0">
      <alignment horizontal="center"/>
    </xf>
    <xf numFmtId="325" fontId="41" fillId="0" borderId="64" applyFont="0" applyFill="0" applyBorder="0" applyProtection="0">
      <alignment horizontal="center"/>
    </xf>
    <xf numFmtId="325" fontId="41" fillId="0" borderId="64" applyFont="0" applyFill="0" applyBorder="0" applyProtection="0">
      <alignment horizontal="center"/>
    </xf>
    <xf numFmtId="325" fontId="41" fillId="0" borderId="64" applyFont="0" applyFill="0" applyBorder="0" applyProtection="0">
      <alignment horizontal="center"/>
    </xf>
    <xf numFmtId="325" fontId="41" fillId="0" borderId="64" applyFont="0" applyFill="0" applyBorder="0" applyProtection="0">
      <alignment horizontal="center"/>
    </xf>
    <xf numFmtId="325" fontId="41" fillId="0" borderId="64" applyFont="0" applyFill="0" applyBorder="0" applyProtection="0">
      <alignment horizontal="center"/>
    </xf>
    <xf numFmtId="325" fontId="41" fillId="0" borderId="64" applyFont="0" applyFill="0" applyBorder="0" applyProtection="0">
      <alignment horizontal="center"/>
    </xf>
    <xf numFmtId="325" fontId="41" fillId="0" borderId="64" applyFont="0" applyFill="0" applyBorder="0" applyProtection="0">
      <alignment horizontal="center"/>
    </xf>
    <xf numFmtId="325" fontId="41" fillId="0" borderId="64" applyFont="0" applyFill="0" applyBorder="0" applyProtection="0">
      <alignment horizontal="center"/>
    </xf>
    <xf numFmtId="325" fontId="41" fillId="0" borderId="64" applyFont="0" applyFill="0" applyBorder="0" applyProtection="0">
      <alignment horizontal="center"/>
    </xf>
    <xf numFmtId="325" fontId="41" fillId="0" borderId="64" applyFont="0" applyFill="0" applyBorder="0" applyProtection="0">
      <alignment horizontal="center"/>
    </xf>
    <xf numFmtId="325" fontId="41" fillId="0" borderId="64" applyFont="0" applyFill="0" applyBorder="0" applyProtection="0">
      <alignment horizontal="center"/>
    </xf>
    <xf numFmtId="325" fontId="41" fillId="0" borderId="64" applyFont="0" applyFill="0" applyBorder="0" applyProtection="0">
      <alignment horizontal="center"/>
    </xf>
    <xf numFmtId="325" fontId="41" fillId="0" borderId="64" applyFont="0" applyFill="0" applyBorder="0" applyProtection="0">
      <alignment horizontal="center"/>
    </xf>
    <xf numFmtId="325" fontId="41" fillId="0" borderId="64" applyFont="0" applyFill="0" applyBorder="0" applyProtection="0">
      <alignment horizontal="center"/>
    </xf>
    <xf numFmtId="325" fontId="41" fillId="0" borderId="64" applyFont="0" applyFill="0" applyBorder="0" applyProtection="0">
      <alignment horizontal="center"/>
    </xf>
    <xf numFmtId="325" fontId="41" fillId="0" borderId="64" applyFont="0" applyFill="0" applyBorder="0" applyProtection="0">
      <alignment horizontal="center"/>
    </xf>
    <xf numFmtId="325" fontId="41" fillId="0" borderId="64" applyFont="0" applyFill="0" applyBorder="0" applyProtection="0">
      <alignment horizontal="center"/>
    </xf>
    <xf numFmtId="325" fontId="41" fillId="0" borderId="64" applyFont="0" applyFill="0" applyBorder="0" applyProtection="0">
      <alignment horizontal="center"/>
    </xf>
    <xf numFmtId="325" fontId="41" fillId="0" borderId="64" applyFont="0" applyFill="0" applyBorder="0" applyProtection="0">
      <alignment horizontal="center"/>
    </xf>
    <xf numFmtId="325" fontId="41" fillId="0" borderId="64" applyFont="0" applyFill="0" applyBorder="0" applyProtection="0">
      <alignment horizontal="center"/>
    </xf>
    <xf numFmtId="325" fontId="41" fillId="0" borderId="64" applyFont="0" applyFill="0" applyBorder="0" applyProtection="0">
      <alignment horizontal="center"/>
    </xf>
    <xf numFmtId="325" fontId="41" fillId="0" borderId="64" applyFont="0" applyFill="0" applyBorder="0" applyProtection="0">
      <alignment horizontal="center"/>
    </xf>
    <xf numFmtId="325" fontId="41" fillId="0" borderId="64" applyFont="0" applyFill="0" applyBorder="0" applyProtection="0">
      <alignment horizontal="center"/>
    </xf>
    <xf numFmtId="325" fontId="41" fillId="0" borderId="64" applyFont="0" applyFill="0" applyBorder="0" applyProtection="0">
      <alignment horizontal="center"/>
    </xf>
    <xf numFmtId="325" fontId="41" fillId="0" borderId="64" applyFont="0" applyFill="0" applyBorder="0" applyProtection="0">
      <alignment horizontal="center"/>
    </xf>
    <xf numFmtId="325" fontId="41" fillId="0" borderId="64" applyFont="0" applyFill="0" applyBorder="0" applyProtection="0">
      <alignment horizontal="center"/>
    </xf>
    <xf numFmtId="325" fontId="41" fillId="0" borderId="64" applyFont="0" applyFill="0" applyBorder="0" applyProtection="0">
      <alignment horizontal="center"/>
    </xf>
    <xf numFmtId="325" fontId="41" fillId="0" borderId="64" applyFont="0" applyFill="0" applyBorder="0" applyProtection="0">
      <alignment horizontal="center"/>
    </xf>
    <xf numFmtId="325" fontId="41" fillId="0" borderId="64" applyFont="0" applyFill="0" applyBorder="0" applyProtection="0">
      <alignment horizontal="center"/>
    </xf>
    <xf numFmtId="325" fontId="41" fillId="0" borderId="64" applyFont="0" applyFill="0" applyBorder="0" applyProtection="0">
      <alignment horizontal="center"/>
    </xf>
    <xf numFmtId="325" fontId="41" fillId="0" borderId="64" applyFont="0" applyFill="0" applyBorder="0" applyProtection="0">
      <alignment horizontal="center"/>
    </xf>
    <xf numFmtId="325" fontId="41" fillId="0" borderId="64" applyFont="0" applyFill="0" applyBorder="0" applyProtection="0">
      <alignment horizontal="center"/>
    </xf>
    <xf numFmtId="325" fontId="41" fillId="0" borderId="64" applyFont="0" applyFill="0" applyBorder="0" applyProtection="0">
      <alignment horizontal="center"/>
    </xf>
    <xf numFmtId="325" fontId="41" fillId="0" borderId="64" applyFont="0" applyFill="0" applyBorder="0" applyProtection="0">
      <alignment horizontal="center"/>
    </xf>
    <xf numFmtId="325" fontId="41" fillId="0" borderId="64" applyFont="0" applyFill="0" applyBorder="0" applyProtection="0">
      <alignment horizontal="center"/>
    </xf>
    <xf numFmtId="325" fontId="41" fillId="0" borderId="64" applyFont="0" applyFill="0" applyBorder="0" applyProtection="0">
      <alignment horizontal="center"/>
    </xf>
    <xf numFmtId="325" fontId="41" fillId="0" borderId="64" applyFont="0" applyFill="0" applyBorder="0" applyProtection="0">
      <alignment horizontal="center"/>
    </xf>
    <xf numFmtId="325" fontId="41" fillId="0" borderId="64" applyFont="0" applyFill="0" applyBorder="0" applyProtection="0">
      <alignment horizontal="center"/>
    </xf>
    <xf numFmtId="325" fontId="41" fillId="0" borderId="64" applyFont="0" applyFill="0" applyBorder="0" applyProtection="0">
      <alignment horizontal="center"/>
    </xf>
    <xf numFmtId="325" fontId="41" fillId="0" borderId="64" applyFont="0" applyFill="0" applyBorder="0" applyProtection="0">
      <alignment horizontal="center"/>
    </xf>
    <xf numFmtId="325" fontId="41" fillId="0" borderId="64" applyFont="0" applyFill="0" applyBorder="0" applyProtection="0">
      <alignment horizontal="center"/>
    </xf>
    <xf numFmtId="325" fontId="41" fillId="0" borderId="64" applyFont="0" applyFill="0" applyBorder="0" applyProtection="0">
      <alignment horizontal="center"/>
    </xf>
    <xf numFmtId="325" fontId="41" fillId="0" borderId="64" applyFont="0" applyFill="0" applyBorder="0" applyProtection="0">
      <alignment horizontal="center"/>
    </xf>
    <xf numFmtId="325" fontId="41" fillId="0" borderId="64" applyFont="0" applyFill="0" applyBorder="0" applyProtection="0">
      <alignment horizontal="center"/>
    </xf>
    <xf numFmtId="325" fontId="41" fillId="0" borderId="64" applyFont="0" applyFill="0" applyBorder="0" applyProtection="0">
      <alignment horizontal="center"/>
    </xf>
    <xf numFmtId="325" fontId="41" fillId="0" borderId="64" applyFont="0" applyFill="0" applyBorder="0" applyProtection="0">
      <alignment horizontal="center"/>
    </xf>
    <xf numFmtId="325" fontId="41" fillId="0" borderId="64" applyFont="0" applyFill="0" applyBorder="0" applyProtection="0">
      <alignment horizontal="center"/>
    </xf>
    <xf numFmtId="325" fontId="41" fillId="0" borderId="64" applyFont="0" applyFill="0" applyBorder="0" applyProtection="0">
      <alignment horizontal="center"/>
    </xf>
    <xf numFmtId="325" fontId="41" fillId="0" borderId="64" applyFont="0" applyFill="0" applyBorder="0" applyProtection="0">
      <alignment horizontal="center"/>
    </xf>
    <xf numFmtId="325" fontId="41" fillId="0" borderId="64" applyFont="0" applyFill="0" applyBorder="0" applyProtection="0">
      <alignment horizontal="center"/>
    </xf>
    <xf numFmtId="325" fontId="41" fillId="0" borderId="64" applyFont="0" applyFill="0" applyBorder="0" applyProtection="0">
      <alignment horizontal="center"/>
    </xf>
    <xf numFmtId="325" fontId="41" fillId="0" borderId="64" applyFont="0" applyFill="0" applyBorder="0" applyProtection="0">
      <alignment horizontal="center"/>
    </xf>
    <xf numFmtId="325" fontId="41" fillId="0" borderId="64" applyFont="0" applyFill="0" applyBorder="0" applyProtection="0">
      <alignment horizontal="center"/>
    </xf>
    <xf numFmtId="325" fontId="41" fillId="0" borderId="64" applyFont="0" applyFill="0" applyBorder="0" applyProtection="0">
      <alignment horizontal="center"/>
    </xf>
    <xf numFmtId="325" fontId="41" fillId="0" borderId="64" applyFont="0" applyFill="0" applyBorder="0" applyProtection="0">
      <alignment horizontal="center"/>
    </xf>
    <xf numFmtId="325" fontId="41" fillId="0" borderId="64" applyFont="0" applyFill="0" applyBorder="0" applyProtection="0">
      <alignment horizontal="center"/>
    </xf>
    <xf numFmtId="325" fontId="41" fillId="0" borderId="64" applyFont="0" applyFill="0" applyBorder="0" applyProtection="0">
      <alignment horizontal="center"/>
    </xf>
    <xf numFmtId="325" fontId="41" fillId="0" borderId="64" applyFont="0" applyFill="0" applyBorder="0" applyProtection="0">
      <alignment horizontal="center"/>
    </xf>
    <xf numFmtId="325" fontId="41" fillId="0" borderId="64" applyFont="0" applyFill="0" applyBorder="0" applyProtection="0">
      <alignment horizontal="center"/>
    </xf>
    <xf numFmtId="325" fontId="41" fillId="0" borderId="64" applyFont="0" applyFill="0" applyBorder="0" applyProtection="0">
      <alignment horizontal="center"/>
    </xf>
    <xf numFmtId="325" fontId="41" fillId="0" borderId="64" applyFont="0" applyFill="0" applyBorder="0" applyProtection="0">
      <alignment horizontal="center"/>
    </xf>
    <xf numFmtId="325" fontId="41" fillId="0" borderId="64" applyFont="0" applyFill="0" applyBorder="0" applyProtection="0">
      <alignment horizontal="center"/>
    </xf>
    <xf numFmtId="325" fontId="41" fillId="0" borderId="64" applyFont="0" applyFill="0" applyBorder="0" applyProtection="0">
      <alignment horizontal="center"/>
    </xf>
    <xf numFmtId="325" fontId="41" fillId="0" borderId="64" applyFont="0" applyFill="0" applyBorder="0" applyProtection="0">
      <alignment horizontal="center"/>
    </xf>
    <xf numFmtId="325" fontId="41" fillId="0" borderId="64" applyFont="0" applyFill="0" applyBorder="0" applyProtection="0">
      <alignment horizontal="center"/>
    </xf>
    <xf numFmtId="325" fontId="41" fillId="0" borderId="64" applyFont="0" applyFill="0" applyBorder="0" applyProtection="0">
      <alignment horizontal="center"/>
    </xf>
    <xf numFmtId="325" fontId="41" fillId="0" borderId="64" applyFont="0" applyFill="0" applyBorder="0" applyProtection="0">
      <alignment horizontal="center"/>
    </xf>
    <xf numFmtId="325" fontId="41" fillId="0" borderId="64" applyFont="0" applyFill="0" applyBorder="0" applyProtection="0">
      <alignment horizontal="center"/>
    </xf>
    <xf numFmtId="325" fontId="41" fillId="0" borderId="64" applyFont="0" applyFill="0" applyBorder="0" applyProtection="0">
      <alignment horizontal="center"/>
    </xf>
    <xf numFmtId="325" fontId="41" fillId="0" borderId="64" applyFont="0" applyFill="0" applyBorder="0" applyProtection="0">
      <alignment horizontal="center"/>
    </xf>
    <xf numFmtId="325" fontId="41" fillId="0" borderId="64" applyFont="0" applyFill="0" applyBorder="0" applyProtection="0">
      <alignment horizontal="center"/>
    </xf>
    <xf numFmtId="325" fontId="41" fillId="0" borderId="64" applyFont="0" applyFill="0" applyBorder="0" applyProtection="0">
      <alignment horizontal="center"/>
    </xf>
    <xf numFmtId="325" fontId="41" fillId="0" borderId="64" applyFont="0" applyFill="0" applyBorder="0" applyProtection="0">
      <alignment horizontal="center"/>
    </xf>
    <xf numFmtId="325" fontId="41" fillId="0" borderId="64" applyFont="0" applyFill="0" applyBorder="0" applyProtection="0">
      <alignment horizontal="center"/>
    </xf>
    <xf numFmtId="325" fontId="41" fillId="0" borderId="64" applyFont="0" applyFill="0" applyBorder="0" applyProtection="0">
      <alignment horizontal="center"/>
    </xf>
    <xf numFmtId="325" fontId="41" fillId="0" borderId="64" applyFont="0" applyFill="0" applyBorder="0" applyProtection="0">
      <alignment horizontal="center"/>
    </xf>
    <xf numFmtId="325" fontId="41" fillId="0" borderId="64" applyFont="0" applyFill="0" applyBorder="0" applyProtection="0">
      <alignment horizontal="center"/>
    </xf>
    <xf numFmtId="325" fontId="41" fillId="0" borderId="64" applyFont="0" applyFill="0" applyBorder="0" applyProtection="0">
      <alignment horizontal="center"/>
    </xf>
    <xf numFmtId="325" fontId="41" fillId="0" borderId="64" applyFont="0" applyFill="0" applyBorder="0" applyProtection="0">
      <alignment horizontal="center"/>
    </xf>
    <xf numFmtId="325" fontId="41" fillId="0" borderId="64" applyFont="0" applyFill="0" applyBorder="0" applyProtection="0">
      <alignment horizontal="center"/>
    </xf>
    <xf numFmtId="325" fontId="41" fillId="0" borderId="64" applyFont="0" applyFill="0" applyBorder="0" applyProtection="0">
      <alignment horizontal="center"/>
    </xf>
    <xf numFmtId="325" fontId="41" fillId="0" borderId="64" applyFont="0" applyFill="0" applyBorder="0" applyProtection="0">
      <alignment horizontal="center"/>
    </xf>
    <xf numFmtId="325" fontId="41" fillId="0" borderId="64" applyFont="0" applyFill="0" applyBorder="0" applyProtection="0">
      <alignment horizontal="center"/>
    </xf>
    <xf numFmtId="325" fontId="41" fillId="0" borderId="64" applyFont="0" applyFill="0" applyBorder="0" applyProtection="0">
      <alignment horizontal="center"/>
    </xf>
    <xf numFmtId="325" fontId="41" fillId="0" borderId="64" applyFont="0" applyFill="0" applyBorder="0" applyProtection="0">
      <alignment horizontal="center"/>
    </xf>
    <xf numFmtId="325" fontId="41" fillId="0" borderId="64" applyFont="0" applyFill="0" applyBorder="0" applyProtection="0">
      <alignment horizontal="center"/>
    </xf>
    <xf numFmtId="325" fontId="41" fillId="0" borderId="64" applyFont="0" applyFill="0" applyBorder="0" applyProtection="0">
      <alignment horizontal="center"/>
    </xf>
    <xf numFmtId="325" fontId="41" fillId="0" borderId="64" applyFont="0" applyFill="0" applyBorder="0" applyProtection="0">
      <alignment horizontal="center"/>
    </xf>
    <xf numFmtId="325" fontId="41" fillId="0" borderId="64" applyFont="0" applyFill="0" applyBorder="0" applyProtection="0">
      <alignment horizontal="center"/>
    </xf>
    <xf numFmtId="325" fontId="41" fillId="0" borderId="64" applyFont="0" applyFill="0" applyBorder="0" applyProtection="0">
      <alignment horizontal="center"/>
    </xf>
    <xf numFmtId="325" fontId="41" fillId="0" borderId="64" applyFont="0" applyFill="0" applyBorder="0" applyProtection="0">
      <alignment horizontal="center"/>
    </xf>
    <xf numFmtId="325" fontId="41" fillId="0" borderId="64" applyFont="0" applyFill="0" applyBorder="0" applyProtection="0">
      <alignment horizontal="center"/>
    </xf>
    <xf numFmtId="325" fontId="41" fillId="0" borderId="64" applyFont="0" applyFill="0" applyBorder="0" applyProtection="0">
      <alignment horizontal="center"/>
    </xf>
    <xf numFmtId="325" fontId="41" fillId="0" borderId="64" applyFont="0" applyFill="0" applyBorder="0" applyProtection="0">
      <alignment horizontal="center"/>
    </xf>
    <xf numFmtId="325" fontId="41" fillId="0" borderId="64" applyFont="0" applyFill="0" applyBorder="0" applyProtection="0">
      <alignment horizontal="center"/>
    </xf>
    <xf numFmtId="325" fontId="41" fillId="0" borderId="64" applyFont="0" applyFill="0" applyBorder="0" applyProtection="0">
      <alignment horizontal="center"/>
    </xf>
    <xf numFmtId="325" fontId="41" fillId="0" borderId="64" applyFont="0" applyFill="0" applyBorder="0" applyProtection="0">
      <alignment horizontal="center"/>
    </xf>
    <xf numFmtId="325" fontId="41" fillId="0" borderId="64" applyFont="0" applyFill="0" applyBorder="0" applyProtection="0">
      <alignment horizontal="center"/>
    </xf>
    <xf numFmtId="325" fontId="41" fillId="0" borderId="64" applyFont="0" applyFill="0" applyBorder="0" applyProtection="0">
      <alignment horizontal="center"/>
    </xf>
    <xf numFmtId="325" fontId="41" fillId="0" borderId="64" applyFont="0" applyFill="0" applyBorder="0" applyProtection="0">
      <alignment horizontal="center"/>
    </xf>
    <xf numFmtId="325" fontId="41" fillId="0" borderId="64" applyFont="0" applyFill="0" applyBorder="0" applyProtection="0">
      <alignment horizontal="center"/>
    </xf>
    <xf numFmtId="325" fontId="41" fillId="0" borderId="64" applyFont="0" applyFill="0" applyBorder="0" applyProtection="0">
      <alignment horizontal="center"/>
    </xf>
    <xf numFmtId="325" fontId="41" fillId="0" borderId="64" applyFont="0" applyFill="0" applyBorder="0" applyProtection="0">
      <alignment horizontal="center"/>
    </xf>
    <xf numFmtId="325" fontId="41" fillId="0" borderId="64" applyFont="0" applyFill="0" applyBorder="0" applyProtection="0">
      <alignment horizontal="center"/>
    </xf>
    <xf numFmtId="325" fontId="41" fillId="0" borderId="64" applyFont="0" applyFill="0" applyBorder="0" applyProtection="0">
      <alignment horizontal="center"/>
    </xf>
    <xf numFmtId="38" fontId="3" fillId="0" borderId="16" applyFont="0" applyFill="0" applyBorder="0" applyAlignment="0" applyProtection="0">
      <protection locked="0"/>
    </xf>
    <xf numFmtId="38" fontId="3" fillId="0" borderId="16" applyFont="0" applyFill="0" applyBorder="0" applyAlignment="0" applyProtection="0">
      <protection locked="0"/>
    </xf>
    <xf numFmtId="38" fontId="3" fillId="0" borderId="16" applyFont="0" applyFill="0" applyBorder="0" applyAlignment="0" applyProtection="0">
      <protection locked="0"/>
    </xf>
    <xf numFmtId="38" fontId="3" fillId="0" borderId="16" applyFont="0" applyFill="0" applyBorder="0" applyAlignment="0" applyProtection="0">
      <protection locked="0"/>
    </xf>
    <xf numFmtId="38" fontId="3" fillId="0" borderId="16" applyFont="0" applyFill="0" applyBorder="0" applyAlignment="0" applyProtection="0">
      <protection locked="0"/>
    </xf>
    <xf numFmtId="38" fontId="3" fillId="0" borderId="16" applyFont="0" applyFill="0" applyBorder="0" applyAlignment="0" applyProtection="0">
      <protection locked="0"/>
    </xf>
    <xf numFmtId="38" fontId="3" fillId="0" borderId="16" applyFont="0" applyFill="0" applyBorder="0" applyAlignment="0" applyProtection="0">
      <protection locked="0"/>
    </xf>
    <xf numFmtId="38" fontId="3" fillId="0" borderId="16" applyFont="0" applyFill="0" applyBorder="0" applyAlignment="0" applyProtection="0">
      <protection locked="0"/>
    </xf>
    <xf numFmtId="38" fontId="3" fillId="0" borderId="16" applyFont="0" applyFill="0" applyBorder="0" applyAlignment="0" applyProtection="0">
      <protection locked="0"/>
    </xf>
    <xf numFmtId="38" fontId="3" fillId="0" borderId="16" applyFont="0" applyFill="0" applyBorder="0" applyAlignment="0" applyProtection="0">
      <protection locked="0"/>
    </xf>
    <xf numFmtId="38" fontId="3" fillId="0" borderId="16" applyFont="0" applyFill="0" applyBorder="0" applyAlignment="0" applyProtection="0">
      <protection locked="0"/>
    </xf>
    <xf numFmtId="38" fontId="3" fillId="0" borderId="16" applyFont="0" applyFill="0" applyBorder="0" applyAlignment="0" applyProtection="0">
      <protection locked="0"/>
    </xf>
    <xf numFmtId="38" fontId="3" fillId="0" borderId="16" applyFont="0" applyFill="0" applyBorder="0" applyAlignment="0" applyProtection="0">
      <protection locked="0"/>
    </xf>
    <xf numFmtId="38" fontId="3" fillId="0" borderId="16" applyFont="0" applyFill="0" applyBorder="0" applyAlignment="0" applyProtection="0">
      <protection locked="0"/>
    </xf>
    <xf numFmtId="38" fontId="3" fillId="0" borderId="16" applyFont="0" applyFill="0" applyBorder="0" applyAlignment="0" applyProtection="0">
      <protection locked="0"/>
    </xf>
    <xf numFmtId="38" fontId="3" fillId="0" borderId="16" applyFont="0" applyFill="0" applyBorder="0" applyAlignment="0" applyProtection="0">
      <protection locked="0"/>
    </xf>
    <xf numFmtId="38" fontId="3" fillId="0" borderId="16" applyFont="0" applyFill="0" applyBorder="0" applyAlignment="0" applyProtection="0">
      <protection locked="0"/>
    </xf>
    <xf numFmtId="38" fontId="3" fillId="0" borderId="16" applyFont="0" applyFill="0" applyBorder="0" applyAlignment="0" applyProtection="0">
      <protection locked="0"/>
    </xf>
    <xf numFmtId="38" fontId="3" fillId="0" borderId="16" applyFont="0" applyFill="0" applyBorder="0" applyAlignment="0" applyProtection="0">
      <protection locked="0"/>
    </xf>
    <xf numFmtId="38" fontId="3" fillId="0" borderId="16" applyFont="0" applyFill="0" applyBorder="0" applyAlignment="0" applyProtection="0">
      <protection locked="0"/>
    </xf>
    <xf numFmtId="38" fontId="3" fillId="0" borderId="16" applyFont="0" applyFill="0" applyBorder="0" applyAlignment="0" applyProtection="0">
      <protection locked="0"/>
    </xf>
    <xf numFmtId="38" fontId="3" fillId="0" borderId="16" applyFont="0" applyFill="0" applyBorder="0" applyAlignment="0" applyProtection="0">
      <protection locked="0"/>
    </xf>
    <xf numFmtId="38" fontId="3" fillId="0" borderId="16" applyFont="0" applyFill="0" applyBorder="0" applyAlignment="0" applyProtection="0">
      <protection locked="0"/>
    </xf>
    <xf numFmtId="38" fontId="3" fillId="0" borderId="16" applyFont="0" applyFill="0" applyBorder="0" applyAlignment="0" applyProtection="0">
      <protection locked="0"/>
    </xf>
    <xf numFmtId="38" fontId="3" fillId="0" borderId="16" applyFont="0" applyFill="0" applyBorder="0" applyAlignment="0" applyProtection="0">
      <protection locked="0"/>
    </xf>
    <xf numFmtId="38" fontId="3" fillId="0" borderId="16" applyFont="0" applyFill="0" applyBorder="0" applyAlignment="0" applyProtection="0">
      <protection locked="0"/>
    </xf>
    <xf numFmtId="38" fontId="3" fillId="0" borderId="16" applyFont="0" applyFill="0" applyBorder="0" applyAlignment="0" applyProtection="0">
      <protection locked="0"/>
    </xf>
    <xf numFmtId="38" fontId="3" fillId="0" borderId="16" applyFont="0" applyFill="0" applyBorder="0" applyAlignment="0" applyProtection="0">
      <protection locked="0"/>
    </xf>
    <xf numFmtId="38" fontId="3" fillId="0" borderId="16" applyFont="0" applyFill="0" applyBorder="0" applyAlignment="0" applyProtection="0">
      <protection locked="0"/>
    </xf>
    <xf numFmtId="38" fontId="3" fillId="0" borderId="16" applyFont="0" applyFill="0" applyBorder="0" applyAlignment="0" applyProtection="0">
      <protection locked="0"/>
    </xf>
    <xf numFmtId="38" fontId="3" fillId="0" borderId="16" applyFont="0" applyFill="0" applyBorder="0" applyAlignment="0" applyProtection="0">
      <protection locked="0"/>
    </xf>
    <xf numFmtId="38" fontId="3" fillId="0" borderId="16" applyFont="0" applyFill="0" applyBorder="0" applyAlignment="0" applyProtection="0">
      <protection locked="0"/>
    </xf>
    <xf numFmtId="38" fontId="3" fillId="0" borderId="16" applyFont="0" applyFill="0" applyBorder="0" applyAlignment="0" applyProtection="0">
      <protection locked="0"/>
    </xf>
    <xf numFmtId="38" fontId="3" fillId="0" borderId="16" applyFont="0" applyFill="0" applyBorder="0" applyAlignment="0" applyProtection="0">
      <protection locked="0"/>
    </xf>
    <xf numFmtId="38" fontId="3" fillId="0" borderId="16" applyFont="0" applyFill="0" applyBorder="0" applyAlignment="0" applyProtection="0">
      <protection locked="0"/>
    </xf>
    <xf numFmtId="38" fontId="3" fillId="0" borderId="16" applyFont="0" applyFill="0" applyBorder="0" applyAlignment="0" applyProtection="0">
      <protection locked="0"/>
    </xf>
    <xf numFmtId="38" fontId="3" fillId="0" borderId="16" applyFont="0" applyFill="0" applyBorder="0" applyAlignment="0" applyProtection="0">
      <protection locked="0"/>
    </xf>
    <xf numFmtId="38" fontId="3" fillId="0" borderId="16" applyFont="0" applyFill="0" applyBorder="0" applyAlignment="0" applyProtection="0">
      <protection locked="0"/>
    </xf>
    <xf numFmtId="38" fontId="3" fillId="0" borderId="16" applyFont="0" applyFill="0" applyBorder="0" applyAlignment="0" applyProtection="0">
      <protection locked="0"/>
    </xf>
    <xf numFmtId="38" fontId="3" fillId="0" borderId="16" applyFont="0" applyFill="0" applyBorder="0" applyAlignment="0" applyProtection="0">
      <protection locked="0"/>
    </xf>
    <xf numFmtId="38" fontId="3" fillId="0" borderId="16" applyFont="0" applyFill="0" applyBorder="0" applyAlignment="0" applyProtection="0">
      <protection locked="0"/>
    </xf>
    <xf numFmtId="38" fontId="3" fillId="0" borderId="16" applyFont="0" applyFill="0" applyBorder="0" applyAlignment="0" applyProtection="0">
      <protection locked="0"/>
    </xf>
    <xf numFmtId="38" fontId="3" fillId="0" borderId="16" applyFont="0" applyFill="0" applyBorder="0" applyAlignment="0" applyProtection="0">
      <protection locked="0"/>
    </xf>
    <xf numFmtId="38" fontId="3" fillId="0" borderId="16" applyFont="0" applyFill="0" applyBorder="0" applyAlignment="0" applyProtection="0">
      <protection locked="0"/>
    </xf>
    <xf numFmtId="38" fontId="3" fillId="0" borderId="16" applyFont="0" applyFill="0" applyBorder="0" applyAlignment="0" applyProtection="0">
      <protection locked="0"/>
    </xf>
    <xf numFmtId="38" fontId="3" fillId="0" borderId="16" applyFont="0" applyFill="0" applyBorder="0" applyAlignment="0" applyProtection="0">
      <protection locked="0"/>
    </xf>
    <xf numFmtId="38" fontId="3" fillId="0" borderId="16" applyFont="0" applyFill="0" applyBorder="0" applyAlignment="0" applyProtection="0">
      <protection locked="0"/>
    </xf>
    <xf numFmtId="38" fontId="3" fillId="0" borderId="16" applyFont="0" applyFill="0" applyBorder="0" applyAlignment="0" applyProtection="0">
      <protection locked="0"/>
    </xf>
    <xf numFmtId="38" fontId="3" fillId="0" borderId="16" applyFont="0" applyFill="0" applyBorder="0" applyAlignment="0" applyProtection="0">
      <protection locked="0"/>
    </xf>
    <xf numFmtId="38" fontId="3" fillId="0" borderId="16" applyFont="0" applyFill="0" applyBorder="0" applyAlignment="0" applyProtection="0">
      <protection locked="0"/>
    </xf>
    <xf numFmtId="38" fontId="3" fillId="0" borderId="16" applyFont="0" applyFill="0" applyBorder="0" applyAlignment="0" applyProtection="0">
      <protection locked="0"/>
    </xf>
    <xf numFmtId="38" fontId="3" fillId="0" borderId="16" applyFont="0" applyFill="0" applyBorder="0" applyAlignment="0" applyProtection="0">
      <protection locked="0"/>
    </xf>
    <xf numFmtId="38" fontId="3" fillId="0" borderId="16" applyFont="0" applyFill="0" applyBorder="0" applyAlignment="0" applyProtection="0">
      <protection locked="0"/>
    </xf>
    <xf numFmtId="38" fontId="3" fillId="0" borderId="16" applyFont="0" applyFill="0" applyBorder="0" applyAlignment="0" applyProtection="0">
      <protection locked="0"/>
    </xf>
    <xf numFmtId="38" fontId="3" fillId="0" borderId="16" applyFont="0" applyFill="0" applyBorder="0" applyAlignment="0" applyProtection="0">
      <protection locked="0"/>
    </xf>
    <xf numFmtId="38" fontId="3" fillId="0" borderId="16" applyFont="0" applyFill="0" applyBorder="0" applyAlignment="0" applyProtection="0">
      <protection locked="0"/>
    </xf>
    <xf numFmtId="38" fontId="3" fillId="0" borderId="16" applyFont="0" applyFill="0" applyBorder="0" applyAlignment="0" applyProtection="0">
      <protection locked="0"/>
    </xf>
    <xf numFmtId="38" fontId="3" fillId="0" borderId="16" applyFont="0" applyFill="0" applyBorder="0" applyAlignment="0" applyProtection="0">
      <protection locked="0"/>
    </xf>
    <xf numFmtId="38" fontId="3" fillId="0" borderId="16" applyFont="0" applyFill="0" applyBorder="0" applyAlignment="0" applyProtection="0">
      <protection locked="0"/>
    </xf>
    <xf numFmtId="38" fontId="3" fillId="0" borderId="16" applyFont="0" applyFill="0" applyBorder="0" applyAlignment="0" applyProtection="0">
      <protection locked="0"/>
    </xf>
    <xf numFmtId="38" fontId="3" fillId="0" borderId="16" applyFont="0" applyFill="0" applyBorder="0" applyAlignment="0" applyProtection="0">
      <protection locked="0"/>
    </xf>
    <xf numFmtId="38" fontId="3" fillId="0" borderId="16" applyFont="0" applyFill="0" applyBorder="0" applyAlignment="0" applyProtection="0">
      <protection locked="0"/>
    </xf>
    <xf numFmtId="38" fontId="3" fillId="0" borderId="16" applyFont="0" applyFill="0" applyBorder="0" applyAlignment="0" applyProtection="0">
      <protection locked="0"/>
    </xf>
    <xf numFmtId="38" fontId="3" fillId="0" borderId="16" applyFont="0" applyFill="0" applyBorder="0" applyAlignment="0" applyProtection="0">
      <protection locked="0"/>
    </xf>
    <xf numFmtId="38" fontId="3" fillId="0" borderId="16" applyFont="0" applyFill="0" applyBorder="0" applyAlignment="0" applyProtection="0">
      <protection locked="0"/>
    </xf>
    <xf numFmtId="38" fontId="3" fillId="0" borderId="16" applyFont="0" applyFill="0" applyBorder="0" applyAlignment="0" applyProtection="0">
      <protection locked="0"/>
    </xf>
    <xf numFmtId="38" fontId="3" fillId="0" borderId="16" applyFont="0" applyFill="0" applyBorder="0" applyAlignment="0" applyProtection="0">
      <protection locked="0"/>
    </xf>
    <xf numFmtId="38" fontId="3" fillId="0" borderId="16" applyFont="0" applyFill="0" applyBorder="0" applyAlignment="0" applyProtection="0">
      <protection locked="0"/>
    </xf>
    <xf numFmtId="38" fontId="3" fillId="0" borderId="16" applyFont="0" applyFill="0" applyBorder="0" applyAlignment="0" applyProtection="0">
      <protection locked="0"/>
    </xf>
    <xf numFmtId="38" fontId="3" fillId="0" borderId="16" applyFont="0" applyFill="0" applyBorder="0" applyAlignment="0" applyProtection="0">
      <protection locked="0"/>
    </xf>
    <xf numFmtId="38" fontId="3" fillId="0" borderId="16" applyFont="0" applyFill="0" applyBorder="0" applyAlignment="0" applyProtection="0">
      <protection locked="0"/>
    </xf>
    <xf numFmtId="38" fontId="3" fillId="0" borderId="16" applyFont="0" applyFill="0" applyBorder="0" applyAlignment="0" applyProtection="0">
      <protection locked="0"/>
    </xf>
    <xf numFmtId="38" fontId="3" fillId="0" borderId="16" applyFont="0" applyFill="0" applyBorder="0" applyAlignment="0" applyProtection="0">
      <protection locked="0"/>
    </xf>
    <xf numFmtId="38" fontId="3" fillId="0" borderId="16" applyFont="0" applyFill="0" applyBorder="0" applyAlignment="0" applyProtection="0">
      <protection locked="0"/>
    </xf>
    <xf numFmtId="38" fontId="3" fillId="0" borderId="16" applyFont="0" applyFill="0" applyBorder="0" applyAlignment="0" applyProtection="0">
      <protection locked="0"/>
    </xf>
    <xf numFmtId="38" fontId="3" fillId="0" borderId="16" applyFont="0" applyFill="0" applyBorder="0" applyAlignment="0" applyProtection="0">
      <protection locked="0"/>
    </xf>
    <xf numFmtId="38" fontId="3" fillId="0" borderId="16" applyFont="0" applyFill="0" applyBorder="0" applyAlignment="0" applyProtection="0">
      <protection locked="0"/>
    </xf>
    <xf numFmtId="38" fontId="3" fillId="0" borderId="16" applyFont="0" applyFill="0" applyBorder="0" applyAlignment="0" applyProtection="0">
      <protection locked="0"/>
    </xf>
    <xf numFmtId="38" fontId="3" fillId="0" borderId="16" applyFont="0" applyFill="0" applyBorder="0" applyAlignment="0" applyProtection="0">
      <protection locked="0"/>
    </xf>
    <xf numFmtId="38" fontId="3" fillId="0" borderId="16" applyFont="0" applyFill="0" applyBorder="0" applyAlignment="0" applyProtection="0">
      <protection locked="0"/>
    </xf>
    <xf numFmtId="38" fontId="3" fillId="0" borderId="16" applyFont="0" applyFill="0" applyBorder="0" applyAlignment="0" applyProtection="0">
      <protection locked="0"/>
    </xf>
    <xf numFmtId="38" fontId="3" fillId="0" borderId="16" applyFont="0" applyFill="0" applyBorder="0" applyAlignment="0" applyProtection="0">
      <protection locked="0"/>
    </xf>
    <xf numFmtId="38" fontId="3" fillId="0" borderId="16" applyFont="0" applyFill="0" applyBorder="0" applyAlignment="0" applyProtection="0">
      <protection locked="0"/>
    </xf>
    <xf numFmtId="38" fontId="3" fillId="0" borderId="16" applyFont="0" applyFill="0" applyBorder="0" applyAlignment="0" applyProtection="0">
      <protection locked="0"/>
    </xf>
    <xf numFmtId="38" fontId="3" fillId="0" borderId="16" applyFont="0" applyFill="0" applyBorder="0" applyAlignment="0" applyProtection="0">
      <protection locked="0"/>
    </xf>
    <xf numFmtId="38" fontId="3" fillId="0" borderId="16" applyFont="0" applyFill="0" applyBorder="0" applyAlignment="0" applyProtection="0">
      <protection locked="0"/>
    </xf>
    <xf numFmtId="38" fontId="3" fillId="0" borderId="16" applyFont="0" applyFill="0" applyBorder="0" applyAlignment="0" applyProtection="0">
      <protection locked="0"/>
    </xf>
    <xf numFmtId="38" fontId="3" fillId="0" borderId="16" applyFont="0" applyFill="0" applyBorder="0" applyAlignment="0" applyProtection="0">
      <protection locked="0"/>
    </xf>
    <xf numFmtId="38" fontId="3" fillId="0" borderId="16" applyFont="0" applyFill="0" applyBorder="0" applyAlignment="0" applyProtection="0">
      <protection locked="0"/>
    </xf>
    <xf numFmtId="38" fontId="3" fillId="0" borderId="16" applyFont="0" applyFill="0" applyBorder="0" applyAlignment="0" applyProtection="0">
      <protection locked="0"/>
    </xf>
    <xf numFmtId="38" fontId="3" fillId="0" borderId="16" applyFont="0" applyFill="0" applyBorder="0" applyAlignment="0" applyProtection="0">
      <protection locked="0"/>
    </xf>
    <xf numFmtId="38" fontId="3" fillId="0" borderId="16" applyFont="0" applyFill="0" applyBorder="0" applyAlignment="0" applyProtection="0">
      <protection locked="0"/>
    </xf>
    <xf numFmtId="38" fontId="3" fillId="0" borderId="16" applyFont="0" applyFill="0" applyBorder="0" applyAlignment="0" applyProtection="0">
      <protection locked="0"/>
    </xf>
    <xf numFmtId="38" fontId="3" fillId="0" borderId="16" applyFont="0" applyFill="0" applyBorder="0" applyAlignment="0" applyProtection="0">
      <protection locked="0"/>
    </xf>
    <xf numFmtId="38" fontId="3" fillId="0" borderId="16" applyFont="0" applyFill="0" applyBorder="0" applyAlignment="0" applyProtection="0">
      <protection locked="0"/>
    </xf>
    <xf numFmtId="38" fontId="3" fillId="0" borderId="16" applyFont="0" applyFill="0" applyBorder="0" applyAlignment="0" applyProtection="0">
      <protection locked="0"/>
    </xf>
    <xf numFmtId="38" fontId="3" fillId="0" borderId="16" applyFont="0" applyFill="0" applyBorder="0" applyAlignment="0" applyProtection="0">
      <protection locked="0"/>
    </xf>
    <xf numFmtId="38" fontId="3" fillId="0" borderId="16" applyFont="0" applyFill="0" applyBorder="0" applyAlignment="0" applyProtection="0">
      <protection locked="0"/>
    </xf>
    <xf numFmtId="38" fontId="3" fillId="0" borderId="16" applyFont="0" applyFill="0" applyBorder="0" applyAlignment="0" applyProtection="0">
      <protection locked="0"/>
    </xf>
    <xf numFmtId="38" fontId="3" fillId="0" borderId="16" applyFont="0" applyFill="0" applyBorder="0" applyAlignment="0" applyProtection="0">
      <protection locked="0"/>
    </xf>
    <xf numFmtId="38" fontId="3" fillId="0" borderId="16" applyFont="0" applyFill="0" applyBorder="0" applyAlignment="0" applyProtection="0">
      <protection locked="0"/>
    </xf>
    <xf numFmtId="38" fontId="3" fillId="0" borderId="16" applyFont="0" applyFill="0" applyBorder="0" applyAlignment="0" applyProtection="0">
      <protection locked="0"/>
    </xf>
    <xf numFmtId="38" fontId="3" fillId="0" borderId="16" applyFont="0" applyFill="0" applyBorder="0" applyAlignment="0" applyProtection="0">
      <protection locked="0"/>
    </xf>
    <xf numFmtId="38" fontId="3" fillId="0" borderId="16" applyFont="0" applyFill="0" applyBorder="0" applyAlignment="0" applyProtection="0">
      <protection locked="0"/>
    </xf>
    <xf numFmtId="38" fontId="3" fillId="0" borderId="16" applyFont="0" applyFill="0" applyBorder="0" applyAlignment="0" applyProtection="0">
      <protection locked="0"/>
    </xf>
    <xf numFmtId="38" fontId="3" fillId="0" borderId="16" applyFont="0" applyFill="0" applyBorder="0" applyAlignment="0" applyProtection="0">
      <protection locked="0"/>
    </xf>
    <xf numFmtId="38" fontId="3" fillId="0" borderId="16" applyFont="0" applyFill="0" applyBorder="0" applyAlignment="0" applyProtection="0">
      <protection locked="0"/>
    </xf>
    <xf numFmtId="38" fontId="3" fillId="0" borderId="16" applyFont="0" applyFill="0" applyBorder="0" applyAlignment="0" applyProtection="0">
      <protection locked="0"/>
    </xf>
    <xf numFmtId="38" fontId="3" fillId="0" borderId="16" applyFont="0" applyFill="0" applyBorder="0" applyAlignment="0" applyProtection="0">
      <protection locked="0"/>
    </xf>
    <xf numFmtId="38" fontId="3" fillId="0" borderId="16" applyFont="0" applyFill="0" applyBorder="0" applyAlignment="0" applyProtection="0">
      <protection locked="0"/>
    </xf>
    <xf numFmtId="38" fontId="3" fillId="0" borderId="16" applyFont="0" applyFill="0" applyBorder="0" applyAlignment="0" applyProtection="0">
      <protection locked="0"/>
    </xf>
    <xf numFmtId="38" fontId="3" fillId="0" borderId="16" applyFont="0" applyFill="0" applyBorder="0" applyAlignment="0" applyProtection="0">
      <protection locked="0"/>
    </xf>
    <xf numFmtId="38" fontId="3" fillId="0" borderId="16" applyFont="0" applyFill="0" applyBorder="0" applyAlignment="0" applyProtection="0">
      <protection locked="0"/>
    </xf>
    <xf numFmtId="38" fontId="3" fillId="0" borderId="16" applyFont="0" applyFill="0" applyBorder="0" applyAlignment="0" applyProtection="0">
      <protection locked="0"/>
    </xf>
    <xf numFmtId="38" fontId="3" fillId="0" borderId="16" applyFont="0" applyFill="0" applyBorder="0" applyAlignment="0" applyProtection="0">
      <protection locked="0"/>
    </xf>
    <xf numFmtId="38" fontId="3" fillId="0" borderId="16" applyFont="0" applyFill="0" applyBorder="0" applyAlignment="0" applyProtection="0">
      <protection locked="0"/>
    </xf>
    <xf numFmtId="38" fontId="3" fillId="0" borderId="16" applyFont="0" applyFill="0" applyBorder="0" applyAlignment="0" applyProtection="0">
      <protection locked="0"/>
    </xf>
    <xf numFmtId="38" fontId="3" fillId="0" borderId="16" applyFont="0" applyFill="0" applyBorder="0" applyAlignment="0" applyProtection="0">
      <protection locked="0"/>
    </xf>
    <xf numFmtId="38" fontId="3" fillId="0" borderId="16" applyFont="0" applyFill="0" applyBorder="0" applyAlignment="0" applyProtection="0">
      <protection locked="0"/>
    </xf>
    <xf numFmtId="38" fontId="3" fillId="0" borderId="16" applyFont="0" applyFill="0" applyBorder="0" applyAlignment="0" applyProtection="0">
      <protection locked="0"/>
    </xf>
    <xf numFmtId="38" fontId="3" fillId="0" borderId="16" applyFont="0" applyFill="0" applyBorder="0" applyAlignment="0" applyProtection="0">
      <protection locked="0"/>
    </xf>
    <xf numFmtId="38" fontId="3" fillId="0" borderId="16" applyFont="0" applyFill="0" applyBorder="0" applyAlignment="0" applyProtection="0">
      <protection locked="0"/>
    </xf>
    <xf numFmtId="38" fontId="3" fillId="0" borderId="16" applyFont="0" applyFill="0" applyBorder="0" applyAlignment="0" applyProtection="0">
      <protection locked="0"/>
    </xf>
    <xf numFmtId="38" fontId="3" fillId="0" borderId="16" applyFont="0" applyFill="0" applyBorder="0" applyAlignment="0" applyProtection="0">
      <protection locked="0"/>
    </xf>
    <xf numFmtId="38" fontId="3" fillId="0" borderId="16" applyFont="0" applyFill="0" applyBorder="0" applyAlignment="0" applyProtection="0">
      <protection locked="0"/>
    </xf>
    <xf numFmtId="38" fontId="3" fillId="0" borderId="16" applyFont="0" applyFill="0" applyBorder="0" applyAlignment="0" applyProtection="0">
      <protection locked="0"/>
    </xf>
    <xf numFmtId="38" fontId="3" fillId="0" borderId="16" applyFont="0" applyFill="0" applyBorder="0" applyAlignment="0" applyProtection="0">
      <protection locked="0"/>
    </xf>
    <xf numFmtId="38" fontId="3" fillId="0" borderId="16" applyFont="0" applyFill="0" applyBorder="0" applyAlignment="0" applyProtection="0">
      <protection locked="0"/>
    </xf>
    <xf numFmtId="38" fontId="3" fillId="0" borderId="16" applyFont="0" applyFill="0" applyBorder="0" applyAlignment="0" applyProtection="0">
      <protection locked="0"/>
    </xf>
    <xf numFmtId="38" fontId="3" fillId="0" borderId="16" applyFont="0" applyFill="0" applyBorder="0" applyAlignment="0" applyProtection="0">
      <protection locked="0"/>
    </xf>
    <xf numFmtId="38" fontId="3" fillId="0" borderId="16" applyFont="0" applyFill="0" applyBorder="0" applyAlignment="0" applyProtection="0">
      <protection locked="0"/>
    </xf>
    <xf numFmtId="38" fontId="3" fillId="0" borderId="16" applyFont="0" applyFill="0" applyBorder="0" applyAlignment="0" applyProtection="0">
      <protection locked="0"/>
    </xf>
    <xf numFmtId="38" fontId="3" fillId="0" borderId="16" applyFont="0" applyFill="0" applyBorder="0" applyAlignment="0" applyProtection="0">
      <protection locked="0"/>
    </xf>
    <xf numFmtId="38" fontId="3" fillId="0" borderId="16" applyFont="0" applyFill="0" applyBorder="0" applyAlignment="0" applyProtection="0">
      <protection locked="0"/>
    </xf>
    <xf numFmtId="38" fontId="3" fillId="0" borderId="16" applyFont="0" applyFill="0" applyBorder="0" applyAlignment="0" applyProtection="0">
      <protection locked="0"/>
    </xf>
    <xf numFmtId="38" fontId="3" fillId="0" borderId="16" applyFont="0" applyFill="0" applyBorder="0" applyAlignment="0" applyProtection="0">
      <protection locked="0"/>
    </xf>
    <xf numFmtId="38" fontId="3" fillId="0" borderId="16" applyFont="0" applyFill="0" applyBorder="0" applyAlignment="0" applyProtection="0">
      <protection locked="0"/>
    </xf>
    <xf numFmtId="38" fontId="3" fillId="0" borderId="16" applyFont="0" applyFill="0" applyBorder="0" applyAlignment="0" applyProtection="0">
      <protection locked="0"/>
    </xf>
    <xf numFmtId="38" fontId="3" fillId="0" borderId="16" applyFont="0" applyFill="0" applyBorder="0" applyAlignment="0" applyProtection="0">
      <protection locked="0"/>
    </xf>
    <xf numFmtId="38" fontId="3" fillId="0" borderId="16" applyFont="0" applyFill="0" applyBorder="0" applyAlignment="0" applyProtection="0">
      <protection locked="0"/>
    </xf>
    <xf numFmtId="38" fontId="3" fillId="0" borderId="16" applyFont="0" applyFill="0" applyBorder="0" applyAlignment="0" applyProtection="0">
      <protection locked="0"/>
    </xf>
    <xf numFmtId="38" fontId="3" fillId="0" borderId="16" applyFont="0" applyFill="0" applyBorder="0" applyAlignment="0" applyProtection="0">
      <protection locked="0"/>
    </xf>
    <xf numFmtId="38" fontId="3" fillId="0" borderId="16" applyFont="0" applyFill="0" applyBorder="0" applyAlignment="0" applyProtection="0">
      <protection locked="0"/>
    </xf>
    <xf numFmtId="38" fontId="3" fillId="0" borderId="16" applyFont="0" applyFill="0" applyBorder="0" applyAlignment="0" applyProtection="0">
      <protection locked="0"/>
    </xf>
    <xf numFmtId="38" fontId="3" fillId="0" borderId="16" applyFont="0" applyFill="0" applyBorder="0" applyAlignment="0" applyProtection="0">
      <protection locked="0"/>
    </xf>
    <xf numFmtId="38" fontId="3" fillId="0" borderId="16" applyFont="0" applyFill="0" applyBorder="0" applyAlignment="0" applyProtection="0">
      <protection locked="0"/>
    </xf>
    <xf numFmtId="38" fontId="3" fillId="0" borderId="16" applyFont="0" applyFill="0" applyBorder="0" applyAlignment="0" applyProtection="0">
      <protection locked="0"/>
    </xf>
    <xf numFmtId="38" fontId="3" fillId="0" borderId="16" applyFont="0" applyFill="0" applyBorder="0" applyAlignment="0" applyProtection="0">
      <protection locked="0"/>
    </xf>
    <xf numFmtId="38" fontId="3" fillId="0" borderId="16" applyFont="0" applyFill="0" applyBorder="0" applyAlignment="0" applyProtection="0">
      <protection locked="0"/>
    </xf>
    <xf numFmtId="38" fontId="3" fillId="0" borderId="16" applyFont="0" applyFill="0" applyBorder="0" applyAlignment="0" applyProtection="0">
      <protection locked="0"/>
    </xf>
    <xf numFmtId="38" fontId="3" fillId="0" borderId="16" applyFont="0" applyFill="0" applyBorder="0" applyAlignment="0" applyProtection="0">
      <protection locked="0"/>
    </xf>
    <xf numFmtId="38" fontId="3" fillId="0" borderId="16" applyFont="0" applyFill="0" applyBorder="0" applyAlignment="0" applyProtection="0">
      <protection locked="0"/>
    </xf>
    <xf numFmtId="38" fontId="3" fillId="0" borderId="16" applyFont="0" applyFill="0" applyBorder="0" applyAlignment="0" applyProtection="0">
      <protection locked="0"/>
    </xf>
    <xf numFmtId="38" fontId="3" fillId="0" borderId="16" applyFont="0" applyFill="0" applyBorder="0" applyAlignment="0" applyProtection="0">
      <protection locked="0"/>
    </xf>
    <xf numFmtId="38" fontId="3" fillId="0" borderId="16" applyFont="0" applyFill="0" applyBorder="0" applyAlignment="0" applyProtection="0">
      <protection locked="0"/>
    </xf>
    <xf numFmtId="38" fontId="3" fillId="0" borderId="16" applyFont="0" applyFill="0" applyBorder="0" applyAlignment="0" applyProtection="0">
      <protection locked="0"/>
    </xf>
    <xf numFmtId="38" fontId="3" fillId="0" borderId="16" applyFont="0" applyFill="0" applyBorder="0" applyAlignment="0" applyProtection="0">
      <protection locked="0"/>
    </xf>
    <xf numFmtId="38" fontId="3" fillId="0" borderId="16" applyFont="0" applyFill="0" applyBorder="0" applyAlignment="0" applyProtection="0">
      <protection locked="0"/>
    </xf>
    <xf numFmtId="38" fontId="3" fillId="0" borderId="16" applyFont="0" applyFill="0" applyBorder="0" applyAlignment="0" applyProtection="0">
      <protection locked="0"/>
    </xf>
    <xf numFmtId="38" fontId="3" fillId="0" borderId="16" applyFont="0" applyFill="0" applyBorder="0" applyAlignment="0" applyProtection="0">
      <protection locked="0"/>
    </xf>
    <xf numFmtId="38" fontId="3" fillId="0" borderId="16" applyFont="0" applyFill="0" applyBorder="0" applyAlignment="0" applyProtection="0">
      <protection locked="0"/>
    </xf>
    <xf numFmtId="38" fontId="3" fillId="0" borderId="16" applyFont="0" applyFill="0" applyBorder="0" applyAlignment="0" applyProtection="0">
      <protection locked="0"/>
    </xf>
    <xf numFmtId="38" fontId="3" fillId="0" borderId="16" applyFont="0" applyFill="0" applyBorder="0" applyAlignment="0" applyProtection="0">
      <protection locked="0"/>
    </xf>
    <xf numFmtId="38" fontId="3" fillId="0" borderId="16" applyFont="0" applyFill="0" applyBorder="0" applyAlignment="0" applyProtection="0">
      <protection locked="0"/>
    </xf>
    <xf numFmtId="38" fontId="3" fillId="0" borderId="16" applyFont="0" applyFill="0" applyBorder="0" applyAlignment="0" applyProtection="0">
      <protection locked="0"/>
    </xf>
    <xf numFmtId="38" fontId="3" fillId="0" borderId="16" applyFont="0" applyFill="0" applyBorder="0" applyAlignment="0" applyProtection="0">
      <protection locked="0"/>
    </xf>
    <xf numFmtId="38" fontId="3" fillId="0" borderId="16" applyFont="0" applyFill="0" applyBorder="0" applyAlignment="0" applyProtection="0">
      <protection locked="0"/>
    </xf>
    <xf numFmtId="38" fontId="3" fillId="0" borderId="16" applyFont="0" applyFill="0" applyBorder="0" applyAlignment="0" applyProtection="0">
      <protection locked="0"/>
    </xf>
    <xf numFmtId="38" fontId="3" fillId="0" borderId="16" applyFont="0" applyFill="0" applyBorder="0" applyAlignment="0" applyProtection="0">
      <protection locked="0"/>
    </xf>
    <xf numFmtId="38" fontId="3" fillId="0" borderId="16" applyFont="0" applyFill="0" applyBorder="0" applyAlignment="0" applyProtection="0">
      <protection locked="0"/>
    </xf>
    <xf numFmtId="38" fontId="3" fillId="0" borderId="16" applyFont="0" applyFill="0" applyBorder="0" applyAlignment="0" applyProtection="0">
      <protection locked="0"/>
    </xf>
    <xf numFmtId="38" fontId="3" fillId="0" borderId="16" applyFont="0" applyFill="0" applyBorder="0" applyAlignment="0" applyProtection="0">
      <protection locked="0"/>
    </xf>
    <xf numFmtId="38" fontId="3" fillId="0" borderId="16" applyFont="0" applyFill="0" applyBorder="0" applyAlignment="0" applyProtection="0">
      <protection locked="0"/>
    </xf>
    <xf numFmtId="38" fontId="3" fillId="0" borderId="16" applyFont="0" applyFill="0" applyBorder="0" applyAlignment="0" applyProtection="0">
      <protection locked="0"/>
    </xf>
    <xf numFmtId="38" fontId="3" fillId="0" borderId="16" applyFont="0" applyFill="0" applyBorder="0" applyAlignment="0" applyProtection="0">
      <protection locked="0"/>
    </xf>
    <xf numFmtId="38" fontId="3" fillId="0" borderId="16" applyFont="0" applyFill="0" applyBorder="0" applyAlignment="0" applyProtection="0">
      <protection locked="0"/>
    </xf>
    <xf numFmtId="38" fontId="3" fillId="0" borderId="16" applyFont="0" applyFill="0" applyBorder="0" applyAlignment="0" applyProtection="0">
      <protection locked="0"/>
    </xf>
    <xf numFmtId="38" fontId="3" fillId="0" borderId="16" applyFont="0" applyFill="0" applyBorder="0" applyAlignment="0" applyProtection="0">
      <protection locked="0"/>
    </xf>
    <xf numFmtId="38" fontId="3" fillId="0" borderId="16" applyFont="0" applyFill="0" applyBorder="0" applyAlignment="0" applyProtection="0">
      <protection locked="0"/>
    </xf>
    <xf numFmtId="38" fontId="3" fillId="0" borderId="16" applyFont="0" applyFill="0" applyBorder="0" applyAlignment="0" applyProtection="0">
      <protection locked="0"/>
    </xf>
    <xf numFmtId="38" fontId="3" fillId="0" borderId="16" applyFont="0" applyFill="0" applyBorder="0" applyAlignment="0" applyProtection="0">
      <protection locked="0"/>
    </xf>
    <xf numFmtId="38" fontId="3" fillId="0" borderId="16" applyFont="0" applyFill="0" applyBorder="0" applyAlignment="0" applyProtection="0">
      <protection locked="0"/>
    </xf>
    <xf numFmtId="38" fontId="3" fillId="0" borderId="16" applyFont="0" applyFill="0" applyBorder="0" applyAlignment="0" applyProtection="0">
      <protection locked="0"/>
    </xf>
    <xf numFmtId="38" fontId="3" fillId="0" borderId="16" applyFont="0" applyFill="0" applyBorder="0" applyAlignment="0" applyProtection="0">
      <protection locked="0"/>
    </xf>
    <xf numFmtId="38" fontId="3" fillId="0" borderId="16" applyFont="0" applyFill="0" applyBorder="0" applyAlignment="0" applyProtection="0">
      <protection locked="0"/>
    </xf>
    <xf numFmtId="38" fontId="3" fillId="0" borderId="16" applyFont="0" applyFill="0" applyBorder="0" applyAlignment="0" applyProtection="0">
      <protection locked="0"/>
    </xf>
    <xf numFmtId="38" fontId="3" fillId="0" borderId="16" applyFont="0" applyFill="0" applyBorder="0" applyAlignment="0" applyProtection="0">
      <protection locked="0"/>
    </xf>
    <xf numFmtId="38" fontId="3" fillId="0" borderId="16" applyFont="0" applyFill="0" applyBorder="0" applyAlignment="0" applyProtection="0">
      <protection locked="0"/>
    </xf>
    <xf numFmtId="38" fontId="3" fillId="0" borderId="16" applyFont="0" applyFill="0" applyBorder="0" applyAlignment="0" applyProtection="0">
      <protection locked="0"/>
    </xf>
    <xf numFmtId="38" fontId="3" fillId="0" borderId="16" applyFont="0" applyFill="0" applyBorder="0" applyAlignment="0" applyProtection="0">
      <protection locked="0"/>
    </xf>
    <xf numFmtId="38" fontId="3" fillId="0" borderId="16" applyFont="0" applyFill="0" applyBorder="0" applyAlignment="0" applyProtection="0">
      <protection locked="0"/>
    </xf>
    <xf numFmtId="38" fontId="3" fillId="0" borderId="16" applyFont="0" applyFill="0" applyBorder="0" applyAlignment="0" applyProtection="0">
      <protection locked="0"/>
    </xf>
    <xf numFmtId="38" fontId="3" fillId="0" borderId="16" applyFont="0" applyFill="0" applyBorder="0" applyAlignment="0" applyProtection="0">
      <protection locked="0"/>
    </xf>
    <xf numFmtId="38" fontId="3" fillId="0" borderId="16" applyFont="0" applyFill="0" applyBorder="0" applyAlignment="0" applyProtection="0">
      <protection locked="0"/>
    </xf>
    <xf numFmtId="38" fontId="3" fillId="0" borderId="16" applyFont="0" applyFill="0" applyBorder="0" applyAlignment="0" applyProtection="0">
      <protection locked="0"/>
    </xf>
    <xf numFmtId="38" fontId="3" fillId="0" borderId="16" applyFont="0" applyFill="0" applyBorder="0" applyAlignment="0" applyProtection="0">
      <protection locked="0"/>
    </xf>
    <xf numFmtId="38" fontId="3" fillId="0" borderId="16" applyFont="0" applyFill="0" applyBorder="0" applyAlignment="0" applyProtection="0">
      <protection locked="0"/>
    </xf>
    <xf numFmtId="38" fontId="3" fillId="0" borderId="16" applyFont="0" applyFill="0" applyBorder="0" applyAlignment="0" applyProtection="0">
      <protection locked="0"/>
    </xf>
    <xf numFmtId="38" fontId="3" fillId="0" borderId="16" applyFont="0" applyFill="0" applyBorder="0" applyAlignment="0" applyProtection="0">
      <protection locked="0"/>
    </xf>
    <xf numFmtId="38" fontId="3" fillId="0" borderId="16" applyFont="0" applyFill="0" applyBorder="0" applyAlignment="0" applyProtection="0">
      <protection locked="0"/>
    </xf>
    <xf numFmtId="38" fontId="3" fillId="0" borderId="16" applyFont="0" applyFill="0" applyBorder="0" applyAlignment="0" applyProtection="0">
      <protection locked="0"/>
    </xf>
    <xf numFmtId="38" fontId="3" fillId="0" borderId="16" applyFont="0" applyFill="0" applyBorder="0" applyAlignment="0" applyProtection="0">
      <protection locked="0"/>
    </xf>
    <xf numFmtId="38" fontId="3" fillId="0" borderId="16" applyFont="0" applyFill="0" applyBorder="0" applyAlignment="0" applyProtection="0">
      <protection locked="0"/>
    </xf>
    <xf numFmtId="38" fontId="3" fillId="0" borderId="16" applyFont="0" applyFill="0" applyBorder="0" applyAlignment="0" applyProtection="0">
      <protection locked="0"/>
    </xf>
    <xf numFmtId="38" fontId="3" fillId="0" borderId="16" applyFont="0" applyFill="0" applyBorder="0" applyAlignment="0" applyProtection="0">
      <protection locked="0"/>
    </xf>
    <xf numFmtId="38" fontId="3" fillId="0" borderId="16" applyFont="0" applyFill="0" applyBorder="0" applyAlignment="0" applyProtection="0">
      <protection locked="0"/>
    </xf>
    <xf numFmtId="15" fontId="3" fillId="0" borderId="16" applyFont="0" applyFill="0" applyBorder="0" applyProtection="0">
      <alignment horizontal="center"/>
      <protection locked="0"/>
    </xf>
    <xf numFmtId="15" fontId="3" fillId="0" borderId="16" applyFont="0" applyFill="0" applyBorder="0" applyProtection="0">
      <alignment horizontal="center"/>
      <protection locked="0"/>
    </xf>
    <xf numFmtId="15" fontId="3" fillId="0" borderId="16" applyFont="0" applyFill="0" applyBorder="0" applyProtection="0">
      <alignment horizontal="center"/>
      <protection locked="0"/>
    </xf>
    <xf numFmtId="15" fontId="3" fillId="0" borderId="16" applyFont="0" applyFill="0" applyBorder="0" applyProtection="0">
      <alignment horizontal="center"/>
      <protection locked="0"/>
    </xf>
    <xf numFmtId="15" fontId="3" fillId="0" borderId="16" applyFont="0" applyFill="0" applyBorder="0" applyProtection="0">
      <alignment horizontal="center"/>
      <protection locked="0"/>
    </xf>
    <xf numFmtId="15" fontId="3" fillId="0" borderId="16" applyFont="0" applyFill="0" applyBorder="0" applyProtection="0">
      <alignment horizontal="center"/>
      <protection locked="0"/>
    </xf>
    <xf numFmtId="15" fontId="3" fillId="0" borderId="16" applyFont="0" applyFill="0" applyBorder="0" applyProtection="0">
      <alignment horizontal="center"/>
      <protection locked="0"/>
    </xf>
    <xf numFmtId="15" fontId="3" fillId="0" borderId="16" applyFont="0" applyFill="0" applyBorder="0" applyProtection="0">
      <alignment horizontal="center"/>
      <protection locked="0"/>
    </xf>
    <xf numFmtId="15" fontId="3" fillId="0" borderId="16" applyFont="0" applyFill="0" applyBorder="0" applyProtection="0">
      <alignment horizontal="center"/>
      <protection locked="0"/>
    </xf>
    <xf numFmtId="15" fontId="3" fillId="0" borderId="16" applyFont="0" applyFill="0" applyBorder="0" applyProtection="0">
      <alignment horizontal="center"/>
      <protection locked="0"/>
    </xf>
    <xf numFmtId="15" fontId="3" fillId="0" borderId="16" applyFont="0" applyFill="0" applyBorder="0" applyProtection="0">
      <alignment horizontal="center"/>
      <protection locked="0"/>
    </xf>
    <xf numFmtId="15" fontId="3" fillId="0" borderId="16" applyFont="0" applyFill="0" applyBorder="0" applyProtection="0">
      <alignment horizontal="center"/>
      <protection locked="0"/>
    </xf>
    <xf numFmtId="15" fontId="3" fillId="0" borderId="16" applyFont="0" applyFill="0" applyBorder="0" applyProtection="0">
      <alignment horizontal="center"/>
      <protection locked="0"/>
    </xf>
    <xf numFmtId="15" fontId="3" fillId="0" borderId="16" applyFont="0" applyFill="0" applyBorder="0" applyProtection="0">
      <alignment horizontal="center"/>
      <protection locked="0"/>
    </xf>
    <xf numFmtId="15" fontId="3" fillId="0" borderId="16" applyFont="0" applyFill="0" applyBorder="0" applyProtection="0">
      <alignment horizontal="center"/>
      <protection locked="0"/>
    </xf>
    <xf numFmtId="15" fontId="3" fillId="0" borderId="16" applyFont="0" applyFill="0" applyBorder="0" applyProtection="0">
      <alignment horizontal="center"/>
      <protection locked="0"/>
    </xf>
    <xf numFmtId="15" fontId="3" fillId="0" borderId="16" applyFont="0" applyFill="0" applyBorder="0" applyProtection="0">
      <alignment horizontal="center"/>
      <protection locked="0"/>
    </xf>
    <xf numFmtId="15" fontId="3" fillId="0" borderId="16" applyFont="0" applyFill="0" applyBorder="0" applyProtection="0">
      <alignment horizontal="center"/>
      <protection locked="0"/>
    </xf>
    <xf numFmtId="15" fontId="3" fillId="0" borderId="16" applyFont="0" applyFill="0" applyBorder="0" applyProtection="0">
      <alignment horizontal="center"/>
      <protection locked="0"/>
    </xf>
    <xf numFmtId="15" fontId="3" fillId="0" borderId="16" applyFont="0" applyFill="0" applyBorder="0" applyProtection="0">
      <alignment horizontal="center"/>
      <protection locked="0"/>
    </xf>
    <xf numFmtId="15" fontId="3" fillId="0" borderId="16" applyFont="0" applyFill="0" applyBorder="0" applyProtection="0">
      <alignment horizontal="center"/>
      <protection locked="0"/>
    </xf>
    <xf numFmtId="15" fontId="3" fillId="0" borderId="16" applyFont="0" applyFill="0" applyBorder="0" applyProtection="0">
      <alignment horizontal="center"/>
      <protection locked="0"/>
    </xf>
    <xf numFmtId="15" fontId="3" fillId="0" borderId="16" applyFont="0" applyFill="0" applyBorder="0" applyProtection="0">
      <alignment horizontal="center"/>
      <protection locked="0"/>
    </xf>
    <xf numFmtId="15" fontId="3" fillId="0" borderId="16" applyFont="0" applyFill="0" applyBorder="0" applyProtection="0">
      <alignment horizontal="center"/>
      <protection locked="0"/>
    </xf>
    <xf numFmtId="15" fontId="3" fillId="0" borderId="16" applyFont="0" applyFill="0" applyBorder="0" applyProtection="0">
      <alignment horizontal="center"/>
      <protection locked="0"/>
    </xf>
    <xf numFmtId="15" fontId="3" fillId="0" borderId="16" applyFont="0" applyFill="0" applyBorder="0" applyProtection="0">
      <alignment horizontal="center"/>
      <protection locked="0"/>
    </xf>
    <xf numFmtId="15" fontId="3" fillId="0" borderId="16" applyFont="0" applyFill="0" applyBorder="0" applyProtection="0">
      <alignment horizontal="center"/>
      <protection locked="0"/>
    </xf>
    <xf numFmtId="15" fontId="3" fillId="0" borderId="16" applyFont="0" applyFill="0" applyBorder="0" applyProtection="0">
      <alignment horizontal="center"/>
      <protection locked="0"/>
    </xf>
    <xf numFmtId="15" fontId="3" fillId="0" borderId="16" applyFont="0" applyFill="0" applyBorder="0" applyProtection="0">
      <alignment horizontal="center"/>
      <protection locked="0"/>
    </xf>
    <xf numFmtId="15" fontId="3" fillId="0" borderId="16" applyFont="0" applyFill="0" applyBorder="0" applyProtection="0">
      <alignment horizontal="center"/>
      <protection locked="0"/>
    </xf>
    <xf numFmtId="15" fontId="3" fillId="0" borderId="16" applyFont="0" applyFill="0" applyBorder="0" applyProtection="0">
      <alignment horizontal="center"/>
      <protection locked="0"/>
    </xf>
    <xf numFmtId="15" fontId="3" fillId="0" borderId="16" applyFont="0" applyFill="0" applyBorder="0" applyProtection="0">
      <alignment horizontal="center"/>
      <protection locked="0"/>
    </xf>
    <xf numFmtId="15" fontId="3" fillId="0" borderId="16" applyFont="0" applyFill="0" applyBorder="0" applyProtection="0">
      <alignment horizontal="center"/>
      <protection locked="0"/>
    </xf>
    <xf numFmtId="15" fontId="3" fillId="0" borderId="16" applyFont="0" applyFill="0" applyBorder="0" applyProtection="0">
      <alignment horizontal="center"/>
      <protection locked="0"/>
    </xf>
    <xf numFmtId="15" fontId="3" fillId="0" borderId="16" applyFont="0" applyFill="0" applyBorder="0" applyProtection="0">
      <alignment horizontal="center"/>
      <protection locked="0"/>
    </xf>
    <xf numFmtId="15" fontId="3" fillId="0" borderId="16" applyFont="0" applyFill="0" applyBorder="0" applyProtection="0">
      <alignment horizontal="center"/>
      <protection locked="0"/>
    </xf>
    <xf numFmtId="15" fontId="3" fillId="0" borderId="16" applyFont="0" applyFill="0" applyBorder="0" applyProtection="0">
      <alignment horizontal="center"/>
      <protection locked="0"/>
    </xf>
    <xf numFmtId="15" fontId="3" fillId="0" borderId="16" applyFont="0" applyFill="0" applyBorder="0" applyProtection="0">
      <alignment horizontal="center"/>
      <protection locked="0"/>
    </xf>
    <xf numFmtId="15" fontId="3" fillId="0" borderId="16" applyFont="0" applyFill="0" applyBorder="0" applyProtection="0">
      <alignment horizontal="center"/>
      <protection locked="0"/>
    </xf>
    <xf numFmtId="15" fontId="3" fillId="0" borderId="16" applyFont="0" applyFill="0" applyBorder="0" applyProtection="0">
      <alignment horizontal="center"/>
      <protection locked="0"/>
    </xf>
    <xf numFmtId="15" fontId="3" fillId="0" borderId="16" applyFont="0" applyFill="0" applyBorder="0" applyProtection="0">
      <alignment horizontal="center"/>
      <protection locked="0"/>
    </xf>
    <xf numFmtId="15" fontId="3" fillId="0" borderId="16" applyFont="0" applyFill="0" applyBorder="0" applyProtection="0">
      <alignment horizontal="center"/>
      <protection locked="0"/>
    </xf>
    <xf numFmtId="15" fontId="3" fillId="0" borderId="16" applyFont="0" applyFill="0" applyBorder="0" applyProtection="0">
      <alignment horizontal="center"/>
      <protection locked="0"/>
    </xf>
    <xf numFmtId="15" fontId="3" fillId="0" borderId="16" applyFont="0" applyFill="0" applyBorder="0" applyProtection="0">
      <alignment horizontal="center"/>
      <protection locked="0"/>
    </xf>
    <xf numFmtId="15" fontId="3" fillId="0" borderId="16" applyFont="0" applyFill="0" applyBorder="0" applyProtection="0">
      <alignment horizontal="center"/>
      <protection locked="0"/>
    </xf>
    <xf numFmtId="15" fontId="3" fillId="0" borderId="16" applyFont="0" applyFill="0" applyBorder="0" applyProtection="0">
      <alignment horizontal="center"/>
      <protection locked="0"/>
    </xf>
    <xf numFmtId="15" fontId="3" fillId="0" borderId="16" applyFont="0" applyFill="0" applyBorder="0" applyProtection="0">
      <alignment horizontal="center"/>
      <protection locked="0"/>
    </xf>
    <xf numFmtId="15" fontId="3" fillId="0" borderId="16" applyFont="0" applyFill="0" applyBorder="0" applyProtection="0">
      <alignment horizontal="center"/>
      <protection locked="0"/>
    </xf>
    <xf numFmtId="15" fontId="3" fillId="0" borderId="16" applyFont="0" applyFill="0" applyBorder="0" applyProtection="0">
      <alignment horizontal="center"/>
      <protection locked="0"/>
    </xf>
    <xf numFmtId="15" fontId="3" fillId="0" borderId="16" applyFont="0" applyFill="0" applyBorder="0" applyProtection="0">
      <alignment horizontal="center"/>
      <protection locked="0"/>
    </xf>
    <xf numFmtId="15" fontId="3" fillId="0" borderId="16" applyFont="0" applyFill="0" applyBorder="0" applyProtection="0">
      <alignment horizontal="center"/>
      <protection locked="0"/>
    </xf>
    <xf numFmtId="15" fontId="3" fillId="0" borderId="16" applyFont="0" applyFill="0" applyBorder="0" applyProtection="0">
      <alignment horizontal="center"/>
      <protection locked="0"/>
    </xf>
    <xf numFmtId="15" fontId="3" fillId="0" borderId="16" applyFont="0" applyFill="0" applyBorder="0" applyProtection="0">
      <alignment horizontal="center"/>
      <protection locked="0"/>
    </xf>
    <xf numFmtId="15" fontId="3" fillId="0" borderId="16" applyFont="0" applyFill="0" applyBorder="0" applyProtection="0">
      <alignment horizontal="center"/>
      <protection locked="0"/>
    </xf>
    <xf numFmtId="15" fontId="3" fillId="0" borderId="16" applyFont="0" applyFill="0" applyBorder="0" applyProtection="0">
      <alignment horizontal="center"/>
      <protection locked="0"/>
    </xf>
    <xf numFmtId="15" fontId="3" fillId="0" borderId="16" applyFont="0" applyFill="0" applyBorder="0" applyProtection="0">
      <alignment horizontal="center"/>
      <protection locked="0"/>
    </xf>
    <xf numFmtId="15" fontId="3" fillId="0" borderId="16" applyFont="0" applyFill="0" applyBorder="0" applyProtection="0">
      <alignment horizontal="center"/>
      <protection locked="0"/>
    </xf>
    <xf numFmtId="15" fontId="3" fillId="0" borderId="16" applyFont="0" applyFill="0" applyBorder="0" applyProtection="0">
      <alignment horizontal="center"/>
      <protection locked="0"/>
    </xf>
    <xf numFmtId="15" fontId="3" fillId="0" borderId="16" applyFont="0" applyFill="0" applyBorder="0" applyProtection="0">
      <alignment horizontal="center"/>
      <protection locked="0"/>
    </xf>
    <xf numFmtId="15" fontId="3" fillId="0" borderId="16" applyFont="0" applyFill="0" applyBorder="0" applyProtection="0">
      <alignment horizontal="center"/>
      <protection locked="0"/>
    </xf>
    <xf numFmtId="15" fontId="3" fillId="0" borderId="16" applyFont="0" applyFill="0" applyBorder="0" applyProtection="0">
      <alignment horizontal="center"/>
      <protection locked="0"/>
    </xf>
    <xf numFmtId="15" fontId="3" fillId="0" borderId="16" applyFont="0" applyFill="0" applyBorder="0" applyProtection="0">
      <alignment horizontal="center"/>
      <protection locked="0"/>
    </xf>
    <xf numFmtId="15" fontId="3" fillId="0" borderId="16" applyFont="0" applyFill="0" applyBorder="0" applyProtection="0">
      <alignment horizontal="center"/>
      <protection locked="0"/>
    </xf>
    <xf numFmtId="15" fontId="3" fillId="0" borderId="16" applyFont="0" applyFill="0" applyBorder="0" applyProtection="0">
      <alignment horizontal="center"/>
      <protection locked="0"/>
    </xf>
    <xf numFmtId="15" fontId="3" fillId="0" borderId="16" applyFont="0" applyFill="0" applyBorder="0" applyProtection="0">
      <alignment horizontal="center"/>
      <protection locked="0"/>
    </xf>
    <xf numFmtId="15" fontId="3" fillId="0" borderId="16" applyFont="0" applyFill="0" applyBorder="0" applyProtection="0">
      <alignment horizontal="center"/>
      <protection locked="0"/>
    </xf>
    <xf numFmtId="15" fontId="3" fillId="0" borderId="16" applyFont="0" applyFill="0" applyBorder="0" applyProtection="0">
      <alignment horizontal="center"/>
      <protection locked="0"/>
    </xf>
    <xf numFmtId="15" fontId="3" fillId="0" borderId="16" applyFont="0" applyFill="0" applyBorder="0" applyProtection="0">
      <alignment horizontal="center"/>
      <protection locked="0"/>
    </xf>
    <xf numFmtId="15" fontId="3" fillId="0" borderId="16" applyFont="0" applyFill="0" applyBorder="0" applyProtection="0">
      <alignment horizontal="center"/>
      <protection locked="0"/>
    </xf>
    <xf numFmtId="15" fontId="3" fillId="0" borderId="16" applyFont="0" applyFill="0" applyBorder="0" applyProtection="0">
      <alignment horizontal="center"/>
      <protection locked="0"/>
    </xf>
    <xf numFmtId="15" fontId="3" fillId="0" borderId="16" applyFont="0" applyFill="0" applyBorder="0" applyProtection="0">
      <alignment horizontal="center"/>
      <protection locked="0"/>
    </xf>
    <xf numFmtId="15" fontId="3" fillId="0" borderId="16" applyFont="0" applyFill="0" applyBorder="0" applyProtection="0">
      <alignment horizontal="center"/>
      <protection locked="0"/>
    </xf>
    <xf numFmtId="15" fontId="3" fillId="0" borderId="16" applyFont="0" applyFill="0" applyBorder="0" applyProtection="0">
      <alignment horizontal="center"/>
      <protection locked="0"/>
    </xf>
    <xf numFmtId="15" fontId="3" fillId="0" borderId="16" applyFont="0" applyFill="0" applyBorder="0" applyProtection="0">
      <alignment horizontal="center"/>
      <protection locked="0"/>
    </xf>
    <xf numFmtId="15" fontId="3" fillId="0" borderId="16" applyFont="0" applyFill="0" applyBorder="0" applyProtection="0">
      <alignment horizontal="center"/>
      <protection locked="0"/>
    </xf>
    <xf numFmtId="15" fontId="3" fillId="0" borderId="16" applyFont="0" applyFill="0" applyBorder="0" applyProtection="0">
      <alignment horizontal="center"/>
      <protection locked="0"/>
    </xf>
    <xf numFmtId="15" fontId="3" fillId="0" borderId="16" applyFont="0" applyFill="0" applyBorder="0" applyProtection="0">
      <alignment horizontal="center"/>
      <protection locked="0"/>
    </xf>
    <xf numFmtId="15" fontId="3" fillId="0" borderId="16" applyFont="0" applyFill="0" applyBorder="0" applyProtection="0">
      <alignment horizontal="center"/>
      <protection locked="0"/>
    </xf>
    <xf numFmtId="15" fontId="3" fillId="0" borderId="16" applyFont="0" applyFill="0" applyBorder="0" applyProtection="0">
      <alignment horizontal="center"/>
      <protection locked="0"/>
    </xf>
    <xf numFmtId="15" fontId="3" fillId="0" borderId="16" applyFont="0" applyFill="0" applyBorder="0" applyProtection="0">
      <alignment horizontal="center"/>
      <protection locked="0"/>
    </xf>
    <xf numFmtId="15" fontId="3" fillId="0" borderId="16" applyFont="0" applyFill="0" applyBorder="0" applyProtection="0">
      <alignment horizontal="center"/>
      <protection locked="0"/>
    </xf>
    <xf numFmtId="15" fontId="3" fillId="0" borderId="16" applyFont="0" applyFill="0" applyBorder="0" applyProtection="0">
      <alignment horizontal="center"/>
      <protection locked="0"/>
    </xf>
    <xf numFmtId="15" fontId="3" fillId="0" borderId="16" applyFont="0" applyFill="0" applyBorder="0" applyProtection="0">
      <alignment horizontal="center"/>
      <protection locked="0"/>
    </xf>
    <xf numFmtId="15" fontId="3" fillId="0" borderId="16" applyFont="0" applyFill="0" applyBorder="0" applyProtection="0">
      <alignment horizontal="center"/>
      <protection locked="0"/>
    </xf>
    <xf numFmtId="15" fontId="3" fillId="0" borderId="16" applyFont="0" applyFill="0" applyBorder="0" applyProtection="0">
      <alignment horizontal="center"/>
      <protection locked="0"/>
    </xf>
    <xf numFmtId="15" fontId="3" fillId="0" borderId="16" applyFont="0" applyFill="0" applyBorder="0" applyProtection="0">
      <alignment horizontal="center"/>
      <protection locked="0"/>
    </xf>
    <xf numFmtId="15" fontId="3" fillId="0" borderId="16" applyFont="0" applyFill="0" applyBorder="0" applyProtection="0">
      <alignment horizontal="center"/>
      <protection locked="0"/>
    </xf>
    <xf numFmtId="15" fontId="3" fillId="0" borderId="16" applyFont="0" applyFill="0" applyBorder="0" applyProtection="0">
      <alignment horizontal="center"/>
      <protection locked="0"/>
    </xf>
    <xf numFmtId="15" fontId="3" fillId="0" borderId="16" applyFont="0" applyFill="0" applyBorder="0" applyProtection="0">
      <alignment horizontal="center"/>
      <protection locked="0"/>
    </xf>
    <xf numFmtId="15" fontId="3" fillId="0" borderId="16" applyFont="0" applyFill="0" applyBorder="0" applyProtection="0">
      <alignment horizontal="center"/>
      <protection locked="0"/>
    </xf>
    <xf numFmtId="15" fontId="3" fillId="0" borderId="16" applyFont="0" applyFill="0" applyBorder="0" applyProtection="0">
      <alignment horizontal="center"/>
      <protection locked="0"/>
    </xf>
    <xf numFmtId="15" fontId="3" fillId="0" borderId="16" applyFont="0" applyFill="0" applyBorder="0" applyProtection="0">
      <alignment horizontal="center"/>
      <protection locked="0"/>
    </xf>
    <xf numFmtId="15" fontId="3" fillId="0" borderId="16" applyFont="0" applyFill="0" applyBorder="0" applyProtection="0">
      <alignment horizontal="center"/>
      <protection locked="0"/>
    </xf>
    <xf numFmtId="15" fontId="3" fillId="0" borderId="16" applyFont="0" applyFill="0" applyBorder="0" applyProtection="0">
      <alignment horizontal="center"/>
      <protection locked="0"/>
    </xf>
    <xf numFmtId="15" fontId="3" fillId="0" borderId="16" applyFont="0" applyFill="0" applyBorder="0" applyProtection="0">
      <alignment horizontal="center"/>
      <protection locked="0"/>
    </xf>
    <xf numFmtId="15" fontId="3" fillId="0" borderId="16" applyFont="0" applyFill="0" applyBorder="0" applyProtection="0">
      <alignment horizontal="center"/>
      <protection locked="0"/>
    </xf>
    <xf numFmtId="15" fontId="3" fillId="0" borderId="16" applyFont="0" applyFill="0" applyBorder="0" applyProtection="0">
      <alignment horizontal="center"/>
      <protection locked="0"/>
    </xf>
    <xf numFmtId="15" fontId="3" fillId="0" borderId="16" applyFont="0" applyFill="0" applyBorder="0" applyProtection="0">
      <alignment horizontal="center"/>
      <protection locked="0"/>
    </xf>
    <xf numFmtId="15" fontId="3" fillId="0" borderId="16" applyFont="0" applyFill="0" applyBorder="0" applyProtection="0">
      <alignment horizontal="center"/>
      <protection locked="0"/>
    </xf>
    <xf numFmtId="15" fontId="3" fillId="0" borderId="16" applyFont="0" applyFill="0" applyBorder="0" applyProtection="0">
      <alignment horizontal="center"/>
      <protection locked="0"/>
    </xf>
    <xf numFmtId="15" fontId="3" fillId="0" borderId="16" applyFont="0" applyFill="0" applyBorder="0" applyProtection="0">
      <alignment horizontal="center"/>
      <protection locked="0"/>
    </xf>
    <xf numFmtId="15" fontId="3" fillId="0" borderId="16" applyFont="0" applyFill="0" applyBorder="0" applyProtection="0">
      <alignment horizontal="center"/>
      <protection locked="0"/>
    </xf>
    <xf numFmtId="15" fontId="3" fillId="0" borderId="16" applyFont="0" applyFill="0" applyBorder="0" applyProtection="0">
      <alignment horizontal="center"/>
      <protection locked="0"/>
    </xf>
    <xf numFmtId="15" fontId="3" fillId="0" borderId="16" applyFont="0" applyFill="0" applyBorder="0" applyProtection="0">
      <alignment horizontal="center"/>
      <protection locked="0"/>
    </xf>
    <xf numFmtId="15" fontId="3" fillId="0" borderId="16" applyFont="0" applyFill="0" applyBorder="0" applyProtection="0">
      <alignment horizontal="center"/>
      <protection locked="0"/>
    </xf>
    <xf numFmtId="15" fontId="3" fillId="0" borderId="16" applyFont="0" applyFill="0" applyBorder="0" applyProtection="0">
      <alignment horizontal="center"/>
      <protection locked="0"/>
    </xf>
    <xf numFmtId="15" fontId="3" fillId="0" borderId="16" applyFont="0" applyFill="0" applyBorder="0" applyProtection="0">
      <alignment horizontal="center"/>
      <protection locked="0"/>
    </xf>
    <xf numFmtId="15" fontId="3" fillId="0" borderId="16" applyFont="0" applyFill="0" applyBorder="0" applyProtection="0">
      <alignment horizontal="center"/>
      <protection locked="0"/>
    </xf>
    <xf numFmtId="15" fontId="3" fillId="0" borderId="16" applyFont="0" applyFill="0" applyBorder="0" applyProtection="0">
      <alignment horizontal="center"/>
      <protection locked="0"/>
    </xf>
    <xf numFmtId="15" fontId="3" fillId="0" borderId="16" applyFont="0" applyFill="0" applyBorder="0" applyProtection="0">
      <alignment horizontal="center"/>
      <protection locked="0"/>
    </xf>
    <xf numFmtId="15" fontId="3" fillId="0" borderId="16" applyFont="0" applyFill="0" applyBorder="0" applyProtection="0">
      <alignment horizontal="center"/>
      <protection locked="0"/>
    </xf>
    <xf numFmtId="15" fontId="3" fillId="0" borderId="16" applyFont="0" applyFill="0" applyBorder="0" applyProtection="0">
      <alignment horizontal="center"/>
      <protection locked="0"/>
    </xf>
    <xf numFmtId="15" fontId="3" fillId="0" borderId="16" applyFont="0" applyFill="0" applyBorder="0" applyProtection="0">
      <alignment horizontal="center"/>
      <protection locked="0"/>
    </xf>
    <xf numFmtId="15" fontId="3" fillId="0" borderId="16" applyFont="0" applyFill="0" applyBorder="0" applyProtection="0">
      <alignment horizontal="center"/>
      <protection locked="0"/>
    </xf>
    <xf numFmtId="15" fontId="3" fillId="0" borderId="16" applyFont="0" applyFill="0" applyBorder="0" applyProtection="0">
      <alignment horizontal="center"/>
      <protection locked="0"/>
    </xf>
    <xf numFmtId="15" fontId="3" fillId="0" borderId="16" applyFont="0" applyFill="0" applyBorder="0" applyProtection="0">
      <alignment horizontal="center"/>
      <protection locked="0"/>
    </xf>
    <xf numFmtId="15" fontId="3" fillId="0" borderId="16" applyFont="0" applyFill="0" applyBorder="0" applyProtection="0">
      <alignment horizontal="center"/>
      <protection locked="0"/>
    </xf>
    <xf numFmtId="15" fontId="3" fillId="0" borderId="16" applyFont="0" applyFill="0" applyBorder="0" applyProtection="0">
      <alignment horizontal="center"/>
      <protection locked="0"/>
    </xf>
    <xf numFmtId="15" fontId="3" fillId="0" borderId="16" applyFont="0" applyFill="0" applyBorder="0" applyProtection="0">
      <alignment horizontal="center"/>
      <protection locked="0"/>
    </xf>
    <xf numFmtId="15" fontId="3" fillId="0" borderId="16" applyFont="0" applyFill="0" applyBorder="0" applyProtection="0">
      <alignment horizontal="center"/>
      <protection locked="0"/>
    </xf>
    <xf numFmtId="15" fontId="3" fillId="0" borderId="16" applyFont="0" applyFill="0" applyBorder="0" applyProtection="0">
      <alignment horizontal="center"/>
      <protection locked="0"/>
    </xf>
    <xf numFmtId="15" fontId="3" fillId="0" borderId="16" applyFont="0" applyFill="0" applyBorder="0" applyProtection="0">
      <alignment horizontal="center"/>
      <protection locked="0"/>
    </xf>
    <xf numFmtId="15" fontId="3" fillId="0" borderId="16" applyFont="0" applyFill="0" applyBorder="0" applyProtection="0">
      <alignment horizontal="center"/>
      <protection locked="0"/>
    </xf>
    <xf numFmtId="15" fontId="3" fillId="0" borderId="16" applyFont="0" applyFill="0" applyBorder="0" applyProtection="0">
      <alignment horizontal="center"/>
      <protection locked="0"/>
    </xf>
    <xf numFmtId="15" fontId="3" fillId="0" borderId="16" applyFont="0" applyFill="0" applyBorder="0" applyProtection="0">
      <alignment horizontal="center"/>
      <protection locked="0"/>
    </xf>
    <xf numFmtId="15" fontId="3" fillId="0" borderId="16" applyFont="0" applyFill="0" applyBorder="0" applyProtection="0">
      <alignment horizontal="center"/>
      <protection locked="0"/>
    </xf>
    <xf numFmtId="15" fontId="3" fillId="0" borderId="16" applyFont="0" applyFill="0" applyBorder="0" applyProtection="0">
      <alignment horizontal="center"/>
      <protection locked="0"/>
    </xf>
    <xf numFmtId="15" fontId="3" fillId="0" borderId="16" applyFont="0" applyFill="0" applyBorder="0" applyProtection="0">
      <alignment horizontal="center"/>
      <protection locked="0"/>
    </xf>
    <xf numFmtId="15" fontId="3" fillId="0" borderId="16" applyFont="0" applyFill="0" applyBorder="0" applyProtection="0">
      <alignment horizontal="center"/>
      <protection locked="0"/>
    </xf>
    <xf numFmtId="15" fontId="3" fillId="0" borderId="16" applyFont="0" applyFill="0" applyBorder="0" applyProtection="0">
      <alignment horizontal="center"/>
      <protection locked="0"/>
    </xf>
    <xf numFmtId="15" fontId="3" fillId="0" borderId="16" applyFont="0" applyFill="0" applyBorder="0" applyProtection="0">
      <alignment horizontal="center"/>
      <protection locked="0"/>
    </xf>
    <xf numFmtId="15" fontId="3" fillId="0" borderId="16" applyFont="0" applyFill="0" applyBorder="0" applyProtection="0">
      <alignment horizontal="center"/>
      <protection locked="0"/>
    </xf>
    <xf numFmtId="15" fontId="3" fillId="0" borderId="16" applyFont="0" applyFill="0" applyBorder="0" applyProtection="0">
      <alignment horizontal="center"/>
      <protection locked="0"/>
    </xf>
    <xf numFmtId="15" fontId="3" fillId="0" borderId="16" applyFont="0" applyFill="0" applyBorder="0" applyProtection="0">
      <alignment horizontal="center"/>
      <protection locked="0"/>
    </xf>
    <xf numFmtId="15" fontId="3" fillId="0" borderId="16" applyFont="0" applyFill="0" applyBorder="0" applyProtection="0">
      <alignment horizontal="center"/>
      <protection locked="0"/>
    </xf>
    <xf numFmtId="15" fontId="3" fillId="0" borderId="16" applyFont="0" applyFill="0" applyBorder="0" applyProtection="0">
      <alignment horizontal="center"/>
      <protection locked="0"/>
    </xf>
    <xf numFmtId="15" fontId="3" fillId="0" borderId="16" applyFont="0" applyFill="0" applyBorder="0" applyProtection="0">
      <alignment horizontal="center"/>
      <protection locked="0"/>
    </xf>
    <xf numFmtId="15" fontId="3" fillId="0" borderId="16" applyFont="0" applyFill="0" applyBorder="0" applyProtection="0">
      <alignment horizontal="center"/>
      <protection locked="0"/>
    </xf>
    <xf numFmtId="15" fontId="3" fillId="0" borderId="16" applyFont="0" applyFill="0" applyBorder="0" applyProtection="0">
      <alignment horizontal="center"/>
      <protection locked="0"/>
    </xf>
    <xf numFmtId="15" fontId="3" fillId="0" borderId="16" applyFont="0" applyFill="0" applyBorder="0" applyProtection="0">
      <alignment horizontal="center"/>
      <protection locked="0"/>
    </xf>
    <xf numFmtId="15" fontId="3" fillId="0" borderId="16" applyFont="0" applyFill="0" applyBorder="0" applyProtection="0">
      <alignment horizontal="center"/>
      <protection locked="0"/>
    </xf>
    <xf numFmtId="15" fontId="3" fillId="0" borderId="16" applyFont="0" applyFill="0" applyBorder="0" applyProtection="0">
      <alignment horizontal="center"/>
      <protection locked="0"/>
    </xf>
    <xf numFmtId="15" fontId="3" fillId="0" borderId="16" applyFont="0" applyFill="0" applyBorder="0" applyProtection="0">
      <alignment horizontal="center"/>
      <protection locked="0"/>
    </xf>
    <xf numFmtId="15" fontId="3" fillId="0" borderId="16" applyFont="0" applyFill="0" applyBorder="0" applyProtection="0">
      <alignment horizontal="center"/>
      <protection locked="0"/>
    </xf>
    <xf numFmtId="15" fontId="3" fillId="0" borderId="16" applyFont="0" applyFill="0" applyBorder="0" applyProtection="0">
      <alignment horizontal="center"/>
      <protection locked="0"/>
    </xf>
    <xf numFmtId="15" fontId="3" fillId="0" borderId="16" applyFont="0" applyFill="0" applyBorder="0" applyProtection="0">
      <alignment horizontal="center"/>
      <protection locked="0"/>
    </xf>
    <xf numFmtId="15" fontId="3" fillId="0" borderId="16" applyFont="0" applyFill="0" applyBorder="0" applyProtection="0">
      <alignment horizontal="center"/>
      <protection locked="0"/>
    </xf>
    <xf numFmtId="15" fontId="3" fillId="0" borderId="16" applyFont="0" applyFill="0" applyBorder="0" applyProtection="0">
      <alignment horizontal="center"/>
      <protection locked="0"/>
    </xf>
    <xf numFmtId="15" fontId="3" fillId="0" borderId="16" applyFont="0" applyFill="0" applyBorder="0" applyProtection="0">
      <alignment horizontal="center"/>
      <protection locked="0"/>
    </xf>
    <xf numFmtId="15" fontId="3" fillId="0" borderId="16" applyFont="0" applyFill="0" applyBorder="0" applyProtection="0">
      <alignment horizontal="center"/>
      <protection locked="0"/>
    </xf>
    <xf numFmtId="15" fontId="3" fillId="0" borderId="16" applyFont="0" applyFill="0" applyBorder="0" applyProtection="0">
      <alignment horizontal="center"/>
      <protection locked="0"/>
    </xf>
    <xf numFmtId="15" fontId="3" fillId="0" borderId="16" applyFont="0" applyFill="0" applyBorder="0" applyProtection="0">
      <alignment horizontal="center"/>
      <protection locked="0"/>
    </xf>
    <xf numFmtId="15" fontId="3" fillId="0" borderId="16" applyFont="0" applyFill="0" applyBorder="0" applyProtection="0">
      <alignment horizontal="center"/>
      <protection locked="0"/>
    </xf>
    <xf numFmtId="15" fontId="3" fillId="0" borderId="16" applyFont="0" applyFill="0" applyBorder="0" applyProtection="0">
      <alignment horizontal="center"/>
      <protection locked="0"/>
    </xf>
    <xf numFmtId="15" fontId="3" fillId="0" borderId="16" applyFont="0" applyFill="0" applyBorder="0" applyProtection="0">
      <alignment horizontal="center"/>
      <protection locked="0"/>
    </xf>
    <xf numFmtId="15" fontId="3" fillId="0" borderId="16" applyFont="0" applyFill="0" applyBorder="0" applyProtection="0">
      <alignment horizontal="center"/>
      <protection locked="0"/>
    </xf>
    <xf numFmtId="15" fontId="3" fillId="0" borderId="16" applyFont="0" applyFill="0" applyBorder="0" applyProtection="0">
      <alignment horizontal="center"/>
      <protection locked="0"/>
    </xf>
    <xf numFmtId="15" fontId="3" fillId="0" borderId="16" applyFont="0" applyFill="0" applyBorder="0" applyProtection="0">
      <alignment horizontal="center"/>
      <protection locked="0"/>
    </xf>
    <xf numFmtId="15" fontId="3" fillId="0" borderId="16" applyFont="0" applyFill="0" applyBorder="0" applyProtection="0">
      <alignment horizontal="center"/>
      <protection locked="0"/>
    </xf>
    <xf numFmtId="15" fontId="3" fillId="0" borderId="16" applyFont="0" applyFill="0" applyBorder="0" applyProtection="0">
      <alignment horizontal="center"/>
      <protection locked="0"/>
    </xf>
    <xf numFmtId="15" fontId="3" fillId="0" borderId="16" applyFont="0" applyFill="0" applyBorder="0" applyProtection="0">
      <alignment horizontal="center"/>
      <protection locked="0"/>
    </xf>
    <xf numFmtId="15" fontId="3" fillId="0" borderId="16" applyFont="0" applyFill="0" applyBorder="0" applyProtection="0">
      <alignment horizontal="center"/>
      <protection locked="0"/>
    </xf>
    <xf numFmtId="15" fontId="3" fillId="0" borderId="16" applyFont="0" applyFill="0" applyBorder="0" applyProtection="0">
      <alignment horizontal="center"/>
      <protection locked="0"/>
    </xf>
    <xf numFmtId="15" fontId="3" fillId="0" borderId="16" applyFont="0" applyFill="0" applyBorder="0" applyProtection="0">
      <alignment horizontal="center"/>
      <protection locked="0"/>
    </xf>
    <xf numFmtId="15" fontId="3" fillId="0" borderId="16" applyFont="0" applyFill="0" applyBorder="0" applyProtection="0">
      <alignment horizontal="center"/>
      <protection locked="0"/>
    </xf>
    <xf numFmtId="15" fontId="3" fillId="0" borderId="16" applyFont="0" applyFill="0" applyBorder="0" applyProtection="0">
      <alignment horizontal="center"/>
      <protection locked="0"/>
    </xf>
    <xf numFmtId="15" fontId="3" fillId="0" borderId="16" applyFont="0" applyFill="0" applyBorder="0" applyProtection="0">
      <alignment horizontal="center"/>
      <protection locked="0"/>
    </xf>
    <xf numFmtId="15" fontId="3" fillId="0" borderId="16" applyFont="0" applyFill="0" applyBorder="0" applyProtection="0">
      <alignment horizontal="center"/>
      <protection locked="0"/>
    </xf>
    <xf numFmtId="15" fontId="3" fillId="0" borderId="16" applyFont="0" applyFill="0" applyBorder="0" applyProtection="0">
      <alignment horizontal="center"/>
      <protection locked="0"/>
    </xf>
    <xf numFmtId="15" fontId="3" fillId="0" borderId="16" applyFont="0" applyFill="0" applyBorder="0" applyProtection="0">
      <alignment horizontal="center"/>
      <protection locked="0"/>
    </xf>
    <xf numFmtId="15" fontId="3" fillId="0" borderId="16" applyFont="0" applyFill="0" applyBorder="0" applyProtection="0">
      <alignment horizontal="center"/>
      <protection locked="0"/>
    </xf>
    <xf numFmtId="15" fontId="3" fillId="0" borderId="16" applyFont="0" applyFill="0" applyBorder="0" applyProtection="0">
      <alignment horizontal="center"/>
      <protection locked="0"/>
    </xf>
    <xf numFmtId="15" fontId="3" fillId="0" borderId="16" applyFont="0" applyFill="0" applyBorder="0" applyProtection="0">
      <alignment horizontal="center"/>
      <protection locked="0"/>
    </xf>
    <xf numFmtId="15" fontId="3" fillId="0" borderId="16" applyFont="0" applyFill="0" applyBorder="0" applyProtection="0">
      <alignment horizontal="center"/>
      <protection locked="0"/>
    </xf>
    <xf numFmtId="15" fontId="3" fillId="0" borderId="16" applyFont="0" applyFill="0" applyBorder="0" applyProtection="0">
      <alignment horizontal="center"/>
      <protection locked="0"/>
    </xf>
    <xf numFmtId="15" fontId="3" fillId="0" borderId="16" applyFont="0" applyFill="0" applyBorder="0" applyProtection="0">
      <alignment horizontal="center"/>
      <protection locked="0"/>
    </xf>
    <xf numFmtId="15" fontId="3" fillId="0" borderId="16" applyFont="0" applyFill="0" applyBorder="0" applyProtection="0">
      <alignment horizontal="center"/>
      <protection locked="0"/>
    </xf>
    <xf numFmtId="15" fontId="3" fillId="0" borderId="16" applyFont="0" applyFill="0" applyBorder="0" applyProtection="0">
      <alignment horizontal="center"/>
      <protection locked="0"/>
    </xf>
    <xf numFmtId="15" fontId="3" fillId="0" borderId="16" applyFont="0" applyFill="0" applyBorder="0" applyProtection="0">
      <alignment horizontal="center"/>
      <protection locked="0"/>
    </xf>
    <xf numFmtId="15" fontId="3" fillId="0" borderId="16" applyFont="0" applyFill="0" applyBorder="0" applyProtection="0">
      <alignment horizontal="center"/>
      <protection locked="0"/>
    </xf>
    <xf numFmtId="15" fontId="3" fillId="0" borderId="16" applyFont="0" applyFill="0" applyBorder="0" applyProtection="0">
      <alignment horizontal="center"/>
      <protection locked="0"/>
    </xf>
    <xf numFmtId="15" fontId="3" fillId="0" borderId="16" applyFont="0" applyFill="0" applyBorder="0" applyProtection="0">
      <alignment horizontal="center"/>
      <protection locked="0"/>
    </xf>
    <xf numFmtId="15" fontId="3" fillId="0" borderId="16" applyFont="0" applyFill="0" applyBorder="0" applyProtection="0">
      <alignment horizontal="center"/>
      <protection locked="0"/>
    </xf>
    <xf numFmtId="15" fontId="3" fillId="0" borderId="16" applyFont="0" applyFill="0" applyBorder="0" applyProtection="0">
      <alignment horizontal="center"/>
      <protection locked="0"/>
    </xf>
    <xf numFmtId="15" fontId="3" fillId="0" borderId="16" applyFont="0" applyFill="0" applyBorder="0" applyProtection="0">
      <alignment horizontal="center"/>
      <protection locked="0"/>
    </xf>
    <xf numFmtId="15" fontId="3" fillId="0" borderId="16" applyFont="0" applyFill="0" applyBorder="0" applyProtection="0">
      <alignment horizontal="center"/>
      <protection locked="0"/>
    </xf>
    <xf numFmtId="15" fontId="3" fillId="0" borderId="16" applyFont="0" applyFill="0" applyBorder="0" applyProtection="0">
      <alignment horizontal="center"/>
      <protection locked="0"/>
    </xf>
    <xf numFmtId="15" fontId="3" fillId="0" borderId="16" applyFont="0" applyFill="0" applyBorder="0" applyProtection="0">
      <alignment horizontal="center"/>
      <protection locked="0"/>
    </xf>
    <xf numFmtId="15" fontId="3" fillId="0" borderId="16" applyFont="0" applyFill="0" applyBorder="0" applyProtection="0">
      <alignment horizontal="center"/>
      <protection locked="0"/>
    </xf>
    <xf numFmtId="15" fontId="3" fillId="0" borderId="16" applyFont="0" applyFill="0" applyBorder="0" applyProtection="0">
      <alignment horizontal="center"/>
      <protection locked="0"/>
    </xf>
    <xf numFmtId="15" fontId="3" fillId="0" borderId="16" applyFont="0" applyFill="0" applyBorder="0" applyProtection="0">
      <alignment horizontal="center"/>
      <protection locked="0"/>
    </xf>
    <xf numFmtId="15" fontId="3" fillId="0" borderId="16" applyFont="0" applyFill="0" applyBorder="0" applyProtection="0">
      <alignment horizontal="center"/>
      <protection locked="0"/>
    </xf>
    <xf numFmtId="15" fontId="3" fillId="0" borderId="16" applyFont="0" applyFill="0" applyBorder="0" applyProtection="0">
      <alignment horizontal="center"/>
      <protection locked="0"/>
    </xf>
    <xf numFmtId="15" fontId="3" fillId="0" borderId="16" applyFont="0" applyFill="0" applyBorder="0" applyProtection="0">
      <alignment horizontal="center"/>
      <protection locked="0"/>
    </xf>
    <xf numFmtId="15" fontId="3" fillId="0" borderId="16" applyFont="0" applyFill="0" applyBorder="0" applyProtection="0">
      <alignment horizontal="center"/>
      <protection locked="0"/>
    </xf>
    <xf numFmtId="15" fontId="3" fillId="0" borderId="16" applyFont="0" applyFill="0" applyBorder="0" applyProtection="0">
      <alignment horizontal="center"/>
      <protection locked="0"/>
    </xf>
    <xf numFmtId="15" fontId="3" fillId="0" borderId="16" applyFont="0" applyFill="0" applyBorder="0" applyProtection="0">
      <alignment horizontal="center"/>
      <protection locked="0"/>
    </xf>
    <xf numFmtId="15" fontId="3" fillId="0" borderId="16" applyFont="0" applyFill="0" applyBorder="0" applyProtection="0">
      <alignment horizontal="center"/>
      <protection locked="0"/>
    </xf>
    <xf numFmtId="15" fontId="3" fillId="0" borderId="16" applyFont="0" applyFill="0" applyBorder="0" applyProtection="0">
      <alignment horizontal="center"/>
      <protection locked="0"/>
    </xf>
    <xf numFmtId="15" fontId="3" fillId="0" borderId="16" applyFont="0" applyFill="0" applyBorder="0" applyProtection="0">
      <alignment horizontal="center"/>
      <protection locked="0"/>
    </xf>
    <xf numFmtId="15" fontId="3" fillId="0" borderId="16" applyFont="0" applyFill="0" applyBorder="0" applyProtection="0">
      <alignment horizontal="center"/>
      <protection locked="0"/>
    </xf>
    <xf numFmtId="15" fontId="3" fillId="0" borderId="16" applyFont="0" applyFill="0" applyBorder="0" applyProtection="0">
      <alignment horizontal="center"/>
      <protection locked="0"/>
    </xf>
    <xf numFmtId="15" fontId="3" fillId="0" borderId="16" applyFont="0" applyFill="0" applyBorder="0" applyProtection="0">
      <alignment horizontal="center"/>
      <protection locked="0"/>
    </xf>
    <xf numFmtId="15" fontId="3" fillId="0" borderId="16" applyFont="0" applyFill="0" applyBorder="0" applyProtection="0">
      <alignment horizontal="center"/>
      <protection locked="0"/>
    </xf>
    <xf numFmtId="15" fontId="3" fillId="0" borderId="16" applyFont="0" applyFill="0" applyBorder="0" applyProtection="0">
      <alignment horizontal="center"/>
      <protection locked="0"/>
    </xf>
    <xf numFmtId="15" fontId="3" fillId="0" borderId="16" applyFont="0" applyFill="0" applyBorder="0" applyProtection="0">
      <alignment horizontal="center"/>
      <protection locked="0"/>
    </xf>
    <xf numFmtId="10" fontId="3" fillId="0" borderId="16" applyFont="0" applyFill="0" applyBorder="0" applyProtection="0">
      <alignment horizontal="center"/>
      <protection locked="0"/>
    </xf>
    <xf numFmtId="10" fontId="3" fillId="0" borderId="16" applyFont="0" applyFill="0" applyBorder="0" applyProtection="0">
      <alignment horizontal="center"/>
      <protection locked="0"/>
    </xf>
    <xf numFmtId="10" fontId="3" fillId="0" borderId="16" applyFont="0" applyFill="0" applyBorder="0" applyProtection="0">
      <alignment horizontal="center"/>
      <protection locked="0"/>
    </xf>
    <xf numFmtId="10" fontId="3" fillId="0" borderId="16" applyFont="0" applyFill="0" applyBorder="0" applyProtection="0">
      <alignment horizontal="center"/>
      <protection locked="0"/>
    </xf>
    <xf numFmtId="10" fontId="3" fillId="0" borderId="16" applyFont="0" applyFill="0" applyBorder="0" applyProtection="0">
      <alignment horizontal="center"/>
      <protection locked="0"/>
    </xf>
    <xf numFmtId="10" fontId="3" fillId="0" borderId="16" applyFont="0" applyFill="0" applyBorder="0" applyProtection="0">
      <alignment horizontal="center"/>
      <protection locked="0"/>
    </xf>
    <xf numFmtId="10" fontId="3" fillId="0" borderId="16" applyFont="0" applyFill="0" applyBorder="0" applyProtection="0">
      <alignment horizontal="center"/>
      <protection locked="0"/>
    </xf>
    <xf numFmtId="10" fontId="3" fillId="0" borderId="16" applyFont="0" applyFill="0" applyBorder="0" applyProtection="0">
      <alignment horizontal="center"/>
      <protection locked="0"/>
    </xf>
    <xf numFmtId="10" fontId="3" fillId="0" borderId="16" applyFont="0" applyFill="0" applyBorder="0" applyProtection="0">
      <alignment horizontal="center"/>
      <protection locked="0"/>
    </xf>
    <xf numFmtId="10" fontId="3" fillId="0" borderId="16" applyFont="0" applyFill="0" applyBorder="0" applyProtection="0">
      <alignment horizontal="center"/>
      <protection locked="0"/>
    </xf>
    <xf numFmtId="10" fontId="3" fillId="0" borderId="16" applyFont="0" applyFill="0" applyBorder="0" applyProtection="0">
      <alignment horizontal="center"/>
      <protection locked="0"/>
    </xf>
    <xf numFmtId="10" fontId="3" fillId="0" borderId="16" applyFont="0" applyFill="0" applyBorder="0" applyProtection="0">
      <alignment horizontal="center"/>
      <protection locked="0"/>
    </xf>
    <xf numFmtId="10" fontId="3" fillId="0" borderId="16" applyFont="0" applyFill="0" applyBorder="0" applyProtection="0">
      <alignment horizontal="center"/>
      <protection locked="0"/>
    </xf>
    <xf numFmtId="10" fontId="3" fillId="0" borderId="16" applyFont="0" applyFill="0" applyBorder="0" applyProtection="0">
      <alignment horizontal="center"/>
      <protection locked="0"/>
    </xf>
    <xf numFmtId="10" fontId="3" fillId="0" borderId="16" applyFont="0" applyFill="0" applyBorder="0" applyProtection="0">
      <alignment horizontal="center"/>
      <protection locked="0"/>
    </xf>
    <xf numFmtId="10" fontId="3" fillId="0" borderId="16" applyFont="0" applyFill="0" applyBorder="0" applyProtection="0">
      <alignment horizontal="center"/>
      <protection locked="0"/>
    </xf>
    <xf numFmtId="10" fontId="3" fillId="0" borderId="16" applyFont="0" applyFill="0" applyBorder="0" applyProtection="0">
      <alignment horizontal="center"/>
      <protection locked="0"/>
    </xf>
    <xf numFmtId="10" fontId="3" fillId="0" borderId="16" applyFont="0" applyFill="0" applyBorder="0" applyProtection="0">
      <alignment horizontal="center"/>
      <protection locked="0"/>
    </xf>
    <xf numFmtId="10" fontId="3" fillId="0" borderId="16" applyFont="0" applyFill="0" applyBorder="0" applyProtection="0">
      <alignment horizontal="center"/>
      <protection locked="0"/>
    </xf>
    <xf numFmtId="10" fontId="3" fillId="0" borderId="16" applyFont="0" applyFill="0" applyBorder="0" applyProtection="0">
      <alignment horizontal="center"/>
      <protection locked="0"/>
    </xf>
    <xf numFmtId="10" fontId="3" fillId="0" borderId="16" applyFont="0" applyFill="0" applyBorder="0" applyProtection="0">
      <alignment horizontal="center"/>
      <protection locked="0"/>
    </xf>
    <xf numFmtId="10" fontId="3" fillId="0" borderId="16" applyFont="0" applyFill="0" applyBorder="0" applyProtection="0">
      <alignment horizontal="center"/>
      <protection locked="0"/>
    </xf>
    <xf numFmtId="10" fontId="3" fillId="0" borderId="16" applyFont="0" applyFill="0" applyBorder="0" applyProtection="0">
      <alignment horizontal="center"/>
      <protection locked="0"/>
    </xf>
    <xf numFmtId="10" fontId="3" fillId="0" borderId="16" applyFont="0" applyFill="0" applyBorder="0" applyProtection="0">
      <alignment horizontal="center"/>
      <protection locked="0"/>
    </xf>
    <xf numFmtId="10" fontId="3" fillId="0" borderId="16" applyFont="0" applyFill="0" applyBorder="0" applyProtection="0">
      <alignment horizontal="center"/>
      <protection locked="0"/>
    </xf>
    <xf numFmtId="10" fontId="3" fillId="0" borderId="16" applyFont="0" applyFill="0" applyBorder="0" applyProtection="0">
      <alignment horizontal="center"/>
      <protection locked="0"/>
    </xf>
    <xf numFmtId="10" fontId="3" fillId="0" borderId="16" applyFont="0" applyFill="0" applyBorder="0" applyProtection="0">
      <alignment horizontal="center"/>
      <protection locked="0"/>
    </xf>
    <xf numFmtId="10" fontId="3" fillId="0" borderId="16" applyFont="0" applyFill="0" applyBorder="0" applyProtection="0">
      <alignment horizontal="center"/>
      <protection locked="0"/>
    </xf>
    <xf numFmtId="10" fontId="3" fillId="0" borderId="16" applyFont="0" applyFill="0" applyBorder="0" applyProtection="0">
      <alignment horizontal="center"/>
      <protection locked="0"/>
    </xf>
    <xf numFmtId="10" fontId="3" fillId="0" borderId="16" applyFont="0" applyFill="0" applyBorder="0" applyProtection="0">
      <alignment horizontal="center"/>
      <protection locked="0"/>
    </xf>
    <xf numFmtId="10" fontId="3" fillId="0" borderId="16" applyFont="0" applyFill="0" applyBorder="0" applyProtection="0">
      <alignment horizontal="center"/>
      <protection locked="0"/>
    </xf>
    <xf numFmtId="10" fontId="3" fillId="0" borderId="16" applyFont="0" applyFill="0" applyBorder="0" applyProtection="0">
      <alignment horizontal="center"/>
      <protection locked="0"/>
    </xf>
    <xf numFmtId="10" fontId="3" fillId="0" borderId="16" applyFont="0" applyFill="0" applyBorder="0" applyProtection="0">
      <alignment horizontal="center"/>
      <protection locked="0"/>
    </xf>
    <xf numFmtId="10" fontId="3" fillId="0" borderId="16" applyFont="0" applyFill="0" applyBorder="0" applyProtection="0">
      <alignment horizontal="center"/>
      <protection locked="0"/>
    </xf>
    <xf numFmtId="10" fontId="3" fillId="0" borderId="16" applyFont="0" applyFill="0" applyBorder="0" applyProtection="0">
      <alignment horizontal="center"/>
      <protection locked="0"/>
    </xf>
    <xf numFmtId="10" fontId="3" fillId="0" borderId="16" applyFont="0" applyFill="0" applyBorder="0" applyProtection="0">
      <alignment horizontal="center"/>
      <protection locked="0"/>
    </xf>
    <xf numFmtId="10" fontId="3" fillId="0" borderId="16" applyFont="0" applyFill="0" applyBorder="0" applyProtection="0">
      <alignment horizontal="center"/>
      <protection locked="0"/>
    </xf>
    <xf numFmtId="10" fontId="3" fillId="0" borderId="16" applyFont="0" applyFill="0" applyBorder="0" applyProtection="0">
      <alignment horizontal="center"/>
      <protection locked="0"/>
    </xf>
    <xf numFmtId="10" fontId="3" fillId="0" borderId="16" applyFont="0" applyFill="0" applyBorder="0" applyProtection="0">
      <alignment horizontal="center"/>
      <protection locked="0"/>
    </xf>
    <xf numFmtId="10" fontId="3" fillId="0" borderId="16" applyFont="0" applyFill="0" applyBorder="0" applyProtection="0">
      <alignment horizontal="center"/>
      <protection locked="0"/>
    </xf>
    <xf numFmtId="10" fontId="3" fillId="0" borderId="16" applyFont="0" applyFill="0" applyBorder="0" applyProtection="0">
      <alignment horizontal="center"/>
      <protection locked="0"/>
    </xf>
    <xf numFmtId="10" fontId="3" fillId="0" borderId="16" applyFont="0" applyFill="0" applyBorder="0" applyProtection="0">
      <alignment horizontal="center"/>
      <protection locked="0"/>
    </xf>
    <xf numFmtId="10" fontId="3" fillId="0" borderId="16" applyFont="0" applyFill="0" applyBorder="0" applyProtection="0">
      <alignment horizontal="center"/>
      <protection locked="0"/>
    </xf>
    <xf numFmtId="10" fontId="3" fillId="0" borderId="16" applyFont="0" applyFill="0" applyBorder="0" applyProtection="0">
      <alignment horizontal="center"/>
      <protection locked="0"/>
    </xf>
    <xf numFmtId="10" fontId="3" fillId="0" borderId="16" applyFont="0" applyFill="0" applyBorder="0" applyProtection="0">
      <alignment horizontal="center"/>
      <protection locked="0"/>
    </xf>
    <xf numFmtId="10" fontId="3" fillId="0" borderId="16" applyFont="0" applyFill="0" applyBorder="0" applyProtection="0">
      <alignment horizontal="center"/>
      <protection locked="0"/>
    </xf>
    <xf numFmtId="10" fontId="3" fillId="0" borderId="16" applyFont="0" applyFill="0" applyBorder="0" applyProtection="0">
      <alignment horizontal="center"/>
      <protection locked="0"/>
    </xf>
    <xf numFmtId="10" fontId="3" fillId="0" borderId="16" applyFont="0" applyFill="0" applyBorder="0" applyProtection="0">
      <alignment horizontal="center"/>
      <protection locked="0"/>
    </xf>
    <xf numFmtId="10" fontId="3" fillId="0" borderId="16" applyFont="0" applyFill="0" applyBorder="0" applyProtection="0">
      <alignment horizontal="center"/>
      <protection locked="0"/>
    </xf>
    <xf numFmtId="10" fontId="3" fillId="0" borderId="16" applyFont="0" applyFill="0" applyBorder="0" applyProtection="0">
      <alignment horizontal="center"/>
      <protection locked="0"/>
    </xf>
    <xf numFmtId="10" fontId="3" fillId="0" borderId="16" applyFont="0" applyFill="0" applyBorder="0" applyProtection="0">
      <alignment horizontal="center"/>
      <protection locked="0"/>
    </xf>
    <xf numFmtId="10" fontId="3" fillId="0" borderId="16" applyFont="0" applyFill="0" applyBorder="0" applyProtection="0">
      <alignment horizontal="center"/>
      <protection locked="0"/>
    </xf>
    <xf numFmtId="10" fontId="3" fillId="0" borderId="16" applyFont="0" applyFill="0" applyBorder="0" applyProtection="0">
      <alignment horizontal="center"/>
      <protection locked="0"/>
    </xf>
    <xf numFmtId="10" fontId="3" fillId="0" borderId="16" applyFont="0" applyFill="0" applyBorder="0" applyProtection="0">
      <alignment horizontal="center"/>
      <protection locked="0"/>
    </xf>
    <xf numFmtId="10" fontId="3" fillId="0" borderId="16" applyFont="0" applyFill="0" applyBorder="0" applyProtection="0">
      <alignment horizontal="center"/>
      <protection locked="0"/>
    </xf>
    <xf numFmtId="10" fontId="3" fillId="0" borderId="16" applyFont="0" applyFill="0" applyBorder="0" applyProtection="0">
      <alignment horizontal="center"/>
      <protection locked="0"/>
    </xf>
    <xf numFmtId="10" fontId="3" fillId="0" borderId="16" applyFont="0" applyFill="0" applyBorder="0" applyProtection="0">
      <alignment horizontal="center"/>
      <protection locked="0"/>
    </xf>
    <xf numFmtId="10" fontId="3" fillId="0" borderId="16" applyFont="0" applyFill="0" applyBorder="0" applyProtection="0">
      <alignment horizontal="center"/>
      <protection locked="0"/>
    </xf>
    <xf numFmtId="10" fontId="3" fillId="0" borderId="16" applyFont="0" applyFill="0" applyBorder="0" applyProtection="0">
      <alignment horizontal="center"/>
      <protection locked="0"/>
    </xf>
    <xf numFmtId="10" fontId="3" fillId="0" borderId="16" applyFont="0" applyFill="0" applyBorder="0" applyProtection="0">
      <alignment horizontal="center"/>
      <protection locked="0"/>
    </xf>
    <xf numFmtId="10" fontId="3" fillId="0" borderId="16" applyFont="0" applyFill="0" applyBorder="0" applyProtection="0">
      <alignment horizontal="center"/>
      <protection locked="0"/>
    </xf>
    <xf numFmtId="10" fontId="3" fillId="0" borderId="16" applyFont="0" applyFill="0" applyBorder="0" applyProtection="0">
      <alignment horizontal="center"/>
      <protection locked="0"/>
    </xf>
    <xf numFmtId="10" fontId="3" fillId="0" borderId="16" applyFont="0" applyFill="0" applyBorder="0" applyProtection="0">
      <alignment horizontal="center"/>
      <protection locked="0"/>
    </xf>
    <xf numFmtId="10" fontId="3" fillId="0" borderId="16" applyFont="0" applyFill="0" applyBorder="0" applyProtection="0">
      <alignment horizontal="center"/>
      <protection locked="0"/>
    </xf>
    <xf numFmtId="10" fontId="3" fillId="0" borderId="16" applyFont="0" applyFill="0" applyBorder="0" applyProtection="0">
      <alignment horizontal="center"/>
      <protection locked="0"/>
    </xf>
    <xf numFmtId="10" fontId="3" fillId="0" borderId="16" applyFont="0" applyFill="0" applyBorder="0" applyProtection="0">
      <alignment horizontal="center"/>
      <protection locked="0"/>
    </xf>
    <xf numFmtId="10" fontId="3" fillId="0" borderId="16" applyFont="0" applyFill="0" applyBorder="0" applyProtection="0">
      <alignment horizontal="center"/>
      <protection locked="0"/>
    </xf>
    <xf numFmtId="10" fontId="3" fillId="0" borderId="16" applyFont="0" applyFill="0" applyBorder="0" applyProtection="0">
      <alignment horizontal="center"/>
      <protection locked="0"/>
    </xf>
    <xf numFmtId="10" fontId="3" fillId="0" borderId="16" applyFont="0" applyFill="0" applyBorder="0" applyProtection="0">
      <alignment horizontal="center"/>
      <protection locked="0"/>
    </xf>
    <xf numFmtId="10" fontId="3" fillId="0" borderId="16" applyFont="0" applyFill="0" applyBorder="0" applyProtection="0">
      <alignment horizontal="center"/>
      <protection locked="0"/>
    </xf>
    <xf numFmtId="10" fontId="3" fillId="0" borderId="16" applyFont="0" applyFill="0" applyBorder="0" applyProtection="0">
      <alignment horizontal="center"/>
      <protection locked="0"/>
    </xf>
    <xf numFmtId="10" fontId="3" fillId="0" borderId="16" applyFont="0" applyFill="0" applyBorder="0" applyProtection="0">
      <alignment horizontal="center"/>
      <protection locked="0"/>
    </xf>
    <xf numFmtId="10" fontId="3" fillId="0" borderId="16" applyFont="0" applyFill="0" applyBorder="0" applyProtection="0">
      <alignment horizontal="center"/>
      <protection locked="0"/>
    </xf>
    <xf numFmtId="10" fontId="3" fillId="0" borderId="16" applyFont="0" applyFill="0" applyBorder="0" applyProtection="0">
      <alignment horizontal="center"/>
      <protection locked="0"/>
    </xf>
    <xf numFmtId="10" fontId="3" fillId="0" borderId="16" applyFont="0" applyFill="0" applyBorder="0" applyProtection="0">
      <alignment horizontal="center"/>
      <protection locked="0"/>
    </xf>
    <xf numFmtId="10" fontId="3" fillId="0" borderId="16" applyFont="0" applyFill="0" applyBorder="0" applyProtection="0">
      <alignment horizontal="center"/>
      <protection locked="0"/>
    </xf>
    <xf numFmtId="10" fontId="3" fillId="0" borderId="16" applyFont="0" applyFill="0" applyBorder="0" applyProtection="0">
      <alignment horizontal="center"/>
      <protection locked="0"/>
    </xf>
    <xf numFmtId="10" fontId="3" fillId="0" borderId="16" applyFont="0" applyFill="0" applyBorder="0" applyProtection="0">
      <alignment horizontal="center"/>
      <protection locked="0"/>
    </xf>
    <xf numFmtId="10" fontId="3" fillId="0" borderId="16" applyFont="0" applyFill="0" applyBorder="0" applyProtection="0">
      <alignment horizontal="center"/>
      <protection locked="0"/>
    </xf>
    <xf numFmtId="10" fontId="3" fillId="0" borderId="16" applyFont="0" applyFill="0" applyBorder="0" applyProtection="0">
      <alignment horizontal="center"/>
      <protection locked="0"/>
    </xf>
    <xf numFmtId="10" fontId="3" fillId="0" borderId="16" applyFont="0" applyFill="0" applyBorder="0" applyProtection="0">
      <alignment horizontal="center"/>
      <protection locked="0"/>
    </xf>
    <xf numFmtId="10" fontId="3" fillId="0" borderId="16" applyFont="0" applyFill="0" applyBorder="0" applyProtection="0">
      <alignment horizontal="center"/>
      <protection locked="0"/>
    </xf>
    <xf numFmtId="10" fontId="3" fillId="0" borderId="16" applyFont="0" applyFill="0" applyBorder="0" applyProtection="0">
      <alignment horizontal="center"/>
      <protection locked="0"/>
    </xf>
    <xf numFmtId="10" fontId="3" fillId="0" borderId="16" applyFont="0" applyFill="0" applyBorder="0" applyProtection="0">
      <alignment horizontal="center"/>
      <protection locked="0"/>
    </xf>
    <xf numFmtId="10" fontId="3" fillId="0" borderId="16" applyFont="0" applyFill="0" applyBorder="0" applyProtection="0">
      <alignment horizontal="center"/>
      <protection locked="0"/>
    </xf>
    <xf numFmtId="10" fontId="3" fillId="0" borderId="16" applyFont="0" applyFill="0" applyBorder="0" applyProtection="0">
      <alignment horizontal="center"/>
      <protection locked="0"/>
    </xf>
    <xf numFmtId="10" fontId="3" fillId="0" borderId="16" applyFont="0" applyFill="0" applyBorder="0" applyProtection="0">
      <alignment horizontal="center"/>
      <protection locked="0"/>
    </xf>
    <xf numFmtId="10" fontId="3" fillId="0" borderId="16" applyFont="0" applyFill="0" applyBorder="0" applyProtection="0">
      <alignment horizontal="center"/>
      <protection locked="0"/>
    </xf>
    <xf numFmtId="10" fontId="3" fillId="0" borderId="16" applyFont="0" applyFill="0" applyBorder="0" applyProtection="0">
      <alignment horizontal="center"/>
      <protection locked="0"/>
    </xf>
    <xf numFmtId="10" fontId="3" fillId="0" borderId="16" applyFont="0" applyFill="0" applyBorder="0" applyProtection="0">
      <alignment horizontal="center"/>
      <protection locked="0"/>
    </xf>
    <xf numFmtId="10" fontId="3" fillId="0" borderId="16" applyFont="0" applyFill="0" applyBorder="0" applyProtection="0">
      <alignment horizontal="center"/>
      <protection locked="0"/>
    </xf>
    <xf numFmtId="10" fontId="3" fillId="0" borderId="16" applyFont="0" applyFill="0" applyBorder="0" applyProtection="0">
      <alignment horizontal="center"/>
      <protection locked="0"/>
    </xf>
    <xf numFmtId="10" fontId="3" fillId="0" borderId="16" applyFont="0" applyFill="0" applyBorder="0" applyProtection="0">
      <alignment horizontal="center"/>
      <protection locked="0"/>
    </xf>
    <xf numFmtId="10" fontId="3" fillId="0" borderId="16" applyFont="0" applyFill="0" applyBorder="0" applyProtection="0">
      <alignment horizontal="center"/>
      <protection locked="0"/>
    </xf>
    <xf numFmtId="10" fontId="3" fillId="0" borderId="16" applyFont="0" applyFill="0" applyBorder="0" applyProtection="0">
      <alignment horizontal="center"/>
      <protection locked="0"/>
    </xf>
    <xf numFmtId="10" fontId="3" fillId="0" borderId="16" applyFont="0" applyFill="0" applyBorder="0" applyProtection="0">
      <alignment horizontal="center"/>
      <protection locked="0"/>
    </xf>
    <xf numFmtId="10" fontId="3" fillId="0" borderId="16" applyFont="0" applyFill="0" applyBorder="0" applyProtection="0">
      <alignment horizontal="center"/>
      <protection locked="0"/>
    </xf>
    <xf numFmtId="10" fontId="3" fillId="0" borderId="16" applyFont="0" applyFill="0" applyBorder="0" applyProtection="0">
      <alignment horizontal="center"/>
      <protection locked="0"/>
    </xf>
    <xf numFmtId="10" fontId="3" fillId="0" borderId="16" applyFont="0" applyFill="0" applyBorder="0" applyProtection="0">
      <alignment horizontal="center"/>
      <protection locked="0"/>
    </xf>
    <xf numFmtId="10" fontId="3" fillId="0" borderId="16" applyFont="0" applyFill="0" applyBorder="0" applyProtection="0">
      <alignment horizontal="center"/>
      <protection locked="0"/>
    </xf>
    <xf numFmtId="10" fontId="3" fillId="0" borderId="16" applyFont="0" applyFill="0" applyBorder="0" applyProtection="0">
      <alignment horizontal="center"/>
      <protection locked="0"/>
    </xf>
    <xf numFmtId="10" fontId="3" fillId="0" borderId="16" applyFont="0" applyFill="0" applyBorder="0" applyProtection="0">
      <alignment horizontal="center"/>
      <protection locked="0"/>
    </xf>
    <xf numFmtId="10" fontId="3" fillId="0" borderId="16" applyFont="0" applyFill="0" applyBorder="0" applyProtection="0">
      <alignment horizontal="center"/>
      <protection locked="0"/>
    </xf>
    <xf numFmtId="10" fontId="3" fillId="0" borderId="16" applyFont="0" applyFill="0" applyBorder="0" applyProtection="0">
      <alignment horizontal="center"/>
      <protection locked="0"/>
    </xf>
    <xf numFmtId="10" fontId="3" fillId="0" borderId="16" applyFont="0" applyFill="0" applyBorder="0" applyProtection="0">
      <alignment horizontal="center"/>
      <protection locked="0"/>
    </xf>
    <xf numFmtId="10" fontId="3" fillId="0" borderId="16" applyFont="0" applyFill="0" applyBorder="0" applyProtection="0">
      <alignment horizontal="center"/>
      <protection locked="0"/>
    </xf>
    <xf numFmtId="10" fontId="3" fillId="0" borderId="16" applyFont="0" applyFill="0" applyBorder="0" applyProtection="0">
      <alignment horizontal="center"/>
      <protection locked="0"/>
    </xf>
    <xf numFmtId="10" fontId="3" fillId="0" borderId="16" applyFont="0" applyFill="0" applyBorder="0" applyProtection="0">
      <alignment horizontal="center"/>
      <protection locked="0"/>
    </xf>
    <xf numFmtId="10" fontId="3" fillId="0" borderId="16" applyFont="0" applyFill="0" applyBorder="0" applyProtection="0">
      <alignment horizontal="center"/>
      <protection locked="0"/>
    </xf>
    <xf numFmtId="10" fontId="3" fillId="0" borderId="16" applyFont="0" applyFill="0" applyBorder="0" applyProtection="0">
      <alignment horizontal="center"/>
      <protection locked="0"/>
    </xf>
    <xf numFmtId="10" fontId="3" fillId="0" borderId="16" applyFont="0" applyFill="0" applyBorder="0" applyProtection="0">
      <alignment horizontal="center"/>
      <protection locked="0"/>
    </xf>
    <xf numFmtId="10" fontId="3" fillId="0" borderId="16" applyFont="0" applyFill="0" applyBorder="0" applyProtection="0">
      <alignment horizontal="center"/>
      <protection locked="0"/>
    </xf>
    <xf numFmtId="10" fontId="3" fillId="0" borderId="16" applyFont="0" applyFill="0" applyBorder="0" applyProtection="0">
      <alignment horizontal="center"/>
      <protection locked="0"/>
    </xf>
    <xf numFmtId="10" fontId="3" fillId="0" borderId="16" applyFont="0" applyFill="0" applyBorder="0" applyProtection="0">
      <alignment horizontal="center"/>
      <protection locked="0"/>
    </xf>
    <xf numFmtId="10" fontId="3" fillId="0" borderId="16" applyFont="0" applyFill="0" applyBorder="0" applyProtection="0">
      <alignment horizontal="center"/>
      <protection locked="0"/>
    </xf>
    <xf numFmtId="10" fontId="3" fillId="0" borderId="16" applyFont="0" applyFill="0" applyBorder="0" applyProtection="0">
      <alignment horizontal="center"/>
      <protection locked="0"/>
    </xf>
    <xf numFmtId="10" fontId="3" fillId="0" borderId="16" applyFont="0" applyFill="0" applyBorder="0" applyProtection="0">
      <alignment horizontal="center"/>
      <protection locked="0"/>
    </xf>
    <xf numFmtId="10" fontId="3" fillId="0" borderId="16" applyFont="0" applyFill="0" applyBorder="0" applyProtection="0">
      <alignment horizontal="center"/>
      <protection locked="0"/>
    </xf>
    <xf numFmtId="10" fontId="3" fillId="0" borderId="16" applyFont="0" applyFill="0" applyBorder="0" applyProtection="0">
      <alignment horizontal="center"/>
      <protection locked="0"/>
    </xf>
    <xf numFmtId="10" fontId="3" fillId="0" borderId="16" applyFont="0" applyFill="0" applyBorder="0" applyProtection="0">
      <alignment horizontal="center"/>
      <protection locked="0"/>
    </xf>
    <xf numFmtId="10" fontId="3" fillId="0" borderId="16" applyFont="0" applyFill="0" applyBorder="0" applyProtection="0">
      <alignment horizontal="center"/>
      <protection locked="0"/>
    </xf>
    <xf numFmtId="10" fontId="3" fillId="0" borderId="16" applyFont="0" applyFill="0" applyBorder="0" applyProtection="0">
      <alignment horizontal="center"/>
      <protection locked="0"/>
    </xf>
    <xf numFmtId="10" fontId="3" fillId="0" borderId="16" applyFont="0" applyFill="0" applyBorder="0" applyProtection="0">
      <alignment horizontal="center"/>
      <protection locked="0"/>
    </xf>
    <xf numFmtId="10" fontId="3" fillId="0" borderId="16" applyFont="0" applyFill="0" applyBorder="0" applyProtection="0">
      <alignment horizontal="center"/>
      <protection locked="0"/>
    </xf>
    <xf numFmtId="10" fontId="3" fillId="0" borderId="16" applyFont="0" applyFill="0" applyBorder="0" applyProtection="0">
      <alignment horizontal="center"/>
      <protection locked="0"/>
    </xf>
    <xf numFmtId="10" fontId="3" fillId="0" borderId="16" applyFont="0" applyFill="0" applyBorder="0" applyProtection="0">
      <alignment horizontal="center"/>
      <protection locked="0"/>
    </xf>
    <xf numFmtId="10" fontId="3" fillId="0" borderId="16" applyFont="0" applyFill="0" applyBorder="0" applyProtection="0">
      <alignment horizontal="center"/>
      <protection locked="0"/>
    </xf>
    <xf numFmtId="10" fontId="3" fillId="0" borderId="16" applyFont="0" applyFill="0" applyBorder="0" applyProtection="0">
      <alignment horizontal="center"/>
      <protection locked="0"/>
    </xf>
    <xf numFmtId="10" fontId="3" fillId="0" borderId="16" applyFont="0" applyFill="0" applyBorder="0" applyProtection="0">
      <alignment horizontal="center"/>
      <protection locked="0"/>
    </xf>
    <xf numFmtId="10" fontId="3" fillId="0" borderId="16" applyFont="0" applyFill="0" applyBorder="0" applyProtection="0">
      <alignment horizontal="center"/>
      <protection locked="0"/>
    </xf>
    <xf numFmtId="10" fontId="3" fillId="0" borderId="16" applyFont="0" applyFill="0" applyBorder="0" applyProtection="0">
      <alignment horizontal="center"/>
      <protection locked="0"/>
    </xf>
    <xf numFmtId="10" fontId="3" fillId="0" borderId="16" applyFont="0" applyFill="0" applyBorder="0" applyProtection="0">
      <alignment horizontal="center"/>
      <protection locked="0"/>
    </xf>
    <xf numFmtId="10" fontId="3" fillId="0" borderId="16" applyFont="0" applyFill="0" applyBorder="0" applyProtection="0">
      <alignment horizontal="center"/>
      <protection locked="0"/>
    </xf>
    <xf numFmtId="10" fontId="3" fillId="0" borderId="16" applyFont="0" applyFill="0" applyBorder="0" applyProtection="0">
      <alignment horizontal="center"/>
      <protection locked="0"/>
    </xf>
    <xf numFmtId="10" fontId="3" fillId="0" borderId="16" applyFont="0" applyFill="0" applyBorder="0" applyProtection="0">
      <alignment horizontal="center"/>
      <protection locked="0"/>
    </xf>
    <xf numFmtId="10" fontId="3" fillId="0" borderId="16" applyFont="0" applyFill="0" applyBorder="0" applyProtection="0">
      <alignment horizontal="center"/>
      <protection locked="0"/>
    </xf>
    <xf numFmtId="10" fontId="3" fillId="0" borderId="16" applyFont="0" applyFill="0" applyBorder="0" applyProtection="0">
      <alignment horizontal="center"/>
      <protection locked="0"/>
    </xf>
    <xf numFmtId="10" fontId="3" fillId="0" borderId="16" applyFont="0" applyFill="0" applyBorder="0" applyProtection="0">
      <alignment horizontal="center"/>
      <protection locked="0"/>
    </xf>
    <xf numFmtId="10" fontId="3" fillId="0" borderId="16" applyFont="0" applyFill="0" applyBorder="0" applyProtection="0">
      <alignment horizontal="center"/>
      <protection locked="0"/>
    </xf>
    <xf numFmtId="10" fontId="3" fillId="0" borderId="16" applyFont="0" applyFill="0" applyBorder="0" applyProtection="0">
      <alignment horizontal="center"/>
      <protection locked="0"/>
    </xf>
    <xf numFmtId="10" fontId="3" fillId="0" borderId="16" applyFont="0" applyFill="0" applyBorder="0" applyProtection="0">
      <alignment horizontal="center"/>
      <protection locked="0"/>
    </xf>
    <xf numFmtId="10" fontId="3" fillId="0" borderId="16" applyFont="0" applyFill="0" applyBorder="0" applyProtection="0">
      <alignment horizontal="center"/>
      <protection locked="0"/>
    </xf>
    <xf numFmtId="10" fontId="3" fillId="0" borderId="16" applyFont="0" applyFill="0" applyBorder="0" applyProtection="0">
      <alignment horizontal="center"/>
      <protection locked="0"/>
    </xf>
    <xf numFmtId="10" fontId="3" fillId="0" borderId="16" applyFont="0" applyFill="0" applyBorder="0" applyProtection="0">
      <alignment horizontal="center"/>
      <protection locked="0"/>
    </xf>
    <xf numFmtId="10" fontId="3" fillId="0" borderId="16" applyFont="0" applyFill="0" applyBorder="0" applyProtection="0">
      <alignment horizontal="center"/>
      <protection locked="0"/>
    </xf>
    <xf numFmtId="10" fontId="3" fillId="0" borderId="16" applyFont="0" applyFill="0" applyBorder="0" applyProtection="0">
      <alignment horizontal="center"/>
      <protection locked="0"/>
    </xf>
    <xf numFmtId="10" fontId="3" fillId="0" borderId="16" applyFont="0" applyFill="0" applyBorder="0" applyProtection="0">
      <alignment horizontal="center"/>
      <protection locked="0"/>
    </xf>
    <xf numFmtId="10" fontId="3" fillId="0" borderId="16" applyFont="0" applyFill="0" applyBorder="0" applyProtection="0">
      <alignment horizontal="center"/>
      <protection locked="0"/>
    </xf>
    <xf numFmtId="10" fontId="3" fillId="0" borderId="16" applyFont="0" applyFill="0" applyBorder="0" applyProtection="0">
      <alignment horizontal="center"/>
      <protection locked="0"/>
    </xf>
    <xf numFmtId="10" fontId="3" fillId="0" borderId="16" applyFont="0" applyFill="0" applyBorder="0" applyProtection="0">
      <alignment horizontal="center"/>
      <protection locked="0"/>
    </xf>
    <xf numFmtId="10" fontId="3" fillId="0" borderId="16" applyFont="0" applyFill="0" applyBorder="0" applyProtection="0">
      <alignment horizontal="center"/>
      <protection locked="0"/>
    </xf>
    <xf numFmtId="10" fontId="3" fillId="0" borderId="16" applyFont="0" applyFill="0" applyBorder="0" applyProtection="0">
      <alignment horizontal="center"/>
      <protection locked="0"/>
    </xf>
    <xf numFmtId="10" fontId="3" fillId="0" borderId="16" applyFont="0" applyFill="0" applyBorder="0" applyProtection="0">
      <alignment horizontal="center"/>
      <protection locked="0"/>
    </xf>
    <xf numFmtId="10" fontId="3" fillId="0" borderId="16" applyFont="0" applyFill="0" applyBorder="0" applyProtection="0">
      <alignment horizontal="center"/>
      <protection locked="0"/>
    </xf>
    <xf numFmtId="10" fontId="3" fillId="0" borderId="16" applyFont="0" applyFill="0" applyBorder="0" applyProtection="0">
      <alignment horizontal="center"/>
      <protection locked="0"/>
    </xf>
    <xf numFmtId="10" fontId="3" fillId="0" borderId="16" applyFont="0" applyFill="0" applyBorder="0" applyProtection="0">
      <alignment horizontal="center"/>
      <protection locked="0"/>
    </xf>
    <xf numFmtId="10" fontId="3" fillId="0" borderId="16" applyFont="0" applyFill="0" applyBorder="0" applyProtection="0">
      <alignment horizontal="center"/>
      <protection locked="0"/>
    </xf>
    <xf numFmtId="10" fontId="3" fillId="0" borderId="16" applyFont="0" applyFill="0" applyBorder="0" applyProtection="0">
      <alignment horizontal="center"/>
      <protection locked="0"/>
    </xf>
    <xf numFmtId="10" fontId="3" fillId="0" borderId="16" applyFont="0" applyFill="0" applyBorder="0" applyProtection="0">
      <alignment horizontal="center"/>
      <protection locked="0"/>
    </xf>
    <xf numFmtId="10" fontId="3" fillId="0" borderId="16" applyFont="0" applyFill="0" applyBorder="0" applyProtection="0">
      <alignment horizontal="center"/>
      <protection locked="0"/>
    </xf>
    <xf numFmtId="10" fontId="3" fillId="0" borderId="16" applyFont="0" applyFill="0" applyBorder="0" applyProtection="0">
      <alignment horizontal="center"/>
      <protection locked="0"/>
    </xf>
    <xf numFmtId="10" fontId="3" fillId="0" borderId="16" applyFont="0" applyFill="0" applyBorder="0" applyProtection="0">
      <alignment horizontal="center"/>
      <protection locked="0"/>
    </xf>
    <xf numFmtId="10" fontId="3" fillId="0" borderId="16" applyFont="0" applyFill="0" applyBorder="0" applyProtection="0">
      <alignment horizontal="center"/>
      <protection locked="0"/>
    </xf>
    <xf numFmtId="10" fontId="3" fillId="0" borderId="16" applyFont="0" applyFill="0" applyBorder="0" applyProtection="0">
      <alignment horizontal="center"/>
      <protection locked="0"/>
    </xf>
    <xf numFmtId="10" fontId="3" fillId="0" borderId="16" applyFont="0" applyFill="0" applyBorder="0" applyProtection="0">
      <alignment horizontal="center"/>
      <protection locked="0"/>
    </xf>
    <xf numFmtId="10" fontId="3" fillId="0" borderId="16" applyFont="0" applyFill="0" applyBorder="0" applyProtection="0">
      <alignment horizontal="center"/>
      <protection locked="0"/>
    </xf>
    <xf numFmtId="10" fontId="3" fillId="0" borderId="16" applyFont="0" applyFill="0" applyBorder="0" applyProtection="0">
      <alignment horizontal="center"/>
      <protection locked="0"/>
    </xf>
    <xf numFmtId="10" fontId="3" fillId="0" borderId="16" applyFont="0" applyFill="0" applyBorder="0" applyProtection="0">
      <alignment horizontal="center"/>
      <protection locked="0"/>
    </xf>
    <xf numFmtId="10" fontId="3" fillId="0" borderId="16" applyFont="0" applyFill="0" applyBorder="0" applyProtection="0">
      <alignment horizontal="center"/>
      <protection locked="0"/>
    </xf>
    <xf numFmtId="10" fontId="3" fillId="0" borderId="16" applyFont="0" applyFill="0" applyBorder="0" applyProtection="0">
      <alignment horizontal="center"/>
      <protection locked="0"/>
    </xf>
    <xf numFmtId="10" fontId="3" fillId="0" borderId="16" applyFont="0" applyFill="0" applyBorder="0" applyProtection="0">
      <alignment horizontal="center"/>
      <protection locked="0"/>
    </xf>
    <xf numFmtId="10" fontId="3" fillId="0" borderId="16" applyFont="0" applyFill="0" applyBorder="0" applyProtection="0">
      <alignment horizontal="center"/>
      <protection locked="0"/>
    </xf>
    <xf numFmtId="10" fontId="3" fillId="0" borderId="16" applyFont="0" applyFill="0" applyBorder="0" applyProtection="0">
      <alignment horizontal="center"/>
      <protection locked="0"/>
    </xf>
    <xf numFmtId="10" fontId="3" fillId="0" borderId="16" applyFont="0" applyFill="0" applyBorder="0" applyProtection="0">
      <alignment horizontal="center"/>
      <protection locked="0"/>
    </xf>
    <xf numFmtId="10" fontId="3" fillId="0" borderId="16" applyFont="0" applyFill="0" applyBorder="0" applyProtection="0">
      <alignment horizontal="center"/>
      <protection locked="0"/>
    </xf>
    <xf numFmtId="10" fontId="3" fillId="0" borderId="16" applyFont="0" applyFill="0" applyBorder="0" applyProtection="0">
      <alignment horizontal="center"/>
      <protection locked="0"/>
    </xf>
    <xf numFmtId="10" fontId="3" fillId="0" borderId="16" applyFont="0" applyFill="0" applyBorder="0" applyProtection="0">
      <alignment horizontal="center"/>
      <protection locked="0"/>
    </xf>
    <xf numFmtId="10" fontId="3" fillId="0" borderId="16" applyFont="0" applyFill="0" applyBorder="0" applyProtection="0">
      <alignment horizontal="center"/>
      <protection locked="0"/>
    </xf>
    <xf numFmtId="10" fontId="3" fillId="0" borderId="16" applyFont="0" applyFill="0" applyBorder="0" applyProtection="0">
      <alignment horizontal="center"/>
      <protection locked="0"/>
    </xf>
    <xf numFmtId="10" fontId="3" fillId="0" borderId="16" applyFont="0" applyFill="0" applyBorder="0" applyProtection="0">
      <alignment horizontal="center"/>
      <protection locked="0"/>
    </xf>
    <xf numFmtId="10" fontId="3" fillId="0" borderId="16" applyFont="0" applyFill="0" applyBorder="0" applyProtection="0">
      <alignment horizontal="center"/>
      <protection locked="0"/>
    </xf>
    <xf numFmtId="10" fontId="3" fillId="0" borderId="16" applyFont="0" applyFill="0" applyBorder="0" applyProtection="0">
      <alignment horizontal="center"/>
      <protection locked="0"/>
    </xf>
    <xf numFmtId="10" fontId="3" fillId="0" borderId="16" applyFont="0" applyFill="0" applyBorder="0" applyProtection="0">
      <alignment horizontal="center"/>
      <protection locked="0"/>
    </xf>
    <xf numFmtId="10" fontId="3" fillId="0" borderId="16" applyFont="0" applyFill="0" applyBorder="0" applyProtection="0">
      <alignment horizontal="center"/>
      <protection locked="0"/>
    </xf>
    <xf numFmtId="10" fontId="3" fillId="0" borderId="16" applyFont="0" applyFill="0" applyBorder="0" applyProtection="0">
      <alignment horizontal="center"/>
      <protection locked="0"/>
    </xf>
    <xf numFmtId="10" fontId="3" fillId="0" borderId="16" applyFont="0" applyFill="0" applyBorder="0" applyProtection="0">
      <alignment horizontal="center"/>
      <protection locked="0"/>
    </xf>
    <xf numFmtId="10" fontId="3" fillId="0" borderId="16" applyFont="0" applyFill="0" applyBorder="0" applyProtection="0">
      <alignment horizontal="center"/>
      <protection locked="0"/>
    </xf>
    <xf numFmtId="10" fontId="3" fillId="0" borderId="16" applyFont="0" applyFill="0" applyBorder="0" applyProtection="0">
      <alignment horizontal="center"/>
      <protection locked="0"/>
    </xf>
    <xf numFmtId="10" fontId="3" fillId="0" borderId="16" applyFont="0" applyFill="0" applyBorder="0" applyProtection="0">
      <alignment horizontal="center"/>
      <protection locked="0"/>
    </xf>
    <xf numFmtId="10" fontId="3" fillId="0" borderId="16" applyFont="0" applyFill="0" applyBorder="0" applyProtection="0">
      <alignment horizontal="center"/>
      <protection locked="0"/>
    </xf>
    <xf numFmtId="10" fontId="3" fillId="0" borderId="16" applyFont="0" applyFill="0" applyBorder="0" applyProtection="0">
      <alignment horizontal="center"/>
      <protection locked="0"/>
    </xf>
    <xf numFmtId="10" fontId="3" fillId="0" borderId="16" applyFont="0" applyFill="0" applyBorder="0" applyProtection="0">
      <alignment horizontal="center"/>
      <protection locked="0"/>
    </xf>
    <xf numFmtId="10" fontId="3" fillId="0" borderId="16" applyFont="0" applyFill="0" applyBorder="0" applyProtection="0">
      <alignment horizontal="center"/>
      <protection locked="0"/>
    </xf>
    <xf numFmtId="10" fontId="3" fillId="0" borderId="16" applyFont="0" applyFill="0" applyBorder="0" applyProtection="0">
      <alignment horizontal="center"/>
      <protection locked="0"/>
    </xf>
    <xf numFmtId="10" fontId="3" fillId="0" borderId="16" applyFont="0" applyFill="0" applyBorder="0" applyProtection="0">
      <alignment horizontal="center"/>
      <protection locked="0"/>
    </xf>
    <xf numFmtId="10" fontId="3" fillId="0" borderId="16" applyFont="0" applyFill="0" applyBorder="0" applyProtection="0">
      <alignment horizontal="center"/>
      <protection locked="0"/>
    </xf>
    <xf numFmtId="10" fontId="3" fillId="0" borderId="16" applyFont="0" applyFill="0" applyBorder="0" applyProtection="0">
      <alignment horizontal="center"/>
      <protection locked="0"/>
    </xf>
    <xf numFmtId="10" fontId="3" fillId="0" borderId="16" applyFont="0" applyFill="0" applyBorder="0" applyProtection="0">
      <alignment horizontal="center"/>
      <protection locked="0"/>
    </xf>
    <xf numFmtId="10" fontId="3" fillId="0" borderId="16" applyFont="0" applyFill="0" applyBorder="0" applyProtection="0">
      <alignment horizontal="center"/>
      <protection locked="0"/>
    </xf>
    <xf numFmtId="10" fontId="3" fillId="0" borderId="16" applyFont="0" applyFill="0" applyBorder="0" applyProtection="0">
      <alignment horizontal="center"/>
      <protection locked="0"/>
    </xf>
    <xf numFmtId="10" fontId="3" fillId="0" borderId="16" applyFont="0" applyFill="0" applyBorder="0" applyProtection="0">
      <alignment horizontal="center"/>
      <protection locked="0"/>
    </xf>
    <xf numFmtId="10" fontId="3" fillId="0" borderId="16" applyFont="0" applyFill="0" applyBorder="0" applyProtection="0">
      <alignment horizontal="center"/>
      <protection locked="0"/>
    </xf>
    <xf numFmtId="10" fontId="3" fillId="0" borderId="16" applyFont="0" applyFill="0" applyBorder="0" applyProtection="0">
      <alignment horizontal="center"/>
      <protection locked="0"/>
    </xf>
    <xf numFmtId="10" fontId="3" fillId="0" borderId="16" applyFont="0" applyFill="0" applyBorder="0" applyProtection="0">
      <alignment horizontal="center"/>
      <protection locked="0"/>
    </xf>
    <xf numFmtId="10" fontId="3" fillId="0" borderId="16" applyFont="0" applyFill="0" applyBorder="0" applyProtection="0">
      <alignment horizontal="center"/>
      <protection locked="0"/>
    </xf>
    <xf numFmtId="10" fontId="3" fillId="0" borderId="16" applyFont="0" applyFill="0" applyBorder="0" applyProtection="0">
      <alignment horizontal="center"/>
      <protection locked="0"/>
    </xf>
    <xf numFmtId="326" fontId="3" fillId="0" borderId="16" applyFont="0" applyFill="0" applyBorder="0" applyProtection="0">
      <alignment horizontal="center"/>
    </xf>
    <xf numFmtId="326" fontId="3" fillId="0" borderId="16" applyFont="0" applyFill="0" applyBorder="0" applyProtection="0">
      <alignment horizontal="center"/>
    </xf>
    <xf numFmtId="326" fontId="3" fillId="0" borderId="16" applyFont="0" applyFill="0" applyBorder="0" applyProtection="0">
      <alignment horizontal="center"/>
    </xf>
    <xf numFmtId="326" fontId="3" fillId="0" borderId="16" applyFont="0" applyFill="0" applyBorder="0" applyProtection="0">
      <alignment horizontal="center"/>
    </xf>
    <xf numFmtId="326" fontId="3" fillId="0" borderId="16" applyFont="0" applyFill="0" applyBorder="0" applyProtection="0">
      <alignment horizontal="center"/>
    </xf>
    <xf numFmtId="326" fontId="3" fillId="0" borderId="16" applyFont="0" applyFill="0" applyBorder="0" applyProtection="0">
      <alignment horizontal="center"/>
    </xf>
    <xf numFmtId="326" fontId="3" fillId="0" borderId="16" applyFont="0" applyFill="0" applyBorder="0" applyProtection="0">
      <alignment horizontal="center"/>
    </xf>
    <xf numFmtId="326" fontId="3" fillId="0" borderId="16" applyFont="0" applyFill="0" applyBorder="0" applyProtection="0">
      <alignment horizontal="center"/>
    </xf>
    <xf numFmtId="326" fontId="3" fillId="0" borderId="16" applyFont="0" applyFill="0" applyBorder="0" applyProtection="0">
      <alignment horizontal="center"/>
    </xf>
    <xf numFmtId="326" fontId="3" fillId="0" borderId="16" applyFont="0" applyFill="0" applyBorder="0" applyProtection="0">
      <alignment horizontal="center"/>
    </xf>
    <xf numFmtId="326" fontId="3" fillId="0" borderId="16" applyFont="0" applyFill="0" applyBorder="0" applyProtection="0">
      <alignment horizontal="center"/>
    </xf>
    <xf numFmtId="326" fontId="3" fillId="0" borderId="16" applyFont="0" applyFill="0" applyBorder="0" applyProtection="0">
      <alignment horizontal="center"/>
    </xf>
    <xf numFmtId="326" fontId="3" fillId="0" borderId="16" applyFont="0" applyFill="0" applyBorder="0" applyProtection="0">
      <alignment horizontal="center"/>
    </xf>
    <xf numFmtId="326" fontId="3" fillId="0" borderId="16" applyFont="0" applyFill="0" applyBorder="0" applyProtection="0">
      <alignment horizontal="center"/>
    </xf>
    <xf numFmtId="326" fontId="3" fillId="0" borderId="16" applyFont="0" applyFill="0" applyBorder="0" applyProtection="0">
      <alignment horizontal="center"/>
    </xf>
    <xf numFmtId="326" fontId="3" fillId="0" borderId="16" applyFont="0" applyFill="0" applyBorder="0" applyProtection="0">
      <alignment horizontal="center"/>
    </xf>
    <xf numFmtId="326" fontId="3" fillId="0" borderId="16" applyFont="0" applyFill="0" applyBorder="0" applyProtection="0">
      <alignment horizontal="center"/>
    </xf>
    <xf numFmtId="326" fontId="3" fillId="0" borderId="16" applyFont="0" applyFill="0" applyBorder="0" applyProtection="0">
      <alignment horizontal="center"/>
    </xf>
    <xf numFmtId="326" fontId="3" fillId="0" borderId="16" applyFont="0" applyFill="0" applyBorder="0" applyProtection="0">
      <alignment horizontal="center"/>
    </xf>
    <xf numFmtId="326" fontId="3" fillId="0" borderId="16" applyFont="0" applyFill="0" applyBorder="0" applyProtection="0">
      <alignment horizontal="center"/>
    </xf>
    <xf numFmtId="326" fontId="3" fillId="0" borderId="16" applyFont="0" applyFill="0" applyBorder="0" applyProtection="0">
      <alignment horizontal="center"/>
    </xf>
    <xf numFmtId="326" fontId="3" fillId="0" borderId="16" applyFont="0" applyFill="0" applyBorder="0" applyProtection="0">
      <alignment horizontal="center"/>
    </xf>
    <xf numFmtId="326" fontId="3" fillId="0" borderId="16" applyFont="0" applyFill="0" applyBorder="0" applyProtection="0">
      <alignment horizontal="center"/>
    </xf>
    <xf numFmtId="326" fontId="3" fillId="0" borderId="16" applyFont="0" applyFill="0" applyBorder="0" applyProtection="0">
      <alignment horizontal="center"/>
    </xf>
    <xf numFmtId="326" fontId="3" fillId="0" borderId="16" applyFont="0" applyFill="0" applyBorder="0" applyProtection="0">
      <alignment horizontal="center"/>
    </xf>
    <xf numFmtId="326" fontId="3" fillId="0" borderId="16" applyFont="0" applyFill="0" applyBorder="0" applyProtection="0">
      <alignment horizontal="center"/>
    </xf>
    <xf numFmtId="326" fontId="3" fillId="0" borderId="16" applyFont="0" applyFill="0" applyBorder="0" applyProtection="0">
      <alignment horizontal="center"/>
    </xf>
    <xf numFmtId="326" fontId="3" fillId="0" borderId="16" applyFont="0" applyFill="0" applyBorder="0" applyProtection="0">
      <alignment horizontal="center"/>
    </xf>
    <xf numFmtId="326" fontId="3" fillId="0" borderId="16" applyFont="0" applyFill="0" applyBorder="0" applyProtection="0">
      <alignment horizontal="center"/>
    </xf>
    <xf numFmtId="326" fontId="3" fillId="0" borderId="16" applyFont="0" applyFill="0" applyBorder="0" applyProtection="0">
      <alignment horizontal="center"/>
    </xf>
    <xf numFmtId="326" fontId="3" fillId="0" borderId="16" applyFont="0" applyFill="0" applyBorder="0" applyProtection="0">
      <alignment horizontal="center"/>
    </xf>
    <xf numFmtId="326" fontId="3" fillId="0" borderId="16" applyFont="0" applyFill="0" applyBorder="0" applyProtection="0">
      <alignment horizontal="center"/>
    </xf>
    <xf numFmtId="326" fontId="3" fillId="0" borderId="16" applyFont="0" applyFill="0" applyBorder="0" applyProtection="0">
      <alignment horizontal="center"/>
    </xf>
    <xf numFmtId="326" fontId="3" fillId="0" borderId="16" applyFont="0" applyFill="0" applyBorder="0" applyProtection="0">
      <alignment horizontal="center"/>
    </xf>
    <xf numFmtId="326" fontId="3" fillId="0" borderId="16" applyFont="0" applyFill="0" applyBorder="0" applyProtection="0">
      <alignment horizontal="center"/>
    </xf>
    <xf numFmtId="326" fontId="3" fillId="0" borderId="16" applyFont="0" applyFill="0" applyBorder="0" applyProtection="0">
      <alignment horizontal="center"/>
    </xf>
    <xf numFmtId="326" fontId="3" fillId="0" borderId="16" applyFont="0" applyFill="0" applyBorder="0" applyProtection="0">
      <alignment horizontal="center"/>
    </xf>
    <xf numFmtId="326" fontId="3" fillId="0" borderId="16" applyFont="0" applyFill="0" applyBorder="0" applyProtection="0">
      <alignment horizontal="center"/>
    </xf>
    <xf numFmtId="326" fontId="3" fillId="0" borderId="16" applyFont="0" applyFill="0" applyBorder="0" applyProtection="0">
      <alignment horizontal="center"/>
    </xf>
    <xf numFmtId="326" fontId="3" fillId="0" borderId="16" applyFont="0" applyFill="0" applyBorder="0" applyProtection="0">
      <alignment horizontal="center"/>
    </xf>
    <xf numFmtId="326" fontId="3" fillId="0" borderId="16" applyFont="0" applyFill="0" applyBorder="0" applyProtection="0">
      <alignment horizontal="center"/>
    </xf>
    <xf numFmtId="326" fontId="3" fillId="0" borderId="16" applyFont="0" applyFill="0" applyBorder="0" applyProtection="0">
      <alignment horizontal="center"/>
    </xf>
    <xf numFmtId="326" fontId="3" fillId="0" borderId="16" applyFont="0" applyFill="0" applyBorder="0" applyProtection="0">
      <alignment horizontal="center"/>
    </xf>
    <xf numFmtId="326" fontId="3" fillId="0" borderId="16" applyFont="0" applyFill="0" applyBorder="0" applyProtection="0">
      <alignment horizontal="center"/>
    </xf>
    <xf numFmtId="326" fontId="3" fillId="0" borderId="16" applyFont="0" applyFill="0" applyBorder="0" applyProtection="0">
      <alignment horizontal="center"/>
    </xf>
    <xf numFmtId="326" fontId="3" fillId="0" borderId="16" applyFont="0" applyFill="0" applyBorder="0" applyProtection="0">
      <alignment horizontal="center"/>
    </xf>
    <xf numFmtId="326" fontId="3" fillId="0" borderId="16" applyFont="0" applyFill="0" applyBorder="0" applyProtection="0">
      <alignment horizontal="center"/>
    </xf>
    <xf numFmtId="326" fontId="3" fillId="0" borderId="16" applyFont="0" applyFill="0" applyBorder="0" applyProtection="0">
      <alignment horizontal="center"/>
    </xf>
    <xf numFmtId="326" fontId="3" fillId="0" borderId="16" applyFont="0" applyFill="0" applyBorder="0" applyProtection="0">
      <alignment horizontal="center"/>
    </xf>
    <xf numFmtId="326" fontId="3" fillId="0" borderId="16" applyFont="0" applyFill="0" applyBorder="0" applyProtection="0">
      <alignment horizontal="center"/>
    </xf>
    <xf numFmtId="326" fontId="3" fillId="0" borderId="16" applyFont="0" applyFill="0" applyBorder="0" applyProtection="0">
      <alignment horizontal="center"/>
    </xf>
    <xf numFmtId="326" fontId="3" fillId="0" borderId="16" applyFont="0" applyFill="0" applyBorder="0" applyProtection="0">
      <alignment horizontal="center"/>
    </xf>
    <xf numFmtId="326" fontId="3" fillId="0" borderId="16" applyFont="0" applyFill="0" applyBorder="0" applyProtection="0">
      <alignment horizontal="center"/>
    </xf>
    <xf numFmtId="326" fontId="3" fillId="0" borderId="16" applyFont="0" applyFill="0" applyBorder="0" applyProtection="0">
      <alignment horizontal="center"/>
    </xf>
    <xf numFmtId="326" fontId="3" fillId="0" borderId="16" applyFont="0" applyFill="0" applyBorder="0" applyProtection="0">
      <alignment horizontal="center"/>
    </xf>
    <xf numFmtId="326" fontId="3" fillId="0" borderId="16" applyFont="0" applyFill="0" applyBorder="0" applyProtection="0">
      <alignment horizontal="center"/>
    </xf>
    <xf numFmtId="326" fontId="3" fillId="0" borderId="16" applyFont="0" applyFill="0" applyBorder="0" applyProtection="0">
      <alignment horizontal="center"/>
    </xf>
    <xf numFmtId="326" fontId="3" fillId="0" borderId="16" applyFont="0" applyFill="0" applyBorder="0" applyProtection="0">
      <alignment horizontal="center"/>
    </xf>
    <xf numFmtId="326" fontId="3" fillId="0" borderId="16" applyFont="0" applyFill="0" applyBorder="0" applyProtection="0">
      <alignment horizontal="center"/>
    </xf>
    <xf numFmtId="326" fontId="3" fillId="0" borderId="16" applyFont="0" applyFill="0" applyBorder="0" applyProtection="0">
      <alignment horizontal="center"/>
    </xf>
    <xf numFmtId="326" fontId="3" fillId="0" borderId="16" applyFont="0" applyFill="0" applyBorder="0" applyProtection="0">
      <alignment horizontal="center"/>
    </xf>
    <xf numFmtId="326" fontId="3" fillId="0" borderId="16" applyFont="0" applyFill="0" applyBorder="0" applyProtection="0">
      <alignment horizontal="center"/>
    </xf>
    <xf numFmtId="326" fontId="3" fillId="0" borderId="16" applyFont="0" applyFill="0" applyBorder="0" applyProtection="0">
      <alignment horizontal="center"/>
    </xf>
    <xf numFmtId="326" fontId="3" fillId="0" borderId="16" applyFont="0" applyFill="0" applyBorder="0" applyProtection="0">
      <alignment horizontal="center"/>
    </xf>
    <xf numFmtId="326" fontId="3" fillId="0" borderId="16" applyFont="0" applyFill="0" applyBorder="0" applyProtection="0">
      <alignment horizontal="center"/>
    </xf>
    <xf numFmtId="326" fontId="3" fillId="0" borderId="16" applyFont="0" applyFill="0" applyBorder="0" applyProtection="0">
      <alignment horizontal="center"/>
    </xf>
    <xf numFmtId="326" fontId="3" fillId="0" borderId="16" applyFont="0" applyFill="0" applyBorder="0" applyProtection="0">
      <alignment horizontal="center"/>
    </xf>
    <xf numFmtId="326" fontId="3" fillId="0" borderId="16" applyFont="0" applyFill="0" applyBorder="0" applyProtection="0">
      <alignment horizontal="center"/>
    </xf>
    <xf numFmtId="326" fontId="3" fillId="0" borderId="16" applyFont="0" applyFill="0" applyBorder="0" applyProtection="0">
      <alignment horizontal="center"/>
    </xf>
    <xf numFmtId="326" fontId="3" fillId="0" borderId="16" applyFont="0" applyFill="0" applyBorder="0" applyProtection="0">
      <alignment horizontal="center"/>
    </xf>
    <xf numFmtId="326" fontId="3" fillId="0" borderId="16" applyFont="0" applyFill="0" applyBorder="0" applyProtection="0">
      <alignment horizontal="center"/>
    </xf>
    <xf numFmtId="326" fontId="3" fillId="0" borderId="16" applyFont="0" applyFill="0" applyBorder="0" applyProtection="0">
      <alignment horizontal="center"/>
    </xf>
    <xf numFmtId="326" fontId="3" fillId="0" borderId="16" applyFont="0" applyFill="0" applyBorder="0" applyProtection="0">
      <alignment horizontal="center"/>
    </xf>
    <xf numFmtId="326" fontId="3" fillId="0" borderId="16" applyFont="0" applyFill="0" applyBorder="0" applyProtection="0">
      <alignment horizontal="center"/>
    </xf>
    <xf numFmtId="326" fontId="3" fillId="0" borderId="16" applyFont="0" applyFill="0" applyBorder="0" applyProtection="0">
      <alignment horizontal="center"/>
    </xf>
    <xf numFmtId="326" fontId="3" fillId="0" borderId="16" applyFont="0" applyFill="0" applyBorder="0" applyProtection="0">
      <alignment horizontal="center"/>
    </xf>
    <xf numFmtId="326" fontId="3" fillId="0" borderId="16" applyFont="0" applyFill="0" applyBorder="0" applyProtection="0">
      <alignment horizontal="center"/>
    </xf>
    <xf numFmtId="326" fontId="3" fillId="0" borderId="16" applyFont="0" applyFill="0" applyBorder="0" applyProtection="0">
      <alignment horizontal="center"/>
    </xf>
    <xf numFmtId="326" fontId="3" fillId="0" borderId="16" applyFont="0" applyFill="0" applyBorder="0" applyProtection="0">
      <alignment horizontal="center"/>
    </xf>
    <xf numFmtId="326" fontId="3" fillId="0" borderId="16" applyFont="0" applyFill="0" applyBorder="0" applyProtection="0">
      <alignment horizontal="center"/>
    </xf>
    <xf numFmtId="326" fontId="3" fillId="0" borderId="16" applyFont="0" applyFill="0" applyBorder="0" applyProtection="0">
      <alignment horizontal="center"/>
    </xf>
    <xf numFmtId="326" fontId="3" fillId="0" borderId="16" applyFont="0" applyFill="0" applyBorder="0" applyProtection="0">
      <alignment horizontal="center"/>
    </xf>
    <xf numFmtId="326" fontId="3" fillId="0" borderId="16" applyFont="0" applyFill="0" applyBorder="0" applyProtection="0">
      <alignment horizontal="center"/>
    </xf>
    <xf numFmtId="326" fontId="3" fillId="0" borderId="16" applyFont="0" applyFill="0" applyBorder="0" applyProtection="0">
      <alignment horizontal="center"/>
    </xf>
    <xf numFmtId="326" fontId="3" fillId="0" borderId="16" applyFont="0" applyFill="0" applyBorder="0" applyProtection="0">
      <alignment horizontal="center"/>
    </xf>
    <xf numFmtId="326" fontId="3" fillId="0" borderId="16" applyFont="0" applyFill="0" applyBorder="0" applyProtection="0">
      <alignment horizontal="center"/>
    </xf>
    <xf numFmtId="326" fontId="3" fillId="0" borderId="16" applyFont="0" applyFill="0" applyBorder="0" applyProtection="0">
      <alignment horizontal="center"/>
    </xf>
    <xf numFmtId="326" fontId="3" fillId="0" borderId="16" applyFont="0" applyFill="0" applyBorder="0" applyProtection="0">
      <alignment horizontal="center"/>
    </xf>
    <xf numFmtId="326" fontId="3" fillId="0" borderId="16" applyFont="0" applyFill="0" applyBorder="0" applyProtection="0">
      <alignment horizontal="center"/>
    </xf>
    <xf numFmtId="326" fontId="3" fillId="0" borderId="16" applyFont="0" applyFill="0" applyBorder="0" applyProtection="0">
      <alignment horizontal="center"/>
    </xf>
    <xf numFmtId="326" fontId="3" fillId="0" borderId="16" applyFont="0" applyFill="0" applyBorder="0" applyProtection="0">
      <alignment horizontal="center"/>
    </xf>
    <xf numFmtId="326" fontId="3" fillId="0" borderId="16" applyFont="0" applyFill="0" applyBorder="0" applyProtection="0">
      <alignment horizontal="center"/>
    </xf>
    <xf numFmtId="326" fontId="3" fillId="0" borderId="16" applyFont="0" applyFill="0" applyBorder="0" applyProtection="0">
      <alignment horizontal="center"/>
    </xf>
    <xf numFmtId="326" fontId="3" fillId="0" borderId="16" applyFont="0" applyFill="0" applyBorder="0" applyProtection="0">
      <alignment horizontal="center"/>
    </xf>
    <xf numFmtId="326" fontId="3" fillId="0" borderId="16" applyFont="0" applyFill="0" applyBorder="0" applyProtection="0">
      <alignment horizontal="center"/>
    </xf>
    <xf numFmtId="326" fontId="3" fillId="0" borderId="16" applyFont="0" applyFill="0" applyBorder="0" applyProtection="0">
      <alignment horizontal="center"/>
    </xf>
    <xf numFmtId="326" fontId="3" fillId="0" borderId="16" applyFont="0" applyFill="0" applyBorder="0" applyProtection="0">
      <alignment horizontal="center"/>
    </xf>
    <xf numFmtId="326" fontId="3" fillId="0" borderId="16" applyFont="0" applyFill="0" applyBorder="0" applyProtection="0">
      <alignment horizontal="center"/>
    </xf>
    <xf numFmtId="326" fontId="3" fillId="0" borderId="16" applyFont="0" applyFill="0" applyBorder="0" applyProtection="0">
      <alignment horizontal="center"/>
    </xf>
    <xf numFmtId="326" fontId="3" fillId="0" borderId="16" applyFont="0" applyFill="0" applyBorder="0" applyProtection="0">
      <alignment horizontal="center"/>
    </xf>
    <xf numFmtId="326" fontId="3" fillId="0" borderId="16" applyFont="0" applyFill="0" applyBorder="0" applyProtection="0">
      <alignment horizontal="center"/>
    </xf>
    <xf numFmtId="326" fontId="3" fillId="0" borderId="16" applyFont="0" applyFill="0" applyBorder="0" applyProtection="0">
      <alignment horizontal="center"/>
    </xf>
    <xf numFmtId="326" fontId="3" fillId="0" borderId="16" applyFont="0" applyFill="0" applyBorder="0" applyProtection="0">
      <alignment horizontal="center"/>
    </xf>
    <xf numFmtId="326" fontId="3" fillId="0" borderId="16" applyFont="0" applyFill="0" applyBorder="0" applyProtection="0">
      <alignment horizontal="center"/>
    </xf>
    <xf numFmtId="326" fontId="3" fillId="0" borderId="16" applyFont="0" applyFill="0" applyBorder="0" applyProtection="0">
      <alignment horizontal="center"/>
    </xf>
    <xf numFmtId="326" fontId="3" fillId="0" borderId="16" applyFont="0" applyFill="0" applyBorder="0" applyProtection="0">
      <alignment horizontal="center"/>
    </xf>
    <xf numFmtId="326" fontId="3" fillId="0" borderId="16" applyFont="0" applyFill="0" applyBorder="0" applyProtection="0">
      <alignment horizontal="center"/>
    </xf>
    <xf numFmtId="326" fontId="3" fillId="0" borderId="16" applyFont="0" applyFill="0" applyBorder="0" applyProtection="0">
      <alignment horizontal="center"/>
    </xf>
    <xf numFmtId="326" fontId="3" fillId="0" borderId="16" applyFont="0" applyFill="0" applyBorder="0" applyProtection="0">
      <alignment horizontal="center"/>
    </xf>
    <xf numFmtId="326" fontId="3" fillId="0" borderId="16" applyFont="0" applyFill="0" applyBorder="0" applyProtection="0">
      <alignment horizontal="center"/>
    </xf>
    <xf numFmtId="326" fontId="3" fillId="0" borderId="16" applyFont="0" applyFill="0" applyBorder="0" applyProtection="0">
      <alignment horizontal="center"/>
    </xf>
    <xf numFmtId="326" fontId="3" fillId="0" borderId="16" applyFont="0" applyFill="0" applyBorder="0" applyProtection="0">
      <alignment horizontal="center"/>
    </xf>
    <xf numFmtId="326" fontId="3" fillId="0" borderId="16" applyFont="0" applyFill="0" applyBorder="0" applyProtection="0">
      <alignment horizontal="center"/>
    </xf>
    <xf numFmtId="326" fontId="3" fillId="0" borderId="16" applyFont="0" applyFill="0" applyBorder="0" applyProtection="0">
      <alignment horizontal="center"/>
    </xf>
    <xf numFmtId="326" fontId="3" fillId="0" borderId="16" applyFont="0" applyFill="0" applyBorder="0" applyProtection="0">
      <alignment horizontal="center"/>
    </xf>
    <xf numFmtId="326" fontId="3" fillId="0" borderId="16" applyFont="0" applyFill="0" applyBorder="0" applyProtection="0">
      <alignment horizontal="center"/>
    </xf>
    <xf numFmtId="326" fontId="3" fillId="0" borderId="16" applyFont="0" applyFill="0" applyBorder="0" applyProtection="0">
      <alignment horizontal="center"/>
    </xf>
    <xf numFmtId="326" fontId="3" fillId="0" borderId="16" applyFont="0" applyFill="0" applyBorder="0" applyProtection="0">
      <alignment horizontal="center"/>
    </xf>
    <xf numFmtId="326" fontId="3" fillId="0" borderId="16" applyFont="0" applyFill="0" applyBorder="0" applyProtection="0">
      <alignment horizontal="center"/>
    </xf>
    <xf numFmtId="326" fontId="3" fillId="0" borderId="16" applyFont="0" applyFill="0" applyBorder="0" applyProtection="0">
      <alignment horizontal="center"/>
    </xf>
    <xf numFmtId="326" fontId="3" fillId="0" borderId="16" applyFont="0" applyFill="0" applyBorder="0" applyProtection="0">
      <alignment horizontal="center"/>
    </xf>
    <xf numFmtId="326" fontId="3" fillId="0" borderId="16" applyFont="0" applyFill="0" applyBorder="0" applyProtection="0">
      <alignment horizontal="center"/>
    </xf>
    <xf numFmtId="326" fontId="3" fillId="0" borderId="16" applyFont="0" applyFill="0" applyBorder="0" applyProtection="0">
      <alignment horizontal="center"/>
    </xf>
    <xf numFmtId="326" fontId="3" fillId="0" borderId="16" applyFont="0" applyFill="0" applyBorder="0" applyProtection="0">
      <alignment horizontal="center"/>
    </xf>
    <xf numFmtId="326" fontId="3" fillId="0" borderId="16" applyFont="0" applyFill="0" applyBorder="0" applyProtection="0">
      <alignment horizontal="center"/>
    </xf>
    <xf numFmtId="326" fontId="3" fillId="0" borderId="16" applyFont="0" applyFill="0" applyBorder="0" applyProtection="0">
      <alignment horizontal="center"/>
    </xf>
    <xf numFmtId="326" fontId="3" fillId="0" borderId="16" applyFont="0" applyFill="0" applyBorder="0" applyProtection="0">
      <alignment horizontal="center"/>
    </xf>
    <xf numFmtId="326" fontId="3" fillId="0" borderId="16" applyFont="0" applyFill="0" applyBorder="0" applyProtection="0">
      <alignment horizontal="center"/>
    </xf>
    <xf numFmtId="326" fontId="3" fillId="0" borderId="16" applyFont="0" applyFill="0" applyBorder="0" applyProtection="0">
      <alignment horizontal="center"/>
    </xf>
    <xf numFmtId="326" fontId="3" fillId="0" borderId="16" applyFont="0" applyFill="0" applyBorder="0" applyProtection="0">
      <alignment horizontal="center"/>
    </xf>
    <xf numFmtId="326" fontId="3" fillId="0" borderId="16" applyFont="0" applyFill="0" applyBorder="0" applyProtection="0">
      <alignment horizontal="center"/>
    </xf>
    <xf numFmtId="326" fontId="3" fillId="0" borderId="16" applyFont="0" applyFill="0" applyBorder="0" applyProtection="0">
      <alignment horizontal="center"/>
    </xf>
    <xf numFmtId="326" fontId="3" fillId="0" borderId="16" applyFont="0" applyFill="0" applyBorder="0" applyProtection="0">
      <alignment horizontal="center"/>
    </xf>
    <xf numFmtId="326" fontId="3" fillId="0" borderId="16" applyFont="0" applyFill="0" applyBorder="0" applyProtection="0">
      <alignment horizontal="center"/>
    </xf>
    <xf numFmtId="326" fontId="3" fillId="0" borderId="16" applyFont="0" applyFill="0" applyBorder="0" applyProtection="0">
      <alignment horizontal="center"/>
    </xf>
    <xf numFmtId="326" fontId="3" fillId="0" borderId="16" applyFont="0" applyFill="0" applyBorder="0" applyProtection="0">
      <alignment horizontal="center"/>
    </xf>
    <xf numFmtId="326" fontId="3" fillId="0" borderId="16" applyFont="0" applyFill="0" applyBorder="0" applyProtection="0">
      <alignment horizontal="center"/>
    </xf>
    <xf numFmtId="326" fontId="3" fillId="0" borderId="16" applyFont="0" applyFill="0" applyBorder="0" applyProtection="0">
      <alignment horizontal="center"/>
    </xf>
    <xf numFmtId="326" fontId="3" fillId="0" borderId="16" applyFont="0" applyFill="0" applyBorder="0" applyProtection="0">
      <alignment horizontal="center"/>
    </xf>
    <xf numFmtId="326" fontId="3" fillId="0" borderId="16" applyFont="0" applyFill="0" applyBorder="0" applyProtection="0">
      <alignment horizontal="center"/>
    </xf>
    <xf numFmtId="326" fontId="3" fillId="0" borderId="16" applyFont="0" applyFill="0" applyBorder="0" applyProtection="0">
      <alignment horizontal="center"/>
    </xf>
    <xf numFmtId="326" fontId="3" fillId="0" borderId="16" applyFont="0" applyFill="0" applyBorder="0" applyProtection="0">
      <alignment horizontal="center"/>
    </xf>
    <xf numFmtId="326" fontId="3" fillId="0" borderId="16" applyFont="0" applyFill="0" applyBorder="0" applyProtection="0">
      <alignment horizontal="center"/>
    </xf>
    <xf numFmtId="326" fontId="3" fillId="0" borderId="16" applyFont="0" applyFill="0" applyBorder="0" applyProtection="0">
      <alignment horizontal="center"/>
    </xf>
    <xf numFmtId="326" fontId="3" fillId="0" borderId="16" applyFont="0" applyFill="0" applyBorder="0" applyProtection="0">
      <alignment horizontal="center"/>
    </xf>
    <xf numFmtId="326" fontId="3" fillId="0" borderId="16" applyFont="0" applyFill="0" applyBorder="0" applyProtection="0">
      <alignment horizontal="center"/>
    </xf>
    <xf numFmtId="326" fontId="3" fillId="0" borderId="16" applyFont="0" applyFill="0" applyBorder="0" applyProtection="0">
      <alignment horizontal="center"/>
    </xf>
    <xf numFmtId="326" fontId="3" fillId="0" borderId="16" applyFont="0" applyFill="0" applyBorder="0" applyProtection="0">
      <alignment horizontal="center"/>
    </xf>
    <xf numFmtId="326" fontId="3" fillId="0" borderId="16" applyFont="0" applyFill="0" applyBorder="0" applyProtection="0">
      <alignment horizontal="center"/>
    </xf>
    <xf numFmtId="326" fontId="3" fillId="0" borderId="16" applyFont="0" applyFill="0" applyBorder="0" applyProtection="0">
      <alignment horizontal="center"/>
    </xf>
    <xf numFmtId="326" fontId="3" fillId="0" borderId="16" applyFont="0" applyFill="0" applyBorder="0" applyProtection="0">
      <alignment horizontal="center"/>
    </xf>
    <xf numFmtId="326" fontId="3" fillId="0" borderId="16" applyFont="0" applyFill="0" applyBorder="0" applyProtection="0">
      <alignment horizontal="center"/>
    </xf>
    <xf numFmtId="326" fontId="3" fillId="0" borderId="16" applyFont="0" applyFill="0" applyBorder="0" applyProtection="0">
      <alignment horizontal="center"/>
    </xf>
    <xf numFmtId="326" fontId="3" fillId="0" borderId="16" applyFont="0" applyFill="0" applyBorder="0" applyProtection="0">
      <alignment horizontal="center"/>
    </xf>
    <xf numFmtId="326" fontId="3" fillId="0" borderId="16" applyFont="0" applyFill="0" applyBorder="0" applyProtection="0">
      <alignment horizontal="center"/>
    </xf>
    <xf numFmtId="326" fontId="3" fillId="0" borderId="16" applyFont="0" applyFill="0" applyBorder="0" applyProtection="0">
      <alignment horizontal="center"/>
    </xf>
    <xf numFmtId="326" fontId="3" fillId="0" borderId="16" applyFont="0" applyFill="0" applyBorder="0" applyProtection="0">
      <alignment horizontal="center"/>
    </xf>
    <xf numFmtId="326" fontId="3" fillId="0" borderId="16" applyFont="0" applyFill="0" applyBorder="0" applyProtection="0">
      <alignment horizontal="center"/>
    </xf>
    <xf numFmtId="326" fontId="3" fillId="0" borderId="16" applyFont="0" applyFill="0" applyBorder="0" applyProtection="0">
      <alignment horizontal="center"/>
    </xf>
    <xf numFmtId="326" fontId="3" fillId="0" borderId="16" applyFont="0" applyFill="0" applyBorder="0" applyProtection="0">
      <alignment horizontal="center"/>
    </xf>
    <xf numFmtId="326" fontId="3" fillId="0" borderId="16" applyFont="0" applyFill="0" applyBorder="0" applyProtection="0">
      <alignment horizontal="center"/>
    </xf>
    <xf numFmtId="326" fontId="3" fillId="0" borderId="16" applyFont="0" applyFill="0" applyBorder="0" applyProtection="0">
      <alignment horizontal="center"/>
    </xf>
    <xf numFmtId="326" fontId="3" fillId="0" borderId="16" applyFont="0" applyFill="0" applyBorder="0" applyProtection="0">
      <alignment horizontal="center"/>
    </xf>
    <xf numFmtId="326" fontId="3" fillId="0" borderId="16" applyFont="0" applyFill="0" applyBorder="0" applyProtection="0">
      <alignment horizontal="center"/>
    </xf>
    <xf numFmtId="326" fontId="3" fillId="0" borderId="16" applyFont="0" applyFill="0" applyBorder="0" applyProtection="0">
      <alignment horizontal="center"/>
    </xf>
    <xf numFmtId="326" fontId="3" fillId="0" borderId="16" applyFont="0" applyFill="0" applyBorder="0" applyProtection="0">
      <alignment horizontal="center"/>
    </xf>
    <xf numFmtId="326" fontId="3" fillId="0" borderId="16" applyFont="0" applyFill="0" applyBorder="0" applyProtection="0">
      <alignment horizontal="center"/>
    </xf>
    <xf numFmtId="326" fontId="3" fillId="0" borderId="16" applyFont="0" applyFill="0" applyBorder="0" applyProtection="0">
      <alignment horizontal="center"/>
    </xf>
    <xf numFmtId="326" fontId="3" fillId="0" borderId="16" applyFont="0" applyFill="0" applyBorder="0" applyProtection="0">
      <alignment horizontal="center"/>
    </xf>
    <xf numFmtId="326" fontId="3" fillId="0" borderId="16" applyFont="0" applyFill="0" applyBorder="0" applyProtection="0">
      <alignment horizontal="center"/>
    </xf>
    <xf numFmtId="326" fontId="3" fillId="0" borderId="16" applyFont="0" applyFill="0" applyBorder="0" applyProtection="0">
      <alignment horizontal="center"/>
    </xf>
    <xf numFmtId="326" fontId="3" fillId="0" borderId="16" applyFont="0" applyFill="0" applyBorder="0" applyProtection="0">
      <alignment horizontal="center"/>
    </xf>
    <xf numFmtId="326" fontId="3" fillId="0" borderId="16" applyFont="0" applyFill="0" applyBorder="0" applyProtection="0">
      <alignment horizontal="center"/>
    </xf>
    <xf numFmtId="326" fontId="3" fillId="0" borderId="16" applyFont="0" applyFill="0" applyBorder="0" applyProtection="0">
      <alignment horizontal="center"/>
    </xf>
    <xf numFmtId="326" fontId="3" fillId="0" borderId="16" applyFont="0" applyFill="0" applyBorder="0" applyProtection="0">
      <alignment horizontal="center"/>
    </xf>
    <xf numFmtId="326" fontId="3" fillId="0" borderId="16" applyFont="0" applyFill="0" applyBorder="0" applyProtection="0">
      <alignment horizontal="center"/>
    </xf>
    <xf numFmtId="326" fontId="3" fillId="0" borderId="16" applyFont="0" applyFill="0" applyBorder="0" applyProtection="0">
      <alignment horizontal="center"/>
    </xf>
    <xf numFmtId="326" fontId="3" fillId="0" borderId="16" applyFont="0" applyFill="0" applyBorder="0" applyProtection="0">
      <alignment horizontal="center"/>
    </xf>
    <xf numFmtId="326" fontId="3" fillId="0" borderId="16" applyFont="0" applyFill="0" applyBorder="0" applyProtection="0">
      <alignment horizontal="center"/>
    </xf>
    <xf numFmtId="326" fontId="3" fillId="0" borderId="16" applyFont="0" applyFill="0" applyBorder="0" applyProtection="0">
      <alignment horizontal="center"/>
    </xf>
    <xf numFmtId="326" fontId="3" fillId="0" borderId="16" applyFont="0" applyFill="0" applyBorder="0" applyProtection="0">
      <alignment horizontal="center"/>
    </xf>
    <xf numFmtId="326" fontId="3" fillId="0" borderId="16" applyFont="0" applyFill="0" applyBorder="0" applyProtection="0">
      <alignment horizontal="center"/>
    </xf>
    <xf numFmtId="326" fontId="3" fillId="0" borderId="16" applyFont="0" applyFill="0" applyBorder="0" applyProtection="0">
      <alignment horizontal="center"/>
    </xf>
    <xf numFmtId="326" fontId="3" fillId="0" borderId="16" applyFont="0" applyFill="0" applyBorder="0" applyProtection="0">
      <alignment horizontal="center"/>
    </xf>
    <xf numFmtId="326" fontId="3" fillId="0" borderId="16" applyFont="0" applyFill="0" applyBorder="0" applyProtection="0">
      <alignment horizontal="center"/>
    </xf>
    <xf numFmtId="326" fontId="3" fillId="0" borderId="16" applyFont="0" applyFill="0" applyBorder="0" applyProtection="0">
      <alignment horizontal="center"/>
    </xf>
    <xf numFmtId="326" fontId="3" fillId="0" borderId="16" applyFont="0" applyFill="0" applyBorder="0" applyProtection="0">
      <alignment horizontal="center"/>
    </xf>
    <xf numFmtId="326" fontId="3" fillId="0" borderId="16" applyFont="0" applyFill="0" applyBorder="0" applyProtection="0">
      <alignment horizontal="center"/>
    </xf>
    <xf numFmtId="326" fontId="3" fillId="0" borderId="16" applyFont="0" applyFill="0" applyBorder="0" applyProtection="0">
      <alignment horizontal="center"/>
    </xf>
    <xf numFmtId="326" fontId="3" fillId="0" borderId="16" applyFont="0" applyFill="0" applyBorder="0" applyProtection="0">
      <alignment horizontal="center"/>
    </xf>
    <xf numFmtId="326" fontId="3" fillId="0" borderId="16" applyFont="0" applyFill="0" applyBorder="0" applyProtection="0">
      <alignment horizontal="center"/>
    </xf>
    <xf numFmtId="326" fontId="3" fillId="0" borderId="16" applyFont="0" applyFill="0" applyBorder="0" applyProtection="0">
      <alignment horizontal="center"/>
    </xf>
    <xf numFmtId="326" fontId="3" fillId="0" borderId="16" applyFont="0" applyFill="0" applyBorder="0" applyProtection="0">
      <alignment horizontal="center"/>
    </xf>
    <xf numFmtId="326" fontId="3" fillId="0" borderId="16" applyFont="0" applyFill="0" applyBorder="0" applyProtection="0">
      <alignment horizontal="center"/>
    </xf>
    <xf numFmtId="326" fontId="3" fillId="0" borderId="16" applyFont="0" applyFill="0" applyBorder="0" applyProtection="0">
      <alignment horizontal="center"/>
    </xf>
    <xf numFmtId="326" fontId="3" fillId="0" borderId="16" applyFont="0" applyFill="0" applyBorder="0" applyProtection="0">
      <alignment horizontal="center"/>
    </xf>
    <xf numFmtId="326" fontId="3" fillId="0" borderId="16" applyFont="0" applyFill="0" applyBorder="0" applyProtection="0">
      <alignment horizontal="center"/>
    </xf>
    <xf numFmtId="326" fontId="3" fillId="0" borderId="16" applyFont="0" applyFill="0" applyBorder="0" applyProtection="0">
      <alignment horizontal="center"/>
    </xf>
    <xf numFmtId="326" fontId="3" fillId="0" borderId="16" applyFont="0" applyFill="0" applyBorder="0" applyProtection="0">
      <alignment horizontal="center"/>
    </xf>
    <xf numFmtId="326" fontId="3" fillId="0" borderId="16" applyFont="0" applyFill="0" applyBorder="0" applyProtection="0">
      <alignment horizontal="center"/>
    </xf>
    <xf numFmtId="326" fontId="3" fillId="0" borderId="16" applyFont="0" applyFill="0" applyBorder="0" applyProtection="0">
      <alignment horizontal="center"/>
    </xf>
    <xf numFmtId="326" fontId="3" fillId="0" borderId="16" applyFont="0" applyFill="0" applyBorder="0" applyProtection="0">
      <alignment horizontal="center"/>
    </xf>
    <xf numFmtId="326" fontId="3" fillId="0" borderId="16" applyFont="0" applyFill="0" applyBorder="0" applyProtection="0">
      <alignment horizontal="center"/>
    </xf>
    <xf numFmtId="326" fontId="3" fillId="0" borderId="16" applyFont="0" applyFill="0" applyBorder="0" applyProtection="0">
      <alignment horizontal="center"/>
    </xf>
    <xf numFmtId="326" fontId="3" fillId="0" borderId="16" applyFont="0" applyFill="0" applyBorder="0" applyProtection="0">
      <alignment horizontal="center"/>
    </xf>
    <xf numFmtId="326" fontId="3" fillId="0" borderId="16" applyFont="0" applyFill="0" applyBorder="0" applyProtection="0">
      <alignment horizontal="center"/>
    </xf>
    <xf numFmtId="3" fontId="61" fillId="0" borderId="28" applyProtection="0"/>
    <xf numFmtId="38" fontId="244" fillId="0" borderId="0" applyNumberFormat="0" applyBorder="0" applyAlignment="0">
      <protection locked="0"/>
    </xf>
    <xf numFmtId="235" fontId="3" fillId="0" borderId="0" applyFont="0" applyFill="0" applyBorder="0" applyAlignment="0" applyProtection="0"/>
    <xf numFmtId="306" fontId="257" fillId="0" borderId="0" applyFont="0" applyFill="0" applyBorder="0" applyAlignment="0" applyProtection="0"/>
    <xf numFmtId="0" fontId="169" fillId="66" borderId="58" applyNumberFormat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8" fillId="0" borderId="0" applyFont="0" applyFill="0" applyBorder="0" applyAlignment="0" applyProtection="0"/>
    <xf numFmtId="43" fontId="88" fillId="0" borderId="0" applyFont="0" applyFill="0" applyBorder="0" applyAlignment="0" applyProtection="0"/>
    <xf numFmtId="43" fontId="8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2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50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50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50" fillId="0" borderId="0" applyFont="0" applyFill="0" applyBorder="0" applyAlignment="0" applyProtection="0"/>
    <xf numFmtId="43" fontId="250" fillId="0" borderId="0" applyFont="0" applyFill="0" applyBorder="0" applyAlignment="0" applyProtection="0"/>
    <xf numFmtId="43" fontId="250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50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50" fillId="0" borderId="0" applyFont="0" applyFill="0" applyBorder="0" applyAlignment="0" applyProtection="0"/>
    <xf numFmtId="43" fontId="250" fillId="0" borderId="0" applyFont="0" applyFill="0" applyBorder="0" applyAlignment="0" applyProtection="0"/>
    <xf numFmtId="43" fontId="250" fillId="0" borderId="0" applyFont="0" applyFill="0" applyBorder="0" applyAlignment="0" applyProtection="0"/>
    <xf numFmtId="43" fontId="250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50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250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50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50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50" fillId="0" borderId="0" applyFont="0" applyFill="0" applyBorder="0" applyAlignment="0" applyProtection="0"/>
    <xf numFmtId="43" fontId="250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50" fillId="0" borderId="0" applyFont="0" applyFill="0" applyBorder="0" applyAlignment="0" applyProtection="0"/>
    <xf numFmtId="43" fontId="250" fillId="0" borderId="0" applyFont="0" applyFill="0" applyBorder="0" applyAlignment="0" applyProtection="0"/>
    <xf numFmtId="43" fontId="250" fillId="0" borderId="0" applyFont="0" applyFill="0" applyBorder="0" applyAlignment="0" applyProtection="0"/>
    <xf numFmtId="43" fontId="250" fillId="0" borderId="0" applyFont="0" applyFill="0" applyBorder="0" applyAlignment="0" applyProtection="0"/>
    <xf numFmtId="43" fontId="250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50" fillId="0" borderId="0" applyFont="0" applyFill="0" applyBorder="0" applyAlignment="0" applyProtection="0"/>
    <xf numFmtId="43" fontId="250" fillId="0" borderId="0" applyFont="0" applyFill="0" applyBorder="0" applyAlignment="0" applyProtection="0"/>
    <xf numFmtId="43" fontId="250" fillId="0" borderId="0" applyFont="0" applyFill="0" applyBorder="0" applyAlignment="0" applyProtection="0"/>
    <xf numFmtId="43" fontId="250" fillId="0" borderId="0" applyFont="0" applyFill="0" applyBorder="0" applyAlignment="0" applyProtection="0"/>
    <xf numFmtId="43" fontId="250" fillId="0" borderId="0" applyFont="0" applyFill="0" applyBorder="0" applyAlignment="0" applyProtection="0"/>
    <xf numFmtId="43" fontId="250" fillId="0" borderId="0" applyFont="0" applyFill="0" applyBorder="0" applyAlignment="0" applyProtection="0"/>
    <xf numFmtId="43" fontId="250" fillId="0" borderId="0" applyFont="0" applyFill="0" applyBorder="0" applyAlignment="0" applyProtection="0"/>
    <xf numFmtId="43" fontId="250" fillId="0" borderId="0" applyFont="0" applyFill="0" applyBorder="0" applyAlignment="0" applyProtection="0"/>
    <xf numFmtId="43" fontId="250" fillId="0" borderId="0" applyFont="0" applyFill="0" applyBorder="0" applyAlignment="0" applyProtection="0"/>
    <xf numFmtId="43" fontId="250" fillId="0" borderId="0" applyFont="0" applyFill="0" applyBorder="0" applyAlignment="0" applyProtection="0"/>
    <xf numFmtId="43" fontId="250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50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50" fillId="0" borderId="0" applyFont="0" applyFill="0" applyBorder="0" applyAlignment="0" applyProtection="0"/>
    <xf numFmtId="43" fontId="250" fillId="0" borderId="0" applyFont="0" applyFill="0" applyBorder="0" applyAlignment="0" applyProtection="0"/>
    <xf numFmtId="43" fontId="250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50" fillId="0" borderId="0" applyFont="0" applyFill="0" applyBorder="0" applyAlignment="0" applyProtection="0"/>
    <xf numFmtId="43" fontId="250" fillId="0" borderId="0" applyFont="0" applyFill="0" applyBorder="0" applyAlignment="0" applyProtection="0"/>
    <xf numFmtId="43" fontId="250" fillId="0" borderId="0" applyFont="0" applyFill="0" applyBorder="0" applyAlignment="0" applyProtection="0"/>
    <xf numFmtId="43" fontId="250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50" fillId="0" borderId="0" applyFont="0" applyFill="0" applyBorder="0" applyAlignment="0" applyProtection="0"/>
    <xf numFmtId="43" fontId="250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3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3" fillId="0" borderId="0"/>
    <xf numFmtId="0" fontId="258" fillId="0" borderId="0" applyNumberForma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47" fillId="0" borderId="0" applyNumberFormat="0" applyFill="0" applyBorder="0" applyAlignment="0" applyProtection="0"/>
    <xf numFmtId="9" fontId="1" fillId="0" borderId="0" applyFont="0" applyFill="0" applyBorder="0" applyAlignment="0" applyProtection="0"/>
  </cellStyleXfs>
  <cellXfs count="305">
    <xf numFmtId="0" fontId="0" fillId="0" borderId="0" xfId="0"/>
    <xf numFmtId="0" fontId="0" fillId="15" borderId="0" xfId="0" applyFill="1"/>
    <xf numFmtId="0" fontId="147" fillId="15" borderId="0" xfId="0" applyFont="1" applyFill="1"/>
    <xf numFmtId="0" fontId="140" fillId="15" borderId="0" xfId="0" applyFont="1" applyFill="1"/>
    <xf numFmtId="0" fontId="150" fillId="0" borderId="0" xfId="0" applyFont="1" applyAlignment="1">
      <alignment horizontal="justify" vertical="center" wrapText="1" readingOrder="1"/>
    </xf>
    <xf numFmtId="0" fontId="137" fillId="15" borderId="0" xfId="0" applyFont="1" applyFill="1"/>
    <xf numFmtId="0" fontId="31" fillId="0" borderId="10" xfId="69" applyFont="1" applyBorder="1" applyAlignment="1">
      <alignment vertical="center"/>
    </xf>
    <xf numFmtId="167" fontId="149" fillId="15" borderId="43" xfId="57669" applyNumberFormat="1" applyFont="1" applyFill="1" applyBorder="1" applyAlignment="1">
      <alignment horizontal="right" vertical="center"/>
    </xf>
    <xf numFmtId="0" fontId="152" fillId="15" borderId="0" xfId="0" applyFont="1" applyFill="1"/>
    <xf numFmtId="0" fontId="21" fillId="0" borderId="10" xfId="69" applyFont="1" applyBorder="1" applyAlignment="1">
      <alignment horizontal="left" vertical="center" indent="2"/>
    </xf>
    <xf numFmtId="246" fontId="150" fillId="15" borderId="42" xfId="0" applyNumberFormat="1" applyFont="1" applyFill="1" applyBorder="1" applyAlignment="1">
      <alignment horizontal="center" vertical="center"/>
    </xf>
    <xf numFmtId="167" fontId="150" fillId="15" borderId="43" xfId="57669" applyNumberFormat="1" applyFont="1" applyFill="1" applyBorder="1" applyAlignment="1">
      <alignment horizontal="right" vertical="center"/>
    </xf>
    <xf numFmtId="0" fontId="153" fillId="15" borderId="0" xfId="0" applyFont="1" applyFill="1"/>
    <xf numFmtId="0" fontId="21" fillId="0" borderId="10" xfId="69" applyFont="1" applyBorder="1" applyAlignment="1">
      <alignment vertical="center"/>
    </xf>
    <xf numFmtId="0" fontId="21" fillId="0" borderId="10" xfId="69" applyFont="1" applyBorder="1" applyAlignment="1">
      <alignment horizontal="left" vertical="center" wrapText="1" indent="2"/>
    </xf>
    <xf numFmtId="0" fontId="153" fillId="15" borderId="10" xfId="0" applyFont="1" applyFill="1" applyBorder="1"/>
    <xf numFmtId="167" fontId="150" fillId="15" borderId="42" xfId="57669" applyNumberFormat="1" applyFont="1" applyFill="1" applyBorder="1" applyAlignment="1">
      <alignment horizontal="right" vertical="center"/>
    </xf>
    <xf numFmtId="0" fontId="151" fillId="15" borderId="0" xfId="0" applyFont="1" applyFill="1" applyAlignment="1">
      <alignment horizontal="center" vertical="center"/>
    </xf>
    <xf numFmtId="0" fontId="151" fillId="15" borderId="0" xfId="0" applyFont="1" applyFill="1" applyAlignment="1">
      <alignment horizontal="center" vertical="center" wrapText="1"/>
    </xf>
    <xf numFmtId="167" fontId="150" fillId="15" borderId="10" xfId="57669" applyNumberFormat="1" applyFont="1" applyFill="1" applyBorder="1" applyAlignment="1">
      <alignment horizontal="right" vertical="center"/>
    </xf>
    <xf numFmtId="0" fontId="31" fillId="0" borderId="10" xfId="69" applyFont="1" applyBorder="1" applyAlignment="1">
      <alignment horizontal="left" vertical="center" indent="2"/>
    </xf>
    <xf numFmtId="245" fontId="155" fillId="15" borderId="0" xfId="0" applyNumberFormat="1" applyFont="1" applyFill="1"/>
    <xf numFmtId="0" fontId="155" fillId="15" borderId="0" xfId="0" applyFont="1" applyFill="1"/>
    <xf numFmtId="0" fontId="31" fillId="60" borderId="10" xfId="69" applyFont="1" applyFill="1" applyBorder="1" applyAlignment="1">
      <alignment vertical="center"/>
    </xf>
    <xf numFmtId="246" fontId="149" fillId="60" borderId="42" xfId="0" applyNumberFormat="1" applyFont="1" applyFill="1" applyBorder="1" applyAlignment="1">
      <alignment horizontal="center" vertical="center"/>
    </xf>
    <xf numFmtId="167" fontId="149" fillId="60" borderId="43" xfId="57669" applyNumberFormat="1" applyFont="1" applyFill="1" applyBorder="1" applyAlignment="1">
      <alignment horizontal="right" vertical="center"/>
    </xf>
    <xf numFmtId="0" fontId="31" fillId="60" borderId="10" xfId="69" applyFont="1" applyFill="1" applyBorder="1" applyAlignment="1">
      <alignment horizontal="left" vertical="center"/>
    </xf>
    <xf numFmtId="167" fontId="149" fillId="60" borderId="42" xfId="57669" applyNumberFormat="1" applyFont="1" applyFill="1" applyBorder="1" applyAlignment="1">
      <alignment horizontal="right" vertical="center"/>
    </xf>
    <xf numFmtId="0" fontId="148" fillId="15" borderId="0" xfId="0" applyFont="1" applyFill="1"/>
    <xf numFmtId="0" fontId="149" fillId="60" borderId="45" xfId="0" applyFont="1" applyFill="1" applyBorder="1" applyAlignment="1">
      <alignment horizontal="justify" vertical="center" wrapText="1" readingOrder="1"/>
    </xf>
    <xf numFmtId="0" fontId="149" fillId="0" borderId="47" xfId="0" applyFont="1" applyBorder="1" applyAlignment="1">
      <alignment horizontal="justify" vertical="center" wrapText="1" readingOrder="1"/>
    </xf>
    <xf numFmtId="0" fontId="21" fillId="0" borderId="10" xfId="69" applyFont="1" applyBorder="1" applyAlignment="1">
      <alignment horizontal="left" vertical="center"/>
    </xf>
    <xf numFmtId="0" fontId="21" fillId="0" borderId="46" xfId="69" applyFont="1" applyBorder="1" applyAlignment="1">
      <alignment horizontal="left" vertical="center" indent="2"/>
    </xf>
    <xf numFmtId="0" fontId="31" fillId="0" borderId="46" xfId="69" applyFont="1" applyBorder="1" applyAlignment="1">
      <alignment horizontal="left" vertical="center"/>
    </xf>
    <xf numFmtId="247" fontId="149" fillId="15" borderId="42" xfId="0" applyNumberFormat="1" applyFont="1" applyFill="1" applyBorder="1" applyAlignment="1">
      <alignment horizontal="center" vertical="center"/>
    </xf>
    <xf numFmtId="247" fontId="149" fillId="60" borderId="42" xfId="0" applyNumberFormat="1" applyFont="1" applyFill="1" applyBorder="1" applyAlignment="1">
      <alignment horizontal="center" vertical="center"/>
    </xf>
    <xf numFmtId="247" fontId="150" fillId="15" borderId="42" xfId="0" applyNumberFormat="1" applyFont="1" applyFill="1" applyBorder="1" applyAlignment="1">
      <alignment horizontal="center" vertical="center"/>
    </xf>
    <xf numFmtId="245" fontId="140" fillId="15" borderId="0" xfId="0" applyNumberFormat="1" applyFont="1" applyFill="1"/>
    <xf numFmtId="0" fontId="137" fillId="15" borderId="0" xfId="0" applyFont="1" applyFill="1" applyAlignment="1">
      <alignment horizontal="center"/>
    </xf>
    <xf numFmtId="0" fontId="137" fillId="15" borderId="41" xfId="0" applyFont="1" applyFill="1" applyBorder="1"/>
    <xf numFmtId="14" fontId="137" fillId="15" borderId="41" xfId="0" applyNumberFormat="1" applyFont="1" applyFill="1" applyBorder="1"/>
    <xf numFmtId="0" fontId="137" fillId="15" borderId="41" xfId="0" applyFont="1" applyFill="1" applyBorder="1" applyAlignment="1">
      <alignment horizontal="center"/>
    </xf>
    <xf numFmtId="0" fontId="137" fillId="59" borderId="41" xfId="0" applyFont="1" applyFill="1" applyBorder="1"/>
    <xf numFmtId="14" fontId="137" fillId="59" borderId="41" xfId="0" applyNumberFormat="1" applyFont="1" applyFill="1" applyBorder="1"/>
    <xf numFmtId="0" fontId="137" fillId="59" borderId="41" xfId="0" applyFont="1" applyFill="1" applyBorder="1" applyAlignment="1">
      <alignment horizontal="center"/>
    </xf>
    <xf numFmtId="0" fontId="137" fillId="15" borderId="41" xfId="0" applyFont="1" applyFill="1" applyBorder="1" applyAlignment="1">
      <alignment horizontal="left"/>
    </xf>
    <xf numFmtId="247" fontId="150" fillId="0" borderId="42" xfId="0" applyNumberFormat="1" applyFont="1" applyBorder="1" applyAlignment="1">
      <alignment horizontal="center" vertical="center"/>
    </xf>
    <xf numFmtId="167" fontId="153" fillId="15" borderId="0" xfId="57669" applyNumberFormat="1" applyFont="1" applyFill="1"/>
    <xf numFmtId="245" fontId="153" fillId="15" borderId="0" xfId="0" applyNumberFormat="1" applyFont="1" applyFill="1"/>
    <xf numFmtId="0" fontId="156" fillId="15" borderId="0" xfId="0" applyFont="1" applyFill="1"/>
    <xf numFmtId="0" fontId="157" fillId="16" borderId="2" xfId="0" applyFont="1" applyFill="1" applyBorder="1" applyAlignment="1">
      <alignment vertical="center"/>
    </xf>
    <xf numFmtId="0" fontId="157" fillId="16" borderId="39" xfId="0" applyFont="1" applyFill="1" applyBorder="1" applyAlignment="1">
      <alignment horizontal="center" vertical="center"/>
    </xf>
    <xf numFmtId="0" fontId="157" fillId="16" borderId="39" xfId="0" applyFont="1" applyFill="1" applyBorder="1" applyAlignment="1">
      <alignment horizontal="center" vertical="center" wrapText="1"/>
    </xf>
    <xf numFmtId="0" fontId="159" fillId="16" borderId="2" xfId="0" applyFont="1" applyFill="1" applyBorder="1" applyAlignment="1">
      <alignment vertical="center"/>
    </xf>
    <xf numFmtId="0" fontId="157" fillId="16" borderId="40" xfId="0" applyFont="1" applyFill="1" applyBorder="1" applyAlignment="1">
      <alignment vertical="center"/>
    </xf>
    <xf numFmtId="0" fontId="159" fillId="16" borderId="40" xfId="0" applyFont="1" applyFill="1" applyBorder="1" applyAlignment="1">
      <alignment vertical="center"/>
    </xf>
    <xf numFmtId="0" fontId="157" fillId="16" borderId="48" xfId="5255" applyFont="1" applyFill="1" applyBorder="1" applyAlignment="1">
      <alignment horizontal="center" vertical="center" wrapText="1"/>
    </xf>
    <xf numFmtId="0" fontId="157" fillId="16" borderId="49" xfId="5255" applyFont="1" applyFill="1" applyBorder="1" applyAlignment="1">
      <alignment horizontal="center" vertical="center" wrapText="1"/>
    </xf>
    <xf numFmtId="0" fontId="157" fillId="16" borderId="50" xfId="5255" applyFont="1" applyFill="1" applyBorder="1" applyAlignment="1">
      <alignment horizontal="center" vertical="center" wrapText="1"/>
    </xf>
    <xf numFmtId="247" fontId="151" fillId="60" borderId="10" xfId="0" applyNumberFormat="1" applyFont="1" applyFill="1" applyBorder="1"/>
    <xf numFmtId="247" fontId="149" fillId="15" borderId="43" xfId="0" applyNumberFormat="1" applyFont="1" applyFill="1" applyBorder="1" applyAlignment="1">
      <alignment horizontal="center" vertical="center"/>
    </xf>
    <xf numFmtId="247" fontId="149" fillId="0" borderId="43" xfId="0" applyNumberFormat="1" applyFont="1" applyBorder="1" applyAlignment="1">
      <alignment horizontal="center" vertical="center"/>
    </xf>
    <xf numFmtId="247" fontId="149" fillId="0" borderId="42" xfId="0" applyNumberFormat="1" applyFont="1" applyBorder="1" applyAlignment="1">
      <alignment horizontal="center" vertical="center"/>
    </xf>
    <xf numFmtId="0" fontId="137" fillId="59" borderId="0" xfId="0" applyFont="1" applyFill="1"/>
    <xf numFmtId="247" fontId="150" fillId="15" borderId="42" xfId="0" applyNumberFormat="1" applyFont="1" applyFill="1" applyBorder="1" applyAlignment="1">
      <alignment horizontal="right" vertical="center"/>
    </xf>
    <xf numFmtId="0" fontId="21" fillId="0" borderId="0" xfId="69" applyFont="1" applyAlignment="1">
      <alignment horizontal="left" vertical="center" indent="2"/>
    </xf>
    <xf numFmtId="0" fontId="137" fillId="59" borderId="41" xfId="0" applyFont="1" applyFill="1" applyBorder="1" applyAlignment="1">
      <alignment horizontal="left"/>
    </xf>
    <xf numFmtId="167" fontId="149" fillId="60" borderId="51" xfId="57669" applyNumberFormat="1" applyFont="1" applyFill="1" applyBorder="1" applyAlignment="1">
      <alignment horizontal="right" vertical="center"/>
    </xf>
    <xf numFmtId="167" fontId="149" fillId="60" borderId="10" xfId="57669" applyNumberFormat="1" applyFont="1" applyFill="1" applyBorder="1" applyAlignment="1">
      <alignment horizontal="right" vertical="center"/>
    </xf>
    <xf numFmtId="247" fontId="149" fillId="60" borderId="10" xfId="0" applyNumberFormat="1" applyFont="1" applyFill="1" applyBorder="1" applyAlignment="1">
      <alignment horizontal="center" vertical="center"/>
    </xf>
    <xf numFmtId="248" fontId="31" fillId="60" borderId="47" xfId="57667" quotePrefix="1" applyNumberFormat="1" applyFont="1" applyFill="1" applyBorder="1" applyAlignment="1">
      <alignment horizontal="right" vertical="center"/>
    </xf>
    <xf numFmtId="247" fontId="153" fillId="15" borderId="0" xfId="0" applyNumberFormat="1" applyFont="1" applyFill="1"/>
    <xf numFmtId="247" fontId="0" fillId="15" borderId="0" xfId="0" applyNumberFormat="1" applyFill="1"/>
    <xf numFmtId="0" fontId="21" fillId="15" borderId="10" xfId="69" applyFont="1" applyFill="1" applyBorder="1" applyAlignment="1">
      <alignment vertical="center"/>
    </xf>
    <xf numFmtId="0" fontId="21" fillId="15" borderId="10" xfId="69" applyFont="1" applyFill="1" applyBorder="1" applyAlignment="1">
      <alignment horizontal="left" vertical="center" indent="2"/>
    </xf>
    <xf numFmtId="0" fontId="223" fillId="15" borderId="0" xfId="0" applyFont="1" applyFill="1"/>
    <xf numFmtId="9" fontId="153" fillId="15" borderId="0" xfId="57669" applyFont="1" applyFill="1"/>
    <xf numFmtId="0" fontId="137" fillId="0" borderId="41" xfId="0" applyFont="1" applyBorder="1"/>
    <xf numFmtId="14" fontId="137" fillId="0" borderId="41" xfId="0" applyNumberFormat="1" applyFont="1" applyBorder="1"/>
    <xf numFmtId="0" fontId="137" fillId="0" borderId="41" xfId="0" applyFont="1" applyBorder="1" applyAlignment="1">
      <alignment horizontal="center"/>
    </xf>
    <xf numFmtId="0" fontId="137" fillId="0" borderId="41" xfId="0" applyFont="1" applyBorder="1" applyAlignment="1">
      <alignment wrapText="1"/>
    </xf>
    <xf numFmtId="0" fontId="137" fillId="0" borderId="41" xfId="0" applyFont="1" applyBorder="1" applyAlignment="1">
      <alignment horizontal="left"/>
    </xf>
    <xf numFmtId="247" fontId="149" fillId="15" borderId="42" xfId="0" applyNumberFormat="1" applyFont="1" applyFill="1" applyBorder="1" applyAlignment="1">
      <alignment horizontal="right" vertical="center"/>
    </xf>
    <xf numFmtId="247" fontId="150" fillId="0" borderId="42" xfId="0" applyNumberFormat="1" applyFont="1" applyBorder="1" applyAlignment="1">
      <alignment horizontal="right" vertical="center"/>
    </xf>
    <xf numFmtId="247" fontId="149" fillId="0" borderId="42" xfId="0" applyNumberFormat="1" applyFont="1" applyBorder="1" applyAlignment="1">
      <alignment horizontal="right" vertical="center"/>
    </xf>
    <xf numFmtId="247" fontId="140" fillId="15" borderId="0" xfId="0" applyNumberFormat="1" applyFont="1" applyFill="1"/>
    <xf numFmtId="249" fontId="137" fillId="15" borderId="0" xfId="57667" applyNumberFormat="1" applyFont="1" applyFill="1"/>
    <xf numFmtId="10" fontId="153" fillId="15" borderId="0" xfId="57669" applyNumberFormat="1" applyFont="1" applyFill="1"/>
    <xf numFmtId="244" fontId="137" fillId="15" borderId="0" xfId="0" applyNumberFormat="1" applyFont="1" applyFill="1"/>
    <xf numFmtId="244" fontId="157" fillId="16" borderId="49" xfId="5255" applyNumberFormat="1" applyFont="1" applyFill="1" applyBorder="1" applyAlignment="1">
      <alignment horizontal="center" vertical="center" wrapText="1"/>
    </xf>
    <xf numFmtId="244" fontId="137" fillId="0" borderId="41" xfId="0" applyNumberFormat="1" applyFont="1" applyBorder="1"/>
    <xf numFmtId="244" fontId="137" fillId="15" borderId="41" xfId="0" applyNumberFormat="1" applyFont="1" applyFill="1" applyBorder="1"/>
    <xf numFmtId="244" fontId="137" fillId="59" borderId="41" xfId="0" applyNumberFormat="1" applyFont="1" applyFill="1" applyBorder="1"/>
    <xf numFmtId="0" fontId="157" fillId="16" borderId="49" xfId="5255" quotePrefix="1" applyFont="1" applyFill="1" applyBorder="1" applyAlignment="1">
      <alignment horizontal="center" vertical="center" wrapText="1"/>
    </xf>
    <xf numFmtId="0" fontId="21" fillId="0" borderId="10" xfId="69" applyFont="1" applyBorder="1" applyAlignment="1">
      <alignment horizontal="left" vertical="center" indent="1"/>
    </xf>
    <xf numFmtId="247" fontId="150" fillId="15" borderId="10" xfId="0" applyNumberFormat="1" applyFont="1" applyFill="1" applyBorder="1" applyAlignment="1">
      <alignment horizontal="right" vertical="center"/>
    </xf>
    <xf numFmtId="0" fontId="152" fillId="15" borderId="0" xfId="0" applyFont="1" applyFill="1" applyAlignment="1">
      <alignment horizontal="right"/>
    </xf>
    <xf numFmtId="246" fontId="150" fillId="15" borderId="42" xfId="0" applyNumberFormat="1" applyFont="1" applyFill="1" applyBorder="1" applyAlignment="1">
      <alignment horizontal="right" vertical="center"/>
    </xf>
    <xf numFmtId="0" fontId="153" fillId="15" borderId="0" xfId="0" applyFont="1" applyFill="1" applyAlignment="1">
      <alignment horizontal="right"/>
    </xf>
    <xf numFmtId="0" fontId="21" fillId="0" borderId="10" xfId="69" applyFont="1" applyBorder="1" applyAlignment="1">
      <alignment horizontal="right" vertical="center"/>
    </xf>
    <xf numFmtId="15" fontId="223" fillId="15" borderId="0" xfId="0" applyNumberFormat="1" applyFont="1" applyFill="1"/>
    <xf numFmtId="247" fontId="149" fillId="60" borderId="42" xfId="0" applyNumberFormat="1" applyFont="1" applyFill="1" applyBorder="1" applyAlignment="1">
      <alignment horizontal="right" vertical="center"/>
    </xf>
    <xf numFmtId="2" fontId="137" fillId="0" borderId="41" xfId="0" applyNumberFormat="1" applyFont="1" applyBorder="1"/>
    <xf numFmtId="0" fontId="153" fillId="15" borderId="10" xfId="0" applyFont="1" applyFill="1" applyBorder="1" applyAlignment="1">
      <alignment horizontal="right"/>
    </xf>
    <xf numFmtId="246" fontId="150" fillId="15" borderId="10" xfId="0" applyNumberFormat="1" applyFont="1" applyFill="1" applyBorder="1" applyAlignment="1">
      <alignment horizontal="right" vertical="center"/>
    </xf>
    <xf numFmtId="246" fontId="149" fillId="15" borderId="42" xfId="0" applyNumberFormat="1" applyFont="1" applyFill="1" applyBorder="1" applyAlignment="1">
      <alignment horizontal="right" vertical="center"/>
    </xf>
    <xf numFmtId="246" fontId="150" fillId="15" borderId="44" xfId="0" applyNumberFormat="1" applyFont="1" applyFill="1" applyBorder="1" applyAlignment="1">
      <alignment horizontal="right" vertical="center"/>
    </xf>
    <xf numFmtId="0" fontId="151" fillId="15" borderId="0" xfId="0" applyFont="1" applyFill="1" applyAlignment="1">
      <alignment horizontal="right" vertical="center"/>
    </xf>
    <xf numFmtId="246" fontId="149" fillId="60" borderId="42" xfId="0" applyNumberFormat="1" applyFont="1" applyFill="1" applyBorder="1" applyAlignment="1">
      <alignment horizontal="right" vertical="center"/>
    </xf>
    <xf numFmtId="247" fontId="150" fillId="15" borderId="44" xfId="0" applyNumberFormat="1" applyFont="1" applyFill="1" applyBorder="1" applyAlignment="1">
      <alignment horizontal="right" vertical="center"/>
    </xf>
    <xf numFmtId="247" fontId="21" fillId="0" borderId="42" xfId="0" applyNumberFormat="1" applyFont="1" applyBorder="1" applyAlignment="1">
      <alignment horizontal="center" vertical="center"/>
    </xf>
    <xf numFmtId="43" fontId="227" fillId="15" borderId="0" xfId="57667" applyFont="1" applyFill="1"/>
    <xf numFmtId="0" fontId="137" fillId="0" borderId="0" xfId="0" applyFont="1"/>
    <xf numFmtId="244" fontId="137" fillId="0" borderId="0" xfId="0" applyNumberFormat="1" applyFont="1"/>
    <xf numFmtId="0" fontId="157" fillId="0" borderId="0" xfId="0" applyFont="1" applyAlignment="1">
      <alignment wrapText="1"/>
    </xf>
    <xf numFmtId="0" fontId="31" fillId="0" borderId="0" xfId="0" applyFont="1" applyAlignment="1">
      <alignment wrapText="1"/>
    </xf>
    <xf numFmtId="0" fontId="151" fillId="15" borderId="0" xfId="0" applyFont="1" applyFill="1" applyAlignment="1">
      <alignment horizontal="center"/>
    </xf>
    <xf numFmtId="0" fontId="21" fillId="0" borderId="67" xfId="0" applyFont="1" applyBorder="1" applyAlignment="1">
      <alignment wrapText="1"/>
    </xf>
    <xf numFmtId="0" fontId="137" fillId="15" borderId="67" xfId="0" applyFont="1" applyFill="1" applyBorder="1" applyAlignment="1">
      <alignment horizontal="center"/>
    </xf>
    <xf numFmtId="0" fontId="21" fillId="0" borderId="68" xfId="0" applyFont="1" applyBorder="1" applyAlignment="1">
      <alignment wrapText="1"/>
    </xf>
    <xf numFmtId="0" fontId="137" fillId="15" borderId="68" xfId="0" applyFont="1" applyFill="1" applyBorder="1" applyAlignment="1">
      <alignment horizontal="center"/>
    </xf>
    <xf numFmtId="249" fontId="21" fillId="0" borderId="67" xfId="57667" applyNumberFormat="1" applyFont="1" applyBorder="1" applyAlignment="1">
      <alignment wrapText="1"/>
    </xf>
    <xf numFmtId="249" fontId="21" fillId="0" borderId="68" xfId="57667" applyNumberFormat="1" applyFont="1" applyBorder="1" applyAlignment="1">
      <alignment wrapText="1"/>
    </xf>
    <xf numFmtId="249" fontId="31" fillId="0" borderId="0" xfId="57667" applyNumberFormat="1" applyFont="1" applyAlignment="1">
      <alignment wrapText="1"/>
    </xf>
    <xf numFmtId="0" fontId="151" fillId="0" borderId="0" xfId="0" applyFont="1" applyAlignment="1">
      <alignment horizontal="center"/>
    </xf>
    <xf numFmtId="0" fontId="151" fillId="0" borderId="0" xfId="0" applyFont="1" applyAlignment="1">
      <alignment horizontal="right"/>
    </xf>
    <xf numFmtId="249" fontId="137" fillId="0" borderId="0" xfId="0" applyNumberFormat="1" applyFont="1"/>
    <xf numFmtId="167" fontId="137" fillId="0" borderId="0" xfId="0" applyNumberFormat="1" applyFont="1"/>
    <xf numFmtId="286" fontId="153" fillId="81" borderId="19" xfId="57667" applyNumberFormat="1" applyFont="1" applyFill="1" applyBorder="1" applyAlignment="1">
      <alignment horizontal="center"/>
    </xf>
    <xf numFmtId="286" fontId="153" fillId="81" borderId="19" xfId="0" applyNumberFormat="1" applyFont="1" applyFill="1" applyBorder="1" applyAlignment="1">
      <alignment horizontal="center"/>
    </xf>
    <xf numFmtId="286" fontId="153" fillId="81" borderId="19" xfId="0" quotePrefix="1" applyNumberFormat="1" applyFont="1" applyFill="1" applyBorder="1" applyAlignment="1">
      <alignment horizontal="center"/>
    </xf>
    <xf numFmtId="287" fontId="153" fillId="81" borderId="19" xfId="0" applyNumberFormat="1" applyFont="1" applyFill="1" applyBorder="1" applyAlignment="1">
      <alignment horizontal="center"/>
    </xf>
    <xf numFmtId="287" fontId="153" fillId="81" borderId="19" xfId="0" applyNumberFormat="1" applyFont="1" applyFill="1" applyBorder="1" applyAlignment="1">
      <alignment horizontal="center" wrapText="1"/>
    </xf>
    <xf numFmtId="287" fontId="153" fillId="81" borderId="19" xfId="0" quotePrefix="1" applyNumberFormat="1" applyFont="1" applyFill="1" applyBorder="1" applyAlignment="1">
      <alignment horizontal="center"/>
    </xf>
    <xf numFmtId="249" fontId="137" fillId="0" borderId="0" xfId="57667" applyNumberFormat="1" applyFont="1"/>
    <xf numFmtId="167" fontId="149" fillId="15" borderId="42" xfId="57669" applyNumberFormat="1" applyFont="1" applyFill="1" applyBorder="1" applyAlignment="1">
      <alignment horizontal="right" vertical="center"/>
    </xf>
    <xf numFmtId="246" fontId="149" fillId="15" borderId="42" xfId="0" applyNumberFormat="1" applyFont="1" applyFill="1" applyBorder="1" applyAlignment="1">
      <alignment horizontal="center" vertical="center"/>
    </xf>
    <xf numFmtId="167" fontId="0" fillId="15" borderId="0" xfId="57669" applyNumberFormat="1" applyFont="1" applyFill="1"/>
    <xf numFmtId="0" fontId="21" fillId="15" borderId="10" xfId="69" applyFont="1" applyFill="1" applyBorder="1" applyAlignment="1">
      <alignment horizontal="left" vertical="center" indent="3"/>
    </xf>
    <xf numFmtId="0" fontId="21" fillId="0" borderId="10" xfId="69" applyFont="1" applyBorder="1" applyAlignment="1">
      <alignment horizontal="left" vertical="center" indent="3"/>
    </xf>
    <xf numFmtId="0" fontId="259" fillId="0" borderId="10" xfId="69" applyFont="1" applyBorder="1" applyAlignment="1">
      <alignment horizontal="left" vertical="center" indent="2"/>
    </xf>
    <xf numFmtId="247" fontId="260" fillId="15" borderId="42" xfId="0" applyNumberFormat="1" applyFont="1" applyFill="1" applyBorder="1" applyAlignment="1">
      <alignment horizontal="center" vertical="center"/>
    </xf>
    <xf numFmtId="167" fontId="260" fillId="15" borderId="42" xfId="57669" applyNumberFormat="1" applyFont="1" applyFill="1" applyBorder="1" applyAlignment="1">
      <alignment horizontal="right" vertical="center"/>
    </xf>
    <xf numFmtId="246" fontId="260" fillId="15" borderId="42" xfId="0" applyNumberFormat="1" applyFont="1" applyFill="1" applyBorder="1" applyAlignment="1">
      <alignment horizontal="center" vertical="center"/>
    </xf>
    <xf numFmtId="0" fontId="261" fillId="15" borderId="0" xfId="0" applyFont="1" applyFill="1"/>
    <xf numFmtId="249" fontId="264" fillId="15" borderId="0" xfId="57667" applyNumberFormat="1" applyFont="1" applyFill="1"/>
    <xf numFmtId="167" fontId="153" fillId="15" borderId="0" xfId="0" applyNumberFormat="1" applyFont="1" applyFill="1"/>
    <xf numFmtId="328" fontId="153" fillId="15" borderId="0" xfId="0" applyNumberFormat="1" applyFont="1" applyFill="1"/>
    <xf numFmtId="247" fontId="147" fillId="15" borderId="0" xfId="0" applyNumberFormat="1" applyFont="1" applyFill="1"/>
    <xf numFmtId="247" fontId="150" fillId="15" borderId="76" xfId="0" applyNumberFormat="1" applyFont="1" applyFill="1" applyBorder="1" applyAlignment="1">
      <alignment horizontal="right" vertical="center"/>
    </xf>
    <xf numFmtId="247" fontId="150" fillId="15" borderId="77" xfId="0" applyNumberFormat="1" applyFont="1" applyFill="1" applyBorder="1" applyAlignment="1">
      <alignment horizontal="right" vertical="center"/>
    </xf>
    <xf numFmtId="247" fontId="150" fillId="15" borderId="46" xfId="0" applyNumberFormat="1" applyFont="1" applyFill="1" applyBorder="1" applyAlignment="1">
      <alignment horizontal="right" vertical="center"/>
    </xf>
    <xf numFmtId="0" fontId="266" fillId="16" borderId="2" xfId="0" applyFont="1" applyFill="1" applyBorder="1" applyAlignment="1">
      <alignment vertical="center"/>
    </xf>
    <xf numFmtId="0" fontId="267" fillId="16" borderId="2" xfId="0" applyFont="1" applyFill="1" applyBorder="1" applyAlignment="1">
      <alignment vertical="center"/>
    </xf>
    <xf numFmtId="0" fontId="268" fillId="60" borderId="45" xfId="0" applyFont="1" applyFill="1" applyBorder="1" applyAlignment="1">
      <alignment horizontal="justify" vertical="center" wrapText="1" readingOrder="1"/>
    </xf>
    <xf numFmtId="247" fontId="153" fillId="15" borderId="0" xfId="57669" applyNumberFormat="1" applyFont="1" applyFill="1"/>
    <xf numFmtId="9" fontId="153" fillId="15" borderId="0" xfId="0" applyNumberFormat="1" applyFont="1" applyFill="1"/>
    <xf numFmtId="167" fontId="149" fillId="15" borderId="10" xfId="57669" applyNumberFormat="1" applyFont="1" applyFill="1" applyBorder="1" applyAlignment="1">
      <alignment horizontal="right" vertical="center"/>
    </xf>
    <xf numFmtId="247" fontId="261" fillId="15" borderId="0" xfId="0" applyNumberFormat="1" applyFont="1" applyFill="1"/>
    <xf numFmtId="0" fontId="21" fillId="0" borderId="47" xfId="69" applyFont="1" applyBorder="1" applyAlignment="1">
      <alignment horizontal="left" vertical="center"/>
    </xf>
    <xf numFmtId="247" fontId="150" fillId="99" borderId="78" xfId="0" applyNumberFormat="1" applyFont="1" applyFill="1" applyBorder="1" applyAlignment="1">
      <alignment horizontal="center" vertical="center"/>
    </xf>
    <xf numFmtId="0" fontId="31" fillId="100" borderId="47" xfId="69" applyFont="1" applyFill="1" applyBorder="1" applyAlignment="1">
      <alignment vertical="center"/>
    </xf>
    <xf numFmtId="0" fontId="270" fillId="99" borderId="0" xfId="0" applyFont="1" applyFill="1"/>
    <xf numFmtId="0" fontId="31" fillId="0" borderId="47" xfId="69" applyFont="1" applyBorder="1" applyAlignment="1">
      <alignment vertical="center"/>
    </xf>
    <xf numFmtId="0" fontId="21" fillId="0" borderId="47" xfId="69" applyFont="1" applyBorder="1" applyAlignment="1">
      <alignment horizontal="left" vertical="center" indent="2"/>
    </xf>
    <xf numFmtId="0" fontId="21" fillId="99" borderId="47" xfId="69" applyFont="1" applyFill="1" applyBorder="1" applyAlignment="1">
      <alignment horizontal="left" vertical="center" indent="2"/>
    </xf>
    <xf numFmtId="0" fontId="21" fillId="99" borderId="47" xfId="69" applyFont="1" applyFill="1" applyBorder="1" applyAlignment="1">
      <alignment horizontal="left" vertical="center" indent="3"/>
    </xf>
    <xf numFmtId="0" fontId="21" fillId="99" borderId="47" xfId="69" applyFont="1" applyFill="1" applyBorder="1" applyAlignment="1">
      <alignment vertical="center"/>
    </xf>
    <xf numFmtId="0" fontId="31" fillId="0" borderId="47" xfId="69" applyFont="1" applyBorder="1" applyAlignment="1">
      <alignment horizontal="left" vertical="center" indent="2"/>
    </xf>
    <xf numFmtId="0" fontId="21" fillId="0" borderId="47" xfId="69" applyFont="1" applyBorder="1" applyAlignment="1">
      <alignment vertical="center"/>
    </xf>
    <xf numFmtId="0" fontId="21" fillId="0" borderId="47" xfId="69" applyFont="1" applyBorder="1" applyAlignment="1">
      <alignment horizontal="left" vertical="center" wrapText="1" indent="2"/>
    </xf>
    <xf numFmtId="0" fontId="269" fillId="98" borderId="80" xfId="0" applyFont="1" applyFill="1" applyBorder="1" applyAlignment="1">
      <alignment vertical="center"/>
    </xf>
    <xf numFmtId="0" fontId="31" fillId="100" borderId="47" xfId="69" applyFont="1" applyFill="1" applyBorder="1" applyAlignment="1">
      <alignment horizontal="left" vertical="center"/>
    </xf>
    <xf numFmtId="0" fontId="271" fillId="0" borderId="79" xfId="0" applyFont="1" applyBorder="1" applyAlignment="1">
      <alignment horizontal="center" vertical="center" wrapText="1"/>
    </xf>
    <xf numFmtId="0" fontId="157" fillId="16" borderId="2" xfId="0" applyFont="1" applyFill="1" applyBorder="1" applyAlignment="1">
      <alignment horizontal="center" vertical="center" wrapText="1"/>
    </xf>
    <xf numFmtId="0" fontId="273" fillId="99" borderId="0" xfId="0" applyFont="1" applyFill="1" applyAlignment="1">
      <alignment horizontal="left" wrapText="1" indent="1"/>
    </xf>
    <xf numFmtId="0" fontId="275" fillId="0" borderId="79" xfId="0" applyFont="1" applyBorder="1" applyAlignment="1">
      <alignment horizontal="center" vertical="center" wrapText="1"/>
    </xf>
    <xf numFmtId="0" fontId="277" fillId="0" borderId="0" xfId="0" applyFont="1" applyAlignment="1">
      <alignment horizontal="left"/>
    </xf>
    <xf numFmtId="0" fontId="279" fillId="99" borderId="0" xfId="0" applyFont="1" applyFill="1"/>
    <xf numFmtId="0" fontId="278" fillId="0" borderId="0" xfId="0" applyFont="1" applyAlignment="1">
      <alignment horizontal="left"/>
    </xf>
    <xf numFmtId="0" fontId="281" fillId="99" borderId="0" xfId="0" applyFont="1" applyFill="1" applyAlignment="1">
      <alignment horizontal="left" wrapText="1" indent="1"/>
    </xf>
    <xf numFmtId="0" fontId="277" fillId="0" borderId="0" xfId="0" applyFont="1"/>
    <xf numFmtId="0" fontId="276" fillId="0" borderId="0" xfId="0" applyFont="1" applyAlignment="1">
      <alignment horizontal="left"/>
    </xf>
    <xf numFmtId="0" fontId="276" fillId="0" borderId="0" xfId="0" applyFont="1" applyAlignment="1">
      <alignment horizontal="left" indent="1"/>
    </xf>
    <xf numFmtId="0" fontId="281" fillId="0" borderId="0" xfId="0" applyFont="1" applyAlignment="1">
      <alignment horizontal="left" wrapText="1" indent="1"/>
    </xf>
    <xf numFmtId="0" fontId="278" fillId="0" borderId="0" xfId="0" applyFont="1" applyAlignment="1">
      <alignment horizontal="left" wrapText="1" indent="1"/>
    </xf>
    <xf numFmtId="0" fontId="274" fillId="60" borderId="10" xfId="69" applyFont="1" applyFill="1" applyBorder="1" applyAlignment="1">
      <alignment vertical="center"/>
    </xf>
    <xf numFmtId="0" fontId="262" fillId="15" borderId="0" xfId="0" applyFont="1" applyFill="1"/>
    <xf numFmtId="0" fontId="281" fillId="0" borderId="0" xfId="0" applyFont="1" applyAlignment="1">
      <alignment horizontal="right"/>
    </xf>
    <xf numFmtId="10" fontId="281" fillId="0" borderId="0" xfId="57669" applyNumberFormat="1" applyFont="1" applyFill="1" applyBorder="1" applyAlignment="1">
      <alignment horizontal="right"/>
    </xf>
    <xf numFmtId="0" fontId="283" fillId="15" borderId="0" xfId="0" applyFont="1" applyFill="1"/>
    <xf numFmtId="0" fontId="284" fillId="15" borderId="0" xfId="0" applyFont="1" applyFill="1"/>
    <xf numFmtId="0" fontId="273" fillId="0" borderId="0" xfId="0" applyFont="1"/>
    <xf numFmtId="0" fontId="285" fillId="0" borderId="0" xfId="0" applyFont="1"/>
    <xf numFmtId="0" fontId="287" fillId="99" borderId="0" xfId="0" applyFont="1" applyFill="1" applyAlignment="1">
      <alignment horizontal="left" wrapText="1" indent="1"/>
    </xf>
    <xf numFmtId="0" fontId="288" fillId="99" borderId="85" xfId="0" applyFont="1" applyFill="1" applyBorder="1" applyAlignment="1">
      <alignment horizontal="left" wrapText="1"/>
    </xf>
    <xf numFmtId="0" fontId="266" fillId="16" borderId="39" xfId="0" applyFont="1" applyFill="1" applyBorder="1" applyAlignment="1">
      <alignment horizontal="right" vertical="center"/>
    </xf>
    <xf numFmtId="0" fontId="0" fillId="15" borderId="0" xfId="0" applyFill="1" applyAlignment="1">
      <alignment horizontal="right" vertical="center"/>
    </xf>
    <xf numFmtId="0" fontId="266" fillId="16" borderId="0" xfId="0" applyFont="1" applyFill="1" applyAlignment="1">
      <alignment horizontal="right" vertical="center"/>
    </xf>
    <xf numFmtId="332" fontId="286" fillId="0" borderId="0" xfId="0" applyNumberFormat="1" applyFont="1" applyAlignment="1">
      <alignment horizontal="right" vertical="center"/>
    </xf>
    <xf numFmtId="331" fontId="273" fillId="0" borderId="0" xfId="0" applyNumberFormat="1" applyFont="1" applyAlignment="1">
      <alignment horizontal="right" vertical="center"/>
    </xf>
    <xf numFmtId="0" fontId="291" fillId="0" borderId="0" xfId="0" applyFont="1" applyAlignment="1">
      <alignment horizontal="right" vertical="center"/>
    </xf>
    <xf numFmtId="167" fontId="291" fillId="0" borderId="0" xfId="57669" applyNumberFormat="1" applyFont="1" applyAlignment="1">
      <alignment horizontal="right" vertical="center"/>
    </xf>
    <xf numFmtId="167" fontId="268" fillId="60" borderId="45" xfId="57669" applyNumberFormat="1" applyFont="1" applyFill="1" applyBorder="1" applyAlignment="1">
      <alignment horizontal="right" vertical="center" wrapText="1" readingOrder="1"/>
    </xf>
    <xf numFmtId="333" fontId="268" fillId="60" borderId="45" xfId="57669" applyNumberFormat="1" applyFont="1" applyFill="1" applyBorder="1" applyAlignment="1">
      <alignment horizontal="right" vertical="center" wrapText="1" readingOrder="1"/>
    </xf>
    <xf numFmtId="0" fontId="285" fillId="0" borderId="87" xfId="0" applyFont="1" applyBorder="1"/>
    <xf numFmtId="167" fontId="149" fillId="100" borderId="78" xfId="57669" applyNumberFormat="1" applyFont="1" applyFill="1" applyBorder="1" applyAlignment="1">
      <alignment horizontal="right" vertical="center"/>
    </xf>
    <xf numFmtId="247" fontId="149" fillId="102" borderId="78" xfId="0" applyNumberFormat="1" applyFont="1" applyFill="1" applyBorder="1" applyAlignment="1">
      <alignment horizontal="right" vertical="center"/>
    </xf>
    <xf numFmtId="167" fontId="149" fillId="102" borderId="78" xfId="57669" applyNumberFormat="1" applyFont="1" applyFill="1" applyBorder="1" applyAlignment="1">
      <alignment horizontal="right" vertical="center"/>
    </xf>
    <xf numFmtId="0" fontId="281" fillId="99" borderId="0" xfId="0" applyFont="1" applyFill="1" applyAlignment="1">
      <alignment horizontal="center" wrapText="1"/>
    </xf>
    <xf numFmtId="0" fontId="282" fillId="99" borderId="0" xfId="0" applyFont="1" applyFill="1" applyAlignment="1">
      <alignment horizontal="center" wrapText="1"/>
    </xf>
    <xf numFmtId="0" fontId="281" fillId="0" borderId="0" xfId="0" applyFont="1" applyAlignment="1">
      <alignment horizontal="center" wrapText="1"/>
    </xf>
    <xf numFmtId="332" fontId="287" fillId="99" borderId="81" xfId="0" applyNumberFormat="1" applyFont="1" applyFill="1" applyBorder="1" applyAlignment="1">
      <alignment horizontal="right" vertical="center"/>
    </xf>
    <xf numFmtId="332" fontId="287" fillId="99" borderId="0" xfId="0" applyNumberFormat="1" applyFont="1" applyFill="1" applyAlignment="1">
      <alignment horizontal="right" vertical="center"/>
    </xf>
    <xf numFmtId="332" fontId="268" fillId="60" borderId="45" xfId="57667" applyNumberFormat="1" applyFont="1" applyFill="1" applyBorder="1" applyAlignment="1">
      <alignment horizontal="right" vertical="center" wrapText="1" readingOrder="1"/>
    </xf>
    <xf numFmtId="332" fontId="147" fillId="15" borderId="0" xfId="0" applyNumberFormat="1" applyFont="1" applyFill="1"/>
    <xf numFmtId="332" fontId="273" fillId="0" borderId="0" xfId="0" applyNumberFormat="1" applyFont="1" applyAlignment="1">
      <alignment horizontal="right" vertical="center"/>
    </xf>
    <xf numFmtId="332" fontId="288" fillId="99" borderId="85" xfId="0" applyNumberFormat="1" applyFont="1" applyFill="1" applyBorder="1" applyAlignment="1">
      <alignment horizontal="right" vertical="center"/>
    </xf>
    <xf numFmtId="334" fontId="286" fillId="0" borderId="0" xfId="0" applyNumberFormat="1" applyFont="1" applyAlignment="1">
      <alignment horizontal="right" vertical="center"/>
    </xf>
    <xf numFmtId="334" fontId="289" fillId="15" borderId="0" xfId="0" applyNumberFormat="1" applyFont="1" applyFill="1" applyAlignment="1">
      <alignment horizontal="right" vertical="center"/>
    </xf>
    <xf numFmtId="334" fontId="290" fillId="15" borderId="86" xfId="0" applyNumberFormat="1" applyFont="1" applyFill="1" applyBorder="1" applyAlignment="1">
      <alignment horizontal="right" vertical="center"/>
    </xf>
    <xf numFmtId="334" fontId="291" fillId="0" borderId="0" xfId="0" applyNumberFormat="1" applyFont="1" applyAlignment="1">
      <alignment horizontal="right" vertical="center"/>
    </xf>
    <xf numFmtId="167" fontId="286" fillId="0" borderId="0" xfId="57669" applyNumberFormat="1" applyFont="1" applyAlignment="1">
      <alignment horizontal="right" vertical="center"/>
    </xf>
    <xf numFmtId="167" fontId="289" fillId="15" borderId="0" xfId="57669" applyNumberFormat="1" applyFont="1" applyFill="1" applyAlignment="1">
      <alignment horizontal="right" vertical="center"/>
    </xf>
    <xf numFmtId="167" fontId="290" fillId="15" borderId="86" xfId="57669" applyNumberFormat="1" applyFont="1" applyFill="1" applyBorder="1" applyAlignment="1">
      <alignment horizontal="right" vertical="center"/>
    </xf>
    <xf numFmtId="0" fontId="157" fillId="103" borderId="39" xfId="0" applyFont="1" applyFill="1" applyBorder="1" applyAlignment="1">
      <alignment horizontal="center" vertical="center" wrapText="1"/>
    </xf>
    <xf numFmtId="0" fontId="157" fillId="103" borderId="39" xfId="0" applyFont="1" applyFill="1" applyBorder="1" applyAlignment="1">
      <alignment horizontal="center" vertical="center"/>
    </xf>
    <xf numFmtId="167" fontId="150" fillId="99" borderId="88" xfId="57669" applyNumberFormat="1" applyFont="1" applyFill="1" applyBorder="1" applyAlignment="1">
      <alignment horizontal="right" vertical="center"/>
    </xf>
    <xf numFmtId="247" fontId="150" fillId="99" borderId="89" xfId="0" applyNumberFormat="1" applyFont="1" applyFill="1" applyBorder="1" applyAlignment="1">
      <alignment horizontal="center" vertical="center"/>
    </xf>
    <xf numFmtId="167" fontId="150" fillId="102" borderId="90" xfId="57669" applyNumberFormat="1" applyFont="1" applyFill="1" applyBorder="1" applyAlignment="1">
      <alignment horizontal="right" vertical="center"/>
    </xf>
    <xf numFmtId="247" fontId="150" fillId="99" borderId="91" xfId="0" applyNumberFormat="1" applyFont="1" applyFill="1" applyBorder="1" applyAlignment="1">
      <alignment horizontal="center" vertical="center"/>
    </xf>
    <xf numFmtId="167" fontId="150" fillId="99" borderId="90" xfId="57669" applyNumberFormat="1" applyFont="1" applyFill="1" applyBorder="1" applyAlignment="1">
      <alignment horizontal="right" vertical="center"/>
    </xf>
    <xf numFmtId="167" fontId="150" fillId="102" borderId="92" xfId="57669" applyNumberFormat="1" applyFont="1" applyFill="1" applyBorder="1" applyAlignment="1">
      <alignment horizontal="right" vertical="center"/>
    </xf>
    <xf numFmtId="247" fontId="150" fillId="99" borderId="93" xfId="0" applyNumberFormat="1" applyFont="1" applyFill="1" applyBorder="1" applyAlignment="1">
      <alignment horizontal="center" vertical="center"/>
    </xf>
    <xf numFmtId="0" fontId="157" fillId="16" borderId="94" xfId="0" applyFont="1" applyFill="1" applyBorder="1" applyAlignment="1">
      <alignment horizontal="center" vertical="center" wrapText="1"/>
    </xf>
    <xf numFmtId="0" fontId="157" fillId="16" borderId="95" xfId="0" applyFont="1" applyFill="1" applyBorder="1" applyAlignment="1">
      <alignment horizontal="center" vertical="center" wrapText="1"/>
    </xf>
    <xf numFmtId="0" fontId="157" fillId="16" borderId="96" xfId="0" applyFont="1" applyFill="1" applyBorder="1" applyAlignment="1">
      <alignment horizontal="center" vertical="center" wrapText="1"/>
    </xf>
    <xf numFmtId="0" fontId="157" fillId="16" borderId="97" xfId="0" applyFont="1" applyFill="1" applyBorder="1" applyAlignment="1">
      <alignment horizontal="center" vertical="center" wrapText="1"/>
    </xf>
    <xf numFmtId="167" fontId="150" fillId="99" borderId="91" xfId="57669" applyNumberFormat="1" applyFont="1" applyFill="1" applyBorder="1" applyAlignment="1">
      <alignment horizontal="right" vertical="center"/>
    </xf>
    <xf numFmtId="167" fontId="150" fillId="99" borderId="92" xfId="57669" applyNumberFormat="1" applyFont="1" applyFill="1" applyBorder="1" applyAlignment="1">
      <alignment horizontal="right" vertical="center"/>
    </xf>
    <xf numFmtId="167" fontId="150" fillId="99" borderId="93" xfId="57669" applyNumberFormat="1" applyFont="1" applyFill="1" applyBorder="1" applyAlignment="1">
      <alignment horizontal="right" vertical="center"/>
    </xf>
    <xf numFmtId="0" fontId="269" fillId="98" borderId="98" xfId="0" applyFont="1" applyFill="1" applyBorder="1" applyAlignment="1">
      <alignment horizontal="center" vertical="center" wrapText="1"/>
    </xf>
    <xf numFmtId="0" fontId="269" fillId="98" borderId="99" xfId="0" applyFont="1" applyFill="1" applyBorder="1" applyAlignment="1">
      <alignment horizontal="center" vertical="center" wrapText="1"/>
    </xf>
    <xf numFmtId="0" fontId="269" fillId="98" borderId="100" xfId="0" applyFont="1" applyFill="1" applyBorder="1" applyAlignment="1">
      <alignment horizontal="center" vertical="center" wrapText="1"/>
    </xf>
    <xf numFmtId="0" fontId="21" fillId="0" borderId="90" xfId="69" applyFont="1" applyBorder="1" applyAlignment="1">
      <alignment horizontal="left" vertical="center"/>
    </xf>
    <xf numFmtId="0" fontId="21" fillId="0" borderId="92" xfId="69" applyFont="1" applyBorder="1" applyAlignment="1">
      <alignment horizontal="left" vertical="center"/>
    </xf>
    <xf numFmtId="247" fontId="150" fillId="99" borderId="101" xfId="0" applyNumberFormat="1" applyFont="1" applyFill="1" applyBorder="1" applyAlignment="1">
      <alignment horizontal="center" vertical="center"/>
    </xf>
    <xf numFmtId="247" fontId="149" fillId="15" borderId="102" xfId="0" applyNumberFormat="1" applyFont="1" applyFill="1" applyBorder="1" applyAlignment="1">
      <alignment horizontal="center" vertical="center"/>
    </xf>
    <xf numFmtId="247" fontId="149" fillId="15" borderId="103" xfId="0" applyNumberFormat="1" applyFont="1" applyFill="1" applyBorder="1" applyAlignment="1">
      <alignment horizontal="center" vertical="center"/>
    </xf>
    <xf numFmtId="247" fontId="149" fillId="15" borderId="104" xfId="0" applyNumberFormat="1" applyFont="1" applyFill="1" applyBorder="1" applyAlignment="1">
      <alignment horizontal="center" vertical="center"/>
    </xf>
    <xf numFmtId="247" fontId="150" fillId="15" borderId="105" xfId="0" applyNumberFormat="1" applyFont="1" applyFill="1" applyBorder="1" applyAlignment="1">
      <alignment horizontal="center" vertical="center"/>
    </xf>
    <xf numFmtId="247" fontId="150" fillId="15" borderId="104" xfId="0" applyNumberFormat="1" applyFont="1" applyFill="1" applyBorder="1" applyAlignment="1">
      <alignment horizontal="center" vertical="center"/>
    </xf>
    <xf numFmtId="247" fontId="149" fillId="60" borderId="105" xfId="0" applyNumberFormat="1" applyFont="1" applyFill="1" applyBorder="1" applyAlignment="1">
      <alignment horizontal="center" vertical="center"/>
    </xf>
    <xf numFmtId="247" fontId="149" fillId="60" borderId="104" xfId="0" applyNumberFormat="1" applyFont="1" applyFill="1" applyBorder="1" applyAlignment="1">
      <alignment horizontal="center" vertical="center"/>
    </xf>
    <xf numFmtId="247" fontId="149" fillId="15" borderId="105" xfId="0" applyNumberFormat="1" applyFont="1" applyFill="1" applyBorder="1" applyAlignment="1">
      <alignment horizontal="center" vertical="center"/>
    </xf>
    <xf numFmtId="247" fontId="151" fillId="60" borderId="105" xfId="0" applyNumberFormat="1" applyFont="1" applyFill="1" applyBorder="1"/>
    <xf numFmtId="247" fontId="151" fillId="60" borderId="106" xfId="0" applyNumberFormat="1" applyFont="1" applyFill="1" applyBorder="1"/>
    <xf numFmtId="247" fontId="149" fillId="0" borderId="105" xfId="0" applyNumberFormat="1" applyFont="1" applyBorder="1" applyAlignment="1">
      <alignment horizontal="center" vertical="center"/>
    </xf>
    <xf numFmtId="247" fontId="149" fillId="0" borderId="104" xfId="0" applyNumberFormat="1" applyFont="1" applyBorder="1" applyAlignment="1">
      <alignment horizontal="center" vertical="center"/>
    </xf>
    <xf numFmtId="247" fontId="151" fillId="60" borderId="107" xfId="0" applyNumberFormat="1" applyFont="1" applyFill="1" applyBorder="1"/>
    <xf numFmtId="247" fontId="151" fillId="60" borderId="108" xfId="0" applyNumberFormat="1" applyFont="1" applyFill="1" applyBorder="1"/>
    <xf numFmtId="167" fontId="150" fillId="15" borderId="105" xfId="57669" applyNumberFormat="1" applyFont="1" applyFill="1" applyBorder="1" applyAlignment="1">
      <alignment horizontal="right" vertical="center"/>
    </xf>
    <xf numFmtId="167" fontId="150" fillId="15" borderId="104" xfId="57669" applyNumberFormat="1" applyFont="1" applyFill="1" applyBorder="1" applyAlignment="1">
      <alignment horizontal="right" vertical="center"/>
    </xf>
    <xf numFmtId="167" fontId="149" fillId="60" borderId="105" xfId="57669" applyNumberFormat="1" applyFont="1" applyFill="1" applyBorder="1" applyAlignment="1">
      <alignment horizontal="right" vertical="center"/>
    </xf>
    <xf numFmtId="167" fontId="149" fillId="60" borderId="104" xfId="57669" applyNumberFormat="1" applyFont="1" applyFill="1" applyBorder="1" applyAlignment="1">
      <alignment horizontal="right" vertical="center"/>
    </xf>
    <xf numFmtId="167" fontId="149" fillId="60" borderId="107" xfId="57669" applyNumberFormat="1" applyFont="1" applyFill="1" applyBorder="1" applyAlignment="1">
      <alignment horizontal="right" vertical="center"/>
    </xf>
    <xf numFmtId="167" fontId="149" fillId="60" borderId="109" xfId="57669" applyNumberFormat="1" applyFont="1" applyFill="1" applyBorder="1" applyAlignment="1">
      <alignment horizontal="right" vertical="center"/>
    </xf>
    <xf numFmtId="0" fontId="157" fillId="16" borderId="110" xfId="0" applyFont="1" applyFill="1" applyBorder="1" applyAlignment="1">
      <alignment horizontal="center" vertical="center" wrapText="1"/>
    </xf>
    <xf numFmtId="167" fontId="150" fillId="15" borderId="111" xfId="57669" applyNumberFormat="1" applyFont="1" applyFill="1" applyBorder="1" applyAlignment="1">
      <alignment horizontal="right" vertical="center"/>
    </xf>
    <xf numFmtId="167" fontId="149" fillId="60" borderId="111" xfId="57669" applyNumberFormat="1" applyFont="1" applyFill="1" applyBorder="1" applyAlignment="1">
      <alignment horizontal="right" vertical="center"/>
    </xf>
    <xf numFmtId="167" fontId="149" fillId="60" borderId="112" xfId="57669" applyNumberFormat="1" applyFont="1" applyFill="1" applyBorder="1" applyAlignment="1">
      <alignment horizontal="right" vertical="center"/>
    </xf>
    <xf numFmtId="247" fontId="292" fillId="15" borderId="104" xfId="0" applyNumberFormat="1" applyFont="1" applyFill="1" applyBorder="1" applyAlignment="1">
      <alignment horizontal="center" vertical="center"/>
    </xf>
    <xf numFmtId="247" fontId="292" fillId="15" borderId="105" xfId="0" applyNumberFormat="1" applyFont="1" applyFill="1" applyBorder="1" applyAlignment="1">
      <alignment horizontal="center" vertical="center"/>
    </xf>
    <xf numFmtId="247" fontId="280" fillId="60" borderId="42" xfId="0" applyNumberFormat="1" applyFont="1" applyFill="1" applyBorder="1" applyAlignment="1">
      <alignment horizontal="right" vertical="center"/>
    </xf>
    <xf numFmtId="0" fontId="274" fillId="60" borderId="10" xfId="69" applyFont="1" applyFill="1" applyBorder="1" applyAlignment="1">
      <alignment horizontal="right" vertical="center"/>
    </xf>
    <xf numFmtId="329" fontId="263" fillId="0" borderId="0" xfId="0" applyNumberFormat="1" applyFont="1" applyAlignment="1">
      <alignment horizontal="right" vertical="center"/>
    </xf>
    <xf numFmtId="0" fontId="278" fillId="0" borderId="82" xfId="0" applyFont="1" applyBorder="1" applyAlignment="1">
      <alignment horizontal="right" wrapText="1"/>
    </xf>
    <xf numFmtId="329" fontId="278" fillId="0" borderId="82" xfId="0" applyNumberFormat="1" applyFont="1" applyBorder="1" applyAlignment="1">
      <alignment horizontal="right" vertical="center"/>
    </xf>
    <xf numFmtId="167" fontId="282" fillId="99" borderId="0" xfId="57669" applyNumberFormat="1" applyFont="1" applyFill="1" applyBorder="1" applyAlignment="1">
      <alignment horizontal="right" wrapText="1"/>
    </xf>
    <xf numFmtId="329" fontId="282" fillId="0" borderId="82" xfId="57669" applyNumberFormat="1" applyFont="1" applyFill="1" applyBorder="1" applyAlignment="1">
      <alignment horizontal="right" wrapText="1"/>
    </xf>
    <xf numFmtId="329" fontId="274" fillId="0" borderId="0" xfId="0" applyNumberFormat="1" applyFont="1" applyAlignment="1">
      <alignment horizontal="right" vertical="center"/>
    </xf>
    <xf numFmtId="329" fontId="275" fillId="0" borderId="82" xfId="0" applyNumberFormat="1" applyFont="1" applyBorder="1" applyAlignment="1">
      <alignment horizontal="right"/>
    </xf>
    <xf numFmtId="329" fontId="278" fillId="0" borderId="82" xfId="0" applyNumberFormat="1" applyFont="1" applyBorder="1" applyAlignment="1">
      <alignment horizontal="right" wrapText="1"/>
    </xf>
    <xf numFmtId="330" fontId="274" fillId="0" borderId="0" xfId="0" applyNumberFormat="1" applyFont="1" applyAlignment="1">
      <alignment horizontal="right" vertical="center"/>
    </xf>
    <xf numFmtId="329" fontId="275" fillId="0" borderId="82" xfId="0" applyNumberFormat="1" applyFont="1" applyBorder="1" applyAlignment="1">
      <alignment horizontal="right" wrapText="1"/>
    </xf>
    <xf numFmtId="329" fontId="280" fillId="0" borderId="0" xfId="0" applyNumberFormat="1" applyFont="1" applyAlignment="1">
      <alignment horizontal="right" wrapText="1"/>
    </xf>
    <xf numFmtId="330" fontId="281" fillId="99" borderId="0" xfId="0" applyNumberFormat="1" applyFont="1" applyFill="1" applyAlignment="1">
      <alignment horizontal="right" wrapText="1"/>
    </xf>
    <xf numFmtId="329" fontId="278" fillId="99" borderId="82" xfId="0" applyNumberFormat="1" applyFont="1" applyFill="1" applyBorder="1" applyAlignment="1">
      <alignment horizontal="right" wrapText="1"/>
    </xf>
    <xf numFmtId="0" fontId="262" fillId="15" borderId="0" xfId="0" applyFont="1" applyFill="1" applyAlignment="1">
      <alignment horizontal="right"/>
    </xf>
    <xf numFmtId="329" fontId="281" fillId="0" borderId="0" xfId="0" applyNumberFormat="1" applyFont="1" applyAlignment="1">
      <alignment horizontal="right" wrapText="1"/>
    </xf>
    <xf numFmtId="244" fontId="278" fillId="0" borderId="82" xfId="0" applyNumberFormat="1" applyFont="1" applyBorder="1" applyAlignment="1">
      <alignment horizontal="right" wrapText="1"/>
    </xf>
    <xf numFmtId="244" fontId="275" fillId="0" borderId="82" xfId="0" applyNumberFormat="1" applyFont="1" applyBorder="1" applyAlignment="1">
      <alignment horizontal="right" wrapText="1"/>
    </xf>
    <xf numFmtId="330" fontId="275" fillId="0" borderId="82" xfId="0" applyNumberFormat="1" applyFont="1" applyBorder="1" applyAlignment="1">
      <alignment horizontal="right" wrapText="1"/>
    </xf>
    <xf numFmtId="167" fontId="282" fillId="0" borderId="82" xfId="57669" applyNumberFormat="1" applyFont="1" applyFill="1" applyBorder="1" applyAlignment="1">
      <alignment horizontal="right" wrapText="1"/>
    </xf>
    <xf numFmtId="247" fontId="150" fillId="15" borderId="104" xfId="0" applyNumberFormat="1" applyFont="1" applyFill="1" applyBorder="1" applyAlignment="1">
      <alignment horizontal="right" vertical="center"/>
    </xf>
    <xf numFmtId="247" fontId="150" fillId="15" borderId="105" xfId="0" applyNumberFormat="1" applyFont="1" applyFill="1" applyBorder="1" applyAlignment="1">
      <alignment horizontal="right" vertical="center"/>
    </xf>
    <xf numFmtId="247" fontId="149" fillId="15" borderId="105" xfId="0" applyNumberFormat="1" applyFont="1" applyFill="1" applyBorder="1" applyAlignment="1">
      <alignment horizontal="right" vertical="center"/>
    </xf>
    <xf numFmtId="247" fontId="149" fillId="15" borderId="104" xfId="0" applyNumberFormat="1" applyFont="1" applyFill="1" applyBorder="1" applyAlignment="1">
      <alignment horizontal="right" vertical="center"/>
    </xf>
    <xf numFmtId="0" fontId="265" fillId="97" borderId="75" xfId="0" applyFont="1" applyFill="1" applyBorder="1" applyAlignment="1">
      <alignment horizontal="center" vertical="center"/>
    </xf>
    <xf numFmtId="327" fontId="272" fillId="15" borderId="0" xfId="0" applyNumberFormat="1" applyFont="1" applyFill="1" applyAlignment="1">
      <alignment horizontal="center" vertical="center"/>
    </xf>
    <xf numFmtId="0" fontId="265" fillId="97" borderId="0" xfId="0" applyFont="1" applyFill="1" applyAlignment="1">
      <alignment horizontal="center" vertical="center"/>
    </xf>
    <xf numFmtId="49" fontId="274" fillId="101" borderId="14" xfId="57668" applyNumberFormat="1" applyFont="1" applyFill="1" applyBorder="1" applyAlignment="1">
      <alignment horizontal="center" vertical="center"/>
    </xf>
    <xf numFmtId="0" fontId="157" fillId="16" borderId="83" xfId="0" applyFont="1" applyFill="1" applyBorder="1" applyAlignment="1">
      <alignment horizontal="left" vertical="center"/>
    </xf>
    <xf numFmtId="0" fontId="157" fillId="16" borderId="84" xfId="0" applyFont="1" applyFill="1" applyBorder="1" applyAlignment="1">
      <alignment horizontal="left" vertical="center"/>
    </xf>
    <xf numFmtId="0" fontId="157" fillId="16" borderId="2" xfId="0" applyFont="1" applyFill="1" applyBorder="1" applyAlignment="1">
      <alignment horizontal="left" vertical="center"/>
    </xf>
  </cellXfs>
  <cellStyles count="57670">
    <cellStyle name="_x000a_386grabber=M" xfId="161" xr:uid="{00000000-0005-0000-0000-000000000000}"/>
    <cellStyle name="_x000a_386grabber=M 2" xfId="162" xr:uid="{00000000-0005-0000-0000-000001000000}"/>
    <cellStyle name="_x000a_386grabber=M 2 2" xfId="163" xr:uid="{00000000-0005-0000-0000-000002000000}"/>
    <cellStyle name="_x000a_386grabber=M 3" xfId="164" xr:uid="{00000000-0005-0000-0000-000003000000}"/>
    <cellStyle name="_x000a_386grabber=M 4" xfId="165" xr:uid="{00000000-0005-0000-0000-000004000000}"/>
    <cellStyle name="_x000a_386grabber=M 5" xfId="166" xr:uid="{00000000-0005-0000-0000-000005000000}"/>
    <cellStyle name="(Red)" xfId="5276" xr:uid="{00000000-0005-0000-0000-000006000000}"/>
    <cellStyle name="****************************************** 2" xfId="15520" xr:uid="{990A2242-7E2F-42B0-8C7C-95D39338A53B}"/>
    <cellStyle name="****************************************** 2 2" xfId="15521" xr:uid="{634211CF-A1B2-47C2-8C87-05104B4C9AD4}"/>
    <cellStyle name="****************************************** 2_Amortization" xfId="15522" xr:uid="{5898852D-B4E3-487C-80EF-F97BBDA9194D}"/>
    <cellStyle name=";;;" xfId="15523" xr:uid="{7001D60C-2A6B-4846-87A2-7B5951A74565}"/>
    <cellStyle name=";;; 2" xfId="15524" xr:uid="{11A13555-8975-497A-85D9-BFC163FF8112}"/>
    <cellStyle name="_%(SignOnly)" xfId="5277" xr:uid="{00000000-0005-0000-0000-000007000000}"/>
    <cellStyle name="_%(SignSpaceOnly)" xfId="5278" xr:uid="{00000000-0005-0000-0000-000008000000}"/>
    <cellStyle name="_Comma" xfId="5279" xr:uid="{00000000-0005-0000-0000-000009000000}"/>
    <cellStyle name="_Currency" xfId="5280" xr:uid="{00000000-0005-0000-0000-00000A000000}"/>
    <cellStyle name="_CurrencySpace" xfId="5281" xr:uid="{00000000-0005-0000-0000-00000B000000}"/>
    <cellStyle name="_Euro" xfId="5282" xr:uid="{00000000-0005-0000-0000-00000C000000}"/>
    <cellStyle name="_Heading" xfId="5283" xr:uid="{00000000-0005-0000-0000-00000D000000}"/>
    <cellStyle name="_Highlight" xfId="5284" xr:uid="{00000000-0005-0000-0000-00000E000000}"/>
    <cellStyle name="_Multiple" xfId="5285" xr:uid="{00000000-0005-0000-0000-00000F000000}"/>
    <cellStyle name="_MultipleSpace" xfId="5286" xr:uid="{00000000-0005-0000-0000-000010000000}"/>
    <cellStyle name="_Percent" xfId="5287" xr:uid="{00000000-0005-0000-0000-000011000000}"/>
    <cellStyle name="_SubHeading" xfId="5288" xr:uid="{00000000-0005-0000-0000-000012000000}"/>
    <cellStyle name="_Table" xfId="5289" xr:uid="{00000000-0005-0000-0000-000013000000}"/>
    <cellStyle name="_TableHead" xfId="5290" xr:uid="{00000000-0005-0000-0000-000014000000}"/>
    <cellStyle name="_TableRowHead" xfId="5291" xr:uid="{00000000-0005-0000-0000-000015000000}"/>
    <cellStyle name="_TableSuperHead" xfId="5292" xr:uid="{00000000-0005-0000-0000-000016000000}"/>
    <cellStyle name="£ BP" xfId="167" xr:uid="{00000000-0005-0000-0000-000017000000}"/>
    <cellStyle name="¥ JY" xfId="168" xr:uid="{00000000-0005-0000-0000-000018000000}"/>
    <cellStyle name="=C:\WINDOWS\SYSTEM32\COMMAND.COM" xfId="15525" xr:uid="{B98F2856-C4DC-4C33-A631-D55F8DA88336}"/>
    <cellStyle name="¶W³sµ²" xfId="5293" xr:uid="{00000000-0005-0000-0000-000019000000}"/>
    <cellStyle name="•W_laroux" xfId="15526" xr:uid="{AE18BD9D-99A0-4DD8-907B-C4CF357659C6}"/>
    <cellStyle name="0,0_x000d__x000a_NA_x000d__x000a_" xfId="4909" xr:uid="{00000000-0005-0000-0000-00001A000000}"/>
    <cellStyle name="10" xfId="5294" xr:uid="{00000000-0005-0000-0000-00001B000000}"/>
    <cellStyle name="¹éºÐÀ²_±âÅ¸" xfId="15527" xr:uid="{97D705DB-C814-40BB-9C1F-5172715DAEC4}"/>
    <cellStyle name="1o.nível" xfId="169" xr:uid="{00000000-0005-0000-0000-00001C000000}"/>
    <cellStyle name="20% - Accent1" xfId="2" xr:uid="{00000000-0005-0000-0000-00001D000000}"/>
    <cellStyle name="20% - Accent1 2" xfId="98" xr:uid="{00000000-0005-0000-0000-00001E000000}"/>
    <cellStyle name="20% - Accent1 3" xfId="170" xr:uid="{00000000-0005-0000-0000-00001F000000}"/>
    <cellStyle name="20% - Accent1 4" xfId="171" xr:uid="{00000000-0005-0000-0000-000020000000}"/>
    <cellStyle name="20% - Accent1 5" xfId="172" xr:uid="{00000000-0005-0000-0000-000021000000}"/>
    <cellStyle name="20% - Accent1 6" xfId="173" xr:uid="{00000000-0005-0000-0000-000022000000}"/>
    <cellStyle name="20% - Accent1 7" xfId="174" xr:uid="{00000000-0005-0000-0000-000023000000}"/>
    <cellStyle name="20% - Accent1 8" xfId="15207" xr:uid="{64177589-A1AB-4564-9814-4CF0D07F76F2}"/>
    <cellStyle name="20% - Accent2" xfId="3" xr:uid="{00000000-0005-0000-0000-000024000000}"/>
    <cellStyle name="20% - Accent2 2" xfId="99" xr:uid="{00000000-0005-0000-0000-000025000000}"/>
    <cellStyle name="20% - Accent2 3" xfId="175" xr:uid="{00000000-0005-0000-0000-000026000000}"/>
    <cellStyle name="20% - Accent2 4" xfId="176" xr:uid="{00000000-0005-0000-0000-000027000000}"/>
    <cellStyle name="20% - Accent2 5" xfId="177" xr:uid="{00000000-0005-0000-0000-000028000000}"/>
    <cellStyle name="20% - Accent2 6" xfId="178" xr:uid="{00000000-0005-0000-0000-000029000000}"/>
    <cellStyle name="20% - Accent2 7" xfId="179" xr:uid="{00000000-0005-0000-0000-00002A000000}"/>
    <cellStyle name="20% - Accent2 8" xfId="15208" xr:uid="{9B7EE812-0862-4959-B353-4C021947A1D7}"/>
    <cellStyle name="20% - Accent3" xfId="4" xr:uid="{00000000-0005-0000-0000-00002B000000}"/>
    <cellStyle name="20% - Accent3 2" xfId="100" xr:uid="{00000000-0005-0000-0000-00002C000000}"/>
    <cellStyle name="20% - Accent3 3" xfId="180" xr:uid="{00000000-0005-0000-0000-00002D000000}"/>
    <cellStyle name="20% - Accent3 4" xfId="181" xr:uid="{00000000-0005-0000-0000-00002E000000}"/>
    <cellStyle name="20% - Accent3 5" xfId="182" xr:uid="{00000000-0005-0000-0000-00002F000000}"/>
    <cellStyle name="20% - Accent3 6" xfId="183" xr:uid="{00000000-0005-0000-0000-000030000000}"/>
    <cellStyle name="20% - Accent3 7" xfId="184" xr:uid="{00000000-0005-0000-0000-000031000000}"/>
    <cellStyle name="20% - Accent3 8" xfId="15209" xr:uid="{3942715F-57AE-49BE-B134-F5B42E3CAEAC}"/>
    <cellStyle name="20% - Accent4" xfId="5" xr:uid="{00000000-0005-0000-0000-000032000000}"/>
    <cellStyle name="20% - Accent4 2" xfId="101" xr:uid="{00000000-0005-0000-0000-000033000000}"/>
    <cellStyle name="20% - Accent4 3" xfId="185" xr:uid="{00000000-0005-0000-0000-000034000000}"/>
    <cellStyle name="20% - Accent4 4" xfId="186" xr:uid="{00000000-0005-0000-0000-000035000000}"/>
    <cellStyle name="20% - Accent4 5" xfId="187" xr:uid="{00000000-0005-0000-0000-000036000000}"/>
    <cellStyle name="20% - Accent4 6" xfId="188" xr:uid="{00000000-0005-0000-0000-000037000000}"/>
    <cellStyle name="20% - Accent4 7" xfId="189" xr:uid="{00000000-0005-0000-0000-000038000000}"/>
    <cellStyle name="20% - Accent4 8" xfId="15210" xr:uid="{9A8CAA15-4CC2-4A0C-A141-884BDA9D2908}"/>
    <cellStyle name="20% - Accent5" xfId="6" xr:uid="{00000000-0005-0000-0000-000039000000}"/>
    <cellStyle name="20% - Accent5 2" xfId="102" xr:uid="{00000000-0005-0000-0000-00003A000000}"/>
    <cellStyle name="20% - Accent5 3" xfId="190" xr:uid="{00000000-0005-0000-0000-00003B000000}"/>
    <cellStyle name="20% - Accent5 4" xfId="191" xr:uid="{00000000-0005-0000-0000-00003C000000}"/>
    <cellStyle name="20% - Accent5 5" xfId="192" xr:uid="{00000000-0005-0000-0000-00003D000000}"/>
    <cellStyle name="20% - Accent5 6" xfId="193" xr:uid="{00000000-0005-0000-0000-00003E000000}"/>
    <cellStyle name="20% - Accent5 7" xfId="194" xr:uid="{00000000-0005-0000-0000-00003F000000}"/>
    <cellStyle name="20% - Accent5 8" xfId="15211" xr:uid="{CBBFC9DC-CE84-4D25-89C9-B1A4C5F32E49}"/>
    <cellStyle name="20% - Accent6" xfId="7" xr:uid="{00000000-0005-0000-0000-000040000000}"/>
    <cellStyle name="20% - Accent6 2" xfId="103" xr:uid="{00000000-0005-0000-0000-000041000000}"/>
    <cellStyle name="20% - Accent6 3" xfId="195" xr:uid="{00000000-0005-0000-0000-000042000000}"/>
    <cellStyle name="20% - Accent6 4" xfId="196" xr:uid="{00000000-0005-0000-0000-000043000000}"/>
    <cellStyle name="20% - Accent6 5" xfId="197" xr:uid="{00000000-0005-0000-0000-000044000000}"/>
    <cellStyle name="20% - Accent6 6" xfId="198" xr:uid="{00000000-0005-0000-0000-000045000000}"/>
    <cellStyle name="20% - Accent6 7" xfId="199" xr:uid="{00000000-0005-0000-0000-000046000000}"/>
    <cellStyle name="20% - Accent6 8" xfId="15212" xr:uid="{9E1CC73F-01A9-4F7C-A580-AC2BF855200E}"/>
    <cellStyle name="20% - Cor1" xfId="15528" xr:uid="{7BAD3A89-8A9C-4BD6-B9C3-FBB9D1458AF7}"/>
    <cellStyle name="20% - Cor1 2" xfId="15529" xr:uid="{4599132A-F5A5-40D9-BB19-A4E8DFAC6E44}"/>
    <cellStyle name="20% - Cor2" xfId="15530" xr:uid="{4088EC4A-7E20-4430-9056-ABF1184BF825}"/>
    <cellStyle name="20% - Cor2 2" xfId="15531" xr:uid="{8B3B6E0F-C03A-4C48-BD0D-D85F1A65AFFA}"/>
    <cellStyle name="20% - Cor3" xfId="15532" xr:uid="{DB9683E4-2FC4-4557-974F-8A96ADDAEEF8}"/>
    <cellStyle name="20% - Cor3 2" xfId="15533" xr:uid="{3A168BB4-D419-48F8-9CE2-65C0D872E4DE}"/>
    <cellStyle name="20% - Cor4" xfId="15534" xr:uid="{050277DD-45F7-4D53-989A-16C3F5D1F804}"/>
    <cellStyle name="20% - Cor4 2" xfId="15535" xr:uid="{C1CF097E-1C8D-424D-AF76-EA40272A062F}"/>
    <cellStyle name="20% - Cor5" xfId="15536" xr:uid="{46BEC3F4-8DE5-4024-9375-358CCABE0FBD}"/>
    <cellStyle name="20% - Cor5 2" xfId="15537" xr:uid="{0B80DDBE-B7B8-4683-9B69-2D8024DA9963}"/>
    <cellStyle name="20% - Cor6" xfId="15538" xr:uid="{B1A72C80-22FA-4135-ABC1-8061C080EEC4}"/>
    <cellStyle name="20% - Cor6 2" xfId="15539" xr:uid="{60C375AA-6C4E-4A02-AE72-69BF833EEFB7}"/>
    <cellStyle name="20% - Ênfase1 10" xfId="5720" xr:uid="{00000000-0005-0000-0000-000047000000}"/>
    <cellStyle name="20% - Ênfase1 10 2" xfId="15541" xr:uid="{1E9CD830-69E1-4B5E-8F29-47085472BC24}"/>
    <cellStyle name="20% - Ênfase1 10 3" xfId="15542" xr:uid="{7FF70BBE-5E1B-4341-BA8F-1B5E85BE48AB}"/>
    <cellStyle name="20% - Ênfase1 10 4" xfId="15543" xr:uid="{46C02ECB-A61A-475F-A666-442C0773E97F}"/>
    <cellStyle name="20% - Ênfase1 10 5" xfId="15540" xr:uid="{F27E52D0-1EEF-4856-836A-22E2788C44ED}"/>
    <cellStyle name="20% - Ênfase1 11" xfId="5832" xr:uid="{00000000-0005-0000-0000-000048000000}"/>
    <cellStyle name="20% - Ênfase1 11 2" xfId="15545" xr:uid="{EBB1F4E8-8128-4955-A660-B5A1F532EA5E}"/>
    <cellStyle name="20% - Ênfase1 11 3" xfId="15546" xr:uid="{9A60E641-7BE3-469A-A9FD-7E755059979F}"/>
    <cellStyle name="20% - Ênfase1 11 4" xfId="15547" xr:uid="{A3250584-FC49-4C65-BFFF-DA515944417A}"/>
    <cellStyle name="20% - Ênfase1 11 5" xfId="15544" xr:uid="{CFE16933-48B3-44DB-A620-EFB01D43DD54}"/>
    <cellStyle name="20% - Ênfase1 12" xfId="5861" xr:uid="{00000000-0005-0000-0000-000049000000}"/>
    <cellStyle name="20% - Ênfase1 12 2" xfId="15549" xr:uid="{39E839A0-31B8-4195-B9FF-A8B1D876F936}"/>
    <cellStyle name="20% - Ênfase1 12 3" xfId="15550" xr:uid="{389F1012-4AA3-45EC-A30B-12073B0FAF98}"/>
    <cellStyle name="20% - Ênfase1 12 4" xfId="15551" xr:uid="{08F5976A-1706-49C7-AF06-6E047663CC74}"/>
    <cellStyle name="20% - Ênfase1 12 5" xfId="15548" xr:uid="{DD27CD19-13B4-45B3-B7B1-71F8F81670F0}"/>
    <cellStyle name="20% - Ênfase1 13" xfId="5886" xr:uid="{00000000-0005-0000-0000-00004A000000}"/>
    <cellStyle name="20% - Ênfase1 13 2" xfId="15553" xr:uid="{B7B8F5F6-065A-40B0-8727-19979CD1B930}"/>
    <cellStyle name="20% - Ênfase1 13 3" xfId="15554" xr:uid="{6BB43C73-ACB3-4531-8A49-528D4AA5BFCF}"/>
    <cellStyle name="20% - Ênfase1 13 4" xfId="15555" xr:uid="{3B619959-DA86-4CF6-81DC-2C4B4777C790}"/>
    <cellStyle name="20% - Ênfase1 13 5" xfId="15552" xr:uid="{A694D67F-36D3-4A3F-BEC7-9956D37468B4}"/>
    <cellStyle name="20% - Ênfase1 14" xfId="5899" xr:uid="{00000000-0005-0000-0000-00004B000000}"/>
    <cellStyle name="20% - Ênfase1 14 2" xfId="15557" xr:uid="{02DA7904-B36D-47FB-AECA-F08C9229DF3E}"/>
    <cellStyle name="20% - Ênfase1 14 3" xfId="15558" xr:uid="{BF13FE5D-7CB5-4B60-B78C-A83C5782E717}"/>
    <cellStyle name="20% - Ênfase1 14 4" xfId="15559" xr:uid="{BE97D9FC-38F7-4591-8A6C-C4BDA4ED52B8}"/>
    <cellStyle name="20% - Ênfase1 14 5" xfId="15556" xr:uid="{ADCD9DC0-951D-42FE-8CDC-BEE493A7A4B8}"/>
    <cellStyle name="20% - Ênfase1 15" xfId="5914" xr:uid="{00000000-0005-0000-0000-00004C000000}"/>
    <cellStyle name="20% - Ênfase1 15 2" xfId="15561" xr:uid="{11C5F425-BA7F-48AC-BA6B-088D2667FBFA}"/>
    <cellStyle name="20% - Ênfase1 15 3" xfId="15562" xr:uid="{2A3BC189-B13E-44C3-B6A7-E385B5FB0352}"/>
    <cellStyle name="20% - Ênfase1 15 4" xfId="15563" xr:uid="{8DF2CC9F-F76D-48EE-BCBC-56DCAE636E0B}"/>
    <cellStyle name="20% - Ênfase1 15 5" xfId="15560" xr:uid="{EE21C246-8847-42F0-917B-93D8E683258E}"/>
    <cellStyle name="20% - Ênfase1 16" xfId="5982" xr:uid="{00000000-0005-0000-0000-00004D000000}"/>
    <cellStyle name="20% - Ênfase1 17" xfId="6014" xr:uid="{00000000-0005-0000-0000-00004E000000}"/>
    <cellStyle name="20% - Ênfase1 17 2" xfId="15213" xr:uid="{CE346069-260E-4F1C-842B-4DD5A16C0737}"/>
    <cellStyle name="20% - Ênfase1 2" xfId="8" xr:uid="{00000000-0005-0000-0000-00004F000000}"/>
    <cellStyle name="20% - Ênfase1 2 2" xfId="4911" xr:uid="{00000000-0005-0000-0000-000050000000}"/>
    <cellStyle name="20% - Ênfase1 2 2 2" xfId="5238" xr:uid="{00000000-0005-0000-0000-000051000000}"/>
    <cellStyle name="20% - Ênfase1 2 2 2 2" xfId="6042" xr:uid="{00000000-0005-0000-0000-000052000000}"/>
    <cellStyle name="20% - Ênfase1 2 2 2 2 2" xfId="6043" xr:uid="{00000000-0005-0000-0000-000053000000}"/>
    <cellStyle name="20% - Ênfase1 2 2 2 2 2 2" xfId="6044" xr:uid="{00000000-0005-0000-0000-000054000000}"/>
    <cellStyle name="20% - Ênfase1 2 2 2 2 2 2 2" xfId="6045" xr:uid="{00000000-0005-0000-0000-000055000000}"/>
    <cellStyle name="20% - Ênfase1 2 2 2 2 2 2 2 2" xfId="6046" xr:uid="{00000000-0005-0000-0000-000056000000}"/>
    <cellStyle name="20% - Ênfase1 2 2 2 2 2 2 3" xfId="6047" xr:uid="{00000000-0005-0000-0000-000057000000}"/>
    <cellStyle name="20% - Ênfase1 2 2 2 2 2 3" xfId="6048" xr:uid="{00000000-0005-0000-0000-000058000000}"/>
    <cellStyle name="20% - Ênfase1 2 2 2 2 2 3 2" xfId="6049" xr:uid="{00000000-0005-0000-0000-000059000000}"/>
    <cellStyle name="20% - Ênfase1 2 2 2 2 3" xfId="6050" xr:uid="{00000000-0005-0000-0000-00005A000000}"/>
    <cellStyle name="20% - Ênfase1 2 2 2 2 3 2" xfId="6051" xr:uid="{00000000-0005-0000-0000-00005B000000}"/>
    <cellStyle name="20% - Ênfase1 2 2 2 3" xfId="6052" xr:uid="{00000000-0005-0000-0000-00005C000000}"/>
    <cellStyle name="20% - Ênfase1 2 2 2 3 2" xfId="15565" xr:uid="{B99225FD-4FB0-4F63-A8D2-ED430BADA144}"/>
    <cellStyle name="20% - Ênfase1 2 2 2 4" xfId="6053" xr:uid="{00000000-0005-0000-0000-00005D000000}"/>
    <cellStyle name="20% - Ênfase1 2 2 2 4 2" xfId="6054" xr:uid="{00000000-0005-0000-0000-00005E000000}"/>
    <cellStyle name="20% - Ênfase1 2 2 3" xfId="6055" xr:uid="{00000000-0005-0000-0000-00005F000000}"/>
    <cellStyle name="20% - Ênfase1 2 2 4" xfId="6056" xr:uid="{00000000-0005-0000-0000-000060000000}"/>
    <cellStyle name="20% - Ênfase1 2 2 4 2" xfId="6057" xr:uid="{00000000-0005-0000-0000-000061000000}"/>
    <cellStyle name="20% - Ênfase1 2 2 5" xfId="15566" xr:uid="{1EE1ECFB-0B64-421B-9F4D-DE9C16283076}"/>
    <cellStyle name="20% - Ênfase1 2 3" xfId="4912" xr:uid="{00000000-0005-0000-0000-000062000000}"/>
    <cellStyle name="20% - Ênfase1 2 3 2" xfId="15568" xr:uid="{0A0E628D-2B30-4649-86E7-6CBA741621F8}"/>
    <cellStyle name="20% - Ênfase1 2 3 2 2" xfId="15569" xr:uid="{8CC55A38-F23A-420D-BDAF-91FDDF5CBC5A}"/>
    <cellStyle name="20% - Ênfase1 2 3 2 3" xfId="15570" xr:uid="{B9C10F56-2EA3-4847-A30E-9E8715524CC5}"/>
    <cellStyle name="20% - Ênfase1 2 3 2 4" xfId="15571" xr:uid="{D4C0EEA5-8B0A-4156-8349-46B6A7599363}"/>
    <cellStyle name="20% - Ênfase1 2 3 3" xfId="15572" xr:uid="{277695CC-EBE5-4C53-AED0-445D60B4B671}"/>
    <cellStyle name="20% - Ênfase1 2 3 4" xfId="15573" xr:uid="{B3D71C75-1588-4729-9039-48DA38446778}"/>
    <cellStyle name="20% - Ênfase1 2 3 5" xfId="15574" xr:uid="{E6075296-75B8-4918-BF06-BEC394C20E79}"/>
    <cellStyle name="20% - Ênfase1 2 3 6" xfId="15567" xr:uid="{CCE1826C-5B06-46AB-9AFF-4ADD5EB022B6}"/>
    <cellStyle name="20% - Ênfase1 2 4" xfId="5202" xr:uid="{00000000-0005-0000-0000-000063000000}"/>
    <cellStyle name="20% - Ênfase1 2 4 2" xfId="6058" xr:uid="{00000000-0005-0000-0000-000064000000}"/>
    <cellStyle name="20% - Ênfase1 2 4 2 2" xfId="15575" xr:uid="{7CC8324B-D9BD-4D64-8993-6BF2C5A1EE0A}"/>
    <cellStyle name="20% - Ênfase1 2 4 3" xfId="15576" xr:uid="{1A208E1B-D839-4425-9C79-32C32A1FB140}"/>
    <cellStyle name="20% - Ênfase1 2 4 4" xfId="15577" xr:uid="{5FE8F044-6F02-4C34-A404-4FEE7F79877F}"/>
    <cellStyle name="20% - Ênfase1 2 5" xfId="4910" xr:uid="{00000000-0005-0000-0000-000065000000}"/>
    <cellStyle name="20% - Ênfase1 2 5 2" xfId="15578" xr:uid="{B006F6EB-46BF-40F8-B00B-87251FCF4D47}"/>
    <cellStyle name="20% - Ênfase1 2 6" xfId="6059" xr:uid="{00000000-0005-0000-0000-000066000000}"/>
    <cellStyle name="20% - Ênfase1 2 6 2" xfId="6060" xr:uid="{00000000-0005-0000-0000-000067000000}"/>
    <cellStyle name="20% - Ênfase1 2 7" xfId="6041" xr:uid="{00000000-0005-0000-0000-000068000000}"/>
    <cellStyle name="20% - Ênfase1 2 8" xfId="15564" xr:uid="{531BAFF9-BFF8-42C0-9DE9-0A0566AD4868}"/>
    <cellStyle name="20% - Ênfase1 2 9" xfId="15363" xr:uid="{953B694D-5E31-4F52-B022-DC34F62679E0}"/>
    <cellStyle name="20% - Ênfase1 3" xfId="4913" xr:uid="{00000000-0005-0000-0000-000069000000}"/>
    <cellStyle name="20% - Ênfase1 3 2" xfId="6062" xr:uid="{00000000-0005-0000-0000-00006A000000}"/>
    <cellStyle name="20% - Ênfase1 3 2 2" xfId="15579" xr:uid="{25CCA86D-CC94-47E1-A35D-D024F6421501}"/>
    <cellStyle name="20% - Ênfase1 3 2 3" xfId="15580" xr:uid="{88FABDFD-258E-40C9-A6C5-2B5B2AB62F75}"/>
    <cellStyle name="20% - Ênfase1 3 2 4" xfId="15581" xr:uid="{83CFD73E-FBA9-4FBC-B4C7-8996C858DB3C}"/>
    <cellStyle name="20% - Ênfase1 3 3" xfId="6063" xr:uid="{00000000-0005-0000-0000-00006B000000}"/>
    <cellStyle name="20% - Ênfase1 3 4" xfId="6064" xr:uid="{00000000-0005-0000-0000-00006C000000}"/>
    <cellStyle name="20% - Ênfase1 3 5" xfId="6061" xr:uid="{00000000-0005-0000-0000-00006D000000}"/>
    <cellStyle name="20% - Ênfase1 4" xfId="4914" xr:uid="{00000000-0005-0000-0000-00006E000000}"/>
    <cellStyle name="20% - Ênfase1 4 2" xfId="6066" xr:uid="{00000000-0005-0000-0000-00006F000000}"/>
    <cellStyle name="20% - Ênfase1 4 2 2" xfId="15582" xr:uid="{16483C45-652C-41B1-93A2-BB91BC6CFCFF}"/>
    <cellStyle name="20% - Ênfase1 4 2 3" xfId="15583" xr:uid="{40A7B6C3-F207-432A-97BC-4913B3002272}"/>
    <cellStyle name="20% - Ênfase1 4 2 4" xfId="15584" xr:uid="{E865EFF4-27A4-4CC9-8E76-6B08461152C3}"/>
    <cellStyle name="20% - Ênfase1 4 3" xfId="6067" xr:uid="{00000000-0005-0000-0000-000070000000}"/>
    <cellStyle name="20% - Ênfase1 4 4" xfId="6065" xr:uid="{00000000-0005-0000-0000-000071000000}"/>
    <cellStyle name="20% - Ênfase1 4 5" xfId="15585" xr:uid="{5EDDF115-7DCF-4947-983A-34D316838EFC}"/>
    <cellStyle name="20% - Ênfase1 5" xfId="5605" xr:uid="{00000000-0005-0000-0000-000072000000}"/>
    <cellStyle name="20% - Ênfase1 5 2" xfId="6069" xr:uid="{00000000-0005-0000-0000-000073000000}"/>
    <cellStyle name="20% - Ênfase1 5 2 2" xfId="15586" xr:uid="{5C447BEC-94F4-41D3-811E-D4312E3D5474}"/>
    <cellStyle name="20% - Ênfase1 5 2 3" xfId="15587" xr:uid="{296AF591-B18B-4520-AA46-4BC72BC9EE16}"/>
    <cellStyle name="20% - Ênfase1 5 2 4" xfId="15588" xr:uid="{933E9DEE-A485-48ED-A8C6-D456CB4F5480}"/>
    <cellStyle name="20% - Ênfase1 5 3" xfId="6068" xr:uid="{00000000-0005-0000-0000-000074000000}"/>
    <cellStyle name="20% - Ênfase1 5 4" xfId="15589" xr:uid="{77C81EE1-6378-4A62-A1A4-44E05EBA1CE4}"/>
    <cellStyle name="20% - Ênfase1 5 5" xfId="15590" xr:uid="{DC48E5EF-1D49-47FB-8CEC-276EF0B2FDAC}"/>
    <cellStyle name="20% - Ênfase1 6" xfId="5626" xr:uid="{00000000-0005-0000-0000-000075000000}"/>
    <cellStyle name="20% - Ênfase1 6 2" xfId="6071" xr:uid="{00000000-0005-0000-0000-000076000000}"/>
    <cellStyle name="20% - Ênfase1 6 2 2" xfId="15592" xr:uid="{6E710E2E-DAC9-4EF4-8A3D-9FDB81C97D5A}"/>
    <cellStyle name="20% - Ênfase1 6 2 3" xfId="15593" xr:uid="{C76417BB-7640-43EE-B7A6-91EEC28271B6}"/>
    <cellStyle name="20% - Ênfase1 6 2 4" xfId="15594" xr:uid="{9DDFDA52-FE9F-4A3F-A6F6-14F7BDD66E7D}"/>
    <cellStyle name="20% - Ênfase1 6 2 5" xfId="15591" xr:uid="{C26291AF-9F5C-4E97-998E-41D6A8960EE7}"/>
    <cellStyle name="20% - Ênfase1 6 3" xfId="7419" xr:uid="{00000000-0005-0000-0000-000077000000}"/>
    <cellStyle name="20% - Ênfase1 6 4" xfId="6070" xr:uid="{00000000-0005-0000-0000-000078000000}"/>
    <cellStyle name="20% - Ênfase1 6 5" xfId="15595" xr:uid="{182F5935-E25F-4EF6-9BE8-F5AB9A3885C5}"/>
    <cellStyle name="20% - Ênfase1 7" xfId="5653" xr:uid="{00000000-0005-0000-0000-000079000000}"/>
    <cellStyle name="20% - Ênfase1 7 2" xfId="7420" xr:uid="{00000000-0005-0000-0000-00007A000000}"/>
    <cellStyle name="20% - Ênfase1 7 3" xfId="6072" xr:uid="{00000000-0005-0000-0000-00007B000000}"/>
    <cellStyle name="20% - Ênfase1 7 4" xfId="15596" xr:uid="{BD84A056-763A-4712-8B54-0BB328A78361}"/>
    <cellStyle name="20% - Ênfase1 8" xfId="5678" xr:uid="{00000000-0005-0000-0000-00007C000000}"/>
    <cellStyle name="20% - Ênfase1 8 2" xfId="15598" xr:uid="{7E8F9D9A-F5DE-410E-A130-159F830E306A}"/>
    <cellStyle name="20% - Ênfase1 8 3" xfId="15599" xr:uid="{22F51BCA-D64E-41BA-AF18-5A3C5593F660}"/>
    <cellStyle name="20% - Ênfase1 8 4" xfId="15600" xr:uid="{7D0D7BFB-6933-4B55-999D-D396BAD7A8A1}"/>
    <cellStyle name="20% - Ênfase1 8 5" xfId="15597" xr:uid="{D54D2B13-94ED-4BD6-AAE9-783E90D9DB38}"/>
    <cellStyle name="20% - Ênfase1 9" xfId="5691" xr:uid="{00000000-0005-0000-0000-00007D000000}"/>
    <cellStyle name="20% - Ênfase1 9 2" xfId="15602" xr:uid="{FD302CF0-AF6B-4909-9EED-E09D5F821A99}"/>
    <cellStyle name="20% - Ênfase1 9 3" xfId="15603" xr:uid="{02A96CD9-B364-4E26-BF76-8E61C6EB2866}"/>
    <cellStyle name="20% - Ênfase1 9 4" xfId="15604" xr:uid="{7217B3FF-3B37-4678-8A6B-732F975D1047}"/>
    <cellStyle name="20% - Ênfase1 9 5" xfId="15601" xr:uid="{98FAE4CC-8391-4359-B052-3D1008B8F3B5}"/>
    <cellStyle name="20% - Ênfase2 10" xfId="5721" xr:uid="{00000000-0005-0000-0000-00007E000000}"/>
    <cellStyle name="20% - Ênfase2 10 2" xfId="15606" xr:uid="{0B6DE731-6A6F-41C5-AF71-5ABC5E290BC1}"/>
    <cellStyle name="20% - Ênfase2 10 3" xfId="15607" xr:uid="{C6A5DCD4-60CB-46C6-8E71-E1DCBC59C916}"/>
    <cellStyle name="20% - Ênfase2 10 4" xfId="15608" xr:uid="{1EB73BD2-1D95-496C-8FED-A650E78EC9FF}"/>
    <cellStyle name="20% - Ênfase2 10 5" xfId="15605" xr:uid="{8AB532E7-49F3-4967-8733-1916F8F4F359}"/>
    <cellStyle name="20% - Ênfase2 11" xfId="5831" xr:uid="{00000000-0005-0000-0000-00007F000000}"/>
    <cellStyle name="20% - Ênfase2 11 2" xfId="15610" xr:uid="{A4818093-3B54-4D47-B482-0D4AE084C65E}"/>
    <cellStyle name="20% - Ênfase2 11 3" xfId="15611" xr:uid="{117094CD-3236-4955-B8B8-49F2E80AD173}"/>
    <cellStyle name="20% - Ênfase2 11 4" xfId="15612" xr:uid="{09A16502-3101-4BF6-BFD6-ABD599F75E64}"/>
    <cellStyle name="20% - Ênfase2 11 5" xfId="15609" xr:uid="{AA508FB0-254C-4932-AFDD-881C197D8503}"/>
    <cellStyle name="20% - Ênfase2 12" xfId="5860" xr:uid="{00000000-0005-0000-0000-000080000000}"/>
    <cellStyle name="20% - Ênfase2 12 2" xfId="15614" xr:uid="{C61E123A-C67C-47AB-A172-BD61A348D949}"/>
    <cellStyle name="20% - Ênfase2 12 3" xfId="15615" xr:uid="{2CA67C0A-D0AB-4440-9D7A-A775005CFF0E}"/>
    <cellStyle name="20% - Ênfase2 12 4" xfId="15616" xr:uid="{E366908C-83DD-4D1A-9C52-27458EFA5288}"/>
    <cellStyle name="20% - Ênfase2 12 5" xfId="15613" xr:uid="{6C7A0A0D-05CA-4733-A1F2-C90AFD5985E5}"/>
    <cellStyle name="20% - Ênfase2 13" xfId="5885" xr:uid="{00000000-0005-0000-0000-000081000000}"/>
    <cellStyle name="20% - Ênfase2 13 2" xfId="15618" xr:uid="{B08046F1-EFBA-4045-B0B4-2533CB091365}"/>
    <cellStyle name="20% - Ênfase2 13 3" xfId="15619" xr:uid="{0DA87520-54D3-41B4-8C19-0CBAA5846DD8}"/>
    <cellStyle name="20% - Ênfase2 13 4" xfId="15620" xr:uid="{7E8A2E77-85C1-46B4-BBED-1A5C3DBD4CCA}"/>
    <cellStyle name="20% - Ênfase2 13 5" xfId="15617" xr:uid="{6BBEB326-2744-4804-A2A4-FC70AE441650}"/>
    <cellStyle name="20% - Ênfase2 14" xfId="5898" xr:uid="{00000000-0005-0000-0000-000082000000}"/>
    <cellStyle name="20% - Ênfase2 14 2" xfId="15622" xr:uid="{F7EEAB85-1545-469D-9157-E8028DC667EB}"/>
    <cellStyle name="20% - Ênfase2 14 3" xfId="15623" xr:uid="{65738A78-790D-400A-8ED6-5522B8DBBAFC}"/>
    <cellStyle name="20% - Ênfase2 14 4" xfId="15624" xr:uid="{B3C80EEA-9BCB-4F4D-A057-DEFD451F830C}"/>
    <cellStyle name="20% - Ênfase2 14 5" xfId="15621" xr:uid="{6883C9C3-E123-4C4B-9634-F53F4ACE9814}"/>
    <cellStyle name="20% - Ênfase2 15" xfId="5915" xr:uid="{00000000-0005-0000-0000-000083000000}"/>
    <cellStyle name="20% - Ênfase2 15 2" xfId="15626" xr:uid="{3792BB36-A7B4-4561-B181-315E5C9754DC}"/>
    <cellStyle name="20% - Ênfase2 15 3" xfId="15627" xr:uid="{893FAA30-8DCD-4BBA-BC49-D050917051D4}"/>
    <cellStyle name="20% - Ênfase2 15 4" xfId="15628" xr:uid="{48AFB449-3F95-456F-920C-BDB2EA5263AC}"/>
    <cellStyle name="20% - Ênfase2 15 5" xfId="15625" xr:uid="{A5A73070-C03E-4DC5-9A48-F9B99446A99E}"/>
    <cellStyle name="20% - Ênfase2 16" xfId="5981" xr:uid="{00000000-0005-0000-0000-000084000000}"/>
    <cellStyle name="20% - Ênfase2 17" xfId="6018" xr:uid="{00000000-0005-0000-0000-000085000000}"/>
    <cellStyle name="20% - Ênfase2 17 2" xfId="15214" xr:uid="{4C0C80F9-110B-4090-83A0-48970B2FD1DB}"/>
    <cellStyle name="20% - Ênfase2 2" xfId="9" xr:uid="{00000000-0005-0000-0000-000086000000}"/>
    <cellStyle name="20% - Ênfase2 2 2" xfId="4916" xr:uid="{00000000-0005-0000-0000-000087000000}"/>
    <cellStyle name="20% - Ênfase2 2 2 2" xfId="5239" xr:uid="{00000000-0005-0000-0000-000088000000}"/>
    <cellStyle name="20% - Ênfase2 2 2 2 2" xfId="6074" xr:uid="{00000000-0005-0000-0000-000089000000}"/>
    <cellStyle name="20% - Ênfase2 2 2 2 2 2" xfId="6075" xr:uid="{00000000-0005-0000-0000-00008A000000}"/>
    <cellStyle name="20% - Ênfase2 2 2 2 2 2 2" xfId="6076" xr:uid="{00000000-0005-0000-0000-00008B000000}"/>
    <cellStyle name="20% - Ênfase2 2 2 2 2 2 2 2" xfId="6077" xr:uid="{00000000-0005-0000-0000-00008C000000}"/>
    <cellStyle name="20% - Ênfase2 2 2 2 2 2 2 2 2" xfId="6078" xr:uid="{00000000-0005-0000-0000-00008D000000}"/>
    <cellStyle name="20% - Ênfase2 2 2 2 2 2 2 3" xfId="6079" xr:uid="{00000000-0005-0000-0000-00008E000000}"/>
    <cellStyle name="20% - Ênfase2 2 2 2 2 2 3" xfId="6080" xr:uid="{00000000-0005-0000-0000-00008F000000}"/>
    <cellStyle name="20% - Ênfase2 2 2 2 2 2 3 2" xfId="6081" xr:uid="{00000000-0005-0000-0000-000090000000}"/>
    <cellStyle name="20% - Ênfase2 2 2 2 2 3" xfId="6082" xr:uid="{00000000-0005-0000-0000-000091000000}"/>
    <cellStyle name="20% - Ênfase2 2 2 2 2 3 2" xfId="6083" xr:uid="{00000000-0005-0000-0000-000092000000}"/>
    <cellStyle name="20% - Ênfase2 2 2 2 3" xfId="6084" xr:uid="{00000000-0005-0000-0000-000093000000}"/>
    <cellStyle name="20% - Ênfase2 2 2 2 3 2" xfId="15630" xr:uid="{510EFDB4-4184-4B55-AEBD-16C7DF962584}"/>
    <cellStyle name="20% - Ênfase2 2 2 2 4" xfId="6085" xr:uid="{00000000-0005-0000-0000-000094000000}"/>
    <cellStyle name="20% - Ênfase2 2 2 2 4 2" xfId="6086" xr:uid="{00000000-0005-0000-0000-000095000000}"/>
    <cellStyle name="20% - Ênfase2 2 2 3" xfId="6087" xr:uid="{00000000-0005-0000-0000-000096000000}"/>
    <cellStyle name="20% - Ênfase2 2 2 4" xfId="6088" xr:uid="{00000000-0005-0000-0000-000097000000}"/>
    <cellStyle name="20% - Ênfase2 2 2 4 2" xfId="6089" xr:uid="{00000000-0005-0000-0000-000098000000}"/>
    <cellStyle name="20% - Ênfase2 2 2 5" xfId="15631" xr:uid="{AABE92D8-3B50-46A8-9399-E02297A1CC3A}"/>
    <cellStyle name="20% - Ênfase2 2 3" xfId="4917" xr:uid="{00000000-0005-0000-0000-000099000000}"/>
    <cellStyle name="20% - Ênfase2 2 3 2" xfId="15633" xr:uid="{52D53EE8-9494-4D45-B4CD-E3A3B1140DF0}"/>
    <cellStyle name="20% - Ênfase2 2 3 2 2" xfId="15634" xr:uid="{0C08D047-46C6-4B9B-829F-11F93403598D}"/>
    <cellStyle name="20% - Ênfase2 2 3 2 3" xfId="15635" xr:uid="{828D6433-D65A-4628-83B3-1B2E7EA327FA}"/>
    <cellStyle name="20% - Ênfase2 2 3 2 4" xfId="15636" xr:uid="{A05AF4A2-6B57-48F8-9541-6CB5BD59F392}"/>
    <cellStyle name="20% - Ênfase2 2 3 3" xfId="15637" xr:uid="{AC05B4C1-06A7-4D0A-B56E-BE62AF213295}"/>
    <cellStyle name="20% - Ênfase2 2 3 4" xfId="15638" xr:uid="{63DB5841-0AC4-418B-85A6-5A05BFCAA739}"/>
    <cellStyle name="20% - Ênfase2 2 3 5" xfId="15639" xr:uid="{F56CD19B-04C1-4931-9118-C52569595057}"/>
    <cellStyle name="20% - Ênfase2 2 3 6" xfId="15632" xr:uid="{5844C1AE-2BD0-4498-925B-B4A21ADA375E}"/>
    <cellStyle name="20% - Ênfase2 2 4" xfId="5203" xr:uid="{00000000-0005-0000-0000-00009A000000}"/>
    <cellStyle name="20% - Ênfase2 2 4 2" xfId="6090" xr:uid="{00000000-0005-0000-0000-00009B000000}"/>
    <cellStyle name="20% - Ênfase2 2 4 2 2" xfId="15640" xr:uid="{654760E2-8D92-4A13-B77D-EF9F24AD2902}"/>
    <cellStyle name="20% - Ênfase2 2 4 3" xfId="15641" xr:uid="{D6FF67A1-5050-4CDA-A1DF-9C0B64249D3D}"/>
    <cellStyle name="20% - Ênfase2 2 4 4" xfId="15642" xr:uid="{B1EA43D1-EEB9-4579-9B67-D4D64E025DD5}"/>
    <cellStyle name="20% - Ênfase2 2 5" xfId="4915" xr:uid="{00000000-0005-0000-0000-00009C000000}"/>
    <cellStyle name="20% - Ênfase2 2 5 2" xfId="15643" xr:uid="{2CC4EF92-0AF4-4320-A4C2-A9D54F1EA023}"/>
    <cellStyle name="20% - Ênfase2 2 6" xfId="6091" xr:uid="{00000000-0005-0000-0000-00009D000000}"/>
    <cellStyle name="20% - Ênfase2 2 6 2" xfId="6092" xr:uid="{00000000-0005-0000-0000-00009E000000}"/>
    <cellStyle name="20% - Ênfase2 2 7" xfId="6073" xr:uid="{00000000-0005-0000-0000-00009F000000}"/>
    <cellStyle name="20% - Ênfase2 2 8" xfId="15629" xr:uid="{B6665BA3-1F24-4A3C-9CD2-FFAD1FA4FB35}"/>
    <cellStyle name="20% - Ênfase2 2 9" xfId="15364" xr:uid="{FE0F9BF9-15B7-46A3-95F1-89A7CD304677}"/>
    <cellStyle name="20% - Ênfase2 3" xfId="4918" xr:uid="{00000000-0005-0000-0000-0000A0000000}"/>
    <cellStyle name="20% - Ênfase2 3 2" xfId="6094" xr:uid="{00000000-0005-0000-0000-0000A1000000}"/>
    <cellStyle name="20% - Ênfase2 3 2 2" xfId="15644" xr:uid="{E19B4BD5-8C2D-43BA-AFDF-BBF4EBED7CA2}"/>
    <cellStyle name="20% - Ênfase2 3 2 3" xfId="15645" xr:uid="{EADB239A-F728-4D1F-831C-7D50F4D2C375}"/>
    <cellStyle name="20% - Ênfase2 3 2 4" xfId="15646" xr:uid="{C89A82E1-6001-458D-B038-07119AFA8FB2}"/>
    <cellStyle name="20% - Ênfase2 3 3" xfId="6095" xr:uid="{00000000-0005-0000-0000-0000A2000000}"/>
    <cellStyle name="20% - Ênfase2 3 4" xfId="6096" xr:uid="{00000000-0005-0000-0000-0000A3000000}"/>
    <cellStyle name="20% - Ênfase2 3 5" xfId="6093" xr:uid="{00000000-0005-0000-0000-0000A4000000}"/>
    <cellStyle name="20% - Ênfase2 4" xfId="4919" xr:uid="{00000000-0005-0000-0000-0000A5000000}"/>
    <cellStyle name="20% - Ênfase2 4 2" xfId="6098" xr:uid="{00000000-0005-0000-0000-0000A6000000}"/>
    <cellStyle name="20% - Ênfase2 4 2 2" xfId="15647" xr:uid="{258D9342-F8AC-497B-BF24-C9F400036E01}"/>
    <cellStyle name="20% - Ênfase2 4 2 3" xfId="15648" xr:uid="{A901EC23-A018-486E-B40E-48EC4F1A26D0}"/>
    <cellStyle name="20% - Ênfase2 4 2 4" xfId="15649" xr:uid="{CB251A59-001A-4E25-92D3-58AD9EE710F3}"/>
    <cellStyle name="20% - Ênfase2 4 3" xfId="6099" xr:uid="{00000000-0005-0000-0000-0000A7000000}"/>
    <cellStyle name="20% - Ênfase2 4 4" xfId="6097" xr:uid="{00000000-0005-0000-0000-0000A8000000}"/>
    <cellStyle name="20% - Ênfase2 4 5" xfId="15650" xr:uid="{FF230331-82FC-4F28-84E9-7257F13EF0FF}"/>
    <cellStyle name="20% - Ênfase2 5" xfId="5604" xr:uid="{00000000-0005-0000-0000-0000A9000000}"/>
    <cellStyle name="20% - Ênfase2 5 2" xfId="6101" xr:uid="{00000000-0005-0000-0000-0000AA000000}"/>
    <cellStyle name="20% - Ênfase2 5 2 2" xfId="15651" xr:uid="{242BFC20-6A34-4F53-8AE9-0393A7E56253}"/>
    <cellStyle name="20% - Ênfase2 5 2 3" xfId="15652" xr:uid="{85DD2202-2B66-4A6E-BDA6-AC6A23EBF962}"/>
    <cellStyle name="20% - Ênfase2 5 2 4" xfId="15653" xr:uid="{76AE2EF7-E73C-4B32-9A17-071A42335357}"/>
    <cellStyle name="20% - Ênfase2 5 3" xfId="6100" xr:uid="{00000000-0005-0000-0000-0000AB000000}"/>
    <cellStyle name="20% - Ênfase2 5 4" xfId="15654" xr:uid="{8DAC1CB4-BEB5-4329-98B0-EF24906C1B4D}"/>
    <cellStyle name="20% - Ênfase2 5 5" xfId="15655" xr:uid="{C7103075-7A51-4A0D-A641-FF9345C9F950}"/>
    <cellStyle name="20% - Ênfase2 6" xfId="5625" xr:uid="{00000000-0005-0000-0000-0000AC000000}"/>
    <cellStyle name="20% - Ênfase2 6 2" xfId="6103" xr:uid="{00000000-0005-0000-0000-0000AD000000}"/>
    <cellStyle name="20% - Ênfase2 6 2 2" xfId="15657" xr:uid="{A3DADB9A-F51C-44B2-BDCF-EE59D6C049D0}"/>
    <cellStyle name="20% - Ênfase2 6 2 3" xfId="15658" xr:uid="{B36F6A26-1458-439E-BE15-D15D5D6E4E50}"/>
    <cellStyle name="20% - Ênfase2 6 2 4" xfId="15659" xr:uid="{C5B275E8-F021-48B4-8459-53133BF6650C}"/>
    <cellStyle name="20% - Ênfase2 6 2 5" xfId="15656" xr:uid="{97CAFE6D-081B-4DCD-9A1C-A51AA0D78C89}"/>
    <cellStyle name="20% - Ênfase2 6 3" xfId="7421" xr:uid="{00000000-0005-0000-0000-0000AE000000}"/>
    <cellStyle name="20% - Ênfase2 6 4" xfId="6102" xr:uid="{00000000-0005-0000-0000-0000AF000000}"/>
    <cellStyle name="20% - Ênfase2 6 5" xfId="15660" xr:uid="{0F11FE9A-17BF-4B22-ACE6-CC828FCDB4B7}"/>
    <cellStyle name="20% - Ênfase2 7" xfId="5652" xr:uid="{00000000-0005-0000-0000-0000B0000000}"/>
    <cellStyle name="20% - Ênfase2 7 2" xfId="7422" xr:uid="{00000000-0005-0000-0000-0000B1000000}"/>
    <cellStyle name="20% - Ênfase2 7 3" xfId="6104" xr:uid="{00000000-0005-0000-0000-0000B2000000}"/>
    <cellStyle name="20% - Ênfase2 7 4" xfId="15661" xr:uid="{30216CA6-1211-4B72-8010-0568C7D61A88}"/>
    <cellStyle name="20% - Ênfase2 8" xfId="5677" xr:uid="{00000000-0005-0000-0000-0000B3000000}"/>
    <cellStyle name="20% - Ênfase2 8 2" xfId="15663" xr:uid="{339DB73D-4393-4824-A152-FAD7249E0AAD}"/>
    <cellStyle name="20% - Ênfase2 8 3" xfId="15664" xr:uid="{C0C82088-7C17-4951-9BDA-56D05E8452C2}"/>
    <cellStyle name="20% - Ênfase2 8 4" xfId="15665" xr:uid="{A4FF59BA-3560-4A5B-BD58-D6010D8BAAD2}"/>
    <cellStyle name="20% - Ênfase2 8 5" xfId="15662" xr:uid="{B7ACA665-8327-463E-B9BB-089DF3F8F0DC}"/>
    <cellStyle name="20% - Ênfase2 9" xfId="5690" xr:uid="{00000000-0005-0000-0000-0000B4000000}"/>
    <cellStyle name="20% - Ênfase2 9 2" xfId="15667" xr:uid="{F46E4E92-6B93-4444-8F05-08D2F4D968EB}"/>
    <cellStyle name="20% - Ênfase2 9 3" xfId="15668" xr:uid="{6354536E-AA3C-4EC1-8232-F70F48F0D84B}"/>
    <cellStyle name="20% - Ênfase2 9 4" xfId="15669" xr:uid="{528924F3-A2A2-45E7-B14D-E82E206FCADE}"/>
    <cellStyle name="20% - Ênfase2 9 5" xfId="15666" xr:uid="{13003EB8-ADFE-49B2-88C9-C1E339447A08}"/>
    <cellStyle name="20% - Ênfase3 10" xfId="5722" xr:uid="{00000000-0005-0000-0000-0000B5000000}"/>
    <cellStyle name="20% - Ênfase3 10 2" xfId="15671" xr:uid="{278F9D9A-EC91-45D6-B14D-3A1E980F797F}"/>
    <cellStyle name="20% - Ênfase3 10 3" xfId="15672" xr:uid="{70CDB7E9-8282-47FE-AFB5-5EED43EEB47E}"/>
    <cellStyle name="20% - Ênfase3 10 4" xfId="15673" xr:uid="{F62E5107-3CED-43A4-80CB-016E05C45CBA}"/>
    <cellStyle name="20% - Ênfase3 10 5" xfId="15670" xr:uid="{E24595E5-A459-43F9-8D44-7A224D1E8FF4}"/>
    <cellStyle name="20% - Ênfase3 11" xfId="5830" xr:uid="{00000000-0005-0000-0000-0000B6000000}"/>
    <cellStyle name="20% - Ênfase3 11 2" xfId="15675" xr:uid="{E5DC4B8A-68C6-40E5-87A8-2A57C591AA91}"/>
    <cellStyle name="20% - Ênfase3 11 3" xfId="15676" xr:uid="{47FAC0D7-05AB-47FE-93A2-0A8612174247}"/>
    <cellStyle name="20% - Ênfase3 11 4" xfId="15677" xr:uid="{E31A915F-ECD2-4934-8636-876B174AA92E}"/>
    <cellStyle name="20% - Ênfase3 11 5" xfId="15674" xr:uid="{43FB5F96-F882-4F41-A42A-3A03F7741072}"/>
    <cellStyle name="20% - Ênfase3 12" xfId="5859" xr:uid="{00000000-0005-0000-0000-0000B7000000}"/>
    <cellStyle name="20% - Ênfase3 12 2" xfId="15679" xr:uid="{5524BDE3-2C44-442D-9FB4-CE1C874AE998}"/>
    <cellStyle name="20% - Ênfase3 12 3" xfId="15680" xr:uid="{11362DFB-6183-4A8B-87E6-7BDE1C9E0CC4}"/>
    <cellStyle name="20% - Ênfase3 12 4" xfId="15681" xr:uid="{07226314-76BF-44FF-9360-3F35C71E761E}"/>
    <cellStyle name="20% - Ênfase3 12 5" xfId="15678" xr:uid="{00E3948C-3578-4B0B-855B-9EBE4CEFAF6E}"/>
    <cellStyle name="20% - Ênfase3 13" xfId="5884" xr:uid="{00000000-0005-0000-0000-0000B8000000}"/>
    <cellStyle name="20% - Ênfase3 13 2" xfId="15683" xr:uid="{63793C8A-A9FE-4DB1-A260-5C6EDE335F94}"/>
    <cellStyle name="20% - Ênfase3 13 3" xfId="15684" xr:uid="{2C8AFA2E-CFD4-4E16-A2A3-948107C5172D}"/>
    <cellStyle name="20% - Ênfase3 13 4" xfId="15685" xr:uid="{61989F16-67A0-41EB-AA00-7DB224A854DF}"/>
    <cellStyle name="20% - Ênfase3 13 5" xfId="15682" xr:uid="{52F9D7AE-263E-4F83-95EF-663FFFEAFA2E}"/>
    <cellStyle name="20% - Ênfase3 14" xfId="5897" xr:uid="{00000000-0005-0000-0000-0000B9000000}"/>
    <cellStyle name="20% - Ênfase3 14 2" xfId="15687" xr:uid="{A01B333D-3CFD-4383-9F70-33E10FCE7D66}"/>
    <cellStyle name="20% - Ênfase3 14 3" xfId="15688" xr:uid="{AC73FDED-FE6B-4F28-A874-A24811024679}"/>
    <cellStyle name="20% - Ênfase3 14 4" xfId="15689" xr:uid="{8AFABA4C-4830-4957-B425-2F1737904D6D}"/>
    <cellStyle name="20% - Ênfase3 14 5" xfId="15686" xr:uid="{F0153FCA-8AB1-43C4-9498-3FE58BD8B858}"/>
    <cellStyle name="20% - Ênfase3 15" xfId="5916" xr:uid="{00000000-0005-0000-0000-0000BA000000}"/>
    <cellStyle name="20% - Ênfase3 15 2" xfId="15691" xr:uid="{1EBCF505-3F46-48BA-8513-79FF375E27E8}"/>
    <cellStyle name="20% - Ênfase3 15 3" xfId="15692" xr:uid="{78FCD7A5-2BC0-4DB5-9316-11E041146768}"/>
    <cellStyle name="20% - Ênfase3 15 4" xfId="15693" xr:uid="{8BEBAFB6-75E0-4390-B500-01DFCF702DC7}"/>
    <cellStyle name="20% - Ênfase3 15 5" xfId="15690" xr:uid="{46472528-F607-42C5-9FF6-8779C2BD2A4A}"/>
    <cellStyle name="20% - Ênfase3 16" xfId="5980" xr:uid="{00000000-0005-0000-0000-0000BB000000}"/>
    <cellStyle name="20% - Ênfase3 17" xfId="6022" xr:uid="{00000000-0005-0000-0000-0000BC000000}"/>
    <cellStyle name="20% - Ênfase3 17 2" xfId="15215" xr:uid="{7EA69EA9-F63E-4CB3-A538-6A59A326CF13}"/>
    <cellStyle name="20% - Ênfase3 2" xfId="10" xr:uid="{00000000-0005-0000-0000-0000BD000000}"/>
    <cellStyle name="20% - Ênfase3 2 2" xfId="4921" xr:uid="{00000000-0005-0000-0000-0000BE000000}"/>
    <cellStyle name="20% - Ênfase3 2 2 2" xfId="5240" xr:uid="{00000000-0005-0000-0000-0000BF000000}"/>
    <cellStyle name="20% - Ênfase3 2 2 2 2" xfId="6106" xr:uid="{00000000-0005-0000-0000-0000C0000000}"/>
    <cellStyle name="20% - Ênfase3 2 2 2 2 2" xfId="6107" xr:uid="{00000000-0005-0000-0000-0000C1000000}"/>
    <cellStyle name="20% - Ênfase3 2 2 2 2 2 2" xfId="6108" xr:uid="{00000000-0005-0000-0000-0000C2000000}"/>
    <cellStyle name="20% - Ênfase3 2 2 2 2 2 2 2" xfId="6109" xr:uid="{00000000-0005-0000-0000-0000C3000000}"/>
    <cellStyle name="20% - Ênfase3 2 2 2 2 2 2 2 2" xfId="6110" xr:uid="{00000000-0005-0000-0000-0000C4000000}"/>
    <cellStyle name="20% - Ênfase3 2 2 2 2 2 2 3" xfId="6111" xr:uid="{00000000-0005-0000-0000-0000C5000000}"/>
    <cellStyle name="20% - Ênfase3 2 2 2 2 2 3" xfId="6112" xr:uid="{00000000-0005-0000-0000-0000C6000000}"/>
    <cellStyle name="20% - Ênfase3 2 2 2 2 2 3 2" xfId="6113" xr:uid="{00000000-0005-0000-0000-0000C7000000}"/>
    <cellStyle name="20% - Ênfase3 2 2 2 2 3" xfId="6114" xr:uid="{00000000-0005-0000-0000-0000C8000000}"/>
    <cellStyle name="20% - Ênfase3 2 2 2 2 3 2" xfId="6115" xr:uid="{00000000-0005-0000-0000-0000C9000000}"/>
    <cellStyle name="20% - Ênfase3 2 2 2 3" xfId="6116" xr:uid="{00000000-0005-0000-0000-0000CA000000}"/>
    <cellStyle name="20% - Ênfase3 2 2 2 3 2" xfId="15695" xr:uid="{1E4A3581-26B2-4ED4-AF8F-B7A7ADE920F7}"/>
    <cellStyle name="20% - Ênfase3 2 2 2 4" xfId="6117" xr:uid="{00000000-0005-0000-0000-0000CB000000}"/>
    <cellStyle name="20% - Ênfase3 2 2 2 4 2" xfId="6118" xr:uid="{00000000-0005-0000-0000-0000CC000000}"/>
    <cellStyle name="20% - Ênfase3 2 2 3" xfId="6119" xr:uid="{00000000-0005-0000-0000-0000CD000000}"/>
    <cellStyle name="20% - Ênfase3 2 2 4" xfId="6120" xr:uid="{00000000-0005-0000-0000-0000CE000000}"/>
    <cellStyle name="20% - Ênfase3 2 2 4 2" xfId="6121" xr:uid="{00000000-0005-0000-0000-0000CF000000}"/>
    <cellStyle name="20% - Ênfase3 2 2 5" xfId="15696" xr:uid="{74EB21D1-A150-4A8E-92B4-5BB46A7E67C8}"/>
    <cellStyle name="20% - Ênfase3 2 3" xfId="4922" xr:uid="{00000000-0005-0000-0000-0000D0000000}"/>
    <cellStyle name="20% - Ênfase3 2 3 2" xfId="15698" xr:uid="{00E05F22-4902-4D3D-B46A-0A4379EAB04A}"/>
    <cellStyle name="20% - Ênfase3 2 3 2 2" xfId="15699" xr:uid="{B513049A-8103-48FB-BD95-B47517BA9F0B}"/>
    <cellStyle name="20% - Ênfase3 2 3 2 3" xfId="15700" xr:uid="{88A8717D-6BFB-4E7B-AAE3-159D77AD5C33}"/>
    <cellStyle name="20% - Ênfase3 2 3 2 4" xfId="15701" xr:uid="{60AF6A15-94EB-455B-8010-AB415C510E53}"/>
    <cellStyle name="20% - Ênfase3 2 3 3" xfId="15702" xr:uid="{98A54409-1533-4221-B138-CCEF134FE202}"/>
    <cellStyle name="20% - Ênfase3 2 3 4" xfId="15703" xr:uid="{07FAEE29-626C-4C3B-A5B0-0E0C947A3CCB}"/>
    <cellStyle name="20% - Ênfase3 2 3 5" xfId="15704" xr:uid="{CCDC1D8C-1905-44FC-8CC9-1A289FD2689D}"/>
    <cellStyle name="20% - Ênfase3 2 3 6" xfId="15697" xr:uid="{CE0060DC-F700-49DC-8C90-73D06C9C009B}"/>
    <cellStyle name="20% - Ênfase3 2 4" xfId="5204" xr:uid="{00000000-0005-0000-0000-0000D1000000}"/>
    <cellStyle name="20% - Ênfase3 2 4 2" xfId="6122" xr:uid="{00000000-0005-0000-0000-0000D2000000}"/>
    <cellStyle name="20% - Ênfase3 2 4 2 2" xfId="15705" xr:uid="{1DE7748F-A85E-4B23-B458-D08925F28AB6}"/>
    <cellStyle name="20% - Ênfase3 2 4 3" xfId="15706" xr:uid="{3B96DC01-261A-4CA5-9880-4E157A5DF154}"/>
    <cellStyle name="20% - Ênfase3 2 4 4" xfId="15707" xr:uid="{E7073E5C-408E-4F9A-9C32-FE7F7DF861F9}"/>
    <cellStyle name="20% - Ênfase3 2 5" xfId="4920" xr:uid="{00000000-0005-0000-0000-0000D3000000}"/>
    <cellStyle name="20% - Ênfase3 2 5 2" xfId="15708" xr:uid="{06F43590-6073-4B7D-B351-656FF74748D3}"/>
    <cellStyle name="20% - Ênfase3 2 6" xfId="6123" xr:uid="{00000000-0005-0000-0000-0000D4000000}"/>
    <cellStyle name="20% - Ênfase3 2 6 2" xfId="6124" xr:uid="{00000000-0005-0000-0000-0000D5000000}"/>
    <cellStyle name="20% - Ênfase3 2 7" xfId="6105" xr:uid="{00000000-0005-0000-0000-0000D6000000}"/>
    <cellStyle name="20% - Ênfase3 2 8" xfId="15694" xr:uid="{22F4DF28-674E-47BB-BF42-FB191BF266B7}"/>
    <cellStyle name="20% - Ênfase3 2 9" xfId="15365" xr:uid="{8DD21E47-1CFA-4989-98F9-ABA485DD5657}"/>
    <cellStyle name="20% - Ênfase3 3" xfId="4923" xr:uid="{00000000-0005-0000-0000-0000D7000000}"/>
    <cellStyle name="20% - Ênfase3 3 2" xfId="6126" xr:uid="{00000000-0005-0000-0000-0000D8000000}"/>
    <cellStyle name="20% - Ênfase3 3 2 2" xfId="15709" xr:uid="{ADC0387F-92B7-45E7-B8C6-26BBD0163B99}"/>
    <cellStyle name="20% - Ênfase3 3 2 3" xfId="15710" xr:uid="{D6802C5D-2345-47C4-BE84-E85D754D401C}"/>
    <cellStyle name="20% - Ênfase3 3 2 4" xfId="15711" xr:uid="{14EF43C1-1785-466A-97F3-A6C44B27873D}"/>
    <cellStyle name="20% - Ênfase3 3 3" xfId="6127" xr:uid="{00000000-0005-0000-0000-0000D9000000}"/>
    <cellStyle name="20% - Ênfase3 3 4" xfId="6128" xr:uid="{00000000-0005-0000-0000-0000DA000000}"/>
    <cellStyle name="20% - Ênfase3 3 5" xfId="6125" xr:uid="{00000000-0005-0000-0000-0000DB000000}"/>
    <cellStyle name="20% - Ênfase3 4" xfId="4924" xr:uid="{00000000-0005-0000-0000-0000DC000000}"/>
    <cellStyle name="20% - Ênfase3 4 2" xfId="6130" xr:uid="{00000000-0005-0000-0000-0000DD000000}"/>
    <cellStyle name="20% - Ênfase3 4 2 2" xfId="15712" xr:uid="{34E414EC-C219-46B3-8205-E7E691B8E243}"/>
    <cellStyle name="20% - Ênfase3 4 2 3" xfId="15713" xr:uid="{DE5F8B63-16DC-475E-B8EC-BC9AAE7BDE7C}"/>
    <cellStyle name="20% - Ênfase3 4 2 4" xfId="15714" xr:uid="{E3AD3342-4CAB-4248-B050-76DEB92BB258}"/>
    <cellStyle name="20% - Ênfase3 4 3" xfId="6131" xr:uid="{00000000-0005-0000-0000-0000DE000000}"/>
    <cellStyle name="20% - Ênfase3 4 4" xfId="6129" xr:uid="{00000000-0005-0000-0000-0000DF000000}"/>
    <cellStyle name="20% - Ênfase3 4 5" xfId="15715" xr:uid="{2D5CAE74-3AE2-4BB5-91EB-75A585F9097F}"/>
    <cellStyle name="20% - Ênfase3 5" xfId="5603" xr:uid="{00000000-0005-0000-0000-0000E0000000}"/>
    <cellStyle name="20% - Ênfase3 5 2" xfId="6133" xr:uid="{00000000-0005-0000-0000-0000E1000000}"/>
    <cellStyle name="20% - Ênfase3 5 2 2" xfId="15716" xr:uid="{E5323521-7FCB-4436-B458-FB0154DC6EDC}"/>
    <cellStyle name="20% - Ênfase3 5 2 3" xfId="15717" xr:uid="{E9667D6E-7230-46C7-9282-1FDBEB533D12}"/>
    <cellStyle name="20% - Ênfase3 5 2 4" xfId="15718" xr:uid="{AACA57A6-A8E0-4FE9-B559-43EA43402158}"/>
    <cellStyle name="20% - Ênfase3 5 3" xfId="6132" xr:uid="{00000000-0005-0000-0000-0000E2000000}"/>
    <cellStyle name="20% - Ênfase3 5 4" xfId="15719" xr:uid="{5862A0DA-85BA-4538-AF5D-6EE4C6927620}"/>
    <cellStyle name="20% - Ênfase3 5 5" xfId="15720" xr:uid="{903B3FE0-5FF8-4730-A4EB-AE3ADDE5A79B}"/>
    <cellStyle name="20% - Ênfase3 6" xfId="5624" xr:uid="{00000000-0005-0000-0000-0000E3000000}"/>
    <cellStyle name="20% - Ênfase3 6 2" xfId="6135" xr:uid="{00000000-0005-0000-0000-0000E4000000}"/>
    <cellStyle name="20% - Ênfase3 6 2 2" xfId="15722" xr:uid="{1EB40826-BCFB-41FF-8489-BD806604E6B5}"/>
    <cellStyle name="20% - Ênfase3 6 2 3" xfId="15723" xr:uid="{30709F71-9443-4076-A150-FD312592A072}"/>
    <cellStyle name="20% - Ênfase3 6 2 4" xfId="15724" xr:uid="{32D95ED9-8BD7-4CD7-A3C9-A5D6A1B1871E}"/>
    <cellStyle name="20% - Ênfase3 6 2 5" xfId="15721" xr:uid="{3131B685-3A25-4E4B-9038-1ED8FC55AA3F}"/>
    <cellStyle name="20% - Ênfase3 6 3" xfId="7423" xr:uid="{00000000-0005-0000-0000-0000E5000000}"/>
    <cellStyle name="20% - Ênfase3 6 4" xfId="6134" xr:uid="{00000000-0005-0000-0000-0000E6000000}"/>
    <cellStyle name="20% - Ênfase3 6 5" xfId="15725" xr:uid="{4B92954D-7605-4845-86E5-845E7CECC02E}"/>
    <cellStyle name="20% - Ênfase3 7" xfId="5651" xr:uid="{00000000-0005-0000-0000-0000E7000000}"/>
    <cellStyle name="20% - Ênfase3 7 2" xfId="7424" xr:uid="{00000000-0005-0000-0000-0000E8000000}"/>
    <cellStyle name="20% - Ênfase3 7 3" xfId="6136" xr:uid="{00000000-0005-0000-0000-0000E9000000}"/>
    <cellStyle name="20% - Ênfase3 7 4" xfId="15726" xr:uid="{8DA82823-E80F-408D-B40B-E00969E803E3}"/>
    <cellStyle name="20% - Ênfase3 8" xfId="5676" xr:uid="{00000000-0005-0000-0000-0000EA000000}"/>
    <cellStyle name="20% - Ênfase3 8 2" xfId="15728" xr:uid="{AC1B7B77-88D0-4F84-888A-E41F5662EDD6}"/>
    <cellStyle name="20% - Ênfase3 8 3" xfId="15729" xr:uid="{CDECB1BE-B883-44F1-A983-06D437E3DA95}"/>
    <cellStyle name="20% - Ênfase3 8 4" xfId="15730" xr:uid="{1D1EE5BD-C63A-41E1-8D48-2351EE6E9F64}"/>
    <cellStyle name="20% - Ênfase3 8 5" xfId="15727" xr:uid="{5E61B5FA-0D89-4079-BE9B-329649F1E63C}"/>
    <cellStyle name="20% - Ênfase3 9" xfId="5689" xr:uid="{00000000-0005-0000-0000-0000EB000000}"/>
    <cellStyle name="20% - Ênfase3 9 2" xfId="15732" xr:uid="{AAB666E6-381A-4319-8A9F-74B9E74A2505}"/>
    <cellStyle name="20% - Ênfase3 9 3" xfId="15733" xr:uid="{7B93D95B-9431-4766-8202-A41D509D4052}"/>
    <cellStyle name="20% - Ênfase3 9 4" xfId="15734" xr:uid="{1A52065A-FA2C-4B7F-84E8-5C8D04EBD391}"/>
    <cellStyle name="20% - Ênfase3 9 5" xfId="15731" xr:uid="{1A9A33A4-1D07-448E-BE50-EBA4E1A350E4}"/>
    <cellStyle name="20% - Ênfase4 10" xfId="5723" xr:uid="{00000000-0005-0000-0000-0000EC000000}"/>
    <cellStyle name="20% - Ênfase4 10 2" xfId="15736" xr:uid="{E8ADA217-6394-4389-9F5C-10DA6D820DC1}"/>
    <cellStyle name="20% - Ênfase4 10 3" xfId="15737" xr:uid="{B74EB2CE-AC2F-40B0-8EBC-5A4AF74E1729}"/>
    <cellStyle name="20% - Ênfase4 10 4" xfId="15738" xr:uid="{80F02F28-130F-467E-95A0-8ABC2ACCCAB9}"/>
    <cellStyle name="20% - Ênfase4 10 5" xfId="15735" xr:uid="{5F679DF7-48C9-49E6-970A-466193C17240}"/>
    <cellStyle name="20% - Ênfase4 11" xfId="5829" xr:uid="{00000000-0005-0000-0000-0000ED000000}"/>
    <cellStyle name="20% - Ênfase4 11 2" xfId="15740" xr:uid="{9605FCFF-01D4-43AA-94A2-12BC0122995B}"/>
    <cellStyle name="20% - Ênfase4 11 3" xfId="15741" xr:uid="{17F9260F-2B23-4A5B-8CA3-045EB4F39798}"/>
    <cellStyle name="20% - Ênfase4 11 4" xfId="15742" xr:uid="{9159865C-7EB1-4336-B2BA-6992ECEB5CBE}"/>
    <cellStyle name="20% - Ênfase4 11 5" xfId="15739" xr:uid="{811A4711-FB0F-4119-BCDD-C8057A99E0CF}"/>
    <cellStyle name="20% - Ênfase4 12" xfId="5858" xr:uid="{00000000-0005-0000-0000-0000EE000000}"/>
    <cellStyle name="20% - Ênfase4 12 2" xfId="15744" xr:uid="{5A57C2C3-B845-4004-BC73-313A59B291A2}"/>
    <cellStyle name="20% - Ênfase4 12 3" xfId="15745" xr:uid="{C8E64EF6-5EB9-4396-8623-23FA35B734CE}"/>
    <cellStyle name="20% - Ênfase4 12 4" xfId="15746" xr:uid="{4F5B9F24-8D26-41E0-94FE-CA994B821C2D}"/>
    <cellStyle name="20% - Ênfase4 12 5" xfId="15743" xr:uid="{F2D1D300-17B9-4EE8-BE64-0197ADE56D95}"/>
    <cellStyle name="20% - Ênfase4 13" xfId="5883" xr:uid="{00000000-0005-0000-0000-0000EF000000}"/>
    <cellStyle name="20% - Ênfase4 13 2" xfId="15748" xr:uid="{0C7841CC-730B-426F-B9D6-344C65D46143}"/>
    <cellStyle name="20% - Ênfase4 13 3" xfId="15749" xr:uid="{3642FE5A-4B40-4777-9F6E-C0F31EE14AFF}"/>
    <cellStyle name="20% - Ênfase4 13 4" xfId="15750" xr:uid="{BD12B8CD-1240-4038-963A-36365A676850}"/>
    <cellStyle name="20% - Ênfase4 13 5" xfId="15747" xr:uid="{31BDF3D5-3EEE-4C09-81F4-A0148E34BE5A}"/>
    <cellStyle name="20% - Ênfase4 14" xfId="5896" xr:uid="{00000000-0005-0000-0000-0000F0000000}"/>
    <cellStyle name="20% - Ênfase4 14 2" xfId="15752" xr:uid="{96884671-3466-43CB-8B4E-E34D3CC0505F}"/>
    <cellStyle name="20% - Ênfase4 14 3" xfId="15753" xr:uid="{930E577A-6149-446C-841A-0601F853529D}"/>
    <cellStyle name="20% - Ênfase4 14 4" xfId="15754" xr:uid="{295FDB4F-5008-47C6-BB43-EE3BF2F6790F}"/>
    <cellStyle name="20% - Ênfase4 14 5" xfId="15751" xr:uid="{AB89F090-BAB1-4363-95F7-CEC5C793FB44}"/>
    <cellStyle name="20% - Ênfase4 15" xfId="5917" xr:uid="{00000000-0005-0000-0000-0000F1000000}"/>
    <cellStyle name="20% - Ênfase4 15 2" xfId="15756" xr:uid="{996E424D-57D0-4880-A385-CAD6061C9CB2}"/>
    <cellStyle name="20% - Ênfase4 15 3" xfId="15757" xr:uid="{853C0854-6533-4939-B06D-3A1F9F38B5AA}"/>
    <cellStyle name="20% - Ênfase4 15 4" xfId="15758" xr:uid="{26BF6074-B5B7-4E5F-A063-B9811344D160}"/>
    <cellStyle name="20% - Ênfase4 15 5" xfId="15755" xr:uid="{C34DA1C8-543B-4073-9B70-1B537E23919A}"/>
    <cellStyle name="20% - Ênfase4 16" xfId="5979" xr:uid="{00000000-0005-0000-0000-0000F2000000}"/>
    <cellStyle name="20% - Ênfase4 17" xfId="6026" xr:uid="{00000000-0005-0000-0000-0000F3000000}"/>
    <cellStyle name="20% - Ênfase4 17 2" xfId="15216" xr:uid="{DE39FD21-D04D-4F42-9574-065CEA35989C}"/>
    <cellStyle name="20% - Ênfase4 2" xfId="11" xr:uid="{00000000-0005-0000-0000-0000F4000000}"/>
    <cellStyle name="20% - Ênfase4 2 2" xfId="4926" xr:uid="{00000000-0005-0000-0000-0000F5000000}"/>
    <cellStyle name="20% - Ênfase4 2 2 2" xfId="5241" xr:uid="{00000000-0005-0000-0000-0000F6000000}"/>
    <cellStyle name="20% - Ênfase4 2 2 2 2" xfId="6138" xr:uid="{00000000-0005-0000-0000-0000F7000000}"/>
    <cellStyle name="20% - Ênfase4 2 2 2 2 2" xfId="6139" xr:uid="{00000000-0005-0000-0000-0000F8000000}"/>
    <cellStyle name="20% - Ênfase4 2 2 2 2 2 2" xfId="6140" xr:uid="{00000000-0005-0000-0000-0000F9000000}"/>
    <cellStyle name="20% - Ênfase4 2 2 2 2 2 2 2" xfId="6141" xr:uid="{00000000-0005-0000-0000-0000FA000000}"/>
    <cellStyle name="20% - Ênfase4 2 2 2 2 2 2 2 2" xfId="6142" xr:uid="{00000000-0005-0000-0000-0000FB000000}"/>
    <cellStyle name="20% - Ênfase4 2 2 2 2 2 2 3" xfId="6143" xr:uid="{00000000-0005-0000-0000-0000FC000000}"/>
    <cellStyle name="20% - Ênfase4 2 2 2 2 2 3" xfId="6144" xr:uid="{00000000-0005-0000-0000-0000FD000000}"/>
    <cellStyle name="20% - Ênfase4 2 2 2 2 2 3 2" xfId="6145" xr:uid="{00000000-0005-0000-0000-0000FE000000}"/>
    <cellStyle name="20% - Ênfase4 2 2 2 2 3" xfId="6146" xr:uid="{00000000-0005-0000-0000-0000FF000000}"/>
    <cellStyle name="20% - Ênfase4 2 2 2 2 3 2" xfId="6147" xr:uid="{00000000-0005-0000-0000-000000010000}"/>
    <cellStyle name="20% - Ênfase4 2 2 2 3" xfId="6148" xr:uid="{00000000-0005-0000-0000-000001010000}"/>
    <cellStyle name="20% - Ênfase4 2 2 2 3 2" xfId="15760" xr:uid="{15EC4DD2-BBE3-445D-8AAF-754791E6F0ED}"/>
    <cellStyle name="20% - Ênfase4 2 2 2 4" xfId="6149" xr:uid="{00000000-0005-0000-0000-000002010000}"/>
    <cellStyle name="20% - Ênfase4 2 2 2 4 2" xfId="6150" xr:uid="{00000000-0005-0000-0000-000003010000}"/>
    <cellStyle name="20% - Ênfase4 2 2 3" xfId="6151" xr:uid="{00000000-0005-0000-0000-000004010000}"/>
    <cellStyle name="20% - Ênfase4 2 2 4" xfId="6152" xr:uid="{00000000-0005-0000-0000-000005010000}"/>
    <cellStyle name="20% - Ênfase4 2 2 4 2" xfId="6153" xr:uid="{00000000-0005-0000-0000-000006010000}"/>
    <cellStyle name="20% - Ênfase4 2 2 5" xfId="15761" xr:uid="{DFCBC709-94EF-4057-89AE-1ABA65E6285B}"/>
    <cellStyle name="20% - Ênfase4 2 3" xfId="4927" xr:uid="{00000000-0005-0000-0000-000007010000}"/>
    <cellStyle name="20% - Ênfase4 2 3 2" xfId="15763" xr:uid="{145224D7-255B-4BDA-8E40-6E8DA1CFEBDE}"/>
    <cellStyle name="20% - Ênfase4 2 3 2 2" xfId="15764" xr:uid="{F9AB1247-6A96-44B4-B9C0-F6999442533A}"/>
    <cellStyle name="20% - Ênfase4 2 3 2 3" xfId="15765" xr:uid="{924ED7C5-D186-492D-9EFB-B0857536B010}"/>
    <cellStyle name="20% - Ênfase4 2 3 2 4" xfId="15766" xr:uid="{2D5667B8-6652-4A96-ABFB-52584A296DDB}"/>
    <cellStyle name="20% - Ênfase4 2 3 3" xfId="15767" xr:uid="{50CA0EB2-2889-47C7-88C2-0E87ECF35A99}"/>
    <cellStyle name="20% - Ênfase4 2 3 4" xfId="15768" xr:uid="{E4448AF4-622A-4480-A3C2-ECF9C2D9800A}"/>
    <cellStyle name="20% - Ênfase4 2 3 5" xfId="15769" xr:uid="{0FFB06C0-D8E4-4E16-8825-812436AFC0FF}"/>
    <cellStyle name="20% - Ênfase4 2 3 6" xfId="15762" xr:uid="{5EC3C7B3-9F82-4C86-BDAC-93E43D2D5BB4}"/>
    <cellStyle name="20% - Ênfase4 2 4" xfId="5205" xr:uid="{00000000-0005-0000-0000-000008010000}"/>
    <cellStyle name="20% - Ênfase4 2 4 2" xfId="6154" xr:uid="{00000000-0005-0000-0000-000009010000}"/>
    <cellStyle name="20% - Ênfase4 2 4 2 2" xfId="15770" xr:uid="{E177ACFF-D699-456E-AC97-C8379ACA0107}"/>
    <cellStyle name="20% - Ênfase4 2 4 3" xfId="15771" xr:uid="{CD472CB9-FDB7-4AA0-B41F-A785A23FDE04}"/>
    <cellStyle name="20% - Ênfase4 2 4 4" xfId="15772" xr:uid="{D8872DB0-7847-4BC9-80BE-5D3A72A20814}"/>
    <cellStyle name="20% - Ênfase4 2 5" xfId="4925" xr:uid="{00000000-0005-0000-0000-00000A010000}"/>
    <cellStyle name="20% - Ênfase4 2 5 2" xfId="15773" xr:uid="{EBED7B16-778D-470E-98FA-24F771C03AAC}"/>
    <cellStyle name="20% - Ênfase4 2 6" xfId="6155" xr:uid="{00000000-0005-0000-0000-00000B010000}"/>
    <cellStyle name="20% - Ênfase4 2 6 2" xfId="6156" xr:uid="{00000000-0005-0000-0000-00000C010000}"/>
    <cellStyle name="20% - Ênfase4 2 7" xfId="6137" xr:uid="{00000000-0005-0000-0000-00000D010000}"/>
    <cellStyle name="20% - Ênfase4 2 8" xfId="15759" xr:uid="{E7266A1A-2287-4BAB-80BB-1A771FE1B84F}"/>
    <cellStyle name="20% - Ênfase4 2 9" xfId="15366" xr:uid="{B0595466-2435-4D0F-8652-F2C04AE871F1}"/>
    <cellStyle name="20% - Ênfase4 3" xfId="4928" xr:uid="{00000000-0005-0000-0000-00000E010000}"/>
    <cellStyle name="20% - Ênfase4 3 2" xfId="6158" xr:uid="{00000000-0005-0000-0000-00000F010000}"/>
    <cellStyle name="20% - Ênfase4 3 2 2" xfId="15774" xr:uid="{1C5155B5-4E3F-4C46-8854-66A9348852F3}"/>
    <cellStyle name="20% - Ênfase4 3 2 3" xfId="15775" xr:uid="{59958339-5650-425B-97EC-8D07DCEB36D3}"/>
    <cellStyle name="20% - Ênfase4 3 2 4" xfId="15776" xr:uid="{8926671E-EDDD-4FE7-BBE9-AAB22032D3A5}"/>
    <cellStyle name="20% - Ênfase4 3 3" xfId="6159" xr:uid="{00000000-0005-0000-0000-000010010000}"/>
    <cellStyle name="20% - Ênfase4 3 4" xfId="6160" xr:uid="{00000000-0005-0000-0000-000011010000}"/>
    <cellStyle name="20% - Ênfase4 3 5" xfId="6157" xr:uid="{00000000-0005-0000-0000-000012010000}"/>
    <cellStyle name="20% - Ênfase4 4" xfId="4929" xr:uid="{00000000-0005-0000-0000-000013010000}"/>
    <cellStyle name="20% - Ênfase4 4 2" xfId="6162" xr:uid="{00000000-0005-0000-0000-000014010000}"/>
    <cellStyle name="20% - Ênfase4 4 2 2" xfId="15777" xr:uid="{697BB46B-39F8-495A-9071-7700C5E57EC5}"/>
    <cellStyle name="20% - Ênfase4 4 2 3" xfId="15778" xr:uid="{2DEC7C7F-F2A4-4D62-B647-1E6C32E89BAD}"/>
    <cellStyle name="20% - Ênfase4 4 2 4" xfId="15779" xr:uid="{3AEED797-E5F0-4F36-802E-4F64F200D589}"/>
    <cellStyle name="20% - Ênfase4 4 3" xfId="6163" xr:uid="{00000000-0005-0000-0000-000015010000}"/>
    <cellStyle name="20% - Ênfase4 4 4" xfId="6161" xr:uid="{00000000-0005-0000-0000-000016010000}"/>
    <cellStyle name="20% - Ênfase4 4 5" xfId="15780" xr:uid="{593E2D9F-C32A-4DA7-8033-665B7208990E}"/>
    <cellStyle name="20% - Ênfase4 5" xfId="5602" xr:uid="{00000000-0005-0000-0000-000017010000}"/>
    <cellStyle name="20% - Ênfase4 5 2" xfId="6165" xr:uid="{00000000-0005-0000-0000-000018010000}"/>
    <cellStyle name="20% - Ênfase4 5 2 2" xfId="15781" xr:uid="{3ECB8682-D9B6-4CF5-9D43-112B6D6BC520}"/>
    <cellStyle name="20% - Ênfase4 5 2 3" xfId="15782" xr:uid="{186B7305-D908-4A61-B4A9-B511E9DEA9EF}"/>
    <cellStyle name="20% - Ênfase4 5 2 4" xfId="15783" xr:uid="{ECAEAFE3-0693-40AE-A014-EED8B2332A79}"/>
    <cellStyle name="20% - Ênfase4 5 3" xfId="6164" xr:uid="{00000000-0005-0000-0000-000019010000}"/>
    <cellStyle name="20% - Ênfase4 5 4" xfId="15784" xr:uid="{1AD2364A-243C-4D4F-BA86-265524D0FD85}"/>
    <cellStyle name="20% - Ênfase4 5 5" xfId="15785" xr:uid="{3DE895D1-BF87-496F-B23F-B856D20010FF}"/>
    <cellStyle name="20% - Ênfase4 6" xfId="5623" xr:uid="{00000000-0005-0000-0000-00001A010000}"/>
    <cellStyle name="20% - Ênfase4 6 2" xfId="6167" xr:uid="{00000000-0005-0000-0000-00001B010000}"/>
    <cellStyle name="20% - Ênfase4 6 2 2" xfId="15787" xr:uid="{FDDE5F85-A030-4096-BA86-9F91DF5CAE1D}"/>
    <cellStyle name="20% - Ênfase4 6 2 3" xfId="15788" xr:uid="{4C1C215D-F687-4A44-8404-5EB1E0A54498}"/>
    <cellStyle name="20% - Ênfase4 6 2 4" xfId="15789" xr:uid="{52A6981D-3F61-4295-B025-C292467FF064}"/>
    <cellStyle name="20% - Ênfase4 6 2 5" xfId="15786" xr:uid="{11B9FC88-1644-4DB5-9213-B58C6F07C68C}"/>
    <cellStyle name="20% - Ênfase4 6 3" xfId="7425" xr:uid="{00000000-0005-0000-0000-00001C010000}"/>
    <cellStyle name="20% - Ênfase4 6 4" xfId="6166" xr:uid="{00000000-0005-0000-0000-00001D010000}"/>
    <cellStyle name="20% - Ênfase4 6 5" xfId="15790" xr:uid="{838E4E92-2FA7-49B3-ADE8-CBBE89FFD3E2}"/>
    <cellStyle name="20% - Ênfase4 7" xfId="5650" xr:uid="{00000000-0005-0000-0000-00001E010000}"/>
    <cellStyle name="20% - Ênfase4 7 2" xfId="7426" xr:uid="{00000000-0005-0000-0000-00001F010000}"/>
    <cellStyle name="20% - Ênfase4 7 3" xfId="6168" xr:uid="{00000000-0005-0000-0000-000020010000}"/>
    <cellStyle name="20% - Ênfase4 7 4" xfId="15791" xr:uid="{BBB88C36-671B-438D-A316-1EA4E6B9D5AE}"/>
    <cellStyle name="20% - Ênfase4 8" xfId="5675" xr:uid="{00000000-0005-0000-0000-000021010000}"/>
    <cellStyle name="20% - Ênfase4 8 2" xfId="15793" xr:uid="{DF6FED77-694C-4587-8F89-6BB0173F041B}"/>
    <cellStyle name="20% - Ênfase4 8 3" xfId="15794" xr:uid="{BCD256DB-8C35-4F8A-94C5-CBD2C21E47A0}"/>
    <cellStyle name="20% - Ênfase4 8 4" xfId="15795" xr:uid="{C412107F-818A-486E-B0D6-181F01CF963A}"/>
    <cellStyle name="20% - Ênfase4 8 5" xfId="15792" xr:uid="{F54363F6-A892-431D-B826-7B68667554DB}"/>
    <cellStyle name="20% - Ênfase4 9" xfId="5688" xr:uid="{00000000-0005-0000-0000-000022010000}"/>
    <cellStyle name="20% - Ênfase4 9 2" xfId="15797" xr:uid="{C926A799-D6BB-421A-B16D-E12C44757E5D}"/>
    <cellStyle name="20% - Ênfase4 9 3" xfId="15798" xr:uid="{1A55CE11-5932-49CC-ACF6-0A1049F9B9AC}"/>
    <cellStyle name="20% - Ênfase4 9 4" xfId="15799" xr:uid="{52EC7CBB-A500-49E2-BDC9-74DD64FC4BB0}"/>
    <cellStyle name="20% - Ênfase4 9 5" xfId="15796" xr:uid="{B51D3DB6-6772-4077-A096-EEFB8C3BB6C1}"/>
    <cellStyle name="20% - Ênfase5 10" xfId="5724" xr:uid="{00000000-0005-0000-0000-000023010000}"/>
    <cellStyle name="20% - Ênfase5 10 2" xfId="15801" xr:uid="{B9DFED09-E69F-40AE-905F-C2797D29F235}"/>
    <cellStyle name="20% - Ênfase5 10 3" xfId="15802" xr:uid="{DD23931C-2050-4E56-9FA9-A1529DDB4500}"/>
    <cellStyle name="20% - Ênfase5 10 4" xfId="15803" xr:uid="{573B1252-5336-4FC5-B70C-AF09526B0870}"/>
    <cellStyle name="20% - Ênfase5 10 5" xfId="15800" xr:uid="{24F2DB8E-E6B3-4BB9-996D-20F3074B1A14}"/>
    <cellStyle name="20% - Ênfase5 11" xfId="5828" xr:uid="{00000000-0005-0000-0000-000024010000}"/>
    <cellStyle name="20% - Ênfase5 11 2" xfId="15805" xr:uid="{AE58C0FE-C91C-462C-99FF-820F5F8628F6}"/>
    <cellStyle name="20% - Ênfase5 11 3" xfId="15806" xr:uid="{1D6C5BBD-5154-4CE0-A61E-8C7C560CED37}"/>
    <cellStyle name="20% - Ênfase5 11 4" xfId="15807" xr:uid="{8CA24690-6587-4BF6-8B24-5C187D75397B}"/>
    <cellStyle name="20% - Ênfase5 11 5" xfId="15804" xr:uid="{3823C992-68D5-4367-A753-C2A682FC3D39}"/>
    <cellStyle name="20% - Ênfase5 12" xfId="5857" xr:uid="{00000000-0005-0000-0000-000025010000}"/>
    <cellStyle name="20% - Ênfase5 12 2" xfId="15809" xr:uid="{22700803-6E47-403B-9932-C0536C22D92F}"/>
    <cellStyle name="20% - Ênfase5 12 3" xfId="15810" xr:uid="{B32FF0D4-0E75-44AA-8C2D-49F9A2380BD0}"/>
    <cellStyle name="20% - Ênfase5 12 4" xfId="15811" xr:uid="{05A45E5E-2CB7-45E8-8E39-37F7970AFE08}"/>
    <cellStyle name="20% - Ênfase5 12 5" xfId="15808" xr:uid="{89695BD3-0F46-419B-8C69-01FB3A01287C}"/>
    <cellStyle name="20% - Ênfase5 13" xfId="5882" xr:uid="{00000000-0005-0000-0000-000026010000}"/>
    <cellStyle name="20% - Ênfase5 13 2" xfId="15813" xr:uid="{4725865E-4259-4F96-B75B-B35D3DA0C419}"/>
    <cellStyle name="20% - Ênfase5 13 3" xfId="15814" xr:uid="{09BBDB35-49DA-47E1-BB69-4878E83ABA98}"/>
    <cellStyle name="20% - Ênfase5 13 4" xfId="15815" xr:uid="{8D5E129D-27D7-4EC1-B80E-925D20919357}"/>
    <cellStyle name="20% - Ênfase5 13 5" xfId="15812" xr:uid="{80130096-EDF1-4DFF-87EB-64ED54B92041}"/>
    <cellStyle name="20% - Ênfase5 14" xfId="5895" xr:uid="{00000000-0005-0000-0000-000027010000}"/>
    <cellStyle name="20% - Ênfase5 14 2" xfId="15817" xr:uid="{5B5FA22F-BE0D-4D5A-9106-B9B549167B6F}"/>
    <cellStyle name="20% - Ênfase5 14 3" xfId="15818" xr:uid="{DBE3ECE6-48A1-409F-A204-4DC7861715B9}"/>
    <cellStyle name="20% - Ênfase5 14 4" xfId="15819" xr:uid="{0E4F160E-1835-4A8C-8DB5-CC80FF644444}"/>
    <cellStyle name="20% - Ênfase5 14 5" xfId="15816" xr:uid="{3C17E688-D504-4737-BA17-F8628EA9DF50}"/>
    <cellStyle name="20% - Ênfase5 15" xfId="5918" xr:uid="{00000000-0005-0000-0000-000028010000}"/>
    <cellStyle name="20% - Ênfase5 15 2" xfId="15821" xr:uid="{BCB736CD-7F57-4A0E-8382-9939FC931EA2}"/>
    <cellStyle name="20% - Ênfase5 15 3" xfId="15822" xr:uid="{9D544245-4228-44AE-A795-DE2CF0B82950}"/>
    <cellStyle name="20% - Ênfase5 15 4" xfId="15823" xr:uid="{B1FBA14A-253F-4FC4-8A25-C79C8A53BACF}"/>
    <cellStyle name="20% - Ênfase5 15 5" xfId="15820" xr:uid="{5CB29887-33BE-4C9E-8E56-2098D4E4483B}"/>
    <cellStyle name="20% - Ênfase5 16" xfId="5978" xr:uid="{00000000-0005-0000-0000-000029010000}"/>
    <cellStyle name="20% - Ênfase5 17" xfId="6030" xr:uid="{00000000-0005-0000-0000-00002A010000}"/>
    <cellStyle name="20% - Ênfase5 17 2" xfId="15217" xr:uid="{4A70B15E-BC9F-4E9C-B613-6A41FBC621CB}"/>
    <cellStyle name="20% - Ênfase5 2" xfId="12" xr:uid="{00000000-0005-0000-0000-00002B010000}"/>
    <cellStyle name="20% - Ênfase5 2 2" xfId="4930" xr:uid="{00000000-0005-0000-0000-00002C010000}"/>
    <cellStyle name="20% - Ênfase5 2 2 2" xfId="5242" xr:uid="{00000000-0005-0000-0000-00002D010000}"/>
    <cellStyle name="20% - Ênfase5 2 2 2 2" xfId="6170" xr:uid="{00000000-0005-0000-0000-00002E010000}"/>
    <cellStyle name="20% - Ênfase5 2 2 2 2 2" xfId="6171" xr:uid="{00000000-0005-0000-0000-00002F010000}"/>
    <cellStyle name="20% - Ênfase5 2 2 2 2 2 2" xfId="6172" xr:uid="{00000000-0005-0000-0000-000030010000}"/>
    <cellStyle name="20% - Ênfase5 2 2 2 2 2 2 2" xfId="6173" xr:uid="{00000000-0005-0000-0000-000031010000}"/>
    <cellStyle name="20% - Ênfase5 2 2 2 2 2 2 2 2" xfId="6174" xr:uid="{00000000-0005-0000-0000-000032010000}"/>
    <cellStyle name="20% - Ênfase5 2 2 2 2 2 2 3" xfId="6175" xr:uid="{00000000-0005-0000-0000-000033010000}"/>
    <cellStyle name="20% - Ênfase5 2 2 2 2 2 3" xfId="6176" xr:uid="{00000000-0005-0000-0000-000034010000}"/>
    <cellStyle name="20% - Ênfase5 2 2 2 2 2 3 2" xfId="6177" xr:uid="{00000000-0005-0000-0000-000035010000}"/>
    <cellStyle name="20% - Ênfase5 2 2 2 2 3" xfId="6178" xr:uid="{00000000-0005-0000-0000-000036010000}"/>
    <cellStyle name="20% - Ênfase5 2 2 2 2 3 2" xfId="6179" xr:uid="{00000000-0005-0000-0000-000037010000}"/>
    <cellStyle name="20% - Ênfase5 2 2 2 3" xfId="6180" xr:uid="{00000000-0005-0000-0000-000038010000}"/>
    <cellStyle name="20% - Ênfase5 2 2 2 3 2" xfId="15825" xr:uid="{FCBEEFAF-E2AB-41A7-8151-A8132A6DE591}"/>
    <cellStyle name="20% - Ênfase5 2 2 2 4" xfId="6181" xr:uid="{00000000-0005-0000-0000-000039010000}"/>
    <cellStyle name="20% - Ênfase5 2 2 2 4 2" xfId="6182" xr:uid="{00000000-0005-0000-0000-00003A010000}"/>
    <cellStyle name="20% - Ênfase5 2 2 3" xfId="6183" xr:uid="{00000000-0005-0000-0000-00003B010000}"/>
    <cellStyle name="20% - Ênfase5 2 2 4" xfId="6184" xr:uid="{00000000-0005-0000-0000-00003C010000}"/>
    <cellStyle name="20% - Ênfase5 2 2 4 2" xfId="6185" xr:uid="{00000000-0005-0000-0000-00003D010000}"/>
    <cellStyle name="20% - Ênfase5 2 2 5" xfId="15826" xr:uid="{B765D2A2-573E-4330-9CB6-04A9A2AE7A6E}"/>
    <cellStyle name="20% - Ênfase5 2 3" xfId="4931" xr:uid="{00000000-0005-0000-0000-00003E010000}"/>
    <cellStyle name="20% - Ênfase5 2 3 2" xfId="15828" xr:uid="{286D152F-C62C-4717-9A36-5ACECA19F07E}"/>
    <cellStyle name="20% - Ênfase5 2 3 2 2" xfId="15829" xr:uid="{634EAB4A-91F1-4881-B045-2221FC4B4233}"/>
    <cellStyle name="20% - Ênfase5 2 3 2 3" xfId="15830" xr:uid="{B9D7B80D-F75D-41EE-8BC9-6909F6FD61D1}"/>
    <cellStyle name="20% - Ênfase5 2 3 2 4" xfId="15831" xr:uid="{650DCFD0-89AD-475E-9D72-3369CF4E5B2B}"/>
    <cellStyle name="20% - Ênfase5 2 3 3" xfId="15832" xr:uid="{594D079C-3E2A-4626-A184-BEE3F51FA666}"/>
    <cellStyle name="20% - Ênfase5 2 3 4" xfId="15833" xr:uid="{2A7CB76E-A8E5-4D10-924E-D01F9DE9B3FD}"/>
    <cellStyle name="20% - Ênfase5 2 3 5" xfId="15834" xr:uid="{7D49CAF1-AA21-4FB2-8EA0-DC6BC9781289}"/>
    <cellStyle name="20% - Ênfase5 2 3 6" xfId="15827" xr:uid="{87286C2B-52BA-4454-AFBA-A29D0E246907}"/>
    <cellStyle name="20% - Ênfase5 2 4" xfId="5206" xr:uid="{00000000-0005-0000-0000-00003F010000}"/>
    <cellStyle name="20% - Ênfase5 2 4 2" xfId="6186" xr:uid="{00000000-0005-0000-0000-000040010000}"/>
    <cellStyle name="20% - Ênfase5 2 4 2 2" xfId="15835" xr:uid="{585ECA22-B110-46E4-A56F-3C74C8E99B63}"/>
    <cellStyle name="20% - Ênfase5 2 4 3" xfId="15836" xr:uid="{2044AF07-7834-4CA9-8D76-A6A105C95341}"/>
    <cellStyle name="20% - Ênfase5 2 4 4" xfId="15837" xr:uid="{8192EC24-81AA-4699-9E97-C771DB617A86}"/>
    <cellStyle name="20% - Ênfase5 2 5" xfId="6187" xr:uid="{00000000-0005-0000-0000-000041010000}"/>
    <cellStyle name="20% - Ênfase5 2 5 2" xfId="15838" xr:uid="{1CEFB38A-39D2-4CFF-BFAA-600E6B8A5820}"/>
    <cellStyle name="20% - Ênfase5 2 6" xfId="6188" xr:uid="{00000000-0005-0000-0000-000042010000}"/>
    <cellStyle name="20% - Ênfase5 2 6 2" xfId="6189" xr:uid="{00000000-0005-0000-0000-000043010000}"/>
    <cellStyle name="20% - Ênfase5 2 7" xfId="6169" xr:uid="{00000000-0005-0000-0000-000044010000}"/>
    <cellStyle name="20% - Ênfase5 2 8" xfId="15824" xr:uid="{0A7938F2-CD32-4F21-8716-1D1D2E6F9F4D}"/>
    <cellStyle name="20% - Ênfase5 2 9" xfId="15367" xr:uid="{E5FBEB0D-22A3-4E98-B5DB-874F711FACF0}"/>
    <cellStyle name="20% - Ênfase5 3" xfId="4932" xr:uid="{00000000-0005-0000-0000-000045010000}"/>
    <cellStyle name="20% - Ênfase5 3 2" xfId="6191" xr:uid="{00000000-0005-0000-0000-000046010000}"/>
    <cellStyle name="20% - Ênfase5 3 2 2" xfId="15839" xr:uid="{6E949903-7475-48EF-990C-A01DD13E0E56}"/>
    <cellStyle name="20% - Ênfase5 3 2 3" xfId="15840" xr:uid="{037DE507-8F21-4426-ABAB-94BC63F48893}"/>
    <cellStyle name="20% - Ênfase5 3 2 4" xfId="15841" xr:uid="{2C4308A1-134F-4DDC-AFE2-F07CBC0C6785}"/>
    <cellStyle name="20% - Ênfase5 3 3" xfId="6192" xr:uid="{00000000-0005-0000-0000-000047010000}"/>
    <cellStyle name="20% - Ênfase5 3 4" xfId="6193" xr:uid="{00000000-0005-0000-0000-000048010000}"/>
    <cellStyle name="20% - Ênfase5 3 5" xfId="6190" xr:uid="{00000000-0005-0000-0000-000049010000}"/>
    <cellStyle name="20% - Ênfase5 4" xfId="4933" xr:uid="{00000000-0005-0000-0000-00004A010000}"/>
    <cellStyle name="20% - Ênfase5 4 2" xfId="6195" xr:uid="{00000000-0005-0000-0000-00004B010000}"/>
    <cellStyle name="20% - Ênfase5 4 2 2" xfId="15842" xr:uid="{9584E4D9-C7B1-429E-B339-917EA1E6167F}"/>
    <cellStyle name="20% - Ênfase5 4 2 3" xfId="15843" xr:uid="{646DC40E-953C-4C0E-9DEB-76E368323128}"/>
    <cellStyle name="20% - Ênfase5 4 2 4" xfId="15844" xr:uid="{154E96CB-81D9-4E00-8624-73C45159EDB7}"/>
    <cellStyle name="20% - Ênfase5 4 3" xfId="6196" xr:uid="{00000000-0005-0000-0000-00004C010000}"/>
    <cellStyle name="20% - Ênfase5 4 4" xfId="6194" xr:uid="{00000000-0005-0000-0000-00004D010000}"/>
    <cellStyle name="20% - Ênfase5 4 5" xfId="15845" xr:uid="{11062287-9768-40A8-96D4-A4AFD6309EC8}"/>
    <cellStyle name="20% - Ênfase5 5" xfId="5601" xr:uid="{00000000-0005-0000-0000-00004E010000}"/>
    <cellStyle name="20% - Ênfase5 5 2" xfId="6198" xr:uid="{00000000-0005-0000-0000-00004F010000}"/>
    <cellStyle name="20% - Ênfase5 5 2 2" xfId="15846" xr:uid="{C4AF1EBF-6E76-4F51-9481-FBC5B62EEFF8}"/>
    <cellStyle name="20% - Ênfase5 5 2 3" xfId="15847" xr:uid="{68E544A1-8E59-4206-8CCE-D9B077B0325E}"/>
    <cellStyle name="20% - Ênfase5 5 2 4" xfId="15848" xr:uid="{09470AAD-6D46-4681-9D39-8C641562D588}"/>
    <cellStyle name="20% - Ênfase5 5 3" xfId="6197" xr:uid="{00000000-0005-0000-0000-000050010000}"/>
    <cellStyle name="20% - Ênfase5 5 4" xfId="15849" xr:uid="{2FD9177A-649B-4B1B-894F-819E778D218B}"/>
    <cellStyle name="20% - Ênfase5 5 5" xfId="15850" xr:uid="{3A123830-9459-465B-9AA3-16A5A1012BBB}"/>
    <cellStyle name="20% - Ênfase5 6" xfId="5622" xr:uid="{00000000-0005-0000-0000-000051010000}"/>
    <cellStyle name="20% - Ênfase5 6 2" xfId="6200" xr:uid="{00000000-0005-0000-0000-000052010000}"/>
    <cellStyle name="20% - Ênfase5 6 2 2" xfId="15852" xr:uid="{E7C95F3E-98AA-4BC2-A11E-0A6A23F2B4F3}"/>
    <cellStyle name="20% - Ênfase5 6 2 3" xfId="15853" xr:uid="{F7075E47-EA2D-40B6-A3FB-41FD421FF2A0}"/>
    <cellStyle name="20% - Ênfase5 6 2 4" xfId="15854" xr:uid="{989A78C6-2790-4CD2-8CD3-0348A3514754}"/>
    <cellStyle name="20% - Ênfase5 6 2 5" xfId="15851" xr:uid="{D8BB466B-E2F1-4D0B-8EE1-A5EB1318956F}"/>
    <cellStyle name="20% - Ênfase5 6 3" xfId="7427" xr:uid="{00000000-0005-0000-0000-000053010000}"/>
    <cellStyle name="20% - Ênfase5 6 4" xfId="6199" xr:uid="{00000000-0005-0000-0000-000054010000}"/>
    <cellStyle name="20% - Ênfase5 6 5" xfId="15855" xr:uid="{87058195-91AF-4B3F-AE09-C98E6F05B469}"/>
    <cellStyle name="20% - Ênfase5 7" xfId="5649" xr:uid="{00000000-0005-0000-0000-000055010000}"/>
    <cellStyle name="20% - Ênfase5 7 2" xfId="7428" xr:uid="{00000000-0005-0000-0000-000056010000}"/>
    <cellStyle name="20% - Ênfase5 7 3" xfId="6201" xr:uid="{00000000-0005-0000-0000-000057010000}"/>
    <cellStyle name="20% - Ênfase5 7 4" xfId="15856" xr:uid="{DA502317-B47A-4B3B-B466-7520A040F044}"/>
    <cellStyle name="20% - Ênfase5 8" xfId="5674" xr:uid="{00000000-0005-0000-0000-000058010000}"/>
    <cellStyle name="20% - Ênfase5 8 2" xfId="15858" xr:uid="{64537881-D7DB-46D7-AAB1-2336EE24F722}"/>
    <cellStyle name="20% - Ênfase5 8 3" xfId="15859" xr:uid="{03AE6C8F-B307-4D6A-A235-7B17FFD29F1A}"/>
    <cellStyle name="20% - Ênfase5 8 4" xfId="15860" xr:uid="{0004C7F6-EEC5-4067-9769-D8513ED95710}"/>
    <cellStyle name="20% - Ênfase5 8 5" xfId="15857" xr:uid="{B978D0B9-5A51-4B8E-A7A1-A7FC4FC9959D}"/>
    <cellStyle name="20% - Ênfase5 9" xfId="5687" xr:uid="{00000000-0005-0000-0000-000059010000}"/>
    <cellStyle name="20% - Ênfase5 9 2" xfId="15862" xr:uid="{5B8B8B7A-77C9-4E61-8394-847BFBD62800}"/>
    <cellStyle name="20% - Ênfase5 9 3" xfId="15863" xr:uid="{79F823C2-83B8-40F5-A8C3-ECC40660D8BE}"/>
    <cellStyle name="20% - Ênfase5 9 4" xfId="15864" xr:uid="{340F1F06-0D13-43F1-965F-A5B9A92CADFF}"/>
    <cellStyle name="20% - Ênfase5 9 5" xfId="15861" xr:uid="{D830D70D-97A9-445E-ABAB-829373AF7F81}"/>
    <cellStyle name="20% - Ênfase6 10" xfId="5725" xr:uid="{00000000-0005-0000-0000-00005A010000}"/>
    <cellStyle name="20% - Ênfase6 10 2" xfId="15866" xr:uid="{0A2B85B0-67E7-41AD-A8A8-830ADA474094}"/>
    <cellStyle name="20% - Ênfase6 10 3" xfId="15867" xr:uid="{38C395D0-B31C-405A-8C47-B393BB4D2B8A}"/>
    <cellStyle name="20% - Ênfase6 10 4" xfId="15868" xr:uid="{559B623A-8357-493D-85D1-184B018A81A2}"/>
    <cellStyle name="20% - Ênfase6 10 5" xfId="15865" xr:uid="{674E6BFB-6E9E-4C4F-A0F3-25BA61DCE5D4}"/>
    <cellStyle name="20% - Ênfase6 11" xfId="5827" xr:uid="{00000000-0005-0000-0000-00005B010000}"/>
    <cellStyle name="20% - Ênfase6 11 2" xfId="15870" xr:uid="{281578C5-2300-4E8A-ADF0-C44A7924BDD9}"/>
    <cellStyle name="20% - Ênfase6 11 3" xfId="15871" xr:uid="{4A750579-E465-4836-953E-C4E61E8B2AA6}"/>
    <cellStyle name="20% - Ênfase6 11 4" xfId="15872" xr:uid="{591B38DC-47F0-48D7-BD9D-38501222556A}"/>
    <cellStyle name="20% - Ênfase6 11 5" xfId="15869" xr:uid="{1D124FF0-B7C7-4089-818D-B4FF2C2449A2}"/>
    <cellStyle name="20% - Ênfase6 12" xfId="5856" xr:uid="{00000000-0005-0000-0000-00005C010000}"/>
    <cellStyle name="20% - Ênfase6 12 2" xfId="15874" xr:uid="{987D4010-F46C-4414-827D-392D24331F5C}"/>
    <cellStyle name="20% - Ênfase6 12 3" xfId="15875" xr:uid="{B659581C-BED1-4F37-8375-DBFA987B3066}"/>
    <cellStyle name="20% - Ênfase6 12 4" xfId="15876" xr:uid="{D7517E2B-3576-49E0-8DC6-C78F2ECB0F79}"/>
    <cellStyle name="20% - Ênfase6 12 5" xfId="15873" xr:uid="{50590E98-B3EE-4782-85F5-2B0464BDDC5C}"/>
    <cellStyle name="20% - Ênfase6 13" xfId="5881" xr:uid="{00000000-0005-0000-0000-00005D010000}"/>
    <cellStyle name="20% - Ênfase6 13 2" xfId="15878" xr:uid="{218D5A94-3EDD-44F9-B67F-1856824922DB}"/>
    <cellStyle name="20% - Ênfase6 13 3" xfId="15879" xr:uid="{01976D70-0107-45D4-96BD-3FF34DAC9C08}"/>
    <cellStyle name="20% - Ênfase6 13 4" xfId="15880" xr:uid="{587CC9F5-3269-470A-B077-B78D4E13BF60}"/>
    <cellStyle name="20% - Ênfase6 13 5" xfId="15877" xr:uid="{10E5C830-8E1C-4B9A-96C4-D0957072859D}"/>
    <cellStyle name="20% - Ênfase6 14" xfId="5894" xr:uid="{00000000-0005-0000-0000-00005E010000}"/>
    <cellStyle name="20% - Ênfase6 14 2" xfId="15882" xr:uid="{337919D4-B536-429E-ACDD-8B7234E68636}"/>
    <cellStyle name="20% - Ênfase6 14 3" xfId="15883" xr:uid="{B46DFB85-16F7-4861-BBC2-9C9217FDF643}"/>
    <cellStyle name="20% - Ênfase6 14 4" xfId="15884" xr:uid="{DF477E7B-C0AC-452D-9A8B-1D97C32D1ED3}"/>
    <cellStyle name="20% - Ênfase6 14 5" xfId="15881" xr:uid="{2CC8207A-7963-49A3-96A4-115142E168FB}"/>
    <cellStyle name="20% - Ênfase6 15" xfId="5919" xr:uid="{00000000-0005-0000-0000-00005F010000}"/>
    <cellStyle name="20% - Ênfase6 15 2" xfId="15886" xr:uid="{65C71ABF-2495-4876-A05D-609AB9F3E2AB}"/>
    <cellStyle name="20% - Ênfase6 15 3" xfId="15887" xr:uid="{8AE585D9-30C0-4CFD-AC75-A2309B3FE97E}"/>
    <cellStyle name="20% - Ênfase6 15 4" xfId="15888" xr:uid="{D5963DB6-FC41-4E05-A4D2-51610E1A4ACB}"/>
    <cellStyle name="20% - Ênfase6 15 5" xfId="15885" xr:uid="{F7E97BC3-496E-45D3-8015-B8F9D71916C7}"/>
    <cellStyle name="20% - Ênfase6 16" xfId="5977" xr:uid="{00000000-0005-0000-0000-000060010000}"/>
    <cellStyle name="20% - Ênfase6 17" xfId="6034" xr:uid="{00000000-0005-0000-0000-000061010000}"/>
    <cellStyle name="20% - Ênfase6 17 2" xfId="15218" xr:uid="{12FAE9A5-1C45-4E44-BEC2-175E7C344716}"/>
    <cellStyle name="20% - Ênfase6 2" xfId="13" xr:uid="{00000000-0005-0000-0000-000062010000}"/>
    <cellStyle name="20% - Ênfase6 2 2" xfId="4934" xr:uid="{00000000-0005-0000-0000-000063010000}"/>
    <cellStyle name="20% - Ênfase6 2 2 2" xfId="5243" xr:uid="{00000000-0005-0000-0000-000064010000}"/>
    <cellStyle name="20% - Ênfase6 2 2 2 2" xfId="6203" xr:uid="{00000000-0005-0000-0000-000065010000}"/>
    <cellStyle name="20% - Ênfase6 2 2 2 2 2" xfId="6204" xr:uid="{00000000-0005-0000-0000-000066010000}"/>
    <cellStyle name="20% - Ênfase6 2 2 2 2 2 2" xfId="6205" xr:uid="{00000000-0005-0000-0000-000067010000}"/>
    <cellStyle name="20% - Ênfase6 2 2 2 2 2 2 2" xfId="6206" xr:uid="{00000000-0005-0000-0000-000068010000}"/>
    <cellStyle name="20% - Ênfase6 2 2 2 2 2 2 2 2" xfId="6207" xr:uid="{00000000-0005-0000-0000-000069010000}"/>
    <cellStyle name="20% - Ênfase6 2 2 2 2 2 2 3" xfId="6208" xr:uid="{00000000-0005-0000-0000-00006A010000}"/>
    <cellStyle name="20% - Ênfase6 2 2 2 2 2 3" xfId="6209" xr:uid="{00000000-0005-0000-0000-00006B010000}"/>
    <cellStyle name="20% - Ênfase6 2 2 2 2 2 3 2" xfId="6210" xr:uid="{00000000-0005-0000-0000-00006C010000}"/>
    <cellStyle name="20% - Ênfase6 2 2 2 2 3" xfId="6211" xr:uid="{00000000-0005-0000-0000-00006D010000}"/>
    <cellStyle name="20% - Ênfase6 2 2 2 2 3 2" xfId="6212" xr:uid="{00000000-0005-0000-0000-00006E010000}"/>
    <cellStyle name="20% - Ênfase6 2 2 2 3" xfId="6213" xr:uid="{00000000-0005-0000-0000-00006F010000}"/>
    <cellStyle name="20% - Ênfase6 2 2 2 3 2" xfId="15890" xr:uid="{D6E16AC8-6742-430D-90D1-E1182E8C47C3}"/>
    <cellStyle name="20% - Ênfase6 2 2 2 4" xfId="6214" xr:uid="{00000000-0005-0000-0000-000070010000}"/>
    <cellStyle name="20% - Ênfase6 2 2 2 4 2" xfId="6215" xr:uid="{00000000-0005-0000-0000-000071010000}"/>
    <cellStyle name="20% - Ênfase6 2 2 3" xfId="6216" xr:uid="{00000000-0005-0000-0000-000072010000}"/>
    <cellStyle name="20% - Ênfase6 2 2 4" xfId="6217" xr:uid="{00000000-0005-0000-0000-000073010000}"/>
    <cellStyle name="20% - Ênfase6 2 2 4 2" xfId="6218" xr:uid="{00000000-0005-0000-0000-000074010000}"/>
    <cellStyle name="20% - Ênfase6 2 2 5" xfId="15891" xr:uid="{2D65F4EA-2007-4F02-AFC4-BF2C5F2FDA5B}"/>
    <cellStyle name="20% - Ênfase6 2 3" xfId="4935" xr:uid="{00000000-0005-0000-0000-000075010000}"/>
    <cellStyle name="20% - Ênfase6 2 3 2" xfId="15893" xr:uid="{205DD588-79B6-4F76-BCE7-288F5950C904}"/>
    <cellStyle name="20% - Ênfase6 2 3 2 2" xfId="15894" xr:uid="{3EF7C04D-3BB3-41DF-B333-C768E75C8C14}"/>
    <cellStyle name="20% - Ênfase6 2 3 2 3" xfId="15895" xr:uid="{1A3ED116-714C-4410-BF90-9ECEE6AD87EF}"/>
    <cellStyle name="20% - Ênfase6 2 3 2 4" xfId="15896" xr:uid="{95E4AD5C-50FD-4F70-B723-59FE6FDF8BED}"/>
    <cellStyle name="20% - Ênfase6 2 3 3" xfId="15897" xr:uid="{6D5A0310-729B-47F7-A3E3-54685EC721E6}"/>
    <cellStyle name="20% - Ênfase6 2 3 4" xfId="15898" xr:uid="{3AD23AD2-3BBA-469F-98F9-292FD8F968AB}"/>
    <cellStyle name="20% - Ênfase6 2 3 5" xfId="15899" xr:uid="{FB0325D8-2520-4B16-A73E-371E79689E7F}"/>
    <cellStyle name="20% - Ênfase6 2 3 6" xfId="15892" xr:uid="{D0666B4C-9863-4474-8AE3-06103157D37E}"/>
    <cellStyle name="20% - Ênfase6 2 4" xfId="5207" xr:uid="{00000000-0005-0000-0000-000076010000}"/>
    <cellStyle name="20% - Ênfase6 2 4 2" xfId="6219" xr:uid="{00000000-0005-0000-0000-000077010000}"/>
    <cellStyle name="20% - Ênfase6 2 4 2 2" xfId="15900" xr:uid="{CB6FAA2E-8796-4DDE-B61D-EAEB093EF72F}"/>
    <cellStyle name="20% - Ênfase6 2 4 3" xfId="15901" xr:uid="{AF73FEE8-933B-491F-B095-37F13838F218}"/>
    <cellStyle name="20% - Ênfase6 2 4 4" xfId="15902" xr:uid="{10352A61-A015-49C8-9F48-3B7C3C86E053}"/>
    <cellStyle name="20% - Ênfase6 2 5" xfId="6220" xr:uid="{00000000-0005-0000-0000-000078010000}"/>
    <cellStyle name="20% - Ênfase6 2 5 2" xfId="15903" xr:uid="{90E07F14-671D-4D2F-8BF9-E4D08CC3372D}"/>
    <cellStyle name="20% - Ênfase6 2 6" xfId="6221" xr:uid="{00000000-0005-0000-0000-000079010000}"/>
    <cellStyle name="20% - Ênfase6 2 6 2" xfId="6222" xr:uid="{00000000-0005-0000-0000-00007A010000}"/>
    <cellStyle name="20% - Ênfase6 2 7" xfId="6202" xr:uid="{00000000-0005-0000-0000-00007B010000}"/>
    <cellStyle name="20% - Ênfase6 2 8" xfId="15889" xr:uid="{CC51EAED-AD8E-4CA3-A887-F1956FF222CB}"/>
    <cellStyle name="20% - Ênfase6 2 9" xfId="15368" xr:uid="{C75C0211-2A7E-4BAE-8FA4-E33BFCF09D63}"/>
    <cellStyle name="20% - Ênfase6 3" xfId="4936" xr:uid="{00000000-0005-0000-0000-00007C010000}"/>
    <cellStyle name="20% - Ênfase6 3 2" xfId="6224" xr:uid="{00000000-0005-0000-0000-00007D010000}"/>
    <cellStyle name="20% - Ênfase6 3 2 2" xfId="15904" xr:uid="{76E475EF-A3E8-4584-9253-971E1C6FA7EA}"/>
    <cellStyle name="20% - Ênfase6 3 2 3" xfId="15905" xr:uid="{F30EB1F9-CAC1-4F5F-B22A-8BDFA5C5DB0D}"/>
    <cellStyle name="20% - Ênfase6 3 2 4" xfId="15906" xr:uid="{0290F867-BDDD-4040-982D-F6C7A8D16EB5}"/>
    <cellStyle name="20% - Ênfase6 3 3" xfId="6225" xr:uid="{00000000-0005-0000-0000-00007E010000}"/>
    <cellStyle name="20% - Ênfase6 3 4" xfId="6226" xr:uid="{00000000-0005-0000-0000-00007F010000}"/>
    <cellStyle name="20% - Ênfase6 3 5" xfId="6223" xr:uid="{00000000-0005-0000-0000-000080010000}"/>
    <cellStyle name="20% - Ênfase6 4" xfId="4937" xr:uid="{00000000-0005-0000-0000-000081010000}"/>
    <cellStyle name="20% - Ênfase6 4 2" xfId="6228" xr:uid="{00000000-0005-0000-0000-000082010000}"/>
    <cellStyle name="20% - Ênfase6 4 2 2" xfId="15907" xr:uid="{9D63E878-64FF-424D-B331-E57A14B424D9}"/>
    <cellStyle name="20% - Ênfase6 4 2 3" xfId="15908" xr:uid="{2645B718-0785-4035-AD99-9A766B58BF08}"/>
    <cellStyle name="20% - Ênfase6 4 2 4" xfId="15909" xr:uid="{C7A72D7E-A1FE-4D15-8CAB-E6C022EE05CD}"/>
    <cellStyle name="20% - Ênfase6 4 3" xfId="6229" xr:uid="{00000000-0005-0000-0000-000083010000}"/>
    <cellStyle name="20% - Ênfase6 4 4" xfId="6227" xr:uid="{00000000-0005-0000-0000-000084010000}"/>
    <cellStyle name="20% - Ênfase6 4 5" xfId="15910" xr:uid="{5B7A3DF1-CEC5-42EF-BA5A-E659415E3897}"/>
    <cellStyle name="20% - Ênfase6 5" xfId="5600" xr:uid="{00000000-0005-0000-0000-000085010000}"/>
    <cellStyle name="20% - Ênfase6 5 2" xfId="6231" xr:uid="{00000000-0005-0000-0000-000086010000}"/>
    <cellStyle name="20% - Ênfase6 5 2 2" xfId="15911" xr:uid="{35DB7727-08E6-4637-AF4F-2D7489705C1F}"/>
    <cellStyle name="20% - Ênfase6 5 2 3" xfId="15912" xr:uid="{BEACC384-ACE1-4848-9EF5-72F54BEEA185}"/>
    <cellStyle name="20% - Ênfase6 5 2 4" xfId="15913" xr:uid="{D9831713-FE2E-43DA-A489-850ACBF28560}"/>
    <cellStyle name="20% - Ênfase6 5 3" xfId="6230" xr:uid="{00000000-0005-0000-0000-000087010000}"/>
    <cellStyle name="20% - Ênfase6 5 4" xfId="15914" xr:uid="{DDE26EC2-ADD5-4B24-858A-5EE9DF27A63C}"/>
    <cellStyle name="20% - Ênfase6 5 5" xfId="15915" xr:uid="{AB16FE6A-8F19-43B3-B862-53D14B2A9D78}"/>
    <cellStyle name="20% - Ênfase6 6" xfId="5621" xr:uid="{00000000-0005-0000-0000-000088010000}"/>
    <cellStyle name="20% - Ênfase6 6 2" xfId="6233" xr:uid="{00000000-0005-0000-0000-000089010000}"/>
    <cellStyle name="20% - Ênfase6 6 2 2" xfId="15917" xr:uid="{A824178C-89CF-4B3F-99C7-FA9758B50E9A}"/>
    <cellStyle name="20% - Ênfase6 6 2 3" xfId="15918" xr:uid="{0FAD48C3-E4F7-4FDC-8A01-E65D7366754C}"/>
    <cellStyle name="20% - Ênfase6 6 2 4" xfId="15919" xr:uid="{E58421C6-82DD-4FD2-9E55-1177ABDF8535}"/>
    <cellStyle name="20% - Ênfase6 6 2 5" xfId="15916" xr:uid="{FC930E11-2668-486D-A79A-AADC7AFA4C10}"/>
    <cellStyle name="20% - Ênfase6 6 3" xfId="7429" xr:uid="{00000000-0005-0000-0000-00008A010000}"/>
    <cellStyle name="20% - Ênfase6 6 4" xfId="6232" xr:uid="{00000000-0005-0000-0000-00008B010000}"/>
    <cellStyle name="20% - Ênfase6 6 5" xfId="15920" xr:uid="{0F20596B-8714-4970-83C8-93AACD33CFC7}"/>
    <cellStyle name="20% - Ênfase6 7" xfId="5648" xr:uid="{00000000-0005-0000-0000-00008C010000}"/>
    <cellStyle name="20% - Ênfase6 7 2" xfId="7430" xr:uid="{00000000-0005-0000-0000-00008D010000}"/>
    <cellStyle name="20% - Ênfase6 7 3" xfId="6234" xr:uid="{00000000-0005-0000-0000-00008E010000}"/>
    <cellStyle name="20% - Ênfase6 7 4" xfId="15921" xr:uid="{DBB2858B-5FAF-4EDE-AF51-AFAEB0A16730}"/>
    <cellStyle name="20% - Ênfase6 8" xfId="5673" xr:uid="{00000000-0005-0000-0000-00008F010000}"/>
    <cellStyle name="20% - Ênfase6 8 2" xfId="15923" xr:uid="{D321BDAD-56E2-4342-BEFB-6F67971F50AA}"/>
    <cellStyle name="20% - Ênfase6 8 3" xfId="15924" xr:uid="{977F5922-AC0D-4FC8-A887-983AAE02543A}"/>
    <cellStyle name="20% - Ênfase6 8 4" xfId="15925" xr:uid="{AD5BFBAB-D06A-4CCD-80A2-1D69080647DF}"/>
    <cellStyle name="20% - Ênfase6 8 5" xfId="15922" xr:uid="{96AE80B0-A278-46EA-9ECD-D7A54E0E3956}"/>
    <cellStyle name="20% - Ênfase6 9" xfId="5686" xr:uid="{00000000-0005-0000-0000-000090010000}"/>
    <cellStyle name="20% - Ênfase6 9 2" xfId="15927" xr:uid="{7FBB4AB1-5AF6-4D99-88B4-845CC1E33C46}"/>
    <cellStyle name="20% - Ênfase6 9 3" xfId="15928" xr:uid="{802858AE-8AD1-45A7-ABC4-E25A8D5FC455}"/>
    <cellStyle name="20% - Ênfase6 9 4" xfId="15929" xr:uid="{86A7BB18-FDD1-41D3-AB6D-1E572DA6265D}"/>
    <cellStyle name="20% - Ênfase6 9 5" xfId="15926" xr:uid="{91BAA07C-783C-482F-9E92-7AE7E8A33D13}"/>
    <cellStyle name="20% - Énfasis1" xfId="200" xr:uid="{00000000-0005-0000-0000-000091010000}"/>
    <cellStyle name="20% - Énfasis1 2" xfId="201" xr:uid="{00000000-0005-0000-0000-000092010000}"/>
    <cellStyle name="20% - Énfasis1 3" xfId="202" xr:uid="{00000000-0005-0000-0000-000093010000}"/>
    <cellStyle name="20% - Énfasis1 4" xfId="203" xr:uid="{00000000-0005-0000-0000-000094010000}"/>
    <cellStyle name="20% - Énfasis1 5" xfId="204" xr:uid="{00000000-0005-0000-0000-000095010000}"/>
    <cellStyle name="20% - Énfasis1 6" xfId="205" xr:uid="{00000000-0005-0000-0000-000096010000}"/>
    <cellStyle name="20% - Énfasis1 7" xfId="206" xr:uid="{00000000-0005-0000-0000-000097010000}"/>
    <cellStyle name="20% - Énfasis2" xfId="207" xr:uid="{00000000-0005-0000-0000-000098010000}"/>
    <cellStyle name="20% - Énfasis2 2" xfId="208" xr:uid="{00000000-0005-0000-0000-000099010000}"/>
    <cellStyle name="20% - Énfasis2 3" xfId="209" xr:uid="{00000000-0005-0000-0000-00009A010000}"/>
    <cellStyle name="20% - Énfasis2 4" xfId="210" xr:uid="{00000000-0005-0000-0000-00009B010000}"/>
    <cellStyle name="20% - Énfasis2 5" xfId="211" xr:uid="{00000000-0005-0000-0000-00009C010000}"/>
    <cellStyle name="20% - Énfasis2 6" xfId="212" xr:uid="{00000000-0005-0000-0000-00009D010000}"/>
    <cellStyle name="20% - Énfasis2 7" xfId="213" xr:uid="{00000000-0005-0000-0000-00009E010000}"/>
    <cellStyle name="20% - Énfasis3" xfId="214" xr:uid="{00000000-0005-0000-0000-00009F010000}"/>
    <cellStyle name="20% - Énfasis3 2" xfId="215" xr:uid="{00000000-0005-0000-0000-0000A0010000}"/>
    <cellStyle name="20% - Énfasis3 3" xfId="216" xr:uid="{00000000-0005-0000-0000-0000A1010000}"/>
    <cellStyle name="20% - Énfasis3 4" xfId="217" xr:uid="{00000000-0005-0000-0000-0000A2010000}"/>
    <cellStyle name="20% - Énfasis3 5" xfId="218" xr:uid="{00000000-0005-0000-0000-0000A3010000}"/>
    <cellStyle name="20% - Énfasis3 6" xfId="219" xr:uid="{00000000-0005-0000-0000-0000A4010000}"/>
    <cellStyle name="20% - Énfasis3 7" xfId="220" xr:uid="{00000000-0005-0000-0000-0000A5010000}"/>
    <cellStyle name="20% - Énfasis4" xfId="221" xr:uid="{00000000-0005-0000-0000-0000A6010000}"/>
    <cellStyle name="20% - Énfasis4 2" xfId="222" xr:uid="{00000000-0005-0000-0000-0000A7010000}"/>
    <cellStyle name="20% - Énfasis4 3" xfId="223" xr:uid="{00000000-0005-0000-0000-0000A8010000}"/>
    <cellStyle name="20% - Énfasis4 4" xfId="224" xr:uid="{00000000-0005-0000-0000-0000A9010000}"/>
    <cellStyle name="20% - Énfasis4 5" xfId="225" xr:uid="{00000000-0005-0000-0000-0000AA010000}"/>
    <cellStyle name="20% - Énfasis4 6" xfId="226" xr:uid="{00000000-0005-0000-0000-0000AB010000}"/>
    <cellStyle name="20% - Énfasis4 7" xfId="227" xr:uid="{00000000-0005-0000-0000-0000AC010000}"/>
    <cellStyle name="20% - Énfasis5" xfId="228" xr:uid="{00000000-0005-0000-0000-0000AD010000}"/>
    <cellStyle name="20% - Énfasis5 2" xfId="229" xr:uid="{00000000-0005-0000-0000-0000AE010000}"/>
    <cellStyle name="20% - Énfasis5 3" xfId="230" xr:uid="{00000000-0005-0000-0000-0000AF010000}"/>
    <cellStyle name="20% - Énfasis5 4" xfId="231" xr:uid="{00000000-0005-0000-0000-0000B0010000}"/>
    <cellStyle name="20% - Énfasis5 5" xfId="232" xr:uid="{00000000-0005-0000-0000-0000B1010000}"/>
    <cellStyle name="20% - Énfasis5 6" xfId="233" xr:uid="{00000000-0005-0000-0000-0000B2010000}"/>
    <cellStyle name="20% - Énfasis5 7" xfId="234" xr:uid="{00000000-0005-0000-0000-0000B3010000}"/>
    <cellStyle name="20% - Énfasis6" xfId="235" xr:uid="{00000000-0005-0000-0000-0000B4010000}"/>
    <cellStyle name="20% - Énfasis6 2" xfId="236" xr:uid="{00000000-0005-0000-0000-0000B5010000}"/>
    <cellStyle name="20% - Énfasis6 3" xfId="237" xr:uid="{00000000-0005-0000-0000-0000B6010000}"/>
    <cellStyle name="20% - Énfasis6 4" xfId="238" xr:uid="{00000000-0005-0000-0000-0000B7010000}"/>
    <cellStyle name="20% - Énfasis6 5" xfId="239" xr:uid="{00000000-0005-0000-0000-0000B8010000}"/>
    <cellStyle name="20% - Énfasis6 6" xfId="240" xr:uid="{00000000-0005-0000-0000-0000B9010000}"/>
    <cellStyle name="20% - Énfasis6 7" xfId="241" xr:uid="{00000000-0005-0000-0000-0000BA010000}"/>
    <cellStyle name="2o.nível" xfId="242" xr:uid="{00000000-0005-0000-0000-0000BB010000}"/>
    <cellStyle name="³f¹ô [0]_ATT4" xfId="5295" xr:uid="{00000000-0005-0000-0000-0000BC010000}"/>
    <cellStyle name="³f¹ô[0]_Template 12 - Bank (3)" xfId="5296" xr:uid="{00000000-0005-0000-0000-0000BD010000}"/>
    <cellStyle name="³f¹ô_ATT4" xfId="5297" xr:uid="{00000000-0005-0000-0000-0000BE010000}"/>
    <cellStyle name="40% - Accent1" xfId="14" xr:uid="{00000000-0005-0000-0000-0000BF010000}"/>
    <cellStyle name="40% - Accent1 2" xfId="104" xr:uid="{00000000-0005-0000-0000-0000C0010000}"/>
    <cellStyle name="40% - Accent1 3" xfId="243" xr:uid="{00000000-0005-0000-0000-0000C1010000}"/>
    <cellStyle name="40% - Accent1 4" xfId="244" xr:uid="{00000000-0005-0000-0000-0000C2010000}"/>
    <cellStyle name="40% - Accent1 5" xfId="245" xr:uid="{00000000-0005-0000-0000-0000C3010000}"/>
    <cellStyle name="40% - Accent1 6" xfId="246" xr:uid="{00000000-0005-0000-0000-0000C4010000}"/>
    <cellStyle name="40% - Accent1 7" xfId="247" xr:uid="{00000000-0005-0000-0000-0000C5010000}"/>
    <cellStyle name="40% - Accent1 8" xfId="15219" xr:uid="{4A9CD675-52E3-4C2E-B32A-DF2B12A96F8E}"/>
    <cellStyle name="40% - Accent2" xfId="15" xr:uid="{00000000-0005-0000-0000-0000C6010000}"/>
    <cellStyle name="40% - Accent2 2" xfId="105" xr:uid="{00000000-0005-0000-0000-0000C7010000}"/>
    <cellStyle name="40% - Accent2 3" xfId="248" xr:uid="{00000000-0005-0000-0000-0000C8010000}"/>
    <cellStyle name="40% - Accent2 4" xfId="249" xr:uid="{00000000-0005-0000-0000-0000C9010000}"/>
    <cellStyle name="40% - Accent2 5" xfId="250" xr:uid="{00000000-0005-0000-0000-0000CA010000}"/>
    <cellStyle name="40% - Accent2 6" xfId="251" xr:uid="{00000000-0005-0000-0000-0000CB010000}"/>
    <cellStyle name="40% - Accent2 7" xfId="252" xr:uid="{00000000-0005-0000-0000-0000CC010000}"/>
    <cellStyle name="40% - Accent2 8" xfId="15220" xr:uid="{C1DE6E0E-DA05-4ACD-BEF8-D0ADB9615DDA}"/>
    <cellStyle name="40% - Accent3" xfId="16" xr:uid="{00000000-0005-0000-0000-0000CD010000}"/>
    <cellStyle name="40% - Accent3 2" xfId="106" xr:uid="{00000000-0005-0000-0000-0000CE010000}"/>
    <cellStyle name="40% - Accent3 3" xfId="253" xr:uid="{00000000-0005-0000-0000-0000CF010000}"/>
    <cellStyle name="40% - Accent3 4" xfId="254" xr:uid="{00000000-0005-0000-0000-0000D0010000}"/>
    <cellStyle name="40% - Accent3 5" xfId="255" xr:uid="{00000000-0005-0000-0000-0000D1010000}"/>
    <cellStyle name="40% - Accent3 6" xfId="256" xr:uid="{00000000-0005-0000-0000-0000D2010000}"/>
    <cellStyle name="40% - Accent3 7" xfId="257" xr:uid="{00000000-0005-0000-0000-0000D3010000}"/>
    <cellStyle name="40% - Accent3 8" xfId="15221" xr:uid="{5D3A118D-08C7-4F40-A0E5-026D2837C324}"/>
    <cellStyle name="40% - Accent4" xfId="17" xr:uid="{00000000-0005-0000-0000-0000D4010000}"/>
    <cellStyle name="40% - Accent4 2" xfId="107" xr:uid="{00000000-0005-0000-0000-0000D5010000}"/>
    <cellStyle name="40% - Accent4 3" xfId="258" xr:uid="{00000000-0005-0000-0000-0000D6010000}"/>
    <cellStyle name="40% - Accent4 4" xfId="259" xr:uid="{00000000-0005-0000-0000-0000D7010000}"/>
    <cellStyle name="40% - Accent4 5" xfId="260" xr:uid="{00000000-0005-0000-0000-0000D8010000}"/>
    <cellStyle name="40% - Accent4 6" xfId="261" xr:uid="{00000000-0005-0000-0000-0000D9010000}"/>
    <cellStyle name="40% - Accent4 7" xfId="262" xr:uid="{00000000-0005-0000-0000-0000DA010000}"/>
    <cellStyle name="40% - Accent4 8" xfId="15222" xr:uid="{A78BF395-9BF6-4064-833C-15DBA8718A37}"/>
    <cellStyle name="40% - Accent5" xfId="18" xr:uid="{00000000-0005-0000-0000-0000DB010000}"/>
    <cellStyle name="40% - Accent5 2" xfId="108" xr:uid="{00000000-0005-0000-0000-0000DC010000}"/>
    <cellStyle name="40% - Accent5 3" xfId="263" xr:uid="{00000000-0005-0000-0000-0000DD010000}"/>
    <cellStyle name="40% - Accent5 4" xfId="264" xr:uid="{00000000-0005-0000-0000-0000DE010000}"/>
    <cellStyle name="40% - Accent5 5" xfId="265" xr:uid="{00000000-0005-0000-0000-0000DF010000}"/>
    <cellStyle name="40% - Accent5 6" xfId="266" xr:uid="{00000000-0005-0000-0000-0000E0010000}"/>
    <cellStyle name="40% - Accent5 7" xfId="267" xr:uid="{00000000-0005-0000-0000-0000E1010000}"/>
    <cellStyle name="40% - Accent5 8" xfId="15223" xr:uid="{9F55A3CB-965A-4E92-8280-2CBE96B67C88}"/>
    <cellStyle name="40% - Accent6" xfId="19" xr:uid="{00000000-0005-0000-0000-0000E2010000}"/>
    <cellStyle name="40% - Accent6 2" xfId="109" xr:uid="{00000000-0005-0000-0000-0000E3010000}"/>
    <cellStyle name="40% - Accent6 3" xfId="268" xr:uid="{00000000-0005-0000-0000-0000E4010000}"/>
    <cellStyle name="40% - Accent6 4" xfId="269" xr:uid="{00000000-0005-0000-0000-0000E5010000}"/>
    <cellStyle name="40% - Accent6 5" xfId="270" xr:uid="{00000000-0005-0000-0000-0000E6010000}"/>
    <cellStyle name="40% - Accent6 6" xfId="271" xr:uid="{00000000-0005-0000-0000-0000E7010000}"/>
    <cellStyle name="40% - Accent6 7" xfId="272" xr:uid="{00000000-0005-0000-0000-0000E8010000}"/>
    <cellStyle name="40% - Accent6 8" xfId="15224" xr:uid="{4E9027C4-FD7F-4404-9C78-9807F16D3FF6}"/>
    <cellStyle name="40% - Cor1" xfId="15930" xr:uid="{D3A1118E-9F73-472B-8E8B-D761EC7A6F92}"/>
    <cellStyle name="40% - Cor1 2" xfId="15931" xr:uid="{3A29D141-548C-4DE8-AB6D-4DC9D0D15751}"/>
    <cellStyle name="40% - Cor2" xfId="15932" xr:uid="{89B6A94F-47C8-4191-BB7B-E03DE3F60C27}"/>
    <cellStyle name="40% - Cor2 2" xfId="15933" xr:uid="{1EAB4F9D-B9B2-4C9C-9677-663E5DA5D27E}"/>
    <cellStyle name="40% - Cor3" xfId="15934" xr:uid="{73B5E06B-7AB8-47F6-95F7-E3C7625D4518}"/>
    <cellStyle name="40% - Cor3 2" xfId="15935" xr:uid="{D18468ED-ABFF-444E-BC3F-9A123811071F}"/>
    <cellStyle name="40% - Cor4" xfId="15936" xr:uid="{9B6AA591-4992-4237-8C71-5DB34DA77B8C}"/>
    <cellStyle name="40% - Cor4 2" xfId="15937" xr:uid="{6672A366-4F67-4025-8CDB-B040EB3A26A7}"/>
    <cellStyle name="40% - Cor5" xfId="15938" xr:uid="{519D254E-8C3B-48D2-9183-F4C28E87C668}"/>
    <cellStyle name="40% - Cor5 2" xfId="15939" xr:uid="{83DC88AB-6536-4596-B5F1-A9CD4E402601}"/>
    <cellStyle name="40% - Cor6" xfId="15940" xr:uid="{F903B014-5AD4-42E4-8B71-88F2FC989B25}"/>
    <cellStyle name="40% - Cor6 2" xfId="15941" xr:uid="{D2830A25-6153-4847-A131-975168977AB7}"/>
    <cellStyle name="40% - Ênfase1 10" xfId="5730" xr:uid="{00000000-0005-0000-0000-0000E9010000}"/>
    <cellStyle name="40% - Ênfase1 10 2" xfId="15943" xr:uid="{734A66D1-B6A1-49E1-B7F0-B041B3D46BC9}"/>
    <cellStyle name="40% - Ênfase1 10 3" xfId="15944" xr:uid="{79DCEC0E-C274-40C1-BC29-180F1AFD3675}"/>
    <cellStyle name="40% - Ênfase1 10 4" xfId="15945" xr:uid="{771046E7-BE67-4878-B4E3-36C625007299}"/>
    <cellStyle name="40% - Ênfase1 10 5" xfId="15942" xr:uid="{46B7CF1C-5A84-4CB5-AA83-585227A83B40}"/>
    <cellStyle name="40% - Ênfase1 11" xfId="5826" xr:uid="{00000000-0005-0000-0000-0000EA010000}"/>
    <cellStyle name="40% - Ênfase1 11 2" xfId="15947" xr:uid="{673D67D7-FF71-4EA3-BD29-A5E35DAED024}"/>
    <cellStyle name="40% - Ênfase1 11 3" xfId="15948" xr:uid="{EF4F8794-3280-4C49-A3F2-0D24F54AE6C3}"/>
    <cellStyle name="40% - Ênfase1 11 4" xfId="15949" xr:uid="{CB3A578E-AE6C-4C5C-A620-B11EC9986F40}"/>
    <cellStyle name="40% - Ênfase1 11 5" xfId="15946" xr:uid="{E2995BDD-9AF2-4BBA-B156-B0767D842BB8}"/>
    <cellStyle name="40% - Ênfase1 12" xfId="5706" xr:uid="{00000000-0005-0000-0000-0000EB010000}"/>
    <cellStyle name="40% - Ênfase1 12 2" xfId="15951" xr:uid="{8F2FD269-17AD-4592-9ED0-F5F4B44F5729}"/>
    <cellStyle name="40% - Ênfase1 12 3" xfId="15952" xr:uid="{406D035F-8593-4A91-AD3D-8882BB1D5B63}"/>
    <cellStyle name="40% - Ênfase1 12 4" xfId="15953" xr:uid="{4DB23435-9382-4944-95D8-5CDE2993F692}"/>
    <cellStyle name="40% - Ênfase1 12 5" xfId="15950" xr:uid="{10CDBCA9-47DC-41D0-90E7-967C40FEC783}"/>
    <cellStyle name="40% - Ênfase1 13" xfId="5852" xr:uid="{00000000-0005-0000-0000-0000EC010000}"/>
    <cellStyle name="40% - Ênfase1 13 2" xfId="15955" xr:uid="{93267BD1-003C-4275-8FE5-79D11426A968}"/>
    <cellStyle name="40% - Ênfase1 13 3" xfId="15956" xr:uid="{37AADA45-EF99-43AD-BA2C-2EB24C24764E}"/>
    <cellStyle name="40% - Ênfase1 13 4" xfId="15957" xr:uid="{DA9CED70-7B99-41A6-8E40-9D57457FA3EC}"/>
    <cellStyle name="40% - Ênfase1 13 5" xfId="15954" xr:uid="{37F99BFE-B9B3-4E06-812B-DD721BEAB958}"/>
    <cellStyle name="40% - Ênfase1 14" xfId="5880" xr:uid="{00000000-0005-0000-0000-0000ED010000}"/>
    <cellStyle name="40% - Ênfase1 14 2" xfId="15959" xr:uid="{D977F60B-2785-43D2-89E6-BC752A305D30}"/>
    <cellStyle name="40% - Ênfase1 14 3" xfId="15960" xr:uid="{BE16B8D5-225B-4369-9857-D126073ECF17}"/>
    <cellStyle name="40% - Ênfase1 14 4" xfId="15961" xr:uid="{6835F6D8-33DC-4BF0-8FE9-91ED921A84EE}"/>
    <cellStyle name="40% - Ênfase1 14 5" xfId="15958" xr:uid="{82808BC2-7B7A-4F3C-84EE-2130D93E41B1}"/>
    <cellStyle name="40% - Ênfase1 15" xfId="5922" xr:uid="{00000000-0005-0000-0000-0000EE010000}"/>
    <cellStyle name="40% - Ênfase1 15 2" xfId="15963" xr:uid="{2A73300A-1C84-4537-B156-D97B9211C3A7}"/>
    <cellStyle name="40% - Ênfase1 15 3" xfId="15964" xr:uid="{3B82501E-EA0E-44A1-B51D-0E3DECFA8CF6}"/>
    <cellStyle name="40% - Ênfase1 15 4" xfId="15965" xr:uid="{6752494E-B036-44C3-9425-01F8F9EE187E}"/>
    <cellStyle name="40% - Ênfase1 15 5" xfId="15962" xr:uid="{3275977C-7FFF-445A-9281-8820E38A087C}"/>
    <cellStyle name="40% - Ênfase1 16" xfId="5976" xr:uid="{00000000-0005-0000-0000-0000EF010000}"/>
    <cellStyle name="40% - Ênfase1 17" xfId="6015" xr:uid="{00000000-0005-0000-0000-0000F0010000}"/>
    <cellStyle name="40% - Ênfase1 17 2" xfId="15225" xr:uid="{A75F47EE-EEB2-40AC-AFA6-E19A0DD9A0B3}"/>
    <cellStyle name="40% - Ênfase1 2" xfId="20" xr:uid="{00000000-0005-0000-0000-0000F1010000}"/>
    <cellStyle name="40% - Ênfase1 2 2" xfId="4939" xr:uid="{00000000-0005-0000-0000-0000F2010000}"/>
    <cellStyle name="40% - Ênfase1 2 2 2" xfId="5244" xr:uid="{00000000-0005-0000-0000-0000F3010000}"/>
    <cellStyle name="40% - Ênfase1 2 2 2 2" xfId="6236" xr:uid="{00000000-0005-0000-0000-0000F4010000}"/>
    <cellStyle name="40% - Ênfase1 2 2 2 2 2" xfId="6237" xr:uid="{00000000-0005-0000-0000-0000F5010000}"/>
    <cellStyle name="40% - Ênfase1 2 2 2 2 2 2" xfId="6238" xr:uid="{00000000-0005-0000-0000-0000F6010000}"/>
    <cellStyle name="40% - Ênfase1 2 2 2 2 2 2 2" xfId="6239" xr:uid="{00000000-0005-0000-0000-0000F7010000}"/>
    <cellStyle name="40% - Ênfase1 2 2 2 2 2 2 2 2" xfId="6240" xr:uid="{00000000-0005-0000-0000-0000F8010000}"/>
    <cellStyle name="40% - Ênfase1 2 2 2 2 2 2 3" xfId="6241" xr:uid="{00000000-0005-0000-0000-0000F9010000}"/>
    <cellStyle name="40% - Ênfase1 2 2 2 2 2 3" xfId="6242" xr:uid="{00000000-0005-0000-0000-0000FA010000}"/>
    <cellStyle name="40% - Ênfase1 2 2 2 2 2 3 2" xfId="6243" xr:uid="{00000000-0005-0000-0000-0000FB010000}"/>
    <cellStyle name="40% - Ênfase1 2 2 2 2 3" xfId="6244" xr:uid="{00000000-0005-0000-0000-0000FC010000}"/>
    <cellStyle name="40% - Ênfase1 2 2 2 2 3 2" xfId="6245" xr:uid="{00000000-0005-0000-0000-0000FD010000}"/>
    <cellStyle name="40% - Ênfase1 2 2 2 3" xfId="6246" xr:uid="{00000000-0005-0000-0000-0000FE010000}"/>
    <cellStyle name="40% - Ênfase1 2 2 2 3 2" xfId="15967" xr:uid="{338B511F-8129-49D2-A289-D2E89E1C0D93}"/>
    <cellStyle name="40% - Ênfase1 2 2 2 4" xfId="6247" xr:uid="{00000000-0005-0000-0000-0000FF010000}"/>
    <cellStyle name="40% - Ênfase1 2 2 2 4 2" xfId="6248" xr:uid="{00000000-0005-0000-0000-000000020000}"/>
    <cellStyle name="40% - Ênfase1 2 2 3" xfId="6249" xr:uid="{00000000-0005-0000-0000-000001020000}"/>
    <cellStyle name="40% - Ênfase1 2 2 4" xfId="6250" xr:uid="{00000000-0005-0000-0000-000002020000}"/>
    <cellStyle name="40% - Ênfase1 2 2 4 2" xfId="6251" xr:uid="{00000000-0005-0000-0000-000003020000}"/>
    <cellStyle name="40% - Ênfase1 2 2 5" xfId="15968" xr:uid="{3093782A-5CA2-46BC-B7A6-769200D8D843}"/>
    <cellStyle name="40% - Ênfase1 2 3" xfId="4940" xr:uid="{00000000-0005-0000-0000-000004020000}"/>
    <cellStyle name="40% - Ênfase1 2 3 2" xfId="15970" xr:uid="{12E4B109-30CA-432C-AC5E-A5F2885FCDC2}"/>
    <cellStyle name="40% - Ênfase1 2 3 2 2" xfId="15971" xr:uid="{5D3D5A22-44B6-4928-AC5D-2F3A414105F2}"/>
    <cellStyle name="40% - Ênfase1 2 3 2 3" xfId="15972" xr:uid="{C7CC7A78-BFA3-4797-9DDA-5C9079930602}"/>
    <cellStyle name="40% - Ênfase1 2 3 2 4" xfId="15973" xr:uid="{7D97DAB3-BE51-460B-B5FC-38153137AF10}"/>
    <cellStyle name="40% - Ênfase1 2 3 3" xfId="15974" xr:uid="{5D764ED6-D10F-4F52-AD21-6E05235814AC}"/>
    <cellStyle name="40% - Ênfase1 2 3 4" xfId="15975" xr:uid="{2904D9E9-9C20-4F5A-B078-031611E46FA1}"/>
    <cellStyle name="40% - Ênfase1 2 3 5" xfId="15976" xr:uid="{128B3846-330D-4C40-AC6A-A3E2204C8FBC}"/>
    <cellStyle name="40% - Ênfase1 2 3 6" xfId="15969" xr:uid="{ED9196A2-A836-4567-94C0-060840D07AF8}"/>
    <cellStyle name="40% - Ênfase1 2 4" xfId="5208" xr:uid="{00000000-0005-0000-0000-000005020000}"/>
    <cellStyle name="40% - Ênfase1 2 4 2" xfId="6252" xr:uid="{00000000-0005-0000-0000-000006020000}"/>
    <cellStyle name="40% - Ênfase1 2 4 2 2" xfId="15977" xr:uid="{A1623DA3-9D3B-4DA4-96A3-4DC3EC8804E4}"/>
    <cellStyle name="40% - Ênfase1 2 4 3" xfId="15978" xr:uid="{3AF94D86-99DF-4FD8-9C29-5C857CBF285E}"/>
    <cellStyle name="40% - Ênfase1 2 4 4" xfId="15979" xr:uid="{6BC43CAC-73E0-4DE6-87A3-DDC20AE7879A}"/>
    <cellStyle name="40% - Ênfase1 2 5" xfId="4938" xr:uid="{00000000-0005-0000-0000-000007020000}"/>
    <cellStyle name="40% - Ênfase1 2 5 2" xfId="15980" xr:uid="{B8729911-A8AD-436B-8A59-55F8037550F9}"/>
    <cellStyle name="40% - Ênfase1 2 6" xfId="6253" xr:uid="{00000000-0005-0000-0000-000008020000}"/>
    <cellStyle name="40% - Ênfase1 2 6 2" xfId="6254" xr:uid="{00000000-0005-0000-0000-000009020000}"/>
    <cellStyle name="40% - Ênfase1 2 7" xfId="6235" xr:uid="{00000000-0005-0000-0000-00000A020000}"/>
    <cellStyle name="40% - Ênfase1 2 8" xfId="15966" xr:uid="{BC2D3105-E50A-4602-9929-F45E7ABC1DB9}"/>
    <cellStyle name="40% - Ênfase1 2 9" xfId="15369" xr:uid="{46AABF6D-E59C-4CFE-BC5F-F1AA6C5C1C71}"/>
    <cellStyle name="40% - Ênfase1 3" xfId="4941" xr:uid="{00000000-0005-0000-0000-00000B020000}"/>
    <cellStyle name="40% - Ênfase1 3 2" xfId="6256" xr:uid="{00000000-0005-0000-0000-00000C020000}"/>
    <cellStyle name="40% - Ênfase1 3 2 2" xfId="15981" xr:uid="{6130F9A5-3C34-481B-BD97-983BE74DF2E1}"/>
    <cellStyle name="40% - Ênfase1 3 2 3" xfId="15982" xr:uid="{E16BD019-A8D3-4C25-80B3-0A9AE1CDE0D3}"/>
    <cellStyle name="40% - Ênfase1 3 2 4" xfId="15983" xr:uid="{81DBA709-0E25-4446-906B-E03731F4A002}"/>
    <cellStyle name="40% - Ênfase1 3 3" xfId="6257" xr:uid="{00000000-0005-0000-0000-00000D020000}"/>
    <cellStyle name="40% - Ênfase1 3 4" xfId="6258" xr:uid="{00000000-0005-0000-0000-00000E020000}"/>
    <cellStyle name="40% - Ênfase1 3 5" xfId="6255" xr:uid="{00000000-0005-0000-0000-00000F020000}"/>
    <cellStyle name="40% - Ênfase1 4" xfId="4942" xr:uid="{00000000-0005-0000-0000-000010020000}"/>
    <cellStyle name="40% - Ênfase1 4 2" xfId="6260" xr:uid="{00000000-0005-0000-0000-000011020000}"/>
    <cellStyle name="40% - Ênfase1 4 2 2" xfId="15984" xr:uid="{BCDDB4E4-66F5-441E-A2C9-845B19976300}"/>
    <cellStyle name="40% - Ênfase1 4 2 3" xfId="15985" xr:uid="{010DED40-AB86-4E4D-BACC-DE813DF7AF66}"/>
    <cellStyle name="40% - Ênfase1 4 2 4" xfId="15986" xr:uid="{87173A8C-7A75-42D9-A735-DD857B78C864}"/>
    <cellStyle name="40% - Ênfase1 4 3" xfId="6261" xr:uid="{00000000-0005-0000-0000-000012020000}"/>
    <cellStyle name="40% - Ênfase1 4 4" xfId="6259" xr:uid="{00000000-0005-0000-0000-000013020000}"/>
    <cellStyle name="40% - Ênfase1 4 5" xfId="15987" xr:uid="{56C9C791-5C8A-4CB5-B9CD-650C5D4D71FD}"/>
    <cellStyle name="40% - Ênfase1 5" xfId="5500" xr:uid="{00000000-0005-0000-0000-000014020000}"/>
    <cellStyle name="40% - Ênfase1 5 2" xfId="6263" xr:uid="{00000000-0005-0000-0000-000015020000}"/>
    <cellStyle name="40% - Ênfase1 5 2 2" xfId="15988" xr:uid="{0D7DC900-E282-43D8-9A0C-7886375DEEE7}"/>
    <cellStyle name="40% - Ênfase1 5 2 3" xfId="15989" xr:uid="{DCBC1C00-EE61-4A96-810A-883A6246BE74}"/>
    <cellStyle name="40% - Ênfase1 5 2 4" xfId="15990" xr:uid="{F629F0E8-590F-4646-A1FC-D966642CB5CA}"/>
    <cellStyle name="40% - Ênfase1 5 3" xfId="6262" xr:uid="{00000000-0005-0000-0000-000016020000}"/>
    <cellStyle name="40% - Ênfase1 5 4" xfId="15991" xr:uid="{9DDA1080-FF76-4A9C-9104-14A1E872E955}"/>
    <cellStyle name="40% - Ênfase1 5 5" xfId="15992" xr:uid="{77EC067C-86CB-40CA-86A7-29E62F1107CC}"/>
    <cellStyle name="40% - Ênfase1 6" xfId="5597" xr:uid="{00000000-0005-0000-0000-000017020000}"/>
    <cellStyle name="40% - Ênfase1 6 2" xfId="6265" xr:uid="{00000000-0005-0000-0000-000018020000}"/>
    <cellStyle name="40% - Ênfase1 6 2 2" xfId="15994" xr:uid="{F641C460-18B0-4BF9-86E9-FC76A44FD992}"/>
    <cellStyle name="40% - Ênfase1 6 2 3" xfId="15995" xr:uid="{0911BBFA-19F8-4D15-BB4B-76E34603B67C}"/>
    <cellStyle name="40% - Ênfase1 6 2 4" xfId="15996" xr:uid="{F0D9E754-8669-4303-ADB4-DC195BB36B43}"/>
    <cellStyle name="40% - Ênfase1 6 2 5" xfId="15993" xr:uid="{ADACA091-A1C0-4938-A810-F60A6694EC77}"/>
    <cellStyle name="40% - Ênfase1 6 3" xfId="7431" xr:uid="{00000000-0005-0000-0000-000019020000}"/>
    <cellStyle name="40% - Ênfase1 6 4" xfId="6264" xr:uid="{00000000-0005-0000-0000-00001A020000}"/>
    <cellStyle name="40% - Ênfase1 6 5" xfId="15997" xr:uid="{375E7A4B-E542-455D-AF60-3E4A54FFBA71}"/>
    <cellStyle name="40% - Ênfase1 7" xfId="5619" xr:uid="{00000000-0005-0000-0000-00001B020000}"/>
    <cellStyle name="40% - Ênfase1 7 2" xfId="7432" xr:uid="{00000000-0005-0000-0000-00001C020000}"/>
    <cellStyle name="40% - Ênfase1 7 3" xfId="6266" xr:uid="{00000000-0005-0000-0000-00001D020000}"/>
    <cellStyle name="40% - Ênfase1 7 4" xfId="15998" xr:uid="{D1CADA85-FF18-416A-904A-2156F2CAC16E}"/>
    <cellStyle name="40% - Ênfase1 8" xfId="5646" xr:uid="{00000000-0005-0000-0000-00001E020000}"/>
    <cellStyle name="40% - Ênfase1 8 2" xfId="16000" xr:uid="{F28EED68-8ED6-424B-9993-FF51CB253DD8}"/>
    <cellStyle name="40% - Ênfase1 8 3" xfId="16001" xr:uid="{80B43926-36B1-433B-9D15-F71F6746C13F}"/>
    <cellStyle name="40% - Ênfase1 8 4" xfId="16002" xr:uid="{1EB7A2BB-571E-491D-9351-E3F1FCC311E8}"/>
    <cellStyle name="40% - Ênfase1 8 5" xfId="15999" xr:uid="{82ED5D7F-248F-4BAC-97BE-00991FA85D11}"/>
    <cellStyle name="40% - Ênfase1 9" xfId="5672" xr:uid="{00000000-0005-0000-0000-00001F020000}"/>
    <cellStyle name="40% - Ênfase1 9 2" xfId="16004" xr:uid="{2D8748B8-2C6D-46CA-B44C-E02A477C58C6}"/>
    <cellStyle name="40% - Ênfase1 9 3" xfId="16005" xr:uid="{2FDFA21E-C143-48DB-B500-661D2B0A7CE6}"/>
    <cellStyle name="40% - Ênfase1 9 4" xfId="16006" xr:uid="{98EA2D4B-4155-4C00-8160-33F103124270}"/>
    <cellStyle name="40% - Ênfase1 9 5" xfId="16003" xr:uid="{771CBCE7-CE7F-4663-B323-B65CFE1A76DE}"/>
    <cellStyle name="40% - Ênfase2 10" xfId="5731" xr:uid="{00000000-0005-0000-0000-000020020000}"/>
    <cellStyle name="40% - Ênfase2 10 2" xfId="16008" xr:uid="{C80F6846-517E-45F2-A343-C10CA13AB416}"/>
    <cellStyle name="40% - Ênfase2 10 3" xfId="16009" xr:uid="{6975AE78-0181-48D9-A4D7-9D08CA2B0619}"/>
    <cellStyle name="40% - Ênfase2 10 4" xfId="16010" xr:uid="{302970D5-1D8D-4406-9BC9-F233A6B9F94E}"/>
    <cellStyle name="40% - Ênfase2 10 5" xfId="16007" xr:uid="{D1F2EB1A-7D26-4DC3-A0B2-F805C1C5D0A1}"/>
    <cellStyle name="40% - Ênfase2 11" xfId="5825" xr:uid="{00000000-0005-0000-0000-000021020000}"/>
    <cellStyle name="40% - Ênfase2 11 2" xfId="16012" xr:uid="{5FA53D13-4B2D-4BE1-BB78-B933F6421FBE}"/>
    <cellStyle name="40% - Ênfase2 11 3" xfId="16013" xr:uid="{3C814487-35B8-4971-A5F2-9120BC438644}"/>
    <cellStyle name="40% - Ênfase2 11 4" xfId="16014" xr:uid="{562E6A4A-123B-4BCB-872A-1E9FA2E1E16E}"/>
    <cellStyle name="40% - Ênfase2 11 5" xfId="16011" xr:uid="{58BD5729-C6C6-46F9-B397-36F56D89B307}"/>
    <cellStyle name="40% - Ênfase2 12" xfId="5707" xr:uid="{00000000-0005-0000-0000-000022020000}"/>
    <cellStyle name="40% - Ênfase2 12 2" xfId="16016" xr:uid="{04BA1A13-AFB6-407F-95DE-216D7D6C88B6}"/>
    <cellStyle name="40% - Ênfase2 12 3" xfId="16017" xr:uid="{67E2333D-4CF0-42F7-970D-B3ACB8DC4E6F}"/>
    <cellStyle name="40% - Ênfase2 12 4" xfId="16018" xr:uid="{57E5031B-2DEA-4950-8C0C-4171C88BAAAA}"/>
    <cellStyle name="40% - Ênfase2 12 5" xfId="16015" xr:uid="{84A8DD74-A300-4089-B3F9-8B1BBAFB5114}"/>
    <cellStyle name="40% - Ênfase2 13" xfId="5851" xr:uid="{00000000-0005-0000-0000-000023020000}"/>
    <cellStyle name="40% - Ênfase2 13 2" xfId="16020" xr:uid="{D4C7EFE4-4D06-4687-9F80-97AFE61D739B}"/>
    <cellStyle name="40% - Ênfase2 13 3" xfId="16021" xr:uid="{1349216F-691C-4B7F-BE58-B0939307CE10}"/>
    <cellStyle name="40% - Ênfase2 13 4" xfId="16022" xr:uid="{9747E819-594A-4779-A701-21E246E51305}"/>
    <cellStyle name="40% - Ênfase2 13 5" xfId="16019" xr:uid="{7D18569B-07B5-4D84-BDF7-FE857F01F0D8}"/>
    <cellStyle name="40% - Ênfase2 14" xfId="5879" xr:uid="{00000000-0005-0000-0000-000024020000}"/>
    <cellStyle name="40% - Ênfase2 14 2" xfId="16024" xr:uid="{F7283534-0B08-4D96-BC9A-5A881EE0B08C}"/>
    <cellStyle name="40% - Ênfase2 14 3" xfId="16025" xr:uid="{567BF768-197E-4491-B073-011718E14947}"/>
    <cellStyle name="40% - Ênfase2 14 4" xfId="16026" xr:uid="{409186D1-956C-41A5-B68B-A4B4D27EF790}"/>
    <cellStyle name="40% - Ênfase2 14 5" xfId="16023" xr:uid="{960E7F96-4FE0-4B56-BED4-02ABD324FD5E}"/>
    <cellStyle name="40% - Ênfase2 15" xfId="5923" xr:uid="{00000000-0005-0000-0000-000025020000}"/>
    <cellStyle name="40% - Ênfase2 15 2" xfId="16028" xr:uid="{97662BF9-DD28-4C21-BB7C-A05CBA49DAE4}"/>
    <cellStyle name="40% - Ênfase2 15 3" xfId="16029" xr:uid="{2A36CAB4-1205-4734-AEFC-761D66DCDF21}"/>
    <cellStyle name="40% - Ênfase2 15 4" xfId="16030" xr:uid="{E792F027-9F03-4F97-BE8A-8830B6A5D439}"/>
    <cellStyle name="40% - Ênfase2 15 5" xfId="16027" xr:uid="{6C5219AB-4302-4DFD-AD39-8C4A95484189}"/>
    <cellStyle name="40% - Ênfase2 16" xfId="5975" xr:uid="{00000000-0005-0000-0000-000026020000}"/>
    <cellStyle name="40% - Ênfase2 17" xfId="6019" xr:uid="{00000000-0005-0000-0000-000027020000}"/>
    <cellStyle name="40% - Ênfase2 17 2" xfId="15226" xr:uid="{7585FF74-EF66-4C95-A621-10D9976C4CC7}"/>
    <cellStyle name="40% - Ênfase2 2" xfId="21" xr:uid="{00000000-0005-0000-0000-000028020000}"/>
    <cellStyle name="40% - Ênfase2 2 2" xfId="4943" xr:uid="{00000000-0005-0000-0000-000029020000}"/>
    <cellStyle name="40% - Ênfase2 2 2 2" xfId="5245" xr:uid="{00000000-0005-0000-0000-00002A020000}"/>
    <cellStyle name="40% - Ênfase2 2 2 2 2" xfId="6268" xr:uid="{00000000-0005-0000-0000-00002B020000}"/>
    <cellStyle name="40% - Ênfase2 2 2 2 2 2" xfId="6269" xr:uid="{00000000-0005-0000-0000-00002C020000}"/>
    <cellStyle name="40% - Ênfase2 2 2 2 2 2 2" xfId="6270" xr:uid="{00000000-0005-0000-0000-00002D020000}"/>
    <cellStyle name="40% - Ênfase2 2 2 2 2 2 2 2" xfId="6271" xr:uid="{00000000-0005-0000-0000-00002E020000}"/>
    <cellStyle name="40% - Ênfase2 2 2 2 2 2 2 2 2" xfId="6272" xr:uid="{00000000-0005-0000-0000-00002F020000}"/>
    <cellStyle name="40% - Ênfase2 2 2 2 2 2 2 3" xfId="6273" xr:uid="{00000000-0005-0000-0000-000030020000}"/>
    <cellStyle name="40% - Ênfase2 2 2 2 2 2 3" xfId="6274" xr:uid="{00000000-0005-0000-0000-000031020000}"/>
    <cellStyle name="40% - Ênfase2 2 2 2 2 2 3 2" xfId="6275" xr:uid="{00000000-0005-0000-0000-000032020000}"/>
    <cellStyle name="40% - Ênfase2 2 2 2 2 3" xfId="6276" xr:uid="{00000000-0005-0000-0000-000033020000}"/>
    <cellStyle name="40% - Ênfase2 2 2 2 2 3 2" xfId="6277" xr:uid="{00000000-0005-0000-0000-000034020000}"/>
    <cellStyle name="40% - Ênfase2 2 2 2 3" xfId="6278" xr:uid="{00000000-0005-0000-0000-000035020000}"/>
    <cellStyle name="40% - Ênfase2 2 2 2 3 2" xfId="16032" xr:uid="{CC528186-A7FE-4F8A-910C-6DA38E68893E}"/>
    <cellStyle name="40% - Ênfase2 2 2 2 4" xfId="6279" xr:uid="{00000000-0005-0000-0000-000036020000}"/>
    <cellStyle name="40% - Ênfase2 2 2 2 4 2" xfId="6280" xr:uid="{00000000-0005-0000-0000-000037020000}"/>
    <cellStyle name="40% - Ênfase2 2 2 3" xfId="6281" xr:uid="{00000000-0005-0000-0000-000038020000}"/>
    <cellStyle name="40% - Ênfase2 2 2 4" xfId="6282" xr:uid="{00000000-0005-0000-0000-000039020000}"/>
    <cellStyle name="40% - Ênfase2 2 2 4 2" xfId="6283" xr:uid="{00000000-0005-0000-0000-00003A020000}"/>
    <cellStyle name="40% - Ênfase2 2 2 5" xfId="16033" xr:uid="{CADDAA92-749D-47FB-8484-2FE123DB9B2A}"/>
    <cellStyle name="40% - Ênfase2 2 3" xfId="4944" xr:uid="{00000000-0005-0000-0000-00003B020000}"/>
    <cellStyle name="40% - Ênfase2 2 3 2" xfId="16035" xr:uid="{0489C9A7-C75A-456F-8180-1AC2CD0C598B}"/>
    <cellStyle name="40% - Ênfase2 2 3 2 2" xfId="16036" xr:uid="{7C39094B-D301-4399-A120-523135F2E3AF}"/>
    <cellStyle name="40% - Ênfase2 2 3 2 3" xfId="16037" xr:uid="{48721A2D-82D1-4A38-A199-BAAFDFB1CF85}"/>
    <cellStyle name="40% - Ênfase2 2 3 2 4" xfId="16038" xr:uid="{6BC40EBA-3B73-4AD4-A96F-3E53EB687D8B}"/>
    <cellStyle name="40% - Ênfase2 2 3 3" xfId="16039" xr:uid="{E50FF24C-9B9B-4A4A-9F7F-0518A413FB92}"/>
    <cellStyle name="40% - Ênfase2 2 3 4" xfId="16040" xr:uid="{7A7CBC92-DB71-4595-ACF4-AE77DDCDE9BA}"/>
    <cellStyle name="40% - Ênfase2 2 3 5" xfId="16041" xr:uid="{25DF1BB9-CCEE-4790-B78A-ECBE4921B7A8}"/>
    <cellStyle name="40% - Ênfase2 2 3 6" xfId="16034" xr:uid="{CEBD92BD-5CD0-4B9F-BF83-16F17D428C59}"/>
    <cellStyle name="40% - Ênfase2 2 4" xfId="5209" xr:uid="{00000000-0005-0000-0000-00003C020000}"/>
    <cellStyle name="40% - Ênfase2 2 4 2" xfId="6284" xr:uid="{00000000-0005-0000-0000-00003D020000}"/>
    <cellStyle name="40% - Ênfase2 2 4 2 2" xfId="16042" xr:uid="{ED660395-9F1E-40BC-9B57-232D22F9A03F}"/>
    <cellStyle name="40% - Ênfase2 2 4 3" xfId="16043" xr:uid="{590A2FB0-A346-490F-9CAF-0EC7155937BB}"/>
    <cellStyle name="40% - Ênfase2 2 4 4" xfId="16044" xr:uid="{844C9C23-C523-466E-9235-2E247EF4BE64}"/>
    <cellStyle name="40% - Ênfase2 2 5" xfId="6285" xr:uid="{00000000-0005-0000-0000-00003E020000}"/>
    <cellStyle name="40% - Ênfase2 2 5 2" xfId="16045" xr:uid="{36664799-FBA5-4E59-AF6F-467B69CD505E}"/>
    <cellStyle name="40% - Ênfase2 2 6" xfId="6286" xr:uid="{00000000-0005-0000-0000-00003F020000}"/>
    <cellStyle name="40% - Ênfase2 2 6 2" xfId="6287" xr:uid="{00000000-0005-0000-0000-000040020000}"/>
    <cellStyle name="40% - Ênfase2 2 7" xfId="6267" xr:uid="{00000000-0005-0000-0000-000041020000}"/>
    <cellStyle name="40% - Ênfase2 2 8" xfId="16031" xr:uid="{B49A8748-C02F-4B53-B774-8FD1AA110FB6}"/>
    <cellStyle name="40% - Ênfase2 2 9" xfId="15370" xr:uid="{43226146-BE2C-4D2C-B53D-697323ACB064}"/>
    <cellStyle name="40% - Ênfase2 3" xfId="4945" xr:uid="{00000000-0005-0000-0000-000042020000}"/>
    <cellStyle name="40% - Ênfase2 3 2" xfId="6289" xr:uid="{00000000-0005-0000-0000-000043020000}"/>
    <cellStyle name="40% - Ênfase2 3 2 2" xfId="16046" xr:uid="{2F999D70-5408-4DBC-8658-BB27F0185047}"/>
    <cellStyle name="40% - Ênfase2 3 2 3" xfId="16047" xr:uid="{004A05D4-5024-4641-947A-3F5B088D9A66}"/>
    <cellStyle name="40% - Ênfase2 3 2 4" xfId="16048" xr:uid="{5AEB8543-8712-44CB-A42C-82513ECA6346}"/>
    <cellStyle name="40% - Ênfase2 3 3" xfId="6290" xr:uid="{00000000-0005-0000-0000-000044020000}"/>
    <cellStyle name="40% - Ênfase2 3 4" xfId="6291" xr:uid="{00000000-0005-0000-0000-000045020000}"/>
    <cellStyle name="40% - Ênfase2 3 5" xfId="6288" xr:uid="{00000000-0005-0000-0000-000046020000}"/>
    <cellStyle name="40% - Ênfase2 4" xfId="4946" xr:uid="{00000000-0005-0000-0000-000047020000}"/>
    <cellStyle name="40% - Ênfase2 4 2" xfId="6293" xr:uid="{00000000-0005-0000-0000-000048020000}"/>
    <cellStyle name="40% - Ênfase2 4 2 2" xfId="16049" xr:uid="{F35B3327-F0C4-443D-BECA-A36CB7FA91A5}"/>
    <cellStyle name="40% - Ênfase2 4 2 3" xfId="16050" xr:uid="{9208DFE0-10C8-4A90-8823-34F1284F90AE}"/>
    <cellStyle name="40% - Ênfase2 4 2 4" xfId="16051" xr:uid="{75E0FA34-7148-4247-A219-588FA845E262}"/>
    <cellStyle name="40% - Ênfase2 4 3" xfId="6294" xr:uid="{00000000-0005-0000-0000-000049020000}"/>
    <cellStyle name="40% - Ênfase2 4 4" xfId="6292" xr:uid="{00000000-0005-0000-0000-00004A020000}"/>
    <cellStyle name="40% - Ênfase2 4 5" xfId="16052" xr:uid="{29A70981-ECDD-4F7F-9DBE-90116A462DC4}"/>
    <cellStyle name="40% - Ênfase2 5" xfId="5501" xr:uid="{00000000-0005-0000-0000-00004B020000}"/>
    <cellStyle name="40% - Ênfase2 5 2" xfId="6296" xr:uid="{00000000-0005-0000-0000-00004C020000}"/>
    <cellStyle name="40% - Ênfase2 5 2 2" xfId="16053" xr:uid="{BC949750-3377-460D-BCA5-C7C182135743}"/>
    <cellStyle name="40% - Ênfase2 5 2 3" xfId="16054" xr:uid="{33AE1724-364B-4AF6-8ADA-C0C59C421FC5}"/>
    <cellStyle name="40% - Ênfase2 5 2 4" xfId="16055" xr:uid="{CFF862C3-123A-44F6-92B3-811B568970C1}"/>
    <cellStyle name="40% - Ênfase2 5 3" xfId="6295" xr:uid="{00000000-0005-0000-0000-00004D020000}"/>
    <cellStyle name="40% - Ênfase2 5 4" xfId="16056" xr:uid="{D6323E51-589B-4B66-89E4-FC2BC2C71F3E}"/>
    <cellStyle name="40% - Ênfase2 5 5" xfId="16057" xr:uid="{9581A3C2-9220-42D8-9629-B3CA4EA48494}"/>
    <cellStyle name="40% - Ênfase2 6" xfId="5596" xr:uid="{00000000-0005-0000-0000-00004E020000}"/>
    <cellStyle name="40% - Ênfase2 6 2" xfId="6298" xr:uid="{00000000-0005-0000-0000-00004F020000}"/>
    <cellStyle name="40% - Ênfase2 6 2 2" xfId="16059" xr:uid="{B12FFD5A-8B86-45A3-BAAA-3EE47D167154}"/>
    <cellStyle name="40% - Ênfase2 6 2 3" xfId="16060" xr:uid="{EDE42324-FC35-4AD0-A5B2-C81724239C12}"/>
    <cellStyle name="40% - Ênfase2 6 2 4" xfId="16061" xr:uid="{866E5E15-500E-4F6B-B22A-473CCFF995F1}"/>
    <cellStyle name="40% - Ênfase2 6 2 5" xfId="16058" xr:uid="{A05ED008-F70C-415D-9185-7057B32098F9}"/>
    <cellStyle name="40% - Ênfase2 6 3" xfId="7433" xr:uid="{00000000-0005-0000-0000-000050020000}"/>
    <cellStyle name="40% - Ênfase2 6 4" xfId="6297" xr:uid="{00000000-0005-0000-0000-000051020000}"/>
    <cellStyle name="40% - Ênfase2 6 5" xfId="16062" xr:uid="{BE008DFE-04D6-4334-B0F5-A109409838C2}"/>
    <cellStyle name="40% - Ênfase2 7" xfId="5618" xr:uid="{00000000-0005-0000-0000-000052020000}"/>
    <cellStyle name="40% - Ênfase2 7 2" xfId="7434" xr:uid="{00000000-0005-0000-0000-000053020000}"/>
    <cellStyle name="40% - Ênfase2 7 3" xfId="6299" xr:uid="{00000000-0005-0000-0000-000054020000}"/>
    <cellStyle name="40% - Ênfase2 7 4" xfId="16063" xr:uid="{10F0E16A-A786-4816-A08A-F2275DA7B89E}"/>
    <cellStyle name="40% - Ênfase2 8" xfId="5645" xr:uid="{00000000-0005-0000-0000-000055020000}"/>
    <cellStyle name="40% - Ênfase2 8 2" xfId="16065" xr:uid="{64149DDB-D29D-415B-B6A0-FBA78131EB31}"/>
    <cellStyle name="40% - Ênfase2 8 3" xfId="16066" xr:uid="{9410FAD0-856C-4AA6-9644-8F7654611AF4}"/>
    <cellStyle name="40% - Ênfase2 8 4" xfId="16067" xr:uid="{8160B8A3-144B-4602-A5C2-AD3229C9141B}"/>
    <cellStyle name="40% - Ênfase2 8 5" xfId="16064" xr:uid="{9C41B5AA-D7EA-491D-AB63-F9604F3EBECD}"/>
    <cellStyle name="40% - Ênfase2 9" xfId="5671" xr:uid="{00000000-0005-0000-0000-000056020000}"/>
    <cellStyle name="40% - Ênfase2 9 2" xfId="16069" xr:uid="{D8AFF892-EB6E-4B73-9919-A7F14F6E0DE1}"/>
    <cellStyle name="40% - Ênfase2 9 3" xfId="16070" xr:uid="{CA6C6254-9CE2-4C42-B37F-D9FE066EF048}"/>
    <cellStyle name="40% - Ênfase2 9 4" xfId="16071" xr:uid="{99288F97-AC8B-4428-AA1A-B67366C2CE1C}"/>
    <cellStyle name="40% - Ênfase2 9 5" xfId="16068" xr:uid="{B1F59D9D-6BD8-49E4-8B2F-4F009F6EBE9C}"/>
    <cellStyle name="40% - Ênfase3 10" xfId="5732" xr:uid="{00000000-0005-0000-0000-000057020000}"/>
    <cellStyle name="40% - Ênfase3 10 2" xfId="16073" xr:uid="{86B668F4-63BB-4A18-A056-E838D3DEE182}"/>
    <cellStyle name="40% - Ênfase3 10 3" xfId="16074" xr:uid="{C3649AE2-A4E3-4F54-ACB3-124AC3D6623B}"/>
    <cellStyle name="40% - Ênfase3 10 4" xfId="16075" xr:uid="{EADB1E63-1449-4274-85DE-1C1E5E4863BE}"/>
    <cellStyle name="40% - Ênfase3 10 5" xfId="16072" xr:uid="{BB09B18A-01FC-4403-82AC-CA9C252B7016}"/>
    <cellStyle name="40% - Ênfase3 11" xfId="5824" xr:uid="{00000000-0005-0000-0000-000058020000}"/>
    <cellStyle name="40% - Ênfase3 11 2" xfId="16077" xr:uid="{CA01ABE2-962D-4BB4-8986-5B799599FABF}"/>
    <cellStyle name="40% - Ênfase3 11 3" xfId="16078" xr:uid="{6E1696EC-1C80-4687-AFE8-7DF7B9C4BA41}"/>
    <cellStyle name="40% - Ênfase3 11 4" xfId="16079" xr:uid="{DB9E39DF-54DE-4C6B-8AE7-029C9B2D2193}"/>
    <cellStyle name="40% - Ênfase3 11 5" xfId="16076" xr:uid="{5D9CB354-135A-45EC-8B7B-A3DF7AEE5B14}"/>
    <cellStyle name="40% - Ênfase3 12" xfId="5708" xr:uid="{00000000-0005-0000-0000-000059020000}"/>
    <cellStyle name="40% - Ênfase3 12 2" xfId="16081" xr:uid="{ADD364E3-8251-4F44-BCA8-CB84453B93CB}"/>
    <cellStyle name="40% - Ênfase3 12 3" xfId="16082" xr:uid="{3269B3E5-429D-4F59-AD9E-799C3290FFD3}"/>
    <cellStyle name="40% - Ênfase3 12 4" xfId="16083" xr:uid="{DE8094E2-6E8B-4771-8B63-912A9244044E}"/>
    <cellStyle name="40% - Ênfase3 12 5" xfId="16080" xr:uid="{B47422D8-DAFA-42E8-8333-E7F0B02B1063}"/>
    <cellStyle name="40% - Ênfase3 13" xfId="5850" xr:uid="{00000000-0005-0000-0000-00005A020000}"/>
    <cellStyle name="40% - Ênfase3 13 2" xfId="16085" xr:uid="{4193A46B-17DA-4773-AB3E-89E80985E7E2}"/>
    <cellStyle name="40% - Ênfase3 13 3" xfId="16086" xr:uid="{13B97C09-E08D-40B2-9CD5-C03A6683B312}"/>
    <cellStyle name="40% - Ênfase3 13 4" xfId="16087" xr:uid="{8BF69C30-E31A-435D-A4FF-329C2AD4052F}"/>
    <cellStyle name="40% - Ênfase3 13 5" xfId="16084" xr:uid="{7D99D3BD-B35C-40D9-9B52-14FBA334B971}"/>
    <cellStyle name="40% - Ênfase3 14" xfId="5878" xr:uid="{00000000-0005-0000-0000-00005B020000}"/>
    <cellStyle name="40% - Ênfase3 14 2" xfId="16089" xr:uid="{D781BE81-947D-4B79-80D6-4E36ABF7867E}"/>
    <cellStyle name="40% - Ênfase3 14 3" xfId="16090" xr:uid="{F9288E3D-172C-4851-BA16-6EE8399F61D2}"/>
    <cellStyle name="40% - Ênfase3 14 4" xfId="16091" xr:uid="{9480F6E5-32C5-4E73-B7D4-C5FFF4882497}"/>
    <cellStyle name="40% - Ênfase3 14 5" xfId="16088" xr:uid="{AC0873D3-2647-43AC-9DDE-FAF152C5A504}"/>
    <cellStyle name="40% - Ênfase3 15" xfId="5924" xr:uid="{00000000-0005-0000-0000-00005C020000}"/>
    <cellStyle name="40% - Ênfase3 15 2" xfId="16093" xr:uid="{7602AF0C-49AB-4214-96A6-50402FF8B42A}"/>
    <cellStyle name="40% - Ênfase3 15 3" xfId="16094" xr:uid="{EFE7D92A-20EE-4192-A093-B70B4C31F123}"/>
    <cellStyle name="40% - Ênfase3 15 4" xfId="16095" xr:uid="{E75BBE2A-F055-4BB0-88EC-989B3068D6B8}"/>
    <cellStyle name="40% - Ênfase3 15 5" xfId="16092" xr:uid="{5C6778E8-5EAD-4E31-8608-6FDC8C8DD12A}"/>
    <cellStyle name="40% - Ênfase3 16" xfId="5974" xr:uid="{00000000-0005-0000-0000-00005D020000}"/>
    <cellStyle name="40% - Ênfase3 17" xfId="6023" xr:uid="{00000000-0005-0000-0000-00005E020000}"/>
    <cellStyle name="40% - Ênfase3 17 2" xfId="15227" xr:uid="{275F3774-6CF9-43C4-82C3-4D7C0000DA3A}"/>
    <cellStyle name="40% - Ênfase3 2" xfId="22" xr:uid="{00000000-0005-0000-0000-00005F020000}"/>
    <cellStyle name="40% - Ênfase3 2 2" xfId="4948" xr:uid="{00000000-0005-0000-0000-000060020000}"/>
    <cellStyle name="40% - Ênfase3 2 2 2" xfId="5246" xr:uid="{00000000-0005-0000-0000-000061020000}"/>
    <cellStyle name="40% - Ênfase3 2 2 2 2" xfId="6301" xr:uid="{00000000-0005-0000-0000-000062020000}"/>
    <cellStyle name="40% - Ênfase3 2 2 2 2 2" xfId="6302" xr:uid="{00000000-0005-0000-0000-000063020000}"/>
    <cellStyle name="40% - Ênfase3 2 2 2 2 2 2" xfId="6303" xr:uid="{00000000-0005-0000-0000-000064020000}"/>
    <cellStyle name="40% - Ênfase3 2 2 2 2 2 2 2" xfId="6304" xr:uid="{00000000-0005-0000-0000-000065020000}"/>
    <cellStyle name="40% - Ênfase3 2 2 2 2 2 2 2 2" xfId="6305" xr:uid="{00000000-0005-0000-0000-000066020000}"/>
    <cellStyle name="40% - Ênfase3 2 2 2 2 2 2 3" xfId="6306" xr:uid="{00000000-0005-0000-0000-000067020000}"/>
    <cellStyle name="40% - Ênfase3 2 2 2 2 2 3" xfId="6307" xr:uid="{00000000-0005-0000-0000-000068020000}"/>
    <cellStyle name="40% - Ênfase3 2 2 2 2 2 3 2" xfId="6308" xr:uid="{00000000-0005-0000-0000-000069020000}"/>
    <cellStyle name="40% - Ênfase3 2 2 2 2 3" xfId="6309" xr:uid="{00000000-0005-0000-0000-00006A020000}"/>
    <cellStyle name="40% - Ênfase3 2 2 2 2 3 2" xfId="6310" xr:uid="{00000000-0005-0000-0000-00006B020000}"/>
    <cellStyle name="40% - Ênfase3 2 2 2 3" xfId="6311" xr:uid="{00000000-0005-0000-0000-00006C020000}"/>
    <cellStyle name="40% - Ênfase3 2 2 2 3 2" xfId="16097" xr:uid="{1F59CB41-2995-4982-8835-2A4636D6CDD7}"/>
    <cellStyle name="40% - Ênfase3 2 2 2 4" xfId="6312" xr:uid="{00000000-0005-0000-0000-00006D020000}"/>
    <cellStyle name="40% - Ênfase3 2 2 2 4 2" xfId="6313" xr:uid="{00000000-0005-0000-0000-00006E020000}"/>
    <cellStyle name="40% - Ênfase3 2 2 3" xfId="6314" xr:uid="{00000000-0005-0000-0000-00006F020000}"/>
    <cellStyle name="40% - Ênfase3 2 2 4" xfId="6315" xr:uid="{00000000-0005-0000-0000-000070020000}"/>
    <cellStyle name="40% - Ênfase3 2 2 4 2" xfId="6316" xr:uid="{00000000-0005-0000-0000-000071020000}"/>
    <cellStyle name="40% - Ênfase3 2 2 5" xfId="16098" xr:uid="{D8920C85-0043-484A-9C09-2526D962C553}"/>
    <cellStyle name="40% - Ênfase3 2 3" xfId="4949" xr:uid="{00000000-0005-0000-0000-000072020000}"/>
    <cellStyle name="40% - Ênfase3 2 3 2" xfId="16100" xr:uid="{390E83E0-6CA0-47AC-A2B6-BD3BF878D0AF}"/>
    <cellStyle name="40% - Ênfase3 2 3 2 2" xfId="16101" xr:uid="{85BC4204-5645-4A9F-B8B8-D0F09CC178FC}"/>
    <cellStyle name="40% - Ênfase3 2 3 2 3" xfId="16102" xr:uid="{D5C4E8AA-FD72-4A88-9875-F1C1EDDDFFC1}"/>
    <cellStyle name="40% - Ênfase3 2 3 2 4" xfId="16103" xr:uid="{A829594A-C39C-4F1B-99FD-C10FB8797CE1}"/>
    <cellStyle name="40% - Ênfase3 2 3 3" xfId="16104" xr:uid="{872F18A2-E180-424B-B68F-1D82C2CBCA9D}"/>
    <cellStyle name="40% - Ênfase3 2 3 4" xfId="16105" xr:uid="{7CF3C74E-A724-4366-90D3-B717717C0DF5}"/>
    <cellStyle name="40% - Ênfase3 2 3 5" xfId="16106" xr:uid="{9384FBA8-B201-44B1-A23D-22DD6F64BD19}"/>
    <cellStyle name="40% - Ênfase3 2 3 6" xfId="16099" xr:uid="{980421F5-5A9D-462C-815F-F495C6003926}"/>
    <cellStyle name="40% - Ênfase3 2 4" xfId="5210" xr:uid="{00000000-0005-0000-0000-000073020000}"/>
    <cellStyle name="40% - Ênfase3 2 4 2" xfId="6317" xr:uid="{00000000-0005-0000-0000-000074020000}"/>
    <cellStyle name="40% - Ênfase3 2 4 2 2" xfId="16107" xr:uid="{0FEE4438-DA8A-4C41-BBC2-C8BC33AE7DD6}"/>
    <cellStyle name="40% - Ênfase3 2 4 3" xfId="16108" xr:uid="{32CACDB9-D61A-409C-88EA-319733F33404}"/>
    <cellStyle name="40% - Ênfase3 2 4 4" xfId="16109" xr:uid="{ED9A2363-48E2-4081-BACF-8BE8F38BD199}"/>
    <cellStyle name="40% - Ênfase3 2 5" xfId="4947" xr:uid="{00000000-0005-0000-0000-000075020000}"/>
    <cellStyle name="40% - Ênfase3 2 5 2" xfId="16110" xr:uid="{CCCE9FC2-B290-4983-961F-208BE37A2436}"/>
    <cellStyle name="40% - Ênfase3 2 6" xfId="6318" xr:uid="{00000000-0005-0000-0000-000076020000}"/>
    <cellStyle name="40% - Ênfase3 2 6 2" xfId="6319" xr:uid="{00000000-0005-0000-0000-000077020000}"/>
    <cellStyle name="40% - Ênfase3 2 7" xfId="6300" xr:uid="{00000000-0005-0000-0000-000078020000}"/>
    <cellStyle name="40% - Ênfase3 2 8" xfId="16096" xr:uid="{C56E4056-53D2-45A4-9786-0867DE463586}"/>
    <cellStyle name="40% - Ênfase3 2 9" xfId="15371" xr:uid="{601D8A45-A59F-4254-869C-1498EA85714E}"/>
    <cellStyle name="40% - Ênfase3 3" xfId="4950" xr:uid="{00000000-0005-0000-0000-000079020000}"/>
    <cellStyle name="40% - Ênfase3 3 2" xfId="6321" xr:uid="{00000000-0005-0000-0000-00007A020000}"/>
    <cellStyle name="40% - Ênfase3 3 2 2" xfId="16111" xr:uid="{922A75F2-81CC-4A3D-911E-84F4E48437F7}"/>
    <cellStyle name="40% - Ênfase3 3 2 3" xfId="16112" xr:uid="{1F729557-539D-4007-AA20-13A8D6CA82D4}"/>
    <cellStyle name="40% - Ênfase3 3 2 4" xfId="16113" xr:uid="{65039BE9-7A58-4517-AEDD-4B0011B8BBB7}"/>
    <cellStyle name="40% - Ênfase3 3 3" xfId="6322" xr:uid="{00000000-0005-0000-0000-00007B020000}"/>
    <cellStyle name="40% - Ênfase3 3 4" xfId="6323" xr:uid="{00000000-0005-0000-0000-00007C020000}"/>
    <cellStyle name="40% - Ênfase3 3 5" xfId="6320" xr:uid="{00000000-0005-0000-0000-00007D020000}"/>
    <cellStyle name="40% - Ênfase3 4" xfId="4951" xr:uid="{00000000-0005-0000-0000-00007E020000}"/>
    <cellStyle name="40% - Ênfase3 4 2" xfId="6325" xr:uid="{00000000-0005-0000-0000-00007F020000}"/>
    <cellStyle name="40% - Ênfase3 4 2 2" xfId="16114" xr:uid="{2D8DA824-0F90-4547-83BD-7723970C19D1}"/>
    <cellStyle name="40% - Ênfase3 4 2 3" xfId="16115" xr:uid="{61D623D5-38DC-4366-BEA0-3ECDC2DFA305}"/>
    <cellStyle name="40% - Ênfase3 4 2 4" xfId="16116" xr:uid="{BE016A68-C072-48FC-A4E8-39E6DD6A755C}"/>
    <cellStyle name="40% - Ênfase3 4 3" xfId="6326" xr:uid="{00000000-0005-0000-0000-000080020000}"/>
    <cellStyle name="40% - Ênfase3 4 4" xfId="6324" xr:uid="{00000000-0005-0000-0000-000081020000}"/>
    <cellStyle name="40% - Ênfase3 4 5" xfId="16117" xr:uid="{6C1DDF98-F659-496C-88ED-5CC903E3893D}"/>
    <cellStyle name="40% - Ênfase3 5" xfId="5502" xr:uid="{00000000-0005-0000-0000-000082020000}"/>
    <cellStyle name="40% - Ênfase3 5 2" xfId="6328" xr:uid="{00000000-0005-0000-0000-000083020000}"/>
    <cellStyle name="40% - Ênfase3 5 2 2" xfId="16118" xr:uid="{45BC2A65-A618-47B9-B0AA-DDAA1054918C}"/>
    <cellStyle name="40% - Ênfase3 5 2 3" xfId="16119" xr:uid="{3AEE9FDC-070E-40FF-817F-14F1F5CC219C}"/>
    <cellStyle name="40% - Ênfase3 5 2 4" xfId="16120" xr:uid="{C993AD9C-A9E0-455A-BD06-34B4C4DDC940}"/>
    <cellStyle name="40% - Ênfase3 5 3" xfId="6327" xr:uid="{00000000-0005-0000-0000-000084020000}"/>
    <cellStyle name="40% - Ênfase3 5 4" xfId="16121" xr:uid="{46CB9182-267E-48AA-A836-610FD14DDF66}"/>
    <cellStyle name="40% - Ênfase3 5 5" xfId="16122" xr:uid="{7E6B414A-2449-446A-A2C7-CF50D357F0B2}"/>
    <cellStyle name="40% - Ênfase3 6" xfId="5595" xr:uid="{00000000-0005-0000-0000-000085020000}"/>
    <cellStyle name="40% - Ênfase3 6 2" xfId="6330" xr:uid="{00000000-0005-0000-0000-000086020000}"/>
    <cellStyle name="40% - Ênfase3 6 2 2" xfId="16124" xr:uid="{CB85EA74-4CBB-4A19-B622-A34F3C7D90B8}"/>
    <cellStyle name="40% - Ênfase3 6 2 3" xfId="16125" xr:uid="{7665E480-173D-4BC4-83A4-F7B47E917D16}"/>
    <cellStyle name="40% - Ênfase3 6 2 4" xfId="16126" xr:uid="{77107EE7-488B-44DD-9312-01B14FA5FD0C}"/>
    <cellStyle name="40% - Ênfase3 6 2 5" xfId="16123" xr:uid="{25ECC8FF-7675-4AEB-995B-67C0553EDF50}"/>
    <cellStyle name="40% - Ênfase3 6 3" xfId="7435" xr:uid="{00000000-0005-0000-0000-000087020000}"/>
    <cellStyle name="40% - Ênfase3 6 4" xfId="6329" xr:uid="{00000000-0005-0000-0000-000088020000}"/>
    <cellStyle name="40% - Ênfase3 6 5" xfId="16127" xr:uid="{49BCB336-051E-4E37-81FC-474260462198}"/>
    <cellStyle name="40% - Ênfase3 7" xfId="5617" xr:uid="{00000000-0005-0000-0000-000089020000}"/>
    <cellStyle name="40% - Ênfase3 7 2" xfId="7436" xr:uid="{00000000-0005-0000-0000-00008A020000}"/>
    <cellStyle name="40% - Ênfase3 7 3" xfId="6331" xr:uid="{00000000-0005-0000-0000-00008B020000}"/>
    <cellStyle name="40% - Ênfase3 7 4" xfId="16128" xr:uid="{93A36306-1A9A-40A6-B34E-5C1874EA422B}"/>
    <cellStyle name="40% - Ênfase3 8" xfId="5644" xr:uid="{00000000-0005-0000-0000-00008C020000}"/>
    <cellStyle name="40% - Ênfase3 8 2" xfId="16130" xr:uid="{38969487-20BB-454A-B6DF-01D48C4FFE1A}"/>
    <cellStyle name="40% - Ênfase3 8 3" xfId="16131" xr:uid="{5CBD3AA1-8686-4E70-ADBC-9749B340ABF3}"/>
    <cellStyle name="40% - Ênfase3 8 4" xfId="16132" xr:uid="{7A3518D5-F63A-424C-8B14-AD89D3CFC2DD}"/>
    <cellStyle name="40% - Ênfase3 8 5" xfId="16129" xr:uid="{D9C8C931-425B-479B-BCD8-7AB0AE91E869}"/>
    <cellStyle name="40% - Ênfase3 9" xfId="5670" xr:uid="{00000000-0005-0000-0000-00008D020000}"/>
    <cellStyle name="40% - Ênfase3 9 2" xfId="16134" xr:uid="{707426CF-DEDF-4FC9-9954-A8D5BCF6FD31}"/>
    <cellStyle name="40% - Ênfase3 9 3" xfId="16135" xr:uid="{25C44357-58CA-4293-9923-B853C59345AA}"/>
    <cellStyle name="40% - Ênfase3 9 4" xfId="16136" xr:uid="{D5C50944-74ED-4D08-A74C-1FE1E230FF93}"/>
    <cellStyle name="40% - Ênfase3 9 5" xfId="16133" xr:uid="{F4B3B52D-229A-4C41-8286-8B955E925A6A}"/>
    <cellStyle name="40% - Ênfase4 10" xfId="5733" xr:uid="{00000000-0005-0000-0000-00008E020000}"/>
    <cellStyle name="40% - Ênfase4 10 2" xfId="16138" xr:uid="{AD85D873-3D47-49FC-B8CE-F3FBDFA76FE4}"/>
    <cellStyle name="40% - Ênfase4 10 3" xfId="16139" xr:uid="{E41EDACD-EF7F-486D-BAE0-18D676BC5FCB}"/>
    <cellStyle name="40% - Ênfase4 10 4" xfId="16140" xr:uid="{93C8A9FB-9FF8-4959-B0D4-3AAE1F14B70C}"/>
    <cellStyle name="40% - Ênfase4 10 5" xfId="16137" xr:uid="{33925406-D43F-4E3D-9FDD-2381AFA52FD8}"/>
    <cellStyle name="40% - Ênfase4 11" xfId="5823" xr:uid="{00000000-0005-0000-0000-00008F020000}"/>
    <cellStyle name="40% - Ênfase4 11 2" xfId="16142" xr:uid="{99F5440B-565F-4C80-B90B-362887D1581C}"/>
    <cellStyle name="40% - Ênfase4 11 3" xfId="16143" xr:uid="{8E6FE746-8798-40FE-AEB9-2DA9DD5C72A4}"/>
    <cellStyle name="40% - Ênfase4 11 4" xfId="16144" xr:uid="{632D67D7-30FB-4F53-94DD-AFA8D45B4084}"/>
    <cellStyle name="40% - Ênfase4 11 5" xfId="16141" xr:uid="{D8BBB537-0CCD-452E-8AC9-9C5CA033EA8A}"/>
    <cellStyle name="40% - Ênfase4 12" xfId="5709" xr:uid="{00000000-0005-0000-0000-000090020000}"/>
    <cellStyle name="40% - Ênfase4 12 2" xfId="16146" xr:uid="{77165DFB-46B9-4CA4-9EB8-4F9B52788564}"/>
    <cellStyle name="40% - Ênfase4 12 3" xfId="16147" xr:uid="{0B56E17B-0822-4ED8-BA13-FE281469436B}"/>
    <cellStyle name="40% - Ênfase4 12 4" xfId="16148" xr:uid="{8250532B-0A21-4D3E-ABF5-0C4FF51033AA}"/>
    <cellStyle name="40% - Ênfase4 12 5" xfId="16145" xr:uid="{82446DE1-9FC5-46E2-B343-4F1CFCABD0C2}"/>
    <cellStyle name="40% - Ênfase4 13" xfId="5849" xr:uid="{00000000-0005-0000-0000-000091020000}"/>
    <cellStyle name="40% - Ênfase4 13 2" xfId="16150" xr:uid="{D74FE5C4-C63C-4EF5-96AB-3263B3995B4D}"/>
    <cellStyle name="40% - Ênfase4 13 3" xfId="16151" xr:uid="{86D1A5CD-4281-45EE-81CB-969B25FA9289}"/>
    <cellStyle name="40% - Ênfase4 13 4" xfId="16152" xr:uid="{93642971-ECFE-4419-BEB8-1BD9246130E8}"/>
    <cellStyle name="40% - Ênfase4 13 5" xfId="16149" xr:uid="{194FE77F-B173-4835-BA91-C796C2E5430A}"/>
    <cellStyle name="40% - Ênfase4 14" xfId="5877" xr:uid="{00000000-0005-0000-0000-000092020000}"/>
    <cellStyle name="40% - Ênfase4 14 2" xfId="16154" xr:uid="{A1D928EC-3983-42C5-84AF-0383DDAD73D7}"/>
    <cellStyle name="40% - Ênfase4 14 3" xfId="16155" xr:uid="{B13F6B5C-853D-49F3-A98C-647D29EE92D4}"/>
    <cellStyle name="40% - Ênfase4 14 4" xfId="16156" xr:uid="{ED801B5F-5035-4C7E-8C98-19AA7D4EBB5A}"/>
    <cellStyle name="40% - Ênfase4 14 5" xfId="16153" xr:uid="{7063C5F5-4A63-48E7-B798-9870EA7E627F}"/>
    <cellStyle name="40% - Ênfase4 15" xfId="5925" xr:uid="{00000000-0005-0000-0000-000093020000}"/>
    <cellStyle name="40% - Ênfase4 15 2" xfId="16158" xr:uid="{58242855-8915-4F0D-8B24-465DBC2A2035}"/>
    <cellStyle name="40% - Ênfase4 15 3" xfId="16159" xr:uid="{81C7D445-B39E-429E-8125-4A571B49D131}"/>
    <cellStyle name="40% - Ênfase4 15 4" xfId="16160" xr:uid="{E2E85E53-23FB-4735-B8E4-BDDAB59F551C}"/>
    <cellStyle name="40% - Ênfase4 15 5" xfId="16157" xr:uid="{CF60BA7C-86B4-456E-BD41-9930B9DE64B3}"/>
    <cellStyle name="40% - Ênfase4 16" xfId="5973" xr:uid="{00000000-0005-0000-0000-000094020000}"/>
    <cellStyle name="40% - Ênfase4 17" xfId="6027" xr:uid="{00000000-0005-0000-0000-000095020000}"/>
    <cellStyle name="40% - Ênfase4 17 2" xfId="15228" xr:uid="{3AE63C53-6875-4F20-B814-B78C162D9057}"/>
    <cellStyle name="40% - Ênfase4 2" xfId="23" xr:uid="{00000000-0005-0000-0000-000096020000}"/>
    <cellStyle name="40% - Ênfase4 2 2" xfId="4953" xr:uid="{00000000-0005-0000-0000-000097020000}"/>
    <cellStyle name="40% - Ênfase4 2 2 2" xfId="5247" xr:uid="{00000000-0005-0000-0000-000098020000}"/>
    <cellStyle name="40% - Ênfase4 2 2 2 2" xfId="6333" xr:uid="{00000000-0005-0000-0000-000099020000}"/>
    <cellStyle name="40% - Ênfase4 2 2 2 2 2" xfId="6334" xr:uid="{00000000-0005-0000-0000-00009A020000}"/>
    <cellStyle name="40% - Ênfase4 2 2 2 2 2 2" xfId="6335" xr:uid="{00000000-0005-0000-0000-00009B020000}"/>
    <cellStyle name="40% - Ênfase4 2 2 2 2 2 2 2" xfId="6336" xr:uid="{00000000-0005-0000-0000-00009C020000}"/>
    <cellStyle name="40% - Ênfase4 2 2 2 2 2 2 2 2" xfId="6337" xr:uid="{00000000-0005-0000-0000-00009D020000}"/>
    <cellStyle name="40% - Ênfase4 2 2 2 2 2 2 3" xfId="6338" xr:uid="{00000000-0005-0000-0000-00009E020000}"/>
    <cellStyle name="40% - Ênfase4 2 2 2 2 2 3" xfId="6339" xr:uid="{00000000-0005-0000-0000-00009F020000}"/>
    <cellStyle name="40% - Ênfase4 2 2 2 2 2 3 2" xfId="6340" xr:uid="{00000000-0005-0000-0000-0000A0020000}"/>
    <cellStyle name="40% - Ênfase4 2 2 2 2 3" xfId="6341" xr:uid="{00000000-0005-0000-0000-0000A1020000}"/>
    <cellStyle name="40% - Ênfase4 2 2 2 2 3 2" xfId="6342" xr:uid="{00000000-0005-0000-0000-0000A2020000}"/>
    <cellStyle name="40% - Ênfase4 2 2 2 3" xfId="6343" xr:uid="{00000000-0005-0000-0000-0000A3020000}"/>
    <cellStyle name="40% - Ênfase4 2 2 2 3 2" xfId="16162" xr:uid="{3AD12A4E-4502-4EC4-8B5C-E117FD243C32}"/>
    <cellStyle name="40% - Ênfase4 2 2 2 4" xfId="6344" xr:uid="{00000000-0005-0000-0000-0000A4020000}"/>
    <cellStyle name="40% - Ênfase4 2 2 2 4 2" xfId="6345" xr:uid="{00000000-0005-0000-0000-0000A5020000}"/>
    <cellStyle name="40% - Ênfase4 2 2 3" xfId="6346" xr:uid="{00000000-0005-0000-0000-0000A6020000}"/>
    <cellStyle name="40% - Ênfase4 2 2 4" xfId="6347" xr:uid="{00000000-0005-0000-0000-0000A7020000}"/>
    <cellStyle name="40% - Ênfase4 2 2 4 2" xfId="6348" xr:uid="{00000000-0005-0000-0000-0000A8020000}"/>
    <cellStyle name="40% - Ênfase4 2 2 5" xfId="16163" xr:uid="{730C09EC-6D79-43DE-8B31-9FB16A364536}"/>
    <cellStyle name="40% - Ênfase4 2 3" xfId="4954" xr:uid="{00000000-0005-0000-0000-0000A9020000}"/>
    <cellStyle name="40% - Ênfase4 2 3 2" xfId="16165" xr:uid="{8AC4795D-00EC-45BC-87B9-18F371FAE817}"/>
    <cellStyle name="40% - Ênfase4 2 3 2 2" xfId="16166" xr:uid="{1F9E5450-F421-4B4B-8E81-0C39E8439AAF}"/>
    <cellStyle name="40% - Ênfase4 2 3 2 3" xfId="16167" xr:uid="{96AB3E9B-DB03-41BB-9CDF-680AD1CE85BB}"/>
    <cellStyle name="40% - Ênfase4 2 3 2 4" xfId="16168" xr:uid="{C5215E10-5295-4D74-9BBC-782CFFB2530E}"/>
    <cellStyle name="40% - Ênfase4 2 3 3" xfId="16169" xr:uid="{CB3E44AD-6AF9-4D56-A4FF-DE4B6ABC54A7}"/>
    <cellStyle name="40% - Ênfase4 2 3 4" xfId="16170" xr:uid="{2A1A1671-A052-4F22-B2ED-114F88FED3AB}"/>
    <cellStyle name="40% - Ênfase4 2 3 5" xfId="16171" xr:uid="{BE1F0B25-304C-4C39-9924-95F655839F17}"/>
    <cellStyle name="40% - Ênfase4 2 3 6" xfId="16164" xr:uid="{AF5D908C-6EA2-4163-94A6-780728921A22}"/>
    <cellStyle name="40% - Ênfase4 2 4" xfId="5211" xr:uid="{00000000-0005-0000-0000-0000AA020000}"/>
    <cellStyle name="40% - Ênfase4 2 4 2" xfId="6349" xr:uid="{00000000-0005-0000-0000-0000AB020000}"/>
    <cellStyle name="40% - Ênfase4 2 4 2 2" xfId="16172" xr:uid="{67D0ECBB-8BA1-4513-8D7F-32B490C9E96C}"/>
    <cellStyle name="40% - Ênfase4 2 4 3" xfId="16173" xr:uid="{A014F94B-4EA9-461C-AAEF-F1036510F2E7}"/>
    <cellStyle name="40% - Ênfase4 2 4 4" xfId="16174" xr:uid="{D1235409-AD26-448B-88FB-63DFA25BD1B3}"/>
    <cellStyle name="40% - Ênfase4 2 5" xfId="4952" xr:uid="{00000000-0005-0000-0000-0000AC020000}"/>
    <cellStyle name="40% - Ênfase4 2 5 2" xfId="16175" xr:uid="{9C0648F7-AEB0-4F0B-AE24-038FDA50012F}"/>
    <cellStyle name="40% - Ênfase4 2 6" xfId="6350" xr:uid="{00000000-0005-0000-0000-0000AD020000}"/>
    <cellStyle name="40% - Ênfase4 2 6 2" xfId="6351" xr:uid="{00000000-0005-0000-0000-0000AE020000}"/>
    <cellStyle name="40% - Ênfase4 2 7" xfId="6332" xr:uid="{00000000-0005-0000-0000-0000AF020000}"/>
    <cellStyle name="40% - Ênfase4 2 8" xfId="16161" xr:uid="{C53D952B-0E54-4401-8F7A-CF79EEE99639}"/>
    <cellStyle name="40% - Ênfase4 2 9" xfId="15372" xr:uid="{AF32048D-15A7-4316-82FB-DE7A9CC39C70}"/>
    <cellStyle name="40% - Ênfase4 3" xfId="4955" xr:uid="{00000000-0005-0000-0000-0000B0020000}"/>
    <cellStyle name="40% - Ênfase4 3 2" xfId="6353" xr:uid="{00000000-0005-0000-0000-0000B1020000}"/>
    <cellStyle name="40% - Ênfase4 3 2 2" xfId="16176" xr:uid="{5ED9E293-9B19-498D-9A71-55418E93E035}"/>
    <cellStyle name="40% - Ênfase4 3 2 3" xfId="16177" xr:uid="{B59CD32F-768A-4526-972E-D8D980DB4678}"/>
    <cellStyle name="40% - Ênfase4 3 2 4" xfId="16178" xr:uid="{870C6A8B-8EED-4A16-B7E0-57A2B678DD85}"/>
    <cellStyle name="40% - Ênfase4 3 3" xfId="6354" xr:uid="{00000000-0005-0000-0000-0000B2020000}"/>
    <cellStyle name="40% - Ênfase4 3 4" xfId="6355" xr:uid="{00000000-0005-0000-0000-0000B3020000}"/>
    <cellStyle name="40% - Ênfase4 3 5" xfId="6352" xr:uid="{00000000-0005-0000-0000-0000B4020000}"/>
    <cellStyle name="40% - Ênfase4 4" xfId="4956" xr:uid="{00000000-0005-0000-0000-0000B5020000}"/>
    <cellStyle name="40% - Ênfase4 4 2" xfId="6357" xr:uid="{00000000-0005-0000-0000-0000B6020000}"/>
    <cellStyle name="40% - Ênfase4 4 2 2" xfId="16179" xr:uid="{DEDABD9F-9C63-422C-9628-97218517BBE1}"/>
    <cellStyle name="40% - Ênfase4 4 2 3" xfId="16180" xr:uid="{F0E150CC-27FB-49A6-AD79-35FF7217C3B7}"/>
    <cellStyle name="40% - Ênfase4 4 2 4" xfId="16181" xr:uid="{A79F08E8-AABA-4EE1-9AAD-9ED7A1EDD420}"/>
    <cellStyle name="40% - Ênfase4 4 3" xfId="6358" xr:uid="{00000000-0005-0000-0000-0000B7020000}"/>
    <cellStyle name="40% - Ênfase4 4 4" xfId="6356" xr:uid="{00000000-0005-0000-0000-0000B8020000}"/>
    <cellStyle name="40% - Ênfase4 4 5" xfId="16182" xr:uid="{CFCBD78B-5ED7-45A5-83E1-0FB1E61B3ED0}"/>
    <cellStyle name="40% - Ênfase4 5" xfId="5503" xr:uid="{00000000-0005-0000-0000-0000B9020000}"/>
    <cellStyle name="40% - Ênfase4 5 2" xfId="6360" xr:uid="{00000000-0005-0000-0000-0000BA020000}"/>
    <cellStyle name="40% - Ênfase4 5 2 2" xfId="16183" xr:uid="{F0C36F37-50EB-4DB2-A6C2-9DCCBEDCADC6}"/>
    <cellStyle name="40% - Ênfase4 5 2 3" xfId="16184" xr:uid="{7960791A-6831-4E48-AB10-97D981A3C913}"/>
    <cellStyle name="40% - Ênfase4 5 2 4" xfId="16185" xr:uid="{1797D43C-DF1A-40CF-825A-58E722BA4AC3}"/>
    <cellStyle name="40% - Ênfase4 5 3" xfId="6359" xr:uid="{00000000-0005-0000-0000-0000BB020000}"/>
    <cellStyle name="40% - Ênfase4 5 4" xfId="16186" xr:uid="{A38570A4-E854-4507-904C-83837AF96C46}"/>
    <cellStyle name="40% - Ênfase4 5 5" xfId="16187" xr:uid="{F07ED563-AEDB-4E81-84AE-B4CA652545FE}"/>
    <cellStyle name="40% - Ênfase4 6" xfId="5594" xr:uid="{00000000-0005-0000-0000-0000BC020000}"/>
    <cellStyle name="40% - Ênfase4 6 2" xfId="6362" xr:uid="{00000000-0005-0000-0000-0000BD020000}"/>
    <cellStyle name="40% - Ênfase4 6 2 2" xfId="16189" xr:uid="{B5131E93-B7BB-462D-948F-6E3968E15475}"/>
    <cellStyle name="40% - Ênfase4 6 2 3" xfId="16190" xr:uid="{948D736B-D340-4E2A-BEEF-AA8E21548D83}"/>
    <cellStyle name="40% - Ênfase4 6 2 4" xfId="16191" xr:uid="{E0FC5F83-BC84-415A-9BA4-EF84B12C2F55}"/>
    <cellStyle name="40% - Ênfase4 6 2 5" xfId="16188" xr:uid="{02DE6CC6-8E8E-46C9-8D78-8706FF35ACE2}"/>
    <cellStyle name="40% - Ênfase4 6 3" xfId="7437" xr:uid="{00000000-0005-0000-0000-0000BE020000}"/>
    <cellStyle name="40% - Ênfase4 6 4" xfId="6361" xr:uid="{00000000-0005-0000-0000-0000BF020000}"/>
    <cellStyle name="40% - Ênfase4 6 5" xfId="16192" xr:uid="{668B06F0-C42C-4344-8093-F3CFA6DDA5D2}"/>
    <cellStyle name="40% - Ênfase4 7" xfId="5616" xr:uid="{00000000-0005-0000-0000-0000C0020000}"/>
    <cellStyle name="40% - Ênfase4 7 2" xfId="7438" xr:uid="{00000000-0005-0000-0000-0000C1020000}"/>
    <cellStyle name="40% - Ênfase4 7 3" xfId="6363" xr:uid="{00000000-0005-0000-0000-0000C2020000}"/>
    <cellStyle name="40% - Ênfase4 7 4" xfId="16193" xr:uid="{152923D0-1CD8-491F-BFB4-C29C708A3B7F}"/>
    <cellStyle name="40% - Ênfase4 8" xfId="5643" xr:uid="{00000000-0005-0000-0000-0000C3020000}"/>
    <cellStyle name="40% - Ênfase4 8 2" xfId="16195" xr:uid="{16CC2903-E7C7-480E-9A6D-0B23F6CF18FC}"/>
    <cellStyle name="40% - Ênfase4 8 3" xfId="16196" xr:uid="{C366C0B5-ECB9-4CA1-8EB6-993AFD88A682}"/>
    <cellStyle name="40% - Ênfase4 8 4" xfId="16197" xr:uid="{5F47459C-6723-409B-947F-17009A80883D}"/>
    <cellStyle name="40% - Ênfase4 8 5" xfId="16194" xr:uid="{11A62A73-4D02-42D9-AD33-9AFBD77C5B96}"/>
    <cellStyle name="40% - Ênfase4 9" xfId="5669" xr:uid="{00000000-0005-0000-0000-0000C4020000}"/>
    <cellStyle name="40% - Ênfase4 9 2" xfId="16199" xr:uid="{2CEB212B-2BAC-463A-A098-00879897C6B0}"/>
    <cellStyle name="40% - Ênfase4 9 3" xfId="16200" xr:uid="{AA09F78B-8901-4D97-BBEE-5F8AD88F2CBC}"/>
    <cellStyle name="40% - Ênfase4 9 4" xfId="16201" xr:uid="{62587DE9-D9D6-4958-B1F6-444EC27A7DF3}"/>
    <cellStyle name="40% - Ênfase4 9 5" xfId="16198" xr:uid="{871B94FB-9203-4EC3-BA29-D1061F68D1EB}"/>
    <cellStyle name="40% - Ênfase5 10" xfId="5734" xr:uid="{00000000-0005-0000-0000-0000C5020000}"/>
    <cellStyle name="40% - Ênfase5 10 2" xfId="16203" xr:uid="{C81E3B14-EF8F-4384-8267-405B51EA6F06}"/>
    <cellStyle name="40% - Ênfase5 10 3" xfId="16204" xr:uid="{454A5B28-12BC-4967-9DD2-D9561E88BB84}"/>
    <cellStyle name="40% - Ênfase5 10 4" xfId="16205" xr:uid="{5D5E1C94-D9FD-455A-A10F-4FA140A9B9F6}"/>
    <cellStyle name="40% - Ênfase5 10 5" xfId="16202" xr:uid="{3698292F-E35E-4101-A70C-0793F4479781}"/>
    <cellStyle name="40% - Ênfase5 11" xfId="5822" xr:uid="{00000000-0005-0000-0000-0000C6020000}"/>
    <cellStyle name="40% - Ênfase5 11 2" xfId="16207" xr:uid="{496D6067-753B-419B-BEF8-5D700449A463}"/>
    <cellStyle name="40% - Ênfase5 11 3" xfId="16208" xr:uid="{BDD7755D-6746-4400-B2D7-B416B1FC3BCC}"/>
    <cellStyle name="40% - Ênfase5 11 4" xfId="16209" xr:uid="{88FEF05B-1042-4921-B5DC-062D76148A4A}"/>
    <cellStyle name="40% - Ênfase5 11 5" xfId="16206" xr:uid="{6572B8BE-BE69-4040-AAF9-FEC53767738F}"/>
    <cellStyle name="40% - Ênfase5 12" xfId="5710" xr:uid="{00000000-0005-0000-0000-0000C7020000}"/>
    <cellStyle name="40% - Ênfase5 12 2" xfId="16211" xr:uid="{7FE090E3-DEB5-4EBD-A61C-C79EAEB45FE3}"/>
    <cellStyle name="40% - Ênfase5 12 3" xfId="16212" xr:uid="{BB6F7952-0107-4709-AB68-B29E4BCA3F01}"/>
    <cellStyle name="40% - Ênfase5 12 4" xfId="16213" xr:uid="{EE5E76F3-05ED-4444-825F-DEC13D7F0F74}"/>
    <cellStyle name="40% - Ênfase5 12 5" xfId="16210" xr:uid="{37634446-90D1-4CEE-B0BE-AC01CDC5D3E9}"/>
    <cellStyle name="40% - Ênfase5 13" xfId="5848" xr:uid="{00000000-0005-0000-0000-0000C8020000}"/>
    <cellStyle name="40% - Ênfase5 13 2" xfId="16215" xr:uid="{27988370-EB4E-4C2B-B434-D53AF01E6241}"/>
    <cellStyle name="40% - Ênfase5 13 3" xfId="16216" xr:uid="{3F430F1D-7FAF-4481-A7DB-DB9362B63602}"/>
    <cellStyle name="40% - Ênfase5 13 4" xfId="16217" xr:uid="{17CB38F2-0A58-4654-9F69-8F859B86CD86}"/>
    <cellStyle name="40% - Ênfase5 13 5" xfId="16214" xr:uid="{F3A5D76D-8D19-4BFE-BFEC-024AA6CB94C2}"/>
    <cellStyle name="40% - Ênfase5 14" xfId="5876" xr:uid="{00000000-0005-0000-0000-0000C9020000}"/>
    <cellStyle name="40% - Ênfase5 14 2" xfId="16219" xr:uid="{54298ADF-ACFA-487E-B115-DC1FE9C64774}"/>
    <cellStyle name="40% - Ênfase5 14 3" xfId="16220" xr:uid="{01364B00-1D96-4DD0-8A9A-27E88E4C53B8}"/>
    <cellStyle name="40% - Ênfase5 14 4" xfId="16221" xr:uid="{196A1AF2-8E22-4EB8-8661-7F002A514E7A}"/>
    <cellStyle name="40% - Ênfase5 14 5" xfId="16218" xr:uid="{C6112BFE-6C06-40F6-8FC1-BD31276363ED}"/>
    <cellStyle name="40% - Ênfase5 15" xfId="5926" xr:uid="{00000000-0005-0000-0000-0000CA020000}"/>
    <cellStyle name="40% - Ênfase5 15 2" xfId="16223" xr:uid="{12E361D4-A74F-45FE-AEF2-061D39A92F66}"/>
    <cellStyle name="40% - Ênfase5 15 3" xfId="16224" xr:uid="{92C1F898-9E29-4BFA-B9D9-1A4F05BB3242}"/>
    <cellStyle name="40% - Ênfase5 15 4" xfId="16225" xr:uid="{25B5D0CB-32F9-4041-8C68-EF6A1A98AB9D}"/>
    <cellStyle name="40% - Ênfase5 15 5" xfId="16222" xr:uid="{91EAC16D-C38D-4083-8CA5-B57787A28514}"/>
    <cellStyle name="40% - Ênfase5 16" xfId="5972" xr:uid="{00000000-0005-0000-0000-0000CB020000}"/>
    <cellStyle name="40% - Ênfase5 17" xfId="6031" xr:uid="{00000000-0005-0000-0000-0000CC020000}"/>
    <cellStyle name="40% - Ênfase5 17 2" xfId="15229" xr:uid="{9F33BB78-BC5A-4E11-B136-A3859B46F49D}"/>
    <cellStyle name="40% - Ênfase5 2" xfId="24" xr:uid="{00000000-0005-0000-0000-0000CD020000}"/>
    <cellStyle name="40% - Ênfase5 2 2" xfId="4957" xr:uid="{00000000-0005-0000-0000-0000CE020000}"/>
    <cellStyle name="40% - Ênfase5 2 2 2" xfId="5248" xr:uid="{00000000-0005-0000-0000-0000CF020000}"/>
    <cellStyle name="40% - Ênfase5 2 2 2 2" xfId="6365" xr:uid="{00000000-0005-0000-0000-0000D0020000}"/>
    <cellStyle name="40% - Ênfase5 2 2 2 2 2" xfId="6366" xr:uid="{00000000-0005-0000-0000-0000D1020000}"/>
    <cellStyle name="40% - Ênfase5 2 2 2 2 2 2" xfId="6367" xr:uid="{00000000-0005-0000-0000-0000D2020000}"/>
    <cellStyle name="40% - Ênfase5 2 2 2 2 2 2 2" xfId="6368" xr:uid="{00000000-0005-0000-0000-0000D3020000}"/>
    <cellStyle name="40% - Ênfase5 2 2 2 2 2 2 2 2" xfId="6369" xr:uid="{00000000-0005-0000-0000-0000D4020000}"/>
    <cellStyle name="40% - Ênfase5 2 2 2 2 2 2 3" xfId="6370" xr:uid="{00000000-0005-0000-0000-0000D5020000}"/>
    <cellStyle name="40% - Ênfase5 2 2 2 2 2 3" xfId="6371" xr:uid="{00000000-0005-0000-0000-0000D6020000}"/>
    <cellStyle name="40% - Ênfase5 2 2 2 2 2 3 2" xfId="6372" xr:uid="{00000000-0005-0000-0000-0000D7020000}"/>
    <cellStyle name="40% - Ênfase5 2 2 2 2 3" xfId="6373" xr:uid="{00000000-0005-0000-0000-0000D8020000}"/>
    <cellStyle name="40% - Ênfase5 2 2 2 2 3 2" xfId="6374" xr:uid="{00000000-0005-0000-0000-0000D9020000}"/>
    <cellStyle name="40% - Ênfase5 2 2 2 3" xfId="6375" xr:uid="{00000000-0005-0000-0000-0000DA020000}"/>
    <cellStyle name="40% - Ênfase5 2 2 2 3 2" xfId="16227" xr:uid="{26E44229-4634-4523-B7DA-926B1EEDEA14}"/>
    <cellStyle name="40% - Ênfase5 2 2 2 4" xfId="6376" xr:uid="{00000000-0005-0000-0000-0000DB020000}"/>
    <cellStyle name="40% - Ênfase5 2 2 2 4 2" xfId="6377" xr:uid="{00000000-0005-0000-0000-0000DC020000}"/>
    <cellStyle name="40% - Ênfase5 2 2 3" xfId="6378" xr:uid="{00000000-0005-0000-0000-0000DD020000}"/>
    <cellStyle name="40% - Ênfase5 2 2 4" xfId="6379" xr:uid="{00000000-0005-0000-0000-0000DE020000}"/>
    <cellStyle name="40% - Ênfase5 2 2 4 2" xfId="6380" xr:uid="{00000000-0005-0000-0000-0000DF020000}"/>
    <cellStyle name="40% - Ênfase5 2 2 5" xfId="16228" xr:uid="{89B2334F-AC1D-4E08-AB5D-2F84C35516B0}"/>
    <cellStyle name="40% - Ênfase5 2 3" xfId="4958" xr:uid="{00000000-0005-0000-0000-0000E0020000}"/>
    <cellStyle name="40% - Ênfase5 2 3 2" xfId="16230" xr:uid="{C103959F-0386-4FD7-B9E0-99AD48B7441B}"/>
    <cellStyle name="40% - Ênfase5 2 3 2 2" xfId="16231" xr:uid="{76F60250-8960-4313-BE1A-ED2E767D466C}"/>
    <cellStyle name="40% - Ênfase5 2 3 2 3" xfId="16232" xr:uid="{98948ECF-B9DA-471C-9497-37C26CE95A3D}"/>
    <cellStyle name="40% - Ênfase5 2 3 2 4" xfId="16233" xr:uid="{B582FF26-04BB-47A2-84A7-A35E0625B978}"/>
    <cellStyle name="40% - Ênfase5 2 3 3" xfId="16234" xr:uid="{ABB239E8-07EA-418A-8B23-F876B32F5B1C}"/>
    <cellStyle name="40% - Ênfase5 2 3 4" xfId="16235" xr:uid="{EDE67A5E-F3A6-4BD3-9F88-4D537DEE5BA6}"/>
    <cellStyle name="40% - Ênfase5 2 3 5" xfId="16236" xr:uid="{E3824DF4-33BD-4A34-9E8F-D6A0211D5231}"/>
    <cellStyle name="40% - Ênfase5 2 3 6" xfId="16229" xr:uid="{67FB0022-5F95-4269-85EA-07AFD77E435F}"/>
    <cellStyle name="40% - Ênfase5 2 4" xfId="5212" xr:uid="{00000000-0005-0000-0000-0000E1020000}"/>
    <cellStyle name="40% - Ênfase5 2 4 2" xfId="6381" xr:uid="{00000000-0005-0000-0000-0000E2020000}"/>
    <cellStyle name="40% - Ênfase5 2 4 2 2" xfId="16237" xr:uid="{3F032B7E-CE27-48FB-8FC0-3D9CA714AE19}"/>
    <cellStyle name="40% - Ênfase5 2 4 3" xfId="16238" xr:uid="{11398BCB-53D2-4515-8A73-B8EA3A65C58B}"/>
    <cellStyle name="40% - Ênfase5 2 4 4" xfId="16239" xr:uid="{92076F86-AB3E-4F0A-AF5E-E6397909AAD8}"/>
    <cellStyle name="40% - Ênfase5 2 5" xfId="6382" xr:uid="{00000000-0005-0000-0000-0000E3020000}"/>
    <cellStyle name="40% - Ênfase5 2 5 2" xfId="16240" xr:uid="{8A8388F1-FBF9-4E6D-B497-7C68E2428A37}"/>
    <cellStyle name="40% - Ênfase5 2 6" xfId="6383" xr:uid="{00000000-0005-0000-0000-0000E4020000}"/>
    <cellStyle name="40% - Ênfase5 2 6 2" xfId="6384" xr:uid="{00000000-0005-0000-0000-0000E5020000}"/>
    <cellStyle name="40% - Ênfase5 2 7" xfId="6364" xr:uid="{00000000-0005-0000-0000-0000E6020000}"/>
    <cellStyle name="40% - Ênfase5 2 8" xfId="16226" xr:uid="{C3EF49D2-BA4E-4C79-8616-9E6A466EBBC9}"/>
    <cellStyle name="40% - Ênfase5 2 9" xfId="15373" xr:uid="{3EAC4450-339B-41DE-AEDF-E7CF3A3BDC7E}"/>
    <cellStyle name="40% - Ênfase5 3" xfId="4959" xr:uid="{00000000-0005-0000-0000-0000E7020000}"/>
    <cellStyle name="40% - Ênfase5 3 2" xfId="6386" xr:uid="{00000000-0005-0000-0000-0000E8020000}"/>
    <cellStyle name="40% - Ênfase5 3 2 2" xfId="16241" xr:uid="{8B59E024-1D33-4C24-A87D-3418C225D47D}"/>
    <cellStyle name="40% - Ênfase5 3 2 3" xfId="16242" xr:uid="{BC721CA9-8549-4D57-B2EC-A1A998E7CE5A}"/>
    <cellStyle name="40% - Ênfase5 3 2 4" xfId="16243" xr:uid="{BC694B63-F983-447B-8215-B066F0D46932}"/>
    <cellStyle name="40% - Ênfase5 3 3" xfId="6387" xr:uid="{00000000-0005-0000-0000-0000E9020000}"/>
    <cellStyle name="40% - Ênfase5 3 4" xfId="6388" xr:uid="{00000000-0005-0000-0000-0000EA020000}"/>
    <cellStyle name="40% - Ênfase5 3 5" xfId="6385" xr:uid="{00000000-0005-0000-0000-0000EB020000}"/>
    <cellStyle name="40% - Ênfase5 4" xfId="4960" xr:uid="{00000000-0005-0000-0000-0000EC020000}"/>
    <cellStyle name="40% - Ênfase5 4 2" xfId="6390" xr:uid="{00000000-0005-0000-0000-0000ED020000}"/>
    <cellStyle name="40% - Ênfase5 4 2 2" xfId="16244" xr:uid="{D88F0DB8-351A-4B06-AD1F-374E485F789D}"/>
    <cellStyle name="40% - Ênfase5 4 2 3" xfId="16245" xr:uid="{C396A23A-833D-4113-9360-CEA2A2BBD859}"/>
    <cellStyle name="40% - Ênfase5 4 2 4" xfId="16246" xr:uid="{C2F4D15D-196E-4C85-AB08-B2A5E62A5F9A}"/>
    <cellStyle name="40% - Ênfase5 4 3" xfId="6391" xr:uid="{00000000-0005-0000-0000-0000EE020000}"/>
    <cellStyle name="40% - Ênfase5 4 4" xfId="6389" xr:uid="{00000000-0005-0000-0000-0000EF020000}"/>
    <cellStyle name="40% - Ênfase5 4 5" xfId="16247" xr:uid="{16951100-8E72-4EBA-BA60-E679A27B5EDD}"/>
    <cellStyle name="40% - Ênfase5 5" xfId="5504" xr:uid="{00000000-0005-0000-0000-0000F0020000}"/>
    <cellStyle name="40% - Ênfase5 5 2" xfId="6393" xr:uid="{00000000-0005-0000-0000-0000F1020000}"/>
    <cellStyle name="40% - Ênfase5 5 2 2" xfId="16248" xr:uid="{626F7A31-6771-4454-B0A1-CA464BD987BA}"/>
    <cellStyle name="40% - Ênfase5 5 2 3" xfId="16249" xr:uid="{B5955792-6E66-46C9-9B82-B73C4CFB7E75}"/>
    <cellStyle name="40% - Ênfase5 5 2 4" xfId="16250" xr:uid="{59505D95-C206-4D68-AF4B-262DF8E2292A}"/>
    <cellStyle name="40% - Ênfase5 5 3" xfId="6392" xr:uid="{00000000-0005-0000-0000-0000F2020000}"/>
    <cellStyle name="40% - Ênfase5 5 4" xfId="16251" xr:uid="{5FAD1CF4-DD39-4AA6-9E82-C991EEC34765}"/>
    <cellStyle name="40% - Ênfase5 5 5" xfId="16252" xr:uid="{B2A67615-B5E1-4A69-B298-628FF812036D}"/>
    <cellStyle name="40% - Ênfase5 6" xfId="5593" xr:uid="{00000000-0005-0000-0000-0000F3020000}"/>
    <cellStyle name="40% - Ênfase5 6 2" xfId="6395" xr:uid="{00000000-0005-0000-0000-0000F4020000}"/>
    <cellStyle name="40% - Ênfase5 6 2 2" xfId="16254" xr:uid="{C51B51BD-E018-4549-BC54-B6174FC2E6F3}"/>
    <cellStyle name="40% - Ênfase5 6 2 3" xfId="16255" xr:uid="{F2710C45-FD4A-4495-9A09-CD994E255B57}"/>
    <cellStyle name="40% - Ênfase5 6 2 4" xfId="16256" xr:uid="{2CC11FDC-7469-48B7-91B6-91B98C7C2A54}"/>
    <cellStyle name="40% - Ênfase5 6 2 5" xfId="16253" xr:uid="{20E90373-4E25-4E15-B1CE-4D2A6D901B1D}"/>
    <cellStyle name="40% - Ênfase5 6 3" xfId="7439" xr:uid="{00000000-0005-0000-0000-0000F5020000}"/>
    <cellStyle name="40% - Ênfase5 6 4" xfId="6394" xr:uid="{00000000-0005-0000-0000-0000F6020000}"/>
    <cellStyle name="40% - Ênfase5 6 5" xfId="16257" xr:uid="{53AF6D4D-C857-422A-ACE3-782D1F2E8A41}"/>
    <cellStyle name="40% - Ênfase5 7" xfId="5615" xr:uid="{00000000-0005-0000-0000-0000F7020000}"/>
    <cellStyle name="40% - Ênfase5 7 2" xfId="7440" xr:uid="{00000000-0005-0000-0000-0000F8020000}"/>
    <cellStyle name="40% - Ênfase5 7 3" xfId="6396" xr:uid="{00000000-0005-0000-0000-0000F9020000}"/>
    <cellStyle name="40% - Ênfase5 7 4" xfId="16258" xr:uid="{9125A4A6-CC0A-457B-A8CF-B67A2B551696}"/>
    <cellStyle name="40% - Ênfase5 8" xfId="5642" xr:uid="{00000000-0005-0000-0000-0000FA020000}"/>
    <cellStyle name="40% - Ênfase5 8 2" xfId="16260" xr:uid="{D06C4726-5D08-446A-A608-60C6DF766823}"/>
    <cellStyle name="40% - Ênfase5 8 3" xfId="16261" xr:uid="{D22786EC-4650-42E9-9F66-6BC7BEBA255F}"/>
    <cellStyle name="40% - Ênfase5 8 4" xfId="16262" xr:uid="{3BFEEB8E-DAA0-443E-B383-53392935BD05}"/>
    <cellStyle name="40% - Ênfase5 8 5" xfId="16259" xr:uid="{C2A4B30F-3832-4A79-A2F5-457B02E77575}"/>
    <cellStyle name="40% - Ênfase5 9" xfId="5668" xr:uid="{00000000-0005-0000-0000-0000FB020000}"/>
    <cellStyle name="40% - Ênfase5 9 2" xfId="16264" xr:uid="{3349B7B7-9FF8-4632-89E7-3A2CF3618539}"/>
    <cellStyle name="40% - Ênfase5 9 3" xfId="16265" xr:uid="{A09AAB67-8603-48D2-94FC-07B57F247019}"/>
    <cellStyle name="40% - Ênfase5 9 4" xfId="16266" xr:uid="{B18E6365-02F4-46A9-A102-02B11142FFCE}"/>
    <cellStyle name="40% - Ênfase5 9 5" xfId="16263" xr:uid="{0E394B1B-7152-4EAE-97C2-6286C2C2ECA1}"/>
    <cellStyle name="40% - Ênfase6 10" xfId="5735" xr:uid="{00000000-0005-0000-0000-0000FC020000}"/>
    <cellStyle name="40% - Ênfase6 10 2" xfId="16268" xr:uid="{98334EDF-9592-4271-BE9F-1F20D23D7F4B}"/>
    <cellStyle name="40% - Ênfase6 10 3" xfId="16269" xr:uid="{C4ABF3FC-4260-4356-AD31-E7675E07D1CA}"/>
    <cellStyle name="40% - Ênfase6 10 4" xfId="16270" xr:uid="{FA23BF2F-9CA6-48F0-AF09-92656818CDDD}"/>
    <cellStyle name="40% - Ênfase6 10 5" xfId="16267" xr:uid="{527AC325-42EE-479F-8F29-F289BE108285}"/>
    <cellStyle name="40% - Ênfase6 11" xfId="5821" xr:uid="{00000000-0005-0000-0000-0000FD020000}"/>
    <cellStyle name="40% - Ênfase6 11 2" xfId="16272" xr:uid="{9F1EB714-3DBC-492B-B1DB-39AF1D5E0377}"/>
    <cellStyle name="40% - Ênfase6 11 3" xfId="16273" xr:uid="{FB132942-0FDA-40BE-B6E6-672FEA043A64}"/>
    <cellStyle name="40% - Ênfase6 11 4" xfId="16274" xr:uid="{52614517-0533-4D50-83EE-0481BD286250}"/>
    <cellStyle name="40% - Ênfase6 11 5" xfId="16271" xr:uid="{6D4D9AE5-CBF2-48A0-B07A-F38861291C85}"/>
    <cellStyle name="40% - Ênfase6 12" xfId="5711" xr:uid="{00000000-0005-0000-0000-0000FE020000}"/>
    <cellStyle name="40% - Ênfase6 12 2" xfId="16276" xr:uid="{E05B42A0-61CA-4BF0-9C79-ACEF06EACB25}"/>
    <cellStyle name="40% - Ênfase6 12 3" xfId="16277" xr:uid="{9A80CE78-0634-4FDE-AF3B-0D77ECBF9299}"/>
    <cellStyle name="40% - Ênfase6 12 4" xfId="16278" xr:uid="{2503BA74-E988-4F73-9FA7-0328E454D8B2}"/>
    <cellStyle name="40% - Ênfase6 12 5" xfId="16275" xr:uid="{F1A64545-BACF-4DB8-8541-3CD2B8498931}"/>
    <cellStyle name="40% - Ênfase6 13" xfId="5847" xr:uid="{00000000-0005-0000-0000-0000FF020000}"/>
    <cellStyle name="40% - Ênfase6 13 2" xfId="16280" xr:uid="{3345E3F2-851F-4C28-A94E-0819ED6CF168}"/>
    <cellStyle name="40% - Ênfase6 13 3" xfId="16281" xr:uid="{0C7C9013-970B-4A83-9DF3-C54C83593E43}"/>
    <cellStyle name="40% - Ênfase6 13 4" xfId="16282" xr:uid="{14A078B7-B440-43AB-852A-FCBC21913F15}"/>
    <cellStyle name="40% - Ênfase6 13 5" xfId="16279" xr:uid="{38896432-DF52-482C-9827-1FF06C15FFCA}"/>
    <cellStyle name="40% - Ênfase6 14" xfId="5875" xr:uid="{00000000-0005-0000-0000-000000030000}"/>
    <cellStyle name="40% - Ênfase6 14 2" xfId="16284" xr:uid="{5F1FFC34-8E63-4343-9488-B58578948C4C}"/>
    <cellStyle name="40% - Ênfase6 14 3" xfId="16285" xr:uid="{E0F5DF3A-5BEA-4235-B317-20951A894C73}"/>
    <cellStyle name="40% - Ênfase6 14 4" xfId="16286" xr:uid="{9344ADC8-EBDF-415A-AC48-9365BA861291}"/>
    <cellStyle name="40% - Ênfase6 14 5" xfId="16283" xr:uid="{59565CA4-C485-453E-8A2F-A6243D746CF0}"/>
    <cellStyle name="40% - Ênfase6 15" xfId="5927" xr:uid="{00000000-0005-0000-0000-000001030000}"/>
    <cellStyle name="40% - Ênfase6 15 2" xfId="16288" xr:uid="{2448E72C-8C0F-48D8-8E20-6EAC06B9AD4D}"/>
    <cellStyle name="40% - Ênfase6 15 3" xfId="16289" xr:uid="{F6E9B83E-E021-4ADE-9FD8-535AF81F4343}"/>
    <cellStyle name="40% - Ênfase6 15 4" xfId="16290" xr:uid="{9E0DDA11-19F0-4E6C-B3BA-E6F6E57165B2}"/>
    <cellStyle name="40% - Ênfase6 15 5" xfId="16287" xr:uid="{3BF03195-7871-4660-8D33-EFAF4C608ADD}"/>
    <cellStyle name="40% - Ênfase6 16" xfId="5971" xr:uid="{00000000-0005-0000-0000-000002030000}"/>
    <cellStyle name="40% - Ênfase6 17" xfId="6035" xr:uid="{00000000-0005-0000-0000-000003030000}"/>
    <cellStyle name="40% - Ênfase6 17 2" xfId="15230" xr:uid="{C040F6BA-83CE-44B5-BDFC-D12BE5D5CEDA}"/>
    <cellStyle name="40% - Ênfase6 2" xfId="25" xr:uid="{00000000-0005-0000-0000-000004030000}"/>
    <cellStyle name="40% - Ênfase6 2 2" xfId="4962" xr:uid="{00000000-0005-0000-0000-000005030000}"/>
    <cellStyle name="40% - Ênfase6 2 2 2" xfId="5249" xr:uid="{00000000-0005-0000-0000-000006030000}"/>
    <cellStyle name="40% - Ênfase6 2 2 2 2" xfId="6398" xr:uid="{00000000-0005-0000-0000-000007030000}"/>
    <cellStyle name="40% - Ênfase6 2 2 2 2 2" xfId="6399" xr:uid="{00000000-0005-0000-0000-000008030000}"/>
    <cellStyle name="40% - Ênfase6 2 2 2 2 2 2" xfId="6400" xr:uid="{00000000-0005-0000-0000-000009030000}"/>
    <cellStyle name="40% - Ênfase6 2 2 2 2 2 2 2" xfId="6401" xr:uid="{00000000-0005-0000-0000-00000A030000}"/>
    <cellStyle name="40% - Ênfase6 2 2 2 2 2 2 2 2" xfId="6402" xr:uid="{00000000-0005-0000-0000-00000B030000}"/>
    <cellStyle name="40% - Ênfase6 2 2 2 2 2 2 3" xfId="6403" xr:uid="{00000000-0005-0000-0000-00000C030000}"/>
    <cellStyle name="40% - Ênfase6 2 2 2 2 2 3" xfId="6404" xr:uid="{00000000-0005-0000-0000-00000D030000}"/>
    <cellStyle name="40% - Ênfase6 2 2 2 2 2 3 2" xfId="6405" xr:uid="{00000000-0005-0000-0000-00000E030000}"/>
    <cellStyle name="40% - Ênfase6 2 2 2 2 3" xfId="6406" xr:uid="{00000000-0005-0000-0000-00000F030000}"/>
    <cellStyle name="40% - Ênfase6 2 2 2 2 3 2" xfId="6407" xr:uid="{00000000-0005-0000-0000-000010030000}"/>
    <cellStyle name="40% - Ênfase6 2 2 2 3" xfId="6408" xr:uid="{00000000-0005-0000-0000-000011030000}"/>
    <cellStyle name="40% - Ênfase6 2 2 2 3 2" xfId="16292" xr:uid="{09A72C3A-B770-46A8-B4A2-CDD0727FEB67}"/>
    <cellStyle name="40% - Ênfase6 2 2 2 4" xfId="6409" xr:uid="{00000000-0005-0000-0000-000012030000}"/>
    <cellStyle name="40% - Ênfase6 2 2 2 4 2" xfId="6410" xr:uid="{00000000-0005-0000-0000-000013030000}"/>
    <cellStyle name="40% - Ênfase6 2 2 3" xfId="6411" xr:uid="{00000000-0005-0000-0000-000014030000}"/>
    <cellStyle name="40% - Ênfase6 2 2 4" xfId="6412" xr:uid="{00000000-0005-0000-0000-000015030000}"/>
    <cellStyle name="40% - Ênfase6 2 2 4 2" xfId="6413" xr:uid="{00000000-0005-0000-0000-000016030000}"/>
    <cellStyle name="40% - Ênfase6 2 2 5" xfId="16293" xr:uid="{A8B52A3A-E8B5-47C4-928C-EF9822AB07CB}"/>
    <cellStyle name="40% - Ênfase6 2 3" xfId="4963" xr:uid="{00000000-0005-0000-0000-000017030000}"/>
    <cellStyle name="40% - Ênfase6 2 3 2" xfId="16295" xr:uid="{CCA3A21D-DC21-4459-A2AB-7B36D98E50C0}"/>
    <cellStyle name="40% - Ênfase6 2 3 2 2" xfId="16296" xr:uid="{E5B39E84-73FE-49D9-AD7B-8DCD5D16AEF6}"/>
    <cellStyle name="40% - Ênfase6 2 3 2 3" xfId="16297" xr:uid="{0D73CB94-B4F4-4662-87E6-A2B9D01DCBE1}"/>
    <cellStyle name="40% - Ênfase6 2 3 2 4" xfId="16298" xr:uid="{6CE4EB4A-AF71-435E-AF08-8A463ED3B50D}"/>
    <cellStyle name="40% - Ênfase6 2 3 3" xfId="16299" xr:uid="{41526E54-9DC4-42E3-801C-01391DC188B9}"/>
    <cellStyle name="40% - Ênfase6 2 3 4" xfId="16300" xr:uid="{B5CAC60F-84FD-4A97-B9E0-9A52EA6C655F}"/>
    <cellStyle name="40% - Ênfase6 2 3 5" xfId="16301" xr:uid="{AB39225A-6D92-4E22-B32F-3F4AF66C5514}"/>
    <cellStyle name="40% - Ênfase6 2 3 6" xfId="16294" xr:uid="{ED3AE700-052F-47D6-AD98-E512DD168ECB}"/>
    <cellStyle name="40% - Ênfase6 2 4" xfId="5213" xr:uid="{00000000-0005-0000-0000-000018030000}"/>
    <cellStyle name="40% - Ênfase6 2 4 2" xfId="6414" xr:uid="{00000000-0005-0000-0000-000019030000}"/>
    <cellStyle name="40% - Ênfase6 2 4 2 2" xfId="16302" xr:uid="{6D87BD64-87FF-4E65-BE58-4F6EE851999F}"/>
    <cellStyle name="40% - Ênfase6 2 4 3" xfId="16303" xr:uid="{5882E24A-1B4F-4B94-BEA8-4048E457045E}"/>
    <cellStyle name="40% - Ênfase6 2 4 4" xfId="16304" xr:uid="{9C461C52-405C-4A62-9D2A-75883CB90BD1}"/>
    <cellStyle name="40% - Ênfase6 2 5" xfId="4961" xr:uid="{00000000-0005-0000-0000-00001A030000}"/>
    <cellStyle name="40% - Ênfase6 2 5 2" xfId="16305" xr:uid="{B540169E-4431-48E1-A143-22580043186E}"/>
    <cellStyle name="40% - Ênfase6 2 6" xfId="6415" xr:uid="{00000000-0005-0000-0000-00001B030000}"/>
    <cellStyle name="40% - Ênfase6 2 6 2" xfId="6416" xr:uid="{00000000-0005-0000-0000-00001C030000}"/>
    <cellStyle name="40% - Ênfase6 2 7" xfId="6397" xr:uid="{00000000-0005-0000-0000-00001D030000}"/>
    <cellStyle name="40% - Ênfase6 2 8" xfId="16291" xr:uid="{D084971E-EB08-4C0D-B871-3D9A3152DCE1}"/>
    <cellStyle name="40% - Ênfase6 2 9" xfId="15374" xr:uid="{FB477333-8A22-4A9F-9B01-7E3BC1002628}"/>
    <cellStyle name="40% - Ênfase6 3" xfId="4964" xr:uid="{00000000-0005-0000-0000-00001E030000}"/>
    <cellStyle name="40% - Ênfase6 3 2" xfId="6418" xr:uid="{00000000-0005-0000-0000-00001F030000}"/>
    <cellStyle name="40% - Ênfase6 3 2 2" xfId="16306" xr:uid="{F08F5053-2863-4446-8055-BD283D055A85}"/>
    <cellStyle name="40% - Ênfase6 3 2 3" xfId="16307" xr:uid="{F176A687-8F0B-4072-94FF-A8C58807D519}"/>
    <cellStyle name="40% - Ênfase6 3 2 4" xfId="16308" xr:uid="{8E2AA72F-47B1-41C3-9195-EFF318DFF47E}"/>
    <cellStyle name="40% - Ênfase6 3 3" xfId="6419" xr:uid="{00000000-0005-0000-0000-000020030000}"/>
    <cellStyle name="40% - Ênfase6 3 4" xfId="6420" xr:uid="{00000000-0005-0000-0000-000021030000}"/>
    <cellStyle name="40% - Ênfase6 3 5" xfId="6417" xr:uid="{00000000-0005-0000-0000-000022030000}"/>
    <cellStyle name="40% - Ênfase6 4" xfId="4965" xr:uid="{00000000-0005-0000-0000-000023030000}"/>
    <cellStyle name="40% - Ênfase6 4 2" xfId="6422" xr:uid="{00000000-0005-0000-0000-000024030000}"/>
    <cellStyle name="40% - Ênfase6 4 2 2" xfId="16309" xr:uid="{6548DE50-CB2D-4F95-A91B-45E1BD59432F}"/>
    <cellStyle name="40% - Ênfase6 4 2 3" xfId="16310" xr:uid="{41673611-9673-4740-8130-503D2D8F871A}"/>
    <cellStyle name="40% - Ênfase6 4 2 4" xfId="16311" xr:uid="{42B657D5-DB41-4F51-94A7-E2E1313207F8}"/>
    <cellStyle name="40% - Ênfase6 4 3" xfId="6423" xr:uid="{00000000-0005-0000-0000-000025030000}"/>
    <cellStyle name="40% - Ênfase6 4 4" xfId="6421" xr:uid="{00000000-0005-0000-0000-000026030000}"/>
    <cellStyle name="40% - Ênfase6 4 5" xfId="16312" xr:uid="{0F612D1E-784B-48D1-9D58-4D2AD435025B}"/>
    <cellStyle name="40% - Ênfase6 5" xfId="5505" xr:uid="{00000000-0005-0000-0000-000027030000}"/>
    <cellStyle name="40% - Ênfase6 5 2" xfId="6425" xr:uid="{00000000-0005-0000-0000-000028030000}"/>
    <cellStyle name="40% - Ênfase6 5 2 2" xfId="16313" xr:uid="{F431FFF5-4DEA-42E9-878B-5EA712E84213}"/>
    <cellStyle name="40% - Ênfase6 5 2 3" xfId="16314" xr:uid="{27901CA0-384E-4B66-8319-3684FC293172}"/>
    <cellStyle name="40% - Ênfase6 5 2 4" xfId="16315" xr:uid="{B8C1C67B-C5B2-4C7B-A27F-AC239F64F14D}"/>
    <cellStyle name="40% - Ênfase6 5 3" xfId="6424" xr:uid="{00000000-0005-0000-0000-000029030000}"/>
    <cellStyle name="40% - Ênfase6 5 4" xfId="16316" xr:uid="{7E1EE398-0A69-4D13-879B-5C8F2951BDBA}"/>
    <cellStyle name="40% - Ênfase6 5 5" xfId="16317" xr:uid="{F4A2F12B-E1AF-44B5-860E-1E2FB43DDFF0}"/>
    <cellStyle name="40% - Ênfase6 6" xfId="5592" xr:uid="{00000000-0005-0000-0000-00002A030000}"/>
    <cellStyle name="40% - Ênfase6 6 2" xfId="6427" xr:uid="{00000000-0005-0000-0000-00002B030000}"/>
    <cellStyle name="40% - Ênfase6 6 2 2" xfId="16319" xr:uid="{C9880E86-3378-4D2A-A0D9-B42CCDED8A8B}"/>
    <cellStyle name="40% - Ênfase6 6 2 3" xfId="16320" xr:uid="{776ED5D0-8B1F-46CF-8244-BE7363945F5E}"/>
    <cellStyle name="40% - Ênfase6 6 2 4" xfId="16321" xr:uid="{775B242A-C6C3-441D-B090-E0789B549F5B}"/>
    <cellStyle name="40% - Ênfase6 6 2 5" xfId="16318" xr:uid="{B9C1075E-4EEC-476F-8F3D-8F306A915A8F}"/>
    <cellStyle name="40% - Ênfase6 6 3" xfId="7441" xr:uid="{00000000-0005-0000-0000-00002C030000}"/>
    <cellStyle name="40% - Ênfase6 6 4" xfId="6426" xr:uid="{00000000-0005-0000-0000-00002D030000}"/>
    <cellStyle name="40% - Ênfase6 6 5" xfId="16322" xr:uid="{6A5FB323-7065-4C7B-A162-8434585946DD}"/>
    <cellStyle name="40% - Ênfase6 7" xfId="5614" xr:uid="{00000000-0005-0000-0000-00002E030000}"/>
    <cellStyle name="40% - Ênfase6 7 2" xfId="7442" xr:uid="{00000000-0005-0000-0000-00002F030000}"/>
    <cellStyle name="40% - Ênfase6 7 3" xfId="6428" xr:uid="{00000000-0005-0000-0000-000030030000}"/>
    <cellStyle name="40% - Ênfase6 7 4" xfId="16323" xr:uid="{249DA1FE-93E2-4048-B40C-81052AC507D5}"/>
    <cellStyle name="40% - Ênfase6 8" xfId="5641" xr:uid="{00000000-0005-0000-0000-000031030000}"/>
    <cellStyle name="40% - Ênfase6 8 2" xfId="16325" xr:uid="{5F951BDF-028A-4A86-B1BD-866FA39FD49A}"/>
    <cellStyle name="40% - Ênfase6 8 3" xfId="16326" xr:uid="{0D8BC67B-8D4A-47BB-A226-097E5279AFB6}"/>
    <cellStyle name="40% - Ênfase6 8 4" xfId="16327" xr:uid="{3168849A-582D-4A22-A945-EEB60874AC06}"/>
    <cellStyle name="40% - Ênfase6 8 5" xfId="16324" xr:uid="{C5BD642D-18E9-45A9-BD5F-B4468FAC0063}"/>
    <cellStyle name="40% - Ênfase6 9" xfId="5667" xr:uid="{00000000-0005-0000-0000-000032030000}"/>
    <cellStyle name="40% - Ênfase6 9 2" xfId="16329" xr:uid="{329100CF-60E4-4382-AE52-DE17A0712884}"/>
    <cellStyle name="40% - Ênfase6 9 3" xfId="16330" xr:uid="{FD0DADA9-595A-472E-869B-63965FD2F179}"/>
    <cellStyle name="40% - Ênfase6 9 4" xfId="16331" xr:uid="{CBF719B1-23ED-470F-A94C-79D03FE1DFD5}"/>
    <cellStyle name="40% - Ênfase6 9 5" xfId="16328" xr:uid="{CEFAC26A-F41E-4038-AABD-0A33FD36D367}"/>
    <cellStyle name="40% - Énfasis1" xfId="273" xr:uid="{00000000-0005-0000-0000-000033030000}"/>
    <cellStyle name="40% - Énfasis1 2" xfId="274" xr:uid="{00000000-0005-0000-0000-000034030000}"/>
    <cellStyle name="40% - Énfasis1 3" xfId="275" xr:uid="{00000000-0005-0000-0000-000035030000}"/>
    <cellStyle name="40% - Énfasis1 4" xfId="276" xr:uid="{00000000-0005-0000-0000-000036030000}"/>
    <cellStyle name="40% - Énfasis1 5" xfId="277" xr:uid="{00000000-0005-0000-0000-000037030000}"/>
    <cellStyle name="40% - Énfasis1 6" xfId="278" xr:uid="{00000000-0005-0000-0000-000038030000}"/>
    <cellStyle name="40% - Énfasis1 7" xfId="279" xr:uid="{00000000-0005-0000-0000-000039030000}"/>
    <cellStyle name="40% - Énfasis2" xfId="280" xr:uid="{00000000-0005-0000-0000-00003A030000}"/>
    <cellStyle name="40% - Énfasis2 2" xfId="281" xr:uid="{00000000-0005-0000-0000-00003B030000}"/>
    <cellStyle name="40% - Énfasis2 3" xfId="282" xr:uid="{00000000-0005-0000-0000-00003C030000}"/>
    <cellStyle name="40% - Énfasis2 4" xfId="283" xr:uid="{00000000-0005-0000-0000-00003D030000}"/>
    <cellStyle name="40% - Énfasis2 5" xfId="284" xr:uid="{00000000-0005-0000-0000-00003E030000}"/>
    <cellStyle name="40% - Énfasis2 6" xfId="285" xr:uid="{00000000-0005-0000-0000-00003F030000}"/>
    <cellStyle name="40% - Énfasis2 7" xfId="286" xr:uid="{00000000-0005-0000-0000-000040030000}"/>
    <cellStyle name="40% - Énfasis3" xfId="287" xr:uid="{00000000-0005-0000-0000-000041030000}"/>
    <cellStyle name="40% - Énfasis3 2" xfId="288" xr:uid="{00000000-0005-0000-0000-000042030000}"/>
    <cellStyle name="40% - Énfasis3 3" xfId="289" xr:uid="{00000000-0005-0000-0000-000043030000}"/>
    <cellStyle name="40% - Énfasis3 4" xfId="290" xr:uid="{00000000-0005-0000-0000-000044030000}"/>
    <cellStyle name="40% - Énfasis3 5" xfId="291" xr:uid="{00000000-0005-0000-0000-000045030000}"/>
    <cellStyle name="40% - Énfasis3 6" xfId="292" xr:uid="{00000000-0005-0000-0000-000046030000}"/>
    <cellStyle name="40% - Énfasis3 7" xfId="293" xr:uid="{00000000-0005-0000-0000-000047030000}"/>
    <cellStyle name="40% - Énfasis4" xfId="294" xr:uid="{00000000-0005-0000-0000-000048030000}"/>
    <cellStyle name="40% - Énfasis4 2" xfId="295" xr:uid="{00000000-0005-0000-0000-000049030000}"/>
    <cellStyle name="40% - Énfasis4 3" xfId="296" xr:uid="{00000000-0005-0000-0000-00004A030000}"/>
    <cellStyle name="40% - Énfasis4 4" xfId="297" xr:uid="{00000000-0005-0000-0000-00004B030000}"/>
    <cellStyle name="40% - Énfasis4 5" xfId="298" xr:uid="{00000000-0005-0000-0000-00004C030000}"/>
    <cellStyle name="40% - Énfasis4 6" xfId="299" xr:uid="{00000000-0005-0000-0000-00004D030000}"/>
    <cellStyle name="40% - Énfasis4 7" xfId="300" xr:uid="{00000000-0005-0000-0000-00004E030000}"/>
    <cellStyle name="40% - Énfasis5" xfId="301" xr:uid="{00000000-0005-0000-0000-00004F030000}"/>
    <cellStyle name="40% - Énfasis5 2" xfId="302" xr:uid="{00000000-0005-0000-0000-000050030000}"/>
    <cellStyle name="40% - Énfasis5 3" xfId="303" xr:uid="{00000000-0005-0000-0000-000051030000}"/>
    <cellStyle name="40% - Énfasis5 4" xfId="304" xr:uid="{00000000-0005-0000-0000-000052030000}"/>
    <cellStyle name="40% - Énfasis5 5" xfId="305" xr:uid="{00000000-0005-0000-0000-000053030000}"/>
    <cellStyle name="40% - Énfasis5 6" xfId="306" xr:uid="{00000000-0005-0000-0000-000054030000}"/>
    <cellStyle name="40% - Énfasis5 7" xfId="307" xr:uid="{00000000-0005-0000-0000-000055030000}"/>
    <cellStyle name="40% - Énfasis6" xfId="308" xr:uid="{00000000-0005-0000-0000-000056030000}"/>
    <cellStyle name="40% - Énfasis6 2" xfId="309" xr:uid="{00000000-0005-0000-0000-000057030000}"/>
    <cellStyle name="40% - Énfasis6 3" xfId="310" xr:uid="{00000000-0005-0000-0000-000058030000}"/>
    <cellStyle name="40% - Énfasis6 4" xfId="311" xr:uid="{00000000-0005-0000-0000-000059030000}"/>
    <cellStyle name="40% - Énfasis6 5" xfId="312" xr:uid="{00000000-0005-0000-0000-00005A030000}"/>
    <cellStyle name="40% - Énfasis6 6" xfId="313" xr:uid="{00000000-0005-0000-0000-00005B030000}"/>
    <cellStyle name="40% - Énfasis6 7" xfId="314" xr:uid="{00000000-0005-0000-0000-00005C030000}"/>
    <cellStyle name="60% - Accent1" xfId="26" xr:uid="{00000000-0005-0000-0000-00005D030000}"/>
    <cellStyle name="60% - Accent1 2" xfId="15231" xr:uid="{F6AD2F45-D2BC-47A2-92CA-08E4629F671E}"/>
    <cellStyle name="60% - Accent2" xfId="27" xr:uid="{00000000-0005-0000-0000-00005E030000}"/>
    <cellStyle name="60% - Accent2 2" xfId="15232" xr:uid="{FB2E907D-75A6-49F9-A234-771551429B43}"/>
    <cellStyle name="60% - Accent3" xfId="28" xr:uid="{00000000-0005-0000-0000-00005F030000}"/>
    <cellStyle name="60% - Accent3 2" xfId="15233" xr:uid="{2918C8F8-25E9-45C4-8598-2A0654C940F6}"/>
    <cellStyle name="60% - Accent4" xfId="29" xr:uid="{00000000-0005-0000-0000-000060030000}"/>
    <cellStyle name="60% - Accent4 2" xfId="15234" xr:uid="{37A4624C-7B70-4189-A7EB-7E5861660026}"/>
    <cellStyle name="60% - Accent5" xfId="30" xr:uid="{00000000-0005-0000-0000-000061030000}"/>
    <cellStyle name="60% - Accent5 2" xfId="15235" xr:uid="{4C4615B8-D50E-4182-A4C6-AEFAD4724020}"/>
    <cellStyle name="60% - Accent6" xfId="31" xr:uid="{00000000-0005-0000-0000-000062030000}"/>
    <cellStyle name="60% - Accent6 2" xfId="15236" xr:uid="{F953C9AF-716C-4B4F-A80F-7FF39C59886B}"/>
    <cellStyle name="60% - Cor1" xfId="16332" xr:uid="{1BF83BEB-AE51-4C40-80E5-B5890A258565}"/>
    <cellStyle name="60% - Cor2" xfId="16333" xr:uid="{4B0AE5A0-0AD9-46DD-8EE6-5118C002A4A5}"/>
    <cellStyle name="60% - Cor3" xfId="16334" xr:uid="{E08F5222-1173-4BDF-AE50-47CE8654EBD1}"/>
    <cellStyle name="60% - Cor4" xfId="16335" xr:uid="{05D44454-1E6A-4BE9-8AC7-F9C1861D4D73}"/>
    <cellStyle name="60% - Cor5" xfId="16336" xr:uid="{26EE1037-A551-42F2-9089-69523DA0BECF}"/>
    <cellStyle name="60% - Cor6" xfId="16337" xr:uid="{50E5DA19-F8E3-4A29-A93D-9018A358EF24}"/>
    <cellStyle name="60% - Ênfase1 10" xfId="5737" xr:uid="{00000000-0005-0000-0000-000063030000}"/>
    <cellStyle name="60% - Ênfase1 10 2" xfId="15237" xr:uid="{F378B88A-47D2-4018-8FC0-29E345448BF3}"/>
    <cellStyle name="60% - Ênfase1 11" xfId="5818" xr:uid="{00000000-0005-0000-0000-000064030000}"/>
    <cellStyle name="60% - Ênfase1 12" xfId="5714" xr:uid="{00000000-0005-0000-0000-000065030000}"/>
    <cellStyle name="60% - Ênfase1 13" xfId="5840" xr:uid="{00000000-0005-0000-0000-000066030000}"/>
    <cellStyle name="60% - Ênfase1 14" xfId="5869" xr:uid="{00000000-0005-0000-0000-000067030000}"/>
    <cellStyle name="60% - Ênfase1 15" xfId="5928" xr:uid="{00000000-0005-0000-0000-000068030000}"/>
    <cellStyle name="60% - Ênfase1 16" xfId="5970" xr:uid="{00000000-0005-0000-0000-000069030000}"/>
    <cellStyle name="60% - Ênfase1 17" xfId="6016" xr:uid="{00000000-0005-0000-0000-00006A030000}"/>
    <cellStyle name="60% - Ênfase1 2" xfId="32" xr:uid="{00000000-0005-0000-0000-00006B030000}"/>
    <cellStyle name="60% - Ênfase1 2 2" xfId="4967" xr:uid="{00000000-0005-0000-0000-00006C030000}"/>
    <cellStyle name="60% - Ênfase1 2 2 2" xfId="6430" xr:uid="{00000000-0005-0000-0000-00006D030000}"/>
    <cellStyle name="60% - Ênfase1 2 2 2 2" xfId="6431" xr:uid="{00000000-0005-0000-0000-00006E030000}"/>
    <cellStyle name="60% - Ênfase1 2 2 2 2 2" xfId="6432" xr:uid="{00000000-0005-0000-0000-00006F030000}"/>
    <cellStyle name="60% - Ênfase1 2 2 2 2 2 2" xfId="6433" xr:uid="{00000000-0005-0000-0000-000070030000}"/>
    <cellStyle name="60% - Ênfase1 2 2 2 2 2 2 2" xfId="6434" xr:uid="{00000000-0005-0000-0000-000071030000}"/>
    <cellStyle name="60% - Ênfase1 2 2 2 2 2 2 2 2" xfId="6435" xr:uid="{00000000-0005-0000-0000-000072030000}"/>
    <cellStyle name="60% - Ênfase1 2 2 2 2 2 2 3" xfId="6436" xr:uid="{00000000-0005-0000-0000-000073030000}"/>
    <cellStyle name="60% - Ênfase1 2 2 2 2 2 3" xfId="6437" xr:uid="{00000000-0005-0000-0000-000074030000}"/>
    <cellStyle name="60% - Ênfase1 2 2 2 2 2 3 2" xfId="6438" xr:uid="{00000000-0005-0000-0000-000075030000}"/>
    <cellStyle name="60% - Ênfase1 2 2 2 2 3" xfId="6439" xr:uid="{00000000-0005-0000-0000-000076030000}"/>
    <cellStyle name="60% - Ênfase1 2 2 2 2 3 2" xfId="6440" xr:uid="{00000000-0005-0000-0000-000077030000}"/>
    <cellStyle name="60% - Ênfase1 2 2 2 3" xfId="6441" xr:uid="{00000000-0005-0000-0000-000078030000}"/>
    <cellStyle name="60% - Ênfase1 2 2 2 4" xfId="6442" xr:uid="{00000000-0005-0000-0000-000079030000}"/>
    <cellStyle name="60% - Ênfase1 2 2 2 4 2" xfId="6443" xr:uid="{00000000-0005-0000-0000-00007A030000}"/>
    <cellStyle name="60% - Ênfase1 2 2 3" xfId="6444" xr:uid="{00000000-0005-0000-0000-00007B030000}"/>
    <cellStyle name="60% - Ênfase1 2 2 4" xfId="6445" xr:uid="{00000000-0005-0000-0000-00007C030000}"/>
    <cellStyle name="60% - Ênfase1 2 2 4 2" xfId="6446" xr:uid="{00000000-0005-0000-0000-00007D030000}"/>
    <cellStyle name="60% - Ênfase1 2 3" xfId="4968" xr:uid="{00000000-0005-0000-0000-00007E030000}"/>
    <cellStyle name="60% - Ênfase1 2 3 2" xfId="16338" xr:uid="{5EC48385-CD44-43AE-AF45-2CD5C6829ED8}"/>
    <cellStyle name="60% - Ênfase1 2 4" xfId="4966" xr:uid="{00000000-0005-0000-0000-00007F030000}"/>
    <cellStyle name="60% - Ênfase1 2 5" xfId="6447" xr:uid="{00000000-0005-0000-0000-000080030000}"/>
    <cellStyle name="60% - Ênfase1 2 6" xfId="6448" xr:uid="{00000000-0005-0000-0000-000081030000}"/>
    <cellStyle name="60% - Ênfase1 2 6 2" xfId="6449" xr:uid="{00000000-0005-0000-0000-000082030000}"/>
    <cellStyle name="60% - Ênfase1 2 7" xfId="6429" xr:uid="{00000000-0005-0000-0000-000083030000}"/>
    <cellStyle name="60% - Ênfase1 2 8" xfId="15375" xr:uid="{CAA34D38-CCE2-4B77-A9CA-D42406BCAFBF}"/>
    <cellStyle name="60% - Ênfase1 3" xfId="4969" xr:uid="{00000000-0005-0000-0000-000084030000}"/>
    <cellStyle name="60% - Ênfase1 3 2" xfId="6451" xr:uid="{00000000-0005-0000-0000-000085030000}"/>
    <cellStyle name="60% - Ênfase1 3 3" xfId="6452" xr:uid="{00000000-0005-0000-0000-000086030000}"/>
    <cellStyle name="60% - Ênfase1 3 4" xfId="6453" xr:uid="{00000000-0005-0000-0000-000087030000}"/>
    <cellStyle name="60% - Ênfase1 3 5" xfId="6450" xr:uid="{00000000-0005-0000-0000-000088030000}"/>
    <cellStyle name="60% - Ênfase1 4" xfId="4970" xr:uid="{00000000-0005-0000-0000-000089030000}"/>
    <cellStyle name="60% - Ênfase1 4 2" xfId="6455" xr:uid="{00000000-0005-0000-0000-00008A030000}"/>
    <cellStyle name="60% - Ênfase1 4 3" xfId="6456" xr:uid="{00000000-0005-0000-0000-00008B030000}"/>
    <cellStyle name="60% - Ênfase1 4 4" xfId="6454" xr:uid="{00000000-0005-0000-0000-00008C030000}"/>
    <cellStyle name="60% - Ênfase1 5" xfId="5509" xr:uid="{00000000-0005-0000-0000-00008D030000}"/>
    <cellStyle name="60% - Ênfase1 5 2" xfId="6458" xr:uid="{00000000-0005-0000-0000-00008E030000}"/>
    <cellStyle name="60% - Ênfase1 5 3" xfId="6457" xr:uid="{00000000-0005-0000-0000-00008F030000}"/>
    <cellStyle name="60% - Ênfase1 6" xfId="5589" xr:uid="{00000000-0005-0000-0000-000090030000}"/>
    <cellStyle name="60% - Ênfase1 6 2" xfId="6460" xr:uid="{00000000-0005-0000-0000-000091030000}"/>
    <cellStyle name="60% - Ênfase1 6 3" xfId="7443" xr:uid="{00000000-0005-0000-0000-000092030000}"/>
    <cellStyle name="60% - Ênfase1 6 4" xfId="6459" xr:uid="{00000000-0005-0000-0000-000093030000}"/>
    <cellStyle name="60% - Ênfase1 7" xfId="5611" xr:uid="{00000000-0005-0000-0000-000094030000}"/>
    <cellStyle name="60% - Ênfase1 7 2" xfId="7444" xr:uid="{00000000-0005-0000-0000-000095030000}"/>
    <cellStyle name="60% - Ênfase1 7 3" xfId="6461" xr:uid="{00000000-0005-0000-0000-000096030000}"/>
    <cellStyle name="60% - Ênfase1 8" xfId="5634" xr:uid="{00000000-0005-0000-0000-000097030000}"/>
    <cellStyle name="60% - Ênfase1 9" xfId="5661" xr:uid="{00000000-0005-0000-0000-000098030000}"/>
    <cellStyle name="60% - Ênfase2 10" xfId="5738" xr:uid="{00000000-0005-0000-0000-000099030000}"/>
    <cellStyle name="60% - Ênfase2 10 2" xfId="15238" xr:uid="{68E692C7-CDA4-46A5-9F49-C6D51306128D}"/>
    <cellStyle name="60% - Ênfase2 11" xfId="5817" xr:uid="{00000000-0005-0000-0000-00009A030000}"/>
    <cellStyle name="60% - Ênfase2 12" xfId="5715" xr:uid="{00000000-0005-0000-0000-00009B030000}"/>
    <cellStyle name="60% - Ênfase2 13" xfId="5837" xr:uid="{00000000-0005-0000-0000-00009C030000}"/>
    <cellStyle name="60% - Ênfase2 14" xfId="5866" xr:uid="{00000000-0005-0000-0000-00009D030000}"/>
    <cellStyle name="60% - Ênfase2 15" xfId="5929" xr:uid="{00000000-0005-0000-0000-00009E030000}"/>
    <cellStyle name="60% - Ênfase2 16" xfId="5969" xr:uid="{00000000-0005-0000-0000-00009F030000}"/>
    <cellStyle name="60% - Ênfase2 17" xfId="6020" xr:uid="{00000000-0005-0000-0000-0000A0030000}"/>
    <cellStyle name="60% - Ênfase2 2" xfId="33" xr:uid="{00000000-0005-0000-0000-0000A1030000}"/>
    <cellStyle name="60% - Ênfase2 2 2" xfId="4971" xr:uid="{00000000-0005-0000-0000-0000A2030000}"/>
    <cellStyle name="60% - Ênfase2 2 2 2" xfId="6463" xr:uid="{00000000-0005-0000-0000-0000A3030000}"/>
    <cellStyle name="60% - Ênfase2 2 2 2 2" xfId="6464" xr:uid="{00000000-0005-0000-0000-0000A4030000}"/>
    <cellStyle name="60% - Ênfase2 2 2 2 2 2" xfId="6465" xr:uid="{00000000-0005-0000-0000-0000A5030000}"/>
    <cellStyle name="60% - Ênfase2 2 2 2 2 2 2" xfId="6466" xr:uid="{00000000-0005-0000-0000-0000A6030000}"/>
    <cellStyle name="60% - Ênfase2 2 2 2 2 2 2 2" xfId="6467" xr:uid="{00000000-0005-0000-0000-0000A7030000}"/>
    <cellStyle name="60% - Ênfase2 2 2 2 2 2 2 2 2" xfId="6468" xr:uid="{00000000-0005-0000-0000-0000A8030000}"/>
    <cellStyle name="60% - Ênfase2 2 2 2 2 2 2 3" xfId="6469" xr:uid="{00000000-0005-0000-0000-0000A9030000}"/>
    <cellStyle name="60% - Ênfase2 2 2 2 2 2 3" xfId="6470" xr:uid="{00000000-0005-0000-0000-0000AA030000}"/>
    <cellStyle name="60% - Ênfase2 2 2 2 2 2 3 2" xfId="6471" xr:uid="{00000000-0005-0000-0000-0000AB030000}"/>
    <cellStyle name="60% - Ênfase2 2 2 2 2 3" xfId="6472" xr:uid="{00000000-0005-0000-0000-0000AC030000}"/>
    <cellStyle name="60% - Ênfase2 2 2 2 2 3 2" xfId="6473" xr:uid="{00000000-0005-0000-0000-0000AD030000}"/>
    <cellStyle name="60% - Ênfase2 2 2 2 3" xfId="6474" xr:uid="{00000000-0005-0000-0000-0000AE030000}"/>
    <cellStyle name="60% - Ênfase2 2 2 2 4" xfId="6475" xr:uid="{00000000-0005-0000-0000-0000AF030000}"/>
    <cellStyle name="60% - Ênfase2 2 2 2 4 2" xfId="6476" xr:uid="{00000000-0005-0000-0000-0000B0030000}"/>
    <cellStyle name="60% - Ênfase2 2 2 3" xfId="6477" xr:uid="{00000000-0005-0000-0000-0000B1030000}"/>
    <cellStyle name="60% - Ênfase2 2 2 4" xfId="6478" xr:uid="{00000000-0005-0000-0000-0000B2030000}"/>
    <cellStyle name="60% - Ênfase2 2 2 4 2" xfId="6479" xr:uid="{00000000-0005-0000-0000-0000B3030000}"/>
    <cellStyle name="60% - Ênfase2 2 3" xfId="4972" xr:uid="{00000000-0005-0000-0000-0000B4030000}"/>
    <cellStyle name="60% - Ênfase2 2 3 2" xfId="16339" xr:uid="{C5FA9155-80FB-443D-AE4A-DC30B089400E}"/>
    <cellStyle name="60% - Ênfase2 2 4" xfId="6480" xr:uid="{00000000-0005-0000-0000-0000B5030000}"/>
    <cellStyle name="60% - Ênfase2 2 5" xfId="6481" xr:uid="{00000000-0005-0000-0000-0000B6030000}"/>
    <cellStyle name="60% - Ênfase2 2 6" xfId="6482" xr:uid="{00000000-0005-0000-0000-0000B7030000}"/>
    <cellStyle name="60% - Ênfase2 2 6 2" xfId="6483" xr:uid="{00000000-0005-0000-0000-0000B8030000}"/>
    <cellStyle name="60% - Ênfase2 2 7" xfId="6462" xr:uid="{00000000-0005-0000-0000-0000B9030000}"/>
    <cellStyle name="60% - Ênfase2 2 8" xfId="15376" xr:uid="{C9E3AFBC-5F37-44D0-BBFC-37FA5F5154A1}"/>
    <cellStyle name="60% - Ênfase2 3" xfId="4973" xr:uid="{00000000-0005-0000-0000-0000BA030000}"/>
    <cellStyle name="60% - Ênfase2 3 2" xfId="6485" xr:uid="{00000000-0005-0000-0000-0000BB030000}"/>
    <cellStyle name="60% - Ênfase2 3 3" xfId="6486" xr:uid="{00000000-0005-0000-0000-0000BC030000}"/>
    <cellStyle name="60% - Ênfase2 3 4" xfId="6487" xr:uid="{00000000-0005-0000-0000-0000BD030000}"/>
    <cellStyle name="60% - Ênfase2 3 5" xfId="6484" xr:uid="{00000000-0005-0000-0000-0000BE030000}"/>
    <cellStyle name="60% - Ênfase2 4" xfId="4974" xr:uid="{00000000-0005-0000-0000-0000BF030000}"/>
    <cellStyle name="60% - Ênfase2 4 2" xfId="6489" xr:uid="{00000000-0005-0000-0000-0000C0030000}"/>
    <cellStyle name="60% - Ênfase2 4 3" xfId="6490" xr:uid="{00000000-0005-0000-0000-0000C1030000}"/>
    <cellStyle name="60% - Ênfase2 4 4" xfId="6488" xr:uid="{00000000-0005-0000-0000-0000C2030000}"/>
    <cellStyle name="60% - Ênfase2 5" xfId="5510" xr:uid="{00000000-0005-0000-0000-0000C3030000}"/>
    <cellStyle name="60% - Ênfase2 5 2" xfId="6492" xr:uid="{00000000-0005-0000-0000-0000C4030000}"/>
    <cellStyle name="60% - Ênfase2 5 3" xfId="6491" xr:uid="{00000000-0005-0000-0000-0000C5030000}"/>
    <cellStyle name="60% - Ênfase2 6" xfId="5588" xr:uid="{00000000-0005-0000-0000-0000C6030000}"/>
    <cellStyle name="60% - Ênfase2 6 2" xfId="6494" xr:uid="{00000000-0005-0000-0000-0000C7030000}"/>
    <cellStyle name="60% - Ênfase2 6 3" xfId="7445" xr:uid="{00000000-0005-0000-0000-0000C8030000}"/>
    <cellStyle name="60% - Ênfase2 6 4" xfId="6493" xr:uid="{00000000-0005-0000-0000-0000C9030000}"/>
    <cellStyle name="60% - Ênfase2 7" xfId="5610" xr:uid="{00000000-0005-0000-0000-0000CA030000}"/>
    <cellStyle name="60% - Ênfase2 7 2" xfId="7446" xr:uid="{00000000-0005-0000-0000-0000CB030000}"/>
    <cellStyle name="60% - Ênfase2 7 3" xfId="6495" xr:uid="{00000000-0005-0000-0000-0000CC030000}"/>
    <cellStyle name="60% - Ênfase2 8" xfId="5631" xr:uid="{00000000-0005-0000-0000-0000CD030000}"/>
    <cellStyle name="60% - Ênfase2 9" xfId="5658" xr:uid="{00000000-0005-0000-0000-0000CE030000}"/>
    <cellStyle name="60% - Ênfase3 10" xfId="5739" xr:uid="{00000000-0005-0000-0000-0000CF030000}"/>
    <cellStyle name="60% - Ênfase3 10 2" xfId="15239" xr:uid="{4F40374B-57F2-4699-BE28-B58D70C1A371}"/>
    <cellStyle name="60% - Ênfase3 11" xfId="5816" xr:uid="{00000000-0005-0000-0000-0000D0030000}"/>
    <cellStyle name="60% - Ênfase3 12" xfId="5716" xr:uid="{00000000-0005-0000-0000-0000D1030000}"/>
    <cellStyle name="60% - Ênfase3 13" xfId="5836" xr:uid="{00000000-0005-0000-0000-0000D2030000}"/>
    <cellStyle name="60% - Ênfase3 14" xfId="5865" xr:uid="{00000000-0005-0000-0000-0000D3030000}"/>
    <cellStyle name="60% - Ênfase3 15" xfId="5930" xr:uid="{00000000-0005-0000-0000-0000D4030000}"/>
    <cellStyle name="60% - Ênfase3 16" xfId="5968" xr:uid="{00000000-0005-0000-0000-0000D5030000}"/>
    <cellStyle name="60% - Ênfase3 17" xfId="6024" xr:uid="{00000000-0005-0000-0000-0000D6030000}"/>
    <cellStyle name="60% - Ênfase3 2" xfId="34" xr:uid="{00000000-0005-0000-0000-0000D7030000}"/>
    <cellStyle name="60% - Ênfase3 2 2" xfId="4976" xr:uid="{00000000-0005-0000-0000-0000D8030000}"/>
    <cellStyle name="60% - Ênfase3 2 2 2" xfId="6497" xr:uid="{00000000-0005-0000-0000-0000D9030000}"/>
    <cellStyle name="60% - Ênfase3 2 2 2 2" xfId="6498" xr:uid="{00000000-0005-0000-0000-0000DA030000}"/>
    <cellStyle name="60% - Ênfase3 2 2 2 2 2" xfId="6499" xr:uid="{00000000-0005-0000-0000-0000DB030000}"/>
    <cellStyle name="60% - Ênfase3 2 2 2 2 2 2" xfId="6500" xr:uid="{00000000-0005-0000-0000-0000DC030000}"/>
    <cellStyle name="60% - Ênfase3 2 2 2 2 2 2 2" xfId="6501" xr:uid="{00000000-0005-0000-0000-0000DD030000}"/>
    <cellStyle name="60% - Ênfase3 2 2 2 2 2 2 2 2" xfId="6502" xr:uid="{00000000-0005-0000-0000-0000DE030000}"/>
    <cellStyle name="60% - Ênfase3 2 2 2 2 2 2 3" xfId="6503" xr:uid="{00000000-0005-0000-0000-0000DF030000}"/>
    <cellStyle name="60% - Ênfase3 2 2 2 2 2 3" xfId="6504" xr:uid="{00000000-0005-0000-0000-0000E0030000}"/>
    <cellStyle name="60% - Ênfase3 2 2 2 2 2 3 2" xfId="6505" xr:uid="{00000000-0005-0000-0000-0000E1030000}"/>
    <cellStyle name="60% - Ênfase3 2 2 2 2 3" xfId="6506" xr:uid="{00000000-0005-0000-0000-0000E2030000}"/>
    <cellStyle name="60% - Ênfase3 2 2 2 2 3 2" xfId="6507" xr:uid="{00000000-0005-0000-0000-0000E3030000}"/>
    <cellStyle name="60% - Ênfase3 2 2 2 3" xfId="6508" xr:uid="{00000000-0005-0000-0000-0000E4030000}"/>
    <cellStyle name="60% - Ênfase3 2 2 2 4" xfId="6509" xr:uid="{00000000-0005-0000-0000-0000E5030000}"/>
    <cellStyle name="60% - Ênfase3 2 2 2 4 2" xfId="6510" xr:uid="{00000000-0005-0000-0000-0000E6030000}"/>
    <cellStyle name="60% - Ênfase3 2 2 3" xfId="6511" xr:uid="{00000000-0005-0000-0000-0000E7030000}"/>
    <cellStyle name="60% - Ênfase3 2 2 4" xfId="6512" xr:uid="{00000000-0005-0000-0000-0000E8030000}"/>
    <cellStyle name="60% - Ênfase3 2 2 4 2" xfId="6513" xr:uid="{00000000-0005-0000-0000-0000E9030000}"/>
    <cellStyle name="60% - Ênfase3 2 3" xfId="4977" xr:uid="{00000000-0005-0000-0000-0000EA030000}"/>
    <cellStyle name="60% - Ênfase3 2 3 2" xfId="16340" xr:uid="{2920E571-D801-419C-9772-C6FB3679463E}"/>
    <cellStyle name="60% - Ênfase3 2 4" xfId="4975" xr:uid="{00000000-0005-0000-0000-0000EB030000}"/>
    <cellStyle name="60% - Ênfase3 2 5" xfId="6514" xr:uid="{00000000-0005-0000-0000-0000EC030000}"/>
    <cellStyle name="60% - Ênfase3 2 6" xfId="6515" xr:uid="{00000000-0005-0000-0000-0000ED030000}"/>
    <cellStyle name="60% - Ênfase3 2 6 2" xfId="6516" xr:uid="{00000000-0005-0000-0000-0000EE030000}"/>
    <cellStyle name="60% - Ênfase3 2 7" xfId="6496" xr:uid="{00000000-0005-0000-0000-0000EF030000}"/>
    <cellStyle name="60% - Ênfase3 2 8" xfId="15377" xr:uid="{DE5F7777-9D46-4619-A8D4-513703A327AD}"/>
    <cellStyle name="60% - Ênfase3 3" xfId="4978" xr:uid="{00000000-0005-0000-0000-0000F0030000}"/>
    <cellStyle name="60% - Ênfase3 3 2" xfId="6518" xr:uid="{00000000-0005-0000-0000-0000F1030000}"/>
    <cellStyle name="60% - Ênfase3 3 3" xfId="6519" xr:uid="{00000000-0005-0000-0000-0000F2030000}"/>
    <cellStyle name="60% - Ênfase3 3 4" xfId="6520" xr:uid="{00000000-0005-0000-0000-0000F3030000}"/>
    <cellStyle name="60% - Ênfase3 3 5" xfId="6517" xr:uid="{00000000-0005-0000-0000-0000F4030000}"/>
    <cellStyle name="60% - Ênfase3 4" xfId="4979" xr:uid="{00000000-0005-0000-0000-0000F5030000}"/>
    <cellStyle name="60% - Ênfase3 4 2" xfId="6522" xr:uid="{00000000-0005-0000-0000-0000F6030000}"/>
    <cellStyle name="60% - Ênfase3 4 3" xfId="6523" xr:uid="{00000000-0005-0000-0000-0000F7030000}"/>
    <cellStyle name="60% - Ênfase3 4 4" xfId="6521" xr:uid="{00000000-0005-0000-0000-0000F8030000}"/>
    <cellStyle name="60% - Ênfase3 5" xfId="5511" xr:uid="{00000000-0005-0000-0000-0000F9030000}"/>
    <cellStyle name="60% - Ênfase3 5 2" xfId="6525" xr:uid="{00000000-0005-0000-0000-0000FA030000}"/>
    <cellStyle name="60% - Ênfase3 5 3" xfId="6524" xr:uid="{00000000-0005-0000-0000-0000FB030000}"/>
    <cellStyle name="60% - Ênfase3 6" xfId="5587" xr:uid="{00000000-0005-0000-0000-0000FC030000}"/>
    <cellStyle name="60% - Ênfase3 6 2" xfId="6527" xr:uid="{00000000-0005-0000-0000-0000FD030000}"/>
    <cellStyle name="60% - Ênfase3 6 3" xfId="7447" xr:uid="{00000000-0005-0000-0000-0000FE030000}"/>
    <cellStyle name="60% - Ênfase3 6 4" xfId="6526" xr:uid="{00000000-0005-0000-0000-0000FF030000}"/>
    <cellStyle name="60% - Ênfase3 7" xfId="5609" xr:uid="{00000000-0005-0000-0000-000000040000}"/>
    <cellStyle name="60% - Ênfase3 7 2" xfId="7448" xr:uid="{00000000-0005-0000-0000-000001040000}"/>
    <cellStyle name="60% - Ênfase3 7 3" xfId="6528" xr:uid="{00000000-0005-0000-0000-000002040000}"/>
    <cellStyle name="60% - Ênfase3 8" xfId="5630" xr:uid="{00000000-0005-0000-0000-000003040000}"/>
    <cellStyle name="60% - Ênfase3 9" xfId="5657" xr:uid="{00000000-0005-0000-0000-000004040000}"/>
    <cellStyle name="60% - Ênfase4 10" xfId="5740" xr:uid="{00000000-0005-0000-0000-000005040000}"/>
    <cellStyle name="60% - Ênfase4 10 2" xfId="15240" xr:uid="{B39B01A6-A476-4EDA-962D-A4CE10FC7C1E}"/>
    <cellStyle name="60% - Ênfase4 11" xfId="5815" xr:uid="{00000000-0005-0000-0000-000006040000}"/>
    <cellStyle name="60% - Ênfase4 12" xfId="5717" xr:uid="{00000000-0005-0000-0000-000007040000}"/>
    <cellStyle name="60% - Ênfase4 13" xfId="5835" xr:uid="{00000000-0005-0000-0000-000008040000}"/>
    <cellStyle name="60% - Ênfase4 14" xfId="5864" xr:uid="{00000000-0005-0000-0000-000009040000}"/>
    <cellStyle name="60% - Ênfase4 15" xfId="5931" xr:uid="{00000000-0005-0000-0000-00000A040000}"/>
    <cellStyle name="60% - Ênfase4 16" xfId="5967" xr:uid="{00000000-0005-0000-0000-00000B040000}"/>
    <cellStyle name="60% - Ênfase4 17" xfId="6028" xr:uid="{00000000-0005-0000-0000-00000C040000}"/>
    <cellStyle name="60% - Ênfase4 2" xfId="35" xr:uid="{00000000-0005-0000-0000-00000D040000}"/>
    <cellStyle name="60% - Ênfase4 2 2" xfId="4981" xr:uid="{00000000-0005-0000-0000-00000E040000}"/>
    <cellStyle name="60% - Ênfase4 2 2 2" xfId="6530" xr:uid="{00000000-0005-0000-0000-00000F040000}"/>
    <cellStyle name="60% - Ênfase4 2 2 2 2" xfId="6531" xr:uid="{00000000-0005-0000-0000-000010040000}"/>
    <cellStyle name="60% - Ênfase4 2 2 2 2 2" xfId="6532" xr:uid="{00000000-0005-0000-0000-000011040000}"/>
    <cellStyle name="60% - Ênfase4 2 2 2 2 2 2" xfId="6533" xr:uid="{00000000-0005-0000-0000-000012040000}"/>
    <cellStyle name="60% - Ênfase4 2 2 2 2 2 2 2" xfId="6534" xr:uid="{00000000-0005-0000-0000-000013040000}"/>
    <cellStyle name="60% - Ênfase4 2 2 2 2 2 2 2 2" xfId="6535" xr:uid="{00000000-0005-0000-0000-000014040000}"/>
    <cellStyle name="60% - Ênfase4 2 2 2 2 2 2 3" xfId="6536" xr:uid="{00000000-0005-0000-0000-000015040000}"/>
    <cellStyle name="60% - Ênfase4 2 2 2 2 2 3" xfId="6537" xr:uid="{00000000-0005-0000-0000-000016040000}"/>
    <cellStyle name="60% - Ênfase4 2 2 2 2 2 3 2" xfId="6538" xr:uid="{00000000-0005-0000-0000-000017040000}"/>
    <cellStyle name="60% - Ênfase4 2 2 2 2 3" xfId="6539" xr:uid="{00000000-0005-0000-0000-000018040000}"/>
    <cellStyle name="60% - Ênfase4 2 2 2 2 3 2" xfId="6540" xr:uid="{00000000-0005-0000-0000-000019040000}"/>
    <cellStyle name="60% - Ênfase4 2 2 2 3" xfId="6541" xr:uid="{00000000-0005-0000-0000-00001A040000}"/>
    <cellStyle name="60% - Ênfase4 2 2 2 4" xfId="6542" xr:uid="{00000000-0005-0000-0000-00001B040000}"/>
    <cellStyle name="60% - Ênfase4 2 2 2 4 2" xfId="6543" xr:uid="{00000000-0005-0000-0000-00001C040000}"/>
    <cellStyle name="60% - Ênfase4 2 2 3" xfId="6544" xr:uid="{00000000-0005-0000-0000-00001D040000}"/>
    <cellStyle name="60% - Ênfase4 2 2 4" xfId="6545" xr:uid="{00000000-0005-0000-0000-00001E040000}"/>
    <cellStyle name="60% - Ênfase4 2 2 4 2" xfId="6546" xr:uid="{00000000-0005-0000-0000-00001F040000}"/>
    <cellStyle name="60% - Ênfase4 2 3" xfId="4982" xr:uid="{00000000-0005-0000-0000-000020040000}"/>
    <cellStyle name="60% - Ênfase4 2 3 2" xfId="16341" xr:uid="{620A0799-AE18-4EC9-9543-273566E19652}"/>
    <cellStyle name="60% - Ênfase4 2 4" xfId="4980" xr:uid="{00000000-0005-0000-0000-000021040000}"/>
    <cellStyle name="60% - Ênfase4 2 5" xfId="6547" xr:uid="{00000000-0005-0000-0000-000022040000}"/>
    <cellStyle name="60% - Ênfase4 2 6" xfId="6548" xr:uid="{00000000-0005-0000-0000-000023040000}"/>
    <cellStyle name="60% - Ênfase4 2 6 2" xfId="6549" xr:uid="{00000000-0005-0000-0000-000024040000}"/>
    <cellStyle name="60% - Ênfase4 2 7" xfId="6529" xr:uid="{00000000-0005-0000-0000-000025040000}"/>
    <cellStyle name="60% - Ênfase4 2 8" xfId="15378" xr:uid="{6C6D38F0-8A89-424C-8D51-965B8B85D044}"/>
    <cellStyle name="60% - Ênfase4 3" xfId="4983" xr:uid="{00000000-0005-0000-0000-000026040000}"/>
    <cellStyle name="60% - Ênfase4 3 2" xfId="6551" xr:uid="{00000000-0005-0000-0000-000027040000}"/>
    <cellStyle name="60% - Ênfase4 3 3" xfId="6552" xr:uid="{00000000-0005-0000-0000-000028040000}"/>
    <cellStyle name="60% - Ênfase4 3 4" xfId="6553" xr:uid="{00000000-0005-0000-0000-000029040000}"/>
    <cellStyle name="60% - Ênfase4 3 5" xfId="6550" xr:uid="{00000000-0005-0000-0000-00002A040000}"/>
    <cellStyle name="60% - Ênfase4 4" xfId="4984" xr:uid="{00000000-0005-0000-0000-00002B040000}"/>
    <cellStyle name="60% - Ênfase4 4 2" xfId="6555" xr:uid="{00000000-0005-0000-0000-00002C040000}"/>
    <cellStyle name="60% - Ênfase4 4 3" xfId="6556" xr:uid="{00000000-0005-0000-0000-00002D040000}"/>
    <cellStyle name="60% - Ênfase4 4 4" xfId="6554" xr:uid="{00000000-0005-0000-0000-00002E040000}"/>
    <cellStyle name="60% - Ênfase4 5" xfId="5512" xr:uid="{00000000-0005-0000-0000-00002F040000}"/>
    <cellStyle name="60% - Ênfase4 5 2" xfId="6558" xr:uid="{00000000-0005-0000-0000-000030040000}"/>
    <cellStyle name="60% - Ênfase4 5 3" xfId="6557" xr:uid="{00000000-0005-0000-0000-000031040000}"/>
    <cellStyle name="60% - Ênfase4 6" xfId="5586" xr:uid="{00000000-0005-0000-0000-000032040000}"/>
    <cellStyle name="60% - Ênfase4 6 2" xfId="6560" xr:uid="{00000000-0005-0000-0000-000033040000}"/>
    <cellStyle name="60% - Ênfase4 6 3" xfId="7449" xr:uid="{00000000-0005-0000-0000-000034040000}"/>
    <cellStyle name="60% - Ênfase4 6 4" xfId="6559" xr:uid="{00000000-0005-0000-0000-000035040000}"/>
    <cellStyle name="60% - Ênfase4 7" xfId="5608" xr:uid="{00000000-0005-0000-0000-000036040000}"/>
    <cellStyle name="60% - Ênfase4 7 2" xfId="7450" xr:uid="{00000000-0005-0000-0000-000037040000}"/>
    <cellStyle name="60% - Ênfase4 7 3" xfId="6561" xr:uid="{00000000-0005-0000-0000-000038040000}"/>
    <cellStyle name="60% - Ênfase4 8" xfId="5629" xr:uid="{00000000-0005-0000-0000-000039040000}"/>
    <cellStyle name="60% - Ênfase4 9" xfId="5656" xr:uid="{00000000-0005-0000-0000-00003A040000}"/>
    <cellStyle name="60% - Ênfase5 10" xfId="5741" xr:uid="{00000000-0005-0000-0000-00003B040000}"/>
    <cellStyle name="60% - Ênfase5 10 2" xfId="15241" xr:uid="{758CA632-A6F9-44BD-AABF-DDB9EA138729}"/>
    <cellStyle name="60% - Ênfase5 11" xfId="5814" xr:uid="{00000000-0005-0000-0000-00003C040000}"/>
    <cellStyle name="60% - Ênfase5 12" xfId="5718" xr:uid="{00000000-0005-0000-0000-00003D040000}"/>
    <cellStyle name="60% - Ênfase5 13" xfId="5834" xr:uid="{00000000-0005-0000-0000-00003E040000}"/>
    <cellStyle name="60% - Ênfase5 14" xfId="5863" xr:uid="{00000000-0005-0000-0000-00003F040000}"/>
    <cellStyle name="60% - Ênfase5 15" xfId="5932" xr:uid="{00000000-0005-0000-0000-000040040000}"/>
    <cellStyle name="60% - Ênfase5 16" xfId="5966" xr:uid="{00000000-0005-0000-0000-000041040000}"/>
    <cellStyle name="60% - Ênfase5 17" xfId="6032" xr:uid="{00000000-0005-0000-0000-000042040000}"/>
    <cellStyle name="60% - Ênfase5 2" xfId="36" xr:uid="{00000000-0005-0000-0000-000043040000}"/>
    <cellStyle name="60% - Ênfase5 2 2" xfId="4985" xr:uid="{00000000-0005-0000-0000-000044040000}"/>
    <cellStyle name="60% - Ênfase5 2 2 2" xfId="6563" xr:uid="{00000000-0005-0000-0000-000045040000}"/>
    <cellStyle name="60% - Ênfase5 2 2 2 2" xfId="6564" xr:uid="{00000000-0005-0000-0000-000046040000}"/>
    <cellStyle name="60% - Ênfase5 2 2 2 2 2" xfId="6565" xr:uid="{00000000-0005-0000-0000-000047040000}"/>
    <cellStyle name="60% - Ênfase5 2 2 2 2 2 2" xfId="6566" xr:uid="{00000000-0005-0000-0000-000048040000}"/>
    <cellStyle name="60% - Ênfase5 2 2 2 2 2 2 2" xfId="6567" xr:uid="{00000000-0005-0000-0000-000049040000}"/>
    <cellStyle name="60% - Ênfase5 2 2 2 2 2 2 2 2" xfId="6568" xr:uid="{00000000-0005-0000-0000-00004A040000}"/>
    <cellStyle name="60% - Ênfase5 2 2 2 2 2 2 3" xfId="6569" xr:uid="{00000000-0005-0000-0000-00004B040000}"/>
    <cellStyle name="60% - Ênfase5 2 2 2 2 2 3" xfId="6570" xr:uid="{00000000-0005-0000-0000-00004C040000}"/>
    <cellStyle name="60% - Ênfase5 2 2 2 2 2 3 2" xfId="6571" xr:uid="{00000000-0005-0000-0000-00004D040000}"/>
    <cellStyle name="60% - Ênfase5 2 2 2 2 3" xfId="6572" xr:uid="{00000000-0005-0000-0000-00004E040000}"/>
    <cellStyle name="60% - Ênfase5 2 2 2 2 3 2" xfId="6573" xr:uid="{00000000-0005-0000-0000-00004F040000}"/>
    <cellStyle name="60% - Ênfase5 2 2 2 3" xfId="6574" xr:uid="{00000000-0005-0000-0000-000050040000}"/>
    <cellStyle name="60% - Ênfase5 2 2 2 4" xfId="6575" xr:uid="{00000000-0005-0000-0000-000051040000}"/>
    <cellStyle name="60% - Ênfase5 2 2 2 4 2" xfId="6576" xr:uid="{00000000-0005-0000-0000-000052040000}"/>
    <cellStyle name="60% - Ênfase5 2 2 3" xfId="6577" xr:uid="{00000000-0005-0000-0000-000053040000}"/>
    <cellStyle name="60% - Ênfase5 2 2 4" xfId="6578" xr:uid="{00000000-0005-0000-0000-000054040000}"/>
    <cellStyle name="60% - Ênfase5 2 2 4 2" xfId="6579" xr:uid="{00000000-0005-0000-0000-000055040000}"/>
    <cellStyle name="60% - Ênfase5 2 3" xfId="4986" xr:uid="{00000000-0005-0000-0000-000056040000}"/>
    <cellStyle name="60% - Ênfase5 2 3 2" xfId="16342" xr:uid="{2774DA91-4A44-4066-8C75-D54CC9105ED1}"/>
    <cellStyle name="60% - Ênfase5 2 4" xfId="6580" xr:uid="{00000000-0005-0000-0000-000057040000}"/>
    <cellStyle name="60% - Ênfase5 2 5" xfId="6581" xr:uid="{00000000-0005-0000-0000-000058040000}"/>
    <cellStyle name="60% - Ênfase5 2 6" xfId="6582" xr:uid="{00000000-0005-0000-0000-000059040000}"/>
    <cellStyle name="60% - Ênfase5 2 6 2" xfId="6583" xr:uid="{00000000-0005-0000-0000-00005A040000}"/>
    <cellStyle name="60% - Ênfase5 2 7" xfId="6562" xr:uid="{00000000-0005-0000-0000-00005B040000}"/>
    <cellStyle name="60% - Ênfase5 2 8" xfId="15379" xr:uid="{83CA6902-816D-4417-86EA-AD3563F3260A}"/>
    <cellStyle name="60% - Ênfase5 3" xfId="4987" xr:uid="{00000000-0005-0000-0000-00005C040000}"/>
    <cellStyle name="60% - Ênfase5 3 2" xfId="6585" xr:uid="{00000000-0005-0000-0000-00005D040000}"/>
    <cellStyle name="60% - Ênfase5 3 3" xfId="6586" xr:uid="{00000000-0005-0000-0000-00005E040000}"/>
    <cellStyle name="60% - Ênfase5 3 4" xfId="6587" xr:uid="{00000000-0005-0000-0000-00005F040000}"/>
    <cellStyle name="60% - Ênfase5 3 5" xfId="6584" xr:uid="{00000000-0005-0000-0000-000060040000}"/>
    <cellStyle name="60% - Ênfase5 4" xfId="4988" xr:uid="{00000000-0005-0000-0000-000061040000}"/>
    <cellStyle name="60% - Ênfase5 4 2" xfId="6589" xr:uid="{00000000-0005-0000-0000-000062040000}"/>
    <cellStyle name="60% - Ênfase5 4 3" xfId="6590" xr:uid="{00000000-0005-0000-0000-000063040000}"/>
    <cellStyle name="60% - Ênfase5 4 4" xfId="6588" xr:uid="{00000000-0005-0000-0000-000064040000}"/>
    <cellStyle name="60% - Ênfase5 5" xfId="5513" xr:uid="{00000000-0005-0000-0000-000065040000}"/>
    <cellStyle name="60% - Ênfase5 5 2" xfId="6592" xr:uid="{00000000-0005-0000-0000-000066040000}"/>
    <cellStyle name="60% - Ênfase5 5 3" xfId="6591" xr:uid="{00000000-0005-0000-0000-000067040000}"/>
    <cellStyle name="60% - Ênfase5 6" xfId="5585" xr:uid="{00000000-0005-0000-0000-000068040000}"/>
    <cellStyle name="60% - Ênfase5 6 2" xfId="6594" xr:uid="{00000000-0005-0000-0000-000069040000}"/>
    <cellStyle name="60% - Ênfase5 6 3" xfId="7451" xr:uid="{00000000-0005-0000-0000-00006A040000}"/>
    <cellStyle name="60% - Ênfase5 6 4" xfId="6593" xr:uid="{00000000-0005-0000-0000-00006B040000}"/>
    <cellStyle name="60% - Ênfase5 7" xfId="5607" xr:uid="{00000000-0005-0000-0000-00006C040000}"/>
    <cellStyle name="60% - Ênfase5 7 2" xfId="7452" xr:uid="{00000000-0005-0000-0000-00006D040000}"/>
    <cellStyle name="60% - Ênfase5 7 3" xfId="6595" xr:uid="{00000000-0005-0000-0000-00006E040000}"/>
    <cellStyle name="60% - Ênfase5 8" xfId="5628" xr:uid="{00000000-0005-0000-0000-00006F040000}"/>
    <cellStyle name="60% - Ênfase5 9" xfId="5655" xr:uid="{00000000-0005-0000-0000-000070040000}"/>
    <cellStyle name="60% - Ênfase6 10" xfId="5742" xr:uid="{00000000-0005-0000-0000-000071040000}"/>
    <cellStyle name="60% - Ênfase6 10 2" xfId="15242" xr:uid="{A3F5B39A-79F2-4760-87C7-37DD6D2AF533}"/>
    <cellStyle name="60% - Ênfase6 11" xfId="5813" xr:uid="{00000000-0005-0000-0000-000072040000}"/>
    <cellStyle name="60% - Ênfase6 12" xfId="5719" xr:uid="{00000000-0005-0000-0000-000073040000}"/>
    <cellStyle name="60% - Ênfase6 13" xfId="5833" xr:uid="{00000000-0005-0000-0000-000074040000}"/>
    <cellStyle name="60% - Ênfase6 14" xfId="5862" xr:uid="{00000000-0005-0000-0000-000075040000}"/>
    <cellStyle name="60% - Ênfase6 15" xfId="5933" xr:uid="{00000000-0005-0000-0000-000076040000}"/>
    <cellStyle name="60% - Ênfase6 16" xfId="5965" xr:uid="{00000000-0005-0000-0000-000077040000}"/>
    <cellStyle name="60% - Ênfase6 17" xfId="6036" xr:uid="{00000000-0005-0000-0000-000078040000}"/>
    <cellStyle name="60% - Ênfase6 2" xfId="37" xr:uid="{00000000-0005-0000-0000-000079040000}"/>
    <cellStyle name="60% - Ênfase6 2 2" xfId="4990" xr:uid="{00000000-0005-0000-0000-00007A040000}"/>
    <cellStyle name="60% - Ênfase6 2 2 2" xfId="6597" xr:uid="{00000000-0005-0000-0000-00007B040000}"/>
    <cellStyle name="60% - Ênfase6 2 2 2 2" xfId="6598" xr:uid="{00000000-0005-0000-0000-00007C040000}"/>
    <cellStyle name="60% - Ênfase6 2 2 2 2 2" xfId="6599" xr:uid="{00000000-0005-0000-0000-00007D040000}"/>
    <cellStyle name="60% - Ênfase6 2 2 2 2 2 2" xfId="6600" xr:uid="{00000000-0005-0000-0000-00007E040000}"/>
    <cellStyle name="60% - Ênfase6 2 2 2 2 2 2 2" xfId="6601" xr:uid="{00000000-0005-0000-0000-00007F040000}"/>
    <cellStyle name="60% - Ênfase6 2 2 2 2 2 2 2 2" xfId="6602" xr:uid="{00000000-0005-0000-0000-000080040000}"/>
    <cellStyle name="60% - Ênfase6 2 2 2 2 2 2 3" xfId="6603" xr:uid="{00000000-0005-0000-0000-000081040000}"/>
    <cellStyle name="60% - Ênfase6 2 2 2 2 2 3" xfId="6604" xr:uid="{00000000-0005-0000-0000-000082040000}"/>
    <cellStyle name="60% - Ênfase6 2 2 2 2 2 3 2" xfId="6605" xr:uid="{00000000-0005-0000-0000-000083040000}"/>
    <cellStyle name="60% - Ênfase6 2 2 2 2 3" xfId="6606" xr:uid="{00000000-0005-0000-0000-000084040000}"/>
    <cellStyle name="60% - Ênfase6 2 2 2 2 3 2" xfId="6607" xr:uid="{00000000-0005-0000-0000-000085040000}"/>
    <cellStyle name="60% - Ênfase6 2 2 2 3" xfId="6608" xr:uid="{00000000-0005-0000-0000-000086040000}"/>
    <cellStyle name="60% - Ênfase6 2 2 2 4" xfId="6609" xr:uid="{00000000-0005-0000-0000-000087040000}"/>
    <cellStyle name="60% - Ênfase6 2 2 2 4 2" xfId="6610" xr:uid="{00000000-0005-0000-0000-000088040000}"/>
    <cellStyle name="60% - Ênfase6 2 2 3" xfId="6611" xr:uid="{00000000-0005-0000-0000-000089040000}"/>
    <cellStyle name="60% - Ênfase6 2 2 4" xfId="6612" xr:uid="{00000000-0005-0000-0000-00008A040000}"/>
    <cellStyle name="60% - Ênfase6 2 2 4 2" xfId="6613" xr:uid="{00000000-0005-0000-0000-00008B040000}"/>
    <cellStyle name="60% - Ênfase6 2 3" xfId="4991" xr:uid="{00000000-0005-0000-0000-00008C040000}"/>
    <cellStyle name="60% - Ênfase6 2 3 2" xfId="16343" xr:uid="{5C2D9272-F0F8-4FEF-93A8-683BCB35C7D0}"/>
    <cellStyle name="60% - Ênfase6 2 4" xfId="4989" xr:uid="{00000000-0005-0000-0000-00008D040000}"/>
    <cellStyle name="60% - Ênfase6 2 5" xfId="6614" xr:uid="{00000000-0005-0000-0000-00008E040000}"/>
    <cellStyle name="60% - Ênfase6 2 6" xfId="6615" xr:uid="{00000000-0005-0000-0000-00008F040000}"/>
    <cellStyle name="60% - Ênfase6 2 6 2" xfId="6616" xr:uid="{00000000-0005-0000-0000-000090040000}"/>
    <cellStyle name="60% - Ênfase6 2 7" xfId="6596" xr:uid="{00000000-0005-0000-0000-000091040000}"/>
    <cellStyle name="60% - Ênfase6 2 8" xfId="15380" xr:uid="{ACF60D25-9226-4F97-A6C4-35371CA18E48}"/>
    <cellStyle name="60% - Ênfase6 3" xfId="4992" xr:uid="{00000000-0005-0000-0000-000092040000}"/>
    <cellStyle name="60% - Ênfase6 3 2" xfId="6618" xr:uid="{00000000-0005-0000-0000-000093040000}"/>
    <cellStyle name="60% - Ênfase6 3 3" xfId="6619" xr:uid="{00000000-0005-0000-0000-000094040000}"/>
    <cellStyle name="60% - Ênfase6 3 4" xfId="6620" xr:uid="{00000000-0005-0000-0000-000095040000}"/>
    <cellStyle name="60% - Ênfase6 3 5" xfId="6617" xr:uid="{00000000-0005-0000-0000-000096040000}"/>
    <cellStyle name="60% - Ênfase6 4" xfId="4993" xr:uid="{00000000-0005-0000-0000-000097040000}"/>
    <cellStyle name="60% - Ênfase6 4 2" xfId="6622" xr:uid="{00000000-0005-0000-0000-000098040000}"/>
    <cellStyle name="60% - Ênfase6 4 3" xfId="6623" xr:uid="{00000000-0005-0000-0000-000099040000}"/>
    <cellStyle name="60% - Ênfase6 4 4" xfId="6621" xr:uid="{00000000-0005-0000-0000-00009A040000}"/>
    <cellStyle name="60% - Ênfase6 5" xfId="5514" xr:uid="{00000000-0005-0000-0000-00009B040000}"/>
    <cellStyle name="60% - Ênfase6 5 2" xfId="6625" xr:uid="{00000000-0005-0000-0000-00009C040000}"/>
    <cellStyle name="60% - Ênfase6 5 3" xfId="6624" xr:uid="{00000000-0005-0000-0000-00009D040000}"/>
    <cellStyle name="60% - Ênfase6 6" xfId="5584" xr:uid="{00000000-0005-0000-0000-00009E040000}"/>
    <cellStyle name="60% - Ênfase6 6 2" xfId="6627" xr:uid="{00000000-0005-0000-0000-00009F040000}"/>
    <cellStyle name="60% - Ênfase6 6 3" xfId="7453" xr:uid="{00000000-0005-0000-0000-0000A0040000}"/>
    <cellStyle name="60% - Ênfase6 6 4" xfId="6626" xr:uid="{00000000-0005-0000-0000-0000A1040000}"/>
    <cellStyle name="60% - Ênfase6 7" xfId="5606" xr:uid="{00000000-0005-0000-0000-0000A2040000}"/>
    <cellStyle name="60% - Ênfase6 7 2" xfId="7454" xr:uid="{00000000-0005-0000-0000-0000A3040000}"/>
    <cellStyle name="60% - Ênfase6 7 3" xfId="6628" xr:uid="{00000000-0005-0000-0000-0000A4040000}"/>
    <cellStyle name="60% - Ênfase6 8" xfId="5627" xr:uid="{00000000-0005-0000-0000-0000A5040000}"/>
    <cellStyle name="60% - Ênfase6 9" xfId="5654" xr:uid="{00000000-0005-0000-0000-0000A6040000}"/>
    <cellStyle name="60% - Énfasis1" xfId="315" xr:uid="{00000000-0005-0000-0000-0000A7040000}"/>
    <cellStyle name="60% - Énfasis2" xfId="316" xr:uid="{00000000-0005-0000-0000-0000A8040000}"/>
    <cellStyle name="60% - Énfasis3" xfId="317" xr:uid="{00000000-0005-0000-0000-0000A9040000}"/>
    <cellStyle name="60% - Énfasis4" xfId="318" xr:uid="{00000000-0005-0000-0000-0000AA040000}"/>
    <cellStyle name="60% - Énfasis5" xfId="319" xr:uid="{00000000-0005-0000-0000-0000AB040000}"/>
    <cellStyle name="60% - Énfasis6" xfId="320" xr:uid="{00000000-0005-0000-0000-0000AC040000}"/>
    <cellStyle name="a_Divisão" xfId="321" xr:uid="{00000000-0005-0000-0000-0000AD040000}"/>
    <cellStyle name="a_normal" xfId="322" xr:uid="{00000000-0005-0000-0000-0000AE040000}"/>
    <cellStyle name="a_quebra_1" xfId="323" xr:uid="{00000000-0005-0000-0000-0000AF040000}"/>
    <cellStyle name="a_quebra_2" xfId="324" xr:uid="{00000000-0005-0000-0000-0000B0040000}"/>
    <cellStyle name="A3 297 x 420 mm" xfId="325" xr:uid="{00000000-0005-0000-0000-0000B1040000}"/>
    <cellStyle name="A3 297 x 420 mm 10" xfId="326" xr:uid="{00000000-0005-0000-0000-0000B2040000}"/>
    <cellStyle name="A3 297 x 420 mm 11" xfId="327" xr:uid="{00000000-0005-0000-0000-0000B3040000}"/>
    <cellStyle name="A3 297 x 420 mm 12" xfId="328" xr:uid="{00000000-0005-0000-0000-0000B4040000}"/>
    <cellStyle name="A3 297 x 420 mm 13" xfId="329" xr:uid="{00000000-0005-0000-0000-0000B5040000}"/>
    <cellStyle name="A3 297 x 420 mm 14" xfId="330" xr:uid="{00000000-0005-0000-0000-0000B6040000}"/>
    <cellStyle name="A3 297 x 420 mm 15" xfId="331" xr:uid="{00000000-0005-0000-0000-0000B7040000}"/>
    <cellStyle name="A3 297 x 420 mm 16" xfId="332" xr:uid="{00000000-0005-0000-0000-0000B8040000}"/>
    <cellStyle name="A3 297 x 420 mm 17" xfId="333" xr:uid="{00000000-0005-0000-0000-0000B9040000}"/>
    <cellStyle name="A3 297 x 420 mm 18" xfId="334" xr:uid="{00000000-0005-0000-0000-0000BA040000}"/>
    <cellStyle name="A3 297 x 420 mm 19" xfId="335" xr:uid="{00000000-0005-0000-0000-0000BB040000}"/>
    <cellStyle name="A3 297 x 420 mm 2" xfId="336" xr:uid="{00000000-0005-0000-0000-0000BC040000}"/>
    <cellStyle name="A3 297 x 420 mm 2 10" xfId="337" xr:uid="{00000000-0005-0000-0000-0000BD040000}"/>
    <cellStyle name="A3 297 x 420 mm 2 11" xfId="338" xr:uid="{00000000-0005-0000-0000-0000BE040000}"/>
    <cellStyle name="A3 297 x 420 mm 2 12" xfId="339" xr:uid="{00000000-0005-0000-0000-0000BF040000}"/>
    <cellStyle name="A3 297 x 420 mm 2 13" xfId="340" xr:uid="{00000000-0005-0000-0000-0000C0040000}"/>
    <cellStyle name="A3 297 x 420 mm 2 14" xfId="341" xr:uid="{00000000-0005-0000-0000-0000C1040000}"/>
    <cellStyle name="A3 297 x 420 mm 2 15" xfId="342" xr:uid="{00000000-0005-0000-0000-0000C2040000}"/>
    <cellStyle name="A3 297 x 420 mm 2 16" xfId="343" xr:uid="{00000000-0005-0000-0000-0000C3040000}"/>
    <cellStyle name="A3 297 x 420 mm 2 17" xfId="344" xr:uid="{00000000-0005-0000-0000-0000C4040000}"/>
    <cellStyle name="A3 297 x 420 mm 2 18" xfId="345" xr:uid="{00000000-0005-0000-0000-0000C5040000}"/>
    <cellStyle name="A3 297 x 420 mm 2 19" xfId="346" xr:uid="{00000000-0005-0000-0000-0000C6040000}"/>
    <cellStyle name="A3 297 x 420 mm 2 2" xfId="347" xr:uid="{00000000-0005-0000-0000-0000C7040000}"/>
    <cellStyle name="A3 297 x 420 mm 2 2 10" xfId="348" xr:uid="{00000000-0005-0000-0000-0000C8040000}"/>
    <cellStyle name="A3 297 x 420 mm 2 2 11" xfId="349" xr:uid="{00000000-0005-0000-0000-0000C9040000}"/>
    <cellStyle name="A3 297 x 420 mm 2 2 12" xfId="350" xr:uid="{00000000-0005-0000-0000-0000CA040000}"/>
    <cellStyle name="A3 297 x 420 mm 2 2 13" xfId="351" xr:uid="{00000000-0005-0000-0000-0000CB040000}"/>
    <cellStyle name="A3 297 x 420 mm 2 2 14" xfId="352" xr:uid="{00000000-0005-0000-0000-0000CC040000}"/>
    <cellStyle name="A3 297 x 420 mm 2 2 15" xfId="353" xr:uid="{00000000-0005-0000-0000-0000CD040000}"/>
    <cellStyle name="A3 297 x 420 mm 2 2 16" xfId="354" xr:uid="{00000000-0005-0000-0000-0000CE040000}"/>
    <cellStyle name="A3 297 x 420 mm 2 2 17" xfId="355" xr:uid="{00000000-0005-0000-0000-0000CF040000}"/>
    <cellStyle name="A3 297 x 420 mm 2 2 18" xfId="356" xr:uid="{00000000-0005-0000-0000-0000D0040000}"/>
    <cellStyle name="A3 297 x 420 mm 2 2 19" xfId="357" xr:uid="{00000000-0005-0000-0000-0000D1040000}"/>
    <cellStyle name="A3 297 x 420 mm 2 2 2" xfId="358" xr:uid="{00000000-0005-0000-0000-0000D2040000}"/>
    <cellStyle name="A3 297 x 420 mm 2 2 20" xfId="359" xr:uid="{00000000-0005-0000-0000-0000D3040000}"/>
    <cellStyle name="A3 297 x 420 mm 2 2 21" xfId="360" xr:uid="{00000000-0005-0000-0000-0000D4040000}"/>
    <cellStyle name="A3 297 x 420 mm 2 2 22" xfId="361" xr:uid="{00000000-0005-0000-0000-0000D5040000}"/>
    <cellStyle name="A3 297 x 420 mm 2 2 23" xfId="362" xr:uid="{00000000-0005-0000-0000-0000D6040000}"/>
    <cellStyle name="A3 297 x 420 mm 2 2 24" xfId="363" xr:uid="{00000000-0005-0000-0000-0000D7040000}"/>
    <cellStyle name="A3 297 x 420 mm 2 2 25" xfId="364" xr:uid="{00000000-0005-0000-0000-0000D8040000}"/>
    <cellStyle name="A3 297 x 420 mm 2 2 26" xfId="365" xr:uid="{00000000-0005-0000-0000-0000D9040000}"/>
    <cellStyle name="A3 297 x 420 mm 2 2 27" xfId="366" xr:uid="{00000000-0005-0000-0000-0000DA040000}"/>
    <cellStyle name="A3 297 x 420 mm 2 2 28" xfId="367" xr:uid="{00000000-0005-0000-0000-0000DB040000}"/>
    <cellStyle name="A3 297 x 420 mm 2 2 29" xfId="368" xr:uid="{00000000-0005-0000-0000-0000DC040000}"/>
    <cellStyle name="A3 297 x 420 mm 2 2 3" xfId="369" xr:uid="{00000000-0005-0000-0000-0000DD040000}"/>
    <cellStyle name="A3 297 x 420 mm 2 2 30" xfId="370" xr:uid="{00000000-0005-0000-0000-0000DE040000}"/>
    <cellStyle name="A3 297 x 420 mm 2 2 31" xfId="371" xr:uid="{00000000-0005-0000-0000-0000DF040000}"/>
    <cellStyle name="A3 297 x 420 mm 2 2 32" xfId="372" xr:uid="{00000000-0005-0000-0000-0000E0040000}"/>
    <cellStyle name="A3 297 x 420 mm 2 2 33" xfId="373" xr:uid="{00000000-0005-0000-0000-0000E1040000}"/>
    <cellStyle name="A3 297 x 420 mm 2 2 34" xfId="374" xr:uid="{00000000-0005-0000-0000-0000E2040000}"/>
    <cellStyle name="A3 297 x 420 mm 2 2 35" xfId="375" xr:uid="{00000000-0005-0000-0000-0000E3040000}"/>
    <cellStyle name="A3 297 x 420 mm 2 2 36" xfId="376" xr:uid="{00000000-0005-0000-0000-0000E4040000}"/>
    <cellStyle name="A3 297 x 420 mm 2 2 37" xfId="377" xr:uid="{00000000-0005-0000-0000-0000E5040000}"/>
    <cellStyle name="A3 297 x 420 mm 2 2 38" xfId="378" xr:uid="{00000000-0005-0000-0000-0000E6040000}"/>
    <cellStyle name="A3 297 x 420 mm 2 2 39" xfId="379" xr:uid="{00000000-0005-0000-0000-0000E7040000}"/>
    <cellStyle name="A3 297 x 420 mm 2 2 4" xfId="380" xr:uid="{00000000-0005-0000-0000-0000E8040000}"/>
    <cellStyle name="A3 297 x 420 mm 2 2 40" xfId="381" xr:uid="{00000000-0005-0000-0000-0000E9040000}"/>
    <cellStyle name="A3 297 x 420 mm 2 2 5" xfId="382" xr:uid="{00000000-0005-0000-0000-0000EA040000}"/>
    <cellStyle name="A3 297 x 420 mm 2 2 6" xfId="383" xr:uid="{00000000-0005-0000-0000-0000EB040000}"/>
    <cellStyle name="A3 297 x 420 mm 2 2 7" xfId="384" xr:uid="{00000000-0005-0000-0000-0000EC040000}"/>
    <cellStyle name="A3 297 x 420 mm 2 2 8" xfId="385" xr:uid="{00000000-0005-0000-0000-0000ED040000}"/>
    <cellStyle name="A3 297 x 420 mm 2 2 9" xfId="386" xr:uid="{00000000-0005-0000-0000-0000EE040000}"/>
    <cellStyle name="A3 297 x 420 mm 2 20" xfId="387" xr:uid="{00000000-0005-0000-0000-0000EF040000}"/>
    <cellStyle name="A3 297 x 420 mm 2 21" xfId="388" xr:uid="{00000000-0005-0000-0000-0000F0040000}"/>
    <cellStyle name="A3 297 x 420 mm 2 22" xfId="389" xr:uid="{00000000-0005-0000-0000-0000F1040000}"/>
    <cellStyle name="A3 297 x 420 mm 2 23" xfId="390" xr:uid="{00000000-0005-0000-0000-0000F2040000}"/>
    <cellStyle name="A3 297 x 420 mm 2 24" xfId="391" xr:uid="{00000000-0005-0000-0000-0000F3040000}"/>
    <cellStyle name="A3 297 x 420 mm 2 25" xfId="392" xr:uid="{00000000-0005-0000-0000-0000F4040000}"/>
    <cellStyle name="A3 297 x 420 mm 2 26" xfId="393" xr:uid="{00000000-0005-0000-0000-0000F5040000}"/>
    <cellStyle name="A3 297 x 420 mm 2 27" xfId="394" xr:uid="{00000000-0005-0000-0000-0000F6040000}"/>
    <cellStyle name="A3 297 x 420 mm 2 28" xfId="395" xr:uid="{00000000-0005-0000-0000-0000F7040000}"/>
    <cellStyle name="A3 297 x 420 mm 2 29" xfId="396" xr:uid="{00000000-0005-0000-0000-0000F8040000}"/>
    <cellStyle name="A3 297 x 420 mm 2 3" xfId="397" xr:uid="{00000000-0005-0000-0000-0000F9040000}"/>
    <cellStyle name="A3 297 x 420 mm 2 30" xfId="398" xr:uid="{00000000-0005-0000-0000-0000FA040000}"/>
    <cellStyle name="A3 297 x 420 mm 2 31" xfId="399" xr:uid="{00000000-0005-0000-0000-0000FB040000}"/>
    <cellStyle name="A3 297 x 420 mm 2 32" xfId="400" xr:uid="{00000000-0005-0000-0000-0000FC040000}"/>
    <cellStyle name="A3 297 x 420 mm 2 33" xfId="401" xr:uid="{00000000-0005-0000-0000-0000FD040000}"/>
    <cellStyle name="A3 297 x 420 mm 2 34" xfId="402" xr:uid="{00000000-0005-0000-0000-0000FE040000}"/>
    <cellStyle name="A3 297 x 420 mm 2 35" xfId="403" xr:uid="{00000000-0005-0000-0000-0000FF040000}"/>
    <cellStyle name="A3 297 x 420 mm 2 36" xfId="404" xr:uid="{00000000-0005-0000-0000-000000050000}"/>
    <cellStyle name="A3 297 x 420 mm 2 37" xfId="405" xr:uid="{00000000-0005-0000-0000-000001050000}"/>
    <cellStyle name="A3 297 x 420 mm 2 38" xfId="406" xr:uid="{00000000-0005-0000-0000-000002050000}"/>
    <cellStyle name="A3 297 x 420 mm 2 39" xfId="407" xr:uid="{00000000-0005-0000-0000-000003050000}"/>
    <cellStyle name="A3 297 x 420 mm 2 4" xfId="408" xr:uid="{00000000-0005-0000-0000-000004050000}"/>
    <cellStyle name="A3 297 x 420 mm 2 40" xfId="409" xr:uid="{00000000-0005-0000-0000-000005050000}"/>
    <cellStyle name="A3 297 x 420 mm 2 41" xfId="410" xr:uid="{00000000-0005-0000-0000-000006050000}"/>
    <cellStyle name="A3 297 x 420 mm 2 5" xfId="411" xr:uid="{00000000-0005-0000-0000-000007050000}"/>
    <cellStyle name="A3 297 x 420 mm 2 6" xfId="412" xr:uid="{00000000-0005-0000-0000-000008050000}"/>
    <cellStyle name="A3 297 x 420 mm 2 7" xfId="413" xr:uid="{00000000-0005-0000-0000-000009050000}"/>
    <cellStyle name="A3 297 x 420 mm 2 8" xfId="414" xr:uid="{00000000-0005-0000-0000-00000A050000}"/>
    <cellStyle name="A3 297 x 420 mm 2 9" xfId="415" xr:uid="{00000000-0005-0000-0000-00000B050000}"/>
    <cellStyle name="A3 297 x 420 mm 20" xfId="416" xr:uid="{00000000-0005-0000-0000-00000C050000}"/>
    <cellStyle name="A3 297 x 420 mm 21" xfId="417" xr:uid="{00000000-0005-0000-0000-00000D050000}"/>
    <cellStyle name="A3 297 x 420 mm 22" xfId="418" xr:uid="{00000000-0005-0000-0000-00000E050000}"/>
    <cellStyle name="A3 297 x 420 mm 23" xfId="419" xr:uid="{00000000-0005-0000-0000-00000F050000}"/>
    <cellStyle name="A3 297 x 420 mm 24" xfId="420" xr:uid="{00000000-0005-0000-0000-000010050000}"/>
    <cellStyle name="A3 297 x 420 mm 25" xfId="421" xr:uid="{00000000-0005-0000-0000-000011050000}"/>
    <cellStyle name="A3 297 x 420 mm 26" xfId="422" xr:uid="{00000000-0005-0000-0000-000012050000}"/>
    <cellStyle name="A3 297 x 420 mm 27" xfId="423" xr:uid="{00000000-0005-0000-0000-000013050000}"/>
    <cellStyle name="A3 297 x 420 mm 28" xfId="424" xr:uid="{00000000-0005-0000-0000-000014050000}"/>
    <cellStyle name="A3 297 x 420 mm 29" xfId="425" xr:uid="{00000000-0005-0000-0000-000015050000}"/>
    <cellStyle name="A3 297 x 420 mm 3" xfId="426" xr:uid="{00000000-0005-0000-0000-000016050000}"/>
    <cellStyle name="A3 297 x 420 mm 3 2" xfId="427" xr:uid="{00000000-0005-0000-0000-000017050000}"/>
    <cellStyle name="A3 297 x 420 mm 30" xfId="428" xr:uid="{00000000-0005-0000-0000-000018050000}"/>
    <cellStyle name="A3 297 x 420 mm 31" xfId="429" xr:uid="{00000000-0005-0000-0000-000019050000}"/>
    <cellStyle name="A3 297 x 420 mm 32" xfId="430" xr:uid="{00000000-0005-0000-0000-00001A050000}"/>
    <cellStyle name="A3 297 x 420 mm 33" xfId="431" xr:uid="{00000000-0005-0000-0000-00001B050000}"/>
    <cellStyle name="A3 297 x 420 mm 34" xfId="432" xr:uid="{00000000-0005-0000-0000-00001C050000}"/>
    <cellStyle name="A3 297 x 420 mm 35" xfId="433" xr:uid="{00000000-0005-0000-0000-00001D050000}"/>
    <cellStyle name="A3 297 x 420 mm 36" xfId="434" xr:uid="{00000000-0005-0000-0000-00001E050000}"/>
    <cellStyle name="A3 297 x 420 mm 37" xfId="435" xr:uid="{00000000-0005-0000-0000-00001F050000}"/>
    <cellStyle name="A3 297 x 420 mm 38" xfId="436" xr:uid="{00000000-0005-0000-0000-000020050000}"/>
    <cellStyle name="A3 297 x 420 mm 39" xfId="437" xr:uid="{00000000-0005-0000-0000-000021050000}"/>
    <cellStyle name="A3 297 x 420 mm 4" xfId="438" xr:uid="{00000000-0005-0000-0000-000022050000}"/>
    <cellStyle name="A3 297 x 420 mm 4 2" xfId="439" xr:uid="{00000000-0005-0000-0000-000023050000}"/>
    <cellStyle name="A3 297 x 420 mm 40" xfId="440" xr:uid="{00000000-0005-0000-0000-000024050000}"/>
    <cellStyle name="A3 297 x 420 mm 41" xfId="441" xr:uid="{00000000-0005-0000-0000-000025050000}"/>
    <cellStyle name="A3 297 x 420 mm 42" xfId="442" xr:uid="{00000000-0005-0000-0000-000026050000}"/>
    <cellStyle name="A3 297 x 420 mm 43" xfId="443" xr:uid="{00000000-0005-0000-0000-000027050000}"/>
    <cellStyle name="A3 297 x 420 mm 5" xfId="444" xr:uid="{00000000-0005-0000-0000-000028050000}"/>
    <cellStyle name="A3 297 x 420 mm 5 2" xfId="445" xr:uid="{00000000-0005-0000-0000-000029050000}"/>
    <cellStyle name="A3 297 x 420 mm 6" xfId="446" xr:uid="{00000000-0005-0000-0000-00002A050000}"/>
    <cellStyle name="A3 297 x 420 mm 7" xfId="447" xr:uid="{00000000-0005-0000-0000-00002B050000}"/>
    <cellStyle name="A3 297 x 420 mm 8" xfId="448" xr:uid="{00000000-0005-0000-0000-00002C050000}"/>
    <cellStyle name="A3 297 x 420 mm 9" xfId="449" xr:uid="{00000000-0005-0000-0000-00002D050000}"/>
    <cellStyle name="A3 297 x 420 mm_Base_PA_2009-2011_Dem_Financeiros_CL" xfId="450" xr:uid="{00000000-0005-0000-0000-00002E050000}"/>
    <cellStyle name="AA Normal" xfId="16344" xr:uid="{2BC310C1-08C9-4BC3-90FE-5C1085BFBA6F}"/>
    <cellStyle name="Accent1" xfId="38" xr:uid="{00000000-0005-0000-0000-00002F050000}"/>
    <cellStyle name="Accent1 2" xfId="15243" xr:uid="{D319B2A9-6F09-4543-9B5D-F962EA35997D}"/>
    <cellStyle name="Accent2" xfId="39" xr:uid="{00000000-0005-0000-0000-000030050000}"/>
    <cellStyle name="Accent2 2" xfId="15244" xr:uid="{8D557893-5B9B-4191-B6F9-63466F9B047F}"/>
    <cellStyle name="Accent3" xfId="40" xr:uid="{00000000-0005-0000-0000-000031050000}"/>
    <cellStyle name="Accent3 2" xfId="15245" xr:uid="{758602DE-21A8-48C5-B95E-EE727B07B003}"/>
    <cellStyle name="Accent4" xfId="41" xr:uid="{00000000-0005-0000-0000-000032050000}"/>
    <cellStyle name="Accent4 2" xfId="15246" xr:uid="{777189ED-0EF8-4E8C-95C1-294A31EDBE24}"/>
    <cellStyle name="Accent5" xfId="42" xr:uid="{00000000-0005-0000-0000-000033050000}"/>
    <cellStyle name="Accent5 2" xfId="15247" xr:uid="{058D21CE-9973-4A0A-8F1E-5890E583EAD5}"/>
    <cellStyle name="Accent6" xfId="43" xr:uid="{00000000-0005-0000-0000-000034050000}"/>
    <cellStyle name="Accent6 2" xfId="15248" xr:uid="{657E63D2-A42D-4E5A-B1E2-49A24CEFF4B4}"/>
    <cellStyle name="Actual Date" xfId="451" xr:uid="{00000000-0005-0000-0000-000035050000}"/>
    <cellStyle name="Actual Date 2" xfId="15381" xr:uid="{AAE80AEC-953C-497B-A4DF-B69BC7ADDB4F}"/>
    <cellStyle name="Actual Date 3" xfId="15249" xr:uid="{3E8FC1EC-83BD-4F69-B95A-AF96A41687BC}"/>
    <cellStyle name="ÅëÈ­ [0]_±âÅ¸" xfId="16345" xr:uid="{31D99AEA-FC64-4BE8-9E1B-886BB39B4514}"/>
    <cellStyle name="ÅëÈ­_±âÅ¸" xfId="16346" xr:uid="{22FC632C-822A-4A05-937E-2BDAEE61F69C}"/>
    <cellStyle name="AFE" xfId="452" xr:uid="{00000000-0005-0000-0000-000036050000}"/>
    <cellStyle name="AFE 2" xfId="453" xr:uid="{00000000-0005-0000-0000-000037050000}"/>
    <cellStyle name="ÀH«áªº¶W³sµ²" xfId="5298" xr:uid="{00000000-0005-0000-0000-000038050000}"/>
    <cellStyle name="Anos" xfId="454" xr:uid="{00000000-0005-0000-0000-000039050000}"/>
    <cellStyle name="Anos 10" xfId="455" xr:uid="{00000000-0005-0000-0000-00003A050000}"/>
    <cellStyle name="Anos 11" xfId="456" xr:uid="{00000000-0005-0000-0000-00003B050000}"/>
    <cellStyle name="Anos 12" xfId="457" xr:uid="{00000000-0005-0000-0000-00003C050000}"/>
    <cellStyle name="Anos 13" xfId="458" xr:uid="{00000000-0005-0000-0000-00003D050000}"/>
    <cellStyle name="Anos 14" xfId="459" xr:uid="{00000000-0005-0000-0000-00003E050000}"/>
    <cellStyle name="Anos 15" xfId="460" xr:uid="{00000000-0005-0000-0000-00003F050000}"/>
    <cellStyle name="Anos 16" xfId="461" xr:uid="{00000000-0005-0000-0000-000040050000}"/>
    <cellStyle name="Anos 17" xfId="462" xr:uid="{00000000-0005-0000-0000-000041050000}"/>
    <cellStyle name="Anos 18" xfId="463" xr:uid="{00000000-0005-0000-0000-000042050000}"/>
    <cellStyle name="Anos 19" xfId="464" xr:uid="{00000000-0005-0000-0000-000043050000}"/>
    <cellStyle name="anos 2" xfId="465" xr:uid="{00000000-0005-0000-0000-000044050000}"/>
    <cellStyle name="Anos 2 2" xfId="466" xr:uid="{00000000-0005-0000-0000-000045050000}"/>
    <cellStyle name="Anos 20" xfId="467" xr:uid="{00000000-0005-0000-0000-000046050000}"/>
    <cellStyle name="Anos 21" xfId="468" xr:uid="{00000000-0005-0000-0000-000047050000}"/>
    <cellStyle name="Anos 22" xfId="469" xr:uid="{00000000-0005-0000-0000-000048050000}"/>
    <cellStyle name="Anos 23" xfId="470" xr:uid="{00000000-0005-0000-0000-000049050000}"/>
    <cellStyle name="Anos 24" xfId="471" xr:uid="{00000000-0005-0000-0000-00004A050000}"/>
    <cellStyle name="Anos 25" xfId="472" xr:uid="{00000000-0005-0000-0000-00004B050000}"/>
    <cellStyle name="Anos 26" xfId="473" xr:uid="{00000000-0005-0000-0000-00004C050000}"/>
    <cellStyle name="Anos 27" xfId="474" xr:uid="{00000000-0005-0000-0000-00004D050000}"/>
    <cellStyle name="Anos 28" xfId="475" xr:uid="{00000000-0005-0000-0000-00004E050000}"/>
    <cellStyle name="Anos 29" xfId="476" xr:uid="{00000000-0005-0000-0000-00004F050000}"/>
    <cellStyle name="Anos 3" xfId="477" xr:uid="{00000000-0005-0000-0000-000050050000}"/>
    <cellStyle name="Anos 30" xfId="478" xr:uid="{00000000-0005-0000-0000-000051050000}"/>
    <cellStyle name="Anos 31" xfId="479" xr:uid="{00000000-0005-0000-0000-000052050000}"/>
    <cellStyle name="Anos 32" xfId="480" xr:uid="{00000000-0005-0000-0000-000053050000}"/>
    <cellStyle name="Anos 33" xfId="481" xr:uid="{00000000-0005-0000-0000-000054050000}"/>
    <cellStyle name="Anos 34" xfId="482" xr:uid="{00000000-0005-0000-0000-000055050000}"/>
    <cellStyle name="Anos 35" xfId="483" xr:uid="{00000000-0005-0000-0000-000056050000}"/>
    <cellStyle name="Anos 36" xfId="484" xr:uid="{00000000-0005-0000-0000-000057050000}"/>
    <cellStyle name="Anos 37" xfId="485" xr:uid="{00000000-0005-0000-0000-000058050000}"/>
    <cellStyle name="Anos 38" xfId="486" xr:uid="{00000000-0005-0000-0000-000059050000}"/>
    <cellStyle name="Anos 39" xfId="487" xr:uid="{00000000-0005-0000-0000-00005A050000}"/>
    <cellStyle name="Anos 4" xfId="488" xr:uid="{00000000-0005-0000-0000-00005B050000}"/>
    <cellStyle name="Anos 40" xfId="489" xr:uid="{00000000-0005-0000-0000-00005C050000}"/>
    <cellStyle name="Anos 5" xfId="490" xr:uid="{00000000-0005-0000-0000-00005D050000}"/>
    <cellStyle name="Anos 6" xfId="491" xr:uid="{00000000-0005-0000-0000-00005E050000}"/>
    <cellStyle name="Anos 7" xfId="492" xr:uid="{00000000-0005-0000-0000-00005F050000}"/>
    <cellStyle name="Anos 8" xfId="493" xr:uid="{00000000-0005-0000-0000-000060050000}"/>
    <cellStyle name="Anos 9" xfId="494" xr:uid="{00000000-0005-0000-0000-000061050000}"/>
    <cellStyle name="Arial 10" xfId="495" xr:uid="{00000000-0005-0000-0000-000062050000}"/>
    <cellStyle name="Arial 10 10" xfId="496" xr:uid="{00000000-0005-0000-0000-000063050000}"/>
    <cellStyle name="Arial 10 11" xfId="497" xr:uid="{00000000-0005-0000-0000-000064050000}"/>
    <cellStyle name="Arial 10 12" xfId="498" xr:uid="{00000000-0005-0000-0000-000065050000}"/>
    <cellStyle name="Arial 10 13" xfId="499" xr:uid="{00000000-0005-0000-0000-000066050000}"/>
    <cellStyle name="Arial 10 14" xfId="500" xr:uid="{00000000-0005-0000-0000-000067050000}"/>
    <cellStyle name="Arial 10 15" xfId="501" xr:uid="{00000000-0005-0000-0000-000068050000}"/>
    <cellStyle name="Arial 10 16" xfId="502" xr:uid="{00000000-0005-0000-0000-000069050000}"/>
    <cellStyle name="Arial 10 17" xfId="503" xr:uid="{00000000-0005-0000-0000-00006A050000}"/>
    <cellStyle name="Arial 10 18" xfId="504" xr:uid="{00000000-0005-0000-0000-00006B050000}"/>
    <cellStyle name="Arial 10 19" xfId="505" xr:uid="{00000000-0005-0000-0000-00006C050000}"/>
    <cellStyle name="Arial 10 2" xfId="506" xr:uid="{00000000-0005-0000-0000-00006D050000}"/>
    <cellStyle name="Arial 10 2 2" xfId="507" xr:uid="{00000000-0005-0000-0000-00006E050000}"/>
    <cellStyle name="Arial 10 20" xfId="508" xr:uid="{00000000-0005-0000-0000-00006F050000}"/>
    <cellStyle name="Arial 10 21" xfId="509" xr:uid="{00000000-0005-0000-0000-000070050000}"/>
    <cellStyle name="Arial 10 22" xfId="510" xr:uid="{00000000-0005-0000-0000-000071050000}"/>
    <cellStyle name="Arial 10 23" xfId="511" xr:uid="{00000000-0005-0000-0000-000072050000}"/>
    <cellStyle name="Arial 10 24" xfId="512" xr:uid="{00000000-0005-0000-0000-000073050000}"/>
    <cellStyle name="Arial 10 25" xfId="513" xr:uid="{00000000-0005-0000-0000-000074050000}"/>
    <cellStyle name="Arial 10 26" xfId="514" xr:uid="{00000000-0005-0000-0000-000075050000}"/>
    <cellStyle name="Arial 10 27" xfId="515" xr:uid="{00000000-0005-0000-0000-000076050000}"/>
    <cellStyle name="Arial 10 28" xfId="516" xr:uid="{00000000-0005-0000-0000-000077050000}"/>
    <cellStyle name="Arial 10 29" xfId="517" xr:uid="{00000000-0005-0000-0000-000078050000}"/>
    <cellStyle name="Arial 10 3" xfId="518" xr:uid="{00000000-0005-0000-0000-000079050000}"/>
    <cellStyle name="Arial 10 3 2" xfId="519" xr:uid="{00000000-0005-0000-0000-00007A050000}"/>
    <cellStyle name="Arial 10 30" xfId="520" xr:uid="{00000000-0005-0000-0000-00007B050000}"/>
    <cellStyle name="Arial 10 31" xfId="521" xr:uid="{00000000-0005-0000-0000-00007C050000}"/>
    <cellStyle name="Arial 10 32" xfId="522" xr:uid="{00000000-0005-0000-0000-00007D050000}"/>
    <cellStyle name="Arial 10 33" xfId="523" xr:uid="{00000000-0005-0000-0000-00007E050000}"/>
    <cellStyle name="Arial 10 34" xfId="524" xr:uid="{00000000-0005-0000-0000-00007F050000}"/>
    <cellStyle name="Arial 10 35" xfId="525" xr:uid="{00000000-0005-0000-0000-000080050000}"/>
    <cellStyle name="Arial 10 36" xfId="526" xr:uid="{00000000-0005-0000-0000-000081050000}"/>
    <cellStyle name="Arial 10 37" xfId="527" xr:uid="{00000000-0005-0000-0000-000082050000}"/>
    <cellStyle name="Arial 10 38" xfId="528" xr:uid="{00000000-0005-0000-0000-000083050000}"/>
    <cellStyle name="Arial 10 39" xfId="529" xr:uid="{00000000-0005-0000-0000-000084050000}"/>
    <cellStyle name="Arial 10 4" xfId="530" xr:uid="{00000000-0005-0000-0000-000085050000}"/>
    <cellStyle name="Arial 10 4 2" xfId="531" xr:uid="{00000000-0005-0000-0000-000086050000}"/>
    <cellStyle name="Arial 10 40" xfId="532" xr:uid="{00000000-0005-0000-0000-000087050000}"/>
    <cellStyle name="Arial 10 41" xfId="533" xr:uid="{00000000-0005-0000-0000-000088050000}"/>
    <cellStyle name="Arial 10 5" xfId="534" xr:uid="{00000000-0005-0000-0000-000089050000}"/>
    <cellStyle name="Arial 10 6" xfId="535" xr:uid="{00000000-0005-0000-0000-00008A050000}"/>
    <cellStyle name="Arial 10 7" xfId="536" xr:uid="{00000000-0005-0000-0000-00008B050000}"/>
    <cellStyle name="Arial 10 8" xfId="537" xr:uid="{00000000-0005-0000-0000-00008C050000}"/>
    <cellStyle name="Arial 10 9" xfId="538" xr:uid="{00000000-0005-0000-0000-00008D050000}"/>
    <cellStyle name="Arial 24" xfId="539" xr:uid="{00000000-0005-0000-0000-00008E050000}"/>
    <cellStyle name="Arial 24 10" xfId="540" xr:uid="{00000000-0005-0000-0000-00008F050000}"/>
    <cellStyle name="Arial 24 11" xfId="541" xr:uid="{00000000-0005-0000-0000-000090050000}"/>
    <cellStyle name="Arial 24 12" xfId="542" xr:uid="{00000000-0005-0000-0000-000091050000}"/>
    <cellStyle name="Arial 24 13" xfId="543" xr:uid="{00000000-0005-0000-0000-000092050000}"/>
    <cellStyle name="Arial 24 14" xfId="544" xr:uid="{00000000-0005-0000-0000-000093050000}"/>
    <cellStyle name="Arial 24 15" xfId="545" xr:uid="{00000000-0005-0000-0000-000094050000}"/>
    <cellStyle name="Arial 24 16" xfId="546" xr:uid="{00000000-0005-0000-0000-000095050000}"/>
    <cellStyle name="Arial 24 17" xfId="547" xr:uid="{00000000-0005-0000-0000-000096050000}"/>
    <cellStyle name="Arial 24 18" xfId="548" xr:uid="{00000000-0005-0000-0000-000097050000}"/>
    <cellStyle name="Arial 24 19" xfId="549" xr:uid="{00000000-0005-0000-0000-000098050000}"/>
    <cellStyle name="Arial 24 2" xfId="550" xr:uid="{00000000-0005-0000-0000-000099050000}"/>
    <cellStyle name="Arial 24 20" xfId="551" xr:uid="{00000000-0005-0000-0000-00009A050000}"/>
    <cellStyle name="Arial 24 21" xfId="552" xr:uid="{00000000-0005-0000-0000-00009B050000}"/>
    <cellStyle name="Arial 24 22" xfId="553" xr:uid="{00000000-0005-0000-0000-00009C050000}"/>
    <cellStyle name="Arial 24 23" xfId="554" xr:uid="{00000000-0005-0000-0000-00009D050000}"/>
    <cellStyle name="Arial 24 24" xfId="555" xr:uid="{00000000-0005-0000-0000-00009E050000}"/>
    <cellStyle name="Arial 24 25" xfId="556" xr:uid="{00000000-0005-0000-0000-00009F050000}"/>
    <cellStyle name="Arial 24 26" xfId="557" xr:uid="{00000000-0005-0000-0000-0000A0050000}"/>
    <cellStyle name="Arial 24 27" xfId="558" xr:uid="{00000000-0005-0000-0000-0000A1050000}"/>
    <cellStyle name="Arial 24 28" xfId="559" xr:uid="{00000000-0005-0000-0000-0000A2050000}"/>
    <cellStyle name="Arial 24 29" xfId="560" xr:uid="{00000000-0005-0000-0000-0000A3050000}"/>
    <cellStyle name="Arial 24 3" xfId="561" xr:uid="{00000000-0005-0000-0000-0000A4050000}"/>
    <cellStyle name="Arial 24 30" xfId="562" xr:uid="{00000000-0005-0000-0000-0000A5050000}"/>
    <cellStyle name="Arial 24 31" xfId="563" xr:uid="{00000000-0005-0000-0000-0000A6050000}"/>
    <cellStyle name="Arial 24 32" xfId="564" xr:uid="{00000000-0005-0000-0000-0000A7050000}"/>
    <cellStyle name="Arial 24 33" xfId="565" xr:uid="{00000000-0005-0000-0000-0000A8050000}"/>
    <cellStyle name="Arial 24 34" xfId="566" xr:uid="{00000000-0005-0000-0000-0000A9050000}"/>
    <cellStyle name="Arial 24 35" xfId="567" xr:uid="{00000000-0005-0000-0000-0000AA050000}"/>
    <cellStyle name="Arial 24 36" xfId="568" xr:uid="{00000000-0005-0000-0000-0000AB050000}"/>
    <cellStyle name="Arial 24 37" xfId="569" xr:uid="{00000000-0005-0000-0000-0000AC050000}"/>
    <cellStyle name="Arial 24 38" xfId="570" xr:uid="{00000000-0005-0000-0000-0000AD050000}"/>
    <cellStyle name="Arial 24 39" xfId="571" xr:uid="{00000000-0005-0000-0000-0000AE050000}"/>
    <cellStyle name="Arial 24 4" xfId="572" xr:uid="{00000000-0005-0000-0000-0000AF050000}"/>
    <cellStyle name="Arial 24 40" xfId="573" xr:uid="{00000000-0005-0000-0000-0000B0050000}"/>
    <cellStyle name="Arial 24 5" xfId="574" xr:uid="{00000000-0005-0000-0000-0000B1050000}"/>
    <cellStyle name="Arial 24 6" xfId="575" xr:uid="{00000000-0005-0000-0000-0000B2050000}"/>
    <cellStyle name="Arial 24 7" xfId="576" xr:uid="{00000000-0005-0000-0000-0000B3050000}"/>
    <cellStyle name="Arial 24 8" xfId="577" xr:uid="{00000000-0005-0000-0000-0000B4050000}"/>
    <cellStyle name="Arial 24 9" xfId="578" xr:uid="{00000000-0005-0000-0000-0000B5050000}"/>
    <cellStyle name="ÄÞ¸¶ [0]_±âÅ¸" xfId="16347" xr:uid="{7B188295-2ABE-4C87-96D6-7F63C024ECA2}"/>
    <cellStyle name="ÄÞ¸¶_±âÅ¸" xfId="16348" xr:uid="{F872D037-7DCE-49E3-8BFB-A04818661CF0}"/>
    <cellStyle name="Azul&amp;Vermelho" xfId="579" xr:uid="{00000000-0005-0000-0000-0000B6050000}"/>
    <cellStyle name="Azul&amp;Vermelho 10" xfId="580" xr:uid="{00000000-0005-0000-0000-0000B7050000}"/>
    <cellStyle name="Azul&amp;Vermelho 11" xfId="581" xr:uid="{00000000-0005-0000-0000-0000B8050000}"/>
    <cellStyle name="Azul&amp;Vermelho 12" xfId="582" xr:uid="{00000000-0005-0000-0000-0000B9050000}"/>
    <cellStyle name="Azul&amp;Vermelho 13" xfId="583" xr:uid="{00000000-0005-0000-0000-0000BA050000}"/>
    <cellStyle name="Azul&amp;Vermelho 14" xfId="584" xr:uid="{00000000-0005-0000-0000-0000BB050000}"/>
    <cellStyle name="Azul&amp;Vermelho 15" xfId="585" xr:uid="{00000000-0005-0000-0000-0000BC050000}"/>
    <cellStyle name="Azul&amp;Vermelho 16" xfId="586" xr:uid="{00000000-0005-0000-0000-0000BD050000}"/>
    <cellStyle name="Azul&amp;Vermelho 17" xfId="587" xr:uid="{00000000-0005-0000-0000-0000BE050000}"/>
    <cellStyle name="Azul&amp;Vermelho 18" xfId="588" xr:uid="{00000000-0005-0000-0000-0000BF050000}"/>
    <cellStyle name="Azul&amp;Vermelho 19" xfId="589" xr:uid="{00000000-0005-0000-0000-0000C0050000}"/>
    <cellStyle name="Azul&amp;Vermelho 2" xfId="590" xr:uid="{00000000-0005-0000-0000-0000C1050000}"/>
    <cellStyle name="Azul&amp;Vermelho 2 2" xfId="591" xr:uid="{00000000-0005-0000-0000-0000C2050000}"/>
    <cellStyle name="Azul&amp;Vermelho 20" xfId="592" xr:uid="{00000000-0005-0000-0000-0000C3050000}"/>
    <cellStyle name="Azul&amp;Vermelho 21" xfId="593" xr:uid="{00000000-0005-0000-0000-0000C4050000}"/>
    <cellStyle name="Azul&amp;Vermelho 22" xfId="594" xr:uid="{00000000-0005-0000-0000-0000C5050000}"/>
    <cellStyle name="Azul&amp;Vermelho 23" xfId="595" xr:uid="{00000000-0005-0000-0000-0000C6050000}"/>
    <cellStyle name="Azul&amp;Vermelho 24" xfId="596" xr:uid="{00000000-0005-0000-0000-0000C7050000}"/>
    <cellStyle name="Azul&amp;Vermelho 25" xfId="597" xr:uid="{00000000-0005-0000-0000-0000C8050000}"/>
    <cellStyle name="Azul&amp;Vermelho 26" xfId="598" xr:uid="{00000000-0005-0000-0000-0000C9050000}"/>
    <cellStyle name="Azul&amp;Vermelho 27" xfId="599" xr:uid="{00000000-0005-0000-0000-0000CA050000}"/>
    <cellStyle name="Azul&amp;Vermelho 28" xfId="600" xr:uid="{00000000-0005-0000-0000-0000CB050000}"/>
    <cellStyle name="Azul&amp;Vermelho 29" xfId="601" xr:uid="{00000000-0005-0000-0000-0000CC050000}"/>
    <cellStyle name="Azul&amp;Vermelho 3" xfId="602" xr:uid="{00000000-0005-0000-0000-0000CD050000}"/>
    <cellStyle name="Azul&amp;Vermelho 3 2" xfId="603" xr:uid="{00000000-0005-0000-0000-0000CE050000}"/>
    <cellStyle name="Azul&amp;Vermelho 30" xfId="604" xr:uid="{00000000-0005-0000-0000-0000CF050000}"/>
    <cellStyle name="Azul&amp;Vermelho 31" xfId="605" xr:uid="{00000000-0005-0000-0000-0000D0050000}"/>
    <cellStyle name="Azul&amp;Vermelho 32" xfId="606" xr:uid="{00000000-0005-0000-0000-0000D1050000}"/>
    <cellStyle name="Azul&amp;Vermelho 33" xfId="607" xr:uid="{00000000-0005-0000-0000-0000D2050000}"/>
    <cellStyle name="Azul&amp;Vermelho 34" xfId="608" xr:uid="{00000000-0005-0000-0000-0000D3050000}"/>
    <cellStyle name="Azul&amp;Vermelho 35" xfId="609" xr:uid="{00000000-0005-0000-0000-0000D4050000}"/>
    <cellStyle name="Azul&amp;Vermelho 36" xfId="610" xr:uid="{00000000-0005-0000-0000-0000D5050000}"/>
    <cellStyle name="Azul&amp;Vermelho 37" xfId="611" xr:uid="{00000000-0005-0000-0000-0000D6050000}"/>
    <cellStyle name="Azul&amp;Vermelho 38" xfId="612" xr:uid="{00000000-0005-0000-0000-0000D7050000}"/>
    <cellStyle name="Azul&amp;Vermelho 39" xfId="613" xr:uid="{00000000-0005-0000-0000-0000D8050000}"/>
    <cellStyle name="Azul&amp;Vermelho 4" xfId="614" xr:uid="{00000000-0005-0000-0000-0000D9050000}"/>
    <cellStyle name="Azul&amp;Vermelho 4 2" xfId="615" xr:uid="{00000000-0005-0000-0000-0000DA050000}"/>
    <cellStyle name="Azul&amp;Vermelho 40" xfId="616" xr:uid="{00000000-0005-0000-0000-0000DB050000}"/>
    <cellStyle name="Azul&amp;Vermelho 41" xfId="617" xr:uid="{00000000-0005-0000-0000-0000DC050000}"/>
    <cellStyle name="Azul&amp;Vermelho 5" xfId="618" xr:uid="{00000000-0005-0000-0000-0000DD050000}"/>
    <cellStyle name="Azul&amp;Vermelho 6" xfId="619" xr:uid="{00000000-0005-0000-0000-0000DE050000}"/>
    <cellStyle name="Azul&amp;Vermelho 7" xfId="620" xr:uid="{00000000-0005-0000-0000-0000DF050000}"/>
    <cellStyle name="Azul&amp;Vermelho 8" xfId="621" xr:uid="{00000000-0005-0000-0000-0000E0050000}"/>
    <cellStyle name="Azul&amp;Vermelho 9" xfId="622" xr:uid="{00000000-0005-0000-0000-0000E1050000}"/>
    <cellStyle name="Bad" xfId="44" xr:uid="{00000000-0005-0000-0000-0000E2050000}"/>
    <cellStyle name="Bad 2" xfId="15250" xr:uid="{5A20B35A-ED28-46ED-BC46-3E8768D19A6C}"/>
    <cellStyle name="Black Text" xfId="5299" xr:uid="{00000000-0005-0000-0000-0000E3050000}"/>
    <cellStyle name="Black Text (No Wrap)" xfId="5300" xr:uid="{00000000-0005-0000-0000-0000E4050000}"/>
    <cellStyle name="Blue Text" xfId="5301" xr:uid="{00000000-0005-0000-0000-0000E5050000}"/>
    <cellStyle name="Blue Text - Ariel 10" xfId="5302" xr:uid="{00000000-0005-0000-0000-0000E6050000}"/>
    <cellStyle name="Body" xfId="5303" xr:uid="{00000000-0005-0000-0000-0000E7050000}"/>
    <cellStyle name="Bold/Border" xfId="623" xr:uid="{00000000-0005-0000-0000-0000E8050000}"/>
    <cellStyle name="Bold/Border 2" xfId="624" xr:uid="{00000000-0005-0000-0000-0000E9050000}"/>
    <cellStyle name="Bold/Border 2 2" xfId="7533" xr:uid="{00000000-0005-0000-0000-0000EA050000}"/>
    <cellStyle name="Bold/Border 3" xfId="7532" xr:uid="{00000000-0005-0000-0000-0000EB050000}"/>
    <cellStyle name="Bol-Data" xfId="15251" xr:uid="{490FD638-7694-4E8D-B2D1-8035B8079A58}"/>
    <cellStyle name="bolet" xfId="5304" xr:uid="{00000000-0005-0000-0000-0000EC050000}"/>
    <cellStyle name="bolet 2" xfId="15382" xr:uid="{BFEA7123-252B-42E1-ABFE-44EB5D05A8D9}"/>
    <cellStyle name="bolet 3" xfId="15252" xr:uid="{2B6E4535-FDE8-495C-8736-1AB6948289DB}"/>
    <cellStyle name="Boletim" xfId="15253" xr:uid="{C03E6D95-B8E5-4090-8810-74B9CD8F7B89}"/>
    <cellStyle name="Boletim 2" xfId="15383" xr:uid="{B8CEF01A-78CA-4D10-91C3-710AFACF6AB9}"/>
    <cellStyle name="Bom 10" xfId="5746" xr:uid="{00000000-0005-0000-0000-0000ED050000}"/>
    <cellStyle name="Bom 10 2" xfId="15254" xr:uid="{F1701406-B05C-4C18-B497-69E6A6F95735}"/>
    <cellStyle name="Bom 11" xfId="5807" xr:uid="{00000000-0005-0000-0000-0000EE050000}"/>
    <cellStyle name="Bom 12" xfId="5736" xr:uid="{00000000-0005-0000-0000-0000EF050000}"/>
    <cellStyle name="Bom 13" xfId="5819" xr:uid="{00000000-0005-0000-0000-0000F0050000}"/>
    <cellStyle name="Bom 14" xfId="5713" xr:uid="{00000000-0005-0000-0000-0000F1050000}"/>
    <cellStyle name="Bom 15" xfId="5934" xr:uid="{00000000-0005-0000-0000-0000F2050000}"/>
    <cellStyle name="Bom 16" xfId="5962" xr:uid="{00000000-0005-0000-0000-0000F3050000}"/>
    <cellStyle name="Bom 17" xfId="6004" xr:uid="{00000000-0005-0000-0000-0000F4050000}"/>
    <cellStyle name="Bom 2" xfId="45" xr:uid="{00000000-0005-0000-0000-0000F5050000}"/>
    <cellStyle name="Bom 2 2" xfId="4994" xr:uid="{00000000-0005-0000-0000-0000F6050000}"/>
    <cellStyle name="Bom 2 2 2" xfId="6630" xr:uid="{00000000-0005-0000-0000-0000F7050000}"/>
    <cellStyle name="Bom 2 2 2 2" xfId="6631" xr:uid="{00000000-0005-0000-0000-0000F8050000}"/>
    <cellStyle name="Bom 2 2 2 2 2" xfId="6632" xr:uid="{00000000-0005-0000-0000-0000F9050000}"/>
    <cellStyle name="Bom 2 2 2 2 2 2" xfId="6633" xr:uid="{00000000-0005-0000-0000-0000FA050000}"/>
    <cellStyle name="Bom 2 2 2 2 2 2 2" xfId="6634" xr:uid="{00000000-0005-0000-0000-0000FB050000}"/>
    <cellStyle name="Bom 2 2 2 2 2 2 2 2" xfId="6635" xr:uid="{00000000-0005-0000-0000-0000FC050000}"/>
    <cellStyle name="Bom 2 2 2 2 2 2 3" xfId="6636" xr:uid="{00000000-0005-0000-0000-0000FD050000}"/>
    <cellStyle name="Bom 2 2 2 2 2 3" xfId="6637" xr:uid="{00000000-0005-0000-0000-0000FE050000}"/>
    <cellStyle name="Bom 2 2 2 2 2 3 2" xfId="6638" xr:uid="{00000000-0005-0000-0000-0000FF050000}"/>
    <cellStyle name="Bom 2 2 2 2 3" xfId="6639" xr:uid="{00000000-0005-0000-0000-000000060000}"/>
    <cellStyle name="Bom 2 2 2 2 3 2" xfId="6640" xr:uid="{00000000-0005-0000-0000-000001060000}"/>
    <cellStyle name="Bom 2 2 2 3" xfId="6641" xr:uid="{00000000-0005-0000-0000-000002060000}"/>
    <cellStyle name="Bom 2 2 2 4" xfId="6642" xr:uid="{00000000-0005-0000-0000-000003060000}"/>
    <cellStyle name="Bom 2 2 2 4 2" xfId="6643" xr:uid="{00000000-0005-0000-0000-000004060000}"/>
    <cellStyle name="Bom 2 2 3" xfId="6644" xr:uid="{00000000-0005-0000-0000-000005060000}"/>
    <cellStyle name="Bom 2 2 4" xfId="6645" xr:uid="{00000000-0005-0000-0000-000006060000}"/>
    <cellStyle name="Bom 2 2 4 2" xfId="6646" xr:uid="{00000000-0005-0000-0000-000007060000}"/>
    <cellStyle name="Bom 2 3" xfId="4995" xr:uid="{00000000-0005-0000-0000-000008060000}"/>
    <cellStyle name="Bom 2 3 2" xfId="16349" xr:uid="{454D93FD-7EFD-47E8-8F2E-5011CC73A216}"/>
    <cellStyle name="Bom 2 4" xfId="6647" xr:uid="{00000000-0005-0000-0000-000009060000}"/>
    <cellStyle name="Bom 2 5" xfId="6648" xr:uid="{00000000-0005-0000-0000-00000A060000}"/>
    <cellStyle name="Bom 2 6" xfId="6649" xr:uid="{00000000-0005-0000-0000-00000B060000}"/>
    <cellStyle name="Bom 2 6 2" xfId="6650" xr:uid="{00000000-0005-0000-0000-00000C060000}"/>
    <cellStyle name="Bom 2 7" xfId="6629" xr:uid="{00000000-0005-0000-0000-00000D060000}"/>
    <cellStyle name="Bom 2 8" xfId="15384" xr:uid="{C1BAB242-5D02-4188-97F1-9A9363608D04}"/>
    <cellStyle name="Bom 3" xfId="4996" xr:uid="{00000000-0005-0000-0000-00000E060000}"/>
    <cellStyle name="Bom 3 2" xfId="6652" xr:uid="{00000000-0005-0000-0000-00000F060000}"/>
    <cellStyle name="Bom 3 3" xfId="6653" xr:uid="{00000000-0005-0000-0000-000010060000}"/>
    <cellStyle name="Bom 3 4" xfId="6654" xr:uid="{00000000-0005-0000-0000-000011060000}"/>
    <cellStyle name="Bom 3 5" xfId="6651" xr:uid="{00000000-0005-0000-0000-000012060000}"/>
    <cellStyle name="Bom 4" xfId="4997" xr:uid="{00000000-0005-0000-0000-000013060000}"/>
    <cellStyle name="Bom 4 2" xfId="6656" xr:uid="{00000000-0005-0000-0000-000014060000}"/>
    <cellStyle name="Bom 4 3" xfId="6657" xr:uid="{00000000-0005-0000-0000-000015060000}"/>
    <cellStyle name="Bom 4 4" xfId="6655" xr:uid="{00000000-0005-0000-0000-000016060000}"/>
    <cellStyle name="Bom 5" xfId="5518" xr:uid="{00000000-0005-0000-0000-000017060000}"/>
    <cellStyle name="Bom 5 2" xfId="6659" xr:uid="{00000000-0005-0000-0000-000018060000}"/>
    <cellStyle name="Bom 5 3" xfId="6658" xr:uid="{00000000-0005-0000-0000-000019060000}"/>
    <cellStyle name="Bom 6" xfId="5579" xr:uid="{00000000-0005-0000-0000-00001A060000}"/>
    <cellStyle name="Bom 6 2" xfId="6661" xr:uid="{00000000-0005-0000-0000-00001B060000}"/>
    <cellStyle name="Bom 6 3" xfId="7455" xr:uid="{00000000-0005-0000-0000-00001C060000}"/>
    <cellStyle name="Bom 6 4" xfId="6660" xr:uid="{00000000-0005-0000-0000-00001D060000}"/>
    <cellStyle name="Bom 7" xfId="5508" xr:uid="{00000000-0005-0000-0000-00001E060000}"/>
    <cellStyle name="Bom 7 2" xfId="7456" xr:uid="{00000000-0005-0000-0000-00001F060000}"/>
    <cellStyle name="Bom 7 3" xfId="6662" xr:uid="{00000000-0005-0000-0000-000020060000}"/>
    <cellStyle name="Bom 8" xfId="5590" xr:uid="{00000000-0005-0000-0000-000021060000}"/>
    <cellStyle name="Bom 9" xfId="5612" xr:uid="{00000000-0005-0000-0000-000022060000}"/>
    <cellStyle name="BORDA" xfId="625" xr:uid="{00000000-0005-0000-0000-000023060000}"/>
    <cellStyle name="BORDA 10" xfId="626" xr:uid="{00000000-0005-0000-0000-000024060000}"/>
    <cellStyle name="BORDA 11" xfId="627" xr:uid="{00000000-0005-0000-0000-000025060000}"/>
    <cellStyle name="BORDA 12" xfId="628" xr:uid="{00000000-0005-0000-0000-000026060000}"/>
    <cellStyle name="BORDA 13" xfId="629" xr:uid="{00000000-0005-0000-0000-000027060000}"/>
    <cellStyle name="BORDA 14" xfId="630" xr:uid="{00000000-0005-0000-0000-000028060000}"/>
    <cellStyle name="BORDA 15" xfId="631" xr:uid="{00000000-0005-0000-0000-000029060000}"/>
    <cellStyle name="BORDA 16" xfId="632" xr:uid="{00000000-0005-0000-0000-00002A060000}"/>
    <cellStyle name="BORDA 17" xfId="633" xr:uid="{00000000-0005-0000-0000-00002B060000}"/>
    <cellStyle name="BORDA 18" xfId="634" xr:uid="{00000000-0005-0000-0000-00002C060000}"/>
    <cellStyle name="BORDA 19" xfId="635" xr:uid="{00000000-0005-0000-0000-00002D060000}"/>
    <cellStyle name="BORDA 2" xfId="636" xr:uid="{00000000-0005-0000-0000-00002E060000}"/>
    <cellStyle name="BORDA 20" xfId="637" xr:uid="{00000000-0005-0000-0000-00002F060000}"/>
    <cellStyle name="BORDA 21" xfId="638" xr:uid="{00000000-0005-0000-0000-000030060000}"/>
    <cellStyle name="BORDA 22" xfId="639" xr:uid="{00000000-0005-0000-0000-000031060000}"/>
    <cellStyle name="BORDA 23" xfId="640" xr:uid="{00000000-0005-0000-0000-000032060000}"/>
    <cellStyle name="BORDA 24" xfId="641" xr:uid="{00000000-0005-0000-0000-000033060000}"/>
    <cellStyle name="BORDA 25" xfId="642" xr:uid="{00000000-0005-0000-0000-000034060000}"/>
    <cellStyle name="BORDA 26" xfId="643" xr:uid="{00000000-0005-0000-0000-000035060000}"/>
    <cellStyle name="BORDA 27" xfId="644" xr:uid="{00000000-0005-0000-0000-000036060000}"/>
    <cellStyle name="BORDA 28" xfId="645" xr:uid="{00000000-0005-0000-0000-000037060000}"/>
    <cellStyle name="BORDA 29" xfId="646" xr:uid="{00000000-0005-0000-0000-000038060000}"/>
    <cellStyle name="BORDA 3" xfId="647" xr:uid="{00000000-0005-0000-0000-000039060000}"/>
    <cellStyle name="BORDA 30" xfId="648" xr:uid="{00000000-0005-0000-0000-00003A060000}"/>
    <cellStyle name="BORDA 31" xfId="649" xr:uid="{00000000-0005-0000-0000-00003B060000}"/>
    <cellStyle name="BORDA 32" xfId="650" xr:uid="{00000000-0005-0000-0000-00003C060000}"/>
    <cellStyle name="BORDA 33" xfId="651" xr:uid="{00000000-0005-0000-0000-00003D060000}"/>
    <cellStyle name="BORDA 34" xfId="652" xr:uid="{00000000-0005-0000-0000-00003E060000}"/>
    <cellStyle name="BORDA 35" xfId="653" xr:uid="{00000000-0005-0000-0000-00003F060000}"/>
    <cellStyle name="BORDA 36" xfId="654" xr:uid="{00000000-0005-0000-0000-000040060000}"/>
    <cellStyle name="BORDA 37" xfId="655" xr:uid="{00000000-0005-0000-0000-000041060000}"/>
    <cellStyle name="BORDA 38" xfId="656" xr:uid="{00000000-0005-0000-0000-000042060000}"/>
    <cellStyle name="BORDA 39" xfId="657" xr:uid="{00000000-0005-0000-0000-000043060000}"/>
    <cellStyle name="BORDA 4" xfId="658" xr:uid="{00000000-0005-0000-0000-000044060000}"/>
    <cellStyle name="BORDA 40" xfId="659" xr:uid="{00000000-0005-0000-0000-000045060000}"/>
    <cellStyle name="BORDA 5" xfId="660" xr:uid="{00000000-0005-0000-0000-000046060000}"/>
    <cellStyle name="BORDA 6" xfId="661" xr:uid="{00000000-0005-0000-0000-000047060000}"/>
    <cellStyle name="BORDA 7" xfId="662" xr:uid="{00000000-0005-0000-0000-000048060000}"/>
    <cellStyle name="BORDA 8" xfId="663" xr:uid="{00000000-0005-0000-0000-000049060000}"/>
    <cellStyle name="BORDA 9" xfId="664" xr:uid="{00000000-0005-0000-0000-00004A060000}"/>
    <cellStyle name="Border" xfId="5305" xr:uid="{00000000-0005-0000-0000-00004B060000}"/>
    <cellStyle name="Border 2" xfId="16351" xr:uid="{3BE0D307-C510-4225-8CC1-0FDDF2C32180}"/>
    <cellStyle name="Border 2 2" xfId="16352" xr:uid="{52D2527A-0436-4F21-BFBD-675D0B8C75FA}"/>
    <cellStyle name="Border 2 2 2" xfId="16353" xr:uid="{51E066A0-A99D-4E2E-8D52-6AF35DDF03E3}"/>
    <cellStyle name="Border 2 2 2 10" xfId="16354" xr:uid="{2288A9D7-8517-4749-8CEF-E227B78BFB9D}"/>
    <cellStyle name="Border 2 2 2 2" xfId="16355" xr:uid="{8D5B305F-DFA3-40FF-B3D3-413490282D35}"/>
    <cellStyle name="Border 2 2 2 2 2" xfId="16356" xr:uid="{942CCD18-F677-44CE-8814-7C61F3953BAF}"/>
    <cellStyle name="Border 2 2 2 2 2 2" xfId="16357" xr:uid="{CEF5EDD5-7F16-4475-A259-2AB9D91765E4}"/>
    <cellStyle name="Border 2 2 2 2 2 2 2" xfId="16358" xr:uid="{F8CA6FAA-8F90-4528-AE01-75BFB44A08D4}"/>
    <cellStyle name="Border 2 2 2 2 2 3" xfId="16359" xr:uid="{806DD35B-20C1-4430-B69C-81117571A62D}"/>
    <cellStyle name="Border 2 2 2 2 2 3 2" xfId="16360" xr:uid="{6EFAAEAA-80F1-4C4E-AF53-FC6F59FDBAC2}"/>
    <cellStyle name="Border 2 2 2 2 2 4" xfId="16361" xr:uid="{507FAED0-A0FB-45FB-8374-218908ADD53F}"/>
    <cellStyle name="Border 2 2 2 2 3" xfId="16362" xr:uid="{F6AF9C6C-3CD5-4C0B-AACF-07442CC60090}"/>
    <cellStyle name="Border 2 2 2 2 3 2" xfId="16363" xr:uid="{4B7A6444-148F-4EC6-9BD9-AB0B7101E17F}"/>
    <cellStyle name="Border 2 2 2 2 3 2 2" xfId="16364" xr:uid="{27EA6E20-9387-4156-A396-0DABCA5BD2F9}"/>
    <cellStyle name="Border 2 2 2 2 3 3" xfId="16365" xr:uid="{7C8EF300-080E-4C2A-AB5B-F5523C929A25}"/>
    <cellStyle name="Border 2 2 2 2 3 3 2" xfId="16366" xr:uid="{E4967C64-4BCB-4F3E-8ACE-2DA85ABD717F}"/>
    <cellStyle name="Border 2 2 2 2 3 4" xfId="16367" xr:uid="{6C81EC6A-83BC-46D0-AFF7-82F24CDCE00C}"/>
    <cellStyle name="Border 2 2 2 2 3 4 2" xfId="16368" xr:uid="{9022FF61-EDC3-4472-BAD4-0EE616C1144F}"/>
    <cellStyle name="Border 2 2 2 2 3 5" xfId="16369" xr:uid="{C242DBB5-D355-4C5D-A37D-8C0E20E3E6D0}"/>
    <cellStyle name="Border 2 2 2 2 4" xfId="16370" xr:uid="{D104CCC1-A422-4A80-BFF2-0BCDCB19D13B}"/>
    <cellStyle name="Border 2 2 2 2 5" xfId="16371" xr:uid="{BD79FED5-4747-4BFE-BA6B-FA5DC6C68464}"/>
    <cellStyle name="Border 2 2 2 3" xfId="16372" xr:uid="{548E7A8C-4F8B-41D7-98CB-9796F8DB6496}"/>
    <cellStyle name="Border 2 2 2 3 2" xfId="16373" xr:uid="{61F5385E-DE23-4DB9-B4A8-A34DD89A3851}"/>
    <cellStyle name="Border 2 2 2 3 2 2" xfId="16374" xr:uid="{E99875C7-3DAD-4B1A-9F40-54CA2E18B277}"/>
    <cellStyle name="Border 2 2 2 3 3" xfId="16375" xr:uid="{BE06729C-873F-4C4B-A21F-95F621D08D76}"/>
    <cellStyle name="Border 2 2 2 3 3 2" xfId="16376" xr:uid="{D6FEE1EC-57DD-4425-BFBB-406F047EAC5E}"/>
    <cellStyle name="Border 2 2 2 3 4" xfId="16377" xr:uid="{AA1D1B20-E32F-41F6-B8AA-2FD75F40436E}"/>
    <cellStyle name="Border 2 2 2 3 4 2" xfId="16378" xr:uid="{226A6322-D160-48A8-99D1-45C2BEB1678E}"/>
    <cellStyle name="Border 2 2 2 3 5" xfId="16379" xr:uid="{798A981F-0E2B-46EF-B21F-9097F686136B}"/>
    <cellStyle name="Border 2 2 2 3 6" xfId="16380" xr:uid="{BF04AAE7-96DD-404D-BA88-A9001CFEB872}"/>
    <cellStyle name="Border 2 2 2 4" xfId="16381" xr:uid="{7FE54FB9-3AD7-4435-ACAC-76948B2DE4E1}"/>
    <cellStyle name="Border 2 2 2 4 2" xfId="16382" xr:uid="{163DA95E-082E-4766-AB0A-A4B51192A22B}"/>
    <cellStyle name="Border 2 2 2 4 2 2" xfId="16383" xr:uid="{BB3EC139-7B0A-4334-B2EF-E9CA4D1BE668}"/>
    <cellStyle name="Border 2 2 2 4 3" xfId="16384" xr:uid="{E557C867-8DC1-4D1D-9FEB-3911C9559E52}"/>
    <cellStyle name="Border 2 2 2 4 3 2" xfId="16385" xr:uid="{F61FBD6D-893E-487D-9AD4-B7FEF6283E0C}"/>
    <cellStyle name="Border 2 2 2 4 4" xfId="16386" xr:uid="{9D441C2F-EAEC-407C-AA0B-8866866A006D}"/>
    <cellStyle name="Border 2 2 2 4 4 2" xfId="16387" xr:uid="{544A01EA-A4AC-43ED-9616-0EC9BDCB3392}"/>
    <cellStyle name="Border 2 2 2 4 5" xfId="16388" xr:uid="{09965C4E-E500-4C17-9FCD-1A122A107721}"/>
    <cellStyle name="Border 2 2 2 5" xfId="16389" xr:uid="{40F8EA7E-E308-4186-B0D4-7A0A3139F205}"/>
    <cellStyle name="Border 2 2 2 5 2" xfId="16390" xr:uid="{5C3949FC-C4F9-41E1-A5E2-231861DA2F7E}"/>
    <cellStyle name="Border 2 2 2 6" xfId="16391" xr:uid="{BADB2ED3-D77D-4249-9DBC-1CB781F375D5}"/>
    <cellStyle name="Border 2 2 2 6 2" xfId="16392" xr:uid="{C3423CDC-8B07-4A80-B1FC-C04F66B43408}"/>
    <cellStyle name="Border 2 2 2 7" xfId="16393" xr:uid="{E6CA505A-743B-4640-BB2E-FA9930386F8B}"/>
    <cellStyle name="Border 2 2 2 7 2" xfId="16394" xr:uid="{ABBF9BC6-8263-42A0-8C87-09DA72222B4C}"/>
    <cellStyle name="Border 2 2 2 8" xfId="16395" xr:uid="{947D89C0-1B61-4B2E-AB80-32FFEF829F3E}"/>
    <cellStyle name="Border 2 2 2 8 2" xfId="16396" xr:uid="{47E7CA98-495E-4070-BD43-EFFF53EB022A}"/>
    <cellStyle name="Border 2 2 2 9" xfId="16397" xr:uid="{2DE11097-9720-4D73-B744-7C13E48DB90E}"/>
    <cellStyle name="Border 2 2 2 9 2" xfId="16398" xr:uid="{37821B73-D0FF-451F-B16C-F047B4A53E79}"/>
    <cellStyle name="Border 2 2 3" xfId="16399" xr:uid="{2B0D369A-3AD5-44C7-8983-7BE5A0C0687F}"/>
    <cellStyle name="Border 2 2 3 2" xfId="16400" xr:uid="{14CA37AF-F7BF-497C-91E8-8C76D353D6F3}"/>
    <cellStyle name="Border 2 2 3 2 2" xfId="16401" xr:uid="{01B7070B-7C19-4646-8E1E-8313D12CBCAE}"/>
    <cellStyle name="Border 2 2 3 2 2 2" xfId="16402" xr:uid="{1D2217E5-2C45-4ADA-878D-BE1DEAAC4559}"/>
    <cellStyle name="Border 2 2 3 2 3" xfId="16403" xr:uid="{0C95D61B-4FAD-47F5-8A04-60D6D1844B4E}"/>
    <cellStyle name="Border 2 2 3 2 3 2" xfId="16404" xr:uid="{4BE75811-08A1-4E0A-B15E-954419CA1E07}"/>
    <cellStyle name="Border 2 2 3 2 4" xfId="16405" xr:uid="{DC38DF97-69FF-447C-8F3B-97188B8C01F9}"/>
    <cellStyle name="Border 2 2 3 2 5" xfId="16406" xr:uid="{FBE72ECA-80C6-4425-97F3-C609C6DF406B}"/>
    <cellStyle name="Border 2 2 3 3" xfId="16407" xr:uid="{8E597AB1-1C6A-4CF8-8128-410374689DFD}"/>
    <cellStyle name="Border 2 2 4" xfId="16408" xr:uid="{8F8453C3-077C-4F4B-8DD3-2E00E78B18CF}"/>
    <cellStyle name="Border 2 2 4 2" xfId="16409" xr:uid="{4E7184F2-E43A-4DF1-A5C6-0652BC81656F}"/>
    <cellStyle name="Border 2 2 4 2 2" xfId="16410" xr:uid="{AAE6CBED-2D1D-4B5D-92B7-403C4E991A6E}"/>
    <cellStyle name="Border 2 2 4 2 2 2" xfId="16411" xr:uid="{0C49BE87-141A-48A7-842A-0BC1B1A42A88}"/>
    <cellStyle name="Border 2 2 4 2 3" xfId="16412" xr:uid="{DF34217C-5645-4894-A3A5-C3A93466D0F4}"/>
    <cellStyle name="Border 2 2 4 2 3 2" xfId="16413" xr:uid="{5961B19E-8D64-4C1B-8484-188B74CBD835}"/>
    <cellStyle name="Border 2 2 4 2 4" xfId="16414" xr:uid="{06167593-64DD-43F1-92B8-72805AED22CF}"/>
    <cellStyle name="Border 2 2 4 3" xfId="16415" xr:uid="{5342C028-5F1F-4C2E-8BB9-ECD83D2E7BE3}"/>
    <cellStyle name="Border 2 2 4 3 2" xfId="16416" xr:uid="{8C07225B-33F6-42C5-BDBB-22F7E1B314CD}"/>
    <cellStyle name="Border 2 2 4 3 2 2" xfId="16417" xr:uid="{A8B9D35C-FFE9-4181-B520-4543A9C97305}"/>
    <cellStyle name="Border 2 2 4 3 3" xfId="16418" xr:uid="{B898F4BC-005B-41F5-9134-53DED3AB4356}"/>
    <cellStyle name="Border 2 2 4 3 3 2" xfId="16419" xr:uid="{88A0D74B-D6CB-46FA-AB9B-9E865D886DCB}"/>
    <cellStyle name="Border 2 2 4 3 4" xfId="16420" xr:uid="{6028A58D-7A28-4847-A4E8-6DB521C24566}"/>
    <cellStyle name="Border 2 2 4 3 4 2" xfId="16421" xr:uid="{6743C910-81FE-4EA7-A104-2657C7E4BA5F}"/>
    <cellStyle name="Border 2 2 4 3 5" xfId="16422" xr:uid="{D33B1BFE-2DC4-4AD2-8901-22C9C42CE637}"/>
    <cellStyle name="Border 2 2 4 4" xfId="16423" xr:uid="{CE7EC8CB-812D-4DEB-BDE2-3042DC617D11}"/>
    <cellStyle name="Border 2 2 5" xfId="16424" xr:uid="{23C1C1A7-74C3-4D78-9668-77F322AA894B}"/>
    <cellStyle name="Border 2 2 5 2" xfId="16425" xr:uid="{CF08E5F2-8F21-4173-821D-6E8E5981C318}"/>
    <cellStyle name="Border 2 2 5 2 2" xfId="16426" xr:uid="{8F550417-55DD-4F6A-994B-AF03518A940A}"/>
    <cellStyle name="Border 2 2 5 3" xfId="16427" xr:uid="{E0453A8E-93EB-4ACC-8F66-698B5EB5FA4C}"/>
    <cellStyle name="Border 2 2 5 3 2" xfId="16428" xr:uid="{B56BC14D-AE90-4DAC-B5D5-0F46161AD971}"/>
    <cellStyle name="Border 2 2 5 4" xfId="16429" xr:uid="{A27134F2-241D-44C6-9F79-D89056BA30B5}"/>
    <cellStyle name="Border 2 2 6" xfId="16430" xr:uid="{24F12AB6-6E9B-47CC-A8B2-F1B7FE299239}"/>
    <cellStyle name="Border 2 3" xfId="16431" xr:uid="{9F7C6F7D-678C-4993-A491-767815372512}"/>
    <cellStyle name="Border 2 3 10" xfId="16432" xr:uid="{A8A9608C-5CF8-4685-8B73-7030DD811BB0}"/>
    <cellStyle name="Border 2 3 2" xfId="16433" xr:uid="{C49466BE-FDBE-47CC-84B7-C173532F8FBA}"/>
    <cellStyle name="Border 2 3 2 2" xfId="16434" xr:uid="{4C09C7B0-84EE-4F61-893F-49BEE852A4A7}"/>
    <cellStyle name="Border 2 3 2 2 2" xfId="16435" xr:uid="{519ED768-C3D9-4FB6-8B09-EAAE58A8EF53}"/>
    <cellStyle name="Border 2 3 2 2 2 2" xfId="16436" xr:uid="{D5E989E2-E12D-4009-8A3E-95F55D56FA59}"/>
    <cellStyle name="Border 2 3 2 2 3" xfId="16437" xr:uid="{C798A2C5-E21E-4624-93F5-88F20535AA5F}"/>
    <cellStyle name="Border 2 3 2 2 3 2" xfId="16438" xr:uid="{7010B5FE-C55E-4DBC-BB35-3E8956E3813E}"/>
    <cellStyle name="Border 2 3 2 2 4" xfId="16439" xr:uid="{9260EA56-9ABE-4F59-BB12-16B6FFC522CC}"/>
    <cellStyle name="Border 2 3 2 3" xfId="16440" xr:uid="{968EE3A7-5142-4C0B-BD19-231BDEDB8C34}"/>
    <cellStyle name="Border 2 3 2 3 2" xfId="16441" xr:uid="{39A6ED11-0E21-471E-A3AB-C1863B738B95}"/>
    <cellStyle name="Border 2 3 2 3 2 2" xfId="16442" xr:uid="{BD4C3E3D-1C4B-4777-AA6F-48110EC194BB}"/>
    <cellStyle name="Border 2 3 2 3 3" xfId="16443" xr:uid="{F1417136-F58F-4E79-8BEE-54E86C59BF02}"/>
    <cellStyle name="Border 2 3 2 3 3 2" xfId="16444" xr:uid="{B24A81B9-B7C9-48E6-BD9E-0828A49775B9}"/>
    <cellStyle name="Border 2 3 2 3 4" xfId="16445" xr:uid="{3591B88C-D3E3-4209-88C4-952491C02060}"/>
    <cellStyle name="Border 2 3 2 3 4 2" xfId="16446" xr:uid="{FAA66B1C-6B4F-44D7-ACFD-5A009CB6C70D}"/>
    <cellStyle name="Border 2 3 2 3 5" xfId="16447" xr:uid="{15D5BDF3-9CD4-473D-8569-03B3D2A75F99}"/>
    <cellStyle name="Border 2 3 2 4" xfId="16448" xr:uid="{A50AFF5E-5491-4581-8A1B-7351AE0708DA}"/>
    <cellStyle name="Border 2 3 2 5" xfId="16449" xr:uid="{DE538996-F8B1-46FE-B0A6-1795BC8C4829}"/>
    <cellStyle name="Border 2 3 3" xfId="16450" xr:uid="{0C33C873-8C8A-456E-B603-DE25C46DDD3D}"/>
    <cellStyle name="Border 2 3 3 2" xfId="16451" xr:uid="{B23D4E02-5B16-4413-8103-36C2095A3CA1}"/>
    <cellStyle name="Border 2 3 3 2 2" xfId="16452" xr:uid="{D32A2785-B615-4B29-8462-425DC9DC9D66}"/>
    <cellStyle name="Border 2 3 3 3" xfId="16453" xr:uid="{11DF30C9-8037-44EB-B0CF-4420FA7B3FE4}"/>
    <cellStyle name="Border 2 3 3 3 2" xfId="16454" xr:uid="{F94DBF16-7037-4088-9EBA-8FA29CB2CF71}"/>
    <cellStyle name="Border 2 3 3 4" xfId="16455" xr:uid="{200ECD9C-0005-4448-9E7C-07A7CE7C3955}"/>
    <cellStyle name="Border 2 3 3 4 2" xfId="16456" xr:uid="{4579D34F-BE8F-4FD6-995B-AFCFD266EF84}"/>
    <cellStyle name="Border 2 3 3 5" xfId="16457" xr:uid="{97DF9381-1B80-4617-AB85-7A5B0B584911}"/>
    <cellStyle name="Border 2 3 3 6" xfId="16458" xr:uid="{2574AAAE-3ECB-45F8-8371-1278113B982D}"/>
    <cellStyle name="Border 2 3 4" xfId="16459" xr:uid="{E22B0177-5AB6-469A-8EB4-6EA7E7A1010C}"/>
    <cellStyle name="Border 2 3 4 2" xfId="16460" xr:uid="{9C4C62DF-6D2C-4BAF-B7DE-9984E193BCAD}"/>
    <cellStyle name="Border 2 3 4 2 2" xfId="16461" xr:uid="{C555D64F-2D5E-449D-ABEE-9771056DA90A}"/>
    <cellStyle name="Border 2 3 4 3" xfId="16462" xr:uid="{444A89E8-AEB9-4D8B-A225-0108DD61A81F}"/>
    <cellStyle name="Border 2 3 4 3 2" xfId="16463" xr:uid="{A4199C53-A013-4A03-8A5A-63C0C82A1780}"/>
    <cellStyle name="Border 2 3 4 4" xfId="16464" xr:uid="{0FCE7306-A6CA-4D90-86A0-40E24ED87DC3}"/>
    <cellStyle name="Border 2 3 4 4 2" xfId="16465" xr:uid="{537DCF09-4A34-41EF-AE88-1D7AE57C0C11}"/>
    <cellStyle name="Border 2 3 4 5" xfId="16466" xr:uid="{E2F4F99E-FA3A-4525-BC27-17991D8B9BC2}"/>
    <cellStyle name="Border 2 3 5" xfId="16467" xr:uid="{67234162-F57D-4124-B351-8A6082384A17}"/>
    <cellStyle name="Border 2 3 5 2" xfId="16468" xr:uid="{5BBF6079-CC6D-4979-B394-B80EEE57EE88}"/>
    <cellStyle name="Border 2 3 6" xfId="16469" xr:uid="{38EDEC0A-FB00-4722-A908-1648A014BAF8}"/>
    <cellStyle name="Border 2 3 6 2" xfId="16470" xr:uid="{D40B9233-B318-4F5C-8293-4B5E6E8C96A5}"/>
    <cellStyle name="Border 2 3 7" xfId="16471" xr:uid="{46837FCE-69A2-4770-A096-F2CB7061EE85}"/>
    <cellStyle name="Border 2 3 7 2" xfId="16472" xr:uid="{644380DD-40DF-4A85-B62B-3AF89066F958}"/>
    <cellStyle name="Border 2 3 8" xfId="16473" xr:uid="{B02E5C00-6F54-4A59-BD9C-8450F5D458BA}"/>
    <cellStyle name="Border 2 3 8 2" xfId="16474" xr:uid="{7D073CD8-F160-4AD8-8074-B3A32DDC397A}"/>
    <cellStyle name="Border 2 3 9" xfId="16475" xr:uid="{F1913FAF-B106-4552-9736-BAF2EB144A8B}"/>
    <cellStyle name="Border 2 3 9 2" xfId="16476" xr:uid="{A9B477AD-1395-4232-AECB-60CAE40252EB}"/>
    <cellStyle name="Border 2 4" xfId="16477" xr:uid="{134D9AD2-7937-4B25-A095-D1A3B275F4A9}"/>
    <cellStyle name="Border 2 4 2" xfId="16478" xr:uid="{165E54D1-535E-4617-AA2B-73D840AFC878}"/>
    <cellStyle name="Border 2 4 2 2" xfId="16479" xr:uid="{89F1B62C-37D4-41CD-99B9-0A8A3A11299F}"/>
    <cellStyle name="Border 2 4 2 2 2" xfId="16480" xr:uid="{290122BE-D338-4F76-A460-75DE6B515E3B}"/>
    <cellStyle name="Border 2 4 2 3" xfId="16481" xr:uid="{0564AD9D-A99E-441E-A0B7-EEE10DF0BB4D}"/>
    <cellStyle name="Border 2 4 2 3 2" xfId="16482" xr:uid="{8406A8EE-072E-4E3A-A472-66CBF9525236}"/>
    <cellStyle name="Border 2 4 2 4" xfId="16483" xr:uid="{DAC9AE96-6F23-40FE-8C20-F557309D94AE}"/>
    <cellStyle name="Border 2 4 2 5" xfId="16484" xr:uid="{B570BBD9-3613-4277-9A53-891C52B169B5}"/>
    <cellStyle name="Border 2 4 3" xfId="16485" xr:uid="{1D6D281E-C59B-4162-9E72-1A181D80F637}"/>
    <cellStyle name="Border 2 5" xfId="16486" xr:uid="{C8452F3E-4415-4135-B1C2-56D933ED01B9}"/>
    <cellStyle name="Border 2 5 2" xfId="16487" xr:uid="{035BB2AE-5D67-43C2-BC69-74D0A4FB9CFB}"/>
    <cellStyle name="Border 2 5 2 2" xfId="16488" xr:uid="{E08D64AC-69BA-4146-AE5B-E93C66E3BE26}"/>
    <cellStyle name="Border 2 5 2 2 2" xfId="16489" xr:uid="{E804F0DD-A21C-4F23-8247-8AA456CDAAE1}"/>
    <cellStyle name="Border 2 5 2 3" xfId="16490" xr:uid="{8688155C-A548-4F83-A9B5-C969AA8B86AB}"/>
    <cellStyle name="Border 2 5 2 3 2" xfId="16491" xr:uid="{2C0575F3-059A-4E59-9E77-C592606B7CBF}"/>
    <cellStyle name="Border 2 5 2 4" xfId="16492" xr:uid="{9D025D55-6848-46BD-A511-C3EC1BC82829}"/>
    <cellStyle name="Border 2 5 3" xfId="16493" xr:uid="{9AA70B44-A9E7-4DBF-9E7F-82C32A7D47E8}"/>
    <cellStyle name="Border 2 5 3 2" xfId="16494" xr:uid="{E18CD5DF-4FD5-4598-B4BF-536137CCAF7F}"/>
    <cellStyle name="Border 2 5 3 2 2" xfId="16495" xr:uid="{8839F859-6DAF-4731-A069-2F5A28827F9C}"/>
    <cellStyle name="Border 2 5 3 3" xfId="16496" xr:uid="{F0D2061F-1914-4BD1-8C75-A61005C96A2C}"/>
    <cellStyle name="Border 2 5 3 3 2" xfId="16497" xr:uid="{60ED5B0D-71E8-4611-8E3A-472A10C9E3CF}"/>
    <cellStyle name="Border 2 5 3 4" xfId="16498" xr:uid="{6830C62C-2621-4801-BDFD-BE6943F5855E}"/>
    <cellStyle name="Border 2 5 3 4 2" xfId="16499" xr:uid="{D4768968-DB6A-481C-9E3E-D75FE89F78A4}"/>
    <cellStyle name="Border 2 5 3 5" xfId="16500" xr:uid="{37A09A49-C550-4F80-9880-779D1B33EE32}"/>
    <cellStyle name="Border 2 5 4" xfId="16501" xr:uid="{A253F95B-6320-4908-A448-8B1A1439DE40}"/>
    <cellStyle name="Border 2 6" xfId="16502" xr:uid="{5152D852-3AF6-4CD7-8D1E-880E920557FC}"/>
    <cellStyle name="Border 2 6 2" xfId="16503" xr:uid="{CF096A5E-BCC9-4532-A6CF-02DA09575FFD}"/>
    <cellStyle name="Border 2 6 2 2" xfId="16504" xr:uid="{B8FE3B8E-8D29-48F1-BCB8-47C8678371B3}"/>
    <cellStyle name="Border 2 6 3" xfId="16505" xr:uid="{7EC7B785-028A-4171-AE8F-CB6B973FEB12}"/>
    <cellStyle name="Border 2 6 3 2" xfId="16506" xr:uid="{DB46747A-EA37-43C4-8897-797950E78A4B}"/>
    <cellStyle name="Border 2 6 4" xfId="16507" xr:uid="{86F0ED86-D6D2-4641-BEFC-FD9F884960CC}"/>
    <cellStyle name="Border 2 7" xfId="16508" xr:uid="{E952326B-EF06-4490-A7A4-5E87A48E6805}"/>
    <cellStyle name="Border 3" xfId="16509" xr:uid="{F751CE45-384B-4988-9A0E-EBD6BFB72AC2}"/>
    <cellStyle name="Border 3 2" xfId="16510" xr:uid="{6CC2720B-BE45-4F87-989D-6449608417D3}"/>
    <cellStyle name="Border 3 2 10" xfId="16511" xr:uid="{FD1D8018-229A-4874-B441-D6EB94E208C4}"/>
    <cellStyle name="Border 3 2 2" xfId="16512" xr:uid="{4BC9FAB3-C896-4AB9-8B51-8DDA6CCCD66F}"/>
    <cellStyle name="Border 3 2 2 2" xfId="16513" xr:uid="{C965B47A-C74F-4D83-AEEE-83B49081352A}"/>
    <cellStyle name="Border 3 2 2 2 2" xfId="16514" xr:uid="{414D68D0-290F-4E43-A122-8C28D91B7C09}"/>
    <cellStyle name="Border 3 2 2 2 2 2" xfId="16515" xr:uid="{CA5BF741-0B25-44AF-B347-C9104E93E83E}"/>
    <cellStyle name="Border 3 2 2 2 3" xfId="16516" xr:uid="{19F6180B-FEAF-44EB-8E3F-ABE11700DB4A}"/>
    <cellStyle name="Border 3 2 2 2 3 2" xfId="16517" xr:uid="{A229BA2C-7E66-4C0A-BB38-527ECF501218}"/>
    <cellStyle name="Border 3 2 2 2 4" xfId="16518" xr:uid="{D547DBB6-F89C-43C6-8081-891958A74E17}"/>
    <cellStyle name="Border 3 2 2 3" xfId="16519" xr:uid="{30E961FF-7823-47F3-96D6-18E96C8F2A74}"/>
    <cellStyle name="Border 3 2 2 3 2" xfId="16520" xr:uid="{D8589717-D7D8-4192-A586-7B46BCC5B945}"/>
    <cellStyle name="Border 3 2 2 3 2 2" xfId="16521" xr:uid="{461E0AE0-474D-4A74-AC0B-21AA05DC8608}"/>
    <cellStyle name="Border 3 2 2 3 3" xfId="16522" xr:uid="{65D139B1-2E05-446E-A142-F58732E034B7}"/>
    <cellStyle name="Border 3 2 2 3 3 2" xfId="16523" xr:uid="{54E63C34-2912-4060-8BF0-5604FB4EF6D2}"/>
    <cellStyle name="Border 3 2 2 3 4" xfId="16524" xr:uid="{49FC929E-51FC-4F90-ACA3-5BB91C97DC65}"/>
    <cellStyle name="Border 3 2 2 3 4 2" xfId="16525" xr:uid="{53515765-8F0F-443D-A994-C122C6AC2187}"/>
    <cellStyle name="Border 3 2 2 3 5" xfId="16526" xr:uid="{3D65D0E5-2584-4408-BBD1-774C731FBB6A}"/>
    <cellStyle name="Border 3 2 2 4" xfId="16527" xr:uid="{E43D0F0F-0D29-4815-9A8C-36BC5716133A}"/>
    <cellStyle name="Border 3 2 2 5" xfId="16528" xr:uid="{347BB8F3-3E01-4430-A7C4-2F90FD4DCF93}"/>
    <cellStyle name="Border 3 2 3" xfId="16529" xr:uid="{D97CC396-ABCC-470F-8C90-AC264A3FA3B9}"/>
    <cellStyle name="Border 3 2 3 2" xfId="16530" xr:uid="{3DDC9B0E-83E3-41F7-8AD0-7F533BBA87FF}"/>
    <cellStyle name="Border 3 2 3 2 2" xfId="16531" xr:uid="{239C8471-FD12-40AA-9B35-B8D678E2B640}"/>
    <cellStyle name="Border 3 2 3 3" xfId="16532" xr:uid="{67B9CED8-65B0-4E9D-A706-05BC2EA12929}"/>
    <cellStyle name="Border 3 2 3 3 2" xfId="16533" xr:uid="{0D37E85C-2352-4DBF-9B6F-468C071D8BDB}"/>
    <cellStyle name="Border 3 2 3 4" xfId="16534" xr:uid="{E413ED00-00D7-4494-BF35-9E8FB9023C21}"/>
    <cellStyle name="Border 3 2 3 4 2" xfId="16535" xr:uid="{43C7F615-D522-4C7B-A48A-264DFC1C249A}"/>
    <cellStyle name="Border 3 2 3 5" xfId="16536" xr:uid="{9DF57C94-749C-49F8-9390-A95C3A522A2B}"/>
    <cellStyle name="Border 3 2 3 6" xfId="16537" xr:uid="{DAC221BF-3702-48D9-82CE-D257E709BB60}"/>
    <cellStyle name="Border 3 2 4" xfId="16538" xr:uid="{0CF53340-FCD1-479C-9E9E-62BC69474434}"/>
    <cellStyle name="Border 3 2 4 2" xfId="16539" xr:uid="{2B5FC652-5771-4C24-95CF-EB799E398F9D}"/>
    <cellStyle name="Border 3 2 4 2 2" xfId="16540" xr:uid="{1A6448F0-81ED-4628-BA9A-05DCEBCD0DBB}"/>
    <cellStyle name="Border 3 2 4 3" xfId="16541" xr:uid="{DC8493AE-BE07-4372-B17B-03EB73C7C4FD}"/>
    <cellStyle name="Border 3 2 4 3 2" xfId="16542" xr:uid="{E4784A5A-4816-481B-901E-E332E4BC20B5}"/>
    <cellStyle name="Border 3 2 4 4" xfId="16543" xr:uid="{9494DDE0-276D-4C1B-816B-2B8C512E665E}"/>
    <cellStyle name="Border 3 2 4 4 2" xfId="16544" xr:uid="{D18191AD-8E82-4FB9-96B4-18216DC85BE5}"/>
    <cellStyle name="Border 3 2 4 5" xfId="16545" xr:uid="{2BF2A085-ACA3-4151-B9AF-74BD08043D35}"/>
    <cellStyle name="Border 3 2 5" xfId="16546" xr:uid="{BC214697-D0D2-4AD6-9BAF-393A5CCA5C60}"/>
    <cellStyle name="Border 3 2 5 2" xfId="16547" xr:uid="{79802F23-CD6A-4E48-B5F2-D903BC877DDD}"/>
    <cellStyle name="Border 3 2 6" xfId="16548" xr:uid="{C0CEA736-CE27-42E5-8141-7471B39DADAD}"/>
    <cellStyle name="Border 3 2 6 2" xfId="16549" xr:uid="{2B7473A9-23BB-4026-8744-621B680F4391}"/>
    <cellStyle name="Border 3 2 7" xfId="16550" xr:uid="{12B858B1-11A6-474D-9B78-E6CF7A68FAE5}"/>
    <cellStyle name="Border 3 2 7 2" xfId="16551" xr:uid="{96E71B9C-54A0-4CB0-A37A-8950C1803984}"/>
    <cellStyle name="Border 3 2 8" xfId="16552" xr:uid="{7E876F41-6BE5-4751-8924-2E5B27BC2154}"/>
    <cellStyle name="Border 3 2 8 2" xfId="16553" xr:uid="{2CCB903E-89C7-4180-871B-49BC2E32A540}"/>
    <cellStyle name="Border 3 2 9" xfId="16554" xr:uid="{283C7CDB-BAA5-41ED-8D68-A4551787825C}"/>
    <cellStyle name="Border 3 2 9 2" xfId="16555" xr:uid="{83149E33-F755-43D4-A05D-4466AC31B86F}"/>
    <cellStyle name="Border 3 3" xfId="16556" xr:uid="{8F275846-387B-4F56-9137-4BE260F0C220}"/>
    <cellStyle name="Border 3 3 2" xfId="16557" xr:uid="{E51346C5-A02C-49F7-A622-A1A46BE0C4C3}"/>
    <cellStyle name="Border 3 3 2 2" xfId="16558" xr:uid="{FDABD5EF-1CA1-4F7F-837A-3313521D113B}"/>
    <cellStyle name="Border 3 3 2 2 2" xfId="16559" xr:uid="{F943C3A0-695C-4DFF-876D-4148815FDCD2}"/>
    <cellStyle name="Border 3 3 2 3" xfId="16560" xr:uid="{8E0FA831-C56D-4214-A9B1-4708BAF1A922}"/>
    <cellStyle name="Border 3 3 2 3 2" xfId="16561" xr:uid="{04A236B7-EBBC-4E93-A2E7-FD85C88AABB5}"/>
    <cellStyle name="Border 3 3 2 4" xfId="16562" xr:uid="{E2068E32-FE3C-4816-B1A3-3ECC78749C66}"/>
    <cellStyle name="Border 3 3 2 5" xfId="16563" xr:uid="{05A7939D-3C55-443F-97E1-ED4EBD270505}"/>
    <cellStyle name="Border 3 3 3" xfId="16564" xr:uid="{E9590A3D-425B-4CB3-9466-18D0CB8A64C5}"/>
    <cellStyle name="Border 3 4" xfId="16565" xr:uid="{9C9BD5A0-BEA6-4907-84D4-DE047103D94D}"/>
    <cellStyle name="Border 3 4 2" xfId="16566" xr:uid="{86DA2EEA-408A-4502-BD9F-E89D847F51A9}"/>
    <cellStyle name="Border 3 4 2 2" xfId="16567" xr:uid="{2FED5150-A07B-427B-8963-F4561CB7281C}"/>
    <cellStyle name="Border 3 4 2 2 2" xfId="16568" xr:uid="{50D91DE5-E24F-47EC-B2BC-8187972DED42}"/>
    <cellStyle name="Border 3 4 2 3" xfId="16569" xr:uid="{E972E94D-EBE3-4022-A4BA-080F34B0D290}"/>
    <cellStyle name="Border 3 4 2 3 2" xfId="16570" xr:uid="{20E55735-6FAA-499C-B527-6EE3694FEE06}"/>
    <cellStyle name="Border 3 4 2 4" xfId="16571" xr:uid="{9471B1C3-CFAA-4679-8263-BA358CF12D4F}"/>
    <cellStyle name="Border 3 4 3" xfId="16572" xr:uid="{8D355BEC-9AF7-487F-8A69-769CACAD8A8B}"/>
    <cellStyle name="Border 3 4 3 2" xfId="16573" xr:uid="{EA85EA60-40FF-4F1A-B03C-D8B861BA1C5F}"/>
    <cellStyle name="Border 3 4 3 2 2" xfId="16574" xr:uid="{D3571AA8-D58B-46E1-AA11-5FC21D800C8A}"/>
    <cellStyle name="Border 3 4 3 3" xfId="16575" xr:uid="{5C9E9890-B552-42CA-88B4-EF046F7D45A8}"/>
    <cellStyle name="Border 3 4 3 3 2" xfId="16576" xr:uid="{9B885C56-C76B-4A3E-822A-1E10BE7043BB}"/>
    <cellStyle name="Border 3 4 3 4" xfId="16577" xr:uid="{8CA70980-DCF6-41E4-83E7-5FED62D77B3D}"/>
    <cellStyle name="Border 3 4 3 4 2" xfId="16578" xr:uid="{9965C694-0D66-4EF5-907B-D8710A88E62A}"/>
    <cellStyle name="Border 3 4 3 5" xfId="16579" xr:uid="{00EB5C42-1D64-4571-B465-7667DC2281EE}"/>
    <cellStyle name="Border 3 4 4" xfId="16580" xr:uid="{F086E4D3-A5B4-482E-AE8D-ECECAD8AE26C}"/>
    <cellStyle name="Border 3 5" xfId="16581" xr:uid="{C04E0AD6-B1CA-4FAE-8E6D-708CE0F80423}"/>
    <cellStyle name="Border 3 5 2" xfId="16582" xr:uid="{24A4DC3D-53B6-4C4B-9968-7E25923A7F7A}"/>
    <cellStyle name="Border 3 5 2 2" xfId="16583" xr:uid="{CDBE7689-0C5E-4FCF-8479-21A0F3428F79}"/>
    <cellStyle name="Border 3 5 3" xfId="16584" xr:uid="{95E0A4CF-DA1F-492C-8901-71324993EA28}"/>
    <cellStyle name="Border 3 5 3 2" xfId="16585" xr:uid="{48777820-74C1-4655-965C-31E67FA36DE5}"/>
    <cellStyle name="Border 3 5 4" xfId="16586" xr:uid="{FACCADA6-A48C-4440-888D-992A78D91F68}"/>
    <cellStyle name="Border 3 6" xfId="16587" xr:uid="{2E27AE79-6468-4503-BD92-15468E4FF428}"/>
    <cellStyle name="Border 4" xfId="16588" xr:uid="{9D506DF3-BBE0-480C-A96B-9D3C0BB7AC85}"/>
    <cellStyle name="Border 4 2" xfId="16589" xr:uid="{E3C316C6-5273-4467-8439-8D3C30DB4442}"/>
    <cellStyle name="Border 4 2 10" xfId="16590" xr:uid="{0A14AA8C-AF41-46BB-AEFD-5951EE7A6E32}"/>
    <cellStyle name="Border 4 2 2" xfId="16591" xr:uid="{F8664C87-A505-4FA6-8077-6B0D7A655974}"/>
    <cellStyle name="Border 4 2 2 2" xfId="16592" xr:uid="{1181913F-5325-4911-957E-97177FE3CEB5}"/>
    <cellStyle name="Border 4 2 2 2 2" xfId="16593" xr:uid="{1934E3BC-68AE-48AD-B161-080326DEE61D}"/>
    <cellStyle name="Border 4 2 2 2 2 2" xfId="16594" xr:uid="{913E7FA7-7E5F-4699-84C0-02C81FE42FF4}"/>
    <cellStyle name="Border 4 2 2 2 3" xfId="16595" xr:uid="{026C688B-1AEA-4F30-A1BD-FDEB0E8DFCB0}"/>
    <cellStyle name="Border 4 2 2 2 3 2" xfId="16596" xr:uid="{CD86F208-A885-4078-B4E1-87A232AEB32E}"/>
    <cellStyle name="Border 4 2 2 2 4" xfId="16597" xr:uid="{3F88582F-995E-4295-AC48-C535AF1C8DEC}"/>
    <cellStyle name="Border 4 2 2 3" xfId="16598" xr:uid="{E2AE1708-FCFC-4910-95D3-3A82096E9370}"/>
    <cellStyle name="Border 4 2 2 3 2" xfId="16599" xr:uid="{5D9628B9-7879-4B67-A128-F60AE9B509CE}"/>
    <cellStyle name="Border 4 2 2 3 2 2" xfId="16600" xr:uid="{49F4CA20-69EB-4370-A882-CB0E7DC626A5}"/>
    <cellStyle name="Border 4 2 2 3 3" xfId="16601" xr:uid="{E5C4AF3D-31ED-44B0-919D-52E2695B9036}"/>
    <cellStyle name="Border 4 2 2 3 3 2" xfId="16602" xr:uid="{79311779-0A46-4043-B139-0E039178DC55}"/>
    <cellStyle name="Border 4 2 2 3 4" xfId="16603" xr:uid="{0CA76FAB-5F91-43C8-9226-F4D3DDFA59FB}"/>
    <cellStyle name="Border 4 2 2 3 4 2" xfId="16604" xr:uid="{92D9CB04-7EEE-44DE-8719-FF663866C94B}"/>
    <cellStyle name="Border 4 2 2 3 5" xfId="16605" xr:uid="{E8591A0A-1C21-45A0-A53B-F4FC50DE563D}"/>
    <cellStyle name="Border 4 2 2 4" xfId="16606" xr:uid="{0C25A94C-A2D7-47BC-85FA-7AFCA2198B62}"/>
    <cellStyle name="Border 4 2 2 5" xfId="16607" xr:uid="{972B1B5E-9391-4535-972D-EB7F4285AC6E}"/>
    <cellStyle name="Border 4 2 3" xfId="16608" xr:uid="{2E981333-F277-4C8B-AE9F-EADD1120E41A}"/>
    <cellStyle name="Border 4 2 3 2" xfId="16609" xr:uid="{6694E171-25CD-4879-A13E-B9D101D27B83}"/>
    <cellStyle name="Border 4 2 3 2 2" xfId="16610" xr:uid="{DD8B4065-A4ED-4C2D-A203-5611702C60C9}"/>
    <cellStyle name="Border 4 2 3 3" xfId="16611" xr:uid="{387883E0-3CE0-4B60-988B-0173AD1A42F8}"/>
    <cellStyle name="Border 4 2 3 3 2" xfId="16612" xr:uid="{8112A2B3-5944-416B-B183-5BFF2A220D19}"/>
    <cellStyle name="Border 4 2 3 4" xfId="16613" xr:uid="{5D87CE88-1274-42BA-BEBB-94248CC27864}"/>
    <cellStyle name="Border 4 2 3 4 2" xfId="16614" xr:uid="{F77039D4-F6C2-4DEE-B3E2-D49B77B1AE12}"/>
    <cellStyle name="Border 4 2 3 5" xfId="16615" xr:uid="{3E0245B5-707D-44BF-A10E-BCC2D2251436}"/>
    <cellStyle name="Border 4 2 3 6" xfId="16616" xr:uid="{77E32D73-F0D3-46DE-AEDB-55B9E1690DEC}"/>
    <cellStyle name="Border 4 2 4" xfId="16617" xr:uid="{87478C04-983D-4D2C-80C8-2BA5D164A5AA}"/>
    <cellStyle name="Border 4 2 4 2" xfId="16618" xr:uid="{EFEC718D-3BC0-4D5C-AA18-3E829D442D00}"/>
    <cellStyle name="Border 4 2 4 2 2" xfId="16619" xr:uid="{8F7717DC-0905-4EC4-963C-B584AD55CACD}"/>
    <cellStyle name="Border 4 2 4 3" xfId="16620" xr:uid="{F59DDA76-9A8F-4564-8CA7-95E9A85B3463}"/>
    <cellStyle name="Border 4 2 4 3 2" xfId="16621" xr:uid="{B495CB1F-FCF8-45C4-B719-97C4DB6F0043}"/>
    <cellStyle name="Border 4 2 4 4" xfId="16622" xr:uid="{62737678-84AC-4794-9A42-90A40EF3E5B1}"/>
    <cellStyle name="Border 4 2 4 4 2" xfId="16623" xr:uid="{AF20C029-5420-4692-B77C-EA7B91EF01CD}"/>
    <cellStyle name="Border 4 2 4 5" xfId="16624" xr:uid="{D7485016-4653-4C98-BAA0-99369206F02E}"/>
    <cellStyle name="Border 4 2 5" xfId="16625" xr:uid="{A942623B-3E2D-4BB6-92E9-A5B66E7C6CA4}"/>
    <cellStyle name="Border 4 2 5 2" xfId="16626" xr:uid="{E0BB4FF3-6F40-4AB5-8FD0-AC469B3F4B89}"/>
    <cellStyle name="Border 4 2 6" xfId="16627" xr:uid="{7D7B1121-A218-4415-90DB-6D97B568586D}"/>
    <cellStyle name="Border 4 2 6 2" xfId="16628" xr:uid="{01F65824-4E41-4033-96BB-84C5A252ABD6}"/>
    <cellStyle name="Border 4 2 7" xfId="16629" xr:uid="{2016C52B-8010-42DD-8FFA-5B7530D387F9}"/>
    <cellStyle name="Border 4 2 7 2" xfId="16630" xr:uid="{E504B829-B9CD-4886-92D7-DBEF2D36AE7E}"/>
    <cellStyle name="Border 4 2 8" xfId="16631" xr:uid="{B2240EE5-1D29-4A73-9358-5B28DC630F85}"/>
    <cellStyle name="Border 4 2 8 2" xfId="16632" xr:uid="{61103CAD-F84D-45EB-B07D-C0AC9C3E7103}"/>
    <cellStyle name="Border 4 2 9" xfId="16633" xr:uid="{EAB7F66B-0E7D-4851-8101-CDFC75EDC5B4}"/>
    <cellStyle name="Border 4 2 9 2" xfId="16634" xr:uid="{1A5BD34D-7729-4271-A714-FC4AE9A99291}"/>
    <cellStyle name="Border 4 3" xfId="16635" xr:uid="{39055B8B-3CF4-4D76-8F11-F01C52E90144}"/>
    <cellStyle name="Border 4 3 2" xfId="16636" xr:uid="{072B1728-BB3A-4BCF-A7D7-D7617CDE1214}"/>
    <cellStyle name="Border 4 3 2 2" xfId="16637" xr:uid="{DD0785D3-84F7-4A6C-B1C1-5778EA56A06A}"/>
    <cellStyle name="Border 4 3 2 2 2" xfId="16638" xr:uid="{22931785-EF94-4DA6-ADF1-CF713A21D48E}"/>
    <cellStyle name="Border 4 3 2 3" xfId="16639" xr:uid="{A211CD6C-B0A5-4C8A-8307-76B4380EE72B}"/>
    <cellStyle name="Border 4 3 2 3 2" xfId="16640" xr:uid="{FB4371CA-54DB-4B15-ACEB-8FD5B4AE9F3A}"/>
    <cellStyle name="Border 4 3 2 4" xfId="16641" xr:uid="{BDA71AFD-A03B-4E93-9C5B-8C7BDBB23972}"/>
    <cellStyle name="Border 4 3 3" xfId="16642" xr:uid="{3D391018-DA58-4BF4-AAA7-9D264093F138}"/>
    <cellStyle name="Border 4 3 3 2" xfId="16643" xr:uid="{FBA524A5-33B9-48C1-8FCD-2564FB7B649B}"/>
    <cellStyle name="Border 4 3 3 2 2" xfId="16644" xr:uid="{CB8A571C-6B02-40FC-94BF-D852CB38D4B9}"/>
    <cellStyle name="Border 4 3 3 3" xfId="16645" xr:uid="{7C0C67AA-61CF-4ACD-80A1-68EABB76BEE3}"/>
    <cellStyle name="Border 4 3 3 3 2" xfId="16646" xr:uid="{0D6A2ECE-0933-4097-9E21-28E4487B0783}"/>
    <cellStyle name="Border 4 3 3 4" xfId="16647" xr:uid="{E237D92C-AEDD-4744-AD84-44D3B2883932}"/>
    <cellStyle name="Border 4 3 3 4 2" xfId="16648" xr:uid="{91AA8647-C8A3-4D42-943A-C512FF769514}"/>
    <cellStyle name="Border 4 3 3 5" xfId="16649" xr:uid="{FAD9B242-A516-4FFF-8E93-E29FBE48DA79}"/>
    <cellStyle name="Border 4 3 4" xfId="16650" xr:uid="{DAA6436C-CAD0-4549-88D0-2B6EEEE6716A}"/>
    <cellStyle name="Border 4 4" xfId="16651" xr:uid="{6E9AD72C-E11E-4591-B939-F715C64824D1}"/>
    <cellStyle name="Border 4 4 2" xfId="16652" xr:uid="{6472387F-4222-48B1-A959-12CE7ED1F495}"/>
    <cellStyle name="Border 4 4 2 2" xfId="16653" xr:uid="{8AB14B94-85E6-42F4-A7A6-489A249A2D71}"/>
    <cellStyle name="Border 4 4 3" xfId="16654" xr:uid="{B1B5A0DF-682F-4BE9-A250-A609E2B804A9}"/>
    <cellStyle name="Border 4 4 3 2" xfId="16655" xr:uid="{12420E59-ADD3-4C40-89D8-397AF0CEABC9}"/>
    <cellStyle name="Border 4 4 4" xfId="16656" xr:uid="{811A0B39-E9F7-422C-9077-96E0074B746F}"/>
    <cellStyle name="Border 4 5" xfId="16657" xr:uid="{025643FB-3E9F-4148-ACCC-AD59A11B9F43}"/>
    <cellStyle name="Border 5" xfId="16658" xr:uid="{9302F5E8-95D8-45C0-8116-1002F2473D24}"/>
    <cellStyle name="Border 5 10" xfId="16659" xr:uid="{31DAD4EB-C84D-4F4B-A297-2BE41A5AA32B}"/>
    <cellStyle name="Border 5 2" xfId="16660" xr:uid="{4B5A285D-0574-40F2-91AF-3BC83A5E09BB}"/>
    <cellStyle name="Border 5 2 2" xfId="16661" xr:uid="{76EC2C53-164C-423E-B8CD-95168E0857B5}"/>
    <cellStyle name="Border 5 2 2 2" xfId="16662" xr:uid="{65CB6851-73B9-49B5-8611-291702B66487}"/>
    <cellStyle name="Border 5 2 2 2 2" xfId="16663" xr:uid="{3CF8CC09-D700-4ED7-BF99-C28EA5E14E92}"/>
    <cellStyle name="Border 5 2 2 3" xfId="16664" xr:uid="{26E22ECB-7B57-4386-A10B-10C18EFEFC1A}"/>
    <cellStyle name="Border 5 2 2 3 2" xfId="16665" xr:uid="{612CCA7C-2955-4508-BBC5-1BF7528CAD7C}"/>
    <cellStyle name="Border 5 2 2 4" xfId="16666" xr:uid="{EA9BCFC6-609D-4C15-9730-6BEA2E51D0E3}"/>
    <cellStyle name="Border 5 2 3" xfId="16667" xr:uid="{611D8E75-D694-4947-A3A7-E444F9CDD1AA}"/>
    <cellStyle name="Border 5 2 3 2" xfId="16668" xr:uid="{58F194D4-699C-4741-B061-7F249B2A5331}"/>
    <cellStyle name="Border 5 2 3 2 2" xfId="16669" xr:uid="{F2491E52-F283-488E-8A94-30927F9DACFC}"/>
    <cellStyle name="Border 5 2 3 3" xfId="16670" xr:uid="{0074F5FF-E4BF-418D-8326-6B37B8BBC27C}"/>
    <cellStyle name="Border 5 2 3 3 2" xfId="16671" xr:uid="{8A01DE6E-29E8-4968-BD8C-136B2311D7CC}"/>
    <cellStyle name="Border 5 2 3 4" xfId="16672" xr:uid="{898C4920-B995-4D1A-8D9A-714BFC5B55A5}"/>
    <cellStyle name="Border 5 2 3 4 2" xfId="16673" xr:uid="{2B5A3672-95F8-4056-A4C3-AF955105F8CB}"/>
    <cellStyle name="Border 5 2 3 5" xfId="16674" xr:uid="{7461A71F-09D8-49DA-BAA9-54726376FD2E}"/>
    <cellStyle name="Border 5 2 4" xfId="16675" xr:uid="{37C6C7E8-86F9-41A4-B1D0-B60C4714316D}"/>
    <cellStyle name="Border 5 2 5" xfId="16676" xr:uid="{D468C902-1CDC-49F9-811D-BE15ADB76238}"/>
    <cellStyle name="Border 5 3" xfId="16677" xr:uid="{430F7B17-B590-46CE-9741-99265F8C7B3D}"/>
    <cellStyle name="Border 5 3 2" xfId="16678" xr:uid="{10EE47A4-37A1-4292-99B5-14554AE95163}"/>
    <cellStyle name="Border 5 3 2 2" xfId="16679" xr:uid="{59CFEC53-74D8-43AC-9E23-DCBAC9F23618}"/>
    <cellStyle name="Border 5 3 3" xfId="16680" xr:uid="{48168EC2-A9E8-43ED-A94E-30D053E748A5}"/>
    <cellStyle name="Border 5 3 3 2" xfId="16681" xr:uid="{42411968-A5B7-4B28-B60C-3A69E44DDC7B}"/>
    <cellStyle name="Border 5 3 4" xfId="16682" xr:uid="{280E1DF6-4E55-4185-81B4-C464717CA44F}"/>
    <cellStyle name="Border 5 3 4 2" xfId="16683" xr:uid="{78B91580-CC83-46C6-87C6-21F72725F782}"/>
    <cellStyle name="Border 5 3 5" xfId="16684" xr:uid="{43D1D94D-86FA-4FEB-B4A2-6B20674DC315}"/>
    <cellStyle name="Border 5 3 6" xfId="16685" xr:uid="{3303CDDF-A0D9-4086-BE2A-B0BD8C3D232C}"/>
    <cellStyle name="Border 5 4" xfId="16686" xr:uid="{F82703B5-A31A-4141-8460-1FF569F200D8}"/>
    <cellStyle name="Border 5 4 2" xfId="16687" xr:uid="{7FF4E631-DEE8-40C9-98FD-9C43F5F41008}"/>
    <cellStyle name="Border 5 4 2 2" xfId="16688" xr:uid="{E5E5D725-96EC-4842-8A85-1CEEFB37EE5F}"/>
    <cellStyle name="Border 5 4 3" xfId="16689" xr:uid="{46DA6364-987C-4CAA-8836-9ABF65FDAD02}"/>
    <cellStyle name="Border 5 4 3 2" xfId="16690" xr:uid="{CADC116E-17C7-4C7E-8705-B470D70FC1EB}"/>
    <cellStyle name="Border 5 4 4" xfId="16691" xr:uid="{449F727B-F571-4C9B-8C66-18B77072BABD}"/>
    <cellStyle name="Border 5 4 4 2" xfId="16692" xr:uid="{0479314A-29DB-4AE6-8542-AB0189035792}"/>
    <cellStyle name="Border 5 4 5" xfId="16693" xr:uid="{9CB5B28C-0A4A-4433-A551-A768FC41F39D}"/>
    <cellStyle name="Border 5 5" xfId="16694" xr:uid="{D6062E63-3B3B-4714-A143-33332EFFD684}"/>
    <cellStyle name="Border 5 5 2" xfId="16695" xr:uid="{08399369-685E-4F1A-B542-B8FE4C718191}"/>
    <cellStyle name="Border 5 6" xfId="16696" xr:uid="{F3536622-C97F-4B43-9D33-A73198A6F7BF}"/>
    <cellStyle name="Border 5 6 2" xfId="16697" xr:uid="{11713CA0-9DF4-4A1F-AEEA-B6E5983A21D4}"/>
    <cellStyle name="Border 5 7" xfId="16698" xr:uid="{B1DE32DE-2FA4-4BDD-82DD-268BB7ECCB61}"/>
    <cellStyle name="Border 5 7 2" xfId="16699" xr:uid="{785729E9-E476-4CF7-99CE-057090C67103}"/>
    <cellStyle name="Border 5 8" xfId="16700" xr:uid="{CBEBD68D-C95F-438C-9C13-21C5092D17FA}"/>
    <cellStyle name="Border 5 8 2" xfId="16701" xr:uid="{17C59886-B019-48C6-AD38-CB2FEA432584}"/>
    <cellStyle name="Border 5 9" xfId="16702" xr:uid="{3F46E6FF-44DC-458B-B92E-8FD6CCD4266A}"/>
    <cellStyle name="Border 5 9 2" xfId="16703" xr:uid="{E4B484F8-296A-4710-801F-6B08587B8752}"/>
    <cellStyle name="Border 6" xfId="16704" xr:uid="{B2BC9E82-2E14-4916-A5AB-A5BD07277C4D}"/>
    <cellStyle name="Border 6 2" xfId="16705" xr:uid="{A091666D-160C-469E-9D90-F7A126F30872}"/>
    <cellStyle name="Border 6 2 2" xfId="16706" xr:uid="{375D965D-0EEA-4EE6-8A44-0A37F19F3EEC}"/>
    <cellStyle name="Border 6 2 2 2" xfId="16707" xr:uid="{33B46043-011A-4D5D-9C44-2BDDCC7A32B2}"/>
    <cellStyle name="Border 6 2 3" xfId="16708" xr:uid="{E1744F5D-0EDA-4F11-AA5C-BEBC01C6251D}"/>
    <cellStyle name="Border 6 2 3 2" xfId="16709" xr:uid="{ED7420C6-71EA-4A2E-BA7C-BCA962E8D96A}"/>
    <cellStyle name="Border 6 2 4" xfId="16710" xr:uid="{7AC0E667-8BD7-4205-83B3-946BCEF7254B}"/>
    <cellStyle name="Border 6 2 5" xfId="16711" xr:uid="{7DC987A1-1684-4759-9CA4-D0EAB88796B6}"/>
    <cellStyle name="Border 6 3" xfId="16712" xr:uid="{B9A9D3D0-2090-447B-AC74-FE83B2E05A41}"/>
    <cellStyle name="Border 7" xfId="16713" xr:uid="{B75F1FAC-8026-4AE9-8CD0-009BAAB28EE0}"/>
    <cellStyle name="Border 8" xfId="16350" xr:uid="{061A5633-6445-4A37-A849-7B8205EAE5E7}"/>
    <cellStyle name="Border Heavy" xfId="665" xr:uid="{00000000-0005-0000-0000-00004C060000}"/>
    <cellStyle name="Border Heavy 2" xfId="666" xr:uid="{00000000-0005-0000-0000-00004D060000}"/>
    <cellStyle name="Brand Align Left Text" xfId="667" xr:uid="{00000000-0005-0000-0000-00004E060000}"/>
    <cellStyle name="Brand Default" xfId="668" xr:uid="{00000000-0005-0000-0000-00004F060000}"/>
    <cellStyle name="Brand Percent" xfId="669" xr:uid="{00000000-0005-0000-0000-000050060000}"/>
    <cellStyle name="Brand Source" xfId="670" xr:uid="{00000000-0005-0000-0000-000051060000}"/>
    <cellStyle name="Brand Subtitle with Underline" xfId="671" xr:uid="{00000000-0005-0000-0000-000052060000}"/>
    <cellStyle name="Brand Subtitle with Underline 2" xfId="672" xr:uid="{00000000-0005-0000-0000-000053060000}"/>
    <cellStyle name="Brand Subtitle with Underline 3" xfId="673" xr:uid="{00000000-0005-0000-0000-000054060000}"/>
    <cellStyle name="Brand Subtitle with Underline 4" xfId="674" xr:uid="{00000000-0005-0000-0000-000055060000}"/>
    <cellStyle name="Brand Subtitle with Underline 5" xfId="675" xr:uid="{00000000-0005-0000-0000-000056060000}"/>
    <cellStyle name="Brand Subtitle without Underline" xfId="676" xr:uid="{00000000-0005-0000-0000-000057060000}"/>
    <cellStyle name="Brand Title" xfId="677" xr:uid="{00000000-0005-0000-0000-000058060000}"/>
    <cellStyle name="Buena" xfId="678" xr:uid="{00000000-0005-0000-0000-000059060000}"/>
    <cellStyle name="Bullet" xfId="679" xr:uid="{00000000-0005-0000-0000-00005A060000}"/>
    <cellStyle name="Ç¥ÁØ_¿ù°£¿ä¾àº¸°í" xfId="16714" xr:uid="{B67362AE-FC1A-4082-9632-4F839E7E74C2}"/>
    <cellStyle name="Cabeçalho 1" xfId="16715" xr:uid="{AD162222-7B61-4417-AFF9-037AC33D179B}"/>
    <cellStyle name="Cabeçalho 2" xfId="16716" xr:uid="{69E47591-5212-44AA-B23B-64D22F24CF7A}"/>
    <cellStyle name="Cabeçalho 3" xfId="16717" xr:uid="{230205BC-CB00-43AE-9D2A-A18DDDEA62CE}"/>
    <cellStyle name="Cabeçalho 4" xfId="16718" xr:uid="{543D97CF-795C-424A-B33D-8D43F508B28B}"/>
    <cellStyle name="CabRo - Estilo1" xfId="680" xr:uid="{00000000-0005-0000-0000-00005C060000}"/>
    <cellStyle name="Calc Currency (0)" xfId="681" xr:uid="{00000000-0005-0000-0000-00005D060000}"/>
    <cellStyle name="Calc Currency (0) 2" xfId="5306" xr:uid="{00000000-0005-0000-0000-00005E060000}"/>
    <cellStyle name="Calc Currency (2)" xfId="5307" xr:uid="{00000000-0005-0000-0000-00005F060000}"/>
    <cellStyle name="Calc Currency (2) 2" xfId="16719" xr:uid="{FFD871BA-47E3-4236-BBEB-12BF5A5B9C6D}"/>
    <cellStyle name="Calc Percent (0)" xfId="5308" xr:uid="{00000000-0005-0000-0000-000060060000}"/>
    <cellStyle name="Calc Percent (0) 2" xfId="16720" xr:uid="{04307745-6392-4505-9F59-3B7B7E24EE8A}"/>
    <cellStyle name="Calc Percent (1)" xfId="5309" xr:uid="{00000000-0005-0000-0000-000061060000}"/>
    <cellStyle name="Calc Percent (1) 2" xfId="16721" xr:uid="{E16909E8-0B5A-4E97-9432-151AEF3B7545}"/>
    <cellStyle name="Calc Percent (2)" xfId="5310" xr:uid="{00000000-0005-0000-0000-000062060000}"/>
    <cellStyle name="Calc Percent (2) 2" xfId="16722" xr:uid="{97467CAB-9240-4787-96E5-9CD144AD8B8A}"/>
    <cellStyle name="Calc Units (0)" xfId="5311" xr:uid="{00000000-0005-0000-0000-000063060000}"/>
    <cellStyle name="Calc Units (0) 2" xfId="16723" xr:uid="{3BDB2845-6A1B-4550-BCDA-39783B53E1B8}"/>
    <cellStyle name="Calc Units (1)" xfId="5312" xr:uid="{00000000-0005-0000-0000-000064060000}"/>
    <cellStyle name="Calc Units (1) 2" xfId="16724" xr:uid="{6667B39E-5A38-422A-B414-9411450C574A}"/>
    <cellStyle name="Calc Units (2)" xfId="5313" xr:uid="{00000000-0005-0000-0000-000065060000}"/>
    <cellStyle name="Calc Units (2) 2" xfId="16725" xr:uid="{BE5B1AEA-A15B-4A48-842E-0FF1987D68AE}"/>
    <cellStyle name="Calculation" xfId="46" xr:uid="{00000000-0005-0000-0000-000066060000}"/>
    <cellStyle name="Calculation 2" xfId="682" xr:uid="{00000000-0005-0000-0000-000067060000}"/>
    <cellStyle name="Calculation 2 2" xfId="683" xr:uid="{00000000-0005-0000-0000-000068060000}"/>
    <cellStyle name="Calculation 2 2 2" xfId="10608" xr:uid="{00000000-0005-0000-0000-000069060000}"/>
    <cellStyle name="Calculation 2 3" xfId="684" xr:uid="{00000000-0005-0000-0000-00006A060000}"/>
    <cellStyle name="Calculation 2 3 2" xfId="10609" xr:uid="{00000000-0005-0000-0000-00006B060000}"/>
    <cellStyle name="Calculation 2 4" xfId="10607" xr:uid="{00000000-0005-0000-0000-00006C060000}"/>
    <cellStyle name="Calculation 2 5" xfId="15385" xr:uid="{115FE67C-5782-41BA-8E6A-FE245E9C433F}"/>
    <cellStyle name="Calculation 3" xfId="685" xr:uid="{00000000-0005-0000-0000-00006D060000}"/>
    <cellStyle name="Calculation 3 2" xfId="686" xr:uid="{00000000-0005-0000-0000-00006E060000}"/>
    <cellStyle name="Calculation 3 2 2" xfId="10611" xr:uid="{00000000-0005-0000-0000-00006F060000}"/>
    <cellStyle name="Calculation 3 3" xfId="687" xr:uid="{00000000-0005-0000-0000-000070060000}"/>
    <cellStyle name="Calculation 3 3 2" xfId="10612" xr:uid="{00000000-0005-0000-0000-000071060000}"/>
    <cellStyle name="Calculation 3 4" xfId="10610" xr:uid="{00000000-0005-0000-0000-000072060000}"/>
    <cellStyle name="Calculation 4" xfId="688" xr:uid="{00000000-0005-0000-0000-000073060000}"/>
    <cellStyle name="Calculation 4 2" xfId="10613" xr:uid="{00000000-0005-0000-0000-000074060000}"/>
    <cellStyle name="Calculation 5" xfId="689" xr:uid="{00000000-0005-0000-0000-000075060000}"/>
    <cellStyle name="Calculation 5 2" xfId="10614" xr:uid="{00000000-0005-0000-0000-000076060000}"/>
    <cellStyle name="Calculation 6" xfId="690" xr:uid="{00000000-0005-0000-0000-000077060000}"/>
    <cellStyle name="Calculation 6 2" xfId="10615" xr:uid="{00000000-0005-0000-0000-000078060000}"/>
    <cellStyle name="Calculation 7" xfId="691" xr:uid="{00000000-0005-0000-0000-000079060000}"/>
    <cellStyle name="Calculation 7 2" xfId="10616" xr:uid="{00000000-0005-0000-0000-00007A060000}"/>
    <cellStyle name="Calculation 8" xfId="10606" xr:uid="{00000000-0005-0000-0000-00007B060000}"/>
    <cellStyle name="Calculation 9" xfId="15255" xr:uid="{D8AA1528-0076-4C8B-846C-633EAC04A42C}"/>
    <cellStyle name="Cálculo 10" xfId="5748" xr:uid="{00000000-0005-0000-0000-00007C060000}"/>
    <cellStyle name="Cálculo 10 2" xfId="15256" xr:uid="{D8751A47-380E-4E4C-9EF2-8C5AB7F58BD8}"/>
    <cellStyle name="Cálculo 11" xfId="5806" xr:uid="{00000000-0005-0000-0000-00007D060000}"/>
    <cellStyle name="Cálculo 12" xfId="5743" xr:uid="{00000000-0005-0000-0000-00007E060000}"/>
    <cellStyle name="Cálculo 13" xfId="5812" xr:uid="{00000000-0005-0000-0000-00007F060000}"/>
    <cellStyle name="Cálculo 14" xfId="5726" xr:uid="{00000000-0005-0000-0000-000080060000}"/>
    <cellStyle name="Cálculo 15" xfId="5935" xr:uid="{00000000-0005-0000-0000-000081060000}"/>
    <cellStyle name="Cálculo 16" xfId="5961" xr:uid="{00000000-0005-0000-0000-000082060000}"/>
    <cellStyle name="Cálculo 17" xfId="6008" xr:uid="{00000000-0005-0000-0000-000083060000}"/>
    <cellStyle name="Cálculo 18" xfId="10696" xr:uid="{00000000-0005-0000-0000-000084060000}"/>
    <cellStyle name="Cálculo 2" xfId="47" xr:uid="{00000000-0005-0000-0000-000085060000}"/>
    <cellStyle name="Cálculo 2 2" xfId="4999" xr:uid="{00000000-0005-0000-0000-000086060000}"/>
    <cellStyle name="Cálculo 2 2 2" xfId="6664" xr:uid="{00000000-0005-0000-0000-000087060000}"/>
    <cellStyle name="Cálculo 2 2 2 2" xfId="6665" xr:uid="{00000000-0005-0000-0000-000088060000}"/>
    <cellStyle name="Cálculo 2 2 2 2 2" xfId="6666" xr:uid="{00000000-0005-0000-0000-000089060000}"/>
    <cellStyle name="Cálculo 2 2 2 2 2 2" xfId="6667" xr:uid="{00000000-0005-0000-0000-00008A060000}"/>
    <cellStyle name="Cálculo 2 2 2 2 2 2 2" xfId="6668" xr:uid="{00000000-0005-0000-0000-00008B060000}"/>
    <cellStyle name="Cálculo 2 2 2 2 2 2 2 2" xfId="6669" xr:uid="{00000000-0005-0000-0000-00008C060000}"/>
    <cellStyle name="Cálculo 2 2 2 2 2 2 3" xfId="6670" xr:uid="{00000000-0005-0000-0000-00008D060000}"/>
    <cellStyle name="Cálculo 2 2 2 2 2 3" xfId="6671" xr:uid="{00000000-0005-0000-0000-00008E060000}"/>
    <cellStyle name="Cálculo 2 2 2 2 2 3 2" xfId="6672" xr:uid="{00000000-0005-0000-0000-00008F060000}"/>
    <cellStyle name="Cálculo 2 2 2 2 3" xfId="6673" xr:uid="{00000000-0005-0000-0000-000090060000}"/>
    <cellStyle name="Cálculo 2 2 2 2 3 2" xfId="6674" xr:uid="{00000000-0005-0000-0000-000091060000}"/>
    <cellStyle name="Cálculo 2 2 2 3" xfId="6675" xr:uid="{00000000-0005-0000-0000-000092060000}"/>
    <cellStyle name="Cálculo 2 2 2 4" xfId="6676" xr:uid="{00000000-0005-0000-0000-000093060000}"/>
    <cellStyle name="Cálculo 2 2 2 4 2" xfId="6677" xr:uid="{00000000-0005-0000-0000-000094060000}"/>
    <cellStyle name="Cálculo 2 2 3" xfId="6678" xr:uid="{00000000-0005-0000-0000-000095060000}"/>
    <cellStyle name="Cálculo 2 2 4" xfId="6679" xr:uid="{00000000-0005-0000-0000-000096060000}"/>
    <cellStyle name="Cálculo 2 2 4 2" xfId="6680" xr:uid="{00000000-0005-0000-0000-000097060000}"/>
    <cellStyle name="Cálculo 2 3" xfId="5000" xr:uid="{00000000-0005-0000-0000-000098060000}"/>
    <cellStyle name="Cálculo 2 3 2" xfId="16726" xr:uid="{E4AFA0A0-016A-428F-94A4-C8A9242D1487}"/>
    <cellStyle name="Cálculo 2 4" xfId="4998" xr:uid="{00000000-0005-0000-0000-000099060000}"/>
    <cellStyle name="Cálculo 2 5" xfId="6681" xr:uid="{00000000-0005-0000-0000-00009A060000}"/>
    <cellStyle name="Cálculo 2 6" xfId="6682" xr:uid="{00000000-0005-0000-0000-00009B060000}"/>
    <cellStyle name="Cálculo 2 6 2" xfId="6683" xr:uid="{00000000-0005-0000-0000-00009C060000}"/>
    <cellStyle name="Cálculo 2 7" xfId="6663" xr:uid="{00000000-0005-0000-0000-00009D060000}"/>
    <cellStyle name="Cálculo 2 8" xfId="15386" xr:uid="{EBA83EF8-566B-4CDD-95C0-5E0258B8515E}"/>
    <cellStyle name="Cálculo 3" xfId="5001" xr:uid="{00000000-0005-0000-0000-00009E060000}"/>
    <cellStyle name="Cálculo 3 2" xfId="6685" xr:uid="{00000000-0005-0000-0000-00009F060000}"/>
    <cellStyle name="Cálculo 3 3" xfId="6686" xr:uid="{00000000-0005-0000-0000-0000A0060000}"/>
    <cellStyle name="Cálculo 3 4" xfId="6687" xr:uid="{00000000-0005-0000-0000-0000A1060000}"/>
    <cellStyle name="Cálculo 3 5" xfId="6684" xr:uid="{00000000-0005-0000-0000-0000A2060000}"/>
    <cellStyle name="Cálculo 4" xfId="5002" xr:uid="{00000000-0005-0000-0000-0000A3060000}"/>
    <cellStyle name="Cálculo 4 2" xfId="6689" xr:uid="{00000000-0005-0000-0000-0000A4060000}"/>
    <cellStyle name="Cálculo 4 3" xfId="6690" xr:uid="{00000000-0005-0000-0000-0000A5060000}"/>
    <cellStyle name="Cálculo 4 4" xfId="6688" xr:uid="{00000000-0005-0000-0000-0000A6060000}"/>
    <cellStyle name="Cálculo 5" xfId="5519" xr:uid="{00000000-0005-0000-0000-0000A7060000}"/>
    <cellStyle name="Cálculo 5 2" xfId="6692" xr:uid="{00000000-0005-0000-0000-0000A8060000}"/>
    <cellStyle name="Cálculo 5 3" xfId="6691" xr:uid="{00000000-0005-0000-0000-0000A9060000}"/>
    <cellStyle name="Cálculo 6" xfId="5578" xr:uid="{00000000-0005-0000-0000-0000AA060000}"/>
    <cellStyle name="Cálculo 6 2" xfId="6694" xr:uid="{00000000-0005-0000-0000-0000AB060000}"/>
    <cellStyle name="Cálculo 6 2 10" xfId="16727" xr:uid="{CB7C4819-E048-40B9-832E-C73E9FE7F1DD}"/>
    <cellStyle name="Cálculo 6 2 2" xfId="16728" xr:uid="{4E015B7A-30C2-4593-85C3-47A5C0519089}"/>
    <cellStyle name="Cálculo 6 2 2 2" xfId="16729" xr:uid="{77B0B93F-E10D-46C3-B129-0145188CEDF1}"/>
    <cellStyle name="Cálculo 6 2 2 2 2" xfId="16730" xr:uid="{5E2E1D0B-F93D-407C-8815-07EB501E526B}"/>
    <cellStyle name="Cálculo 6 2 2 2 2 2" xfId="16731" xr:uid="{6D0C8DB5-9232-48AB-9EE6-3131790E7DAE}"/>
    <cellStyle name="Cálculo 6 2 2 2 3" xfId="16732" xr:uid="{C442807F-225A-4339-9F1D-0CFFB7BBBE36}"/>
    <cellStyle name="Cálculo 6 2 2 2 3 2" xfId="16733" xr:uid="{DA2F4FDB-3BD3-45B2-92D7-473374E96674}"/>
    <cellStyle name="Cálculo 6 2 2 2 4" xfId="16734" xr:uid="{1DDCE36E-CCEC-4555-8364-E6CEDB21456C}"/>
    <cellStyle name="Cálculo 6 2 2 2 4 2" xfId="16735" xr:uid="{7564B4CE-C864-41EC-B7D3-4B40C56DBB3A}"/>
    <cellStyle name="Cálculo 6 2 2 2 5" xfId="16736" xr:uid="{804F1CA5-0705-42B9-B970-5512526DAB40}"/>
    <cellStyle name="Cálculo 6 2 2 2 5 2" xfId="16737" xr:uid="{84A0C086-B3B4-42AE-B8D6-44D6DDC1E4AA}"/>
    <cellStyle name="Cálculo 6 2 2 2 6" xfId="16738" xr:uid="{E9CF88EF-2789-419E-9918-1F5096F6CFE3}"/>
    <cellStyle name="Cálculo 6 2 2 2 6 2" xfId="16739" xr:uid="{050FF112-560D-442C-AFBF-BB48A7E83998}"/>
    <cellStyle name="Cálculo 6 2 2 2 7" xfId="16740" xr:uid="{AAA142DF-50AE-4571-BFBF-3E9795DF2968}"/>
    <cellStyle name="Cálculo 6 2 2 2 7 2" xfId="16741" xr:uid="{D412CE94-671E-4B65-8A2A-CB591FB34342}"/>
    <cellStyle name="Cálculo 6 2 2 2 8" xfId="16742" xr:uid="{B4081219-79BF-4529-90ED-4AD1E0E6E8DC}"/>
    <cellStyle name="Cálculo 6 2 2 3" xfId="16743" xr:uid="{02163FAD-BD7E-4B03-8C86-77621D85D59A}"/>
    <cellStyle name="Cálculo 6 2 2 3 2" xfId="16744" xr:uid="{8FAD721C-64A3-4D30-AE7F-A66BC33492DF}"/>
    <cellStyle name="Cálculo 6 2 2 4" xfId="16745" xr:uid="{7528E07E-1E5E-4D3A-A278-7F13CA09FA31}"/>
    <cellStyle name="Cálculo 6 2 2 4 2" xfId="16746" xr:uid="{BF98CF1F-B8A4-461C-92F2-E7961A6CE54B}"/>
    <cellStyle name="Cálculo 6 2 2 5" xfId="16747" xr:uid="{F6A0AF54-F2D7-4047-8420-DEFED6777EFF}"/>
    <cellStyle name="Cálculo 6 2 2 5 2" xfId="16748" xr:uid="{CD9C28D7-D68C-4895-9454-A6281D3D2A90}"/>
    <cellStyle name="Cálculo 6 2 2 6" xfId="16749" xr:uid="{2668D4ED-2F6A-41BD-928D-B483FBF61405}"/>
    <cellStyle name="Cálculo 6 2 2 6 2" xfId="16750" xr:uid="{9F5FCB0D-D72E-4642-A11B-5B1FC3F36BA6}"/>
    <cellStyle name="Cálculo 6 2 2 7" xfId="16751" xr:uid="{F19734E0-1324-4669-BB7B-33CDFB8E99F9}"/>
    <cellStyle name="Cálculo 6 2 2 7 2" xfId="16752" xr:uid="{C1AC5EF7-5785-4325-ACEC-7D66600B3F34}"/>
    <cellStyle name="Cálculo 6 2 2 8" xfId="16753" xr:uid="{9A1AF445-0997-497F-909B-06D8EDD06EBA}"/>
    <cellStyle name="Cálculo 6 2 2 8 2" xfId="16754" xr:uid="{607D6016-D735-4A0E-AB41-0569C3D1D376}"/>
    <cellStyle name="Cálculo 6 2 2 9" xfId="16755" xr:uid="{D64B2603-558D-4183-8297-E7820F4A6323}"/>
    <cellStyle name="Cálculo 6 2 3" xfId="16756" xr:uid="{35C9F268-A457-4797-8B4D-A2B656BA37ED}"/>
    <cellStyle name="Cálculo 6 2 3 2" xfId="16757" xr:uid="{2D2639EA-4253-469B-975C-E53972883892}"/>
    <cellStyle name="Cálculo 6 2 3 2 2" xfId="16758" xr:uid="{B25769C1-3A5C-4C9E-8343-6C6A5ACE7BBC}"/>
    <cellStyle name="Cálculo 6 2 3 3" xfId="16759" xr:uid="{D6D02E37-D4B5-4382-878B-86540E55A812}"/>
    <cellStyle name="Cálculo 6 2 3 3 2" xfId="16760" xr:uid="{C8425747-BD30-448A-ABEB-75BBFBA0B024}"/>
    <cellStyle name="Cálculo 6 2 3 4" xfId="16761" xr:uid="{ACD54680-9963-4A29-A81D-5DF019CB5013}"/>
    <cellStyle name="Cálculo 6 2 3 4 2" xfId="16762" xr:uid="{9A5EC494-9BF4-44F1-99D6-F88FF10866E2}"/>
    <cellStyle name="Cálculo 6 2 3 5" xfId="16763" xr:uid="{A1F3534C-8515-47AC-8536-D7F62774EDB9}"/>
    <cellStyle name="Cálculo 6 2 3 5 2" xfId="16764" xr:uid="{80163717-F3A5-44C8-8222-02ADEBE083E4}"/>
    <cellStyle name="Cálculo 6 2 3 6" xfId="16765" xr:uid="{89DBA19E-E30B-4597-81FF-EF10F52588DD}"/>
    <cellStyle name="Cálculo 6 2 3 6 2" xfId="16766" xr:uid="{44D86A1A-437B-4E7B-BAC9-90A7684B8A53}"/>
    <cellStyle name="Cálculo 6 2 3 7" xfId="16767" xr:uid="{247DDC8A-A181-4CCF-A58C-FB60CE9DD5E8}"/>
    <cellStyle name="Cálculo 6 2 3 7 2" xfId="16768" xr:uid="{374DA337-645B-4DF9-8F00-DC7E25B6E0A9}"/>
    <cellStyle name="Cálculo 6 2 3 8" xfId="16769" xr:uid="{8CDB5463-EDBE-45E1-BA9A-56A55F371D51}"/>
    <cellStyle name="Cálculo 6 2 4" xfId="16770" xr:uid="{5491DE6B-2C18-4579-B812-328F560D75C4}"/>
    <cellStyle name="Cálculo 6 2 4 2" xfId="16771" xr:uid="{1D3923F7-45F7-4459-A256-297919138563}"/>
    <cellStyle name="Cálculo 6 2 5" xfId="16772" xr:uid="{9588CC00-1134-4593-957C-23ADDAA1009D}"/>
    <cellStyle name="Cálculo 6 2 5 2" xfId="16773" xr:uid="{2A9BEF53-9792-49BE-88E2-2B0CA1146A6D}"/>
    <cellStyle name="Cálculo 6 2 6" xfId="16774" xr:uid="{2B44C165-ED5F-446C-B8CF-1097E8FBFF4F}"/>
    <cellStyle name="Cálculo 6 2 6 2" xfId="16775" xr:uid="{D2E0CF9C-0A14-4AB9-BFF5-DA326E5FCC1C}"/>
    <cellStyle name="Cálculo 6 2 7" xfId="16776" xr:uid="{2DF64DEC-1B90-4ECF-8140-4C9B1928541D}"/>
    <cellStyle name="Cálculo 6 2 7 2" xfId="16777" xr:uid="{84B9324D-D46E-4011-8D66-04211AEF029C}"/>
    <cellStyle name="Cálculo 6 2 8" xfId="16778" xr:uid="{DFCF4A0A-F6A1-466F-B204-FCF0D529AC2F}"/>
    <cellStyle name="Cálculo 6 2 8 2" xfId="16779" xr:uid="{AE4CA815-41AA-4105-BC74-E48E3EEB1F8C}"/>
    <cellStyle name="Cálculo 6 2 9" xfId="16780" xr:uid="{7E291B33-371A-4D81-9D95-760F91DC860A}"/>
    <cellStyle name="Cálculo 6 2 9 2" xfId="16781" xr:uid="{75F8E292-DBC5-4787-A950-558E2FC1496D}"/>
    <cellStyle name="Cálculo 6 3" xfId="7457" xr:uid="{00000000-0005-0000-0000-0000AC060000}"/>
    <cellStyle name="Cálculo 6 4" xfId="6693" xr:uid="{00000000-0005-0000-0000-0000AD060000}"/>
    <cellStyle name="Cálculo 7" xfId="5515" xr:uid="{00000000-0005-0000-0000-0000AE060000}"/>
    <cellStyle name="Cálculo 7 2" xfId="7458" xr:uid="{00000000-0005-0000-0000-0000AF060000}"/>
    <cellStyle name="Cálculo 7 3" xfId="6695" xr:uid="{00000000-0005-0000-0000-0000B0060000}"/>
    <cellStyle name="Cálculo 8" xfId="5583" xr:uid="{00000000-0005-0000-0000-0000B1060000}"/>
    <cellStyle name="Cálculo 8 10" xfId="16782" xr:uid="{9BF3ED7C-01A1-4986-AA4F-C65764C5A2F9}"/>
    <cellStyle name="Cálculo 8 2" xfId="16783" xr:uid="{7B0C82AC-72A3-4388-A059-A97DB0D9FA16}"/>
    <cellStyle name="Cálculo 8 2 2" xfId="16784" xr:uid="{DAFC8CDE-F222-4247-A4C2-45EBB75A4282}"/>
    <cellStyle name="Cálculo 8 2 2 2" xfId="16785" xr:uid="{8637371D-37D1-4DF4-9B2B-4E2B2A0E4B6D}"/>
    <cellStyle name="Cálculo 8 2 2 2 2" xfId="16786" xr:uid="{CE50A51F-4FEB-4660-9D58-AE3E35A1A208}"/>
    <cellStyle name="Cálculo 8 2 2 3" xfId="16787" xr:uid="{A3FDDB9C-0755-4458-BEBB-D1C67E4E8D2A}"/>
    <cellStyle name="Cálculo 8 2 2 3 2" xfId="16788" xr:uid="{84A1EF1C-A69A-48C3-AFA6-44A86E4D1B03}"/>
    <cellStyle name="Cálculo 8 2 2 4" xfId="16789" xr:uid="{DDE53B28-3190-4964-8806-7BE5A997EFBB}"/>
    <cellStyle name="Cálculo 8 2 2 4 2" xfId="16790" xr:uid="{5EB623AB-96FB-4319-BD50-D807ED376E6C}"/>
    <cellStyle name="Cálculo 8 2 2 5" xfId="16791" xr:uid="{8D7DC1FE-05BA-422D-80EB-B3AF401FA461}"/>
    <cellStyle name="Cálculo 8 2 2 5 2" xfId="16792" xr:uid="{E42A964C-98BD-4F64-A0E1-110C3990B614}"/>
    <cellStyle name="Cálculo 8 2 2 6" xfId="16793" xr:uid="{6D57D943-ED05-413B-8E31-3BA43ABCBCD7}"/>
    <cellStyle name="Cálculo 8 2 2 6 2" xfId="16794" xr:uid="{6C51354E-B195-4DF6-B6F3-FFE1C28466DF}"/>
    <cellStyle name="Cálculo 8 2 2 7" xfId="16795" xr:uid="{F07E9114-E273-4790-AEEA-BD8A1BFD7BD9}"/>
    <cellStyle name="Cálculo 8 2 2 7 2" xfId="16796" xr:uid="{FE848FDF-B26C-433A-B232-39D3D97EE72F}"/>
    <cellStyle name="Cálculo 8 2 2 8" xfId="16797" xr:uid="{F55671D7-C5F4-46C8-A91E-F36A5B84F479}"/>
    <cellStyle name="Cálculo 8 2 3" xfId="16798" xr:uid="{04C1891E-2970-41EC-A819-08AA8C79EB83}"/>
    <cellStyle name="Cálculo 8 2 3 2" xfId="16799" xr:uid="{2CAFA8F2-DF25-4A81-B2E0-7008A2FCAB54}"/>
    <cellStyle name="Cálculo 8 2 4" xfId="16800" xr:uid="{7A6C6686-6D55-410A-907B-45C805A5071A}"/>
    <cellStyle name="Cálculo 8 2 4 2" xfId="16801" xr:uid="{741B96AA-9137-46CE-AD78-74F850CBEDBB}"/>
    <cellStyle name="Cálculo 8 2 5" xfId="16802" xr:uid="{C7B9479E-1C5E-44CB-932A-D0601436F9A7}"/>
    <cellStyle name="Cálculo 8 2 5 2" xfId="16803" xr:uid="{BCF43EC0-970B-46DA-BA68-677C2F4E8395}"/>
    <cellStyle name="Cálculo 8 2 6" xfId="16804" xr:uid="{0099CDA4-19EB-43D8-ADAA-C6DEFA32036C}"/>
    <cellStyle name="Cálculo 8 2 6 2" xfId="16805" xr:uid="{08E17820-9596-4A22-B012-F938DB588A96}"/>
    <cellStyle name="Cálculo 8 2 7" xfId="16806" xr:uid="{20F3519E-4034-4FA3-B24C-DEB22E90CD78}"/>
    <cellStyle name="Cálculo 8 2 7 2" xfId="16807" xr:uid="{ECBFEBC6-2F32-4DE8-BB18-117B5CBDC2BC}"/>
    <cellStyle name="Cálculo 8 2 8" xfId="16808" xr:uid="{519100E1-D745-421D-86AA-4CEAFABAA1A5}"/>
    <cellStyle name="Cálculo 8 2 8 2" xfId="16809" xr:uid="{90933F90-A40B-470A-A3E2-E5993DB276AE}"/>
    <cellStyle name="Cálculo 8 2 9" xfId="16810" xr:uid="{6B9CCFB0-55A2-4A8E-A8BD-7C76A925C22E}"/>
    <cellStyle name="Cálculo 8 3" xfId="16811" xr:uid="{3988803C-EBDE-4315-A607-E3A37FC5F290}"/>
    <cellStyle name="Cálculo 8 3 2" xfId="16812" xr:uid="{FCD79AB5-D744-4606-811C-2674056A169C}"/>
    <cellStyle name="Cálculo 8 3 2 2" xfId="16813" xr:uid="{CDC34C62-6283-4733-A4D1-4A3A716FF8CF}"/>
    <cellStyle name="Cálculo 8 3 3" xfId="16814" xr:uid="{C0560C4F-790C-485E-AFDF-96A5807137A4}"/>
    <cellStyle name="Cálculo 8 3 3 2" xfId="16815" xr:uid="{E2F94B32-A82C-4A1F-B990-2C67DDFD00EE}"/>
    <cellStyle name="Cálculo 8 3 4" xfId="16816" xr:uid="{174FFD97-4E3D-4C19-BDDD-FDF29108ED84}"/>
    <cellStyle name="Cálculo 8 3 4 2" xfId="16817" xr:uid="{B12FF679-4B31-4EE2-AE98-C97363059BC3}"/>
    <cellStyle name="Cálculo 8 3 5" xfId="16818" xr:uid="{93983FDE-715F-4FAB-B5AE-4FC7F18938F0}"/>
    <cellStyle name="Cálculo 8 3 5 2" xfId="16819" xr:uid="{4AC25FCC-9D4C-4B15-AC55-19547787CBCB}"/>
    <cellStyle name="Cálculo 8 3 6" xfId="16820" xr:uid="{266C90D3-29AD-45C2-903A-14766DA5E043}"/>
    <cellStyle name="Cálculo 8 3 6 2" xfId="16821" xr:uid="{76DBC839-127B-4B31-9075-F5234F30EB31}"/>
    <cellStyle name="Cálculo 8 3 7" xfId="16822" xr:uid="{EF562F9F-F7C1-4849-8277-23B5BB440C12}"/>
    <cellStyle name="Cálculo 8 3 7 2" xfId="16823" xr:uid="{85A61896-671A-4898-A4BD-86E4E39E49E3}"/>
    <cellStyle name="Cálculo 8 3 8" xfId="16824" xr:uid="{70FEBCA8-0151-496D-822E-FBFF1B2C213E}"/>
    <cellStyle name="Cálculo 8 4" xfId="16825" xr:uid="{F3DD2F3B-D2FE-4D1F-BD64-3F0DC4A1AE11}"/>
    <cellStyle name="Cálculo 8 4 2" xfId="16826" xr:uid="{A8D1FEC5-EF5E-4413-BC92-B5E772EF0CC4}"/>
    <cellStyle name="Cálculo 8 5" xfId="16827" xr:uid="{F738DCBD-3767-4D58-9435-30E0FE89401D}"/>
    <cellStyle name="Cálculo 8 5 2" xfId="16828" xr:uid="{9C9B3F3C-90AE-46BA-BE0F-E4178C8D9272}"/>
    <cellStyle name="Cálculo 8 6" xfId="16829" xr:uid="{CD66993B-DE0F-4C46-9D69-66E8815BEEC5}"/>
    <cellStyle name="Cálculo 8 6 2" xfId="16830" xr:uid="{24153C42-E5D9-445C-B527-B812036D2814}"/>
    <cellStyle name="Cálculo 8 7" xfId="16831" xr:uid="{8D4BEC5B-34F2-4E14-8B4D-3BD9BA305687}"/>
    <cellStyle name="Cálculo 8 7 2" xfId="16832" xr:uid="{F6B94721-F734-40BF-BE50-AD0ECE0515AA}"/>
    <cellStyle name="Cálculo 8 8" xfId="16833" xr:uid="{62BCCD44-E49A-45B0-8F66-CF15064C8FA1}"/>
    <cellStyle name="Cálculo 8 8 2" xfId="16834" xr:uid="{99396E7A-83FB-46E1-BBC4-43046A37F059}"/>
    <cellStyle name="Cálculo 8 9" xfId="16835" xr:uid="{A33E41E2-FF0D-4E97-AF56-5389942C22E6}"/>
    <cellStyle name="Cálculo 8 9 2" xfId="16836" xr:uid="{D2324D9D-D6FD-4AE1-A140-07455EDA8E78}"/>
    <cellStyle name="Cálculo 9" xfId="5408" xr:uid="{00000000-0005-0000-0000-0000B2060000}"/>
    <cellStyle name="Cálculo 9 10" xfId="16837" xr:uid="{3E86189E-9C07-4725-AEDE-7233A9A2C0E8}"/>
    <cellStyle name="Cálculo 9 2" xfId="16838" xr:uid="{E7F2D5D5-C534-4AE5-BB90-655E805E40EB}"/>
    <cellStyle name="Cálculo 9 2 2" xfId="16839" xr:uid="{A569BB23-10E7-46E7-87AF-39590E92EF8B}"/>
    <cellStyle name="Cálculo 9 2 2 2" xfId="16840" xr:uid="{A108EEBA-9C49-48CB-9719-82E0548DED35}"/>
    <cellStyle name="Cálculo 9 2 2 2 2" xfId="16841" xr:uid="{93B084A7-6630-4222-82B6-0608C4815FD5}"/>
    <cellStyle name="Cálculo 9 2 2 3" xfId="16842" xr:uid="{34AAC7D4-163F-4324-9F4A-4B56284677D0}"/>
    <cellStyle name="Cálculo 9 2 2 3 2" xfId="16843" xr:uid="{F556513A-8980-40D0-ADE8-74E576D92A04}"/>
    <cellStyle name="Cálculo 9 2 2 4" xfId="16844" xr:uid="{C8A20A50-5FF3-4330-9917-04077CD2FB93}"/>
    <cellStyle name="Cálculo 9 2 2 4 2" xfId="16845" xr:uid="{4D1C9F84-F48E-4800-9E69-441E26A9EAC8}"/>
    <cellStyle name="Cálculo 9 2 2 5" xfId="16846" xr:uid="{C307708D-58FD-4380-AC41-C997A3A22B70}"/>
    <cellStyle name="Cálculo 9 2 2 5 2" xfId="16847" xr:uid="{697C3AAB-3EA5-4E9B-A35A-51D5DB896050}"/>
    <cellStyle name="Cálculo 9 2 2 6" xfId="16848" xr:uid="{39E5F724-A421-47DF-BFED-F244ABF765C7}"/>
    <cellStyle name="Cálculo 9 2 2 6 2" xfId="16849" xr:uid="{36DC7203-58D8-4D16-B3EA-DC06CFB6F04B}"/>
    <cellStyle name="Cálculo 9 2 2 7" xfId="16850" xr:uid="{63619013-9D6F-4880-B0CE-40FC7858E0B3}"/>
    <cellStyle name="Cálculo 9 2 2 7 2" xfId="16851" xr:uid="{1A75D373-FBED-4FB9-AB13-316C1E829376}"/>
    <cellStyle name="Cálculo 9 2 2 8" xfId="16852" xr:uid="{4D89E643-C8DF-4536-97E0-5380AAA1A813}"/>
    <cellStyle name="Cálculo 9 2 3" xfId="16853" xr:uid="{A8AFAA8E-F2F3-4DB6-8D41-18C832BFAF21}"/>
    <cellStyle name="Cálculo 9 2 3 2" xfId="16854" xr:uid="{2D116A27-881F-4D92-A18F-9842EE2704CA}"/>
    <cellStyle name="Cálculo 9 2 4" xfId="16855" xr:uid="{1CF2C05C-DD3A-42E5-900C-9638321D9FBD}"/>
    <cellStyle name="Cálculo 9 2 4 2" xfId="16856" xr:uid="{85DF3F81-67DC-48E3-B49C-2D67E1A2354A}"/>
    <cellStyle name="Cálculo 9 2 5" xfId="16857" xr:uid="{C5A69017-8B23-4E18-BBBE-AB208764DB95}"/>
    <cellStyle name="Cálculo 9 2 5 2" xfId="16858" xr:uid="{CEF2BF2B-69B0-4677-9A65-5A9580FE1A65}"/>
    <cellStyle name="Cálculo 9 2 6" xfId="16859" xr:uid="{35D8A323-2299-4D1F-A45C-E59A2022E77A}"/>
    <cellStyle name="Cálculo 9 2 6 2" xfId="16860" xr:uid="{E489E6AA-22CF-4C99-A652-2615ADFD5940}"/>
    <cellStyle name="Cálculo 9 2 7" xfId="16861" xr:uid="{052EA728-1CCE-48D4-AA9D-A6622440A68F}"/>
    <cellStyle name="Cálculo 9 2 7 2" xfId="16862" xr:uid="{9A747E44-DE79-4196-B8F3-8FB02EBED217}"/>
    <cellStyle name="Cálculo 9 2 8" xfId="16863" xr:uid="{0B9D19E9-FD2F-4A07-816B-B2B3F9C80F86}"/>
    <cellStyle name="Cálculo 9 2 8 2" xfId="16864" xr:uid="{1ABE06B1-E2C5-40DB-B5A6-3B659F9A51A0}"/>
    <cellStyle name="Cálculo 9 2 9" xfId="16865" xr:uid="{BD8A0D0C-B3D0-4442-B312-EFE7AFE9B88F}"/>
    <cellStyle name="Cálculo 9 3" xfId="16866" xr:uid="{E881BEC8-4A4D-4677-8708-BD2BB2924860}"/>
    <cellStyle name="Cálculo 9 3 2" xfId="16867" xr:uid="{DF269978-8EF5-4DE9-9D89-2578C4F7EF92}"/>
    <cellStyle name="Cálculo 9 3 2 2" xfId="16868" xr:uid="{7E570008-FAE7-443D-985F-AC094A34C446}"/>
    <cellStyle name="Cálculo 9 3 3" xfId="16869" xr:uid="{692EB4E6-A959-4141-BFED-395D57AC3AE2}"/>
    <cellStyle name="Cálculo 9 3 3 2" xfId="16870" xr:uid="{76AA85E2-F9DC-4A08-B7EF-767EA78BB6D3}"/>
    <cellStyle name="Cálculo 9 3 4" xfId="16871" xr:uid="{AD2714AE-8FA8-4A11-8110-4EE50A97BBC0}"/>
    <cellStyle name="Cálculo 9 3 4 2" xfId="16872" xr:uid="{A649F127-6DFE-4274-94FE-C44CFC878A8A}"/>
    <cellStyle name="Cálculo 9 3 5" xfId="16873" xr:uid="{8DE2FBE8-2D13-4823-8CEF-B12701441C96}"/>
    <cellStyle name="Cálculo 9 3 5 2" xfId="16874" xr:uid="{C2AD82FB-7D61-4194-81E7-5A6AC47F855C}"/>
    <cellStyle name="Cálculo 9 3 6" xfId="16875" xr:uid="{589E2707-847D-48E1-8108-20465D052679}"/>
    <cellStyle name="Cálculo 9 3 6 2" xfId="16876" xr:uid="{8A16C3E5-00FA-414A-BCC9-6DABDEA4281B}"/>
    <cellStyle name="Cálculo 9 3 7" xfId="16877" xr:uid="{03981397-E428-4503-BC0F-176A9F8ABD38}"/>
    <cellStyle name="Cálculo 9 3 7 2" xfId="16878" xr:uid="{937C29E1-A4AD-448D-B9FB-08F99D7E6142}"/>
    <cellStyle name="Cálculo 9 3 8" xfId="16879" xr:uid="{00369FA4-68AB-4541-ADBA-28FFD3E79BB5}"/>
    <cellStyle name="Cálculo 9 4" xfId="16880" xr:uid="{F7FF33B5-2B49-4621-B6A1-8E781D3C62C7}"/>
    <cellStyle name="Cálculo 9 4 2" xfId="16881" xr:uid="{489946A1-05BA-40C6-AF29-7E364B28A541}"/>
    <cellStyle name="Cálculo 9 5" xfId="16882" xr:uid="{4B042F2E-FCF3-465F-BF3F-855899C25B19}"/>
    <cellStyle name="Cálculo 9 5 2" xfId="16883" xr:uid="{957EF4D3-40FD-45AD-AD0B-9B38A4D86529}"/>
    <cellStyle name="Cálculo 9 6" xfId="16884" xr:uid="{4A2C99CA-FBBB-4010-AB1B-052C3A574D8E}"/>
    <cellStyle name="Cálculo 9 6 2" xfId="16885" xr:uid="{E3E2F615-D5F1-45FF-A3B6-1FCF6FA82E66}"/>
    <cellStyle name="Cálculo 9 7" xfId="16886" xr:uid="{EBB9846E-0C2D-48E3-BC75-DA05730D1E1C}"/>
    <cellStyle name="Cálculo 9 7 2" xfId="16887" xr:uid="{B3AFC778-9773-4422-97C8-1C83B795D6E4}"/>
    <cellStyle name="Cálculo 9 8" xfId="16888" xr:uid="{991BCC44-5E8F-4042-8D42-541860D68E30}"/>
    <cellStyle name="Cálculo 9 8 2" xfId="16889" xr:uid="{ED61558E-C9DC-4D8E-B50E-632EAF6C7ACB}"/>
    <cellStyle name="Cálculo 9 9" xfId="16890" xr:uid="{415224B9-4090-49A4-AEF9-AC72DD9B5A38}"/>
    <cellStyle name="Cálculo 9 9 2" xfId="16891" xr:uid="{C9CE91DF-3FB4-4FD5-9622-63775BF73474}"/>
    <cellStyle name="Celda de comprobación" xfId="692" xr:uid="{00000000-0005-0000-0000-0000B3060000}"/>
    <cellStyle name="Celda vinculada" xfId="693" xr:uid="{00000000-0005-0000-0000-0000B4060000}"/>
    <cellStyle name="Célula de Verificação 10" xfId="5749" xr:uid="{00000000-0005-0000-0000-0000B5060000}"/>
    <cellStyle name="Célula de Verificação 10 2" xfId="15257" xr:uid="{1A279588-C169-47CD-88E1-8D5DB9B63F7C}"/>
    <cellStyle name="Célula de Verificação 11" xfId="5805" xr:uid="{00000000-0005-0000-0000-0000B6060000}"/>
    <cellStyle name="Célula de Verificação 12" xfId="5744" xr:uid="{00000000-0005-0000-0000-0000B7060000}"/>
    <cellStyle name="Célula de Verificação 13" xfId="5810" xr:uid="{00000000-0005-0000-0000-0000B8060000}"/>
    <cellStyle name="Célula de Verificação 14" xfId="5727" xr:uid="{00000000-0005-0000-0000-0000B9060000}"/>
    <cellStyle name="Célula de Verificação 15" xfId="5936" xr:uid="{00000000-0005-0000-0000-0000BA060000}"/>
    <cellStyle name="Célula de Verificação 16" xfId="5960" xr:uid="{00000000-0005-0000-0000-0000BB060000}"/>
    <cellStyle name="Célula de Verificação 17" xfId="6010" xr:uid="{00000000-0005-0000-0000-0000BC060000}"/>
    <cellStyle name="Célula de Verificação 2" xfId="48" xr:uid="{00000000-0005-0000-0000-0000BD060000}"/>
    <cellStyle name="Célula de Verificação 2 2" xfId="5003" xr:uid="{00000000-0005-0000-0000-0000BE060000}"/>
    <cellStyle name="Célula de Verificação 2 2 2" xfId="6697" xr:uid="{00000000-0005-0000-0000-0000BF060000}"/>
    <cellStyle name="Célula de Verificação 2 2 2 2" xfId="6698" xr:uid="{00000000-0005-0000-0000-0000C0060000}"/>
    <cellStyle name="Célula de Verificação 2 2 2 2 2" xfId="6699" xr:uid="{00000000-0005-0000-0000-0000C1060000}"/>
    <cellStyle name="Célula de Verificação 2 2 2 2 2 2" xfId="6700" xr:uid="{00000000-0005-0000-0000-0000C2060000}"/>
    <cellStyle name="Célula de Verificação 2 2 2 2 2 2 2" xfId="6701" xr:uid="{00000000-0005-0000-0000-0000C3060000}"/>
    <cellStyle name="Célula de Verificação 2 2 2 2 2 2 2 2" xfId="6702" xr:uid="{00000000-0005-0000-0000-0000C4060000}"/>
    <cellStyle name="Célula de Verificação 2 2 2 2 2 2 3" xfId="6703" xr:uid="{00000000-0005-0000-0000-0000C5060000}"/>
    <cellStyle name="Célula de Verificação 2 2 2 2 2 3" xfId="6704" xr:uid="{00000000-0005-0000-0000-0000C6060000}"/>
    <cellStyle name="Célula de Verificação 2 2 2 2 2 3 2" xfId="6705" xr:uid="{00000000-0005-0000-0000-0000C7060000}"/>
    <cellStyle name="Célula de Verificação 2 2 2 2 3" xfId="6706" xr:uid="{00000000-0005-0000-0000-0000C8060000}"/>
    <cellStyle name="Célula de Verificação 2 2 2 2 3 2" xfId="6707" xr:uid="{00000000-0005-0000-0000-0000C9060000}"/>
    <cellStyle name="Célula de Verificação 2 2 2 3" xfId="6708" xr:uid="{00000000-0005-0000-0000-0000CA060000}"/>
    <cellStyle name="Célula de Verificação 2 2 2 4" xfId="6709" xr:uid="{00000000-0005-0000-0000-0000CB060000}"/>
    <cellStyle name="Célula de Verificação 2 2 2 4 2" xfId="6710" xr:uid="{00000000-0005-0000-0000-0000CC060000}"/>
    <cellStyle name="Célula de Verificação 2 2 3" xfId="6711" xr:uid="{00000000-0005-0000-0000-0000CD060000}"/>
    <cellStyle name="Célula de Verificação 2 2 4" xfId="6712" xr:uid="{00000000-0005-0000-0000-0000CE060000}"/>
    <cellStyle name="Célula de Verificação 2 2 4 2" xfId="6713" xr:uid="{00000000-0005-0000-0000-0000CF060000}"/>
    <cellStyle name="Célula de Verificação 2 3" xfId="5004" xr:uid="{00000000-0005-0000-0000-0000D0060000}"/>
    <cellStyle name="Célula de Verificação 2 3 2" xfId="16892" xr:uid="{84CD94A4-C3C4-43CE-9515-1DB34A5FF888}"/>
    <cellStyle name="Célula de Verificação 2 4" xfId="6714" xr:uid="{00000000-0005-0000-0000-0000D1060000}"/>
    <cellStyle name="Célula de Verificação 2 5" xfId="6715" xr:uid="{00000000-0005-0000-0000-0000D2060000}"/>
    <cellStyle name="Célula de Verificação 2 6" xfId="6716" xr:uid="{00000000-0005-0000-0000-0000D3060000}"/>
    <cellStyle name="Célula de Verificação 2 6 2" xfId="6717" xr:uid="{00000000-0005-0000-0000-0000D4060000}"/>
    <cellStyle name="Célula de Verificação 2 7" xfId="6696" xr:uid="{00000000-0005-0000-0000-0000D5060000}"/>
    <cellStyle name="Célula de Verificação 2 8" xfId="15387" xr:uid="{7CA77F89-D118-44B2-A5C2-0071C8186815}"/>
    <cellStyle name="Célula de Verificação 3" xfId="5005" xr:uid="{00000000-0005-0000-0000-0000D6060000}"/>
    <cellStyle name="Célula de Verificação 3 2" xfId="6719" xr:uid="{00000000-0005-0000-0000-0000D7060000}"/>
    <cellStyle name="Célula de Verificação 3 3" xfId="6720" xr:uid="{00000000-0005-0000-0000-0000D8060000}"/>
    <cellStyle name="Célula de Verificação 3 4" xfId="6721" xr:uid="{00000000-0005-0000-0000-0000D9060000}"/>
    <cellStyle name="Célula de Verificação 3 5" xfId="6718" xr:uid="{00000000-0005-0000-0000-0000DA060000}"/>
    <cellStyle name="Célula de Verificação 4" xfId="5006" xr:uid="{00000000-0005-0000-0000-0000DB060000}"/>
    <cellStyle name="Célula de Verificação 4 2" xfId="6723" xr:uid="{00000000-0005-0000-0000-0000DC060000}"/>
    <cellStyle name="Célula de Verificação 4 3" xfId="6724" xr:uid="{00000000-0005-0000-0000-0000DD060000}"/>
    <cellStyle name="Célula de Verificação 4 4" xfId="6722" xr:uid="{00000000-0005-0000-0000-0000DE060000}"/>
    <cellStyle name="Célula de Verificação 5" xfId="5520" xr:uid="{00000000-0005-0000-0000-0000DF060000}"/>
    <cellStyle name="Célula de Verificação 5 2" xfId="6726" xr:uid="{00000000-0005-0000-0000-0000E0060000}"/>
    <cellStyle name="Célula de Verificação 5 3" xfId="6725" xr:uid="{00000000-0005-0000-0000-0000E1060000}"/>
    <cellStyle name="Célula de Verificação 6" xfId="5577" xr:uid="{00000000-0005-0000-0000-0000E2060000}"/>
    <cellStyle name="Célula de Verificação 6 2" xfId="6728" xr:uid="{00000000-0005-0000-0000-0000E3060000}"/>
    <cellStyle name="Célula de Verificação 6 2 2" xfId="16893" xr:uid="{59A3B1AE-B6C8-41E4-94EE-DEE4B55EEA97}"/>
    <cellStyle name="Célula de Verificação 6 3" xfId="7459" xr:uid="{00000000-0005-0000-0000-0000E4060000}"/>
    <cellStyle name="Célula de Verificação 6 4" xfId="6727" xr:uid="{00000000-0005-0000-0000-0000E5060000}"/>
    <cellStyle name="Célula de Verificação 7" xfId="5516" xr:uid="{00000000-0005-0000-0000-0000E6060000}"/>
    <cellStyle name="Célula de Verificação 7 2" xfId="7460" xr:uid="{00000000-0005-0000-0000-0000E7060000}"/>
    <cellStyle name="Célula de Verificação 7 3" xfId="6729" xr:uid="{00000000-0005-0000-0000-0000E8060000}"/>
    <cellStyle name="Célula de Verificação 8" xfId="5582" xr:uid="{00000000-0005-0000-0000-0000E9060000}"/>
    <cellStyle name="Célula de Verificação 8 2" xfId="16894" xr:uid="{93E87637-152A-4995-8CDE-7388C5659F2B}"/>
    <cellStyle name="Célula de Verificação 9" xfId="5499" xr:uid="{00000000-0005-0000-0000-0000EA060000}"/>
    <cellStyle name="Célula Ligada" xfId="16895" xr:uid="{135B522E-15B5-4588-BE53-5E410B6656B1}"/>
    <cellStyle name="Célula Vinculada 10" xfId="5750" xr:uid="{00000000-0005-0000-0000-0000EB060000}"/>
    <cellStyle name="Célula Vinculada 10 2" xfId="15258" xr:uid="{261C61BA-9617-4DF4-B3A9-D0BE83709AC2}"/>
    <cellStyle name="Célula Vinculada 11" xfId="5804" xr:uid="{00000000-0005-0000-0000-0000EC060000}"/>
    <cellStyle name="Célula Vinculada 12" xfId="5745" xr:uid="{00000000-0005-0000-0000-0000ED060000}"/>
    <cellStyle name="Célula Vinculada 13" xfId="5809" xr:uid="{00000000-0005-0000-0000-0000EE060000}"/>
    <cellStyle name="Célula Vinculada 14" xfId="5728" xr:uid="{00000000-0005-0000-0000-0000EF060000}"/>
    <cellStyle name="Célula Vinculada 15" xfId="5937" xr:uid="{00000000-0005-0000-0000-0000F0060000}"/>
    <cellStyle name="Célula Vinculada 16" xfId="5959" xr:uid="{00000000-0005-0000-0000-0000F1060000}"/>
    <cellStyle name="Célula Vinculada 17" xfId="6009" xr:uid="{00000000-0005-0000-0000-0000F2060000}"/>
    <cellStyle name="Célula Vinculada 2" xfId="49" xr:uid="{00000000-0005-0000-0000-0000F3060000}"/>
    <cellStyle name="Célula Vinculada 2 2" xfId="5007" xr:uid="{00000000-0005-0000-0000-0000F4060000}"/>
    <cellStyle name="Célula Vinculada 2 2 2" xfId="6731" xr:uid="{00000000-0005-0000-0000-0000F5060000}"/>
    <cellStyle name="Célula Vinculada 2 2 2 2" xfId="6732" xr:uid="{00000000-0005-0000-0000-0000F6060000}"/>
    <cellStyle name="Célula Vinculada 2 2 2 2 2" xfId="6733" xr:uid="{00000000-0005-0000-0000-0000F7060000}"/>
    <cellStyle name="Célula Vinculada 2 2 2 2 2 2" xfId="6734" xr:uid="{00000000-0005-0000-0000-0000F8060000}"/>
    <cellStyle name="Célula Vinculada 2 2 2 2 2 2 2" xfId="6735" xr:uid="{00000000-0005-0000-0000-0000F9060000}"/>
    <cellStyle name="Célula Vinculada 2 2 2 2 2 2 2 2" xfId="6736" xr:uid="{00000000-0005-0000-0000-0000FA060000}"/>
    <cellStyle name="Célula Vinculada 2 2 2 2 2 2 3" xfId="6737" xr:uid="{00000000-0005-0000-0000-0000FB060000}"/>
    <cellStyle name="Célula Vinculada 2 2 2 2 2 3" xfId="6738" xr:uid="{00000000-0005-0000-0000-0000FC060000}"/>
    <cellStyle name="Célula Vinculada 2 2 2 2 2 3 2" xfId="6739" xr:uid="{00000000-0005-0000-0000-0000FD060000}"/>
    <cellStyle name="Célula Vinculada 2 2 2 2 3" xfId="6740" xr:uid="{00000000-0005-0000-0000-0000FE060000}"/>
    <cellStyle name="Célula Vinculada 2 2 2 2 3 2" xfId="6741" xr:uid="{00000000-0005-0000-0000-0000FF060000}"/>
    <cellStyle name="Célula Vinculada 2 2 2 3" xfId="6742" xr:uid="{00000000-0005-0000-0000-000000070000}"/>
    <cellStyle name="Célula Vinculada 2 2 2 4" xfId="6743" xr:uid="{00000000-0005-0000-0000-000001070000}"/>
    <cellStyle name="Célula Vinculada 2 2 2 4 2" xfId="6744" xr:uid="{00000000-0005-0000-0000-000002070000}"/>
    <cellStyle name="Célula Vinculada 2 2 3" xfId="6745" xr:uid="{00000000-0005-0000-0000-000003070000}"/>
    <cellStyle name="Célula Vinculada 2 2 4" xfId="6746" xr:uid="{00000000-0005-0000-0000-000004070000}"/>
    <cellStyle name="Célula Vinculada 2 2 4 2" xfId="6747" xr:uid="{00000000-0005-0000-0000-000005070000}"/>
    <cellStyle name="Célula Vinculada 2 3" xfId="5008" xr:uid="{00000000-0005-0000-0000-000006070000}"/>
    <cellStyle name="Célula Vinculada 2 3 2" xfId="16896" xr:uid="{524920FB-2568-4F8C-B3F1-B7B4DC189F80}"/>
    <cellStyle name="Célula Vinculada 2 4" xfId="6748" xr:uid="{00000000-0005-0000-0000-000007070000}"/>
    <cellStyle name="Célula Vinculada 2 5" xfId="6749" xr:uid="{00000000-0005-0000-0000-000008070000}"/>
    <cellStyle name="Célula Vinculada 2 6" xfId="6750" xr:uid="{00000000-0005-0000-0000-000009070000}"/>
    <cellStyle name="Célula Vinculada 2 6 2" xfId="6751" xr:uid="{00000000-0005-0000-0000-00000A070000}"/>
    <cellStyle name="Célula Vinculada 2 7" xfId="6730" xr:uid="{00000000-0005-0000-0000-00000B070000}"/>
    <cellStyle name="Célula Vinculada 2 8" xfId="15388" xr:uid="{487C3D32-E3BB-4E7D-9C11-65DF0A50C9A2}"/>
    <cellStyle name="Célula Vinculada 3" xfId="5009" xr:uid="{00000000-0005-0000-0000-00000C070000}"/>
    <cellStyle name="Célula Vinculada 3 2" xfId="6753" xr:uid="{00000000-0005-0000-0000-00000D070000}"/>
    <cellStyle name="Célula Vinculada 3 3" xfId="6754" xr:uid="{00000000-0005-0000-0000-00000E070000}"/>
    <cellStyle name="Célula Vinculada 3 4" xfId="6755" xr:uid="{00000000-0005-0000-0000-00000F070000}"/>
    <cellStyle name="Célula Vinculada 3 5" xfId="6752" xr:uid="{00000000-0005-0000-0000-000010070000}"/>
    <cellStyle name="Célula Vinculada 4" xfId="5010" xr:uid="{00000000-0005-0000-0000-000011070000}"/>
    <cellStyle name="Célula Vinculada 4 2" xfId="6757" xr:uid="{00000000-0005-0000-0000-000012070000}"/>
    <cellStyle name="Célula Vinculada 4 3" xfId="6758" xr:uid="{00000000-0005-0000-0000-000013070000}"/>
    <cellStyle name="Célula Vinculada 4 4" xfId="6756" xr:uid="{00000000-0005-0000-0000-000014070000}"/>
    <cellStyle name="Célula Vinculada 5" xfId="5521" xr:uid="{00000000-0005-0000-0000-000015070000}"/>
    <cellStyle name="Célula Vinculada 5 2" xfId="6760" xr:uid="{00000000-0005-0000-0000-000016070000}"/>
    <cellStyle name="Célula Vinculada 5 3" xfId="6759" xr:uid="{00000000-0005-0000-0000-000017070000}"/>
    <cellStyle name="Célula Vinculada 6" xfId="5576" xr:uid="{00000000-0005-0000-0000-000018070000}"/>
    <cellStyle name="Célula Vinculada 6 2" xfId="6762" xr:uid="{00000000-0005-0000-0000-000019070000}"/>
    <cellStyle name="Célula Vinculada 6 3" xfId="7461" xr:uid="{00000000-0005-0000-0000-00001A070000}"/>
    <cellStyle name="Célula Vinculada 6 4" xfId="6761" xr:uid="{00000000-0005-0000-0000-00001B070000}"/>
    <cellStyle name="Célula Vinculada 7" xfId="5517" xr:uid="{00000000-0005-0000-0000-00001C070000}"/>
    <cellStyle name="Célula Vinculada 7 2" xfId="7462" xr:uid="{00000000-0005-0000-0000-00001D070000}"/>
    <cellStyle name="Célula Vinculada 7 3" xfId="6763" xr:uid="{00000000-0005-0000-0000-00001E070000}"/>
    <cellStyle name="Célula Vinculada 8" xfId="5581" xr:uid="{00000000-0005-0000-0000-00001F070000}"/>
    <cellStyle name="Célula Vinculada 9" xfId="5506" xr:uid="{00000000-0005-0000-0000-000020070000}"/>
    <cellStyle name="Check Cell" xfId="50" xr:uid="{00000000-0005-0000-0000-000021070000}"/>
    <cellStyle name="Check Cell 2" xfId="15259" xr:uid="{25B65391-D424-407E-9366-F562B62AA6B9}"/>
    <cellStyle name="CLEAR" xfId="5314" xr:uid="{00000000-0005-0000-0000-000022070000}"/>
    <cellStyle name="ColLevel_1" xfId="57668" xr:uid="{1F6FC5A1-2D18-4895-B421-63A93AF8B9DF}"/>
    <cellStyle name="column1" xfId="5315" xr:uid="{00000000-0005-0000-0000-000023070000}"/>
    <cellStyle name="column1BigNoWrap" xfId="5316" xr:uid="{00000000-0005-0000-0000-000024070000}"/>
    <cellStyle name="column1Date" xfId="5317" xr:uid="{00000000-0005-0000-0000-000025070000}"/>
    <cellStyle name="column2Date" xfId="5318" xr:uid="{00000000-0005-0000-0000-000026070000}"/>
    <cellStyle name="column3Date" xfId="5319" xr:uid="{00000000-0005-0000-0000-000027070000}"/>
    <cellStyle name="Comma" xfId="57667" xr:uid="{00000000-0005-0000-0000-000028070000}"/>
    <cellStyle name="Comma  - Estilo1" xfId="5320" xr:uid="{00000000-0005-0000-0000-000029070000}"/>
    <cellStyle name="Comma  - Estilo2" xfId="5321" xr:uid="{00000000-0005-0000-0000-00002A070000}"/>
    <cellStyle name="Comma  - Estilo3" xfId="5322" xr:uid="{00000000-0005-0000-0000-00002B070000}"/>
    <cellStyle name="Comma  - Estilo4" xfId="5323" xr:uid="{00000000-0005-0000-0000-00002C070000}"/>
    <cellStyle name="Comma  - Estilo5" xfId="5324" xr:uid="{00000000-0005-0000-0000-00002D070000}"/>
    <cellStyle name="Comma  - Estilo6" xfId="5325" xr:uid="{00000000-0005-0000-0000-00002E070000}"/>
    <cellStyle name="Comma  - Estilo7" xfId="5326" xr:uid="{00000000-0005-0000-0000-00002F070000}"/>
    <cellStyle name="Comma  - Estilo8" xfId="5327" xr:uid="{00000000-0005-0000-0000-000030070000}"/>
    <cellStyle name="Comma  - Style1" xfId="5328" xr:uid="{00000000-0005-0000-0000-000031070000}"/>
    <cellStyle name="Comma  - Style2" xfId="5329" xr:uid="{00000000-0005-0000-0000-000032070000}"/>
    <cellStyle name="Comma  - Style3" xfId="5330" xr:uid="{00000000-0005-0000-0000-000033070000}"/>
    <cellStyle name="Comma  - Style4" xfId="5331" xr:uid="{00000000-0005-0000-0000-000034070000}"/>
    <cellStyle name="Comma  - Style5" xfId="5332" xr:uid="{00000000-0005-0000-0000-000035070000}"/>
    <cellStyle name="Comma  - Style6" xfId="5333" xr:uid="{00000000-0005-0000-0000-000036070000}"/>
    <cellStyle name="Comma  - Style7" xfId="5334" xr:uid="{00000000-0005-0000-0000-000037070000}"/>
    <cellStyle name="Comma  - Style8" xfId="5335" xr:uid="{00000000-0005-0000-0000-000038070000}"/>
    <cellStyle name="Comma [0]" xfId="694" xr:uid="{00000000-0005-0000-0000-000039070000}"/>
    <cellStyle name="Comma [0] 10" xfId="695" xr:uid="{00000000-0005-0000-0000-00003A070000}"/>
    <cellStyle name="Comma [0] 11" xfId="696" xr:uid="{00000000-0005-0000-0000-00003B070000}"/>
    <cellStyle name="Comma [0] 12" xfId="697" xr:uid="{00000000-0005-0000-0000-00003C070000}"/>
    <cellStyle name="Comma [0] 13" xfId="698" xr:uid="{00000000-0005-0000-0000-00003D070000}"/>
    <cellStyle name="Comma [0] 14" xfId="699" xr:uid="{00000000-0005-0000-0000-00003E070000}"/>
    <cellStyle name="Comma [0] 15" xfId="700" xr:uid="{00000000-0005-0000-0000-00003F070000}"/>
    <cellStyle name="Comma [0] 16" xfId="701" xr:uid="{00000000-0005-0000-0000-000040070000}"/>
    <cellStyle name="Comma [0] 17" xfId="702" xr:uid="{00000000-0005-0000-0000-000041070000}"/>
    <cellStyle name="Comma [0] 18" xfId="703" xr:uid="{00000000-0005-0000-0000-000042070000}"/>
    <cellStyle name="Comma [0] 19" xfId="704" xr:uid="{00000000-0005-0000-0000-000043070000}"/>
    <cellStyle name="Comma [0] 2" xfId="705" xr:uid="{00000000-0005-0000-0000-000044070000}"/>
    <cellStyle name="Comma [0] 20" xfId="706" xr:uid="{00000000-0005-0000-0000-000045070000}"/>
    <cellStyle name="Comma [0] 21" xfId="707" xr:uid="{00000000-0005-0000-0000-000046070000}"/>
    <cellStyle name="Comma [0] 22" xfId="708" xr:uid="{00000000-0005-0000-0000-000047070000}"/>
    <cellStyle name="Comma [0] 23" xfId="709" xr:uid="{00000000-0005-0000-0000-000048070000}"/>
    <cellStyle name="Comma [0] 24" xfId="710" xr:uid="{00000000-0005-0000-0000-000049070000}"/>
    <cellStyle name="Comma [0] 25" xfId="711" xr:uid="{00000000-0005-0000-0000-00004A070000}"/>
    <cellStyle name="Comma [0] 26" xfId="712" xr:uid="{00000000-0005-0000-0000-00004B070000}"/>
    <cellStyle name="Comma [0] 27" xfId="713" xr:uid="{00000000-0005-0000-0000-00004C070000}"/>
    <cellStyle name="Comma [0] 28" xfId="714" xr:uid="{00000000-0005-0000-0000-00004D070000}"/>
    <cellStyle name="Comma [0] 29" xfId="715" xr:uid="{00000000-0005-0000-0000-00004E070000}"/>
    <cellStyle name="Comma [0] 3" xfId="716" xr:uid="{00000000-0005-0000-0000-00004F070000}"/>
    <cellStyle name="Comma [0] 30" xfId="717" xr:uid="{00000000-0005-0000-0000-000050070000}"/>
    <cellStyle name="Comma [0] 31" xfId="718" xr:uid="{00000000-0005-0000-0000-000051070000}"/>
    <cellStyle name="Comma [0] 32" xfId="719" xr:uid="{00000000-0005-0000-0000-000052070000}"/>
    <cellStyle name="Comma [0] 33" xfId="720" xr:uid="{00000000-0005-0000-0000-000053070000}"/>
    <cellStyle name="Comma [0] 34" xfId="721" xr:uid="{00000000-0005-0000-0000-000054070000}"/>
    <cellStyle name="Comma [0] 35" xfId="722" xr:uid="{00000000-0005-0000-0000-000055070000}"/>
    <cellStyle name="Comma [0] 36" xfId="723" xr:uid="{00000000-0005-0000-0000-000056070000}"/>
    <cellStyle name="Comma [0] 37" xfId="724" xr:uid="{00000000-0005-0000-0000-000057070000}"/>
    <cellStyle name="Comma [0] 38" xfId="725" xr:uid="{00000000-0005-0000-0000-000058070000}"/>
    <cellStyle name="Comma [0] 39" xfId="726" xr:uid="{00000000-0005-0000-0000-000059070000}"/>
    <cellStyle name="Comma [0] 4" xfId="727" xr:uid="{00000000-0005-0000-0000-00005A070000}"/>
    <cellStyle name="Comma [0] 40" xfId="728" xr:uid="{00000000-0005-0000-0000-00005B070000}"/>
    <cellStyle name="Comma [0] 5" xfId="729" xr:uid="{00000000-0005-0000-0000-00005C070000}"/>
    <cellStyle name="Comma [0] 6" xfId="730" xr:uid="{00000000-0005-0000-0000-00005D070000}"/>
    <cellStyle name="Comma [0] 7" xfId="731" xr:uid="{00000000-0005-0000-0000-00005E070000}"/>
    <cellStyle name="Comma [0] 8" xfId="732" xr:uid="{00000000-0005-0000-0000-00005F070000}"/>
    <cellStyle name="Comma [0] 9" xfId="733" xr:uid="{00000000-0005-0000-0000-000060070000}"/>
    <cellStyle name="Comma [00]" xfId="5336" xr:uid="{00000000-0005-0000-0000-000061070000}"/>
    <cellStyle name="Comma [00] 2" xfId="16897" xr:uid="{ACD401BA-C9F1-459A-BF05-805D07712F31}"/>
    <cellStyle name="Comma 0" xfId="5337" xr:uid="{00000000-0005-0000-0000-000062070000}"/>
    <cellStyle name="Comma 0*" xfId="5338" xr:uid="{00000000-0005-0000-0000-000063070000}"/>
    <cellStyle name="Comma 0_2004.10.04 - Cortez Zip Model2" xfId="5339" xr:uid="{00000000-0005-0000-0000-000064070000}"/>
    <cellStyle name="Comma 10 2" xfId="15260" xr:uid="{ACEB914E-2FAF-4D67-B901-D16840FCD552}"/>
    <cellStyle name="Comma 10 2 2" xfId="15389" xr:uid="{FA5E683F-727D-4C44-B1C4-26ADA0439B1E}"/>
    <cellStyle name="Comma 10 2 2 2" xfId="57664" xr:uid="{A22F3945-5651-4B50-BF3E-842689219294}"/>
    <cellStyle name="Comma 10 2 3" xfId="16898" xr:uid="{BCD676A8-684E-4AEB-9465-49263358941B}"/>
    <cellStyle name="Comma 19" xfId="15261" xr:uid="{52A1CF3C-542F-4259-9C9F-B1F95EFF5B17}"/>
    <cellStyle name="Comma 19 2" xfId="15390" xr:uid="{B178A69D-FE1B-4F80-9AC6-B91D5318D687}"/>
    <cellStyle name="Comma 19 3" xfId="16899" xr:uid="{3BABEE70-AC13-40A2-95A6-C40E891E7147}"/>
    <cellStyle name="Comma 2" xfId="734" xr:uid="{00000000-0005-0000-0000-000065070000}"/>
    <cellStyle name="Comma 2 2" xfId="735" xr:uid="{00000000-0005-0000-0000-000066070000}"/>
    <cellStyle name="Comma 2 2 2" xfId="736" xr:uid="{00000000-0005-0000-0000-000067070000}"/>
    <cellStyle name="Comma 2 2 2 2" xfId="9149" xr:uid="{00000000-0005-0000-0000-000068070000}"/>
    <cellStyle name="Comma 2 2 2 2 2" xfId="14561" xr:uid="{9C78A210-C1BB-404E-BA23-CF368F2C09D3}"/>
    <cellStyle name="Comma 2 2 2 3" xfId="7536" xr:uid="{00000000-0005-0000-0000-000069070000}"/>
    <cellStyle name="Comma 2 2 2 3 2" xfId="14301" xr:uid="{045EF063-C518-45E7-A9AC-79AD0DD6D4C3}"/>
    <cellStyle name="Comma 2 2 2 4" xfId="10747" xr:uid="{00000000-0005-0000-0000-00006A070000}"/>
    <cellStyle name="Comma 2 2 2 4 2" xfId="14653" xr:uid="{3575C56E-547D-4536-B336-69CC308703EF}"/>
    <cellStyle name="Comma 2 2 2 5" xfId="12348" xr:uid="{00000000-0005-0000-0000-00006B070000}"/>
    <cellStyle name="Comma 2 2 2 5 2" xfId="14917" xr:uid="{0098A4F3-0E50-463A-8A79-14F1B650E2AE}"/>
    <cellStyle name="Comma 2 2 2 6" xfId="13973" xr:uid="{BA760196-D1E9-4DE6-8844-F8DD9E723462}"/>
    <cellStyle name="Comma 2 2 2 7" xfId="16902" xr:uid="{11BC5C8D-36A2-47A2-B81B-1A73397A1937}"/>
    <cellStyle name="Comma 2 2 3" xfId="737" xr:uid="{00000000-0005-0000-0000-00006C070000}"/>
    <cellStyle name="Comma 2 2 3 2" xfId="7537" xr:uid="{00000000-0005-0000-0000-00006D070000}"/>
    <cellStyle name="Comma 2 2 3 2 2" xfId="14302" xr:uid="{9B4DAB0A-FA0F-44EE-B16D-8B1167665F20}"/>
    <cellStyle name="Comma 2 2 3 3" xfId="10748" xr:uid="{00000000-0005-0000-0000-00006E070000}"/>
    <cellStyle name="Comma 2 2 3 3 2" xfId="14654" xr:uid="{CC0B7FC5-A6ED-4901-8E1F-BDD965A5A102}"/>
    <cellStyle name="Comma 2 2 3 4" xfId="12349" xr:uid="{00000000-0005-0000-0000-00006F070000}"/>
    <cellStyle name="Comma 2 2 3 4 2" xfId="14918" xr:uid="{27CAE9EE-9000-4234-B376-E95D5C01C6A8}"/>
    <cellStyle name="Comma 2 2 3 5" xfId="13974" xr:uid="{410B5A33-ECD9-4E85-97A2-462070A24321}"/>
    <cellStyle name="Comma 2 2 4" xfId="9148" xr:uid="{00000000-0005-0000-0000-000070070000}"/>
    <cellStyle name="Comma 2 2 4 2" xfId="14560" xr:uid="{45D5F7EF-465C-462B-A13A-086B4C82B1F9}"/>
    <cellStyle name="Comma 2 2 5" xfId="7535" xr:uid="{00000000-0005-0000-0000-000071070000}"/>
    <cellStyle name="Comma 2 2 5 2" xfId="14300" xr:uid="{EAF55738-16AC-491D-B9A3-BDBFE7DCF251}"/>
    <cellStyle name="Comma 2 2 6" xfId="10746" xr:uid="{00000000-0005-0000-0000-000072070000}"/>
    <cellStyle name="Comma 2 2 6 2" xfId="14652" xr:uid="{321A27E5-E70B-4825-A74A-6B727E69BDFD}"/>
    <cellStyle name="Comma 2 2 7" xfId="12347" xr:uid="{00000000-0005-0000-0000-000073070000}"/>
    <cellStyle name="Comma 2 2 7 2" xfId="14916" xr:uid="{986C225F-947D-4913-AA37-81FD7D6262CB}"/>
    <cellStyle name="Comma 2 2 8" xfId="13972" xr:uid="{8FD85737-8D3F-4191-BB5F-65B83960211D}"/>
    <cellStyle name="Comma 2 2 9" xfId="16901" xr:uid="{11D1F550-3FC7-48C7-889E-0E309BAAB38D}"/>
    <cellStyle name="Comma 2 3" xfId="738" xr:uid="{00000000-0005-0000-0000-000074070000}"/>
    <cellStyle name="Comma 2 3 2" xfId="7538" xr:uid="{00000000-0005-0000-0000-000075070000}"/>
    <cellStyle name="Comma 2 3 2 2" xfId="14303" xr:uid="{6E60E42C-013B-4262-9AA9-A7A354359021}"/>
    <cellStyle name="Comma 2 3 3" xfId="10749" xr:uid="{00000000-0005-0000-0000-000076070000}"/>
    <cellStyle name="Comma 2 3 3 2" xfId="14655" xr:uid="{DCF5D7F8-2C6D-4ED8-8B21-55CD5962E868}"/>
    <cellStyle name="Comma 2 3 4" xfId="12350" xr:uid="{00000000-0005-0000-0000-000077070000}"/>
    <cellStyle name="Comma 2 3 4 2" xfId="14919" xr:uid="{6C9DA2C2-78F5-4821-9A3B-BB353B56BC96}"/>
    <cellStyle name="Comma 2 3 5" xfId="13975" xr:uid="{E9521386-FE39-4868-8B9E-530B37BCC7D9}"/>
    <cellStyle name="Comma 2 3 6" xfId="16903" xr:uid="{15036422-DF37-4DFE-978F-FA39D76156B1}"/>
    <cellStyle name="Comma 2 4" xfId="5340" xr:uid="{00000000-0005-0000-0000-000078070000}"/>
    <cellStyle name="Comma 2 4 2" xfId="9147" xr:uid="{00000000-0005-0000-0000-000079070000}"/>
    <cellStyle name="Comma 2 4 2 2" xfId="14559" xr:uid="{428F4AEA-5B6C-4B4A-B3B4-ACCCFE1B0CEB}"/>
    <cellStyle name="Comma 2 4 3" xfId="16900" xr:uid="{5E1B9961-283E-4F14-90CF-0CEECC12F658}"/>
    <cellStyle name="Comma 2 5" xfId="7534" xr:uid="{00000000-0005-0000-0000-00007A070000}"/>
    <cellStyle name="Comma 2 5 2" xfId="14299" xr:uid="{84A93E84-99BA-4DF1-AA8F-452190CDDFDD}"/>
    <cellStyle name="Comma 2 5 3" xfId="57666" xr:uid="{64E9B895-6543-4C98-917D-A76E0D59CDD5}"/>
    <cellStyle name="Comma 2 6" xfId="10745" xr:uid="{00000000-0005-0000-0000-00007B070000}"/>
    <cellStyle name="Comma 2 6 2" xfId="14651" xr:uid="{F88F1A64-7EBD-4434-A732-EE657C238411}"/>
    <cellStyle name="Comma 2 7" xfId="12346" xr:uid="{00000000-0005-0000-0000-00007C070000}"/>
    <cellStyle name="Comma 2 7 2" xfId="14915" xr:uid="{E6D889EF-A76E-47D9-A926-34083029EEFA}"/>
    <cellStyle name="Comma 2 8" xfId="13971" xr:uid="{B5E4A6D8-B61E-4D76-8803-DD24E7C80EE6}"/>
    <cellStyle name="Comma 2 9" xfId="15199" xr:uid="{2E0DC2F4-09DA-4C50-838A-DC8B6088494A}"/>
    <cellStyle name="Comma 3" xfId="739" xr:uid="{00000000-0005-0000-0000-00007D070000}"/>
    <cellStyle name="Comma 3 2" xfId="740" xr:uid="{00000000-0005-0000-0000-00007E070000}"/>
    <cellStyle name="Comma 3 2 2" xfId="9150" xr:uid="{00000000-0005-0000-0000-00007F070000}"/>
    <cellStyle name="Comma 3 2 2 2" xfId="14562" xr:uid="{B0EFEED1-0F5B-48C0-A882-01C0E0866D8E}"/>
    <cellStyle name="Comma 3 2 3" xfId="7540" xr:uid="{00000000-0005-0000-0000-000080070000}"/>
    <cellStyle name="Comma 3 2 3 2" xfId="14305" xr:uid="{3EE6175A-272E-4362-B7E2-8221AFDD23EB}"/>
    <cellStyle name="Comma 3 2 4" xfId="10751" xr:uid="{00000000-0005-0000-0000-000081070000}"/>
    <cellStyle name="Comma 3 2 4 2" xfId="14657" xr:uid="{D6818DD4-38DE-4529-83F9-3602F0246600}"/>
    <cellStyle name="Comma 3 2 5" xfId="12352" xr:uid="{00000000-0005-0000-0000-000082070000}"/>
    <cellStyle name="Comma 3 2 5 2" xfId="14921" xr:uid="{D8781D92-C276-486F-801C-70D06BFC92BE}"/>
    <cellStyle name="Comma 3 2 6" xfId="13977" xr:uid="{70591A4B-9CA7-4AA3-8E29-09E1EB51C48F}"/>
    <cellStyle name="Comma 3 2 7" xfId="16905" xr:uid="{2AF6B2B0-1356-4330-ABDE-40C8857D2F3B}"/>
    <cellStyle name="Comma 3 3" xfId="5185" xr:uid="{00000000-0005-0000-0000-000083070000}"/>
    <cellStyle name="Comma 3 3 2" xfId="14252" xr:uid="{01A7CFAD-4C24-49AC-BEA5-40CE866B2DC1}"/>
    <cellStyle name="Comma 3 3 3" xfId="16906" xr:uid="{35795561-4B58-43C9-A1E4-4CC17405C6E2}"/>
    <cellStyle name="Comma 3 4" xfId="7539" xr:uid="{00000000-0005-0000-0000-000084070000}"/>
    <cellStyle name="Comma 3 4 2" xfId="14304" xr:uid="{3614A09C-4A3B-43A0-BD57-322334E931E7}"/>
    <cellStyle name="Comma 3 5" xfId="10750" xr:uid="{00000000-0005-0000-0000-000085070000}"/>
    <cellStyle name="Comma 3 5 2" xfId="14656" xr:uid="{FB827208-1FAE-4759-9A9F-17CCC9067F46}"/>
    <cellStyle name="Comma 3 6" xfId="12351" xr:uid="{00000000-0005-0000-0000-000086070000}"/>
    <cellStyle name="Comma 3 6 2" xfId="14920" xr:uid="{57A84AD7-1812-4C8A-8272-2CD1D2069F88}"/>
    <cellStyle name="Comma 3 7" xfId="13976" xr:uid="{80D470AD-DFF2-4D72-8B08-2C3433E159B8}"/>
    <cellStyle name="Comma 3 8" xfId="16904" xr:uid="{D653999C-1980-4ED9-B35A-27AD8F522028}"/>
    <cellStyle name="Comma 4" xfId="741" xr:uid="{00000000-0005-0000-0000-000087070000}"/>
    <cellStyle name="Comma 4 2" xfId="742" xr:uid="{00000000-0005-0000-0000-000088070000}"/>
    <cellStyle name="Comma 4 2 2" xfId="7542" xr:uid="{00000000-0005-0000-0000-000089070000}"/>
    <cellStyle name="Comma 4 2 2 2" xfId="14307" xr:uid="{C77A3FE0-0589-4689-B4E3-1D0A5124AFE9}"/>
    <cellStyle name="Comma 4 2 3" xfId="10753" xr:uid="{00000000-0005-0000-0000-00008A070000}"/>
    <cellStyle name="Comma 4 2 3 2" xfId="14659" xr:uid="{C772369C-3175-4461-A6EC-CC6E373B4459}"/>
    <cellStyle name="Comma 4 2 4" xfId="12354" xr:uid="{00000000-0005-0000-0000-00008B070000}"/>
    <cellStyle name="Comma 4 2 4 2" xfId="14923" xr:uid="{EE1ED60B-1543-42D5-9C1C-61C067F9028E}"/>
    <cellStyle name="Comma 4 2 5" xfId="13979" xr:uid="{F32C69C1-2CC0-4BA1-B4ED-61B8F0F765EA}"/>
    <cellStyle name="Comma 4 3" xfId="7541" xr:uid="{00000000-0005-0000-0000-00008C070000}"/>
    <cellStyle name="Comma 4 3 2" xfId="14306" xr:uid="{1639AA83-72D7-41B8-AA20-EE33A3B1CCB2}"/>
    <cellStyle name="Comma 4 4" xfId="10752" xr:uid="{00000000-0005-0000-0000-00008D070000}"/>
    <cellStyle name="Comma 4 4 2" xfId="14658" xr:uid="{E2964BC4-2EE4-4C75-99B6-134482742827}"/>
    <cellStyle name="Comma 4 5" xfId="12353" xr:uid="{00000000-0005-0000-0000-00008E070000}"/>
    <cellStyle name="Comma 4 5 2" xfId="14922" xr:uid="{2F0D2025-D8B9-4CCE-878C-E9CA5936EDDA}"/>
    <cellStyle name="Comma 4 6" xfId="13978" xr:uid="{528F887D-FE39-41FC-B55D-EDC980E550A3}"/>
    <cellStyle name="Comma 5" xfId="743" xr:uid="{00000000-0005-0000-0000-00008F070000}"/>
    <cellStyle name="Comma 5 2" xfId="7543" xr:uid="{00000000-0005-0000-0000-000090070000}"/>
    <cellStyle name="Comma 5 2 2" xfId="14308" xr:uid="{690490F0-1DCD-4044-895B-123C27B626C8}"/>
    <cellStyle name="Comma 5 3" xfId="10754" xr:uid="{00000000-0005-0000-0000-000091070000}"/>
    <cellStyle name="Comma 5 3 2" xfId="14660" xr:uid="{F5E12196-4E31-4AE4-8B93-305FFE750130}"/>
    <cellStyle name="Comma 5 4" xfId="12355" xr:uid="{00000000-0005-0000-0000-000092070000}"/>
    <cellStyle name="Comma 5 4 2" xfId="14924" xr:uid="{FD94F9E7-C8E3-4901-BD7E-6C96A008F599}"/>
    <cellStyle name="Comma 5 5" xfId="13980" xr:uid="{23A1AC4A-533A-4126-AAF9-3153E99A6FAD}"/>
    <cellStyle name="Comma 6" xfId="744" xr:uid="{00000000-0005-0000-0000-000093070000}"/>
    <cellStyle name="Comma 6 2" xfId="7544" xr:uid="{00000000-0005-0000-0000-000094070000}"/>
    <cellStyle name="Comma 6 2 2" xfId="14309" xr:uid="{C7B99BCF-F5BE-4D13-8EB8-7CF60BA99E27}"/>
    <cellStyle name="Comma 6 3" xfId="10755" xr:uid="{00000000-0005-0000-0000-000095070000}"/>
    <cellStyle name="Comma 6 3 2" xfId="14661" xr:uid="{2FBD2AEA-D4BB-4240-BDCE-4CE302730762}"/>
    <cellStyle name="Comma 6 4" xfId="12356" xr:uid="{00000000-0005-0000-0000-000096070000}"/>
    <cellStyle name="Comma 6 4 2" xfId="14925" xr:uid="{05A36C74-9F49-42F0-B259-8F22801174FC}"/>
    <cellStyle name="Comma 6 5" xfId="13981" xr:uid="{197C623C-F43C-4B7B-8817-D6F25FF9014D}"/>
    <cellStyle name="Comma 7" xfId="745" xr:uid="{00000000-0005-0000-0000-000097070000}"/>
    <cellStyle name="Comma 7 2" xfId="7545" xr:uid="{00000000-0005-0000-0000-000098070000}"/>
    <cellStyle name="Comma 7 2 2" xfId="14310" xr:uid="{008AFEEF-3553-4F01-AA85-35483852CCF0}"/>
    <cellStyle name="Comma 7 3" xfId="10756" xr:uid="{00000000-0005-0000-0000-000099070000}"/>
    <cellStyle name="Comma 7 3 2" xfId="14662" xr:uid="{023D6B75-7A94-4428-9AEA-D82E78904327}"/>
    <cellStyle name="Comma 7 4" xfId="12357" xr:uid="{00000000-0005-0000-0000-00009A070000}"/>
    <cellStyle name="Comma 7 4 2" xfId="14926" xr:uid="{6A89447D-5066-45EC-99CA-1B1AC9C4FC70}"/>
    <cellStyle name="Comma 7 5" xfId="13982" xr:uid="{CA541E99-5FEE-4F9E-ADDF-4DC696ADA737}"/>
    <cellStyle name="Comma 8" xfId="746" xr:uid="{00000000-0005-0000-0000-00009B070000}"/>
    <cellStyle name="Comma 8 2" xfId="9151" xr:uid="{00000000-0005-0000-0000-00009C070000}"/>
    <cellStyle name="Comma 8 2 2" xfId="14563" xr:uid="{99F1AC7D-745A-4E4F-9FF6-4AC5426D0988}"/>
    <cellStyle name="Comma 8 3" xfId="7546" xr:uid="{00000000-0005-0000-0000-00009D070000}"/>
    <cellStyle name="Comma 8 3 2" xfId="14311" xr:uid="{92C9BFE3-BDC2-47B4-AD1C-FEE76F183602}"/>
    <cellStyle name="Comma 8 4" xfId="10757" xr:uid="{00000000-0005-0000-0000-00009E070000}"/>
    <cellStyle name="Comma 8 4 2" xfId="14663" xr:uid="{F9EEFEE9-FB58-4952-9BCC-8334E02B1022}"/>
    <cellStyle name="Comma 8 5" xfId="12358" xr:uid="{00000000-0005-0000-0000-00009F070000}"/>
    <cellStyle name="Comma 8 5 2" xfId="14927" xr:uid="{A0590392-B0C1-4317-86DB-D1E223C3212F}"/>
    <cellStyle name="Comma 8 6" xfId="13983" xr:uid="{DA044CF9-E16F-4B96-864B-20AC3264A970}"/>
    <cellStyle name="Comma_DD_HE" xfId="747" xr:uid="{00000000-0005-0000-0000-0000A0070000}"/>
    <cellStyle name="Comma0" xfId="748" xr:uid="{00000000-0005-0000-0000-0000A1070000}"/>
    <cellStyle name="Comma0 10" xfId="749" xr:uid="{00000000-0005-0000-0000-0000A2070000}"/>
    <cellStyle name="Comma0 11" xfId="750" xr:uid="{00000000-0005-0000-0000-0000A3070000}"/>
    <cellStyle name="Comma0 12" xfId="751" xr:uid="{00000000-0005-0000-0000-0000A4070000}"/>
    <cellStyle name="Comma0 13" xfId="752" xr:uid="{00000000-0005-0000-0000-0000A5070000}"/>
    <cellStyle name="Comma0 14" xfId="753" xr:uid="{00000000-0005-0000-0000-0000A6070000}"/>
    <cellStyle name="Comma0 15" xfId="754" xr:uid="{00000000-0005-0000-0000-0000A7070000}"/>
    <cellStyle name="Comma0 16" xfId="755" xr:uid="{00000000-0005-0000-0000-0000A8070000}"/>
    <cellStyle name="Comma0 17" xfId="756" xr:uid="{00000000-0005-0000-0000-0000A9070000}"/>
    <cellStyle name="Comma0 18" xfId="757" xr:uid="{00000000-0005-0000-0000-0000AA070000}"/>
    <cellStyle name="Comma0 19" xfId="758" xr:uid="{00000000-0005-0000-0000-0000AB070000}"/>
    <cellStyle name="Comma0 2" xfId="759" xr:uid="{00000000-0005-0000-0000-0000AC070000}"/>
    <cellStyle name="Comma0 2 2" xfId="760" xr:uid="{00000000-0005-0000-0000-0000AD070000}"/>
    <cellStyle name="Comma0 2 3" xfId="15391" xr:uid="{23FD423D-BDE0-4088-AD43-31F6ECCBD8B4}"/>
    <cellStyle name="Comma0 20" xfId="761" xr:uid="{00000000-0005-0000-0000-0000AE070000}"/>
    <cellStyle name="Comma0 21" xfId="762" xr:uid="{00000000-0005-0000-0000-0000AF070000}"/>
    <cellStyle name="Comma0 22" xfId="763" xr:uid="{00000000-0005-0000-0000-0000B0070000}"/>
    <cellStyle name="Comma0 23" xfId="764" xr:uid="{00000000-0005-0000-0000-0000B1070000}"/>
    <cellStyle name="Comma0 24" xfId="765" xr:uid="{00000000-0005-0000-0000-0000B2070000}"/>
    <cellStyle name="Comma0 25" xfId="766" xr:uid="{00000000-0005-0000-0000-0000B3070000}"/>
    <cellStyle name="Comma0 26" xfId="767" xr:uid="{00000000-0005-0000-0000-0000B4070000}"/>
    <cellStyle name="Comma0 27" xfId="768" xr:uid="{00000000-0005-0000-0000-0000B5070000}"/>
    <cellStyle name="Comma0 28" xfId="769" xr:uid="{00000000-0005-0000-0000-0000B6070000}"/>
    <cellStyle name="Comma0 29" xfId="770" xr:uid="{00000000-0005-0000-0000-0000B7070000}"/>
    <cellStyle name="Comma0 3" xfId="771" xr:uid="{00000000-0005-0000-0000-0000B8070000}"/>
    <cellStyle name="Comma0 3 2" xfId="772" xr:uid="{00000000-0005-0000-0000-0000B9070000}"/>
    <cellStyle name="Comma0 3 3" xfId="16907" xr:uid="{F6C4A843-0DEE-4A6B-9311-233AD20897EE}"/>
    <cellStyle name="Comma0 30" xfId="773" xr:uid="{00000000-0005-0000-0000-0000BA070000}"/>
    <cellStyle name="Comma0 31" xfId="774" xr:uid="{00000000-0005-0000-0000-0000BB070000}"/>
    <cellStyle name="Comma0 32" xfId="775" xr:uid="{00000000-0005-0000-0000-0000BC070000}"/>
    <cellStyle name="Comma0 33" xfId="776" xr:uid="{00000000-0005-0000-0000-0000BD070000}"/>
    <cellStyle name="Comma0 34" xfId="777" xr:uid="{00000000-0005-0000-0000-0000BE070000}"/>
    <cellStyle name="Comma0 35" xfId="778" xr:uid="{00000000-0005-0000-0000-0000BF070000}"/>
    <cellStyle name="Comma0 36" xfId="779" xr:uid="{00000000-0005-0000-0000-0000C0070000}"/>
    <cellStyle name="Comma0 37" xfId="780" xr:uid="{00000000-0005-0000-0000-0000C1070000}"/>
    <cellStyle name="Comma0 38" xfId="781" xr:uid="{00000000-0005-0000-0000-0000C2070000}"/>
    <cellStyle name="Comma0 39" xfId="782" xr:uid="{00000000-0005-0000-0000-0000C3070000}"/>
    <cellStyle name="Comma0 4" xfId="783" xr:uid="{00000000-0005-0000-0000-0000C4070000}"/>
    <cellStyle name="Comma0 4 2" xfId="784" xr:uid="{00000000-0005-0000-0000-0000C5070000}"/>
    <cellStyle name="Comma0 40" xfId="785" xr:uid="{00000000-0005-0000-0000-0000C6070000}"/>
    <cellStyle name="Comma0 41" xfId="5341" xr:uid="{00000000-0005-0000-0000-0000C7070000}"/>
    <cellStyle name="Comma0 42" xfId="15262" xr:uid="{721D5007-B8F6-4660-B4B7-81EC1FA85701}"/>
    <cellStyle name="Comma0 5" xfId="786" xr:uid="{00000000-0005-0000-0000-0000C8070000}"/>
    <cellStyle name="Comma0 6" xfId="787" xr:uid="{00000000-0005-0000-0000-0000C9070000}"/>
    <cellStyle name="Comma0 7" xfId="788" xr:uid="{00000000-0005-0000-0000-0000CA070000}"/>
    <cellStyle name="Comma0 8" xfId="789" xr:uid="{00000000-0005-0000-0000-0000CB070000}"/>
    <cellStyle name="Comma0 9" xfId="790" xr:uid="{00000000-0005-0000-0000-0000CC070000}"/>
    <cellStyle name="Copied" xfId="791" xr:uid="{00000000-0005-0000-0000-0000CD070000}"/>
    <cellStyle name="Cor1" xfId="16908" xr:uid="{21481BA9-4068-4112-AAE2-374A384F8066}"/>
    <cellStyle name="Cor2" xfId="16909" xr:uid="{0F9881FB-9EEB-4E9E-BFC0-F185070CBD02}"/>
    <cellStyle name="Cor3" xfId="16910" xr:uid="{3B1D4030-D242-4A9C-A2F6-9FEE817E8B06}"/>
    <cellStyle name="Cor4" xfId="16911" xr:uid="{F9C95D3A-2648-4A2D-98DC-953F13FC0593}"/>
    <cellStyle name="Cor5" xfId="16912" xr:uid="{AA5026CD-F19C-456B-9AD0-1054F916C2F8}"/>
    <cellStyle name="Cor6" xfId="16913" xr:uid="{63CE2404-CA86-4FA2-9019-4BB923C20480}"/>
    <cellStyle name="Corpo" xfId="792" xr:uid="{00000000-0005-0000-0000-0000CE070000}"/>
    <cellStyle name="Corpo 10" xfId="793" xr:uid="{00000000-0005-0000-0000-0000CF070000}"/>
    <cellStyle name="Corpo 11" xfId="794" xr:uid="{00000000-0005-0000-0000-0000D0070000}"/>
    <cellStyle name="Corpo 12" xfId="795" xr:uid="{00000000-0005-0000-0000-0000D1070000}"/>
    <cellStyle name="Corpo 13" xfId="796" xr:uid="{00000000-0005-0000-0000-0000D2070000}"/>
    <cellStyle name="Corpo 14" xfId="797" xr:uid="{00000000-0005-0000-0000-0000D3070000}"/>
    <cellStyle name="Corpo 15" xfId="798" xr:uid="{00000000-0005-0000-0000-0000D4070000}"/>
    <cellStyle name="Corpo 16" xfId="799" xr:uid="{00000000-0005-0000-0000-0000D5070000}"/>
    <cellStyle name="Corpo 17" xfId="800" xr:uid="{00000000-0005-0000-0000-0000D6070000}"/>
    <cellStyle name="Corpo 18" xfId="801" xr:uid="{00000000-0005-0000-0000-0000D7070000}"/>
    <cellStyle name="Corpo 19" xfId="802" xr:uid="{00000000-0005-0000-0000-0000D8070000}"/>
    <cellStyle name="Corpo 2" xfId="803" xr:uid="{00000000-0005-0000-0000-0000D9070000}"/>
    <cellStyle name="Corpo 2 10" xfId="804" xr:uid="{00000000-0005-0000-0000-0000DA070000}"/>
    <cellStyle name="Corpo 2 11" xfId="805" xr:uid="{00000000-0005-0000-0000-0000DB070000}"/>
    <cellStyle name="Corpo 2 12" xfId="806" xr:uid="{00000000-0005-0000-0000-0000DC070000}"/>
    <cellStyle name="Corpo 2 13" xfId="807" xr:uid="{00000000-0005-0000-0000-0000DD070000}"/>
    <cellStyle name="Corpo 2 14" xfId="808" xr:uid="{00000000-0005-0000-0000-0000DE070000}"/>
    <cellStyle name="Corpo 2 15" xfId="809" xr:uid="{00000000-0005-0000-0000-0000DF070000}"/>
    <cellStyle name="Corpo 2 16" xfId="810" xr:uid="{00000000-0005-0000-0000-0000E0070000}"/>
    <cellStyle name="Corpo 2 17" xfId="811" xr:uid="{00000000-0005-0000-0000-0000E1070000}"/>
    <cellStyle name="Corpo 2 18" xfId="812" xr:uid="{00000000-0005-0000-0000-0000E2070000}"/>
    <cellStyle name="Corpo 2 19" xfId="813" xr:uid="{00000000-0005-0000-0000-0000E3070000}"/>
    <cellStyle name="Corpo 2 2" xfId="814" xr:uid="{00000000-0005-0000-0000-0000E4070000}"/>
    <cellStyle name="Corpo 2 20" xfId="815" xr:uid="{00000000-0005-0000-0000-0000E5070000}"/>
    <cellStyle name="Corpo 2 21" xfId="816" xr:uid="{00000000-0005-0000-0000-0000E6070000}"/>
    <cellStyle name="Corpo 2 22" xfId="817" xr:uid="{00000000-0005-0000-0000-0000E7070000}"/>
    <cellStyle name="Corpo 2 23" xfId="818" xr:uid="{00000000-0005-0000-0000-0000E8070000}"/>
    <cellStyle name="Corpo 2 24" xfId="819" xr:uid="{00000000-0005-0000-0000-0000E9070000}"/>
    <cellStyle name="Corpo 2 25" xfId="820" xr:uid="{00000000-0005-0000-0000-0000EA070000}"/>
    <cellStyle name="Corpo 2 26" xfId="821" xr:uid="{00000000-0005-0000-0000-0000EB070000}"/>
    <cellStyle name="Corpo 2 27" xfId="822" xr:uid="{00000000-0005-0000-0000-0000EC070000}"/>
    <cellStyle name="Corpo 2 28" xfId="823" xr:uid="{00000000-0005-0000-0000-0000ED070000}"/>
    <cellStyle name="Corpo 2 29" xfId="824" xr:uid="{00000000-0005-0000-0000-0000EE070000}"/>
    <cellStyle name="Corpo 2 3" xfId="825" xr:uid="{00000000-0005-0000-0000-0000EF070000}"/>
    <cellStyle name="Corpo 2 30" xfId="826" xr:uid="{00000000-0005-0000-0000-0000F0070000}"/>
    <cellStyle name="Corpo 2 31" xfId="827" xr:uid="{00000000-0005-0000-0000-0000F1070000}"/>
    <cellStyle name="Corpo 2 32" xfId="828" xr:uid="{00000000-0005-0000-0000-0000F2070000}"/>
    <cellStyle name="Corpo 2 33" xfId="829" xr:uid="{00000000-0005-0000-0000-0000F3070000}"/>
    <cellStyle name="Corpo 2 34" xfId="830" xr:uid="{00000000-0005-0000-0000-0000F4070000}"/>
    <cellStyle name="Corpo 2 35" xfId="831" xr:uid="{00000000-0005-0000-0000-0000F5070000}"/>
    <cellStyle name="Corpo 2 36" xfId="832" xr:uid="{00000000-0005-0000-0000-0000F6070000}"/>
    <cellStyle name="Corpo 2 37" xfId="833" xr:uid="{00000000-0005-0000-0000-0000F7070000}"/>
    <cellStyle name="Corpo 2 38" xfId="834" xr:uid="{00000000-0005-0000-0000-0000F8070000}"/>
    <cellStyle name="Corpo 2 39" xfId="835" xr:uid="{00000000-0005-0000-0000-0000F9070000}"/>
    <cellStyle name="Corpo 2 4" xfId="836" xr:uid="{00000000-0005-0000-0000-0000FA070000}"/>
    <cellStyle name="Corpo 2 40" xfId="837" xr:uid="{00000000-0005-0000-0000-0000FB070000}"/>
    <cellStyle name="Corpo 2 5" xfId="838" xr:uid="{00000000-0005-0000-0000-0000FC070000}"/>
    <cellStyle name="Corpo 2 6" xfId="839" xr:uid="{00000000-0005-0000-0000-0000FD070000}"/>
    <cellStyle name="Corpo 2 7" xfId="840" xr:uid="{00000000-0005-0000-0000-0000FE070000}"/>
    <cellStyle name="Corpo 2 8" xfId="841" xr:uid="{00000000-0005-0000-0000-0000FF070000}"/>
    <cellStyle name="Corpo 2 9" xfId="842" xr:uid="{00000000-0005-0000-0000-000000080000}"/>
    <cellStyle name="Corpo 20" xfId="843" xr:uid="{00000000-0005-0000-0000-000001080000}"/>
    <cellStyle name="Corpo 21" xfId="844" xr:uid="{00000000-0005-0000-0000-000002080000}"/>
    <cellStyle name="Corpo 22" xfId="845" xr:uid="{00000000-0005-0000-0000-000003080000}"/>
    <cellStyle name="Corpo 23" xfId="846" xr:uid="{00000000-0005-0000-0000-000004080000}"/>
    <cellStyle name="Corpo 24" xfId="847" xr:uid="{00000000-0005-0000-0000-000005080000}"/>
    <cellStyle name="Corpo 25" xfId="848" xr:uid="{00000000-0005-0000-0000-000006080000}"/>
    <cellStyle name="Corpo 26" xfId="849" xr:uid="{00000000-0005-0000-0000-000007080000}"/>
    <cellStyle name="Corpo 27" xfId="850" xr:uid="{00000000-0005-0000-0000-000008080000}"/>
    <cellStyle name="Corpo 28" xfId="851" xr:uid="{00000000-0005-0000-0000-000009080000}"/>
    <cellStyle name="Corpo 29" xfId="852" xr:uid="{00000000-0005-0000-0000-00000A080000}"/>
    <cellStyle name="Corpo 3" xfId="853" xr:uid="{00000000-0005-0000-0000-00000B080000}"/>
    <cellStyle name="Corpo 30" xfId="854" xr:uid="{00000000-0005-0000-0000-00000C080000}"/>
    <cellStyle name="Corpo 31" xfId="855" xr:uid="{00000000-0005-0000-0000-00000D080000}"/>
    <cellStyle name="Corpo 32" xfId="856" xr:uid="{00000000-0005-0000-0000-00000E080000}"/>
    <cellStyle name="Corpo 33" xfId="857" xr:uid="{00000000-0005-0000-0000-00000F080000}"/>
    <cellStyle name="Corpo 34" xfId="858" xr:uid="{00000000-0005-0000-0000-000010080000}"/>
    <cellStyle name="Corpo 35" xfId="859" xr:uid="{00000000-0005-0000-0000-000011080000}"/>
    <cellStyle name="Corpo 36" xfId="860" xr:uid="{00000000-0005-0000-0000-000012080000}"/>
    <cellStyle name="Corpo 37" xfId="861" xr:uid="{00000000-0005-0000-0000-000013080000}"/>
    <cellStyle name="Corpo 38" xfId="862" xr:uid="{00000000-0005-0000-0000-000014080000}"/>
    <cellStyle name="Corpo 39" xfId="863" xr:uid="{00000000-0005-0000-0000-000015080000}"/>
    <cellStyle name="Corpo 4" xfId="864" xr:uid="{00000000-0005-0000-0000-000016080000}"/>
    <cellStyle name="Corpo 40" xfId="865" xr:uid="{00000000-0005-0000-0000-000017080000}"/>
    <cellStyle name="Corpo 41" xfId="866" xr:uid="{00000000-0005-0000-0000-000018080000}"/>
    <cellStyle name="Corpo 5" xfId="867" xr:uid="{00000000-0005-0000-0000-000019080000}"/>
    <cellStyle name="Corpo 6" xfId="868" xr:uid="{00000000-0005-0000-0000-00001A080000}"/>
    <cellStyle name="Corpo 7" xfId="869" xr:uid="{00000000-0005-0000-0000-00001B080000}"/>
    <cellStyle name="Corpo 8" xfId="870" xr:uid="{00000000-0005-0000-0000-00001C080000}"/>
    <cellStyle name="Corpo 9" xfId="871" xr:uid="{00000000-0005-0000-0000-00001D080000}"/>
    <cellStyle name="Corpo_Consolidado Angola_Mineração_SDM" xfId="872" xr:uid="{00000000-0005-0000-0000-00001E080000}"/>
    <cellStyle name="Correto" xfId="16914" xr:uid="{8BE57519-5F47-4C39-87B1-94E5D7CD5CDF}"/>
    <cellStyle name="Cover Date" xfId="5342" xr:uid="{00000000-0005-0000-0000-00001F080000}"/>
    <cellStyle name="Cover Subtitle" xfId="5343" xr:uid="{00000000-0005-0000-0000-000020080000}"/>
    <cellStyle name="Cover Title" xfId="5344" xr:uid="{00000000-0005-0000-0000-000021080000}"/>
    <cellStyle name="Currency" xfId="13954" xr:uid="{00000000-0005-0000-0000-000022080000}"/>
    <cellStyle name="Currency [0]" xfId="873" xr:uid="{00000000-0005-0000-0000-000023080000}"/>
    <cellStyle name="Currency [0] 10" xfId="874" xr:uid="{00000000-0005-0000-0000-000024080000}"/>
    <cellStyle name="Currency [0] 11" xfId="875" xr:uid="{00000000-0005-0000-0000-000025080000}"/>
    <cellStyle name="Currency [0] 12" xfId="876" xr:uid="{00000000-0005-0000-0000-000026080000}"/>
    <cellStyle name="Currency [0] 13" xfId="877" xr:uid="{00000000-0005-0000-0000-000027080000}"/>
    <cellStyle name="Currency [0] 14" xfId="878" xr:uid="{00000000-0005-0000-0000-000028080000}"/>
    <cellStyle name="Currency [0] 15" xfId="879" xr:uid="{00000000-0005-0000-0000-000029080000}"/>
    <cellStyle name="Currency [0] 16" xfId="880" xr:uid="{00000000-0005-0000-0000-00002A080000}"/>
    <cellStyle name="Currency [0] 17" xfId="881" xr:uid="{00000000-0005-0000-0000-00002B080000}"/>
    <cellStyle name="Currency [0] 18" xfId="882" xr:uid="{00000000-0005-0000-0000-00002C080000}"/>
    <cellStyle name="Currency [0] 19" xfId="883" xr:uid="{00000000-0005-0000-0000-00002D080000}"/>
    <cellStyle name="Currency [0] 2" xfId="884" xr:uid="{00000000-0005-0000-0000-00002E080000}"/>
    <cellStyle name="Currency [0] 20" xfId="885" xr:uid="{00000000-0005-0000-0000-00002F080000}"/>
    <cellStyle name="Currency [0] 21" xfId="886" xr:uid="{00000000-0005-0000-0000-000030080000}"/>
    <cellStyle name="Currency [0] 22" xfId="887" xr:uid="{00000000-0005-0000-0000-000031080000}"/>
    <cellStyle name="Currency [0] 23" xfId="888" xr:uid="{00000000-0005-0000-0000-000032080000}"/>
    <cellStyle name="Currency [0] 24" xfId="889" xr:uid="{00000000-0005-0000-0000-000033080000}"/>
    <cellStyle name="Currency [0] 25" xfId="890" xr:uid="{00000000-0005-0000-0000-000034080000}"/>
    <cellStyle name="Currency [0] 26" xfId="891" xr:uid="{00000000-0005-0000-0000-000035080000}"/>
    <cellStyle name="Currency [0] 27" xfId="892" xr:uid="{00000000-0005-0000-0000-000036080000}"/>
    <cellStyle name="Currency [0] 28" xfId="893" xr:uid="{00000000-0005-0000-0000-000037080000}"/>
    <cellStyle name="Currency [0] 29" xfId="894" xr:uid="{00000000-0005-0000-0000-000038080000}"/>
    <cellStyle name="Currency [0] 3" xfId="895" xr:uid="{00000000-0005-0000-0000-000039080000}"/>
    <cellStyle name="Currency [0] 30" xfId="896" xr:uid="{00000000-0005-0000-0000-00003A080000}"/>
    <cellStyle name="Currency [0] 31" xfId="897" xr:uid="{00000000-0005-0000-0000-00003B080000}"/>
    <cellStyle name="Currency [0] 32" xfId="898" xr:uid="{00000000-0005-0000-0000-00003C080000}"/>
    <cellStyle name="Currency [0] 33" xfId="899" xr:uid="{00000000-0005-0000-0000-00003D080000}"/>
    <cellStyle name="Currency [0] 34" xfId="900" xr:uid="{00000000-0005-0000-0000-00003E080000}"/>
    <cellStyle name="Currency [0] 35" xfId="901" xr:uid="{00000000-0005-0000-0000-00003F080000}"/>
    <cellStyle name="Currency [0] 36" xfId="902" xr:uid="{00000000-0005-0000-0000-000040080000}"/>
    <cellStyle name="Currency [0] 37" xfId="903" xr:uid="{00000000-0005-0000-0000-000041080000}"/>
    <cellStyle name="Currency [0] 38" xfId="904" xr:uid="{00000000-0005-0000-0000-000042080000}"/>
    <cellStyle name="Currency [0] 39" xfId="905" xr:uid="{00000000-0005-0000-0000-000043080000}"/>
    <cellStyle name="Currency [0] 4" xfId="906" xr:uid="{00000000-0005-0000-0000-000044080000}"/>
    <cellStyle name="Currency [0] 40" xfId="907" xr:uid="{00000000-0005-0000-0000-000045080000}"/>
    <cellStyle name="Currency [0] 5" xfId="908" xr:uid="{00000000-0005-0000-0000-000046080000}"/>
    <cellStyle name="Currency [0] 6" xfId="909" xr:uid="{00000000-0005-0000-0000-000047080000}"/>
    <cellStyle name="Currency [0] 7" xfId="910" xr:uid="{00000000-0005-0000-0000-000048080000}"/>
    <cellStyle name="Currency [0] 8" xfId="911" xr:uid="{00000000-0005-0000-0000-000049080000}"/>
    <cellStyle name="Currency [0] 9" xfId="912" xr:uid="{00000000-0005-0000-0000-00004A080000}"/>
    <cellStyle name="Currency [00]" xfId="5345" xr:uid="{00000000-0005-0000-0000-00004B080000}"/>
    <cellStyle name="Currency [00] 2" xfId="16915" xr:uid="{5C71635E-BFAF-447B-82B0-43244E51180F}"/>
    <cellStyle name="Currency [1]" xfId="913" xr:uid="{00000000-0005-0000-0000-00004C080000}"/>
    <cellStyle name="Currency [1] 2" xfId="12359" xr:uid="{00000000-0005-0000-0000-00004D080000}"/>
    <cellStyle name="Currency [1] 3" xfId="5262" xr:uid="{00000000-0005-0000-0000-00004E080000}"/>
    <cellStyle name="Currency [2]" xfId="914" xr:uid="{00000000-0005-0000-0000-00004F080000}"/>
    <cellStyle name="Currency [2] 2" xfId="12360" xr:uid="{00000000-0005-0000-0000-000050080000}"/>
    <cellStyle name="Currency [2] 3" xfId="5263" xr:uid="{00000000-0005-0000-0000-000051080000}"/>
    <cellStyle name="Currency 0" xfId="5346" xr:uid="{00000000-0005-0000-0000-000052080000}"/>
    <cellStyle name="Currency 2" xfId="5347" xr:uid="{00000000-0005-0000-0000-000053080000}"/>
    <cellStyle name="Currency 2 2" xfId="16916" xr:uid="{6DC2BCF3-4463-4039-8DB3-202C01E3DD7A}"/>
    <cellStyle name="Currency 2 3" xfId="15204" xr:uid="{867C6019-6E78-463E-8276-65B77BF98798}"/>
    <cellStyle name="Currency 3" xfId="15202" xr:uid="{ADF620F0-18EB-4F36-8D91-BC4BBEBAA0BB}"/>
    <cellStyle name="Currency 3*" xfId="5348" xr:uid="{00000000-0005-0000-0000-000054080000}"/>
    <cellStyle name="Currency 4" xfId="15196" xr:uid="{91B254ED-CE19-4C9B-8A1E-CAA301AAD43A}"/>
    <cellStyle name="Currency0" xfId="915" xr:uid="{00000000-0005-0000-0000-000055080000}"/>
    <cellStyle name="Currency0 2" xfId="916" xr:uid="{00000000-0005-0000-0000-000056080000}"/>
    <cellStyle name="Currency0 2 2" xfId="15392" xr:uid="{F8CE7174-BF08-49E8-AB00-DA56ADD85A34}"/>
    <cellStyle name="Currency0 3" xfId="5349" xr:uid="{00000000-0005-0000-0000-000057080000}"/>
    <cellStyle name="Currency0 3 2" xfId="16917" xr:uid="{34370A84-5A36-4B37-AEA5-1DB8707111C1}"/>
    <cellStyle name="Currency0 4" xfId="12361" xr:uid="{00000000-0005-0000-0000-000058080000}"/>
    <cellStyle name="Currency0 5" xfId="5264" xr:uid="{00000000-0005-0000-0000-000059080000}"/>
    <cellStyle name="Currency0 6" xfId="15263" xr:uid="{E631A1D7-D1C9-4D91-A5BE-86E77B66F324}"/>
    <cellStyle name="Cur㟲ency_DemFin Cesp 99 0600 Legis_OPPV28" xfId="917" xr:uid="{00000000-0005-0000-0000-00005A080000}"/>
    <cellStyle name="Dan" xfId="15264" xr:uid="{A57FAE60-BB70-4886-AC98-3660D75B5BA5}"/>
    <cellStyle name="Dan 2" xfId="16918" xr:uid="{F305A4C4-DF8F-4335-AC01-BDAB121F29FF}"/>
    <cellStyle name="Dash" xfId="918" xr:uid="{00000000-0005-0000-0000-00005B080000}"/>
    <cellStyle name="Data" xfId="919" xr:uid="{00000000-0005-0000-0000-00005C080000}"/>
    <cellStyle name="Data 10" xfId="920" xr:uid="{00000000-0005-0000-0000-00005D080000}"/>
    <cellStyle name="Data 11" xfId="921" xr:uid="{00000000-0005-0000-0000-00005E080000}"/>
    <cellStyle name="Data 12" xfId="922" xr:uid="{00000000-0005-0000-0000-00005F080000}"/>
    <cellStyle name="Data 13" xfId="923" xr:uid="{00000000-0005-0000-0000-000060080000}"/>
    <cellStyle name="Data 14" xfId="924" xr:uid="{00000000-0005-0000-0000-000061080000}"/>
    <cellStyle name="Data 15" xfId="925" xr:uid="{00000000-0005-0000-0000-000062080000}"/>
    <cellStyle name="Data 16" xfId="926" xr:uid="{00000000-0005-0000-0000-000063080000}"/>
    <cellStyle name="Data 17" xfId="927" xr:uid="{00000000-0005-0000-0000-000064080000}"/>
    <cellStyle name="Data 18" xfId="928" xr:uid="{00000000-0005-0000-0000-000065080000}"/>
    <cellStyle name="Data 19" xfId="929" xr:uid="{00000000-0005-0000-0000-000066080000}"/>
    <cellStyle name="Data 2" xfId="930" xr:uid="{00000000-0005-0000-0000-000067080000}"/>
    <cellStyle name="Data 2 2" xfId="5199" xr:uid="{00000000-0005-0000-0000-000068080000}"/>
    <cellStyle name="Data 20" xfId="931" xr:uid="{00000000-0005-0000-0000-000069080000}"/>
    <cellStyle name="Data 21" xfId="932" xr:uid="{00000000-0005-0000-0000-00006A080000}"/>
    <cellStyle name="Data 22" xfId="933" xr:uid="{00000000-0005-0000-0000-00006B080000}"/>
    <cellStyle name="Data 23" xfId="934" xr:uid="{00000000-0005-0000-0000-00006C080000}"/>
    <cellStyle name="Data 24" xfId="935" xr:uid="{00000000-0005-0000-0000-00006D080000}"/>
    <cellStyle name="Data 25" xfId="936" xr:uid="{00000000-0005-0000-0000-00006E080000}"/>
    <cellStyle name="Data 26" xfId="937" xr:uid="{00000000-0005-0000-0000-00006F080000}"/>
    <cellStyle name="Data 27" xfId="938" xr:uid="{00000000-0005-0000-0000-000070080000}"/>
    <cellStyle name="Data 28" xfId="939" xr:uid="{00000000-0005-0000-0000-000071080000}"/>
    <cellStyle name="Data 29" xfId="940" xr:uid="{00000000-0005-0000-0000-000072080000}"/>
    <cellStyle name="Data 3" xfId="941" xr:uid="{00000000-0005-0000-0000-000073080000}"/>
    <cellStyle name="Data 30" xfId="942" xr:uid="{00000000-0005-0000-0000-000074080000}"/>
    <cellStyle name="Data 31" xfId="943" xr:uid="{00000000-0005-0000-0000-000075080000}"/>
    <cellStyle name="Data 32" xfId="944" xr:uid="{00000000-0005-0000-0000-000076080000}"/>
    <cellStyle name="Data 33" xfId="945" xr:uid="{00000000-0005-0000-0000-000077080000}"/>
    <cellStyle name="Data 34" xfId="946" xr:uid="{00000000-0005-0000-0000-000078080000}"/>
    <cellStyle name="Data 35" xfId="947" xr:uid="{00000000-0005-0000-0000-000079080000}"/>
    <cellStyle name="Data 36" xfId="948" xr:uid="{00000000-0005-0000-0000-00007A080000}"/>
    <cellStyle name="Data 37" xfId="949" xr:uid="{00000000-0005-0000-0000-00007B080000}"/>
    <cellStyle name="Data 38" xfId="950" xr:uid="{00000000-0005-0000-0000-00007C080000}"/>
    <cellStyle name="Data 39" xfId="951" xr:uid="{00000000-0005-0000-0000-00007D080000}"/>
    <cellStyle name="Data 4" xfId="952" xr:uid="{00000000-0005-0000-0000-00007E080000}"/>
    <cellStyle name="Data 40" xfId="953" xr:uid="{00000000-0005-0000-0000-00007F080000}"/>
    <cellStyle name="Data 41" xfId="5011" xr:uid="{00000000-0005-0000-0000-000080080000}"/>
    <cellStyle name="Data 41 2" xfId="5350" xr:uid="{00000000-0005-0000-0000-000081080000}"/>
    <cellStyle name="Data 5" xfId="954" xr:uid="{00000000-0005-0000-0000-000082080000}"/>
    <cellStyle name="Data 6" xfId="955" xr:uid="{00000000-0005-0000-0000-000083080000}"/>
    <cellStyle name="Data 7" xfId="956" xr:uid="{00000000-0005-0000-0000-000084080000}"/>
    <cellStyle name="Data 8" xfId="957" xr:uid="{00000000-0005-0000-0000-000085080000}"/>
    <cellStyle name="Data 9" xfId="958" xr:uid="{00000000-0005-0000-0000-000086080000}"/>
    <cellStyle name="Date" xfId="959" xr:uid="{00000000-0005-0000-0000-000087080000}"/>
    <cellStyle name="Date [d-mmm-yy]" xfId="960" xr:uid="{00000000-0005-0000-0000-000088080000}"/>
    <cellStyle name="Date [mm-d-yy]" xfId="961" xr:uid="{00000000-0005-0000-0000-000089080000}"/>
    <cellStyle name="Date [mm-d-yyyy]" xfId="962" xr:uid="{00000000-0005-0000-0000-00008A080000}"/>
    <cellStyle name="Date [mmm-d-yyyy]" xfId="963" xr:uid="{00000000-0005-0000-0000-00008B080000}"/>
    <cellStyle name="Date [mmm-yy]" xfId="964" xr:uid="{00000000-0005-0000-0000-00008C080000}"/>
    <cellStyle name="Date [mmm-yyyy]" xfId="965" xr:uid="{00000000-0005-0000-0000-00008D080000}"/>
    <cellStyle name="Date [mmm-yyyy] 2" xfId="966" xr:uid="{00000000-0005-0000-0000-00008E080000}"/>
    <cellStyle name="Date [mmm-yyyy] 2 2" xfId="7550" xr:uid="{00000000-0005-0000-0000-00008F080000}"/>
    <cellStyle name="Date [mmm-yyyy] 3" xfId="7549" xr:uid="{00000000-0005-0000-0000-000090080000}"/>
    <cellStyle name="Date 10" xfId="967" xr:uid="{00000000-0005-0000-0000-000091080000}"/>
    <cellStyle name="Date 11" xfId="968" xr:uid="{00000000-0005-0000-0000-000092080000}"/>
    <cellStyle name="Date 12" xfId="969" xr:uid="{00000000-0005-0000-0000-000093080000}"/>
    <cellStyle name="Date 13" xfId="970" xr:uid="{00000000-0005-0000-0000-000094080000}"/>
    <cellStyle name="Date 14" xfId="971" xr:uid="{00000000-0005-0000-0000-000095080000}"/>
    <cellStyle name="Date 15" xfId="972" xr:uid="{00000000-0005-0000-0000-000096080000}"/>
    <cellStyle name="Date 16" xfId="973" xr:uid="{00000000-0005-0000-0000-000097080000}"/>
    <cellStyle name="Date 17" xfId="974" xr:uid="{00000000-0005-0000-0000-000098080000}"/>
    <cellStyle name="Date 18" xfId="5351" xr:uid="{00000000-0005-0000-0000-000099080000}"/>
    <cellStyle name="Date 19" xfId="7511" xr:uid="{00000000-0005-0000-0000-00009A080000}"/>
    <cellStyle name="Date 2" xfId="975" xr:uid="{00000000-0005-0000-0000-00009B080000}"/>
    <cellStyle name="Date 2 2" xfId="16920" xr:uid="{9C58B4E2-473D-47AA-B63E-4D19CE168804}"/>
    <cellStyle name="Date 20" xfId="7519" xr:uid="{00000000-0005-0000-0000-00009C080000}"/>
    <cellStyle name="Date 21" xfId="7514" xr:uid="{00000000-0005-0000-0000-00009D080000}"/>
    <cellStyle name="Date 22" xfId="7515" xr:uid="{00000000-0005-0000-0000-00009E080000}"/>
    <cellStyle name="Date 23" xfId="15265" xr:uid="{F9F5AA89-188A-4E73-9EF1-F25597552320}"/>
    <cellStyle name="Date 3" xfId="976" xr:uid="{00000000-0005-0000-0000-00009F080000}"/>
    <cellStyle name="Date 3 2" xfId="16919" xr:uid="{A1732B1F-3D93-4BC5-B769-014BD0773FBD}"/>
    <cellStyle name="Date 4" xfId="977" xr:uid="{00000000-0005-0000-0000-0000A0080000}"/>
    <cellStyle name="Date 5" xfId="978" xr:uid="{00000000-0005-0000-0000-0000A1080000}"/>
    <cellStyle name="Date 6" xfId="979" xr:uid="{00000000-0005-0000-0000-0000A2080000}"/>
    <cellStyle name="Date 7" xfId="980" xr:uid="{00000000-0005-0000-0000-0000A3080000}"/>
    <cellStyle name="Date 8" xfId="981" xr:uid="{00000000-0005-0000-0000-0000A4080000}"/>
    <cellStyle name="Date 9" xfId="982" xr:uid="{00000000-0005-0000-0000-0000A5080000}"/>
    <cellStyle name="Date Aligned" xfId="5352" xr:uid="{00000000-0005-0000-0000-0000A6080000}"/>
    <cellStyle name="Date Short" xfId="5353" xr:uid="{00000000-0005-0000-0000-0000A7080000}"/>
    <cellStyle name="Date, mmm-yy" xfId="5354" xr:uid="{00000000-0005-0000-0000-0000A8080000}"/>
    <cellStyle name="Date_9901 Investimentos" xfId="16921" xr:uid="{2A638CF7-8042-4044-AFA1-8FC8E5292E76}"/>
    <cellStyle name="Date2" xfId="983" xr:uid="{00000000-0005-0000-0000-0000AA080000}"/>
    <cellStyle name="Date2h" xfId="984" xr:uid="{00000000-0005-0000-0000-0000AB080000}"/>
    <cellStyle name="DateLong" xfId="985" xr:uid="{00000000-0005-0000-0000-0000AC080000}"/>
    <cellStyle name="DateShort" xfId="986" xr:uid="{00000000-0005-0000-0000-0000AD080000}"/>
    <cellStyle name="DescriptorColumnStyle" xfId="15194" xr:uid="{4D195184-E4D1-49BA-9DA9-454BAB0C99B2}"/>
    <cellStyle name="Dezimal [0]_Anlagenbuchhaltung" xfId="987" xr:uid="{00000000-0005-0000-0000-0000AE080000}"/>
    <cellStyle name="Dezimal_Anlagenbuchhaltung" xfId="988" xr:uid="{00000000-0005-0000-0000-0000AF080000}"/>
    <cellStyle name="DIA" xfId="15266" xr:uid="{E1F8DAB0-A833-4188-9500-530D73745DC1}"/>
    <cellStyle name="DIA 2" xfId="15393" xr:uid="{289B29C9-33A7-46BD-BE23-E37E188B4DF4}"/>
    <cellStyle name="DIA 3" xfId="16922" xr:uid="{7F0501FF-7A68-4D84-A004-FCCB707F6F44}"/>
    <cellStyle name="dollars" xfId="989" xr:uid="{00000000-0005-0000-0000-0000B0080000}"/>
    <cellStyle name="dollars 2" xfId="12362" xr:uid="{00000000-0005-0000-0000-0000B1080000}"/>
    <cellStyle name="dollars 3" xfId="5265" xr:uid="{00000000-0005-0000-0000-0000B2080000}"/>
    <cellStyle name="Dotted Line" xfId="5355" xr:uid="{00000000-0005-0000-0000-0000B3080000}"/>
    <cellStyle name="EISH" xfId="5012" xr:uid="{00000000-0005-0000-0000-0000B4080000}"/>
    <cellStyle name="ENCABEZ1" xfId="15267" xr:uid="{9B875039-9290-490A-BEC5-0C08F972F7DB}"/>
    <cellStyle name="ENCABEZ1 2" xfId="15394" xr:uid="{E9C482DF-C032-4DDE-94C8-626B62560FB8}"/>
    <cellStyle name="ENCABEZ1 3" xfId="16923" xr:uid="{4BD11505-3DC3-4FBA-A48D-A3B0666641DB}"/>
    <cellStyle name="ENCABEZ2" xfId="15268" xr:uid="{E6707B38-E60C-4D2D-9999-7C7DD5E8A6F3}"/>
    <cellStyle name="ENCABEZ2 2" xfId="15395" xr:uid="{BDEC33A9-233F-42B7-8144-7157048EF25A}"/>
    <cellStyle name="ENCABEZ2 3" xfId="16924" xr:uid="{983631D9-1C8E-422D-AD31-A24B50C3E784}"/>
    <cellStyle name="Encabezado 1" xfId="15269" xr:uid="{7D2DBDD3-DE57-442E-B373-47185F9BABE0}"/>
    <cellStyle name="Encabezado 1 2" xfId="16925" xr:uid="{4EB0A593-7B31-412E-86D5-31DF5336F058}"/>
    <cellStyle name="Encabezado 2" xfId="5356" xr:uid="{00000000-0005-0000-0000-0000B5080000}"/>
    <cellStyle name="Encabezado 2 2" xfId="16926" xr:uid="{1B14476B-5169-45FB-BE13-C1A1E49FE20A}"/>
    <cellStyle name="Encabezado 2 3" xfId="15270" xr:uid="{E74586CE-B938-4703-8DB7-7BF822982E69}"/>
    <cellStyle name="Encabezado 4" xfId="990" xr:uid="{00000000-0005-0000-0000-0000B6080000}"/>
    <cellStyle name="Ênfase1 10" xfId="5770" xr:uid="{00000000-0005-0000-0000-0000B7080000}"/>
    <cellStyle name="Ênfase1 10 2" xfId="15271" xr:uid="{76CDCD1D-56DA-487F-AF66-617D6F5B5395}"/>
    <cellStyle name="Ênfase1 11" xfId="5787" xr:uid="{00000000-0005-0000-0000-0000B8080000}"/>
    <cellStyle name="Ênfase1 12" xfId="5763" xr:uid="{00000000-0005-0000-0000-0000B9080000}"/>
    <cellStyle name="Ênfase1 13" xfId="5794" xr:uid="{00000000-0005-0000-0000-0000BA080000}"/>
    <cellStyle name="Ênfase1 14" xfId="5756" xr:uid="{00000000-0005-0000-0000-0000BB080000}"/>
    <cellStyle name="Ênfase1 15" xfId="5941" xr:uid="{00000000-0005-0000-0000-0000BC080000}"/>
    <cellStyle name="Ênfase1 16" xfId="5955" xr:uid="{00000000-0005-0000-0000-0000BD080000}"/>
    <cellStyle name="Ênfase1 17" xfId="6013" xr:uid="{00000000-0005-0000-0000-0000BE080000}"/>
    <cellStyle name="Ênfase1 2" xfId="51" xr:uid="{00000000-0005-0000-0000-0000BF080000}"/>
    <cellStyle name="Ênfase1 2 2" xfId="5014" xr:uid="{00000000-0005-0000-0000-0000C0080000}"/>
    <cellStyle name="Ênfase1 2 2 2" xfId="6765" xr:uid="{00000000-0005-0000-0000-0000C1080000}"/>
    <cellStyle name="Ênfase1 2 2 2 2" xfId="6766" xr:uid="{00000000-0005-0000-0000-0000C2080000}"/>
    <cellStyle name="Ênfase1 2 2 2 2 2" xfId="6767" xr:uid="{00000000-0005-0000-0000-0000C3080000}"/>
    <cellStyle name="Ênfase1 2 2 2 2 2 2" xfId="6768" xr:uid="{00000000-0005-0000-0000-0000C4080000}"/>
    <cellStyle name="Ênfase1 2 2 2 2 2 2 2" xfId="6769" xr:uid="{00000000-0005-0000-0000-0000C5080000}"/>
    <cellStyle name="Ênfase1 2 2 2 2 2 2 2 2" xfId="6770" xr:uid="{00000000-0005-0000-0000-0000C6080000}"/>
    <cellStyle name="Ênfase1 2 2 2 2 2 2 3" xfId="6771" xr:uid="{00000000-0005-0000-0000-0000C7080000}"/>
    <cellStyle name="Ênfase1 2 2 2 2 2 3" xfId="6772" xr:uid="{00000000-0005-0000-0000-0000C8080000}"/>
    <cellStyle name="Ênfase1 2 2 2 2 2 3 2" xfId="6773" xr:uid="{00000000-0005-0000-0000-0000C9080000}"/>
    <cellStyle name="Ênfase1 2 2 2 2 3" xfId="6774" xr:uid="{00000000-0005-0000-0000-0000CA080000}"/>
    <cellStyle name="Ênfase1 2 2 2 2 3 2" xfId="6775" xr:uid="{00000000-0005-0000-0000-0000CB080000}"/>
    <cellStyle name="Ênfase1 2 2 2 3" xfId="6776" xr:uid="{00000000-0005-0000-0000-0000CC080000}"/>
    <cellStyle name="Ênfase1 2 2 2 4" xfId="6777" xr:uid="{00000000-0005-0000-0000-0000CD080000}"/>
    <cellStyle name="Ênfase1 2 2 2 4 2" xfId="6778" xr:uid="{00000000-0005-0000-0000-0000CE080000}"/>
    <cellStyle name="Ênfase1 2 2 3" xfId="6779" xr:uid="{00000000-0005-0000-0000-0000CF080000}"/>
    <cellStyle name="Ênfase1 2 2 4" xfId="6780" xr:uid="{00000000-0005-0000-0000-0000D0080000}"/>
    <cellStyle name="Ênfase1 2 2 4 2" xfId="6781" xr:uid="{00000000-0005-0000-0000-0000D1080000}"/>
    <cellStyle name="Ênfase1 2 3" xfId="5015" xr:uid="{00000000-0005-0000-0000-0000D2080000}"/>
    <cellStyle name="Ênfase1 2 3 2" xfId="16927" xr:uid="{AD1073F6-0170-4C38-A045-A7018534C956}"/>
    <cellStyle name="Ênfase1 2 4" xfId="5013" xr:uid="{00000000-0005-0000-0000-0000D3080000}"/>
    <cellStyle name="Ênfase1 2 5" xfId="6782" xr:uid="{00000000-0005-0000-0000-0000D4080000}"/>
    <cellStyle name="Ênfase1 2 6" xfId="6783" xr:uid="{00000000-0005-0000-0000-0000D5080000}"/>
    <cellStyle name="Ênfase1 2 6 2" xfId="6784" xr:uid="{00000000-0005-0000-0000-0000D6080000}"/>
    <cellStyle name="Ênfase1 2 7" xfId="6764" xr:uid="{00000000-0005-0000-0000-0000D7080000}"/>
    <cellStyle name="Ênfase1 2 8" xfId="15396" xr:uid="{A94D9BA4-36E0-4AF9-8E35-A795AA79B7E6}"/>
    <cellStyle name="Ênfase1 3" xfId="5016" xr:uid="{00000000-0005-0000-0000-0000D8080000}"/>
    <cellStyle name="Ênfase1 3 2" xfId="6786" xr:uid="{00000000-0005-0000-0000-0000D9080000}"/>
    <cellStyle name="Ênfase1 3 3" xfId="6787" xr:uid="{00000000-0005-0000-0000-0000DA080000}"/>
    <cellStyle name="Ênfase1 3 4" xfId="6788" xr:uid="{00000000-0005-0000-0000-0000DB080000}"/>
    <cellStyle name="Ênfase1 3 5" xfId="6785" xr:uid="{00000000-0005-0000-0000-0000DC080000}"/>
    <cellStyle name="Ênfase1 4" xfId="5017" xr:uid="{00000000-0005-0000-0000-0000DD080000}"/>
    <cellStyle name="Ênfase1 4 2" xfId="6790" xr:uid="{00000000-0005-0000-0000-0000DE080000}"/>
    <cellStyle name="Ênfase1 4 3" xfId="6791" xr:uid="{00000000-0005-0000-0000-0000DF080000}"/>
    <cellStyle name="Ênfase1 4 4" xfId="6789" xr:uid="{00000000-0005-0000-0000-0000E0080000}"/>
    <cellStyle name="Ênfase1 5" xfId="5542" xr:uid="{00000000-0005-0000-0000-0000E1080000}"/>
    <cellStyle name="Ênfase1 5 2" xfId="6793" xr:uid="{00000000-0005-0000-0000-0000E2080000}"/>
    <cellStyle name="Ênfase1 5 3" xfId="6792" xr:uid="{00000000-0005-0000-0000-0000E3080000}"/>
    <cellStyle name="Ênfase1 6" xfId="5559" xr:uid="{00000000-0005-0000-0000-0000E4080000}"/>
    <cellStyle name="Ênfase1 6 2" xfId="6795" xr:uid="{00000000-0005-0000-0000-0000E5080000}"/>
    <cellStyle name="Ênfase1 6 3" xfId="7463" xr:uid="{00000000-0005-0000-0000-0000E6080000}"/>
    <cellStyle name="Ênfase1 6 4" xfId="6794" xr:uid="{00000000-0005-0000-0000-0000E7080000}"/>
    <cellStyle name="Ênfase1 7" xfId="5535" xr:uid="{00000000-0005-0000-0000-0000E8080000}"/>
    <cellStyle name="Ênfase1 7 2" xfId="7464" xr:uid="{00000000-0005-0000-0000-0000E9080000}"/>
    <cellStyle name="Ênfase1 7 3" xfId="6796" xr:uid="{00000000-0005-0000-0000-0000EA080000}"/>
    <cellStyle name="Ênfase1 8" xfId="5566" xr:uid="{00000000-0005-0000-0000-0000EB080000}"/>
    <cellStyle name="Ênfase1 9" xfId="5528" xr:uid="{00000000-0005-0000-0000-0000EC080000}"/>
    <cellStyle name="Ênfase2 10" xfId="5771" xr:uid="{00000000-0005-0000-0000-0000ED080000}"/>
    <cellStyle name="Ênfase2 10 2" xfId="15272" xr:uid="{35C53901-6410-447E-BE36-92FEAF5E68AE}"/>
    <cellStyle name="Ênfase2 11" xfId="5786" xr:uid="{00000000-0005-0000-0000-0000EE080000}"/>
    <cellStyle name="Ênfase2 12" xfId="5764" xr:uid="{00000000-0005-0000-0000-0000EF080000}"/>
    <cellStyle name="Ênfase2 13" xfId="5793" xr:uid="{00000000-0005-0000-0000-0000F0080000}"/>
    <cellStyle name="Ênfase2 14" xfId="5757" xr:uid="{00000000-0005-0000-0000-0000F1080000}"/>
    <cellStyle name="Ênfase2 15" xfId="5942" xr:uid="{00000000-0005-0000-0000-0000F2080000}"/>
    <cellStyle name="Ênfase2 16" xfId="5954" xr:uid="{00000000-0005-0000-0000-0000F3080000}"/>
    <cellStyle name="Ênfase2 17" xfId="6017" xr:uid="{00000000-0005-0000-0000-0000F4080000}"/>
    <cellStyle name="Ênfase2 2" xfId="52" xr:uid="{00000000-0005-0000-0000-0000F5080000}"/>
    <cellStyle name="Ênfase2 2 2" xfId="5018" xr:uid="{00000000-0005-0000-0000-0000F6080000}"/>
    <cellStyle name="Ênfase2 2 2 2" xfId="6798" xr:uid="{00000000-0005-0000-0000-0000F7080000}"/>
    <cellStyle name="Ênfase2 2 2 2 2" xfId="6799" xr:uid="{00000000-0005-0000-0000-0000F8080000}"/>
    <cellStyle name="Ênfase2 2 2 2 2 2" xfId="6800" xr:uid="{00000000-0005-0000-0000-0000F9080000}"/>
    <cellStyle name="Ênfase2 2 2 2 2 2 2" xfId="6801" xr:uid="{00000000-0005-0000-0000-0000FA080000}"/>
    <cellStyle name="Ênfase2 2 2 2 2 2 2 2" xfId="6802" xr:uid="{00000000-0005-0000-0000-0000FB080000}"/>
    <cellStyle name="Ênfase2 2 2 2 2 2 2 2 2" xfId="6803" xr:uid="{00000000-0005-0000-0000-0000FC080000}"/>
    <cellStyle name="Ênfase2 2 2 2 2 2 2 3" xfId="6804" xr:uid="{00000000-0005-0000-0000-0000FD080000}"/>
    <cellStyle name="Ênfase2 2 2 2 2 2 3" xfId="6805" xr:uid="{00000000-0005-0000-0000-0000FE080000}"/>
    <cellStyle name="Ênfase2 2 2 2 2 2 3 2" xfId="6806" xr:uid="{00000000-0005-0000-0000-0000FF080000}"/>
    <cellStyle name="Ênfase2 2 2 2 2 3" xfId="6807" xr:uid="{00000000-0005-0000-0000-000000090000}"/>
    <cellStyle name="Ênfase2 2 2 2 2 3 2" xfId="6808" xr:uid="{00000000-0005-0000-0000-000001090000}"/>
    <cellStyle name="Ênfase2 2 2 2 3" xfId="6809" xr:uid="{00000000-0005-0000-0000-000002090000}"/>
    <cellStyle name="Ênfase2 2 2 2 4" xfId="6810" xr:uid="{00000000-0005-0000-0000-000003090000}"/>
    <cellStyle name="Ênfase2 2 2 2 4 2" xfId="6811" xr:uid="{00000000-0005-0000-0000-000004090000}"/>
    <cellStyle name="Ênfase2 2 2 3" xfId="6812" xr:uid="{00000000-0005-0000-0000-000005090000}"/>
    <cellStyle name="Ênfase2 2 2 4" xfId="6813" xr:uid="{00000000-0005-0000-0000-000006090000}"/>
    <cellStyle name="Ênfase2 2 2 4 2" xfId="6814" xr:uid="{00000000-0005-0000-0000-000007090000}"/>
    <cellStyle name="Ênfase2 2 3" xfId="5019" xr:uid="{00000000-0005-0000-0000-000008090000}"/>
    <cellStyle name="Ênfase2 2 3 2" xfId="16928" xr:uid="{CD48F1D0-A6E3-43C8-A61B-F5F82D57AB12}"/>
    <cellStyle name="Ênfase2 2 4" xfId="6815" xr:uid="{00000000-0005-0000-0000-000009090000}"/>
    <cellStyle name="Ênfase2 2 5" xfId="6816" xr:uid="{00000000-0005-0000-0000-00000A090000}"/>
    <cellStyle name="Ênfase2 2 6" xfId="6817" xr:uid="{00000000-0005-0000-0000-00000B090000}"/>
    <cellStyle name="Ênfase2 2 6 2" xfId="6818" xr:uid="{00000000-0005-0000-0000-00000C090000}"/>
    <cellStyle name="Ênfase2 2 7" xfId="6797" xr:uid="{00000000-0005-0000-0000-00000D090000}"/>
    <cellStyle name="Ênfase2 2 8" xfId="15397" xr:uid="{F9E94471-A7D6-46F3-B97B-66A5F0A46FF2}"/>
    <cellStyle name="Ênfase2 3" xfId="5020" xr:uid="{00000000-0005-0000-0000-00000E090000}"/>
    <cellStyle name="Ênfase2 3 2" xfId="6820" xr:uid="{00000000-0005-0000-0000-00000F090000}"/>
    <cellStyle name="Ênfase2 3 3" xfId="6821" xr:uid="{00000000-0005-0000-0000-000010090000}"/>
    <cellStyle name="Ênfase2 3 4" xfId="6822" xr:uid="{00000000-0005-0000-0000-000011090000}"/>
    <cellStyle name="Ênfase2 3 5" xfId="6819" xr:uid="{00000000-0005-0000-0000-000012090000}"/>
    <cellStyle name="Ênfase2 4" xfId="5021" xr:uid="{00000000-0005-0000-0000-000013090000}"/>
    <cellStyle name="Ênfase2 4 2" xfId="6824" xr:uid="{00000000-0005-0000-0000-000014090000}"/>
    <cellStyle name="Ênfase2 4 3" xfId="6825" xr:uid="{00000000-0005-0000-0000-000015090000}"/>
    <cellStyle name="Ênfase2 4 4" xfId="6823" xr:uid="{00000000-0005-0000-0000-000016090000}"/>
    <cellStyle name="Ênfase2 5" xfId="5543" xr:uid="{00000000-0005-0000-0000-000017090000}"/>
    <cellStyle name="Ênfase2 5 2" xfId="6827" xr:uid="{00000000-0005-0000-0000-000018090000}"/>
    <cellStyle name="Ênfase2 5 3" xfId="6826" xr:uid="{00000000-0005-0000-0000-000019090000}"/>
    <cellStyle name="Ênfase2 6" xfId="5558" xr:uid="{00000000-0005-0000-0000-00001A090000}"/>
    <cellStyle name="Ênfase2 6 2" xfId="6829" xr:uid="{00000000-0005-0000-0000-00001B090000}"/>
    <cellStyle name="Ênfase2 6 3" xfId="7465" xr:uid="{00000000-0005-0000-0000-00001C090000}"/>
    <cellStyle name="Ênfase2 6 4" xfId="6828" xr:uid="{00000000-0005-0000-0000-00001D090000}"/>
    <cellStyle name="Ênfase2 7" xfId="5536" xr:uid="{00000000-0005-0000-0000-00001E090000}"/>
    <cellStyle name="Ênfase2 7 2" xfId="7466" xr:uid="{00000000-0005-0000-0000-00001F090000}"/>
    <cellStyle name="Ênfase2 7 3" xfId="6830" xr:uid="{00000000-0005-0000-0000-000020090000}"/>
    <cellStyle name="Ênfase2 8" xfId="5425" xr:uid="{00000000-0005-0000-0000-000021090000}"/>
    <cellStyle name="Ênfase2 9" xfId="5598" xr:uid="{00000000-0005-0000-0000-000022090000}"/>
    <cellStyle name="Ênfase3 10" xfId="5772" xr:uid="{00000000-0005-0000-0000-000023090000}"/>
    <cellStyle name="Ênfase3 10 2" xfId="15273" xr:uid="{1C75B8D5-406F-4508-AF4C-E84D4869CFE6}"/>
    <cellStyle name="Ênfase3 11" xfId="5784" xr:uid="{00000000-0005-0000-0000-000024090000}"/>
    <cellStyle name="Ênfase3 12" xfId="5765" xr:uid="{00000000-0005-0000-0000-000025090000}"/>
    <cellStyle name="Ênfase3 13" xfId="5792" xr:uid="{00000000-0005-0000-0000-000026090000}"/>
    <cellStyle name="Ênfase3 14" xfId="5758" xr:uid="{00000000-0005-0000-0000-000027090000}"/>
    <cellStyle name="Ênfase3 15" xfId="5943" xr:uid="{00000000-0005-0000-0000-000028090000}"/>
    <cellStyle name="Ênfase3 16" xfId="5952" xr:uid="{00000000-0005-0000-0000-000029090000}"/>
    <cellStyle name="Ênfase3 17" xfId="6021" xr:uid="{00000000-0005-0000-0000-00002A090000}"/>
    <cellStyle name="Ênfase3 2" xfId="53" xr:uid="{00000000-0005-0000-0000-00002B090000}"/>
    <cellStyle name="Ênfase3 2 2" xfId="5022" xr:uid="{00000000-0005-0000-0000-00002C090000}"/>
    <cellStyle name="Ênfase3 2 2 2" xfId="6832" xr:uid="{00000000-0005-0000-0000-00002D090000}"/>
    <cellStyle name="Ênfase3 2 2 2 2" xfId="6833" xr:uid="{00000000-0005-0000-0000-00002E090000}"/>
    <cellStyle name="Ênfase3 2 2 2 2 2" xfId="6834" xr:uid="{00000000-0005-0000-0000-00002F090000}"/>
    <cellStyle name="Ênfase3 2 2 2 2 2 2" xfId="6835" xr:uid="{00000000-0005-0000-0000-000030090000}"/>
    <cellStyle name="Ênfase3 2 2 2 2 2 2 2" xfId="6836" xr:uid="{00000000-0005-0000-0000-000031090000}"/>
    <cellStyle name="Ênfase3 2 2 2 2 2 2 2 2" xfId="6837" xr:uid="{00000000-0005-0000-0000-000032090000}"/>
    <cellStyle name="Ênfase3 2 2 2 2 2 2 3" xfId="6838" xr:uid="{00000000-0005-0000-0000-000033090000}"/>
    <cellStyle name="Ênfase3 2 2 2 2 2 3" xfId="6839" xr:uid="{00000000-0005-0000-0000-000034090000}"/>
    <cellStyle name="Ênfase3 2 2 2 2 2 3 2" xfId="6840" xr:uid="{00000000-0005-0000-0000-000035090000}"/>
    <cellStyle name="Ênfase3 2 2 2 2 3" xfId="6841" xr:uid="{00000000-0005-0000-0000-000036090000}"/>
    <cellStyle name="Ênfase3 2 2 2 2 3 2" xfId="6842" xr:uid="{00000000-0005-0000-0000-000037090000}"/>
    <cellStyle name="Ênfase3 2 2 2 3" xfId="6843" xr:uid="{00000000-0005-0000-0000-000038090000}"/>
    <cellStyle name="Ênfase3 2 2 2 4" xfId="6844" xr:uid="{00000000-0005-0000-0000-000039090000}"/>
    <cellStyle name="Ênfase3 2 2 2 4 2" xfId="6845" xr:uid="{00000000-0005-0000-0000-00003A090000}"/>
    <cellStyle name="Ênfase3 2 2 3" xfId="6846" xr:uid="{00000000-0005-0000-0000-00003B090000}"/>
    <cellStyle name="Ênfase3 2 2 4" xfId="6847" xr:uid="{00000000-0005-0000-0000-00003C090000}"/>
    <cellStyle name="Ênfase3 2 2 4 2" xfId="6848" xr:uid="{00000000-0005-0000-0000-00003D090000}"/>
    <cellStyle name="Ênfase3 2 3" xfId="5023" xr:uid="{00000000-0005-0000-0000-00003E090000}"/>
    <cellStyle name="Ênfase3 2 3 2" xfId="16929" xr:uid="{EB852E89-B493-4E8A-8859-E2F23CE8BB30}"/>
    <cellStyle name="Ênfase3 2 4" xfId="6849" xr:uid="{00000000-0005-0000-0000-00003F090000}"/>
    <cellStyle name="Ênfase3 2 5" xfId="6850" xr:uid="{00000000-0005-0000-0000-000040090000}"/>
    <cellStyle name="Ênfase3 2 6" xfId="6851" xr:uid="{00000000-0005-0000-0000-000041090000}"/>
    <cellStyle name="Ênfase3 2 6 2" xfId="6852" xr:uid="{00000000-0005-0000-0000-000042090000}"/>
    <cellStyle name="Ênfase3 2 7" xfId="6831" xr:uid="{00000000-0005-0000-0000-000043090000}"/>
    <cellStyle name="Ênfase3 2 8" xfId="15398" xr:uid="{30C36E2C-D336-4783-8ECC-E43E174DDBA6}"/>
    <cellStyle name="Ênfase3 3" xfId="5024" xr:uid="{00000000-0005-0000-0000-000044090000}"/>
    <cellStyle name="Ênfase3 3 2" xfId="6854" xr:uid="{00000000-0005-0000-0000-000045090000}"/>
    <cellStyle name="Ênfase3 3 3" xfId="6855" xr:uid="{00000000-0005-0000-0000-000046090000}"/>
    <cellStyle name="Ênfase3 3 4" xfId="6856" xr:uid="{00000000-0005-0000-0000-000047090000}"/>
    <cellStyle name="Ênfase3 3 5" xfId="6853" xr:uid="{00000000-0005-0000-0000-000048090000}"/>
    <cellStyle name="Ênfase3 4" xfId="5025" xr:uid="{00000000-0005-0000-0000-000049090000}"/>
    <cellStyle name="Ênfase3 4 2" xfId="6858" xr:uid="{00000000-0005-0000-0000-00004A090000}"/>
    <cellStyle name="Ênfase3 4 3" xfId="6859" xr:uid="{00000000-0005-0000-0000-00004B090000}"/>
    <cellStyle name="Ênfase3 4 4" xfId="6857" xr:uid="{00000000-0005-0000-0000-00004C090000}"/>
    <cellStyle name="Ênfase3 5" xfId="5544" xr:uid="{00000000-0005-0000-0000-00004D090000}"/>
    <cellStyle name="Ênfase3 5 2" xfId="6861" xr:uid="{00000000-0005-0000-0000-00004E090000}"/>
    <cellStyle name="Ênfase3 5 3" xfId="6860" xr:uid="{00000000-0005-0000-0000-00004F090000}"/>
    <cellStyle name="Ênfase3 6" xfId="5557" xr:uid="{00000000-0005-0000-0000-000050090000}"/>
    <cellStyle name="Ênfase3 6 2" xfId="6863" xr:uid="{00000000-0005-0000-0000-000051090000}"/>
    <cellStyle name="Ênfase3 6 3" xfId="7467" xr:uid="{00000000-0005-0000-0000-000052090000}"/>
    <cellStyle name="Ênfase3 6 4" xfId="6862" xr:uid="{00000000-0005-0000-0000-000053090000}"/>
    <cellStyle name="Ênfase3 7" xfId="5537" xr:uid="{00000000-0005-0000-0000-000054090000}"/>
    <cellStyle name="Ênfase3 7 2" xfId="7468" xr:uid="{00000000-0005-0000-0000-000055090000}"/>
    <cellStyle name="Ênfase3 7 3" xfId="6864" xr:uid="{00000000-0005-0000-0000-000056090000}"/>
    <cellStyle name="Ênfase3 8" xfId="5565" xr:uid="{00000000-0005-0000-0000-000057090000}"/>
    <cellStyle name="Ênfase3 9" xfId="5529" xr:uid="{00000000-0005-0000-0000-000058090000}"/>
    <cellStyle name="Ênfase4 10" xfId="5773" xr:uid="{00000000-0005-0000-0000-000059090000}"/>
    <cellStyle name="Ênfase4 10 2" xfId="15274" xr:uid="{21F19B40-1F33-4CE8-BEB0-1A212E0065F0}"/>
    <cellStyle name="Ênfase4 11" xfId="5783" xr:uid="{00000000-0005-0000-0000-00005A090000}"/>
    <cellStyle name="Ênfase4 12" xfId="5766" xr:uid="{00000000-0005-0000-0000-00005B090000}"/>
    <cellStyle name="Ênfase4 13" xfId="5791" xr:uid="{00000000-0005-0000-0000-00005C090000}"/>
    <cellStyle name="Ênfase4 14" xfId="5759" xr:uid="{00000000-0005-0000-0000-00005D090000}"/>
    <cellStyle name="Ênfase4 15" xfId="5944" xr:uid="{00000000-0005-0000-0000-00005E090000}"/>
    <cellStyle name="Ênfase4 16" xfId="5951" xr:uid="{00000000-0005-0000-0000-00005F090000}"/>
    <cellStyle name="Ênfase4 17" xfId="6025" xr:uid="{00000000-0005-0000-0000-000060090000}"/>
    <cellStyle name="Ênfase4 2" xfId="54" xr:uid="{00000000-0005-0000-0000-000061090000}"/>
    <cellStyle name="Ênfase4 2 2" xfId="5027" xr:uid="{00000000-0005-0000-0000-000062090000}"/>
    <cellStyle name="Ênfase4 2 2 2" xfId="6866" xr:uid="{00000000-0005-0000-0000-000063090000}"/>
    <cellStyle name="Ênfase4 2 2 2 2" xfId="6867" xr:uid="{00000000-0005-0000-0000-000064090000}"/>
    <cellStyle name="Ênfase4 2 2 2 2 2" xfId="6868" xr:uid="{00000000-0005-0000-0000-000065090000}"/>
    <cellStyle name="Ênfase4 2 2 2 2 2 2" xfId="6869" xr:uid="{00000000-0005-0000-0000-000066090000}"/>
    <cellStyle name="Ênfase4 2 2 2 2 2 2 2" xfId="6870" xr:uid="{00000000-0005-0000-0000-000067090000}"/>
    <cellStyle name="Ênfase4 2 2 2 2 2 2 2 2" xfId="6871" xr:uid="{00000000-0005-0000-0000-000068090000}"/>
    <cellStyle name="Ênfase4 2 2 2 2 2 2 3" xfId="6872" xr:uid="{00000000-0005-0000-0000-000069090000}"/>
    <cellStyle name="Ênfase4 2 2 2 2 2 3" xfId="6873" xr:uid="{00000000-0005-0000-0000-00006A090000}"/>
    <cellStyle name="Ênfase4 2 2 2 2 2 3 2" xfId="6874" xr:uid="{00000000-0005-0000-0000-00006B090000}"/>
    <cellStyle name="Ênfase4 2 2 2 2 3" xfId="6875" xr:uid="{00000000-0005-0000-0000-00006C090000}"/>
    <cellStyle name="Ênfase4 2 2 2 2 3 2" xfId="6876" xr:uid="{00000000-0005-0000-0000-00006D090000}"/>
    <cellStyle name="Ênfase4 2 2 2 3" xfId="6877" xr:uid="{00000000-0005-0000-0000-00006E090000}"/>
    <cellStyle name="Ênfase4 2 2 2 4" xfId="6878" xr:uid="{00000000-0005-0000-0000-00006F090000}"/>
    <cellStyle name="Ênfase4 2 2 2 4 2" xfId="6879" xr:uid="{00000000-0005-0000-0000-000070090000}"/>
    <cellStyle name="Ênfase4 2 2 3" xfId="6880" xr:uid="{00000000-0005-0000-0000-000071090000}"/>
    <cellStyle name="Ênfase4 2 2 4" xfId="6881" xr:uid="{00000000-0005-0000-0000-000072090000}"/>
    <cellStyle name="Ênfase4 2 2 4 2" xfId="6882" xr:uid="{00000000-0005-0000-0000-000073090000}"/>
    <cellStyle name="Ênfase4 2 3" xfId="5028" xr:uid="{00000000-0005-0000-0000-000074090000}"/>
    <cellStyle name="Ênfase4 2 3 2" xfId="16930" xr:uid="{5436C0B7-5153-467C-BCD6-0BC17FEEE8C9}"/>
    <cellStyle name="Ênfase4 2 4" xfId="5026" xr:uid="{00000000-0005-0000-0000-000075090000}"/>
    <cellStyle name="Ênfase4 2 5" xfId="6883" xr:uid="{00000000-0005-0000-0000-000076090000}"/>
    <cellStyle name="Ênfase4 2 6" xfId="6884" xr:uid="{00000000-0005-0000-0000-000077090000}"/>
    <cellStyle name="Ênfase4 2 6 2" xfId="6885" xr:uid="{00000000-0005-0000-0000-000078090000}"/>
    <cellStyle name="Ênfase4 2 7" xfId="6865" xr:uid="{00000000-0005-0000-0000-000079090000}"/>
    <cellStyle name="Ênfase4 2 8" xfId="15399" xr:uid="{4855CB45-7A06-43F5-86FC-85B7D6ABEC17}"/>
    <cellStyle name="Ênfase4 3" xfId="5029" xr:uid="{00000000-0005-0000-0000-00007A090000}"/>
    <cellStyle name="Ênfase4 3 2" xfId="6887" xr:uid="{00000000-0005-0000-0000-00007B090000}"/>
    <cellStyle name="Ênfase4 3 3" xfId="6888" xr:uid="{00000000-0005-0000-0000-00007C090000}"/>
    <cellStyle name="Ênfase4 3 4" xfId="6889" xr:uid="{00000000-0005-0000-0000-00007D090000}"/>
    <cellStyle name="Ênfase4 3 5" xfId="6886" xr:uid="{00000000-0005-0000-0000-00007E090000}"/>
    <cellStyle name="Ênfase4 4" xfId="5030" xr:uid="{00000000-0005-0000-0000-00007F090000}"/>
    <cellStyle name="Ênfase4 4 2" xfId="6891" xr:uid="{00000000-0005-0000-0000-000080090000}"/>
    <cellStyle name="Ênfase4 4 3" xfId="6892" xr:uid="{00000000-0005-0000-0000-000081090000}"/>
    <cellStyle name="Ênfase4 4 4" xfId="6890" xr:uid="{00000000-0005-0000-0000-000082090000}"/>
    <cellStyle name="Ênfase4 5" xfId="5545" xr:uid="{00000000-0005-0000-0000-000083090000}"/>
    <cellStyle name="Ênfase4 5 2" xfId="6894" xr:uid="{00000000-0005-0000-0000-000084090000}"/>
    <cellStyle name="Ênfase4 5 3" xfId="6893" xr:uid="{00000000-0005-0000-0000-000085090000}"/>
    <cellStyle name="Ênfase4 6" xfId="5556" xr:uid="{00000000-0005-0000-0000-000086090000}"/>
    <cellStyle name="Ênfase4 6 2" xfId="6896" xr:uid="{00000000-0005-0000-0000-000087090000}"/>
    <cellStyle name="Ênfase4 6 3" xfId="7469" xr:uid="{00000000-0005-0000-0000-000088090000}"/>
    <cellStyle name="Ênfase4 6 4" xfId="6895" xr:uid="{00000000-0005-0000-0000-000089090000}"/>
    <cellStyle name="Ênfase4 7" xfId="5538" xr:uid="{00000000-0005-0000-0000-00008A090000}"/>
    <cellStyle name="Ênfase4 7 2" xfId="7470" xr:uid="{00000000-0005-0000-0000-00008B090000}"/>
    <cellStyle name="Ênfase4 7 3" xfId="6897" xr:uid="{00000000-0005-0000-0000-00008C090000}"/>
    <cellStyle name="Ênfase4 8" xfId="5564" xr:uid="{00000000-0005-0000-0000-00008D090000}"/>
    <cellStyle name="Ênfase4 9" xfId="5530" xr:uid="{00000000-0005-0000-0000-00008E090000}"/>
    <cellStyle name="Ênfase5 10" xfId="5774" xr:uid="{00000000-0005-0000-0000-00008F090000}"/>
    <cellStyle name="Ênfase5 10 2" xfId="15275" xr:uid="{DA8FA378-98CC-4A42-B05A-1210B7B23F82}"/>
    <cellStyle name="Ênfase5 11" xfId="5782" xr:uid="{00000000-0005-0000-0000-000090090000}"/>
    <cellStyle name="Ênfase5 12" xfId="5767" xr:uid="{00000000-0005-0000-0000-000091090000}"/>
    <cellStyle name="Ênfase5 13" xfId="5790" xr:uid="{00000000-0005-0000-0000-000092090000}"/>
    <cellStyle name="Ênfase5 14" xfId="5760" xr:uid="{00000000-0005-0000-0000-000093090000}"/>
    <cellStyle name="Ênfase5 15" xfId="5945" xr:uid="{00000000-0005-0000-0000-000094090000}"/>
    <cellStyle name="Ênfase5 16" xfId="5950" xr:uid="{00000000-0005-0000-0000-000095090000}"/>
    <cellStyle name="Ênfase5 17" xfId="6029" xr:uid="{00000000-0005-0000-0000-000096090000}"/>
    <cellStyle name="Ênfase5 2" xfId="55" xr:uid="{00000000-0005-0000-0000-000097090000}"/>
    <cellStyle name="Ênfase5 2 2" xfId="5031" xr:uid="{00000000-0005-0000-0000-000098090000}"/>
    <cellStyle name="Ênfase5 2 2 2" xfId="6899" xr:uid="{00000000-0005-0000-0000-000099090000}"/>
    <cellStyle name="Ênfase5 2 2 2 2" xfId="6900" xr:uid="{00000000-0005-0000-0000-00009A090000}"/>
    <cellStyle name="Ênfase5 2 2 2 2 2" xfId="6901" xr:uid="{00000000-0005-0000-0000-00009B090000}"/>
    <cellStyle name="Ênfase5 2 2 2 2 2 2" xfId="6902" xr:uid="{00000000-0005-0000-0000-00009C090000}"/>
    <cellStyle name="Ênfase5 2 2 2 2 2 2 2" xfId="6903" xr:uid="{00000000-0005-0000-0000-00009D090000}"/>
    <cellStyle name="Ênfase5 2 2 2 2 2 2 2 2" xfId="6904" xr:uid="{00000000-0005-0000-0000-00009E090000}"/>
    <cellStyle name="Ênfase5 2 2 2 2 2 2 3" xfId="6905" xr:uid="{00000000-0005-0000-0000-00009F090000}"/>
    <cellStyle name="Ênfase5 2 2 2 2 2 3" xfId="6906" xr:uid="{00000000-0005-0000-0000-0000A0090000}"/>
    <cellStyle name="Ênfase5 2 2 2 2 2 3 2" xfId="6907" xr:uid="{00000000-0005-0000-0000-0000A1090000}"/>
    <cellStyle name="Ênfase5 2 2 2 2 3" xfId="6908" xr:uid="{00000000-0005-0000-0000-0000A2090000}"/>
    <cellStyle name="Ênfase5 2 2 2 2 3 2" xfId="6909" xr:uid="{00000000-0005-0000-0000-0000A3090000}"/>
    <cellStyle name="Ênfase5 2 2 2 3" xfId="6910" xr:uid="{00000000-0005-0000-0000-0000A4090000}"/>
    <cellStyle name="Ênfase5 2 2 2 4" xfId="6911" xr:uid="{00000000-0005-0000-0000-0000A5090000}"/>
    <cellStyle name="Ênfase5 2 2 2 4 2" xfId="6912" xr:uid="{00000000-0005-0000-0000-0000A6090000}"/>
    <cellStyle name="Ênfase5 2 2 3" xfId="6913" xr:uid="{00000000-0005-0000-0000-0000A7090000}"/>
    <cellStyle name="Ênfase5 2 2 4" xfId="6914" xr:uid="{00000000-0005-0000-0000-0000A8090000}"/>
    <cellStyle name="Ênfase5 2 2 4 2" xfId="6915" xr:uid="{00000000-0005-0000-0000-0000A9090000}"/>
    <cellStyle name="Ênfase5 2 3" xfId="5032" xr:uid="{00000000-0005-0000-0000-0000AA090000}"/>
    <cellStyle name="Ênfase5 2 3 2" xfId="16931" xr:uid="{0FFA2641-93D1-482B-A433-7A298AAFF2A9}"/>
    <cellStyle name="Ênfase5 2 4" xfId="6916" xr:uid="{00000000-0005-0000-0000-0000AB090000}"/>
    <cellStyle name="Ênfase5 2 5" xfId="6917" xr:uid="{00000000-0005-0000-0000-0000AC090000}"/>
    <cellStyle name="Ênfase5 2 6" xfId="6918" xr:uid="{00000000-0005-0000-0000-0000AD090000}"/>
    <cellStyle name="Ênfase5 2 6 2" xfId="6919" xr:uid="{00000000-0005-0000-0000-0000AE090000}"/>
    <cellStyle name="Ênfase5 2 7" xfId="6898" xr:uid="{00000000-0005-0000-0000-0000AF090000}"/>
    <cellStyle name="Ênfase5 2 8" xfId="15400" xr:uid="{62D20639-060E-4435-8960-3344B3EC9E55}"/>
    <cellStyle name="Ênfase5 3" xfId="5033" xr:uid="{00000000-0005-0000-0000-0000B0090000}"/>
    <cellStyle name="Ênfase5 3 2" xfId="6921" xr:uid="{00000000-0005-0000-0000-0000B1090000}"/>
    <cellStyle name="Ênfase5 3 3" xfId="6922" xr:uid="{00000000-0005-0000-0000-0000B2090000}"/>
    <cellStyle name="Ênfase5 3 4" xfId="6923" xr:uid="{00000000-0005-0000-0000-0000B3090000}"/>
    <cellStyle name="Ênfase5 3 5" xfId="6920" xr:uid="{00000000-0005-0000-0000-0000B4090000}"/>
    <cellStyle name="Ênfase5 4" xfId="5034" xr:uid="{00000000-0005-0000-0000-0000B5090000}"/>
    <cellStyle name="Ênfase5 4 2" xfId="6925" xr:uid="{00000000-0005-0000-0000-0000B6090000}"/>
    <cellStyle name="Ênfase5 4 3" xfId="6926" xr:uid="{00000000-0005-0000-0000-0000B7090000}"/>
    <cellStyle name="Ênfase5 4 4" xfId="6924" xr:uid="{00000000-0005-0000-0000-0000B8090000}"/>
    <cellStyle name="Ênfase5 5" xfId="5546" xr:uid="{00000000-0005-0000-0000-0000B9090000}"/>
    <cellStyle name="Ênfase5 5 2" xfId="6928" xr:uid="{00000000-0005-0000-0000-0000BA090000}"/>
    <cellStyle name="Ênfase5 5 3" xfId="6927" xr:uid="{00000000-0005-0000-0000-0000BB090000}"/>
    <cellStyle name="Ênfase5 6" xfId="5555" xr:uid="{00000000-0005-0000-0000-0000BC090000}"/>
    <cellStyle name="Ênfase5 6 2" xfId="6930" xr:uid="{00000000-0005-0000-0000-0000BD090000}"/>
    <cellStyle name="Ênfase5 6 3" xfId="7471" xr:uid="{00000000-0005-0000-0000-0000BE090000}"/>
    <cellStyle name="Ênfase5 6 4" xfId="6929" xr:uid="{00000000-0005-0000-0000-0000BF090000}"/>
    <cellStyle name="Ênfase5 7" xfId="5539" xr:uid="{00000000-0005-0000-0000-0000C0090000}"/>
    <cellStyle name="Ênfase5 7 2" xfId="7472" xr:uid="{00000000-0005-0000-0000-0000C1090000}"/>
    <cellStyle name="Ênfase5 7 3" xfId="6931" xr:uid="{00000000-0005-0000-0000-0000C2090000}"/>
    <cellStyle name="Ênfase5 8" xfId="5563" xr:uid="{00000000-0005-0000-0000-0000C3090000}"/>
    <cellStyle name="Ênfase5 9" xfId="5531" xr:uid="{00000000-0005-0000-0000-0000C4090000}"/>
    <cellStyle name="Ênfase6 10" xfId="5775" xr:uid="{00000000-0005-0000-0000-0000C5090000}"/>
    <cellStyle name="Ênfase6 10 2" xfId="15276" xr:uid="{D4F292FB-54CD-4FFD-9B5D-C0259CD4D466}"/>
    <cellStyle name="Ênfase6 11" xfId="5781" xr:uid="{00000000-0005-0000-0000-0000C6090000}"/>
    <cellStyle name="Ênfase6 12" xfId="5768" xr:uid="{00000000-0005-0000-0000-0000C7090000}"/>
    <cellStyle name="Ênfase6 13" xfId="5789" xr:uid="{00000000-0005-0000-0000-0000C8090000}"/>
    <cellStyle name="Ênfase6 14" xfId="5761" xr:uid="{00000000-0005-0000-0000-0000C9090000}"/>
    <cellStyle name="Ênfase6 15" xfId="5946" xr:uid="{00000000-0005-0000-0000-0000CA090000}"/>
    <cellStyle name="Ênfase6 16" xfId="5949" xr:uid="{00000000-0005-0000-0000-0000CB090000}"/>
    <cellStyle name="Ênfase6 17" xfId="6033" xr:uid="{00000000-0005-0000-0000-0000CC090000}"/>
    <cellStyle name="Ênfase6 2" xfId="56" xr:uid="{00000000-0005-0000-0000-0000CD090000}"/>
    <cellStyle name="Ênfase6 2 2" xfId="5035" xr:uid="{00000000-0005-0000-0000-0000CE090000}"/>
    <cellStyle name="Ênfase6 2 2 2" xfId="6933" xr:uid="{00000000-0005-0000-0000-0000CF090000}"/>
    <cellStyle name="Ênfase6 2 2 2 2" xfId="6934" xr:uid="{00000000-0005-0000-0000-0000D0090000}"/>
    <cellStyle name="Ênfase6 2 2 2 2 2" xfId="6935" xr:uid="{00000000-0005-0000-0000-0000D1090000}"/>
    <cellStyle name="Ênfase6 2 2 2 2 2 2" xfId="6936" xr:uid="{00000000-0005-0000-0000-0000D2090000}"/>
    <cellStyle name="Ênfase6 2 2 2 2 2 2 2" xfId="6937" xr:uid="{00000000-0005-0000-0000-0000D3090000}"/>
    <cellStyle name="Ênfase6 2 2 2 2 2 2 2 2" xfId="6938" xr:uid="{00000000-0005-0000-0000-0000D4090000}"/>
    <cellStyle name="Ênfase6 2 2 2 2 2 2 3" xfId="6939" xr:uid="{00000000-0005-0000-0000-0000D5090000}"/>
    <cellStyle name="Ênfase6 2 2 2 2 2 3" xfId="6940" xr:uid="{00000000-0005-0000-0000-0000D6090000}"/>
    <cellStyle name="Ênfase6 2 2 2 2 2 3 2" xfId="6941" xr:uid="{00000000-0005-0000-0000-0000D7090000}"/>
    <cellStyle name="Ênfase6 2 2 2 2 3" xfId="6942" xr:uid="{00000000-0005-0000-0000-0000D8090000}"/>
    <cellStyle name="Ênfase6 2 2 2 2 3 2" xfId="6943" xr:uid="{00000000-0005-0000-0000-0000D9090000}"/>
    <cellStyle name="Ênfase6 2 2 2 3" xfId="6944" xr:uid="{00000000-0005-0000-0000-0000DA090000}"/>
    <cellStyle name="Ênfase6 2 2 2 4" xfId="6945" xr:uid="{00000000-0005-0000-0000-0000DB090000}"/>
    <cellStyle name="Ênfase6 2 2 2 4 2" xfId="6946" xr:uid="{00000000-0005-0000-0000-0000DC090000}"/>
    <cellStyle name="Ênfase6 2 2 3" xfId="6947" xr:uid="{00000000-0005-0000-0000-0000DD090000}"/>
    <cellStyle name="Ênfase6 2 2 4" xfId="6948" xr:uid="{00000000-0005-0000-0000-0000DE090000}"/>
    <cellStyle name="Ênfase6 2 2 4 2" xfId="6949" xr:uid="{00000000-0005-0000-0000-0000DF090000}"/>
    <cellStyle name="Ênfase6 2 3" xfId="5036" xr:uid="{00000000-0005-0000-0000-0000E0090000}"/>
    <cellStyle name="Ênfase6 2 3 2" xfId="16932" xr:uid="{4D9F9059-6ADD-487D-BF1B-C27CE1227541}"/>
    <cellStyle name="Ênfase6 2 4" xfId="6950" xr:uid="{00000000-0005-0000-0000-0000E1090000}"/>
    <cellStyle name="Ênfase6 2 5" xfId="6951" xr:uid="{00000000-0005-0000-0000-0000E2090000}"/>
    <cellStyle name="Ênfase6 2 6" xfId="6952" xr:uid="{00000000-0005-0000-0000-0000E3090000}"/>
    <cellStyle name="Ênfase6 2 6 2" xfId="6953" xr:uid="{00000000-0005-0000-0000-0000E4090000}"/>
    <cellStyle name="Ênfase6 2 7" xfId="6932" xr:uid="{00000000-0005-0000-0000-0000E5090000}"/>
    <cellStyle name="Ênfase6 2 8" xfId="15401" xr:uid="{BAA3D441-AE77-4FD9-8EDD-9CA863C4C70F}"/>
    <cellStyle name="Ênfase6 3" xfId="5037" xr:uid="{00000000-0005-0000-0000-0000E6090000}"/>
    <cellStyle name="Ênfase6 3 2" xfId="6955" xr:uid="{00000000-0005-0000-0000-0000E7090000}"/>
    <cellStyle name="Ênfase6 3 3" xfId="6956" xr:uid="{00000000-0005-0000-0000-0000E8090000}"/>
    <cellStyle name="Ênfase6 3 4" xfId="6957" xr:uid="{00000000-0005-0000-0000-0000E9090000}"/>
    <cellStyle name="Ênfase6 3 5" xfId="6954" xr:uid="{00000000-0005-0000-0000-0000EA090000}"/>
    <cellStyle name="Ênfase6 4" xfId="5038" xr:uid="{00000000-0005-0000-0000-0000EB090000}"/>
    <cellStyle name="Ênfase6 4 2" xfId="6959" xr:uid="{00000000-0005-0000-0000-0000EC090000}"/>
    <cellStyle name="Ênfase6 4 3" xfId="6960" xr:uid="{00000000-0005-0000-0000-0000ED090000}"/>
    <cellStyle name="Ênfase6 4 4" xfId="6958" xr:uid="{00000000-0005-0000-0000-0000EE090000}"/>
    <cellStyle name="Ênfase6 5" xfId="5547" xr:uid="{00000000-0005-0000-0000-0000EF090000}"/>
    <cellStyle name="Ênfase6 5 2" xfId="6962" xr:uid="{00000000-0005-0000-0000-0000F0090000}"/>
    <cellStyle name="Ênfase6 5 3" xfId="6961" xr:uid="{00000000-0005-0000-0000-0000F1090000}"/>
    <cellStyle name="Ênfase6 6" xfId="5554" xr:uid="{00000000-0005-0000-0000-0000F2090000}"/>
    <cellStyle name="Ênfase6 6 2" xfId="6964" xr:uid="{00000000-0005-0000-0000-0000F3090000}"/>
    <cellStyle name="Ênfase6 6 3" xfId="7473" xr:uid="{00000000-0005-0000-0000-0000F4090000}"/>
    <cellStyle name="Ênfase6 6 4" xfId="6963" xr:uid="{00000000-0005-0000-0000-0000F5090000}"/>
    <cellStyle name="Ênfase6 7" xfId="5540" xr:uid="{00000000-0005-0000-0000-0000F6090000}"/>
    <cellStyle name="Ênfase6 7 2" xfId="7474" xr:uid="{00000000-0005-0000-0000-0000F7090000}"/>
    <cellStyle name="Ênfase6 7 3" xfId="6965" xr:uid="{00000000-0005-0000-0000-0000F8090000}"/>
    <cellStyle name="Ênfase6 8" xfId="5562" xr:uid="{00000000-0005-0000-0000-0000F9090000}"/>
    <cellStyle name="Ênfase6 9" xfId="5532" xr:uid="{00000000-0005-0000-0000-0000FA090000}"/>
    <cellStyle name="Énfasis1" xfId="991" xr:uid="{00000000-0005-0000-0000-0000FB090000}"/>
    <cellStyle name="Énfasis2" xfId="992" xr:uid="{00000000-0005-0000-0000-0000FC090000}"/>
    <cellStyle name="Énfasis3" xfId="993" xr:uid="{00000000-0005-0000-0000-0000FD090000}"/>
    <cellStyle name="Énfasis4" xfId="994" xr:uid="{00000000-0005-0000-0000-0000FE090000}"/>
    <cellStyle name="Énfasis5" xfId="995" xr:uid="{00000000-0005-0000-0000-0000FF090000}"/>
    <cellStyle name="Énfasis6" xfId="996" xr:uid="{00000000-0005-0000-0000-0000000A0000}"/>
    <cellStyle name="Enter Currency (0)" xfId="5357" xr:uid="{00000000-0005-0000-0000-0000010A0000}"/>
    <cellStyle name="Enter Currency (0) 2" xfId="16933" xr:uid="{A162E438-885D-4B73-85C2-41D41E044174}"/>
    <cellStyle name="Enter Currency (2)" xfId="5358" xr:uid="{00000000-0005-0000-0000-0000020A0000}"/>
    <cellStyle name="Enter Currency (2) 2" xfId="16934" xr:uid="{8A424B11-77A1-4284-9FBC-300237AAF741}"/>
    <cellStyle name="Enter Units (0)" xfId="5359" xr:uid="{00000000-0005-0000-0000-0000030A0000}"/>
    <cellStyle name="Enter Units (0) 2" xfId="16935" xr:uid="{BA454D68-DB32-435C-AFC4-3D772B060E29}"/>
    <cellStyle name="Enter Units (1)" xfId="5360" xr:uid="{00000000-0005-0000-0000-0000040A0000}"/>
    <cellStyle name="Enter Units (1) 2" xfId="16936" xr:uid="{2C0A384D-5290-4453-8302-37389D56CCF2}"/>
    <cellStyle name="Enter Units (2)" xfId="5361" xr:uid="{00000000-0005-0000-0000-0000050A0000}"/>
    <cellStyle name="Enter Units (2) 2" xfId="16937" xr:uid="{65411C45-0038-4E4E-8DBD-DF518997A004}"/>
    <cellStyle name="Entered" xfId="997" xr:uid="{00000000-0005-0000-0000-0000060A0000}"/>
    <cellStyle name="Entrada 10" xfId="5778" xr:uid="{00000000-0005-0000-0000-0000070A0000}"/>
    <cellStyle name="Entrada 10 2" xfId="15277" xr:uid="{89C25380-54E6-4B4C-B904-C85DDF3B5113}"/>
    <cellStyle name="Entrada 11" xfId="5779" xr:uid="{00000000-0005-0000-0000-0000080A0000}"/>
    <cellStyle name="Entrada 12" xfId="5777" xr:uid="{00000000-0005-0000-0000-0000090A0000}"/>
    <cellStyle name="Entrada 13" xfId="5780" xr:uid="{00000000-0005-0000-0000-00000A0A0000}"/>
    <cellStyle name="Entrada 14" xfId="5776" xr:uid="{00000000-0005-0000-0000-00000B0A0000}"/>
    <cellStyle name="Entrada 15" xfId="5947" xr:uid="{00000000-0005-0000-0000-00000C0A0000}"/>
    <cellStyle name="Entrada 16" xfId="5948" xr:uid="{00000000-0005-0000-0000-00000D0A0000}"/>
    <cellStyle name="Entrada 17" xfId="6006" xr:uid="{00000000-0005-0000-0000-00000E0A0000}"/>
    <cellStyle name="Entrada 18" xfId="10697" xr:uid="{00000000-0005-0000-0000-00000F0A0000}"/>
    <cellStyle name="Entrada 2" xfId="57" xr:uid="{00000000-0005-0000-0000-0000100A0000}"/>
    <cellStyle name="Entrada 2 2" xfId="5039" xr:uid="{00000000-0005-0000-0000-0000110A0000}"/>
    <cellStyle name="Entrada 2 2 2" xfId="6967" xr:uid="{00000000-0005-0000-0000-0000120A0000}"/>
    <cellStyle name="Entrada 2 2 2 2" xfId="6968" xr:uid="{00000000-0005-0000-0000-0000130A0000}"/>
    <cellStyle name="Entrada 2 2 2 2 2" xfId="6969" xr:uid="{00000000-0005-0000-0000-0000140A0000}"/>
    <cellStyle name="Entrada 2 2 2 2 2 2" xfId="6970" xr:uid="{00000000-0005-0000-0000-0000150A0000}"/>
    <cellStyle name="Entrada 2 2 2 2 2 2 2" xfId="6971" xr:uid="{00000000-0005-0000-0000-0000160A0000}"/>
    <cellStyle name="Entrada 2 2 2 2 2 2 2 2" xfId="6972" xr:uid="{00000000-0005-0000-0000-0000170A0000}"/>
    <cellStyle name="Entrada 2 2 2 2 2 2 3" xfId="6973" xr:uid="{00000000-0005-0000-0000-0000180A0000}"/>
    <cellStyle name="Entrada 2 2 2 2 2 3" xfId="6974" xr:uid="{00000000-0005-0000-0000-0000190A0000}"/>
    <cellStyle name="Entrada 2 2 2 2 2 3 2" xfId="6975" xr:uid="{00000000-0005-0000-0000-00001A0A0000}"/>
    <cellStyle name="Entrada 2 2 2 2 3" xfId="6976" xr:uid="{00000000-0005-0000-0000-00001B0A0000}"/>
    <cellStyle name="Entrada 2 2 2 2 3 2" xfId="6977" xr:uid="{00000000-0005-0000-0000-00001C0A0000}"/>
    <cellStyle name="Entrada 2 2 2 3" xfId="6978" xr:uid="{00000000-0005-0000-0000-00001D0A0000}"/>
    <cellStyle name="Entrada 2 2 2 4" xfId="6979" xr:uid="{00000000-0005-0000-0000-00001E0A0000}"/>
    <cellStyle name="Entrada 2 2 2 4 2" xfId="6980" xr:uid="{00000000-0005-0000-0000-00001F0A0000}"/>
    <cellStyle name="Entrada 2 2 3" xfId="6981" xr:uid="{00000000-0005-0000-0000-0000200A0000}"/>
    <cellStyle name="Entrada 2 2 4" xfId="6982" xr:uid="{00000000-0005-0000-0000-0000210A0000}"/>
    <cellStyle name="Entrada 2 2 4 2" xfId="6983" xr:uid="{00000000-0005-0000-0000-0000220A0000}"/>
    <cellStyle name="Entrada 2 3" xfId="5040" xr:uid="{00000000-0005-0000-0000-0000230A0000}"/>
    <cellStyle name="Entrada 2 3 2" xfId="16938" xr:uid="{0C274C06-4755-4C3E-BAC0-0521E1DEF7FF}"/>
    <cellStyle name="Entrada 2 4" xfId="6984" xr:uid="{00000000-0005-0000-0000-0000240A0000}"/>
    <cellStyle name="Entrada 2 5" xfId="6985" xr:uid="{00000000-0005-0000-0000-0000250A0000}"/>
    <cellStyle name="Entrada 2 6" xfId="6986" xr:uid="{00000000-0005-0000-0000-0000260A0000}"/>
    <cellStyle name="Entrada 2 6 2" xfId="6987" xr:uid="{00000000-0005-0000-0000-0000270A0000}"/>
    <cellStyle name="Entrada 2 7" xfId="6966" xr:uid="{00000000-0005-0000-0000-0000280A0000}"/>
    <cellStyle name="Entrada 2 8" xfId="15402" xr:uid="{EB0911DE-EFAD-44B9-9CBA-BFE0FC8C18BC}"/>
    <cellStyle name="Entrada 3" xfId="5041" xr:uid="{00000000-0005-0000-0000-0000290A0000}"/>
    <cellStyle name="Entrada 3 2" xfId="6989" xr:uid="{00000000-0005-0000-0000-00002A0A0000}"/>
    <cellStyle name="Entrada 3 3" xfId="6990" xr:uid="{00000000-0005-0000-0000-00002B0A0000}"/>
    <cellStyle name="Entrada 3 4" xfId="6991" xr:uid="{00000000-0005-0000-0000-00002C0A0000}"/>
    <cellStyle name="Entrada 3 5" xfId="6988" xr:uid="{00000000-0005-0000-0000-00002D0A0000}"/>
    <cellStyle name="Entrada 4" xfId="5042" xr:uid="{00000000-0005-0000-0000-00002E0A0000}"/>
    <cellStyle name="Entrada 4 2" xfId="6993" xr:uid="{00000000-0005-0000-0000-00002F0A0000}"/>
    <cellStyle name="Entrada 4 3" xfId="6994" xr:uid="{00000000-0005-0000-0000-0000300A0000}"/>
    <cellStyle name="Entrada 4 4" xfId="6992" xr:uid="{00000000-0005-0000-0000-0000310A0000}"/>
    <cellStyle name="Entrada 5" xfId="5550" xr:uid="{00000000-0005-0000-0000-0000320A0000}"/>
    <cellStyle name="Entrada 5 2" xfId="6996" xr:uid="{00000000-0005-0000-0000-0000330A0000}"/>
    <cellStyle name="Entrada 5 3" xfId="6995" xr:uid="{00000000-0005-0000-0000-0000340A0000}"/>
    <cellStyle name="Entrada 6" xfId="5551" xr:uid="{00000000-0005-0000-0000-0000350A0000}"/>
    <cellStyle name="Entrada 6 2" xfId="6998" xr:uid="{00000000-0005-0000-0000-0000360A0000}"/>
    <cellStyle name="Entrada 6 2 10" xfId="16939" xr:uid="{1B37A2B2-222A-4F93-B498-028CE05579D4}"/>
    <cellStyle name="Entrada 6 2 2" xfId="16940" xr:uid="{824DEA57-7C3C-4122-9129-90A5F009BC5A}"/>
    <cellStyle name="Entrada 6 2 2 2" xfId="16941" xr:uid="{FB1B0281-8575-4721-AC95-D4749EE477EA}"/>
    <cellStyle name="Entrada 6 2 2 2 2" xfId="16942" xr:uid="{77D2E158-EDD2-440C-B81F-853B7A590F55}"/>
    <cellStyle name="Entrada 6 2 2 2 2 2" xfId="16943" xr:uid="{2CF6C609-A73A-44DD-A574-38F48ED39A19}"/>
    <cellStyle name="Entrada 6 2 2 2 3" xfId="16944" xr:uid="{3A9F9738-6FD5-4233-9532-C6184DCB50F1}"/>
    <cellStyle name="Entrada 6 2 2 2 3 2" xfId="16945" xr:uid="{14DB37DF-7C1E-48E8-ADDF-F798A0EBD718}"/>
    <cellStyle name="Entrada 6 2 2 2 4" xfId="16946" xr:uid="{512ABD21-82EC-4FE8-A7BE-0DCBE077F7DB}"/>
    <cellStyle name="Entrada 6 2 2 2 4 2" xfId="16947" xr:uid="{18C8888F-3550-49A3-83D0-27F58CCF5DB4}"/>
    <cellStyle name="Entrada 6 2 2 2 5" xfId="16948" xr:uid="{FBA4B196-F65B-4757-8BC3-E7648DCDBBF5}"/>
    <cellStyle name="Entrada 6 2 2 2 5 2" xfId="16949" xr:uid="{2F583638-7260-4E8D-8B76-8F85F5785CC4}"/>
    <cellStyle name="Entrada 6 2 2 2 6" xfId="16950" xr:uid="{6EDD451F-2650-4A26-A5C5-052B7072F8E6}"/>
    <cellStyle name="Entrada 6 2 2 2 6 2" xfId="16951" xr:uid="{FBD9C16E-0042-4761-B029-28287D24C52D}"/>
    <cellStyle name="Entrada 6 2 2 2 7" xfId="16952" xr:uid="{8CBE3E34-461F-469A-8752-0A8DB3ED2F8D}"/>
    <cellStyle name="Entrada 6 2 2 2 7 2" xfId="16953" xr:uid="{8DAD2ED9-9E15-4D9B-9D5B-C1D6B447C5A5}"/>
    <cellStyle name="Entrada 6 2 2 2 8" xfId="16954" xr:uid="{0127A553-63A3-480C-BAE4-0CA81E40B2A0}"/>
    <cellStyle name="Entrada 6 2 2 3" xfId="16955" xr:uid="{6B28AA10-3186-4D73-8817-590EFF972C53}"/>
    <cellStyle name="Entrada 6 2 2 3 2" xfId="16956" xr:uid="{0EA4C7AC-462C-4393-ACF4-AB93ADD6FB3A}"/>
    <cellStyle name="Entrada 6 2 2 4" xfId="16957" xr:uid="{8156855D-9989-45A5-9F8B-D6E040A32DD2}"/>
    <cellStyle name="Entrada 6 2 2 4 2" xfId="16958" xr:uid="{0BBDDD5C-4F3F-4A8E-BC60-1523DE84D9D2}"/>
    <cellStyle name="Entrada 6 2 2 5" xfId="16959" xr:uid="{1851B213-9245-47AD-BB4A-ADFB2132DD43}"/>
    <cellStyle name="Entrada 6 2 2 5 2" xfId="16960" xr:uid="{749ECF55-DD88-4AD7-8E77-C449D69072BC}"/>
    <cellStyle name="Entrada 6 2 2 6" xfId="16961" xr:uid="{2267F6BD-92AD-418C-AA7A-DA9D4B8E3D67}"/>
    <cellStyle name="Entrada 6 2 2 6 2" xfId="16962" xr:uid="{7BC08C2D-D4D0-4496-8F3E-C94B93E8B3F7}"/>
    <cellStyle name="Entrada 6 2 2 7" xfId="16963" xr:uid="{BF1F94C2-7145-4115-900D-9A7CF020BC7B}"/>
    <cellStyle name="Entrada 6 2 2 7 2" xfId="16964" xr:uid="{6655A421-B0E0-4B70-9C81-B0F64CB58E02}"/>
    <cellStyle name="Entrada 6 2 2 8" xfId="16965" xr:uid="{D91C9560-5355-4286-8A42-C5E685847829}"/>
    <cellStyle name="Entrada 6 2 2 8 2" xfId="16966" xr:uid="{3A5CA55B-C91E-4D2C-9778-7856A01A2AA2}"/>
    <cellStyle name="Entrada 6 2 2 9" xfId="16967" xr:uid="{256BDCF7-DB42-47DF-9B02-AFF6AC43FEE9}"/>
    <cellStyle name="Entrada 6 2 3" xfId="16968" xr:uid="{E0A7220E-777D-4C92-8683-458BE29B5DC6}"/>
    <cellStyle name="Entrada 6 2 3 2" xfId="16969" xr:uid="{13FC030F-CFB5-4E1B-B1AF-8F2EB6D1A615}"/>
    <cellStyle name="Entrada 6 2 3 2 2" xfId="16970" xr:uid="{C32DF428-E5EE-4A73-A1A6-113B1B67EE4C}"/>
    <cellStyle name="Entrada 6 2 3 3" xfId="16971" xr:uid="{8A6063E3-668E-4A0A-BC12-22FEF8E93CE1}"/>
    <cellStyle name="Entrada 6 2 3 3 2" xfId="16972" xr:uid="{40EF97B7-80D9-4732-A152-9DEACAA0BCD0}"/>
    <cellStyle name="Entrada 6 2 3 4" xfId="16973" xr:uid="{F7CEB3D3-CFF7-4CC8-AD64-8DCF3AA51C44}"/>
    <cellStyle name="Entrada 6 2 3 4 2" xfId="16974" xr:uid="{DF4DF4F2-4918-4A2D-95F9-369266A868E0}"/>
    <cellStyle name="Entrada 6 2 3 5" xfId="16975" xr:uid="{CB95FAAD-64C0-4286-AC15-B21F23811C3B}"/>
    <cellStyle name="Entrada 6 2 3 5 2" xfId="16976" xr:uid="{9B3BAB5B-DE98-469E-89DA-F8A06E92C53C}"/>
    <cellStyle name="Entrada 6 2 3 6" xfId="16977" xr:uid="{13DC9F55-E13B-46BA-893B-50B33124714F}"/>
    <cellStyle name="Entrada 6 2 3 6 2" xfId="16978" xr:uid="{9E9656AD-1239-4F05-9BC7-5F3E3799946B}"/>
    <cellStyle name="Entrada 6 2 3 7" xfId="16979" xr:uid="{5E7ABB66-310D-4FAF-AF9D-5D5E21D9518D}"/>
    <cellStyle name="Entrada 6 2 3 7 2" xfId="16980" xr:uid="{F6CCDD35-C614-4362-B149-EAC586A6AA3C}"/>
    <cellStyle name="Entrada 6 2 3 8" xfId="16981" xr:uid="{D18FA4BA-03C1-4C2A-966A-1A836C01BC3A}"/>
    <cellStyle name="Entrada 6 2 4" xfId="16982" xr:uid="{2B606A8E-4776-4B74-8DC0-AB4C2ACDAB12}"/>
    <cellStyle name="Entrada 6 2 4 2" xfId="16983" xr:uid="{F7CC81E2-F9EB-4FCB-8897-6BA67873DEF4}"/>
    <cellStyle name="Entrada 6 2 5" xfId="16984" xr:uid="{348F961C-AB73-459C-B8DB-0422178A94FF}"/>
    <cellStyle name="Entrada 6 2 5 2" xfId="16985" xr:uid="{0E5B845F-C41D-4EE2-800A-4D107BFCE908}"/>
    <cellStyle name="Entrada 6 2 6" xfId="16986" xr:uid="{B2DE8C9D-CA13-4FC8-8CC0-E6CF39C15F34}"/>
    <cellStyle name="Entrada 6 2 6 2" xfId="16987" xr:uid="{697C8155-95C1-4365-B464-31A14DDF29CA}"/>
    <cellStyle name="Entrada 6 2 7" xfId="16988" xr:uid="{EC056923-B7C8-4D5D-9DDB-E610DAF1E731}"/>
    <cellStyle name="Entrada 6 2 7 2" xfId="16989" xr:uid="{A2970ED1-7B1D-4173-8180-82FCF7C1CD1A}"/>
    <cellStyle name="Entrada 6 2 8" xfId="16990" xr:uid="{EE84DA22-4595-439F-8BA0-C660E91D8237}"/>
    <cellStyle name="Entrada 6 2 8 2" xfId="16991" xr:uid="{D66D6A21-3B5C-4A44-BDFA-D92AE478AAAE}"/>
    <cellStyle name="Entrada 6 2 9" xfId="16992" xr:uid="{7C706DA8-BB3F-41C2-A4E2-115562FC1C60}"/>
    <cellStyle name="Entrada 6 2 9 2" xfId="16993" xr:uid="{B960442E-88F4-4B6E-A918-1BEE210DDF45}"/>
    <cellStyle name="Entrada 6 3" xfId="7475" xr:uid="{00000000-0005-0000-0000-0000370A0000}"/>
    <cellStyle name="Entrada 6 4" xfId="6997" xr:uid="{00000000-0005-0000-0000-0000380A0000}"/>
    <cellStyle name="Entrada 7" xfId="5549" xr:uid="{00000000-0005-0000-0000-0000390A0000}"/>
    <cellStyle name="Entrada 7 2" xfId="7476" xr:uid="{00000000-0005-0000-0000-00003A0A0000}"/>
    <cellStyle name="Entrada 7 3" xfId="6999" xr:uid="{00000000-0005-0000-0000-00003B0A0000}"/>
    <cellStyle name="Entrada 8" xfId="5552" xr:uid="{00000000-0005-0000-0000-00003C0A0000}"/>
    <cellStyle name="Entrada 8 10" xfId="16994" xr:uid="{7B800302-9ED5-490F-82F2-EEDADCE97471}"/>
    <cellStyle name="Entrada 8 2" xfId="16995" xr:uid="{5BB85BE9-60EC-43DD-BBDF-3964829660AA}"/>
    <cellStyle name="Entrada 8 2 2" xfId="16996" xr:uid="{B2EC4E1A-344A-43A2-B59C-10D3B1A84519}"/>
    <cellStyle name="Entrada 8 2 2 2" xfId="16997" xr:uid="{4B590D38-23E4-4EF2-A11B-CFD772DE7D48}"/>
    <cellStyle name="Entrada 8 2 2 2 2" xfId="16998" xr:uid="{56E507F1-AD0C-479E-8FC1-999407B77B74}"/>
    <cellStyle name="Entrada 8 2 2 3" xfId="16999" xr:uid="{C4D0EE96-3B35-4A3D-9CB6-341F8A20F66D}"/>
    <cellStyle name="Entrada 8 2 2 3 2" xfId="17000" xr:uid="{09710212-B5A9-4C07-854F-A3777E5F4315}"/>
    <cellStyle name="Entrada 8 2 2 4" xfId="17001" xr:uid="{31C5D6AD-B095-4632-BF4A-F389430B4196}"/>
    <cellStyle name="Entrada 8 2 2 4 2" xfId="17002" xr:uid="{7F4A2621-02C3-48DD-808B-C75AE45D9689}"/>
    <cellStyle name="Entrada 8 2 2 5" xfId="17003" xr:uid="{D7BB5F36-B1B0-4818-899C-F3B4F3801CBC}"/>
    <cellStyle name="Entrada 8 2 2 5 2" xfId="17004" xr:uid="{0C99DE9B-7081-49CF-98A1-86C7E1FCE4D0}"/>
    <cellStyle name="Entrada 8 2 2 6" xfId="17005" xr:uid="{9ED8E6F2-8B18-4CB2-9146-3A3EC31AA210}"/>
    <cellStyle name="Entrada 8 2 2 6 2" xfId="17006" xr:uid="{E7764A3E-3D1B-431E-AAF3-F51C79E6E5B9}"/>
    <cellStyle name="Entrada 8 2 2 7" xfId="17007" xr:uid="{B47C9EEF-98EF-485B-9E81-AF3C6159A428}"/>
    <cellStyle name="Entrada 8 2 2 7 2" xfId="17008" xr:uid="{280D1AEC-044F-4296-8931-55F2DA325759}"/>
    <cellStyle name="Entrada 8 2 2 8" xfId="17009" xr:uid="{F21C14EE-8BC0-4E4F-B630-51279883C53B}"/>
    <cellStyle name="Entrada 8 2 3" xfId="17010" xr:uid="{4325CA71-9D17-4A20-AEEB-D864F83C04EC}"/>
    <cellStyle name="Entrada 8 2 3 2" xfId="17011" xr:uid="{86A5C7F8-C281-460D-BB89-433711986AF9}"/>
    <cellStyle name="Entrada 8 2 4" xfId="17012" xr:uid="{A946AC98-C20A-4C3A-86FF-A637465CEF43}"/>
    <cellStyle name="Entrada 8 2 4 2" xfId="17013" xr:uid="{66FAB0A0-2099-44EA-A31C-02649E6C228B}"/>
    <cellStyle name="Entrada 8 2 5" xfId="17014" xr:uid="{EB2ADB69-7519-46C5-A983-9C1176CCCC3C}"/>
    <cellStyle name="Entrada 8 2 5 2" xfId="17015" xr:uid="{70F60F98-7FAD-4603-AA32-29554CD82C74}"/>
    <cellStyle name="Entrada 8 2 6" xfId="17016" xr:uid="{8AA942DC-2BDA-4ACD-BC71-43E734E8C802}"/>
    <cellStyle name="Entrada 8 2 6 2" xfId="17017" xr:uid="{B24EF8FD-B879-4A16-99C9-813BD966A604}"/>
    <cellStyle name="Entrada 8 2 7" xfId="17018" xr:uid="{66C4DA70-C85C-4357-AB65-3218897C9282}"/>
    <cellStyle name="Entrada 8 2 7 2" xfId="17019" xr:uid="{C434543E-FE88-4D93-915E-DA2390D9D42B}"/>
    <cellStyle name="Entrada 8 2 8" xfId="17020" xr:uid="{B06D6599-8789-41FE-AF48-D56CB1250AC9}"/>
    <cellStyle name="Entrada 8 2 8 2" xfId="17021" xr:uid="{838561C9-C65F-40FD-A7C4-CCE3E9E54E2D}"/>
    <cellStyle name="Entrada 8 2 9" xfId="17022" xr:uid="{4D4A6ECA-1240-4CA5-8415-11EDAB23A26B}"/>
    <cellStyle name="Entrada 8 3" xfId="17023" xr:uid="{4F84F5D3-A095-414C-B521-85F4AA6017C2}"/>
    <cellStyle name="Entrada 8 3 2" xfId="17024" xr:uid="{B787C141-19BF-4943-89EA-90FC6D0ED0F6}"/>
    <cellStyle name="Entrada 8 3 2 2" xfId="17025" xr:uid="{F8BF1DD8-9530-4AC5-A861-D45951F735FB}"/>
    <cellStyle name="Entrada 8 3 3" xfId="17026" xr:uid="{EA956DDC-FB4E-42E6-8BCD-D89D79720D52}"/>
    <cellStyle name="Entrada 8 3 3 2" xfId="17027" xr:uid="{024CE5E3-9031-4F00-BD72-00EF5A14448D}"/>
    <cellStyle name="Entrada 8 3 4" xfId="17028" xr:uid="{A3F8599A-CE62-44D1-947A-1A1B29014BF7}"/>
    <cellStyle name="Entrada 8 3 4 2" xfId="17029" xr:uid="{CBF71314-4BDE-4D61-BA3D-71DED3A16F8A}"/>
    <cellStyle name="Entrada 8 3 5" xfId="17030" xr:uid="{7D0DE6C0-1724-4BFD-A85D-5A9F6A9F139E}"/>
    <cellStyle name="Entrada 8 3 5 2" xfId="17031" xr:uid="{34222F54-7D9F-4D06-B368-55F9D662D568}"/>
    <cellStyle name="Entrada 8 3 6" xfId="17032" xr:uid="{DB761F1C-03C7-45E1-AE68-453099B15E3F}"/>
    <cellStyle name="Entrada 8 3 6 2" xfId="17033" xr:uid="{F314FC55-22EE-4FE2-8445-6B61569AC962}"/>
    <cellStyle name="Entrada 8 3 7" xfId="17034" xr:uid="{EEB509DA-1876-48A0-B6B2-7814DEBC69F3}"/>
    <cellStyle name="Entrada 8 3 7 2" xfId="17035" xr:uid="{5429A73E-FC76-40FF-9D07-77D2567E869B}"/>
    <cellStyle name="Entrada 8 3 8" xfId="17036" xr:uid="{756CC228-6377-4F65-B43A-CF6790ABB060}"/>
    <cellStyle name="Entrada 8 4" xfId="17037" xr:uid="{AC6881CD-3AFD-4949-8CA9-F7A7F0EBECB5}"/>
    <cellStyle name="Entrada 8 4 2" xfId="17038" xr:uid="{1B05FD38-C6F9-4AD1-8C4D-2633513447B7}"/>
    <cellStyle name="Entrada 8 5" xfId="17039" xr:uid="{B70F3E71-E20B-4928-94E6-006C3CF831D5}"/>
    <cellStyle name="Entrada 8 5 2" xfId="17040" xr:uid="{DD2F8F1E-B2FE-4585-8C7D-7BF11959CEF9}"/>
    <cellStyle name="Entrada 8 6" xfId="17041" xr:uid="{B189EA87-AC72-4751-98C6-FFD11407B290}"/>
    <cellStyle name="Entrada 8 6 2" xfId="17042" xr:uid="{AA4B8B8E-9FA3-402C-833E-58775247B910}"/>
    <cellStyle name="Entrada 8 7" xfId="17043" xr:uid="{17B16082-0010-40A2-AEF8-69C25AC5F84F}"/>
    <cellStyle name="Entrada 8 7 2" xfId="17044" xr:uid="{D1273D25-CC7D-497B-92AE-0DE38EF8C70E}"/>
    <cellStyle name="Entrada 8 8" xfId="17045" xr:uid="{F8796665-6B92-4AF3-A4D6-CF02AFCB5F83}"/>
    <cellStyle name="Entrada 8 8 2" xfId="17046" xr:uid="{8CA7A61B-9F52-4AB3-BE9C-A79DE5566804}"/>
    <cellStyle name="Entrada 8 9" xfId="17047" xr:uid="{D79EB892-2814-442F-8A93-2990FB4F76FE}"/>
    <cellStyle name="Entrada 8 9 2" xfId="17048" xr:uid="{61C6EC3D-D19A-48BD-9116-6129E039E576}"/>
    <cellStyle name="Entrada 9" xfId="5548" xr:uid="{00000000-0005-0000-0000-00003D0A0000}"/>
    <cellStyle name="Entrada 9 10" xfId="17049" xr:uid="{7D76252C-3FD7-44A5-AB59-C70BD8199AEA}"/>
    <cellStyle name="Entrada 9 2" xfId="17050" xr:uid="{F9AFC59A-F250-43C9-AFC2-CAC53A3467B0}"/>
    <cellStyle name="Entrada 9 2 2" xfId="17051" xr:uid="{D3179AE6-78F1-4724-9129-8055FEB49278}"/>
    <cellStyle name="Entrada 9 2 2 2" xfId="17052" xr:uid="{A03DAABD-CD33-4EE7-B687-A2FAE7A0EB5F}"/>
    <cellStyle name="Entrada 9 2 2 2 2" xfId="17053" xr:uid="{79CADE8E-BD78-46F1-A19E-20D725A96F87}"/>
    <cellStyle name="Entrada 9 2 2 3" xfId="17054" xr:uid="{87F3D099-7C21-4F2F-B03C-943F29F7CE19}"/>
    <cellStyle name="Entrada 9 2 2 3 2" xfId="17055" xr:uid="{499128C0-2872-4A6A-ADEB-20A5D7EC70B3}"/>
    <cellStyle name="Entrada 9 2 2 4" xfId="17056" xr:uid="{18ED283D-DB26-4132-BA10-C8C1639B0084}"/>
    <cellStyle name="Entrada 9 2 2 4 2" xfId="17057" xr:uid="{65B7BB18-E4D7-4B08-9701-302F7BFF3AF4}"/>
    <cellStyle name="Entrada 9 2 2 5" xfId="17058" xr:uid="{37D9F4EB-159E-42B0-8A80-B69977E1B513}"/>
    <cellStyle name="Entrada 9 2 2 5 2" xfId="17059" xr:uid="{5A3F0AA3-2A6D-470C-9B86-AAB8EBC93949}"/>
    <cellStyle name="Entrada 9 2 2 6" xfId="17060" xr:uid="{21F9B099-2935-4279-9C9F-15DAE2326DEB}"/>
    <cellStyle name="Entrada 9 2 2 6 2" xfId="17061" xr:uid="{A890E3CA-49E6-4AC6-B469-67633DC46D28}"/>
    <cellStyle name="Entrada 9 2 2 7" xfId="17062" xr:uid="{BE00D939-C2C9-4B46-B15E-1FFFBF0FEBEC}"/>
    <cellStyle name="Entrada 9 2 2 7 2" xfId="17063" xr:uid="{EA9369A3-7B5E-4D92-88B9-8C3B3F228891}"/>
    <cellStyle name="Entrada 9 2 2 8" xfId="17064" xr:uid="{5AFF94FB-8D58-4CFB-A2C9-85E8E46D5C70}"/>
    <cellStyle name="Entrada 9 2 3" xfId="17065" xr:uid="{C8085AE9-CB91-41F0-B93D-ED74B794D048}"/>
    <cellStyle name="Entrada 9 2 3 2" xfId="17066" xr:uid="{42260ED0-B855-4845-A4B3-5CAF5D3D9351}"/>
    <cellStyle name="Entrada 9 2 4" xfId="17067" xr:uid="{C5A13CD9-84B4-4DC0-86A4-A55B88833B0D}"/>
    <cellStyle name="Entrada 9 2 4 2" xfId="17068" xr:uid="{F9D58AC9-4CCB-43B5-B9D2-16F8AD89364C}"/>
    <cellStyle name="Entrada 9 2 5" xfId="17069" xr:uid="{1C50D888-CE6F-41B3-A4F7-95E730685539}"/>
    <cellStyle name="Entrada 9 2 5 2" xfId="17070" xr:uid="{7D54DB27-D948-48CE-8B98-0C9A8D4EE29B}"/>
    <cellStyle name="Entrada 9 2 6" xfId="17071" xr:uid="{AA1CE499-417E-4500-9FCF-79C39F14181C}"/>
    <cellStyle name="Entrada 9 2 6 2" xfId="17072" xr:uid="{71F9CBB7-9A83-4A98-B56E-9903786D7C53}"/>
    <cellStyle name="Entrada 9 2 7" xfId="17073" xr:uid="{7934BAC8-E869-468B-818A-9E6A5A5D27E2}"/>
    <cellStyle name="Entrada 9 2 7 2" xfId="17074" xr:uid="{C648A579-D293-40EB-B813-EA5200CEE814}"/>
    <cellStyle name="Entrada 9 2 8" xfId="17075" xr:uid="{A0D31F18-8D35-452C-934B-335E8253FE52}"/>
    <cellStyle name="Entrada 9 2 8 2" xfId="17076" xr:uid="{4B9DEC2F-2F01-40E6-8FE7-2052BA647A91}"/>
    <cellStyle name="Entrada 9 2 9" xfId="17077" xr:uid="{42A9865D-CC07-4C37-BB3A-D2E15D9D6453}"/>
    <cellStyle name="Entrada 9 3" xfId="17078" xr:uid="{A72F3DCB-DC6F-4157-9651-7B5BBFC7BC24}"/>
    <cellStyle name="Entrada 9 3 2" xfId="17079" xr:uid="{B29E4247-B062-4224-9F11-B8998DA16932}"/>
    <cellStyle name="Entrada 9 3 2 2" xfId="17080" xr:uid="{3E2BA31C-CAFB-4A8D-A898-780EF2FED309}"/>
    <cellStyle name="Entrada 9 3 3" xfId="17081" xr:uid="{14B05510-E0A5-4A68-A6ED-D5E70E9DEC50}"/>
    <cellStyle name="Entrada 9 3 3 2" xfId="17082" xr:uid="{A1D9A70D-68EC-48BE-A6A8-FF4DDA20E1CF}"/>
    <cellStyle name="Entrada 9 3 4" xfId="17083" xr:uid="{03652C08-381B-4800-B993-4ECFFFADACBA}"/>
    <cellStyle name="Entrada 9 3 4 2" xfId="17084" xr:uid="{720427F3-15F4-4B64-ACC0-273FD6EACCB4}"/>
    <cellStyle name="Entrada 9 3 5" xfId="17085" xr:uid="{85D8A2C3-2F0B-4244-BCCD-21CFA1FB1F57}"/>
    <cellStyle name="Entrada 9 3 5 2" xfId="17086" xr:uid="{FD4ED099-B70D-467B-95A5-401B279A6E4F}"/>
    <cellStyle name="Entrada 9 3 6" xfId="17087" xr:uid="{B472EF9B-FADF-4D31-A8F9-0FFF03522777}"/>
    <cellStyle name="Entrada 9 3 6 2" xfId="17088" xr:uid="{ADB1EAFF-4814-40E5-9C7A-71101517060F}"/>
    <cellStyle name="Entrada 9 3 7" xfId="17089" xr:uid="{43447D43-4AA7-4413-8882-639563FFB5FB}"/>
    <cellStyle name="Entrada 9 3 7 2" xfId="17090" xr:uid="{6DF616FF-8E47-43E4-AAC3-61729DF5E260}"/>
    <cellStyle name="Entrada 9 3 8" xfId="17091" xr:uid="{E934C300-B849-43E0-9831-624BBB50C512}"/>
    <cellStyle name="Entrada 9 4" xfId="17092" xr:uid="{F9386881-376F-41C6-9E54-6C2A9A266CF6}"/>
    <cellStyle name="Entrada 9 4 2" xfId="17093" xr:uid="{A0096394-1774-493B-918B-6F280DD215BA}"/>
    <cellStyle name="Entrada 9 5" xfId="17094" xr:uid="{1EAE0F81-6B97-49CF-A6D9-4B4ACC51F928}"/>
    <cellStyle name="Entrada 9 5 2" xfId="17095" xr:uid="{A3436DBD-F06A-4FB9-931E-A23DECE69AE2}"/>
    <cellStyle name="Entrada 9 6" xfId="17096" xr:uid="{A4BA11D1-0731-404D-BFE2-AB5CA8BE9388}"/>
    <cellStyle name="Entrada 9 6 2" xfId="17097" xr:uid="{8BCA232A-FB36-4B70-9B7A-4019E5F5A42B}"/>
    <cellStyle name="Entrada 9 7" xfId="17098" xr:uid="{AB05032C-27D5-4EB9-93CF-01A17A791ED9}"/>
    <cellStyle name="Entrada 9 7 2" xfId="17099" xr:uid="{19281CA9-C43D-45CB-ABF2-A2660D23933E}"/>
    <cellStyle name="Entrada 9 8" xfId="17100" xr:uid="{EBEA2383-7C25-4E31-B42B-0C00A80EA76E}"/>
    <cellStyle name="Entrada 9 8 2" xfId="17101" xr:uid="{9603FB3D-CD4F-4BD4-AF64-B01DDCB4FC9D}"/>
    <cellStyle name="Entrada 9 9" xfId="17102" xr:uid="{C6C75CEE-040E-455B-A657-030C75138EA1}"/>
    <cellStyle name="Entrada 9 9 2" xfId="17103" xr:uid="{3F197107-EC81-4245-8B88-C71A1E7DDC1E}"/>
    <cellStyle name="Estilo 1" xfId="5043" xr:uid="{00000000-0005-0000-0000-00003E0A0000}"/>
    <cellStyle name="Estilo 1 2" xfId="5044" xr:uid="{00000000-0005-0000-0000-00003F0A0000}"/>
    <cellStyle name="Estilo 1 2 2" xfId="17106" xr:uid="{A46F13EB-1368-40DC-83EE-65AA9361A493}"/>
    <cellStyle name="Estilo 1 2 2 2" xfId="17107" xr:uid="{DA4588C2-3041-420B-B9AA-48E0CEA86BD9}"/>
    <cellStyle name="Estilo 1 2 2 2 2" xfId="17108" xr:uid="{A3D3904C-72AC-47CE-AC14-B7E6F3839906}"/>
    <cellStyle name="Estilo 1 2 2 2 2 10" xfId="17109" xr:uid="{0C32861C-F1D0-42E1-8509-65F6C91707ED}"/>
    <cellStyle name="Estilo 1 2 2 2 2 2" xfId="17110" xr:uid="{7774213C-D973-4ADE-85E3-BB2C4FF9264E}"/>
    <cellStyle name="Estilo 1 2 2 2 2 2 2" xfId="17111" xr:uid="{0027EA1B-615D-46E0-B4C5-906E6B533A6C}"/>
    <cellStyle name="Estilo 1 2 2 2 2 2 2 2" xfId="17112" xr:uid="{5957725B-36D2-4D0B-9543-22AE174ED41A}"/>
    <cellStyle name="Estilo 1 2 2 2 2 2 2 3" xfId="17113" xr:uid="{DAC430BC-A443-4D11-A5F3-95827E649269}"/>
    <cellStyle name="Estilo 1 2 2 2 2 2 2 4" xfId="17114" xr:uid="{5E987AC5-A813-4034-A8D8-DC77B6CA3F4C}"/>
    <cellStyle name="Estilo 1 2 2 2 2 2 2 5" xfId="17115" xr:uid="{6DF9D2FA-DF48-41CD-8C45-BA3CF81EAB5C}"/>
    <cellStyle name="Estilo 1 2 2 2 2 2 3" xfId="17116" xr:uid="{C9C4FB0B-56FA-4D45-B3F5-3D2F5AFEE8F6}"/>
    <cellStyle name="Estilo 1 2 2 2 2 2 3 2" xfId="17117" xr:uid="{005A2450-1361-4590-B629-506C618B74D2}"/>
    <cellStyle name="Estilo 1 2 2 2 2 2 3 3" xfId="17118" xr:uid="{6F223C72-2EB2-46D3-A2A4-692B8AE3A53F}"/>
    <cellStyle name="Estilo 1 2 2 2 2 2 3 4" xfId="17119" xr:uid="{E607632D-2910-40FD-BC66-084212C36B4C}"/>
    <cellStyle name="Estilo 1 2 2 2 2 2 3 5" xfId="17120" xr:uid="{D94DCEEC-7E82-4185-9AEB-45EE9C649A3D}"/>
    <cellStyle name="Estilo 1 2 2 2 2 2 4" xfId="17121" xr:uid="{45D52942-DB90-4137-8C1B-87B10F06E0AE}"/>
    <cellStyle name="Estilo 1 2 2 2 2 2 5" xfId="17122" xr:uid="{C7A83736-F979-424C-9A00-30FC01FCED50}"/>
    <cellStyle name="Estilo 1 2 2 2 2 2 6" xfId="17123" xr:uid="{F1E7CED4-583E-4565-ADF1-8EC554FBE800}"/>
    <cellStyle name="Estilo 1 2 2 2 2 2 7" xfId="17124" xr:uid="{63E04618-8E24-4909-A413-9C17F1E62041}"/>
    <cellStyle name="Estilo 1 2 2 2 2 2 8" xfId="17125" xr:uid="{CE0D296B-0566-43D7-B1CB-81754518C133}"/>
    <cellStyle name="Estilo 1 2 2 2 2 2 9" xfId="17126" xr:uid="{6E06606B-3A77-470E-9D38-ADD94FB4E77A}"/>
    <cellStyle name="Estilo 1 2 2 2 2 3" xfId="17127" xr:uid="{052139EA-805A-4402-9AA5-560033340628}"/>
    <cellStyle name="Estilo 1 2 2 2 2 3 2" xfId="17128" xr:uid="{8B4A5018-4866-4D6F-8708-3DD86ABF5055}"/>
    <cellStyle name="Estilo 1 2 2 2 2 3 3" xfId="17129" xr:uid="{FD0E1996-B812-4573-9933-57D351772885}"/>
    <cellStyle name="Estilo 1 2 2 2 2 3 4" xfId="17130" xr:uid="{CDE9A8C9-9143-40D6-817A-521E71FD770A}"/>
    <cellStyle name="Estilo 1 2 2 2 2 3 5" xfId="17131" xr:uid="{5CB6F15D-D177-430D-A9BB-803D0F39DFA9}"/>
    <cellStyle name="Estilo 1 2 2 2 2 4" xfId="17132" xr:uid="{0389D956-E73E-4FA4-8722-B6B81A5B8140}"/>
    <cellStyle name="Estilo 1 2 2 2 2 4 2" xfId="17133" xr:uid="{BCC92EC7-B928-442E-A454-E72AAEFF6858}"/>
    <cellStyle name="Estilo 1 2 2 2 2 4 3" xfId="17134" xr:uid="{D506872B-A055-438E-AE06-01C4B8CAB740}"/>
    <cellStyle name="Estilo 1 2 2 2 2 4 4" xfId="17135" xr:uid="{EE830B20-C777-4DD5-AFEE-C822C389E4BE}"/>
    <cellStyle name="Estilo 1 2 2 2 2 4 5" xfId="17136" xr:uid="{3646643C-4F69-4200-8C77-733173B8EDDA}"/>
    <cellStyle name="Estilo 1 2 2 2 2 5" xfId="17137" xr:uid="{638C6F37-1B69-47F6-8789-84BDA789DD7B}"/>
    <cellStyle name="Estilo 1 2 2 2 2 6" xfId="17138" xr:uid="{5D9D5567-5222-4272-97D9-AF7B4720B6F0}"/>
    <cellStyle name="Estilo 1 2 2 2 2 7" xfId="17139" xr:uid="{2734758C-BAAD-41B4-85E2-68003D8AE566}"/>
    <cellStyle name="Estilo 1 2 2 2 2 8" xfId="17140" xr:uid="{ED4B7DB4-80C4-4AC6-AA17-D16D5001DC61}"/>
    <cellStyle name="Estilo 1 2 2 2 2 9" xfId="17141" xr:uid="{D1608F4F-A86C-45F4-BD35-4C817DCBE86B}"/>
    <cellStyle name="Estilo 1 2 2 2 3" xfId="17142" xr:uid="{A0F8B9CA-DF6B-48C6-BDF6-0336AF36945D}"/>
    <cellStyle name="Estilo 1 2 2 2 3 10" xfId="17143" xr:uid="{E698C453-E012-4CB1-B640-8B9797373F0E}"/>
    <cellStyle name="Estilo 1 2 2 2 3 2" xfId="17144" xr:uid="{DAE9D4CE-95E8-406A-8DC9-7704842CF453}"/>
    <cellStyle name="Estilo 1 2 2 2 3 2 2" xfId="17145" xr:uid="{34C498F4-B42D-473B-B724-9D6AFAC106A3}"/>
    <cellStyle name="Estilo 1 2 2 2 3 2 2 2" xfId="17146" xr:uid="{E5610D3F-614D-4ED3-946E-F18CA7D040D2}"/>
    <cellStyle name="Estilo 1 2 2 2 3 2 2 3" xfId="17147" xr:uid="{687A1120-9C5B-4F2B-ABFF-99402D027299}"/>
    <cellStyle name="Estilo 1 2 2 2 3 2 2 4" xfId="17148" xr:uid="{C06E39C6-FC06-424F-BCCF-6C3E0366E310}"/>
    <cellStyle name="Estilo 1 2 2 2 3 2 2 5" xfId="17149" xr:uid="{7FFF7034-6768-4331-9F3C-6B6591811E9F}"/>
    <cellStyle name="Estilo 1 2 2 2 3 2 3" xfId="17150" xr:uid="{894971DE-E4DA-427D-A04E-3E5228B396BB}"/>
    <cellStyle name="Estilo 1 2 2 2 3 2 3 2" xfId="17151" xr:uid="{58B6C1AE-032E-472B-9DE7-87D05B40407F}"/>
    <cellStyle name="Estilo 1 2 2 2 3 2 3 3" xfId="17152" xr:uid="{C593A0E7-F070-45CB-B918-F1806E0A904B}"/>
    <cellStyle name="Estilo 1 2 2 2 3 2 3 4" xfId="17153" xr:uid="{61AB9CDB-A844-4AC7-9B01-4DE1890A95B5}"/>
    <cellStyle name="Estilo 1 2 2 2 3 2 3 5" xfId="17154" xr:uid="{5981B87A-CE82-45B8-B7B2-52B0FA6C6B48}"/>
    <cellStyle name="Estilo 1 2 2 2 3 2 4" xfId="17155" xr:uid="{94EF5091-57FF-415F-8871-E6DDA7652F9B}"/>
    <cellStyle name="Estilo 1 2 2 2 3 2 5" xfId="17156" xr:uid="{09BA00C0-819C-4CC5-B9AE-C91FD7E00698}"/>
    <cellStyle name="Estilo 1 2 2 2 3 2 6" xfId="17157" xr:uid="{97CD0121-B163-477E-831B-039685BE7224}"/>
    <cellStyle name="Estilo 1 2 2 2 3 2 7" xfId="17158" xr:uid="{201E6510-9A45-48B1-BDBA-75EE33DA7C44}"/>
    <cellStyle name="Estilo 1 2 2 2 3 2 8" xfId="17159" xr:uid="{2A297A60-2A4C-4545-949F-AD9BB41CD078}"/>
    <cellStyle name="Estilo 1 2 2 2 3 2 9" xfId="17160" xr:uid="{38917142-92EB-4574-A356-E4EC9939807E}"/>
    <cellStyle name="Estilo 1 2 2 2 3 3" xfId="17161" xr:uid="{B04AA58D-4F00-4C8E-9D22-458EC4A2203F}"/>
    <cellStyle name="Estilo 1 2 2 2 3 3 2" xfId="17162" xr:uid="{FC16CEF6-E671-4D12-A7BF-223448FF030A}"/>
    <cellStyle name="Estilo 1 2 2 2 3 3 3" xfId="17163" xr:uid="{5018E7E7-5784-4C7C-A16D-CA8689E5E564}"/>
    <cellStyle name="Estilo 1 2 2 2 3 3 4" xfId="17164" xr:uid="{B34A5FCE-4C0C-475E-91E1-C8D6B0E001AC}"/>
    <cellStyle name="Estilo 1 2 2 2 3 3 5" xfId="17165" xr:uid="{412E4FC5-8350-4633-8C33-A43C8FED8466}"/>
    <cellStyle name="Estilo 1 2 2 2 3 4" xfId="17166" xr:uid="{3CF171F1-B80D-4EED-A2CE-4A994CC5C744}"/>
    <cellStyle name="Estilo 1 2 2 2 3 4 2" xfId="17167" xr:uid="{DA242D81-9487-4DBF-8C73-E0C02D10A43F}"/>
    <cellStyle name="Estilo 1 2 2 2 3 4 3" xfId="17168" xr:uid="{499F1509-94B8-4D32-A6FC-6DAD8475A8FE}"/>
    <cellStyle name="Estilo 1 2 2 2 3 4 4" xfId="17169" xr:uid="{52ED47E0-51A7-4FF3-A048-392A9937827D}"/>
    <cellStyle name="Estilo 1 2 2 2 3 4 5" xfId="17170" xr:uid="{F375F381-AF59-4BBF-9176-A84BE411ADC6}"/>
    <cellStyle name="Estilo 1 2 2 2 3 5" xfId="17171" xr:uid="{4DB017BA-EEB5-4DE8-AAE7-FBD08203D5F2}"/>
    <cellStyle name="Estilo 1 2 2 2 3 6" xfId="17172" xr:uid="{ABA5BBA9-9688-4982-A36E-7C40478A3D65}"/>
    <cellStyle name="Estilo 1 2 2 2 3 7" xfId="17173" xr:uid="{4AFB4C28-BF61-4A3A-9C55-5B9C70729253}"/>
    <cellStyle name="Estilo 1 2 2 2 3 8" xfId="17174" xr:uid="{453CEEFA-E647-464F-BE11-F64DF5E01C9E}"/>
    <cellStyle name="Estilo 1 2 2 2 3 9" xfId="17175" xr:uid="{46AC7ED4-3C61-420F-AA58-67A12E494E3F}"/>
    <cellStyle name="Estilo 1 2 2 2 4" xfId="17176" xr:uid="{7490E055-62E4-493B-9ABC-BDFC60309443}"/>
    <cellStyle name="Estilo 1 2 2 2 4 2" xfId="17177" xr:uid="{5FF6BEEF-EDD6-4694-A3B0-490DA308D186}"/>
    <cellStyle name="Estilo 1 2 2 2 4 2 2" xfId="17178" xr:uid="{B3F0F251-5497-48C2-A3B6-1ADD640E32FA}"/>
    <cellStyle name="Estilo 1 2 2 2 4 2 3" xfId="17179" xr:uid="{EC30B5C1-F72A-481A-8036-DE3F4EF8BA20}"/>
    <cellStyle name="Estilo 1 2 2 2 4 2 4" xfId="17180" xr:uid="{AC4B94A9-A574-4E6A-865A-B150927DB625}"/>
    <cellStyle name="Estilo 1 2 2 2 4 2 5" xfId="17181" xr:uid="{5818E831-C8C6-47AF-AE38-F2AA787775B2}"/>
    <cellStyle name="Estilo 1 2 2 2 4 3" xfId="17182" xr:uid="{2F15A615-AE24-4274-92A9-9A38680DED27}"/>
    <cellStyle name="Estilo 1 2 2 2 4 3 2" xfId="17183" xr:uid="{A35BC16B-04B8-4DA7-98D9-D64D118A42A8}"/>
    <cellStyle name="Estilo 1 2 2 2 4 3 3" xfId="17184" xr:uid="{928437F0-C951-4400-9319-39DD2727E254}"/>
    <cellStyle name="Estilo 1 2 2 2 4 3 4" xfId="17185" xr:uid="{B5B34040-693D-4D6A-9931-C9EF90077539}"/>
    <cellStyle name="Estilo 1 2 2 2 4 3 5" xfId="17186" xr:uid="{31CB8A43-160A-417B-A0B9-318EDEC61F9B}"/>
    <cellStyle name="Estilo 1 2 2 2 4 4" xfId="17187" xr:uid="{A08D4EC8-7FB0-4E80-8B39-78EBC73BA83B}"/>
    <cellStyle name="Estilo 1 2 2 2 4 5" xfId="17188" xr:uid="{9D69E8C7-F85B-4DEC-8598-73C52D12C201}"/>
    <cellStyle name="Estilo 1 2 2 2 4 6" xfId="17189" xr:uid="{1900CC72-3F2F-4DCC-8A83-8DC4FD9FFE7E}"/>
    <cellStyle name="Estilo 1 2 2 2 4 7" xfId="17190" xr:uid="{B543442F-C6FC-4A45-AF50-5B3C2E91A8F2}"/>
    <cellStyle name="Estilo 1 2 2 2 4 8" xfId="17191" xr:uid="{27BEA115-BBDD-4C16-8B2A-919F90676445}"/>
    <cellStyle name="Estilo 1 2 2 2 4 9" xfId="17192" xr:uid="{C918819C-F25B-4B20-A594-329D1639DFF8}"/>
    <cellStyle name="Estilo 1 2 2 3" xfId="17193" xr:uid="{2BDE5199-3360-4EFA-9546-E02E6E4BF9E2}"/>
    <cellStyle name="Estilo 1 2 2 3 10" xfId="17194" xr:uid="{2E8374D5-FFCB-4CA9-873E-46DE3A3135C6}"/>
    <cellStyle name="Estilo 1 2 2 3 2" xfId="17195" xr:uid="{7498F2E2-DCE6-489E-937D-DC48AA52CCF4}"/>
    <cellStyle name="Estilo 1 2 2 3 2 2" xfId="17196" xr:uid="{74610AE9-CAB6-4EF2-B14A-0D7B6B21A3AC}"/>
    <cellStyle name="Estilo 1 2 2 3 2 2 2" xfId="17197" xr:uid="{E7E6CA51-A7BF-409F-990C-99CDE9EA9862}"/>
    <cellStyle name="Estilo 1 2 2 3 2 2 3" xfId="17198" xr:uid="{044FB93A-A5F5-4F03-918E-B8FEBF425612}"/>
    <cellStyle name="Estilo 1 2 2 3 2 2 4" xfId="17199" xr:uid="{91839CF0-5CC7-4AB7-A001-6E1D60B6EC48}"/>
    <cellStyle name="Estilo 1 2 2 3 2 2 5" xfId="17200" xr:uid="{6225E416-403C-45AF-815A-BEEFCFA34913}"/>
    <cellStyle name="Estilo 1 2 2 3 2 3" xfId="17201" xr:uid="{D471C324-15A7-4E13-90BB-AD5D358B7A67}"/>
    <cellStyle name="Estilo 1 2 2 3 2 3 2" xfId="17202" xr:uid="{D9ABD175-3FFD-4488-8FB0-3588FEC9B7B2}"/>
    <cellStyle name="Estilo 1 2 2 3 2 3 3" xfId="17203" xr:uid="{570123D8-BD28-4708-A8C8-F88E260140D4}"/>
    <cellStyle name="Estilo 1 2 2 3 2 3 4" xfId="17204" xr:uid="{B0FC666B-5E2F-4B0B-A85E-D63DBBBACC9D}"/>
    <cellStyle name="Estilo 1 2 2 3 2 3 5" xfId="17205" xr:uid="{6ED560DF-FB87-4FA0-9438-FC268A2CA9A3}"/>
    <cellStyle name="Estilo 1 2 2 3 2 4" xfId="17206" xr:uid="{A7AFA485-4DCF-40E8-A894-F40320CD4506}"/>
    <cellStyle name="Estilo 1 2 2 3 2 5" xfId="17207" xr:uid="{08194363-7B17-4AB2-AE01-3A965D8499F1}"/>
    <cellStyle name="Estilo 1 2 2 3 2 6" xfId="17208" xr:uid="{ACB7F60F-3714-43AC-9838-E4C3E2530749}"/>
    <cellStyle name="Estilo 1 2 2 3 2 7" xfId="17209" xr:uid="{869EF74E-71D1-4665-999A-6B195C778E11}"/>
    <cellStyle name="Estilo 1 2 2 3 2 8" xfId="17210" xr:uid="{91D033B0-EE65-496E-BFB1-C9BC468FF885}"/>
    <cellStyle name="Estilo 1 2 2 3 2 9" xfId="17211" xr:uid="{DCC98E43-5686-44C6-9C73-FBB1FE4304DA}"/>
    <cellStyle name="Estilo 1 2 2 3 3" xfId="17212" xr:uid="{CF742023-0796-4895-B196-0B27658EB9B5}"/>
    <cellStyle name="Estilo 1 2 2 3 3 2" xfId="17213" xr:uid="{1B612058-5B3E-4815-8C55-20A7DAECED6B}"/>
    <cellStyle name="Estilo 1 2 2 3 3 3" xfId="17214" xr:uid="{CF8ECC21-127B-48B8-9313-F124B76CFE34}"/>
    <cellStyle name="Estilo 1 2 2 3 3 4" xfId="17215" xr:uid="{ED9162ED-13E2-47C2-9D70-1235CE8280EC}"/>
    <cellStyle name="Estilo 1 2 2 3 3 5" xfId="17216" xr:uid="{07C4F885-5001-4CAC-A0D2-2505D6944852}"/>
    <cellStyle name="Estilo 1 2 2 3 4" xfId="17217" xr:uid="{0B01DB3E-9304-4B9C-AD61-93F7D7EEF299}"/>
    <cellStyle name="Estilo 1 2 2 3 4 2" xfId="17218" xr:uid="{472DD3CC-5CD9-4E28-BF6D-76F7A11A3470}"/>
    <cellStyle name="Estilo 1 2 2 3 4 3" xfId="17219" xr:uid="{B0B6AC2E-7F0D-48FA-9A3E-EE35042722D2}"/>
    <cellStyle name="Estilo 1 2 2 3 4 4" xfId="17220" xr:uid="{10B3972F-4E47-4F48-9948-16BDA4684D87}"/>
    <cellStyle name="Estilo 1 2 2 3 4 5" xfId="17221" xr:uid="{6A6139F0-252B-431F-85C7-17CEFF5C93F8}"/>
    <cellStyle name="Estilo 1 2 2 3 5" xfId="17222" xr:uid="{1D65B1CB-03B8-4F1B-B12A-634B1C354586}"/>
    <cellStyle name="Estilo 1 2 2 3 6" xfId="17223" xr:uid="{F7856C65-F36C-4FEF-ABAD-73DC4143A0E9}"/>
    <cellStyle name="Estilo 1 2 2 3 7" xfId="17224" xr:uid="{2ED9DB70-CB5C-4B9B-9889-3ED960E3FE1D}"/>
    <cellStyle name="Estilo 1 2 2 3 8" xfId="17225" xr:uid="{EC05EDAB-94E8-4265-A73A-6D73362B70F1}"/>
    <cellStyle name="Estilo 1 2 2 3 9" xfId="17226" xr:uid="{1CF8D477-2D5F-4FFF-8267-A5FB2570A372}"/>
    <cellStyle name="Estilo 1 2 2 4" xfId="17227" xr:uid="{F455ADFB-A0C7-46D6-905A-70EFABCF06D9}"/>
    <cellStyle name="Estilo 1 2 2 4 10" xfId="17228" xr:uid="{E8863F31-D407-497A-8BDF-31229B2BFD4F}"/>
    <cellStyle name="Estilo 1 2 2 4 2" xfId="17229" xr:uid="{4DD8AF3D-754F-4A12-84A9-3C5646D38CEE}"/>
    <cellStyle name="Estilo 1 2 2 4 2 2" xfId="17230" xr:uid="{7B59EBF2-9AB1-4D9C-929F-0328FDD784BA}"/>
    <cellStyle name="Estilo 1 2 2 4 2 2 2" xfId="17231" xr:uid="{4169D2C9-92A9-4809-9ABA-9954A13A5BE3}"/>
    <cellStyle name="Estilo 1 2 2 4 2 2 3" xfId="17232" xr:uid="{19F96AD6-7003-4863-94E7-E6AEACE5D64D}"/>
    <cellStyle name="Estilo 1 2 2 4 2 2 4" xfId="17233" xr:uid="{60975C09-94CF-445D-98AF-B86DBCAC14FF}"/>
    <cellStyle name="Estilo 1 2 2 4 2 2 5" xfId="17234" xr:uid="{18F637BF-7791-4FAF-8683-2DE311D06084}"/>
    <cellStyle name="Estilo 1 2 2 4 2 3" xfId="17235" xr:uid="{B24ECD51-0FC5-46A2-BE35-8989B4A70D31}"/>
    <cellStyle name="Estilo 1 2 2 4 2 3 2" xfId="17236" xr:uid="{F49DED84-2EF4-4CDC-A9C1-5338344992CD}"/>
    <cellStyle name="Estilo 1 2 2 4 2 3 3" xfId="17237" xr:uid="{0414F467-B9E2-4063-ACA7-356D8647AB01}"/>
    <cellStyle name="Estilo 1 2 2 4 2 3 4" xfId="17238" xr:uid="{940DD402-4E81-4FB1-BA76-1FB11C29B42C}"/>
    <cellStyle name="Estilo 1 2 2 4 2 3 5" xfId="17239" xr:uid="{E4CCFE6B-DC54-47BD-B6CD-2F62F940B66D}"/>
    <cellStyle name="Estilo 1 2 2 4 2 4" xfId="17240" xr:uid="{4F01EC16-A579-4267-9B49-EBF24A3060EC}"/>
    <cellStyle name="Estilo 1 2 2 4 2 5" xfId="17241" xr:uid="{B301DA02-1F52-4A86-864F-7105816CE535}"/>
    <cellStyle name="Estilo 1 2 2 4 2 6" xfId="17242" xr:uid="{EE9E10DE-FE5F-464B-9761-89DF900F7259}"/>
    <cellStyle name="Estilo 1 2 2 4 2 7" xfId="17243" xr:uid="{EBC49A3E-32AE-4010-A702-10CE2CF04D9A}"/>
    <cellStyle name="Estilo 1 2 2 4 2 8" xfId="17244" xr:uid="{3EA7BFF4-B9AC-41FF-B0F2-331011914A3B}"/>
    <cellStyle name="Estilo 1 2 2 4 2 9" xfId="17245" xr:uid="{46CA394D-DAF8-4684-9315-B6284790779D}"/>
    <cellStyle name="Estilo 1 2 2 4 3" xfId="17246" xr:uid="{7328D75B-82C4-4BA1-AED7-A2D7C4E3C1FD}"/>
    <cellStyle name="Estilo 1 2 2 4 3 2" xfId="17247" xr:uid="{351F907A-A3A5-4CA1-96A4-19A40559CBF5}"/>
    <cellStyle name="Estilo 1 2 2 4 3 3" xfId="17248" xr:uid="{D0E61721-5000-4C1B-9404-D41CDC21CD34}"/>
    <cellStyle name="Estilo 1 2 2 4 3 4" xfId="17249" xr:uid="{46AAFD95-1EBE-4332-930C-E903C5A4DF77}"/>
    <cellStyle name="Estilo 1 2 2 4 3 5" xfId="17250" xr:uid="{F38FC59D-2937-4635-9DEA-5171E793D894}"/>
    <cellStyle name="Estilo 1 2 2 4 4" xfId="17251" xr:uid="{CF3A65F6-25F8-4EC5-BF83-9392652D9428}"/>
    <cellStyle name="Estilo 1 2 2 4 4 2" xfId="17252" xr:uid="{C4CB7DA2-4E2F-4CAF-97D7-A1A32FD9F34D}"/>
    <cellStyle name="Estilo 1 2 2 4 4 3" xfId="17253" xr:uid="{80D8393D-C77A-4C58-BA85-A6D854204C50}"/>
    <cellStyle name="Estilo 1 2 2 4 4 4" xfId="17254" xr:uid="{BB555765-C6F9-411C-9481-F97276A26407}"/>
    <cellStyle name="Estilo 1 2 2 4 4 5" xfId="17255" xr:uid="{92984213-247A-4808-BF41-83E171339FF2}"/>
    <cellStyle name="Estilo 1 2 2 4 5" xfId="17256" xr:uid="{4CD55F63-33BF-4B43-883D-E8C6736F5019}"/>
    <cellStyle name="Estilo 1 2 2 4 6" xfId="17257" xr:uid="{7D302AB0-ADA2-4D2C-A225-0B28E51204A1}"/>
    <cellStyle name="Estilo 1 2 2 4 7" xfId="17258" xr:uid="{93036518-E130-4B5B-9736-2EBA9758ADC7}"/>
    <cellStyle name="Estilo 1 2 2 4 8" xfId="17259" xr:uid="{FA4A1764-F7F0-4CFC-8A81-FAC10B379A60}"/>
    <cellStyle name="Estilo 1 2 2 4 9" xfId="17260" xr:uid="{7D65EE77-FDA1-473D-A04B-41B27BDC47EC}"/>
    <cellStyle name="Estilo 1 2 2 5" xfId="17261" xr:uid="{88EE783D-DAA0-4F9B-8584-968DDFFCAF2F}"/>
    <cellStyle name="Estilo 1 2 2 5 2" xfId="17262" xr:uid="{0CD8005C-1EC7-4570-84C7-078BBA517E48}"/>
    <cellStyle name="Estilo 1 2 2 5 2 2" xfId="17263" xr:uid="{9BCF143D-3D93-429C-944E-4BBF705FD232}"/>
    <cellStyle name="Estilo 1 2 2 5 2 3" xfId="17264" xr:uid="{3D10B61B-2F95-4978-8790-636425F20B0C}"/>
    <cellStyle name="Estilo 1 2 2 5 2 4" xfId="17265" xr:uid="{EFEB7D14-3250-482B-A9B5-B49EDA5129EC}"/>
    <cellStyle name="Estilo 1 2 2 5 2 5" xfId="17266" xr:uid="{D3DED28D-25D4-466B-B2A0-13788B8A5244}"/>
    <cellStyle name="Estilo 1 2 2 5 3" xfId="17267" xr:uid="{8839CD60-B67A-447E-A3BE-EF134DE0CFD7}"/>
    <cellStyle name="Estilo 1 2 2 5 3 2" xfId="17268" xr:uid="{C27D9063-6186-4346-BB8A-F9603BC8414F}"/>
    <cellStyle name="Estilo 1 2 2 5 3 3" xfId="17269" xr:uid="{D5BCC29C-9D9E-4FBB-A305-CF75C6AAD251}"/>
    <cellStyle name="Estilo 1 2 2 5 3 4" xfId="17270" xr:uid="{5E3CE9BE-0764-4240-A4A5-5BA0A564DC9F}"/>
    <cellStyle name="Estilo 1 2 2 5 3 5" xfId="17271" xr:uid="{90EC1C49-226E-469C-A581-94F72910A6F5}"/>
    <cellStyle name="Estilo 1 2 2 5 4" xfId="17272" xr:uid="{BF777839-42D3-4DF1-9C72-58C8D93C8EDC}"/>
    <cellStyle name="Estilo 1 2 2 5 5" xfId="17273" xr:uid="{B6DE6F9D-C931-46FF-8DFA-AFFB9E3672D9}"/>
    <cellStyle name="Estilo 1 2 2 5 6" xfId="17274" xr:uid="{D5A200B4-46B0-400E-98FB-3AF0F519AB3A}"/>
    <cellStyle name="Estilo 1 2 2 5 7" xfId="17275" xr:uid="{9A032484-2767-46AB-8B4A-B9DC214F5CB9}"/>
    <cellStyle name="Estilo 1 2 2 5 8" xfId="17276" xr:uid="{F0C4B828-2ED7-41F8-8A72-B9E5278287B0}"/>
    <cellStyle name="Estilo 1 2 2 5 9" xfId="17277" xr:uid="{890DA0D1-0925-4733-A149-F5C204C14815}"/>
    <cellStyle name="Estilo 1 2 2 6" xfId="17278" xr:uid="{2E8A10CE-DB16-4978-91F7-9263E571C30E}"/>
    <cellStyle name="Estilo 1 2 2 7" xfId="17279" xr:uid="{710BCC39-3EDA-4178-96C9-BCBFE33704C4}"/>
    <cellStyle name="Estilo 1 2 3" xfId="17105" xr:uid="{85964D54-9D34-4BBD-81A1-272B1F4EE31C}"/>
    <cellStyle name="Estilo 1 3" xfId="5045" xr:uid="{00000000-0005-0000-0000-0000400A0000}"/>
    <cellStyle name="Estilo 1 3 2" xfId="17281" xr:uid="{8C7E2F16-3522-4F23-9E63-6B00F6A03E80}"/>
    <cellStyle name="Estilo 1 3 2 2" xfId="17282" xr:uid="{1AFFF2FA-94EF-48C5-845D-49E5DC5C85AB}"/>
    <cellStyle name="Estilo 1 3 2 2 10" xfId="17283" xr:uid="{C683CF8C-683F-4116-AFC2-73EBF326A5DD}"/>
    <cellStyle name="Estilo 1 3 2 2 2" xfId="17284" xr:uid="{156570DE-111F-4D61-AE49-A59CF4814698}"/>
    <cellStyle name="Estilo 1 3 2 2 2 2" xfId="17285" xr:uid="{4F587559-F2CC-4B26-B354-E1FF8B57E3F5}"/>
    <cellStyle name="Estilo 1 3 2 2 2 2 2" xfId="17286" xr:uid="{0B115404-38E2-4935-8407-5C83AFF795BD}"/>
    <cellStyle name="Estilo 1 3 2 2 2 2 3" xfId="17287" xr:uid="{96966125-0C9D-4025-A2EB-B2FDC3D26525}"/>
    <cellStyle name="Estilo 1 3 2 2 2 2 4" xfId="17288" xr:uid="{4139633F-9810-4E51-AD5E-328B95772AE1}"/>
    <cellStyle name="Estilo 1 3 2 2 2 2 5" xfId="17289" xr:uid="{4EACC8A9-B593-4AAC-A472-C8D27800CA85}"/>
    <cellStyle name="Estilo 1 3 2 2 2 3" xfId="17290" xr:uid="{628A1515-258B-4B77-8906-1B4D5A3C773F}"/>
    <cellStyle name="Estilo 1 3 2 2 2 3 2" xfId="17291" xr:uid="{D2D7998C-9D39-4F13-9456-3E83EE0B77B8}"/>
    <cellStyle name="Estilo 1 3 2 2 2 3 3" xfId="17292" xr:uid="{8C4C9ACB-D8CA-4101-A6C6-92FADD3970C1}"/>
    <cellStyle name="Estilo 1 3 2 2 2 3 4" xfId="17293" xr:uid="{D2B59CFD-C97F-482D-A8C9-8E029993C4E4}"/>
    <cellStyle name="Estilo 1 3 2 2 2 3 5" xfId="17294" xr:uid="{DFCC5229-5609-4952-ADA4-3CE2AA536A27}"/>
    <cellStyle name="Estilo 1 3 2 2 2 4" xfId="17295" xr:uid="{604B57AF-6194-431F-A7AF-05F962325498}"/>
    <cellStyle name="Estilo 1 3 2 2 2 5" xfId="17296" xr:uid="{9387C495-B018-4DF2-8937-474B81DA1E7D}"/>
    <cellStyle name="Estilo 1 3 2 2 2 6" xfId="17297" xr:uid="{04F017E9-A255-4CF0-940F-9D127B4D99D9}"/>
    <cellStyle name="Estilo 1 3 2 2 2 7" xfId="17298" xr:uid="{E4247A2A-8D51-43FF-9968-C65DA4C81DA6}"/>
    <cellStyle name="Estilo 1 3 2 2 2 8" xfId="17299" xr:uid="{39B0A4B7-DD42-4E5A-8E7A-90B98549F6BE}"/>
    <cellStyle name="Estilo 1 3 2 2 2 9" xfId="17300" xr:uid="{B04231B5-E235-4F64-8D8E-85C1CD44F25A}"/>
    <cellStyle name="Estilo 1 3 2 2 3" xfId="17301" xr:uid="{DE904CDA-A46D-447D-90B2-B21FFA77643A}"/>
    <cellStyle name="Estilo 1 3 2 2 3 2" xfId="17302" xr:uid="{91189DFF-30F8-4292-8E62-0C204A084E84}"/>
    <cellStyle name="Estilo 1 3 2 2 3 3" xfId="17303" xr:uid="{85B11F79-8342-4FB3-80C1-E993A739FC3F}"/>
    <cellStyle name="Estilo 1 3 2 2 3 4" xfId="17304" xr:uid="{91C1CB62-2E1D-4909-8346-C78C0CE48BAB}"/>
    <cellStyle name="Estilo 1 3 2 2 3 5" xfId="17305" xr:uid="{06FA8E55-FD59-404B-8E38-B311A8247F63}"/>
    <cellStyle name="Estilo 1 3 2 2 4" xfId="17306" xr:uid="{8C601AE7-04D8-4077-BEF0-01D527F04AE9}"/>
    <cellStyle name="Estilo 1 3 2 2 4 2" xfId="17307" xr:uid="{43F7E49B-CDF6-47DD-A20B-3B31FA394338}"/>
    <cellStyle name="Estilo 1 3 2 2 4 3" xfId="17308" xr:uid="{1AFF9B75-5375-4803-8126-7E01D2CA067C}"/>
    <cellStyle name="Estilo 1 3 2 2 4 4" xfId="17309" xr:uid="{4591C5E9-461F-445D-A2F1-211B619601C2}"/>
    <cellStyle name="Estilo 1 3 2 2 4 5" xfId="17310" xr:uid="{A7A474D9-812D-49D3-B78A-78B190F9FE69}"/>
    <cellStyle name="Estilo 1 3 2 2 5" xfId="17311" xr:uid="{F34AE6F1-EA49-4B42-AD78-C51171052908}"/>
    <cellStyle name="Estilo 1 3 2 2 6" xfId="17312" xr:uid="{70851B29-2F43-49AB-9AD3-6C4345216D91}"/>
    <cellStyle name="Estilo 1 3 2 2 7" xfId="17313" xr:uid="{006D2074-209E-4377-A3DC-74EEF8C16603}"/>
    <cellStyle name="Estilo 1 3 2 2 8" xfId="17314" xr:uid="{69EBBF6D-76C9-4E08-84A6-AEEDF9F68193}"/>
    <cellStyle name="Estilo 1 3 2 2 9" xfId="17315" xr:uid="{6B865D65-81A5-4679-9D64-2664955BE681}"/>
    <cellStyle name="Estilo 1 3 2 3" xfId="17316" xr:uid="{D6743D35-D00F-4CF3-82CA-81EE88C14140}"/>
    <cellStyle name="Estilo 1 3 2 3 10" xfId="17317" xr:uid="{0675204C-585F-416A-8D3F-A360B998C9AE}"/>
    <cellStyle name="Estilo 1 3 2 3 2" xfId="17318" xr:uid="{479EA664-FE3E-4D4D-92E6-C99738CC2EEF}"/>
    <cellStyle name="Estilo 1 3 2 3 2 2" xfId="17319" xr:uid="{A3DB4399-42F9-41ED-9C73-FFB734B28AB0}"/>
    <cellStyle name="Estilo 1 3 2 3 2 2 2" xfId="17320" xr:uid="{4C8005B0-BE22-4EA5-86FA-87539AE5069F}"/>
    <cellStyle name="Estilo 1 3 2 3 2 2 3" xfId="17321" xr:uid="{DF64A699-06FE-4EE5-B0E7-6D625F61A8D5}"/>
    <cellStyle name="Estilo 1 3 2 3 2 2 4" xfId="17322" xr:uid="{FD3256C9-4534-4D8E-A548-029FE00BF3BE}"/>
    <cellStyle name="Estilo 1 3 2 3 2 2 5" xfId="17323" xr:uid="{8524F67C-4471-4C1F-8E5E-DC99F48EF0A2}"/>
    <cellStyle name="Estilo 1 3 2 3 2 3" xfId="17324" xr:uid="{EB5441CB-7044-4E54-8F32-6A743A85288D}"/>
    <cellStyle name="Estilo 1 3 2 3 2 3 2" xfId="17325" xr:uid="{915E72A0-E8AF-42A7-BF6B-D5F06490125F}"/>
    <cellStyle name="Estilo 1 3 2 3 2 3 3" xfId="17326" xr:uid="{103241BD-51BD-45D0-893E-477C4C560DCE}"/>
    <cellStyle name="Estilo 1 3 2 3 2 3 4" xfId="17327" xr:uid="{403510F9-DF7B-430F-9C7D-F3BDA8C2B0BB}"/>
    <cellStyle name="Estilo 1 3 2 3 2 3 5" xfId="17328" xr:uid="{C39ED49F-B25D-4234-93EE-440A6E881315}"/>
    <cellStyle name="Estilo 1 3 2 3 2 4" xfId="17329" xr:uid="{1A8189BC-2274-40D8-89F3-310F6A0E71DC}"/>
    <cellStyle name="Estilo 1 3 2 3 2 5" xfId="17330" xr:uid="{F0515038-8F26-4571-991F-E1FEB3379EDF}"/>
    <cellStyle name="Estilo 1 3 2 3 2 6" xfId="17331" xr:uid="{C7D3DD27-0E96-4B37-A5CA-48AEC5D94ACB}"/>
    <cellStyle name="Estilo 1 3 2 3 2 7" xfId="17332" xr:uid="{8DD804F9-9C62-4A30-8CF9-38573091E18B}"/>
    <cellStyle name="Estilo 1 3 2 3 2 8" xfId="17333" xr:uid="{F8D96869-58BF-4079-AB3B-3A0B589313D8}"/>
    <cellStyle name="Estilo 1 3 2 3 2 9" xfId="17334" xr:uid="{40D3C927-B42C-4775-8485-644523B6B2D3}"/>
    <cellStyle name="Estilo 1 3 2 3 3" xfId="17335" xr:uid="{C75E4259-7E8B-4C69-874C-7593A0219082}"/>
    <cellStyle name="Estilo 1 3 2 3 3 2" xfId="17336" xr:uid="{B7D7FB27-8FD6-400A-B1A3-490DDD9D5441}"/>
    <cellStyle name="Estilo 1 3 2 3 3 3" xfId="17337" xr:uid="{79D66C62-9588-49D7-BB39-07A8E21D6D6F}"/>
    <cellStyle name="Estilo 1 3 2 3 3 4" xfId="17338" xr:uid="{31EB3F37-DFD6-4C59-B50D-62C4C5E91E5B}"/>
    <cellStyle name="Estilo 1 3 2 3 3 5" xfId="17339" xr:uid="{71D093AF-64E4-4D16-9087-268067BD2513}"/>
    <cellStyle name="Estilo 1 3 2 3 4" xfId="17340" xr:uid="{4B2A2256-526C-45E2-84DB-D987A4784A4B}"/>
    <cellStyle name="Estilo 1 3 2 3 4 2" xfId="17341" xr:uid="{B0175210-435A-49E0-834F-02423CAB6065}"/>
    <cellStyle name="Estilo 1 3 2 3 4 3" xfId="17342" xr:uid="{5D95853B-318C-455B-96D7-80FCE57E6720}"/>
    <cellStyle name="Estilo 1 3 2 3 4 4" xfId="17343" xr:uid="{9037C8BD-1D4E-4445-9E0E-0049778F5CBD}"/>
    <cellStyle name="Estilo 1 3 2 3 4 5" xfId="17344" xr:uid="{D45DABC4-E77C-4EFC-BD87-74F18BC7931A}"/>
    <cellStyle name="Estilo 1 3 2 3 5" xfId="17345" xr:uid="{F00675DC-5D83-4553-9067-ABC32F3F2082}"/>
    <cellStyle name="Estilo 1 3 2 3 6" xfId="17346" xr:uid="{D372262C-6833-42A0-9BFC-9766FF423209}"/>
    <cellStyle name="Estilo 1 3 2 3 7" xfId="17347" xr:uid="{A291F0AB-6969-4C93-95F3-D4FDA02BF824}"/>
    <cellStyle name="Estilo 1 3 2 3 8" xfId="17348" xr:uid="{6DAB76D6-AF31-4E22-8FD8-1A351B819C42}"/>
    <cellStyle name="Estilo 1 3 2 3 9" xfId="17349" xr:uid="{8EDF5806-D9D2-4791-9AF3-80BA6FE79234}"/>
    <cellStyle name="Estilo 1 3 2 4" xfId="17350" xr:uid="{B2405257-278D-4D63-80C3-70489EC3D0BB}"/>
    <cellStyle name="Estilo 1 3 2 4 2" xfId="17351" xr:uid="{B576F519-D099-4F54-80CA-E584917C5F93}"/>
    <cellStyle name="Estilo 1 3 2 4 2 2" xfId="17352" xr:uid="{6A394F98-B36E-4481-8C98-B3EB77D217FC}"/>
    <cellStyle name="Estilo 1 3 2 4 2 3" xfId="17353" xr:uid="{C5685061-D6AB-44A9-8B42-E7F4773C9F3D}"/>
    <cellStyle name="Estilo 1 3 2 4 2 4" xfId="17354" xr:uid="{B63A9EA8-B848-4766-95C0-B4C2E7B6394D}"/>
    <cellStyle name="Estilo 1 3 2 4 2 5" xfId="17355" xr:uid="{9D95D3B9-6B6E-4A34-AA2F-E73B115F60DF}"/>
    <cellStyle name="Estilo 1 3 2 4 3" xfId="17356" xr:uid="{42C2CEB1-8F81-4FB7-B88D-784E6E340CC0}"/>
    <cellStyle name="Estilo 1 3 2 4 3 2" xfId="17357" xr:uid="{A77EEAC9-BD06-4C85-9ABE-F22531EF1F10}"/>
    <cellStyle name="Estilo 1 3 2 4 3 3" xfId="17358" xr:uid="{AB2E9BC9-79C8-464E-B0A0-6B20F1D1900D}"/>
    <cellStyle name="Estilo 1 3 2 4 3 4" xfId="17359" xr:uid="{AA31BA6C-9C7E-4E1C-9CC7-24D3ED6712AF}"/>
    <cellStyle name="Estilo 1 3 2 4 3 5" xfId="17360" xr:uid="{AE9A9CCB-76B0-4A2C-A859-BBD6995F9622}"/>
    <cellStyle name="Estilo 1 3 2 4 4" xfId="17361" xr:uid="{CFAAFA7A-DC2E-4059-B4C5-71FBF426A8DC}"/>
    <cellStyle name="Estilo 1 3 2 4 5" xfId="17362" xr:uid="{1B9C08F0-EE8F-45DD-B736-EA55A70B8F2A}"/>
    <cellStyle name="Estilo 1 3 2 4 6" xfId="17363" xr:uid="{7825FAC3-65BC-46F7-A41B-3D5A63ABD9DF}"/>
    <cellStyle name="Estilo 1 3 2 4 7" xfId="17364" xr:uid="{8FC46B38-3F71-4C37-8B96-C6FB20CF6C26}"/>
    <cellStyle name="Estilo 1 3 2 4 8" xfId="17365" xr:uid="{706D45F1-1DD3-4992-A3CA-41E158A91531}"/>
    <cellStyle name="Estilo 1 3 2 4 9" xfId="17366" xr:uid="{AF65C3E5-3779-4E2F-AF4D-31F9EBF5DD3E}"/>
    <cellStyle name="Estilo 1 3 3" xfId="17367" xr:uid="{6EEA540E-3E82-460A-A168-33DDAD762A5C}"/>
    <cellStyle name="Estilo 1 3 3 10" xfId="17368" xr:uid="{9006F4A9-1C24-47FE-A5A8-4719B6A899C9}"/>
    <cellStyle name="Estilo 1 3 3 2" xfId="17369" xr:uid="{3FDDFF12-8E5E-4AD3-86AB-CCF01993FC2D}"/>
    <cellStyle name="Estilo 1 3 3 2 2" xfId="17370" xr:uid="{DEEA977A-EA76-4356-8DF1-AD80E2BA872B}"/>
    <cellStyle name="Estilo 1 3 3 2 2 2" xfId="17371" xr:uid="{477BDFD2-6072-47EC-B74C-1F6193418864}"/>
    <cellStyle name="Estilo 1 3 3 2 2 3" xfId="17372" xr:uid="{A4588D93-99AA-4CDE-BC1C-24A0C29568A3}"/>
    <cellStyle name="Estilo 1 3 3 2 2 4" xfId="17373" xr:uid="{24B675EC-76B2-4B1B-B14B-5A467AB712C8}"/>
    <cellStyle name="Estilo 1 3 3 2 2 5" xfId="17374" xr:uid="{E1DDF2F0-55C9-4E49-A627-1F790A462B80}"/>
    <cellStyle name="Estilo 1 3 3 2 3" xfId="17375" xr:uid="{FB7FB9E2-C4A2-4D82-BB63-05794CB3AE1F}"/>
    <cellStyle name="Estilo 1 3 3 2 3 2" xfId="17376" xr:uid="{09FC36E1-B9EA-49D0-B8F1-050BFDA98202}"/>
    <cellStyle name="Estilo 1 3 3 2 3 3" xfId="17377" xr:uid="{C89406E5-42BE-4E3B-9D84-AA30A1072F82}"/>
    <cellStyle name="Estilo 1 3 3 2 3 4" xfId="17378" xr:uid="{ACA30784-BEDA-429C-9A0A-6078F59AD683}"/>
    <cellStyle name="Estilo 1 3 3 2 3 5" xfId="17379" xr:uid="{373D28C8-898E-4C90-981C-DEBFCB746FA7}"/>
    <cellStyle name="Estilo 1 3 3 2 4" xfId="17380" xr:uid="{7CC49FA8-57E1-4DD4-8DDA-72F200281A85}"/>
    <cellStyle name="Estilo 1 3 3 2 5" xfId="17381" xr:uid="{14C99C50-5BE5-4B7C-A0EC-D7D2CF1F6C39}"/>
    <cellStyle name="Estilo 1 3 3 2 6" xfId="17382" xr:uid="{E35D8BD5-48A8-4D62-BD7B-BA11ABB0C785}"/>
    <cellStyle name="Estilo 1 3 3 2 7" xfId="17383" xr:uid="{C4139CB9-B259-4107-BDE7-DD773361E30A}"/>
    <cellStyle name="Estilo 1 3 3 2 8" xfId="17384" xr:uid="{5BA92587-A003-450E-8AC4-98B4F62575B6}"/>
    <cellStyle name="Estilo 1 3 3 2 9" xfId="17385" xr:uid="{E03DB1EF-8DA3-412F-B856-2A6539CF6C3C}"/>
    <cellStyle name="Estilo 1 3 3 3" xfId="17386" xr:uid="{E0B07948-E669-47CD-9B9A-288DD87CED76}"/>
    <cellStyle name="Estilo 1 3 3 3 2" xfId="17387" xr:uid="{54172E9A-00C9-4679-9220-507091DE72C7}"/>
    <cellStyle name="Estilo 1 3 3 3 3" xfId="17388" xr:uid="{36FEDCB7-4C46-4A12-AC82-D18099D38E40}"/>
    <cellStyle name="Estilo 1 3 3 3 4" xfId="17389" xr:uid="{B47193BE-5202-4BCB-AEE8-92A50C89FCA8}"/>
    <cellStyle name="Estilo 1 3 3 3 5" xfId="17390" xr:uid="{D605249F-7ADE-48B8-8E78-FF0345530C30}"/>
    <cellStyle name="Estilo 1 3 3 4" xfId="17391" xr:uid="{9B44A310-D805-439F-8181-AE99D661D3C7}"/>
    <cellStyle name="Estilo 1 3 3 4 2" xfId="17392" xr:uid="{12452A5E-167C-4AD3-A177-69D2292D99D3}"/>
    <cellStyle name="Estilo 1 3 3 4 3" xfId="17393" xr:uid="{0CCEE012-A564-4A37-848A-5069AB322A36}"/>
    <cellStyle name="Estilo 1 3 3 4 4" xfId="17394" xr:uid="{5FFA7F57-D9D5-46D3-AC07-4610C9F078F3}"/>
    <cellStyle name="Estilo 1 3 3 4 5" xfId="17395" xr:uid="{62267649-6A48-4D3F-8E1F-83FA7095BE46}"/>
    <cellStyle name="Estilo 1 3 3 5" xfId="17396" xr:uid="{AF29179A-D278-4DF5-A31C-14D729283950}"/>
    <cellStyle name="Estilo 1 3 3 6" xfId="17397" xr:uid="{3F89E3D7-F292-43EC-B933-118008D83264}"/>
    <cellStyle name="Estilo 1 3 3 7" xfId="17398" xr:uid="{12996551-0391-43E4-A6CD-29DBBB259E56}"/>
    <cellStyle name="Estilo 1 3 3 8" xfId="17399" xr:uid="{C30D5BAE-119D-4107-9943-75E10A4F2A41}"/>
    <cellStyle name="Estilo 1 3 3 9" xfId="17400" xr:uid="{A3BD29D8-4280-4603-AF69-C9E6AC215E55}"/>
    <cellStyle name="Estilo 1 3 4" xfId="17401" xr:uid="{0994B5CE-7173-453F-92E3-E2032DA8B6AD}"/>
    <cellStyle name="Estilo 1 3 4 10" xfId="17402" xr:uid="{AC7A88AE-BD3F-47BF-88E1-0590337BC2D8}"/>
    <cellStyle name="Estilo 1 3 4 2" xfId="17403" xr:uid="{98775004-928C-4502-9F42-520A3D3F0C5A}"/>
    <cellStyle name="Estilo 1 3 4 2 2" xfId="17404" xr:uid="{DF5E40CB-61BB-4A39-AA37-276F76E0EBB2}"/>
    <cellStyle name="Estilo 1 3 4 2 2 2" xfId="17405" xr:uid="{2A793E3E-1D16-4ADE-A528-789174DCDD5F}"/>
    <cellStyle name="Estilo 1 3 4 2 2 3" xfId="17406" xr:uid="{95A59349-C880-4765-945B-EDB11F68FF5D}"/>
    <cellStyle name="Estilo 1 3 4 2 2 4" xfId="17407" xr:uid="{A50E71FD-F8E5-477C-AD40-BA5FEEAA1535}"/>
    <cellStyle name="Estilo 1 3 4 2 2 5" xfId="17408" xr:uid="{8CDD44D3-43C9-4CD8-ABCA-96E145FA871B}"/>
    <cellStyle name="Estilo 1 3 4 2 3" xfId="17409" xr:uid="{3D8C665C-B744-492D-9EA1-CD6ECBA6DA8C}"/>
    <cellStyle name="Estilo 1 3 4 2 3 2" xfId="17410" xr:uid="{8A857BF7-A3FE-4E34-B922-25D39F93C07F}"/>
    <cellStyle name="Estilo 1 3 4 2 3 3" xfId="17411" xr:uid="{FCAB3EAA-25C3-467C-B13D-78AE42F16F00}"/>
    <cellStyle name="Estilo 1 3 4 2 3 4" xfId="17412" xr:uid="{F9FDB7D2-1B2D-433D-9206-04C0CD3D6C60}"/>
    <cellStyle name="Estilo 1 3 4 2 3 5" xfId="17413" xr:uid="{46BA2E75-8096-4CA8-9BC5-B0DB19CA4EDE}"/>
    <cellStyle name="Estilo 1 3 4 2 4" xfId="17414" xr:uid="{73B0C72D-4C15-464C-AAEC-A737A5FAE1A3}"/>
    <cellStyle name="Estilo 1 3 4 2 5" xfId="17415" xr:uid="{CA0235FE-B0D6-4BEB-BDB8-CDB66E7ABB4E}"/>
    <cellStyle name="Estilo 1 3 4 2 6" xfId="17416" xr:uid="{5523420D-559B-47BD-803C-611371B7C9FD}"/>
    <cellStyle name="Estilo 1 3 4 2 7" xfId="17417" xr:uid="{D83BC51B-2D5D-42B2-913C-52816E3ED010}"/>
    <cellStyle name="Estilo 1 3 4 2 8" xfId="17418" xr:uid="{932727EE-8CE3-46C4-B581-27C5E067F71E}"/>
    <cellStyle name="Estilo 1 3 4 2 9" xfId="17419" xr:uid="{4AD33D94-9C64-425A-AB6F-E17608D835EC}"/>
    <cellStyle name="Estilo 1 3 4 3" xfId="17420" xr:uid="{0B4F4F7D-1DF1-4777-96B7-524B33013B2F}"/>
    <cellStyle name="Estilo 1 3 4 3 2" xfId="17421" xr:uid="{C8EC799A-2E26-4F1B-A564-74FC4DFD27A3}"/>
    <cellStyle name="Estilo 1 3 4 3 3" xfId="17422" xr:uid="{3EEC06FC-565C-4E75-8175-CE98A617AEE6}"/>
    <cellStyle name="Estilo 1 3 4 3 4" xfId="17423" xr:uid="{588BA9FF-B92B-431C-8677-C53ED08F1E03}"/>
    <cellStyle name="Estilo 1 3 4 3 5" xfId="17424" xr:uid="{0C6E7F3D-0754-48FA-9085-9E4443A70BD3}"/>
    <cellStyle name="Estilo 1 3 4 4" xfId="17425" xr:uid="{3BC04ABA-C19F-4E53-9DDC-DBBF70A3299B}"/>
    <cellStyle name="Estilo 1 3 4 4 2" xfId="17426" xr:uid="{CAD06EFE-75BA-4DE7-BBB1-26A66C0E6E06}"/>
    <cellStyle name="Estilo 1 3 4 4 3" xfId="17427" xr:uid="{3FF381C9-946A-41A0-96FC-DE41DFECE794}"/>
    <cellStyle name="Estilo 1 3 4 4 4" xfId="17428" xr:uid="{740997B3-0E46-4C91-BDB3-6E7441EF0339}"/>
    <cellStyle name="Estilo 1 3 4 4 5" xfId="17429" xr:uid="{034ECF7B-1179-48EB-9470-01D101B8142A}"/>
    <cellStyle name="Estilo 1 3 4 5" xfId="17430" xr:uid="{DC9A6B9E-CE63-42A6-8B4D-806ECDEDC5BE}"/>
    <cellStyle name="Estilo 1 3 4 6" xfId="17431" xr:uid="{618CB4DF-8CDF-494A-A1E7-29AB65A80BEB}"/>
    <cellStyle name="Estilo 1 3 4 7" xfId="17432" xr:uid="{29658363-8E08-46C2-BC80-F0A27709D5F8}"/>
    <cellStyle name="Estilo 1 3 4 8" xfId="17433" xr:uid="{C674B613-70B3-4582-9B83-2A33FF592C1D}"/>
    <cellStyle name="Estilo 1 3 4 9" xfId="17434" xr:uid="{C6813319-1CE7-4B52-918C-3BEACDED2A1F}"/>
    <cellStyle name="Estilo 1 3 5" xfId="17435" xr:uid="{C526536B-0F2A-48F5-8C8B-A6AAF46071C6}"/>
    <cellStyle name="Estilo 1 3 5 2" xfId="17436" xr:uid="{8CA60682-C104-45DA-A79C-13F2EEE3A3CA}"/>
    <cellStyle name="Estilo 1 3 5 2 2" xfId="17437" xr:uid="{CEA78D1E-27A4-4C3A-93AC-9B1D67173DC7}"/>
    <cellStyle name="Estilo 1 3 5 2 3" xfId="17438" xr:uid="{6D56B996-ADEE-4CB8-A9CD-B29DDB828140}"/>
    <cellStyle name="Estilo 1 3 5 2 4" xfId="17439" xr:uid="{BF024D94-2F20-4946-81B8-1704931E7E6F}"/>
    <cellStyle name="Estilo 1 3 5 2 5" xfId="17440" xr:uid="{0BAEA1F2-222C-4D9F-B19E-494ECA551E52}"/>
    <cellStyle name="Estilo 1 3 5 3" xfId="17441" xr:uid="{41C5D581-BAF9-4959-9E82-6EECAEA68020}"/>
    <cellStyle name="Estilo 1 3 5 3 2" xfId="17442" xr:uid="{3968768B-4F31-42FB-B425-62428C98F144}"/>
    <cellStyle name="Estilo 1 3 5 3 3" xfId="17443" xr:uid="{952BE33D-0D6A-4AED-8515-9BB3063EC8F4}"/>
    <cellStyle name="Estilo 1 3 5 3 4" xfId="17444" xr:uid="{870D57BA-3DFB-4533-8D23-0EAA0FE0A0A7}"/>
    <cellStyle name="Estilo 1 3 5 3 5" xfId="17445" xr:uid="{B94F4287-44B6-4EA4-A5B3-FC1D43451500}"/>
    <cellStyle name="Estilo 1 3 5 4" xfId="17446" xr:uid="{17AD0148-E8E6-4430-83B5-EB50618917B3}"/>
    <cellStyle name="Estilo 1 3 5 5" xfId="17447" xr:uid="{8DF0E73C-55EF-45AC-B256-A741DEDE2DEE}"/>
    <cellStyle name="Estilo 1 3 5 6" xfId="17448" xr:uid="{5F17E414-6999-4861-9D14-033BD5987C14}"/>
    <cellStyle name="Estilo 1 3 5 7" xfId="17449" xr:uid="{88381722-43DA-43BF-BA50-0A01405FF805}"/>
    <cellStyle name="Estilo 1 3 5 8" xfId="17450" xr:uid="{6DA94007-0EC8-463D-B699-F6ED7A925623}"/>
    <cellStyle name="Estilo 1 3 5 9" xfId="17451" xr:uid="{CE43520B-01FE-4FAD-861B-B1E616964A20}"/>
    <cellStyle name="Estilo 1 3 6" xfId="17452" xr:uid="{CC1F2136-66B5-45C9-AC8F-1A07A1841BC0}"/>
    <cellStyle name="Estilo 1 3 7" xfId="17453" xr:uid="{87635A20-5AE2-411B-B818-F5810FE0DB4D}"/>
    <cellStyle name="Estilo 1 3 8" xfId="17280" xr:uid="{D13A2DBC-772B-45DA-BDED-861D64709E6B}"/>
    <cellStyle name="Estilo 1 4" xfId="5362" xr:uid="{00000000-0005-0000-0000-0000410A0000}"/>
    <cellStyle name="Estilo 1 4 2" xfId="17454" xr:uid="{E16FB80F-5481-4849-A6E0-B236AAAC5141}"/>
    <cellStyle name="Estilo 1 5" xfId="17104" xr:uid="{31F6F744-88C3-4857-9162-F4E1E539A586}"/>
    <cellStyle name="Estilo 2" xfId="5363" xr:uid="{00000000-0005-0000-0000-0000420A0000}"/>
    <cellStyle name="Euro" xfId="58" xr:uid="{00000000-0005-0000-0000-0000430A0000}"/>
    <cellStyle name="Euro 10" xfId="999" xr:uid="{00000000-0005-0000-0000-0000440A0000}"/>
    <cellStyle name="Euro 11" xfId="1000" xr:uid="{00000000-0005-0000-0000-0000450A0000}"/>
    <cellStyle name="Euro 12" xfId="1001" xr:uid="{00000000-0005-0000-0000-0000460A0000}"/>
    <cellStyle name="Euro 13" xfId="1002" xr:uid="{00000000-0005-0000-0000-0000470A0000}"/>
    <cellStyle name="Euro 14" xfId="1003" xr:uid="{00000000-0005-0000-0000-0000480A0000}"/>
    <cellStyle name="Euro 15" xfId="1004" xr:uid="{00000000-0005-0000-0000-0000490A0000}"/>
    <cellStyle name="Euro 16" xfId="1005" xr:uid="{00000000-0005-0000-0000-00004A0A0000}"/>
    <cellStyle name="Euro 17" xfId="1006" xr:uid="{00000000-0005-0000-0000-00004B0A0000}"/>
    <cellStyle name="Euro 18" xfId="1007" xr:uid="{00000000-0005-0000-0000-00004C0A0000}"/>
    <cellStyle name="Euro 19" xfId="1008" xr:uid="{00000000-0005-0000-0000-00004D0A0000}"/>
    <cellStyle name="Euro 2" xfId="122" xr:uid="{00000000-0005-0000-0000-00004E0A0000}"/>
    <cellStyle name="Euro 2 2" xfId="1010" xr:uid="{00000000-0005-0000-0000-00004F0A0000}"/>
    <cellStyle name="Euro 2 3" xfId="1009" xr:uid="{00000000-0005-0000-0000-0000500A0000}"/>
    <cellStyle name="Euro 2 3 2" xfId="10555" xr:uid="{00000000-0005-0000-0000-0000510A0000}"/>
    <cellStyle name="Euro 2 4" xfId="15403" xr:uid="{C503E57F-2AAC-4D74-A087-1F824F69657F}"/>
    <cellStyle name="Euro 20" xfId="1011" xr:uid="{00000000-0005-0000-0000-0000520A0000}"/>
    <cellStyle name="Euro 21" xfId="1012" xr:uid="{00000000-0005-0000-0000-0000530A0000}"/>
    <cellStyle name="Euro 22" xfId="1013" xr:uid="{00000000-0005-0000-0000-0000540A0000}"/>
    <cellStyle name="Euro 23" xfId="1014" xr:uid="{00000000-0005-0000-0000-0000550A0000}"/>
    <cellStyle name="Euro 24" xfId="1015" xr:uid="{00000000-0005-0000-0000-0000560A0000}"/>
    <cellStyle name="Euro 25" xfId="1016" xr:uid="{00000000-0005-0000-0000-0000570A0000}"/>
    <cellStyle name="Euro 26" xfId="1017" xr:uid="{00000000-0005-0000-0000-0000580A0000}"/>
    <cellStyle name="Euro 27" xfId="1018" xr:uid="{00000000-0005-0000-0000-0000590A0000}"/>
    <cellStyle name="Euro 28" xfId="1019" xr:uid="{00000000-0005-0000-0000-00005A0A0000}"/>
    <cellStyle name="Euro 29" xfId="1020" xr:uid="{00000000-0005-0000-0000-00005B0A0000}"/>
    <cellStyle name="Euro 3" xfId="119" xr:uid="{00000000-0005-0000-0000-00005C0A0000}"/>
    <cellStyle name="Euro 3 2" xfId="1022" xr:uid="{00000000-0005-0000-0000-00005D0A0000}"/>
    <cellStyle name="Euro 3 3" xfId="1021" xr:uid="{00000000-0005-0000-0000-00005E0A0000}"/>
    <cellStyle name="Euro 30" xfId="1023" xr:uid="{00000000-0005-0000-0000-00005F0A0000}"/>
    <cellStyle name="Euro 31" xfId="1024" xr:uid="{00000000-0005-0000-0000-0000600A0000}"/>
    <cellStyle name="Euro 32" xfId="1025" xr:uid="{00000000-0005-0000-0000-0000610A0000}"/>
    <cellStyle name="Euro 33" xfId="1026" xr:uid="{00000000-0005-0000-0000-0000620A0000}"/>
    <cellStyle name="Euro 34" xfId="1027" xr:uid="{00000000-0005-0000-0000-0000630A0000}"/>
    <cellStyle name="Euro 35" xfId="1028" xr:uid="{00000000-0005-0000-0000-0000640A0000}"/>
    <cellStyle name="Euro 36" xfId="1029" xr:uid="{00000000-0005-0000-0000-0000650A0000}"/>
    <cellStyle name="Euro 37" xfId="1030" xr:uid="{00000000-0005-0000-0000-0000660A0000}"/>
    <cellStyle name="Euro 38" xfId="1031" xr:uid="{00000000-0005-0000-0000-0000670A0000}"/>
    <cellStyle name="Euro 39" xfId="1032" xr:uid="{00000000-0005-0000-0000-0000680A0000}"/>
    <cellStyle name="Euro 4" xfId="1033" xr:uid="{00000000-0005-0000-0000-0000690A0000}"/>
    <cellStyle name="Euro 4 2" xfId="1034" xr:uid="{00000000-0005-0000-0000-00006A0A0000}"/>
    <cellStyle name="Euro 40" xfId="1035" xr:uid="{00000000-0005-0000-0000-00006B0A0000}"/>
    <cellStyle name="Euro 41" xfId="1036" xr:uid="{00000000-0005-0000-0000-00006C0A0000}"/>
    <cellStyle name="Euro 42" xfId="1037" xr:uid="{00000000-0005-0000-0000-00006D0A0000}"/>
    <cellStyle name="Euro 43" xfId="998" xr:uid="{00000000-0005-0000-0000-00006E0A0000}"/>
    <cellStyle name="Euro 44" xfId="5364" xr:uid="{00000000-0005-0000-0000-00006F0A0000}"/>
    <cellStyle name="Euro 45" xfId="15278" xr:uid="{B747504E-45D6-4DC4-8FFE-93DDB2528B92}"/>
    <cellStyle name="Euro 5" xfId="1038" xr:uid="{00000000-0005-0000-0000-0000700A0000}"/>
    <cellStyle name="Euro 6" xfId="1039" xr:uid="{00000000-0005-0000-0000-0000710A0000}"/>
    <cellStyle name="Euro 7" xfId="1040" xr:uid="{00000000-0005-0000-0000-0000720A0000}"/>
    <cellStyle name="Euro 8" xfId="1041" xr:uid="{00000000-0005-0000-0000-0000730A0000}"/>
    <cellStyle name="Euro 9" xfId="1042" xr:uid="{00000000-0005-0000-0000-0000740A0000}"/>
    <cellStyle name="Explanatory Text" xfId="59" xr:uid="{00000000-0005-0000-0000-0000750A0000}"/>
    <cellStyle name="Explanatory Text 2" xfId="15279" xr:uid="{6B638302-F7B5-4FFB-B07B-42927F1301F2}"/>
    <cellStyle name="EY House" xfId="1043" xr:uid="{00000000-0005-0000-0000-0000760A0000}"/>
    <cellStyle name="f" xfId="1044" xr:uid="{00000000-0005-0000-0000-0000770A0000}"/>
    <cellStyle name="F2" xfId="1045" xr:uid="{00000000-0005-0000-0000-0000780A0000}"/>
    <cellStyle name="F2 2" xfId="5365" xr:uid="{00000000-0005-0000-0000-0000790A0000}"/>
    <cellStyle name="F3" xfId="1046" xr:uid="{00000000-0005-0000-0000-00007A0A0000}"/>
    <cellStyle name="F3 2" xfId="5366" xr:uid="{00000000-0005-0000-0000-00007B0A0000}"/>
    <cellStyle name="F4" xfId="1047" xr:uid="{00000000-0005-0000-0000-00007C0A0000}"/>
    <cellStyle name="F4 2" xfId="5367" xr:uid="{00000000-0005-0000-0000-00007D0A0000}"/>
    <cellStyle name="F5" xfId="1048" xr:uid="{00000000-0005-0000-0000-00007E0A0000}"/>
    <cellStyle name="F5 2" xfId="5368" xr:uid="{00000000-0005-0000-0000-00007F0A0000}"/>
    <cellStyle name="F6" xfId="1049" xr:uid="{00000000-0005-0000-0000-0000800A0000}"/>
    <cellStyle name="F6 2" xfId="5369" xr:uid="{00000000-0005-0000-0000-0000810A0000}"/>
    <cellStyle name="F7" xfId="1050" xr:uid="{00000000-0005-0000-0000-0000820A0000}"/>
    <cellStyle name="F7 2" xfId="5370" xr:uid="{00000000-0005-0000-0000-0000830A0000}"/>
    <cellStyle name="F8" xfId="1051" xr:uid="{00000000-0005-0000-0000-0000840A0000}"/>
    <cellStyle name="F8 2" xfId="5371" xr:uid="{00000000-0005-0000-0000-0000850A0000}"/>
    <cellStyle name="Factor" xfId="1052" xr:uid="{00000000-0005-0000-0000-0000860A0000}"/>
    <cellStyle name="Fecha" xfId="15280" xr:uid="{CBE07606-9E01-40E1-BFF5-06CC436431A4}"/>
    <cellStyle name="Fecha 2" xfId="15404" xr:uid="{9B5536B5-7B80-4DD0-9188-A905F445053A}"/>
    <cellStyle name="Fecha 3" xfId="17455" xr:uid="{990CBBC2-F8EC-43D1-ACAF-99876A6734BB}"/>
    <cellStyle name="Fijo" xfId="15281" xr:uid="{5083B9C5-2FCA-4226-89E6-6E3C3E4D7F92}"/>
    <cellStyle name="Fijo 2" xfId="15405" xr:uid="{DF637F72-AB7C-4C0F-B5A9-4A1D7C28A6A3}"/>
    <cellStyle name="FINANCIERO" xfId="15282" xr:uid="{54F593B0-4809-4F2A-BAAF-BDB1322A9F30}"/>
    <cellStyle name="FINANCIERO 2" xfId="15406" xr:uid="{1D8F63C2-32D7-4D07-BB7E-1C3DA7221538}"/>
    <cellStyle name="FINANCIERO 3" xfId="17456" xr:uid="{E4C3BDE1-B5BA-4FB8-A9BE-7B578B9E7C24}"/>
    <cellStyle name="Fixed" xfId="1053" xr:uid="{00000000-0005-0000-0000-0000870A0000}"/>
    <cellStyle name="Fixed [0]" xfId="1054" xr:uid="{00000000-0005-0000-0000-0000880A0000}"/>
    <cellStyle name="Fixed 10" xfId="1055" xr:uid="{00000000-0005-0000-0000-0000890A0000}"/>
    <cellStyle name="Fixed 11" xfId="1056" xr:uid="{00000000-0005-0000-0000-00008A0A0000}"/>
    <cellStyle name="Fixed 12" xfId="1057" xr:uid="{00000000-0005-0000-0000-00008B0A0000}"/>
    <cellStyle name="Fixed 13" xfId="1058" xr:uid="{00000000-0005-0000-0000-00008C0A0000}"/>
    <cellStyle name="Fixed 14" xfId="1059" xr:uid="{00000000-0005-0000-0000-00008D0A0000}"/>
    <cellStyle name="Fixed 15" xfId="1060" xr:uid="{00000000-0005-0000-0000-00008E0A0000}"/>
    <cellStyle name="Fixed 16" xfId="1061" xr:uid="{00000000-0005-0000-0000-00008F0A0000}"/>
    <cellStyle name="Fixed 17" xfId="1062" xr:uid="{00000000-0005-0000-0000-0000900A0000}"/>
    <cellStyle name="Fixed 18" xfId="5372" xr:uid="{00000000-0005-0000-0000-0000910A0000}"/>
    <cellStyle name="Fixed 19" xfId="7512" xr:uid="{00000000-0005-0000-0000-0000920A0000}"/>
    <cellStyle name="Fixed 2" xfId="1063" xr:uid="{00000000-0005-0000-0000-0000930A0000}"/>
    <cellStyle name="Fixed 2 2" xfId="17458" xr:uid="{7EC1C9E6-4A81-4CD5-ADE8-2BA7C17E7DD0}"/>
    <cellStyle name="Fixed 20" xfId="7521" xr:uid="{00000000-0005-0000-0000-0000940A0000}"/>
    <cellStyle name="Fixed 21" xfId="7516" xr:uid="{00000000-0005-0000-0000-0000950A0000}"/>
    <cellStyle name="Fixed 22" xfId="7518" xr:uid="{00000000-0005-0000-0000-0000960A0000}"/>
    <cellStyle name="Fixed 23" xfId="15283" xr:uid="{FC300D50-FBC8-4144-8725-EACBDC1EE7F6}"/>
    <cellStyle name="Fixed 3" xfId="1064" xr:uid="{00000000-0005-0000-0000-0000970A0000}"/>
    <cellStyle name="Fixed 3 2" xfId="17457" xr:uid="{17C5BE8B-EA8B-490F-8D84-0991FC409EE5}"/>
    <cellStyle name="Fixed 4" xfId="1065" xr:uid="{00000000-0005-0000-0000-0000980A0000}"/>
    <cellStyle name="Fixed 5" xfId="1066" xr:uid="{00000000-0005-0000-0000-0000990A0000}"/>
    <cellStyle name="Fixed 6" xfId="1067" xr:uid="{00000000-0005-0000-0000-00009A0A0000}"/>
    <cellStyle name="Fixed 7" xfId="1068" xr:uid="{00000000-0005-0000-0000-00009B0A0000}"/>
    <cellStyle name="Fixed 8" xfId="1069" xr:uid="{00000000-0005-0000-0000-00009C0A0000}"/>
    <cellStyle name="Fixed 9" xfId="1070" xr:uid="{00000000-0005-0000-0000-00009D0A0000}"/>
    <cellStyle name="Fixo" xfId="5046" xr:uid="{00000000-0005-0000-0000-00009E0A0000}"/>
    <cellStyle name="Followed Hyperlink" xfId="1071" xr:uid="{00000000-0005-0000-0000-00009F0A0000}"/>
    <cellStyle name="Followed Hyperlink 10" xfId="1072" xr:uid="{00000000-0005-0000-0000-0000A00A0000}"/>
    <cellStyle name="Followed Hyperlink 11" xfId="1073" xr:uid="{00000000-0005-0000-0000-0000A10A0000}"/>
    <cellStyle name="Followed Hyperlink 12" xfId="1074" xr:uid="{00000000-0005-0000-0000-0000A20A0000}"/>
    <cellStyle name="Followed Hyperlink 13" xfId="1075" xr:uid="{00000000-0005-0000-0000-0000A30A0000}"/>
    <cellStyle name="Followed Hyperlink 14" xfId="1076" xr:uid="{00000000-0005-0000-0000-0000A40A0000}"/>
    <cellStyle name="Followed Hyperlink 15" xfId="1077" xr:uid="{00000000-0005-0000-0000-0000A50A0000}"/>
    <cellStyle name="Followed Hyperlink 16" xfId="1078" xr:uid="{00000000-0005-0000-0000-0000A60A0000}"/>
    <cellStyle name="Followed Hyperlink 17" xfId="1079" xr:uid="{00000000-0005-0000-0000-0000A70A0000}"/>
    <cellStyle name="Followed Hyperlink 18" xfId="1080" xr:uid="{00000000-0005-0000-0000-0000A80A0000}"/>
    <cellStyle name="Followed Hyperlink 19" xfId="1081" xr:uid="{00000000-0005-0000-0000-0000A90A0000}"/>
    <cellStyle name="Followed Hyperlink 2" xfId="1082" xr:uid="{00000000-0005-0000-0000-0000AA0A0000}"/>
    <cellStyle name="Followed Hyperlink 20" xfId="1083" xr:uid="{00000000-0005-0000-0000-0000AB0A0000}"/>
    <cellStyle name="Followed Hyperlink 21" xfId="1084" xr:uid="{00000000-0005-0000-0000-0000AC0A0000}"/>
    <cellStyle name="Followed Hyperlink 22" xfId="1085" xr:uid="{00000000-0005-0000-0000-0000AD0A0000}"/>
    <cellStyle name="Followed Hyperlink 23" xfId="1086" xr:uid="{00000000-0005-0000-0000-0000AE0A0000}"/>
    <cellStyle name="Followed Hyperlink 24" xfId="1087" xr:uid="{00000000-0005-0000-0000-0000AF0A0000}"/>
    <cellStyle name="Followed Hyperlink 25" xfId="1088" xr:uid="{00000000-0005-0000-0000-0000B00A0000}"/>
    <cellStyle name="Followed Hyperlink 26" xfId="1089" xr:uid="{00000000-0005-0000-0000-0000B10A0000}"/>
    <cellStyle name="Followed Hyperlink 27" xfId="1090" xr:uid="{00000000-0005-0000-0000-0000B20A0000}"/>
    <cellStyle name="Followed Hyperlink 28" xfId="1091" xr:uid="{00000000-0005-0000-0000-0000B30A0000}"/>
    <cellStyle name="Followed Hyperlink 29" xfId="1092" xr:uid="{00000000-0005-0000-0000-0000B40A0000}"/>
    <cellStyle name="Followed Hyperlink 3" xfId="1093" xr:uid="{00000000-0005-0000-0000-0000B50A0000}"/>
    <cellStyle name="Followed Hyperlink 30" xfId="1094" xr:uid="{00000000-0005-0000-0000-0000B60A0000}"/>
    <cellStyle name="Followed Hyperlink 31" xfId="1095" xr:uid="{00000000-0005-0000-0000-0000B70A0000}"/>
    <cellStyle name="Followed Hyperlink 32" xfId="1096" xr:uid="{00000000-0005-0000-0000-0000B80A0000}"/>
    <cellStyle name="Followed Hyperlink 33" xfId="1097" xr:uid="{00000000-0005-0000-0000-0000B90A0000}"/>
    <cellStyle name="Followed Hyperlink 34" xfId="1098" xr:uid="{00000000-0005-0000-0000-0000BA0A0000}"/>
    <cellStyle name="Followed Hyperlink 35" xfId="1099" xr:uid="{00000000-0005-0000-0000-0000BB0A0000}"/>
    <cellStyle name="Followed Hyperlink 36" xfId="1100" xr:uid="{00000000-0005-0000-0000-0000BC0A0000}"/>
    <cellStyle name="Followed Hyperlink 37" xfId="1101" xr:uid="{00000000-0005-0000-0000-0000BD0A0000}"/>
    <cellStyle name="Followed Hyperlink 38" xfId="1102" xr:uid="{00000000-0005-0000-0000-0000BE0A0000}"/>
    <cellStyle name="Followed Hyperlink 39" xfId="1103" xr:uid="{00000000-0005-0000-0000-0000BF0A0000}"/>
    <cellStyle name="Followed Hyperlink 4" xfId="1104" xr:uid="{00000000-0005-0000-0000-0000C00A0000}"/>
    <cellStyle name="Followed Hyperlink 40" xfId="1105" xr:uid="{00000000-0005-0000-0000-0000C10A0000}"/>
    <cellStyle name="Followed Hyperlink 5" xfId="1106" xr:uid="{00000000-0005-0000-0000-0000C20A0000}"/>
    <cellStyle name="Followed Hyperlink 6" xfId="1107" xr:uid="{00000000-0005-0000-0000-0000C30A0000}"/>
    <cellStyle name="Followed Hyperlink 7" xfId="1108" xr:uid="{00000000-0005-0000-0000-0000C40A0000}"/>
    <cellStyle name="Followed Hyperlink 8" xfId="1109" xr:uid="{00000000-0005-0000-0000-0000C50A0000}"/>
    <cellStyle name="Followed Hyperlink 9" xfId="1110" xr:uid="{00000000-0005-0000-0000-0000C60A0000}"/>
    <cellStyle name="Footer SBILogo1" xfId="5373" xr:uid="{00000000-0005-0000-0000-0000C70A0000}"/>
    <cellStyle name="Footer SBILogo2" xfId="5374" xr:uid="{00000000-0005-0000-0000-0000C80A0000}"/>
    <cellStyle name="Footnote" xfId="1111" xr:uid="{00000000-0005-0000-0000-0000C90A0000}"/>
    <cellStyle name="Footnote 2" xfId="5375" xr:uid="{00000000-0005-0000-0000-0000CA0A0000}"/>
    <cellStyle name="Footnote Reference" xfId="5376" xr:uid="{00000000-0005-0000-0000-0000CB0A0000}"/>
    <cellStyle name="Footnote_Actual + Backlog_@Net Revenue_5.13.03 Update" xfId="5377" xr:uid="{00000000-0005-0000-0000-0000CC0A0000}"/>
    <cellStyle name="FORECAST" xfId="1112" xr:uid="{00000000-0005-0000-0000-0000CD0A0000}"/>
    <cellStyle name="Fraction Change" xfId="5378" xr:uid="{00000000-0005-0000-0000-0000CE0A0000}"/>
    <cellStyle name="Fractions" xfId="5379" xr:uid="{00000000-0005-0000-0000-0000CF0A0000}"/>
    <cellStyle name="Good" xfId="60" xr:uid="{00000000-0005-0000-0000-0000D00A0000}"/>
    <cellStyle name="Good 2" xfId="15284" xr:uid="{F600F724-B5CF-4AA2-8B5A-9B03BF509041}"/>
    <cellStyle name="grayText2" xfId="5380" xr:uid="{00000000-0005-0000-0000-0000D10A0000}"/>
    <cellStyle name="grayText2Big" xfId="5381" xr:uid="{00000000-0005-0000-0000-0000D20A0000}"/>
    <cellStyle name="Grey" xfId="1113" xr:uid="{00000000-0005-0000-0000-0000D30A0000}"/>
    <cellStyle name="Grey 2" xfId="17459" xr:uid="{FACD97B5-10B4-49C2-BFC8-ADFB1CFA2BC7}"/>
    <cellStyle name="Grey 3" xfId="17460" xr:uid="{89202FC7-01A1-4D63-B148-7D4775D5FC3F}"/>
    <cellStyle name="Growth Rates/Margins" xfId="5382" xr:uid="{00000000-0005-0000-0000-0000D40A0000}"/>
    <cellStyle name="Hard Percent" xfId="5383" xr:uid="{00000000-0005-0000-0000-0000D50A0000}"/>
    <cellStyle name="HEADER" xfId="1114" xr:uid="{00000000-0005-0000-0000-0000D60A0000}"/>
    <cellStyle name="Header 2" xfId="5384" xr:uid="{00000000-0005-0000-0000-0000D70A0000}"/>
    <cellStyle name="HEADER 2 2" xfId="17461" xr:uid="{368CD790-46E3-460D-90DF-0DF3D3DD3974}"/>
    <cellStyle name="HEADER 3" xfId="15285" xr:uid="{4F4AAE1C-C858-4A12-9572-33BF17A3F65C}"/>
    <cellStyle name="Header Draft Stamp" xfId="5385" xr:uid="{00000000-0005-0000-0000-0000D80A0000}"/>
    <cellStyle name="Header_pldt" xfId="5386" xr:uid="{00000000-0005-0000-0000-0000D90A0000}"/>
    <cellStyle name="Header1" xfId="1115" xr:uid="{00000000-0005-0000-0000-0000DA0A0000}"/>
    <cellStyle name="Header1 10" xfId="1116" xr:uid="{00000000-0005-0000-0000-0000DB0A0000}"/>
    <cellStyle name="Header1 11" xfId="1117" xr:uid="{00000000-0005-0000-0000-0000DC0A0000}"/>
    <cellStyle name="Header1 12" xfId="1118" xr:uid="{00000000-0005-0000-0000-0000DD0A0000}"/>
    <cellStyle name="Header1 13" xfId="1119" xr:uid="{00000000-0005-0000-0000-0000DE0A0000}"/>
    <cellStyle name="Header1 14" xfId="1120" xr:uid="{00000000-0005-0000-0000-0000DF0A0000}"/>
    <cellStyle name="Header1 15" xfId="1121" xr:uid="{00000000-0005-0000-0000-0000E00A0000}"/>
    <cellStyle name="Header1 16" xfId="1122" xr:uid="{00000000-0005-0000-0000-0000E10A0000}"/>
    <cellStyle name="Header1 17" xfId="1123" xr:uid="{00000000-0005-0000-0000-0000E20A0000}"/>
    <cellStyle name="Header1 18" xfId="1124" xr:uid="{00000000-0005-0000-0000-0000E30A0000}"/>
    <cellStyle name="Header1 19" xfId="1125" xr:uid="{00000000-0005-0000-0000-0000E40A0000}"/>
    <cellStyle name="Header1 2" xfId="1126" xr:uid="{00000000-0005-0000-0000-0000E50A0000}"/>
    <cellStyle name="Header1 2 2" xfId="17462" xr:uid="{16E2E2EF-116C-46BD-ACD3-3CAB9C67EB93}"/>
    <cellStyle name="Header1 20" xfId="1127" xr:uid="{00000000-0005-0000-0000-0000E60A0000}"/>
    <cellStyle name="Header1 21" xfId="1128" xr:uid="{00000000-0005-0000-0000-0000E70A0000}"/>
    <cellStyle name="Header1 22" xfId="1129" xr:uid="{00000000-0005-0000-0000-0000E80A0000}"/>
    <cellStyle name="Header1 23" xfId="1130" xr:uid="{00000000-0005-0000-0000-0000E90A0000}"/>
    <cellStyle name="Header1 24" xfId="1131" xr:uid="{00000000-0005-0000-0000-0000EA0A0000}"/>
    <cellStyle name="Header1 25" xfId="1132" xr:uid="{00000000-0005-0000-0000-0000EB0A0000}"/>
    <cellStyle name="Header1 26" xfId="1133" xr:uid="{00000000-0005-0000-0000-0000EC0A0000}"/>
    <cellStyle name="Header1 27" xfId="1134" xr:uid="{00000000-0005-0000-0000-0000ED0A0000}"/>
    <cellStyle name="Header1 28" xfId="1135" xr:uid="{00000000-0005-0000-0000-0000EE0A0000}"/>
    <cellStyle name="Header1 29" xfId="1136" xr:uid="{00000000-0005-0000-0000-0000EF0A0000}"/>
    <cellStyle name="Header1 3" xfId="1137" xr:uid="{00000000-0005-0000-0000-0000F00A0000}"/>
    <cellStyle name="Header1 30" xfId="1138" xr:uid="{00000000-0005-0000-0000-0000F10A0000}"/>
    <cellStyle name="Header1 31" xfId="1139" xr:uid="{00000000-0005-0000-0000-0000F20A0000}"/>
    <cellStyle name="Header1 32" xfId="1140" xr:uid="{00000000-0005-0000-0000-0000F30A0000}"/>
    <cellStyle name="Header1 33" xfId="1141" xr:uid="{00000000-0005-0000-0000-0000F40A0000}"/>
    <cellStyle name="Header1 34" xfId="1142" xr:uid="{00000000-0005-0000-0000-0000F50A0000}"/>
    <cellStyle name="Header1 35" xfId="1143" xr:uid="{00000000-0005-0000-0000-0000F60A0000}"/>
    <cellStyle name="Header1 36" xfId="1144" xr:uid="{00000000-0005-0000-0000-0000F70A0000}"/>
    <cellStyle name="Header1 37" xfId="1145" xr:uid="{00000000-0005-0000-0000-0000F80A0000}"/>
    <cellStyle name="Header1 38" xfId="1146" xr:uid="{00000000-0005-0000-0000-0000F90A0000}"/>
    <cellStyle name="Header1 39" xfId="1147" xr:uid="{00000000-0005-0000-0000-0000FA0A0000}"/>
    <cellStyle name="Header1 4" xfId="1148" xr:uid="{00000000-0005-0000-0000-0000FB0A0000}"/>
    <cellStyle name="Header1 40" xfId="1149" xr:uid="{00000000-0005-0000-0000-0000FC0A0000}"/>
    <cellStyle name="Header1 41" xfId="15286" xr:uid="{57C88500-16AB-4469-89F6-67F5197453B4}"/>
    <cellStyle name="Header1 5" xfId="1150" xr:uid="{00000000-0005-0000-0000-0000FD0A0000}"/>
    <cellStyle name="Header1 6" xfId="1151" xr:uid="{00000000-0005-0000-0000-0000FE0A0000}"/>
    <cellStyle name="Header1 7" xfId="1152" xr:uid="{00000000-0005-0000-0000-0000FF0A0000}"/>
    <cellStyle name="Header1 8" xfId="1153" xr:uid="{00000000-0005-0000-0000-0000000B0000}"/>
    <cellStyle name="Header1 9" xfId="1154" xr:uid="{00000000-0005-0000-0000-0000010B0000}"/>
    <cellStyle name="Header2" xfId="1155" xr:uid="{00000000-0005-0000-0000-0000020B0000}"/>
    <cellStyle name="Header2 10" xfId="1156" xr:uid="{00000000-0005-0000-0000-0000030B0000}"/>
    <cellStyle name="Header2 11" xfId="1157" xr:uid="{00000000-0005-0000-0000-0000040B0000}"/>
    <cellStyle name="Header2 12" xfId="1158" xr:uid="{00000000-0005-0000-0000-0000050B0000}"/>
    <cellStyle name="Header2 13" xfId="1159" xr:uid="{00000000-0005-0000-0000-0000060B0000}"/>
    <cellStyle name="Header2 14" xfId="1160" xr:uid="{00000000-0005-0000-0000-0000070B0000}"/>
    <cellStyle name="Header2 15" xfId="1161" xr:uid="{00000000-0005-0000-0000-0000080B0000}"/>
    <cellStyle name="Header2 16" xfId="1162" xr:uid="{00000000-0005-0000-0000-0000090B0000}"/>
    <cellStyle name="Header2 17" xfId="1163" xr:uid="{00000000-0005-0000-0000-00000A0B0000}"/>
    <cellStyle name="Header2 18" xfId="1164" xr:uid="{00000000-0005-0000-0000-00000B0B0000}"/>
    <cellStyle name="Header2 19" xfId="1165" xr:uid="{00000000-0005-0000-0000-00000C0B0000}"/>
    <cellStyle name="Header2 2" xfId="1166" xr:uid="{00000000-0005-0000-0000-00000D0B0000}"/>
    <cellStyle name="Header2 2 2" xfId="17465" xr:uid="{C66BDBAC-C2C7-4EC9-9562-32DFCD09D187}"/>
    <cellStyle name="Header2 2 2 10" xfId="17466" xr:uid="{E60B7908-C0F0-4B98-82C4-4074D0569E08}"/>
    <cellStyle name="Header2 2 2 2" xfId="17467" xr:uid="{D44B03AD-490F-4696-8F33-0850F059E077}"/>
    <cellStyle name="Header2 2 2 2 2" xfId="17468" xr:uid="{F3D22E8F-6F6C-4A55-AA2E-7A56FF17CB04}"/>
    <cellStyle name="Header2 2 2 2 2 2" xfId="17469" xr:uid="{762F997B-C106-4403-A7BA-DA380176B6B6}"/>
    <cellStyle name="Header2 2 2 2 2 2 2" xfId="17470" xr:uid="{4DDA73E1-226E-46B8-9D19-960317EA6454}"/>
    <cellStyle name="Header2 2 2 2 2 2 2 2" xfId="17471" xr:uid="{EABFC061-CEBE-41CA-8EFD-D8CD2A2862B1}"/>
    <cellStyle name="Header2 2 2 2 2 2 2 2 2" xfId="17472" xr:uid="{75CAE3ED-F760-434E-8708-931D9F8A26EC}"/>
    <cellStyle name="Header2 2 2 2 2 2 2 3" xfId="17473" xr:uid="{94691DE4-C879-42B8-A31E-41786604E0BD}"/>
    <cellStyle name="Header2 2 2 2 2 2 2 3 2" xfId="17474" xr:uid="{0CEFA151-C70B-478B-96A1-3159E9DD4746}"/>
    <cellStyle name="Header2 2 2 2 2 2 2 4" xfId="17475" xr:uid="{4C9801CD-3B15-4DFA-9C93-E8662813BF93}"/>
    <cellStyle name="Header2 2 2 2 2 2 2 4 2" xfId="17476" xr:uid="{90B9186E-FF63-4EEB-9614-6EB22FB13475}"/>
    <cellStyle name="Header2 2 2 2 2 2 2 5" xfId="17477" xr:uid="{B75112A0-015C-4766-9C93-6A60140A7BAA}"/>
    <cellStyle name="Header2 2 2 2 2 2 2 5 2" xfId="17478" xr:uid="{7A38C01F-F03E-4F2E-A98F-E60D1CF54E8C}"/>
    <cellStyle name="Header2 2 2 2 2 2 2 6" xfId="17479" xr:uid="{8776E31B-133D-4435-BEE8-102C398A9243}"/>
    <cellStyle name="Header2 2 2 2 2 2 3" xfId="17480" xr:uid="{26FAE309-C506-4E53-94D6-11E42186DC37}"/>
    <cellStyle name="Header2 2 2 2 2 2 3 2" xfId="17481" xr:uid="{139809E1-838D-4300-B232-0FFACB6F107F}"/>
    <cellStyle name="Header2 2 2 2 2 2 3 2 2" xfId="17482" xr:uid="{B3DF5386-CA95-485A-9B1F-8CEE60B9CBD8}"/>
    <cellStyle name="Header2 2 2 2 2 2 3 3" xfId="17483" xr:uid="{0A2B246C-2FE1-4438-B4C5-04A4A41FB2B6}"/>
    <cellStyle name="Header2 2 2 2 2 2 3 3 2" xfId="17484" xr:uid="{B0CAC23D-74F6-48A3-8CD5-37499DAD33AB}"/>
    <cellStyle name="Header2 2 2 2 2 2 3 4" xfId="17485" xr:uid="{F5B7DF75-C15A-49AD-85DE-448C434AF64E}"/>
    <cellStyle name="Header2 2 2 2 2 2 3 4 2" xfId="17486" xr:uid="{C7D5A551-8617-4B50-A76B-6149646A0580}"/>
    <cellStyle name="Header2 2 2 2 2 2 3 5" xfId="17487" xr:uid="{EE00C7B1-BA24-4002-86DA-45969E82EA42}"/>
    <cellStyle name="Header2 2 2 2 2 2 4" xfId="17488" xr:uid="{8EF0392D-D6A9-4954-B1DC-5ACF946A9206}"/>
    <cellStyle name="Header2 2 2 2 2 2 4 2" xfId="17489" xr:uid="{0828FDC0-9360-471C-B661-138105A4096C}"/>
    <cellStyle name="Header2 2 2 2 2 2 5" xfId="17490" xr:uid="{5724BAA9-B0B9-498B-8CE2-026F376964B2}"/>
    <cellStyle name="Header2 2 2 2 2 3" xfId="17491" xr:uid="{F6C33B9A-E80E-4DFF-A2C3-0A902713367B}"/>
    <cellStyle name="Header2 2 2 2 2 3 2" xfId="17492" xr:uid="{34615A0C-5E11-4811-A64A-B790D5A5BBCA}"/>
    <cellStyle name="Header2 2 2 2 2 3 2 2" xfId="17493" xr:uid="{23E0FBB0-8D22-4DC2-A351-4682C3773064}"/>
    <cellStyle name="Header2 2 2 2 2 3 3" xfId="17494" xr:uid="{675FD206-05D4-4EB5-811B-3524588CC468}"/>
    <cellStyle name="Header2 2 2 2 2 3 3 2" xfId="17495" xr:uid="{DB114260-84BD-4897-B39D-97006F475B16}"/>
    <cellStyle name="Header2 2 2 2 2 3 4" xfId="17496" xr:uid="{82A63646-BD1E-44B9-8192-0E6BFF3E7C2A}"/>
    <cellStyle name="Header2 2 2 2 2 3 4 2" xfId="17497" xr:uid="{0429129E-7284-4281-8E97-DAFA2100CB69}"/>
    <cellStyle name="Header2 2 2 2 2 3 5" xfId="17498" xr:uid="{FE65FE5C-F7F2-4AAF-999A-FCB0E7652AAE}"/>
    <cellStyle name="Header2 2 2 2 2 3 5 2" xfId="17499" xr:uid="{AA5FC760-F84E-48B1-849C-814B42AC4C58}"/>
    <cellStyle name="Header2 2 2 2 2 3 6" xfId="17500" xr:uid="{6110D7BB-2FB0-4B28-92DE-E0457A79B17B}"/>
    <cellStyle name="Header2 2 2 2 2 4" xfId="17501" xr:uid="{E30D64C8-5F7A-40DB-BDE1-A52881ED0B60}"/>
    <cellStyle name="Header2 2 2 2 2 4 2" xfId="17502" xr:uid="{7439F8F9-51FD-477F-905D-A0D8EB103897}"/>
    <cellStyle name="Header2 2 2 2 2 4 2 2" xfId="17503" xr:uid="{EB891231-4382-4A5A-BFBF-E66BC06A3F33}"/>
    <cellStyle name="Header2 2 2 2 2 4 3" xfId="17504" xr:uid="{1B69154E-6032-4568-B316-B3C05E71A5F4}"/>
    <cellStyle name="Header2 2 2 2 2 4 3 2" xfId="17505" xr:uid="{FA1C9A04-F6D9-4F3B-9215-964D281E2E22}"/>
    <cellStyle name="Header2 2 2 2 2 4 4" xfId="17506" xr:uid="{89DCEA6B-3093-4629-A467-66AD6DFDD2E5}"/>
    <cellStyle name="Header2 2 2 2 2 4 4 2" xfId="17507" xr:uid="{DB6C5BF6-7469-43F1-9F40-F89E1344E8BE}"/>
    <cellStyle name="Header2 2 2 2 2 4 5" xfId="17508" xr:uid="{080C2124-77F8-4AF5-8CC1-83856A63BB4A}"/>
    <cellStyle name="Header2 2 2 2 2 5" xfId="17509" xr:uid="{D38195CD-5DFB-4F54-A4D8-182B28550B58}"/>
    <cellStyle name="Header2 2 2 2 2 5 2" xfId="17510" xr:uid="{3870FC02-5F5B-425A-970D-E4E92BF25B37}"/>
    <cellStyle name="Header2 2 2 2 2 6" xfId="17511" xr:uid="{2692D0BF-FC3A-4389-BE65-FC7BDECABB73}"/>
    <cellStyle name="Header2 2 2 2 2 6 2" xfId="17512" xr:uid="{92A0764C-0829-421E-B27E-2BE5B772FB7F}"/>
    <cellStyle name="Header2 2 2 2 2 7" xfId="17513" xr:uid="{60BBEDC1-E082-4413-8B52-2906844953A7}"/>
    <cellStyle name="Header2 2 2 2 2 7 2" xfId="17514" xr:uid="{4769313A-A122-46F2-A0D2-DA9F05E5FB95}"/>
    <cellStyle name="Header2 2 2 2 2 8" xfId="17515" xr:uid="{C0106492-C631-4EE6-9F90-E20E5C6E8421}"/>
    <cellStyle name="Header2 2 2 2 2 9" xfId="17516" xr:uid="{BDA544ED-6476-49B0-87A0-CD253FF7F595}"/>
    <cellStyle name="Header2 2 2 2 3" xfId="17517" xr:uid="{1E11BEA7-4F0A-4FFE-83D1-BC8815B358EA}"/>
    <cellStyle name="Header2 2 2 2 3 2" xfId="17518" xr:uid="{2F948EAE-EC0E-492C-A3FC-FD2269754200}"/>
    <cellStyle name="Header2 2 2 2 3 2 2" xfId="17519" xr:uid="{9989DE49-5980-4848-B913-E7B0DA79E282}"/>
    <cellStyle name="Header2 2 2 2 3 2 2 2" xfId="17520" xr:uid="{A22BD209-4C4C-4FAA-B71D-8AD7F2140359}"/>
    <cellStyle name="Header2 2 2 2 3 2 3" xfId="17521" xr:uid="{81369532-8461-4424-AF80-B6D0A61D5977}"/>
    <cellStyle name="Header2 2 2 2 3 2 3 2" xfId="17522" xr:uid="{E55CD45B-8FDA-4F57-9589-45628F9EE70A}"/>
    <cellStyle name="Header2 2 2 2 3 2 4" xfId="17523" xr:uid="{54EE5292-CCFF-4CFD-8DE1-DFCE08BB6B3B}"/>
    <cellStyle name="Header2 2 2 2 3 2 4 2" xfId="17524" xr:uid="{6CB19CCB-9ED2-40F2-8C43-47C882B18FD3}"/>
    <cellStyle name="Header2 2 2 2 3 2 5" xfId="17525" xr:uid="{40BC7294-3585-4342-83FD-E36373457793}"/>
    <cellStyle name="Header2 2 2 2 3 2 5 2" xfId="17526" xr:uid="{96465B89-D345-412A-8801-7829CB4A7E64}"/>
    <cellStyle name="Header2 2 2 2 3 2 6" xfId="17527" xr:uid="{1305D582-870E-40EA-B934-62C5710CB903}"/>
    <cellStyle name="Header2 2 2 2 3 3" xfId="17528" xr:uid="{6F417A4F-CC28-45E8-93BB-2332D066AEF8}"/>
    <cellStyle name="Header2 2 2 2 3 3 2" xfId="17529" xr:uid="{238A3F45-2219-456D-8B2B-880B533A20AA}"/>
    <cellStyle name="Header2 2 2 2 3 3 2 2" xfId="17530" xr:uid="{2F7BD6A2-2E54-4D1B-AE38-4C81E7725CA9}"/>
    <cellStyle name="Header2 2 2 2 3 3 3" xfId="17531" xr:uid="{737D2F64-89F4-4E66-9770-F5FF796D274C}"/>
    <cellStyle name="Header2 2 2 2 3 3 3 2" xfId="17532" xr:uid="{608A9EDF-F4E1-40D7-8451-CC45FD6649A7}"/>
    <cellStyle name="Header2 2 2 2 3 3 4" xfId="17533" xr:uid="{2EF3B043-7015-437D-B4F6-92B7A232B087}"/>
    <cellStyle name="Header2 2 2 2 3 3 4 2" xfId="17534" xr:uid="{71F33970-0759-4B6C-B8EA-8D63D2D402C3}"/>
    <cellStyle name="Header2 2 2 2 3 3 5" xfId="17535" xr:uid="{6252ADDD-062B-49ED-96D6-ACA3B98C8EA2}"/>
    <cellStyle name="Header2 2 2 2 3 4" xfId="17536" xr:uid="{61D49AE2-9448-4803-9AC1-214FA1B9F107}"/>
    <cellStyle name="Header2 2 2 2 3 4 2" xfId="17537" xr:uid="{8B22A83E-A10B-4825-862C-32670B175A07}"/>
    <cellStyle name="Header2 2 2 2 3 5" xfId="17538" xr:uid="{97B5A4D4-E11C-4521-8AA3-548DA802F737}"/>
    <cellStyle name="Header2 2 2 2 4" xfId="17539" xr:uid="{C8137EB9-3967-43C9-82CD-DB109E1A90D5}"/>
    <cellStyle name="Header2 2 2 2 4 2" xfId="17540" xr:uid="{84D976F8-DBA1-4515-9A48-744F38B0014E}"/>
    <cellStyle name="Header2 2 2 2 4 2 2" xfId="17541" xr:uid="{BD9B16D8-61F1-4899-B755-1258CEE298E6}"/>
    <cellStyle name="Header2 2 2 2 4 2 2 2" xfId="17542" xr:uid="{3FF04096-A0B5-4E9C-846D-9A3305148874}"/>
    <cellStyle name="Header2 2 2 2 4 2 3" xfId="17543" xr:uid="{83A82683-2829-4D64-AD4D-9F5BA04E6AFD}"/>
    <cellStyle name="Header2 2 2 2 4 2 3 2" xfId="17544" xr:uid="{447F36D0-73A6-4D1F-A49C-3756595A1830}"/>
    <cellStyle name="Header2 2 2 2 4 2 4" xfId="17545" xr:uid="{3200A39D-71D4-4CB8-8A1B-84DC421A0ABA}"/>
    <cellStyle name="Header2 2 2 2 4 2 4 2" xfId="17546" xr:uid="{2A85B1DF-60D8-4360-9B15-4189570D6A95}"/>
    <cellStyle name="Header2 2 2 2 4 2 5" xfId="17547" xr:uid="{40DA1519-ADCB-4130-83D7-736C76E8AEB2}"/>
    <cellStyle name="Header2 2 2 2 4 3" xfId="17548" xr:uid="{CC7ED55F-A091-4270-9D5A-608A4EA4DF25}"/>
    <cellStyle name="Header2 2 2 2 4 3 2" xfId="17549" xr:uid="{EBE92413-9992-4B1F-BD7D-D4D3EAFC6DC0}"/>
    <cellStyle name="Header2 2 2 2 4 4" xfId="17550" xr:uid="{F92E8B02-8898-4B0A-ADCF-E4432B6BD78C}"/>
    <cellStyle name="Header2 2 2 2 4 4 2" xfId="17551" xr:uid="{CD81360A-014A-498F-8448-C88D38526A98}"/>
    <cellStyle name="Header2 2 2 2 4 5" xfId="17552" xr:uid="{5967C7CC-13A9-43F4-A57A-FB98850B4C5B}"/>
    <cellStyle name="Header2 2 2 2 4 5 2" xfId="17553" xr:uid="{3F7F6F52-FE5C-44E5-B69F-0350B51CEEF5}"/>
    <cellStyle name="Header2 2 2 2 4 6" xfId="17554" xr:uid="{44D14B96-8EAC-45C9-A652-36FA66032C61}"/>
    <cellStyle name="Header2 2 2 2 5" xfId="17555" xr:uid="{FF69104C-C950-428E-88F5-FC83DE635B7B}"/>
    <cellStyle name="Header2 2 2 2 5 2" xfId="17556" xr:uid="{8D0C0453-B2FF-4AD3-A1F7-906DD640A1F9}"/>
    <cellStyle name="Header2 2 2 2 6" xfId="17557" xr:uid="{D108DCA3-9145-4BC9-B688-09DEF6892D24}"/>
    <cellStyle name="Header2 2 2 2 6 2" xfId="17558" xr:uid="{138B5425-4F4A-4B3D-9BE3-44612BB2D958}"/>
    <cellStyle name="Header2 2 2 2 7" xfId="17559" xr:uid="{A401FE4C-D73E-4912-AEC4-D0F2E461B9C1}"/>
    <cellStyle name="Header2 2 2 3" xfId="17560" xr:uid="{7B58FFB6-E8AC-4D6A-941B-43932A57EC43}"/>
    <cellStyle name="Header2 2 2 3 2" xfId="17561" xr:uid="{FB3334AC-BB35-4C61-9F02-762328CB98D1}"/>
    <cellStyle name="Header2 2 2 3 2 2" xfId="17562" xr:uid="{EB3C68B0-4DE0-4618-A0B5-D32C26BC4F44}"/>
    <cellStyle name="Header2 2 2 3 2 2 2" xfId="17563" xr:uid="{BFE0465E-E964-4E04-B8A0-BD1CA89EEF64}"/>
    <cellStyle name="Header2 2 2 3 2 2 2 2" xfId="17564" xr:uid="{30DAF010-2077-43CB-8575-DB48D9FC8B92}"/>
    <cellStyle name="Header2 2 2 3 2 2 3" xfId="17565" xr:uid="{46DA51B1-38A6-4300-BB28-E7277C781B8C}"/>
    <cellStyle name="Header2 2 2 3 2 2 3 2" xfId="17566" xr:uid="{2D30C050-4002-45F6-99EA-F9FB3880C417}"/>
    <cellStyle name="Header2 2 2 3 2 2 4" xfId="17567" xr:uid="{D1EBD6D7-DD76-4E2B-9A63-6E16665E4952}"/>
    <cellStyle name="Header2 2 2 3 2 2 4 2" xfId="17568" xr:uid="{6ACF6A73-4579-4593-AE76-433F2C191D03}"/>
    <cellStyle name="Header2 2 2 3 2 2 5" xfId="17569" xr:uid="{E05550C4-0E67-473F-845A-D771D0F24C8C}"/>
    <cellStyle name="Header2 2 2 3 2 2 5 2" xfId="17570" xr:uid="{12CECD68-513A-4020-A8D6-574CAEB57A1E}"/>
    <cellStyle name="Header2 2 2 3 2 2 6" xfId="17571" xr:uid="{7F2DAB74-C7E1-41DD-9F94-750DE53259E2}"/>
    <cellStyle name="Header2 2 2 3 2 3" xfId="17572" xr:uid="{B71487EB-72CF-41AB-8298-52C2619E2315}"/>
    <cellStyle name="Header2 2 2 3 2 3 2" xfId="17573" xr:uid="{1D3F56A8-5C54-4F1C-823C-0369C1054F7D}"/>
    <cellStyle name="Header2 2 2 3 2 3 2 2" xfId="17574" xr:uid="{85227DC9-3A6E-4DAA-89C3-3C18ABFE802B}"/>
    <cellStyle name="Header2 2 2 3 2 3 3" xfId="17575" xr:uid="{CB763791-683B-4E65-8F98-68CF65F0F5E0}"/>
    <cellStyle name="Header2 2 2 3 2 3 3 2" xfId="17576" xr:uid="{610D388E-E60E-425D-879B-16F52E97461A}"/>
    <cellStyle name="Header2 2 2 3 2 3 4" xfId="17577" xr:uid="{D01868A2-4A25-43FD-A56E-50267C2DF726}"/>
    <cellStyle name="Header2 2 2 3 2 3 4 2" xfId="17578" xr:uid="{9588913A-4991-40A8-B6DB-8915CA0736BD}"/>
    <cellStyle name="Header2 2 2 3 2 3 5" xfId="17579" xr:uid="{D5245840-F7E5-4395-8B42-60184C3F172E}"/>
    <cellStyle name="Header2 2 2 3 2 4" xfId="17580" xr:uid="{D7112BC2-E136-4155-9F5B-B17D2742887B}"/>
    <cellStyle name="Header2 2 2 3 2 4 2" xfId="17581" xr:uid="{CE96C3AC-8523-417B-A005-CED523954D8F}"/>
    <cellStyle name="Header2 2 2 3 2 5" xfId="17582" xr:uid="{3E23C9DF-9FDE-4693-8169-09FA81C0A2FF}"/>
    <cellStyle name="Header2 2 2 3 3" xfId="17583" xr:uid="{232BF29F-8B73-4EC7-980C-79D875DDF1B3}"/>
    <cellStyle name="Header2 2 2 3 3 2" xfId="17584" xr:uid="{758F6EC3-A3F3-41CE-BDE6-F10A1561479F}"/>
    <cellStyle name="Header2 2 2 3 3 2 2" xfId="17585" xr:uid="{F0089B34-34DE-4ABF-B246-A82C97E08EF3}"/>
    <cellStyle name="Header2 2 2 3 3 3" xfId="17586" xr:uid="{37C50DD7-FEA1-4CC9-A039-A4D9BE64FB1B}"/>
    <cellStyle name="Header2 2 2 3 3 3 2" xfId="17587" xr:uid="{147B86D1-7673-4BD4-A7A6-A4CAE1AB196E}"/>
    <cellStyle name="Header2 2 2 3 3 4" xfId="17588" xr:uid="{60FCE2EF-DA50-4359-BD03-2D6D37782360}"/>
    <cellStyle name="Header2 2 2 3 3 4 2" xfId="17589" xr:uid="{97AC422F-38B0-47CD-9107-2FDF67E1F073}"/>
    <cellStyle name="Header2 2 2 3 3 5" xfId="17590" xr:uid="{6223CDE9-7297-4166-A500-66B80B2A9714}"/>
    <cellStyle name="Header2 2 2 3 3 5 2" xfId="17591" xr:uid="{E291B766-B234-4A9C-B5DB-A8BB26E74216}"/>
    <cellStyle name="Header2 2 2 3 3 6" xfId="17592" xr:uid="{EAA61999-053C-4E9C-86AD-F57AF5851C5C}"/>
    <cellStyle name="Header2 2 2 3 4" xfId="17593" xr:uid="{1252E105-B8C9-41EF-A321-C781B777DD6F}"/>
    <cellStyle name="Header2 2 2 3 4 2" xfId="17594" xr:uid="{40F2A51F-F50E-406C-93CC-B407E543DD19}"/>
    <cellStyle name="Header2 2 2 3 4 2 2" xfId="17595" xr:uid="{8B249B04-0EE8-456F-BC93-D5CD4087C392}"/>
    <cellStyle name="Header2 2 2 3 4 3" xfId="17596" xr:uid="{51497E80-3F04-491B-AC1E-583022F2419F}"/>
    <cellStyle name="Header2 2 2 3 4 3 2" xfId="17597" xr:uid="{A4F5C118-9A90-4607-B63C-E8B86013A5AF}"/>
    <cellStyle name="Header2 2 2 3 4 4" xfId="17598" xr:uid="{CB73DC30-B0AE-440D-A361-3F39B0664CE4}"/>
    <cellStyle name="Header2 2 2 3 4 4 2" xfId="17599" xr:uid="{02E7175E-C14B-4A02-8138-BA19800AEBB9}"/>
    <cellStyle name="Header2 2 2 3 4 5" xfId="17600" xr:uid="{C13FDB21-3EFC-436F-83CF-229150B72C0E}"/>
    <cellStyle name="Header2 2 2 3 5" xfId="17601" xr:uid="{04BC168D-8B37-4C00-9494-A9F521C56D6A}"/>
    <cellStyle name="Header2 2 2 3 5 2" xfId="17602" xr:uid="{70449E19-3E61-4B23-BA4D-4CC01D5119EF}"/>
    <cellStyle name="Header2 2 2 3 6" xfId="17603" xr:uid="{25F6261C-CD24-4D5F-B049-E69DAA35DB7B}"/>
    <cellStyle name="Header2 2 2 3 6 2" xfId="17604" xr:uid="{B1474136-970E-4B62-B001-77719C4B859B}"/>
    <cellStyle name="Header2 2 2 3 7" xfId="17605" xr:uid="{843C7DFC-5155-448F-AAFE-7ABB912F15D0}"/>
    <cellStyle name="Header2 2 2 3 7 2" xfId="17606" xr:uid="{3C3B01E2-3591-4687-B12B-24C59BF36CE3}"/>
    <cellStyle name="Header2 2 2 3 8" xfId="17607" xr:uid="{57F5E766-1EE4-41FE-9F79-67179186F82E}"/>
    <cellStyle name="Header2 2 2 4" xfId="17608" xr:uid="{4C153AD9-FF3F-46B5-8ED6-229BECD57E9D}"/>
    <cellStyle name="Header2 2 2 4 2" xfId="17609" xr:uid="{9CF8197C-4D11-42B6-BC88-4CC44FEEF476}"/>
    <cellStyle name="Header2 2 2 4 2 2" xfId="17610" xr:uid="{C3CE3CBD-37F4-4838-A2A0-C5F02EAB4E73}"/>
    <cellStyle name="Header2 2 2 4 2 2 2" xfId="17611" xr:uid="{63020B5D-4519-4E21-B07D-CA81F16A92CF}"/>
    <cellStyle name="Header2 2 2 4 2 3" xfId="17612" xr:uid="{092C915C-C97B-4150-B2BA-73E880190C61}"/>
    <cellStyle name="Header2 2 2 4 2 3 2" xfId="17613" xr:uid="{0C410EC4-9B67-4BF0-84F2-7B8EFD453571}"/>
    <cellStyle name="Header2 2 2 4 2 4" xfId="17614" xr:uid="{66CF6F4A-D0D4-467B-BF63-700F68FFEFC2}"/>
    <cellStyle name="Header2 2 2 4 2 4 2" xfId="17615" xr:uid="{E76CEB35-5E7F-4A15-8A51-188CCED8DEC7}"/>
    <cellStyle name="Header2 2 2 4 2 5" xfId="17616" xr:uid="{690DBDFF-DF32-4CEE-BB4E-DD11DC7FF5E7}"/>
    <cellStyle name="Header2 2 2 4 2 5 2" xfId="17617" xr:uid="{25577BD2-463C-4923-ADBB-8F1062DD92BE}"/>
    <cellStyle name="Header2 2 2 4 2 6" xfId="17618" xr:uid="{59A218C4-B455-4425-8C37-98B997AAD960}"/>
    <cellStyle name="Header2 2 2 4 3" xfId="17619" xr:uid="{328A5D54-2F30-4AA5-90E0-F2AD68D75E14}"/>
    <cellStyle name="Header2 2 2 4 3 2" xfId="17620" xr:uid="{459AFB25-1DCC-49A7-B75D-BC10E7619E11}"/>
    <cellStyle name="Header2 2 2 4 3 2 2" xfId="17621" xr:uid="{7AC253E7-5424-4CD1-98B2-657025B47DE3}"/>
    <cellStyle name="Header2 2 2 4 3 3" xfId="17622" xr:uid="{0478DD5E-3814-4573-AD05-D45A7AB2CA2E}"/>
    <cellStyle name="Header2 2 2 4 3 3 2" xfId="17623" xr:uid="{DAE714D4-F7AC-499C-AB64-8A9A1B896CE9}"/>
    <cellStyle name="Header2 2 2 4 3 4" xfId="17624" xr:uid="{FBAAA90C-66C5-4CCA-B8E4-84897CB6A456}"/>
    <cellStyle name="Header2 2 2 4 3 4 2" xfId="17625" xr:uid="{BE3CB8E3-AF2E-49DE-882A-F576E7198696}"/>
    <cellStyle name="Header2 2 2 4 3 5" xfId="17626" xr:uid="{33A14AF9-4C69-4646-A8BF-6C592B8ACE99}"/>
    <cellStyle name="Header2 2 2 4 4" xfId="17627" xr:uid="{EBC91BC6-A98B-4FF4-990F-844819124134}"/>
    <cellStyle name="Header2 2 2 4 4 2" xfId="17628" xr:uid="{DC6E2667-BEE5-4517-8365-F375A43D45AC}"/>
    <cellStyle name="Header2 2 2 4 5" xfId="17629" xr:uid="{5BBCBA0B-3661-42C0-841E-66D9904C5359}"/>
    <cellStyle name="Header2 2 2 5" xfId="17630" xr:uid="{99B73605-A66F-4059-8675-D389AB163887}"/>
    <cellStyle name="Header2 2 2 5 2" xfId="17631" xr:uid="{7B3C23A7-134F-4F2A-B67F-8FC36787D3AF}"/>
    <cellStyle name="Header2 2 2 5 2 2" xfId="17632" xr:uid="{AE6FE6B2-09B4-43E6-8098-D35BBE8A1BA6}"/>
    <cellStyle name="Header2 2 2 5 3" xfId="17633" xr:uid="{849A8849-701A-47B6-915A-B6A832093A60}"/>
    <cellStyle name="Header2 2 2 5 3 2" xfId="17634" xr:uid="{5E4B631C-49BD-4D47-8647-DE158B95CE26}"/>
    <cellStyle name="Header2 2 2 5 4" xfId="17635" xr:uid="{A9046D5C-41E9-4ECF-A0A0-3C0511FAE0F7}"/>
    <cellStyle name="Header2 2 2 5 4 2" xfId="17636" xr:uid="{323864B7-9C5B-4F99-907A-4EE96D0AEF44}"/>
    <cellStyle name="Header2 2 2 5 5" xfId="17637" xr:uid="{C1105058-0C5F-47BD-9551-2A2FB761389D}"/>
    <cellStyle name="Header2 2 2 5 5 2" xfId="17638" xr:uid="{C179333C-68EB-4B7A-9FDF-5D8C610C360C}"/>
    <cellStyle name="Header2 2 2 5 6" xfId="17639" xr:uid="{15BD8653-2B85-4903-AD6F-A90D7F96873C}"/>
    <cellStyle name="Header2 2 2 6" xfId="17640" xr:uid="{C97324F0-AAE1-41D2-B682-3E6CA56C7A5E}"/>
    <cellStyle name="Header2 2 2 6 2" xfId="17641" xr:uid="{F88C70E6-7984-4DF3-B061-CC320C4B81B2}"/>
    <cellStyle name="Header2 2 2 7" xfId="17642" xr:uid="{969B0527-6F80-4BBB-8DB5-5C14662EC34F}"/>
    <cellStyle name="Header2 2 2 7 2" xfId="17643" xr:uid="{06B227FD-36B1-428E-BA8B-D19D0E131C8B}"/>
    <cellStyle name="Header2 2 2 8" xfId="17644" xr:uid="{E4D179D1-9FBA-43AA-9006-566679D9D0B3}"/>
    <cellStyle name="Header2 2 2 8 2" xfId="17645" xr:uid="{042BB8BF-CA0C-4C4C-8D44-6F5A025BB7BC}"/>
    <cellStyle name="Header2 2 2 9" xfId="17646" xr:uid="{EE632473-A1C4-4B10-989B-9CD454CB38E5}"/>
    <cellStyle name="Header2 2 2 9 2" xfId="17647" xr:uid="{37A9610E-6CF6-492F-9B78-CF48B6FC30E1}"/>
    <cellStyle name="Header2 2 3" xfId="17648" xr:uid="{657F5267-0625-4503-8D15-5E5C625B7C1D}"/>
    <cellStyle name="Header2 2 3 2" xfId="17649" xr:uid="{0AF7E583-9615-468C-910F-841284AB06F7}"/>
    <cellStyle name="Header2 2 3 2 2" xfId="17650" xr:uid="{8E31AA80-165B-44CD-8B59-A3912138C5E3}"/>
    <cellStyle name="Header2 2 3 2 2 2" xfId="17651" xr:uid="{FBDB17EA-6624-4CBF-8BC2-0C2F34FC8740}"/>
    <cellStyle name="Header2 2 3 2 2 2 2" xfId="17652" xr:uid="{727B7697-D051-461A-B0F8-23FE9FA1832A}"/>
    <cellStyle name="Header2 2 3 2 2 2 2 2" xfId="17653" xr:uid="{436502C3-05B8-4028-97F9-E06642111CAC}"/>
    <cellStyle name="Header2 2 3 2 2 2 3" xfId="17654" xr:uid="{12A5332D-10F1-4804-A149-13CEB2A4D480}"/>
    <cellStyle name="Header2 2 3 2 2 2 3 2" xfId="17655" xr:uid="{D243BB7E-B5D6-4CBE-99C7-4241022120D2}"/>
    <cellStyle name="Header2 2 3 2 2 2 4" xfId="17656" xr:uid="{B1E219AC-069E-4A12-9EC7-A456512FCE58}"/>
    <cellStyle name="Header2 2 3 2 2 2 4 2" xfId="17657" xr:uid="{11861E2F-A45E-435D-9F24-4D2ED847930F}"/>
    <cellStyle name="Header2 2 3 2 2 2 5" xfId="17658" xr:uid="{574DA284-187E-4991-A343-497977058339}"/>
    <cellStyle name="Header2 2 3 2 2 2 5 2" xfId="17659" xr:uid="{9E1E1840-A6F0-4F0C-93E9-E533D0CCC0E9}"/>
    <cellStyle name="Header2 2 3 2 2 2 6" xfId="17660" xr:uid="{3A4ABE00-7258-4FAE-BC7C-19A7CDBDD623}"/>
    <cellStyle name="Header2 2 3 2 2 3" xfId="17661" xr:uid="{BEE74B2A-C819-4497-A8B1-8C8814EB9F68}"/>
    <cellStyle name="Header2 2 3 2 2 3 2" xfId="17662" xr:uid="{020B6F2D-A48D-4505-990F-08B0CE60E348}"/>
    <cellStyle name="Header2 2 3 2 2 3 2 2" xfId="17663" xr:uid="{BE282A8C-7063-42E3-A400-A7B97F473779}"/>
    <cellStyle name="Header2 2 3 2 2 3 3" xfId="17664" xr:uid="{D0142B6F-C45B-4416-A46F-F99126C0FBE8}"/>
    <cellStyle name="Header2 2 3 2 2 3 3 2" xfId="17665" xr:uid="{0BAEDD6E-F467-4F4C-A773-AC53632D1C47}"/>
    <cellStyle name="Header2 2 3 2 2 3 4" xfId="17666" xr:uid="{34BB9638-C374-4A85-AE58-F2D40866FAF7}"/>
    <cellStyle name="Header2 2 3 2 2 3 4 2" xfId="17667" xr:uid="{B7E4A294-DDA8-4F2A-8A44-54C0C0741CD6}"/>
    <cellStyle name="Header2 2 3 2 2 3 5" xfId="17668" xr:uid="{AE649AE0-DA64-4BC4-8731-13022349797D}"/>
    <cellStyle name="Header2 2 3 2 2 4" xfId="17669" xr:uid="{4C0E640B-5075-4F10-91FB-C44B92B966E7}"/>
    <cellStyle name="Header2 2 3 2 2 4 2" xfId="17670" xr:uid="{436106F1-F98D-4432-8D6E-3C3EAFB507EA}"/>
    <cellStyle name="Header2 2 3 2 2 5" xfId="17671" xr:uid="{576E43A8-91B7-41F6-8055-021DD5BE60E6}"/>
    <cellStyle name="Header2 2 3 2 3" xfId="17672" xr:uid="{F8DE8E50-E3BB-45F5-8B15-6F9816CB4BB1}"/>
    <cellStyle name="Header2 2 3 2 3 2" xfId="17673" xr:uid="{8332D886-F7AC-4F1E-A727-5D05BCC3279B}"/>
    <cellStyle name="Header2 2 3 2 3 2 2" xfId="17674" xr:uid="{B274DBB3-B748-4E33-9F24-69BF5D7FD9D7}"/>
    <cellStyle name="Header2 2 3 2 3 3" xfId="17675" xr:uid="{9FC7E8DF-C3D3-407D-9630-7A22F4DC4795}"/>
    <cellStyle name="Header2 2 3 2 3 3 2" xfId="17676" xr:uid="{9CF098E8-F183-4311-A4EF-EFFE5B8B3FB5}"/>
    <cellStyle name="Header2 2 3 2 3 4" xfId="17677" xr:uid="{B7990C8E-4458-4F94-930C-72127BD71962}"/>
    <cellStyle name="Header2 2 3 2 3 4 2" xfId="17678" xr:uid="{4E65F56A-C355-4079-AEBA-2AE977042A88}"/>
    <cellStyle name="Header2 2 3 2 3 5" xfId="17679" xr:uid="{3C3A8C64-5E30-4201-A25B-2CA98F19BF81}"/>
    <cellStyle name="Header2 2 3 2 3 5 2" xfId="17680" xr:uid="{B10925BA-CE99-43E7-904D-1E0E2B1A6F49}"/>
    <cellStyle name="Header2 2 3 2 3 6" xfId="17681" xr:uid="{E43DD380-D462-4E55-AF92-1D9C6538AD52}"/>
    <cellStyle name="Header2 2 3 2 4" xfId="17682" xr:uid="{D6190240-1A66-4A4B-B45A-13CFE19150FF}"/>
    <cellStyle name="Header2 2 3 2 4 2" xfId="17683" xr:uid="{D167E946-EBB7-401A-9DAE-ABB5935C1321}"/>
    <cellStyle name="Header2 2 3 2 4 2 2" xfId="17684" xr:uid="{10BF6B6F-D9F4-4A86-B4A4-B8B269976DE8}"/>
    <cellStyle name="Header2 2 3 2 4 3" xfId="17685" xr:uid="{894EBAE2-E6D0-4B07-8697-75EC8C6DFDA2}"/>
    <cellStyle name="Header2 2 3 2 4 3 2" xfId="17686" xr:uid="{468DAA0E-E14A-4967-B453-499CFE40A1E1}"/>
    <cellStyle name="Header2 2 3 2 4 4" xfId="17687" xr:uid="{6C2B253B-7F8D-4F95-A4E7-3EADBD1FEAA4}"/>
    <cellStyle name="Header2 2 3 2 4 4 2" xfId="17688" xr:uid="{3F5AB544-1C8E-4087-B226-08067E493358}"/>
    <cellStyle name="Header2 2 3 2 4 5" xfId="17689" xr:uid="{592CF3FD-8A54-4EC7-B97C-4F13529E24E7}"/>
    <cellStyle name="Header2 2 3 2 5" xfId="17690" xr:uid="{B752C0CB-193C-4794-8797-DB7628019D0E}"/>
    <cellStyle name="Header2 2 3 2 5 2" xfId="17691" xr:uid="{AE42F9DA-670D-49E2-A432-D489B6B50E6C}"/>
    <cellStyle name="Header2 2 3 2 6" xfId="17692" xr:uid="{D55390D5-544C-4570-B404-36E14E660EF8}"/>
    <cellStyle name="Header2 2 3 2 6 2" xfId="17693" xr:uid="{7571CDED-FE98-4925-BC7C-C6C6FB882090}"/>
    <cellStyle name="Header2 2 3 2 7" xfId="17694" xr:uid="{D8CF71A9-F17A-477F-9F63-52EAE95C2E57}"/>
    <cellStyle name="Header2 2 3 2 7 2" xfId="17695" xr:uid="{6DD03CDA-8839-4D1F-9EB4-1A57F10F1FC9}"/>
    <cellStyle name="Header2 2 3 2 8" xfId="17696" xr:uid="{105B5405-FAD7-4C44-B27D-22374890F31F}"/>
    <cellStyle name="Header2 2 3 2 9" xfId="17697" xr:uid="{559534BE-2D38-43DF-85CA-07621C182D2D}"/>
    <cellStyle name="Header2 2 3 3" xfId="17698" xr:uid="{A6B56B1B-3A75-4117-9AFF-03E02EB7467A}"/>
    <cellStyle name="Header2 2 3 3 2" xfId="17699" xr:uid="{E488013C-3CB7-402E-B6C6-D2C9752D2BA8}"/>
    <cellStyle name="Header2 2 3 3 2 2" xfId="17700" xr:uid="{24338985-DBE6-4C61-BC98-7AC897E5D788}"/>
    <cellStyle name="Header2 2 3 3 2 2 2" xfId="17701" xr:uid="{B85A3D30-85E1-4F89-A601-7CE22371FFDB}"/>
    <cellStyle name="Header2 2 3 3 2 3" xfId="17702" xr:uid="{B9FD1435-17C4-451D-84DC-A89A85E8F3DD}"/>
    <cellStyle name="Header2 2 3 3 2 3 2" xfId="17703" xr:uid="{F5A2883A-1D9C-45D4-BCF5-465CE01A0790}"/>
    <cellStyle name="Header2 2 3 3 2 4" xfId="17704" xr:uid="{87DF327A-97A1-429B-9800-0CD2D7C53C7B}"/>
    <cellStyle name="Header2 2 3 3 2 4 2" xfId="17705" xr:uid="{73E6809A-31DB-41DC-AA28-CB5EAF36E4A0}"/>
    <cellStyle name="Header2 2 3 3 2 5" xfId="17706" xr:uid="{AD3586C4-6723-4E25-BDA2-997F86DC938E}"/>
    <cellStyle name="Header2 2 3 3 2 5 2" xfId="17707" xr:uid="{6DC33C94-8640-49BB-A6EA-C1A35DB0F421}"/>
    <cellStyle name="Header2 2 3 3 2 6" xfId="17708" xr:uid="{C3661F07-4193-4597-867E-13EF27E5F7AF}"/>
    <cellStyle name="Header2 2 3 3 3" xfId="17709" xr:uid="{B4A93C10-6206-49A3-9119-3ADA845C3F77}"/>
    <cellStyle name="Header2 2 3 3 3 2" xfId="17710" xr:uid="{573C1276-2225-4942-9FB8-B7747961F65A}"/>
    <cellStyle name="Header2 2 3 3 3 2 2" xfId="17711" xr:uid="{BAF80EE7-CA5E-471E-B77A-D6B7AA54D750}"/>
    <cellStyle name="Header2 2 3 3 3 3" xfId="17712" xr:uid="{16060E3A-3F7D-4329-9991-8DDBF5D43145}"/>
    <cellStyle name="Header2 2 3 3 3 3 2" xfId="17713" xr:uid="{59200645-C576-4AD8-B4EE-60E1E01F6D67}"/>
    <cellStyle name="Header2 2 3 3 3 4" xfId="17714" xr:uid="{A9A5632F-FE69-43FD-A143-088BEE63781A}"/>
    <cellStyle name="Header2 2 3 3 3 4 2" xfId="17715" xr:uid="{B1E624E5-2A96-4555-8F57-2B26EABEEA0F}"/>
    <cellStyle name="Header2 2 3 3 3 5" xfId="17716" xr:uid="{78045D33-0275-4DD2-9B19-C4AB1F033A80}"/>
    <cellStyle name="Header2 2 3 3 4" xfId="17717" xr:uid="{91EA6F83-C99D-4331-8FD4-27C37F8C8E8C}"/>
    <cellStyle name="Header2 2 3 3 4 2" xfId="17718" xr:uid="{1F2E70C4-1E37-4E7A-AC36-07B780DFBC57}"/>
    <cellStyle name="Header2 2 3 3 5" xfId="17719" xr:uid="{2FEEDA94-7FA3-445D-B1DD-EA64567744C8}"/>
    <cellStyle name="Header2 2 3 4" xfId="17720" xr:uid="{B45EAC5D-89B6-43A5-AA7B-BC123CC7B733}"/>
    <cellStyle name="Header2 2 3 4 2" xfId="17721" xr:uid="{21645AEC-74FA-45D5-BFBA-31EB24E15A54}"/>
    <cellStyle name="Header2 2 3 4 2 2" xfId="17722" xr:uid="{A3C3F111-6E79-42EC-95DB-B6046F1A938F}"/>
    <cellStyle name="Header2 2 3 4 2 2 2" xfId="17723" xr:uid="{667F9ACE-9329-4EA7-A31F-FD3FEE49BB93}"/>
    <cellStyle name="Header2 2 3 4 2 3" xfId="17724" xr:uid="{FA5FEC45-5B5F-4E13-BF2A-AA8AF8D6F938}"/>
    <cellStyle name="Header2 2 3 4 2 3 2" xfId="17725" xr:uid="{551F916C-D53B-43C4-9842-16166B85A8E2}"/>
    <cellStyle name="Header2 2 3 4 2 4" xfId="17726" xr:uid="{D17DB5AD-062E-44B0-888E-CFC8CD8D2CF1}"/>
    <cellStyle name="Header2 2 3 4 2 4 2" xfId="17727" xr:uid="{5840FC29-926F-4D77-9E2E-51B4B507F6C2}"/>
    <cellStyle name="Header2 2 3 4 2 5" xfId="17728" xr:uid="{BDC05107-4C9E-45BC-A78D-A258123665E2}"/>
    <cellStyle name="Header2 2 3 4 3" xfId="17729" xr:uid="{7EFAC366-D94C-4BD6-83EB-89AF9961F11C}"/>
    <cellStyle name="Header2 2 3 4 3 2" xfId="17730" xr:uid="{D28A1B43-1670-4786-A37D-392A4E2EA12D}"/>
    <cellStyle name="Header2 2 3 4 4" xfId="17731" xr:uid="{FABABA5E-6F29-439A-8100-1042F3AB9B74}"/>
    <cellStyle name="Header2 2 3 4 4 2" xfId="17732" xr:uid="{10C73E56-3ADA-4C5E-B81E-F90F2BDFA3D1}"/>
    <cellStyle name="Header2 2 3 4 5" xfId="17733" xr:uid="{01BDA4BB-7365-442A-A603-338890E7A591}"/>
    <cellStyle name="Header2 2 3 4 5 2" xfId="17734" xr:uid="{9DE1A786-77A8-4ACC-8B4F-D09B7598149F}"/>
    <cellStyle name="Header2 2 3 4 6" xfId="17735" xr:uid="{DC96F977-CE0B-4FCF-BFAC-86F94900C4F4}"/>
    <cellStyle name="Header2 2 3 5" xfId="17736" xr:uid="{3643E6A7-F028-498B-BC43-BF2539C77540}"/>
    <cellStyle name="Header2 2 3 5 2" xfId="17737" xr:uid="{8045FA94-31A3-422A-8DD9-0772BDC872E5}"/>
    <cellStyle name="Header2 2 3 6" xfId="17738" xr:uid="{FFD92A65-FCA6-4118-8809-F0A13347ABDB}"/>
    <cellStyle name="Header2 2 3 6 2" xfId="17739" xr:uid="{6119089A-DE8B-4E2E-A11D-5B4397CAD382}"/>
    <cellStyle name="Header2 2 3 7" xfId="17740" xr:uid="{4F3E7861-3F8F-4B45-83E7-623DBFAD87F6}"/>
    <cellStyle name="Header2 2 4" xfId="17741" xr:uid="{D1650A74-63ED-4197-BF7B-0864230EC903}"/>
    <cellStyle name="Header2 2 4 2" xfId="17742" xr:uid="{74D31FC3-BA72-4B06-ABAA-A3570354F183}"/>
    <cellStyle name="Header2 2 4 2 2" xfId="17743" xr:uid="{0E6BCEDC-9D50-4042-94D5-C12101AE3C92}"/>
    <cellStyle name="Header2 2 4 2 2 2" xfId="17744" xr:uid="{90C2507A-FA75-4281-9573-9F0C0C8DE732}"/>
    <cellStyle name="Header2 2 4 2 2 2 2" xfId="17745" xr:uid="{258CE634-DB3D-43D2-B751-C9F124C2AE47}"/>
    <cellStyle name="Header2 2 4 2 2 3" xfId="17746" xr:uid="{658EF17C-32E4-4547-9506-D5946FDC98F6}"/>
    <cellStyle name="Header2 2 4 2 2 3 2" xfId="17747" xr:uid="{572F88A8-5A8A-4076-92AE-F4CD678C17CE}"/>
    <cellStyle name="Header2 2 4 2 2 4" xfId="17748" xr:uid="{A5AE8FCE-9F76-4B05-955E-D7EBFA45D2B9}"/>
    <cellStyle name="Header2 2 4 2 2 4 2" xfId="17749" xr:uid="{EAC0975D-CFAB-42FA-BA17-3C2AF215DE2C}"/>
    <cellStyle name="Header2 2 4 2 2 5" xfId="17750" xr:uid="{2293DFA2-2AAE-4851-ADAB-C345E40A391C}"/>
    <cellStyle name="Header2 2 4 2 2 5 2" xfId="17751" xr:uid="{001C05B1-BE92-4EA1-AF2D-7AE2F2528920}"/>
    <cellStyle name="Header2 2 4 2 2 6" xfId="17752" xr:uid="{0FAE5144-D4F8-457E-910D-961D4C155706}"/>
    <cellStyle name="Header2 2 4 2 3" xfId="17753" xr:uid="{ECF4FC31-B1F5-44FD-BB7E-39BC23B6930F}"/>
    <cellStyle name="Header2 2 4 2 3 2" xfId="17754" xr:uid="{62F70442-6419-470C-B658-175747A758D1}"/>
    <cellStyle name="Header2 2 4 2 3 2 2" xfId="17755" xr:uid="{F03F8B4C-E032-44C2-AE39-F82AB00FCE07}"/>
    <cellStyle name="Header2 2 4 2 3 3" xfId="17756" xr:uid="{4CB75606-4AFC-4B8F-BC41-4B4BCB7CC7CA}"/>
    <cellStyle name="Header2 2 4 2 3 3 2" xfId="17757" xr:uid="{0AE2B48A-8C6A-43D3-A72D-7C12870F96D8}"/>
    <cellStyle name="Header2 2 4 2 3 4" xfId="17758" xr:uid="{B683A765-2061-44E5-A480-69A2651789D0}"/>
    <cellStyle name="Header2 2 4 2 3 4 2" xfId="17759" xr:uid="{4D8D49FF-2001-42BC-A69B-7D150B07F15B}"/>
    <cellStyle name="Header2 2 4 2 3 5" xfId="17760" xr:uid="{932FEC90-562D-42F0-A0F4-6E1A3D9AC88D}"/>
    <cellStyle name="Header2 2 4 2 4" xfId="17761" xr:uid="{268BBA9A-E394-4398-910F-3C8FA8699BCF}"/>
    <cellStyle name="Header2 2 4 2 4 2" xfId="17762" xr:uid="{6E70CB80-3B70-460F-BF55-9EB3B0B6FB4D}"/>
    <cellStyle name="Header2 2 4 2 5" xfId="17763" xr:uid="{F82E0814-A927-4AB5-B894-FFA34C893D3E}"/>
    <cellStyle name="Header2 2 4 3" xfId="17764" xr:uid="{BABBB697-1E8A-45FD-9649-C7023A5F94B5}"/>
    <cellStyle name="Header2 2 4 3 2" xfId="17765" xr:uid="{10A4BE01-407E-4CF9-B938-D04DBB0FE830}"/>
    <cellStyle name="Header2 2 4 3 2 2" xfId="17766" xr:uid="{906E1683-AEC9-4942-9FE6-1DE762EEC707}"/>
    <cellStyle name="Header2 2 4 3 3" xfId="17767" xr:uid="{30C15B63-33DD-4DAB-BDC2-712FA779D8B2}"/>
    <cellStyle name="Header2 2 4 3 3 2" xfId="17768" xr:uid="{3E11222D-4299-4FC0-AAA5-F196005BF427}"/>
    <cellStyle name="Header2 2 4 3 4" xfId="17769" xr:uid="{2420F5C3-D36B-4144-8C06-B52D0D97B1B5}"/>
    <cellStyle name="Header2 2 4 3 4 2" xfId="17770" xr:uid="{A57F92D0-F372-4AAD-A698-0021F07A35A7}"/>
    <cellStyle name="Header2 2 4 3 5" xfId="17771" xr:uid="{D718F9EC-E1E3-41F0-9730-773670AA44BF}"/>
    <cellStyle name="Header2 2 4 3 5 2" xfId="17772" xr:uid="{5237C0A0-8ED3-43AE-B765-417082A97888}"/>
    <cellStyle name="Header2 2 4 3 6" xfId="17773" xr:uid="{7F0763EB-A74A-4EB4-9DCF-A4D0F77F8202}"/>
    <cellStyle name="Header2 2 4 4" xfId="17774" xr:uid="{82F32B82-6E5A-41F8-988D-47A9E67C4D82}"/>
    <cellStyle name="Header2 2 4 4 2" xfId="17775" xr:uid="{30D053A5-C747-414A-B54D-0468981E885A}"/>
    <cellStyle name="Header2 2 4 4 2 2" xfId="17776" xr:uid="{E3B54FDC-0264-4932-8BE2-C4E2BB981395}"/>
    <cellStyle name="Header2 2 4 4 3" xfId="17777" xr:uid="{23B943C3-9705-4AA8-BE27-28578C86384D}"/>
    <cellStyle name="Header2 2 4 4 3 2" xfId="17778" xr:uid="{187E74D1-1264-449D-9E9F-FD19D0F13984}"/>
    <cellStyle name="Header2 2 4 4 4" xfId="17779" xr:uid="{94E5651F-C32C-47AB-9479-4FC22095C251}"/>
    <cellStyle name="Header2 2 4 4 4 2" xfId="17780" xr:uid="{D48B9786-10DA-4360-A21F-4E7AAF630F2D}"/>
    <cellStyle name="Header2 2 4 4 5" xfId="17781" xr:uid="{D1A0C04B-5E19-4D6D-B876-653050BD644F}"/>
    <cellStyle name="Header2 2 4 5" xfId="17782" xr:uid="{AEC50B86-9F76-4F2E-A9A7-9F8A3EED0728}"/>
    <cellStyle name="Header2 2 4 5 2" xfId="17783" xr:uid="{AE492377-BCE4-4DD5-8E7D-6F6C37C04CA4}"/>
    <cellStyle name="Header2 2 4 6" xfId="17784" xr:uid="{7C3435BA-E41B-4B44-8C3B-7D7ED29A0526}"/>
    <cellStyle name="Header2 2 4 6 2" xfId="17785" xr:uid="{E718D413-9F6B-46A9-9076-EEDAF8E11DB6}"/>
    <cellStyle name="Header2 2 4 7" xfId="17786" xr:uid="{9D63EC45-3A06-4DD3-B6B6-4B3F7F8A60FB}"/>
    <cellStyle name="Header2 2 4 7 2" xfId="17787" xr:uid="{7D604407-7854-4638-9E36-13D027B890A3}"/>
    <cellStyle name="Header2 2 4 8" xfId="17788" xr:uid="{ABDF1654-FF0E-4CBA-A768-D4BF66A76A06}"/>
    <cellStyle name="Header2 2 5" xfId="17789" xr:uid="{CDCE6B5B-36CC-4A56-9361-2F5B22E908FE}"/>
    <cellStyle name="Header2 2 6" xfId="17464" xr:uid="{51FC2295-996E-49B5-B6E5-53F055ABA022}"/>
    <cellStyle name="Header2 2 7" xfId="15407" xr:uid="{2B4A98EA-91A4-4944-B55C-ECBC52807D28}"/>
    <cellStyle name="Header2 20" xfId="1167" xr:uid="{00000000-0005-0000-0000-00000E0B0000}"/>
    <cellStyle name="Header2 21" xfId="1168" xr:uid="{00000000-0005-0000-0000-00000F0B0000}"/>
    <cellStyle name="Header2 22" xfId="1169" xr:uid="{00000000-0005-0000-0000-0000100B0000}"/>
    <cellStyle name="Header2 23" xfId="1170" xr:uid="{00000000-0005-0000-0000-0000110B0000}"/>
    <cellStyle name="Header2 24" xfId="1171" xr:uid="{00000000-0005-0000-0000-0000120B0000}"/>
    <cellStyle name="Header2 25" xfId="1172" xr:uid="{00000000-0005-0000-0000-0000130B0000}"/>
    <cellStyle name="Header2 26" xfId="1173" xr:uid="{00000000-0005-0000-0000-0000140B0000}"/>
    <cellStyle name="Header2 27" xfId="1174" xr:uid="{00000000-0005-0000-0000-0000150B0000}"/>
    <cellStyle name="Header2 28" xfId="1175" xr:uid="{00000000-0005-0000-0000-0000160B0000}"/>
    <cellStyle name="Header2 29" xfId="1176" xr:uid="{00000000-0005-0000-0000-0000170B0000}"/>
    <cellStyle name="Header2 3" xfId="1177" xr:uid="{00000000-0005-0000-0000-0000180B0000}"/>
    <cellStyle name="Header2 3 10" xfId="17791" xr:uid="{81F81F84-43D5-4A76-87E4-1A55BB74EFDA}"/>
    <cellStyle name="Header2 3 11" xfId="17790" xr:uid="{8E43B05D-7273-446C-9D38-E3614B134F35}"/>
    <cellStyle name="Header2 3 2" xfId="17792" xr:uid="{282395A1-FD2D-4B97-BEEF-22B51C7E2BE3}"/>
    <cellStyle name="Header2 3 2 2" xfId="17793" xr:uid="{996F52DE-7694-4769-AB12-E901CC474C84}"/>
    <cellStyle name="Header2 3 2 2 2" xfId="17794" xr:uid="{6E76AC7C-9767-4838-AAFA-DDCEDB5A91F6}"/>
    <cellStyle name="Header2 3 2 2 2 2" xfId="17795" xr:uid="{9A4341C9-6417-457F-BD4E-6C36AFEA5EF9}"/>
    <cellStyle name="Header2 3 2 2 2 2 2" xfId="17796" xr:uid="{827F04D3-C63D-4444-BDE3-1E55294D45E3}"/>
    <cellStyle name="Header2 3 2 2 2 2 2 2" xfId="17797" xr:uid="{1526CA98-EC26-4BBA-A5D7-F0924EDF3F7A}"/>
    <cellStyle name="Header2 3 2 2 2 2 3" xfId="17798" xr:uid="{A3E113F1-4CFD-4176-9E18-C500196DC2F8}"/>
    <cellStyle name="Header2 3 2 2 2 2 3 2" xfId="17799" xr:uid="{C861DB0F-7551-45C0-A59E-1DA91A3FDD6D}"/>
    <cellStyle name="Header2 3 2 2 2 2 4" xfId="17800" xr:uid="{4E778C25-2136-4FCB-B89A-A2E5D5F8313B}"/>
    <cellStyle name="Header2 3 2 2 2 2 4 2" xfId="17801" xr:uid="{43485998-E656-4AA5-B388-83981D6040E9}"/>
    <cellStyle name="Header2 3 2 2 2 2 5" xfId="17802" xr:uid="{D34C63A4-9E49-48C7-8432-4DA5D12E165F}"/>
    <cellStyle name="Header2 3 2 2 2 2 5 2" xfId="17803" xr:uid="{421773F4-AA20-4BFF-BB84-BD5676CAED85}"/>
    <cellStyle name="Header2 3 2 2 2 2 6" xfId="17804" xr:uid="{CE6335BF-F9B8-41E7-A5BA-E423373FAA39}"/>
    <cellStyle name="Header2 3 2 2 2 3" xfId="17805" xr:uid="{431BE3BD-432D-406C-920C-11F2E96AEACB}"/>
    <cellStyle name="Header2 3 2 2 2 3 2" xfId="17806" xr:uid="{64603794-3489-4B7E-B2A5-D7B40AB0B5BD}"/>
    <cellStyle name="Header2 3 2 2 2 3 2 2" xfId="17807" xr:uid="{274B046E-D99A-4B26-82E2-CB2F2E4C8B60}"/>
    <cellStyle name="Header2 3 2 2 2 3 3" xfId="17808" xr:uid="{F5819D6B-316B-4BDD-8723-61410BE4207C}"/>
    <cellStyle name="Header2 3 2 2 2 3 3 2" xfId="17809" xr:uid="{8F68CD6C-977D-4FBE-8077-CEAF47203298}"/>
    <cellStyle name="Header2 3 2 2 2 3 4" xfId="17810" xr:uid="{EA1E56C5-0E4C-4E4B-8C10-311FAA294842}"/>
    <cellStyle name="Header2 3 2 2 2 3 4 2" xfId="17811" xr:uid="{0E2A3EEF-84AE-49B9-AC4A-1DC7250DF74C}"/>
    <cellStyle name="Header2 3 2 2 2 3 5" xfId="17812" xr:uid="{792C0D8C-801F-40A3-989C-7A7C2A865C84}"/>
    <cellStyle name="Header2 3 2 2 2 4" xfId="17813" xr:uid="{4F3632FC-F643-4EF0-ACB4-97885C5745C7}"/>
    <cellStyle name="Header2 3 2 2 2 4 2" xfId="17814" xr:uid="{78FCE22B-AB32-4485-ADFB-4091BF2B3916}"/>
    <cellStyle name="Header2 3 2 2 2 5" xfId="17815" xr:uid="{96A1FA2F-E0E8-47A4-9996-3988E3834489}"/>
    <cellStyle name="Header2 3 2 2 3" xfId="17816" xr:uid="{FE406573-0F3E-4F25-9BA1-DED18A51BC39}"/>
    <cellStyle name="Header2 3 2 2 3 2" xfId="17817" xr:uid="{E077EBF5-BE63-405E-85C7-0D8187F4698A}"/>
    <cellStyle name="Header2 3 2 2 3 2 2" xfId="17818" xr:uid="{CAA91D6D-8485-4DB7-8282-6F093ED84998}"/>
    <cellStyle name="Header2 3 2 2 3 3" xfId="17819" xr:uid="{C396536E-7C4D-41F5-9340-1D6F423079BB}"/>
    <cellStyle name="Header2 3 2 2 3 3 2" xfId="17820" xr:uid="{A5332D49-D79F-4370-8877-5E2B50FC3870}"/>
    <cellStyle name="Header2 3 2 2 3 4" xfId="17821" xr:uid="{82527F69-6633-4A9E-AD8C-077EB938E69F}"/>
    <cellStyle name="Header2 3 2 2 3 4 2" xfId="17822" xr:uid="{2001E232-AF11-4499-9F6B-796A82BA73F7}"/>
    <cellStyle name="Header2 3 2 2 3 5" xfId="17823" xr:uid="{6BF32ACE-9042-4CE3-AEFA-E49B56A929A4}"/>
    <cellStyle name="Header2 3 2 2 3 5 2" xfId="17824" xr:uid="{A6CE2954-C4C3-4BD6-86BC-94F571FF795D}"/>
    <cellStyle name="Header2 3 2 2 3 6" xfId="17825" xr:uid="{7AA7F06D-8873-43E5-B96F-8654B0A6D7BA}"/>
    <cellStyle name="Header2 3 2 2 4" xfId="17826" xr:uid="{CA11AF7D-6802-4BD6-996A-8E162DD8E573}"/>
    <cellStyle name="Header2 3 2 2 4 2" xfId="17827" xr:uid="{8F7DD404-6557-48F9-953E-CCBF84CBDB31}"/>
    <cellStyle name="Header2 3 2 2 4 2 2" xfId="17828" xr:uid="{B8A66DE6-372D-48E8-85A2-D0C4DB67179E}"/>
    <cellStyle name="Header2 3 2 2 4 3" xfId="17829" xr:uid="{578764C6-4920-491A-9F5B-69EE638C8FF1}"/>
    <cellStyle name="Header2 3 2 2 4 3 2" xfId="17830" xr:uid="{DD3D8375-EB6C-4474-B02F-28678FB75FDE}"/>
    <cellStyle name="Header2 3 2 2 4 4" xfId="17831" xr:uid="{D6A182A9-A25C-48D8-A907-637A13011FFC}"/>
    <cellStyle name="Header2 3 2 2 4 4 2" xfId="17832" xr:uid="{19688220-D61E-4EB6-9D59-F7927CBCD9AD}"/>
    <cellStyle name="Header2 3 2 2 4 5" xfId="17833" xr:uid="{E2031D04-D638-42C2-A226-BDC1C57F32B4}"/>
    <cellStyle name="Header2 3 2 2 5" xfId="17834" xr:uid="{C05E3B1F-B82F-4F5D-88C0-BAED0CD67DA1}"/>
    <cellStyle name="Header2 3 2 2 5 2" xfId="17835" xr:uid="{094B9D76-00E5-42B5-AE92-9F5EAA2FE677}"/>
    <cellStyle name="Header2 3 2 2 6" xfId="17836" xr:uid="{FA22E83D-5AD4-4B59-8F83-BE0614986A9D}"/>
    <cellStyle name="Header2 3 2 2 6 2" xfId="17837" xr:uid="{88A2AA4A-C69C-450E-9160-EA8599E520D3}"/>
    <cellStyle name="Header2 3 2 2 7" xfId="17838" xr:uid="{767D0F99-B953-40AF-AFBA-1A58A7141896}"/>
    <cellStyle name="Header2 3 2 2 7 2" xfId="17839" xr:uid="{09DB2CD8-C223-448E-90AC-7C74447A5E09}"/>
    <cellStyle name="Header2 3 2 2 8" xfId="17840" xr:uid="{2C16F7E6-F960-4F96-A08E-9237E59B3FA8}"/>
    <cellStyle name="Header2 3 2 2 9" xfId="17841" xr:uid="{FC8B1209-6794-4175-B476-C4D9F9362816}"/>
    <cellStyle name="Header2 3 2 3" xfId="17842" xr:uid="{65F646B6-878D-4D5F-BC18-2BB01B2F13F7}"/>
    <cellStyle name="Header2 3 2 3 2" xfId="17843" xr:uid="{ED494D9D-483E-4281-B67B-892E58564893}"/>
    <cellStyle name="Header2 3 2 3 2 2" xfId="17844" xr:uid="{5B5448B9-526C-4EF0-8509-43542E7C957B}"/>
    <cellStyle name="Header2 3 2 3 2 2 2" xfId="17845" xr:uid="{BB3C8202-BB79-46E4-860F-22E361A9740A}"/>
    <cellStyle name="Header2 3 2 3 2 3" xfId="17846" xr:uid="{03E60E42-FAE9-4DBB-B73A-68A908470B40}"/>
    <cellStyle name="Header2 3 2 3 2 3 2" xfId="17847" xr:uid="{984583C9-62DB-4799-BF83-6AE1AB7B6E33}"/>
    <cellStyle name="Header2 3 2 3 2 4" xfId="17848" xr:uid="{C11C615C-0572-4A89-83F9-FDA020BD51ED}"/>
    <cellStyle name="Header2 3 2 3 2 4 2" xfId="17849" xr:uid="{6F2ADD92-333E-4911-B9B6-CFD975502C2D}"/>
    <cellStyle name="Header2 3 2 3 2 5" xfId="17850" xr:uid="{D02FE2A9-792C-4D2A-ACEF-A3009A3346B9}"/>
    <cellStyle name="Header2 3 2 3 2 5 2" xfId="17851" xr:uid="{6DBDF188-5FC3-4D22-BA02-293898161F09}"/>
    <cellStyle name="Header2 3 2 3 2 6" xfId="17852" xr:uid="{CD729D3D-378E-440A-8AD3-1E3F52D99D36}"/>
    <cellStyle name="Header2 3 2 3 3" xfId="17853" xr:uid="{A9215676-61E8-4348-9906-9ED18D29D5DC}"/>
    <cellStyle name="Header2 3 2 3 3 2" xfId="17854" xr:uid="{B2BDA853-FD16-47FA-BDB6-23C137158243}"/>
    <cellStyle name="Header2 3 2 3 3 2 2" xfId="17855" xr:uid="{7F1B06C2-52F0-4D7B-A543-B6BDB0BDAAC2}"/>
    <cellStyle name="Header2 3 2 3 3 3" xfId="17856" xr:uid="{D7642C32-E191-4B2C-B5C8-F5E2615C51BB}"/>
    <cellStyle name="Header2 3 2 3 3 3 2" xfId="17857" xr:uid="{D252F7EA-8D28-4561-8145-998BFE7CD937}"/>
    <cellStyle name="Header2 3 2 3 3 4" xfId="17858" xr:uid="{6D8624DF-C9BB-4436-A0CC-0DD0D8FA1189}"/>
    <cellStyle name="Header2 3 2 3 3 4 2" xfId="17859" xr:uid="{EFF7FD7E-2955-4673-B08C-04D5C188BEE7}"/>
    <cellStyle name="Header2 3 2 3 3 5" xfId="17860" xr:uid="{C77F5231-4269-48D2-B7A7-07B3B8FB1481}"/>
    <cellStyle name="Header2 3 2 3 4" xfId="17861" xr:uid="{1F708E47-73ED-4E58-81EE-D0AF6119E79A}"/>
    <cellStyle name="Header2 3 2 3 4 2" xfId="17862" xr:uid="{57D788B4-74DA-4240-9CE6-8303CB819979}"/>
    <cellStyle name="Header2 3 2 3 5" xfId="17863" xr:uid="{8A2A87EF-655C-4267-BDF6-E0F251D253F2}"/>
    <cellStyle name="Header2 3 2 4" xfId="17864" xr:uid="{2B39ECD8-910E-4B38-93B7-2B9394C241C2}"/>
    <cellStyle name="Header2 3 2 4 2" xfId="17865" xr:uid="{3A7F0A4A-D056-401A-AF82-2CAF0D58E9B6}"/>
    <cellStyle name="Header2 3 2 4 2 2" xfId="17866" xr:uid="{3280E524-DF84-4533-BF00-EF7CC6F40998}"/>
    <cellStyle name="Header2 3 2 4 2 2 2" xfId="17867" xr:uid="{6738C7BC-E721-49A9-83F3-F6772272A409}"/>
    <cellStyle name="Header2 3 2 4 2 3" xfId="17868" xr:uid="{5D63D37D-42A5-4244-8922-FD1E27E5DF77}"/>
    <cellStyle name="Header2 3 2 4 2 3 2" xfId="17869" xr:uid="{C1218E65-497F-4EC8-9F1C-1542BB05590F}"/>
    <cellStyle name="Header2 3 2 4 2 4" xfId="17870" xr:uid="{BC80FA66-782A-4D49-A926-27B4C041CE57}"/>
    <cellStyle name="Header2 3 2 4 2 4 2" xfId="17871" xr:uid="{D6B34BA9-9174-46FD-B5B7-A48E60746B6D}"/>
    <cellStyle name="Header2 3 2 4 2 5" xfId="17872" xr:uid="{392A561A-FBF8-4EAB-8BE3-9269EC4F3A09}"/>
    <cellStyle name="Header2 3 2 4 3" xfId="17873" xr:uid="{E78EC8DF-DC12-4234-9558-7564FFDE9795}"/>
    <cellStyle name="Header2 3 2 4 3 2" xfId="17874" xr:uid="{13212B00-4884-451A-912C-308608BC5876}"/>
    <cellStyle name="Header2 3 2 4 4" xfId="17875" xr:uid="{8AEDD347-8301-4427-A17E-C19AEA8F853C}"/>
    <cellStyle name="Header2 3 2 4 4 2" xfId="17876" xr:uid="{9C38DB85-B936-4557-9C3F-6EF49A9B5E65}"/>
    <cellStyle name="Header2 3 2 4 5" xfId="17877" xr:uid="{9CEABB3F-C7FF-41EC-B80C-EEA27D174B86}"/>
    <cellStyle name="Header2 3 2 4 5 2" xfId="17878" xr:uid="{873A09C8-772A-4753-82D9-C159AB6C2CFB}"/>
    <cellStyle name="Header2 3 2 4 6" xfId="17879" xr:uid="{F734C844-0DA8-472F-BF03-B017343E3F0A}"/>
    <cellStyle name="Header2 3 2 5" xfId="17880" xr:uid="{3EB95F28-96D2-4180-9FC9-707E3609821E}"/>
    <cellStyle name="Header2 3 2 5 2" xfId="17881" xr:uid="{57541715-8C65-425C-B05D-48620FF06EC2}"/>
    <cellStyle name="Header2 3 2 6" xfId="17882" xr:uid="{3A866BE3-07D2-4CD9-BEA5-2622CAD54A70}"/>
    <cellStyle name="Header2 3 2 6 2" xfId="17883" xr:uid="{82358C6B-1C77-475B-8698-62A5819564A4}"/>
    <cellStyle name="Header2 3 2 7" xfId="17884" xr:uid="{F8982449-9ECB-4D29-9CB8-C67B54955D2D}"/>
    <cellStyle name="Header2 3 3" xfId="17885" xr:uid="{5958B180-3CB1-436F-8FBE-FD273BDB3831}"/>
    <cellStyle name="Header2 3 3 2" xfId="17886" xr:uid="{B3CA0D02-39D9-43C2-BD0C-03228D3161F9}"/>
    <cellStyle name="Header2 3 3 2 2" xfId="17887" xr:uid="{18C2D37E-474A-444B-966C-27CA0FDE040E}"/>
    <cellStyle name="Header2 3 3 2 2 2" xfId="17888" xr:uid="{396E9F3D-0347-4036-8E66-7BAD44B0897C}"/>
    <cellStyle name="Header2 3 3 2 2 2 2" xfId="17889" xr:uid="{D3C8FBE4-BD85-4461-B341-4EBA35539C77}"/>
    <cellStyle name="Header2 3 3 2 2 3" xfId="17890" xr:uid="{B3596271-2123-4150-AC94-0D67DDEDFE62}"/>
    <cellStyle name="Header2 3 3 2 2 3 2" xfId="17891" xr:uid="{49C4D23D-5BB6-416F-AD3E-629294D8CD59}"/>
    <cellStyle name="Header2 3 3 2 2 4" xfId="17892" xr:uid="{EE7D585E-A4EB-4F3F-AF44-78F66D2B1918}"/>
    <cellStyle name="Header2 3 3 2 2 4 2" xfId="17893" xr:uid="{DC3CB743-0C71-4705-AFE2-8D96BE69BE65}"/>
    <cellStyle name="Header2 3 3 2 2 5" xfId="17894" xr:uid="{52C98865-24AF-41E3-90E8-06F53E0EA674}"/>
    <cellStyle name="Header2 3 3 2 2 5 2" xfId="17895" xr:uid="{9FCB720C-9B89-409B-8FFA-72D056A8790C}"/>
    <cellStyle name="Header2 3 3 2 2 6" xfId="17896" xr:uid="{AA7A6277-0E68-4E2A-8AE3-38B1B0D57BF1}"/>
    <cellStyle name="Header2 3 3 2 3" xfId="17897" xr:uid="{B5D02E13-A619-4C3B-A2E1-C46E2DA9BA9F}"/>
    <cellStyle name="Header2 3 3 2 3 2" xfId="17898" xr:uid="{077994EB-D75E-482C-8CA4-4C95EC5965EE}"/>
    <cellStyle name="Header2 3 3 2 3 2 2" xfId="17899" xr:uid="{0E5610CF-F14F-4939-A6A4-1DA5D39F623B}"/>
    <cellStyle name="Header2 3 3 2 3 3" xfId="17900" xr:uid="{B657D48A-14FB-4278-A46F-7E13F9D3AFEE}"/>
    <cellStyle name="Header2 3 3 2 3 3 2" xfId="17901" xr:uid="{BE2F5AFF-A37F-4E61-89CE-DF2DE14D1D29}"/>
    <cellStyle name="Header2 3 3 2 3 4" xfId="17902" xr:uid="{D6CEBB5B-528D-4E85-A240-668B0EDDB8FB}"/>
    <cellStyle name="Header2 3 3 2 3 4 2" xfId="17903" xr:uid="{76D12971-9D9E-4E04-839D-A92A36141F14}"/>
    <cellStyle name="Header2 3 3 2 3 5" xfId="17904" xr:uid="{1DE455A3-9CE5-480E-AA34-51061C5A255E}"/>
    <cellStyle name="Header2 3 3 2 4" xfId="17905" xr:uid="{F9EE19D8-A3FF-4B95-B555-D7DCEBB04DA6}"/>
    <cellStyle name="Header2 3 3 2 4 2" xfId="17906" xr:uid="{D1D776F2-0937-4ED5-88C4-03EB779342A1}"/>
    <cellStyle name="Header2 3 3 2 5" xfId="17907" xr:uid="{FB3939C9-35A5-4A65-A698-DDD3008B151F}"/>
    <cellStyle name="Header2 3 3 3" xfId="17908" xr:uid="{D692A5A0-9301-4D9B-A8CD-50B33D1B317E}"/>
    <cellStyle name="Header2 3 3 3 2" xfId="17909" xr:uid="{8A893E85-9E1E-4447-8CC2-F72874584E3F}"/>
    <cellStyle name="Header2 3 3 3 2 2" xfId="17910" xr:uid="{F3AE5BBF-DC3A-4676-A855-FF7A63D87854}"/>
    <cellStyle name="Header2 3 3 3 3" xfId="17911" xr:uid="{03A893D1-047E-428E-AB5E-5A32BF5E2004}"/>
    <cellStyle name="Header2 3 3 3 3 2" xfId="17912" xr:uid="{465BB488-C79E-4337-9EA7-88DEBACA9C99}"/>
    <cellStyle name="Header2 3 3 3 4" xfId="17913" xr:uid="{B095A58B-468E-4FD6-BE56-4BDD5821A54A}"/>
    <cellStyle name="Header2 3 3 3 4 2" xfId="17914" xr:uid="{012BDB79-C586-4169-8BB0-1E5E7A36567E}"/>
    <cellStyle name="Header2 3 3 3 5" xfId="17915" xr:uid="{B6309A9E-C9B5-448D-ADA2-B547377636AD}"/>
    <cellStyle name="Header2 3 3 3 5 2" xfId="17916" xr:uid="{B4301CE8-0DCA-4E2D-B26D-3050CBBFEBD2}"/>
    <cellStyle name="Header2 3 3 3 6" xfId="17917" xr:uid="{C17CE450-5840-44B6-8EF1-A92FE6373A4A}"/>
    <cellStyle name="Header2 3 3 4" xfId="17918" xr:uid="{45F041C6-B4AC-4B97-AAF2-098FD60AF7F8}"/>
    <cellStyle name="Header2 3 3 4 2" xfId="17919" xr:uid="{92E4004B-C942-4A04-AEAD-5E2CC4327F2D}"/>
    <cellStyle name="Header2 3 3 4 2 2" xfId="17920" xr:uid="{6669DD07-B1D9-4820-A313-F4CC48D6FA9E}"/>
    <cellStyle name="Header2 3 3 4 3" xfId="17921" xr:uid="{8438D78B-073B-48E8-964F-A485AB0075DE}"/>
    <cellStyle name="Header2 3 3 4 3 2" xfId="17922" xr:uid="{6903EEA5-B4A1-4849-BEB1-DAE576EA9208}"/>
    <cellStyle name="Header2 3 3 4 4" xfId="17923" xr:uid="{45728283-334F-4564-84F6-A1F19623AA8A}"/>
    <cellStyle name="Header2 3 3 4 4 2" xfId="17924" xr:uid="{BA4CC4F3-63FA-482F-AEEE-6F9FBB9018E7}"/>
    <cellStyle name="Header2 3 3 4 5" xfId="17925" xr:uid="{7417FF5C-2947-4B7F-8E1A-9DC2B49009DB}"/>
    <cellStyle name="Header2 3 3 5" xfId="17926" xr:uid="{BC2D98D7-CE07-4D5A-895E-3785F03199F9}"/>
    <cellStyle name="Header2 3 3 5 2" xfId="17927" xr:uid="{6912E11F-19F6-4C9E-90B2-95A91DAFDE55}"/>
    <cellStyle name="Header2 3 3 6" xfId="17928" xr:uid="{3D9CCE76-C84F-4860-8F4D-F9D62A1EEB2C}"/>
    <cellStyle name="Header2 3 3 6 2" xfId="17929" xr:uid="{7AF1AAD5-C996-4465-9A65-478FBC255720}"/>
    <cellStyle name="Header2 3 3 7" xfId="17930" xr:uid="{D868A07C-B6F4-4D8D-9D02-72FAD51F0DD3}"/>
    <cellStyle name="Header2 3 3 7 2" xfId="17931" xr:uid="{2A3162B2-1A0C-4DA7-81D9-19BE47E5C007}"/>
    <cellStyle name="Header2 3 3 8" xfId="17932" xr:uid="{856F6156-0601-484A-8864-C5CCCB981C2E}"/>
    <cellStyle name="Header2 3 4" xfId="17933" xr:uid="{B5BCA4DF-1EB1-4EEB-A4CF-C4DCCF64B29B}"/>
    <cellStyle name="Header2 3 4 2" xfId="17934" xr:uid="{BB0DC12C-B5B4-4E76-A3F6-F3AC856BC596}"/>
    <cellStyle name="Header2 3 4 2 2" xfId="17935" xr:uid="{E87766C1-0837-480E-B91F-EA1A052FB6B6}"/>
    <cellStyle name="Header2 3 4 2 2 2" xfId="17936" xr:uid="{0D2C97F4-9FC4-4FC6-8FE7-641F2B6BA229}"/>
    <cellStyle name="Header2 3 4 2 3" xfId="17937" xr:uid="{7A9A3758-D73B-46F4-9C00-D2277641B55A}"/>
    <cellStyle name="Header2 3 4 2 3 2" xfId="17938" xr:uid="{38603969-6538-43C5-B07C-0093EDA44727}"/>
    <cellStyle name="Header2 3 4 2 4" xfId="17939" xr:uid="{A14C7689-30A6-4D67-8216-C6D18AD54234}"/>
    <cellStyle name="Header2 3 4 2 4 2" xfId="17940" xr:uid="{8A2AC170-4E85-410D-A0F4-958A6F51F0E1}"/>
    <cellStyle name="Header2 3 4 2 5" xfId="17941" xr:uid="{297EDC1B-1D8F-492F-97D7-F5F6A9D3CFA1}"/>
    <cellStyle name="Header2 3 4 2 5 2" xfId="17942" xr:uid="{E5006A55-6EDA-4E0A-9FBD-A536993927EA}"/>
    <cellStyle name="Header2 3 4 2 6" xfId="17943" xr:uid="{9D4F37F8-C99E-4FBE-9C55-9BD34214A0F2}"/>
    <cellStyle name="Header2 3 4 3" xfId="17944" xr:uid="{52F6335E-20D3-4D5B-B78D-35E64DE60590}"/>
    <cellStyle name="Header2 3 4 3 2" xfId="17945" xr:uid="{360BE080-656A-4DF0-A3B3-9F14804008AB}"/>
    <cellStyle name="Header2 3 4 3 2 2" xfId="17946" xr:uid="{0B09682F-7589-4275-9285-3F79FBC7C7F7}"/>
    <cellStyle name="Header2 3 4 3 3" xfId="17947" xr:uid="{7E1BB0B2-411C-442B-A5E5-682CD2349E73}"/>
    <cellStyle name="Header2 3 4 3 3 2" xfId="17948" xr:uid="{4C5FF3CA-032A-471B-B090-523845BCFCD7}"/>
    <cellStyle name="Header2 3 4 3 4" xfId="17949" xr:uid="{6ED71C41-1D81-4BBC-AD86-FE057E247635}"/>
    <cellStyle name="Header2 3 4 3 4 2" xfId="17950" xr:uid="{7FF3DBE8-94A4-4BA6-AB1C-87FF10108392}"/>
    <cellStyle name="Header2 3 4 3 5" xfId="17951" xr:uid="{3E13E6A7-041B-4A95-B8DF-0394ABE24E6C}"/>
    <cellStyle name="Header2 3 4 4" xfId="17952" xr:uid="{F4F5B9F2-FD30-42DA-97F5-4FE07F884CAC}"/>
    <cellStyle name="Header2 3 4 4 2" xfId="17953" xr:uid="{EE6F9769-2F5C-4651-A86B-6DC4F138CD94}"/>
    <cellStyle name="Header2 3 4 5" xfId="17954" xr:uid="{1D61453B-7C3B-43F1-9CA2-44495F12AB6F}"/>
    <cellStyle name="Header2 3 5" xfId="17955" xr:uid="{94179127-A941-44DC-9965-5A93A2E5B993}"/>
    <cellStyle name="Header2 3 5 2" xfId="17956" xr:uid="{D60740F8-11F7-4EE7-B935-20E1BA97C75A}"/>
    <cellStyle name="Header2 3 5 2 2" xfId="17957" xr:uid="{5CC196E6-4CE0-4E46-82D6-DEACAEFA92CB}"/>
    <cellStyle name="Header2 3 5 3" xfId="17958" xr:uid="{0A1014BE-9472-4C81-A4AB-767ED0E8E32A}"/>
    <cellStyle name="Header2 3 5 3 2" xfId="17959" xr:uid="{0B736DA4-A3BA-4663-BEF3-F6A6B5ECB177}"/>
    <cellStyle name="Header2 3 5 4" xfId="17960" xr:uid="{4F7D4EDE-495A-4C42-9776-113626F48B09}"/>
    <cellStyle name="Header2 3 5 4 2" xfId="17961" xr:uid="{8CE86610-0A53-4F3A-95B4-6BA25554E8AB}"/>
    <cellStyle name="Header2 3 5 5" xfId="17962" xr:uid="{660C7D4B-D181-4ABB-92FF-3E4B50FF506D}"/>
    <cellStyle name="Header2 3 5 5 2" xfId="17963" xr:uid="{20D12AB6-D9C5-4EB6-87EE-FC258707371F}"/>
    <cellStyle name="Header2 3 5 6" xfId="17964" xr:uid="{C18795E4-409B-4820-B022-EE6F863F3A0E}"/>
    <cellStyle name="Header2 3 6" xfId="17965" xr:uid="{C5E52BD1-F662-4662-AE5C-99A04EB5C559}"/>
    <cellStyle name="Header2 3 6 2" xfId="17966" xr:uid="{F179178E-66C6-4A12-B3A4-ACD7DBED5A45}"/>
    <cellStyle name="Header2 3 7" xfId="17967" xr:uid="{B6B24B3B-E4EE-4358-AFB9-1CEFC3D1B2D7}"/>
    <cellStyle name="Header2 3 7 2" xfId="17968" xr:uid="{0AC9F1CB-2BA4-48BE-B519-FF2538132443}"/>
    <cellStyle name="Header2 3 8" xfId="17969" xr:uid="{F22187B2-95FE-4EE8-820C-5A9405710653}"/>
    <cellStyle name="Header2 3 8 2" xfId="17970" xr:uid="{D758BEDA-081C-4126-9392-4197439BB3D2}"/>
    <cellStyle name="Header2 3 9" xfId="17971" xr:uid="{186B7B58-E2FF-41D4-B5BB-71DEE7234DB8}"/>
    <cellStyle name="Header2 3 9 2" xfId="17972" xr:uid="{85CA211B-C030-420C-98DE-A1E612E708A7}"/>
    <cellStyle name="Header2 30" xfId="1178" xr:uid="{00000000-0005-0000-0000-0000190B0000}"/>
    <cellStyle name="Header2 31" xfId="1179" xr:uid="{00000000-0005-0000-0000-00001A0B0000}"/>
    <cellStyle name="Header2 32" xfId="1180" xr:uid="{00000000-0005-0000-0000-00001B0B0000}"/>
    <cellStyle name="Header2 33" xfId="1181" xr:uid="{00000000-0005-0000-0000-00001C0B0000}"/>
    <cellStyle name="Header2 34" xfId="1182" xr:uid="{00000000-0005-0000-0000-00001D0B0000}"/>
    <cellStyle name="Header2 35" xfId="1183" xr:uid="{00000000-0005-0000-0000-00001E0B0000}"/>
    <cellStyle name="Header2 36" xfId="1184" xr:uid="{00000000-0005-0000-0000-00001F0B0000}"/>
    <cellStyle name="Header2 37" xfId="1185" xr:uid="{00000000-0005-0000-0000-0000200B0000}"/>
    <cellStyle name="Header2 38" xfId="1186" xr:uid="{00000000-0005-0000-0000-0000210B0000}"/>
    <cellStyle name="Header2 39" xfId="1187" xr:uid="{00000000-0005-0000-0000-0000220B0000}"/>
    <cellStyle name="Header2 4" xfId="1188" xr:uid="{00000000-0005-0000-0000-0000230B0000}"/>
    <cellStyle name="Header2 4 2" xfId="17974" xr:uid="{86328A8E-FD35-4C30-8E62-BC41E45E7EFF}"/>
    <cellStyle name="Header2 4 2 2" xfId="17975" xr:uid="{0099D9A5-7E6C-47E5-8B0E-35FDCBEB27DA}"/>
    <cellStyle name="Header2 4 2 2 2" xfId="17976" xr:uid="{37682A55-4B79-430B-A793-BA177054B676}"/>
    <cellStyle name="Header2 4 2 2 2 2" xfId="17977" xr:uid="{2E564545-0728-4357-91E7-8525C756A187}"/>
    <cellStyle name="Header2 4 2 2 2 2 2" xfId="17978" xr:uid="{DC31D48D-F5D8-4E1E-AE49-3F092EC3DEF4}"/>
    <cellStyle name="Header2 4 2 2 2 3" xfId="17979" xr:uid="{49E5329B-2FD9-4C9D-97DE-BB2FF3270DB9}"/>
    <cellStyle name="Header2 4 2 2 2 3 2" xfId="17980" xr:uid="{324064A7-8F11-4AD6-B13A-F0CCC8E54DFA}"/>
    <cellStyle name="Header2 4 2 2 2 4" xfId="17981" xr:uid="{D927FD71-FBF5-4F17-A1DA-869C3EF57272}"/>
    <cellStyle name="Header2 4 2 2 2 4 2" xfId="17982" xr:uid="{9926091D-784D-43F5-B9B8-D310AAE6D87E}"/>
    <cellStyle name="Header2 4 2 2 2 5" xfId="17983" xr:uid="{76DA3D59-878A-40AB-BE6D-0BFBB9544123}"/>
    <cellStyle name="Header2 4 2 2 2 5 2" xfId="17984" xr:uid="{CE7AE6A3-5743-4275-AD08-BD9518D6AF2D}"/>
    <cellStyle name="Header2 4 2 2 2 6" xfId="17985" xr:uid="{23060888-3E9A-439F-9F35-77D9CE7E1E22}"/>
    <cellStyle name="Header2 4 2 2 3" xfId="17986" xr:uid="{29A12DAF-61D2-4272-B36B-75B485800FA1}"/>
    <cellStyle name="Header2 4 2 2 3 2" xfId="17987" xr:uid="{0CF07C26-EF42-407E-A77B-0F400F5CA833}"/>
    <cellStyle name="Header2 4 2 2 3 2 2" xfId="17988" xr:uid="{D08F096A-0F6A-4495-9C02-63909274CD16}"/>
    <cellStyle name="Header2 4 2 2 3 3" xfId="17989" xr:uid="{4AA7AA55-CC9A-4B24-98E6-3343A8E6E60C}"/>
    <cellStyle name="Header2 4 2 2 3 3 2" xfId="17990" xr:uid="{DF979D20-55AA-40D5-A6BA-B9DE1E2918DD}"/>
    <cellStyle name="Header2 4 2 2 3 4" xfId="17991" xr:uid="{76E7F829-FCA0-4146-B604-613F56678F1C}"/>
    <cellStyle name="Header2 4 2 2 3 4 2" xfId="17992" xr:uid="{8CC85E1E-2459-4A75-89E9-27D7B31B5D79}"/>
    <cellStyle name="Header2 4 2 2 3 5" xfId="17993" xr:uid="{56EEB707-749D-4613-8B02-C6D6B455D645}"/>
    <cellStyle name="Header2 4 2 2 4" xfId="17994" xr:uid="{C21C71B9-2C58-45F5-B8B0-77E674BDAF7D}"/>
    <cellStyle name="Header2 4 2 2 4 2" xfId="17995" xr:uid="{C6F52DC6-5614-4DA0-8BF6-777F880F4BE8}"/>
    <cellStyle name="Header2 4 2 2 5" xfId="17996" xr:uid="{4F61274D-6B43-4A36-A320-74CD52C0A0C0}"/>
    <cellStyle name="Header2 4 2 3" xfId="17997" xr:uid="{BFB92A8C-4D7D-4DD5-ABBB-AFA622AD344A}"/>
    <cellStyle name="Header2 4 2 3 2" xfId="17998" xr:uid="{0028C875-1AA7-4BAA-B0F6-434302D58FC0}"/>
    <cellStyle name="Header2 4 2 3 2 2" xfId="17999" xr:uid="{0F342CC5-313F-4C29-8A5D-A214EB9210B6}"/>
    <cellStyle name="Header2 4 2 3 3" xfId="18000" xr:uid="{7AF013D4-16DC-457C-9EA4-5A6B48F8756F}"/>
    <cellStyle name="Header2 4 2 3 3 2" xfId="18001" xr:uid="{B1D21B4C-1E3D-4C49-8B3E-CA9FF9FCD518}"/>
    <cellStyle name="Header2 4 2 3 4" xfId="18002" xr:uid="{712583EF-05BD-431F-B205-ABE0F9486727}"/>
    <cellStyle name="Header2 4 2 3 4 2" xfId="18003" xr:uid="{C28ADC6A-4E6A-4876-AC57-060845206B34}"/>
    <cellStyle name="Header2 4 2 3 5" xfId="18004" xr:uid="{4B46862D-F83E-4129-8448-5CAF507D11CF}"/>
    <cellStyle name="Header2 4 2 3 5 2" xfId="18005" xr:uid="{5258E11B-F0FA-4D02-AA70-F2A175125650}"/>
    <cellStyle name="Header2 4 2 3 6" xfId="18006" xr:uid="{9C0C32D6-D617-4F48-8EE6-4AFAEF274C3A}"/>
    <cellStyle name="Header2 4 2 4" xfId="18007" xr:uid="{D11828AE-50A3-44F2-9641-0D9191266EFE}"/>
    <cellStyle name="Header2 4 2 4 2" xfId="18008" xr:uid="{E52C9BE7-F717-40F2-9ADE-7836C1CA82AF}"/>
    <cellStyle name="Header2 4 2 4 2 2" xfId="18009" xr:uid="{11FD2FAA-6D13-4503-9625-049D3C6B84AB}"/>
    <cellStyle name="Header2 4 2 4 3" xfId="18010" xr:uid="{5058F5F0-CBC4-4496-A229-3A2FBEBCD98D}"/>
    <cellStyle name="Header2 4 2 4 3 2" xfId="18011" xr:uid="{40DBDB78-3F80-4E69-8C1E-F0E89498F7E3}"/>
    <cellStyle name="Header2 4 2 4 4" xfId="18012" xr:uid="{CBFD7FE0-F7DC-4877-9691-F57722B78CDB}"/>
    <cellStyle name="Header2 4 2 4 4 2" xfId="18013" xr:uid="{7EE442A4-9746-4B97-B279-CE0F247F67AF}"/>
    <cellStyle name="Header2 4 2 4 5" xfId="18014" xr:uid="{A23986EF-BE32-4CD7-B45A-20BF7FC727DE}"/>
    <cellStyle name="Header2 4 2 5" xfId="18015" xr:uid="{1DB89310-256E-42F9-BA9D-A2275BA78E7A}"/>
    <cellStyle name="Header2 4 2 5 2" xfId="18016" xr:uid="{F6A6BA25-DF56-4E4A-B0F9-8D13690C31A4}"/>
    <cellStyle name="Header2 4 2 6" xfId="18017" xr:uid="{E7BBA3EA-C61A-4E35-851E-C7F5C5D29F38}"/>
    <cellStyle name="Header2 4 2 6 2" xfId="18018" xr:uid="{A31363C1-A9AF-4BDA-B721-6667F14DBE90}"/>
    <cellStyle name="Header2 4 2 7" xfId="18019" xr:uid="{8CDCD12A-47D3-4D02-8332-FDB2D2EF0606}"/>
    <cellStyle name="Header2 4 2 7 2" xfId="18020" xr:uid="{2F80C8B2-C9F5-455C-AA43-6CF73583BC80}"/>
    <cellStyle name="Header2 4 2 8" xfId="18021" xr:uid="{67011207-5DA5-4465-85CE-C67262537454}"/>
    <cellStyle name="Header2 4 2 9" xfId="18022" xr:uid="{E441FD04-D4DD-4DBF-85EA-B027C2B6D732}"/>
    <cellStyle name="Header2 4 3" xfId="18023" xr:uid="{D79C755D-6A7B-481B-8056-8DB4A7054301}"/>
    <cellStyle name="Header2 4 3 2" xfId="18024" xr:uid="{978BF418-6344-4EA1-B682-BC385C681F1C}"/>
    <cellStyle name="Header2 4 3 2 2" xfId="18025" xr:uid="{A5423D5A-A393-4C23-AD8F-CEF5B6E3DF56}"/>
    <cellStyle name="Header2 4 3 2 2 2" xfId="18026" xr:uid="{826B9C03-DC35-463D-9562-C24CB63421BB}"/>
    <cellStyle name="Header2 4 3 2 3" xfId="18027" xr:uid="{737845F7-D6DE-418F-A6DC-CAA6FB51FED7}"/>
    <cellStyle name="Header2 4 3 2 3 2" xfId="18028" xr:uid="{641412D7-8041-43CB-A652-E7CD29461A83}"/>
    <cellStyle name="Header2 4 3 2 4" xfId="18029" xr:uid="{512DBEAA-118E-4E11-B046-8EF2AF80088E}"/>
    <cellStyle name="Header2 4 3 2 4 2" xfId="18030" xr:uid="{3A011389-DE72-404D-9386-09F73BD7EFA6}"/>
    <cellStyle name="Header2 4 3 2 5" xfId="18031" xr:uid="{93753ADA-B265-420A-908D-3A6E6D90B115}"/>
    <cellStyle name="Header2 4 3 2 5 2" xfId="18032" xr:uid="{C1A85C36-B317-454B-8E16-E6E621B211D1}"/>
    <cellStyle name="Header2 4 3 2 6" xfId="18033" xr:uid="{16D558AD-CAFC-49AD-B1EC-A6E3028D1FA7}"/>
    <cellStyle name="Header2 4 3 3" xfId="18034" xr:uid="{DC8A0C00-A206-4343-A1A7-6E76F51B8F6E}"/>
    <cellStyle name="Header2 4 3 3 2" xfId="18035" xr:uid="{CF0FDE01-765C-41BE-A6F0-9D50AA8D5D63}"/>
    <cellStyle name="Header2 4 3 3 2 2" xfId="18036" xr:uid="{2E9C0763-C9E3-421D-B0AD-4C095A519902}"/>
    <cellStyle name="Header2 4 3 3 3" xfId="18037" xr:uid="{54180B9F-1F78-40D1-A857-00869FD0FD41}"/>
    <cellStyle name="Header2 4 3 3 3 2" xfId="18038" xr:uid="{FEABB5BC-31E0-40BA-AA04-813D3A74A475}"/>
    <cellStyle name="Header2 4 3 3 4" xfId="18039" xr:uid="{52F9DD1A-7FFE-4B70-8D92-9528491FB7D2}"/>
    <cellStyle name="Header2 4 3 3 4 2" xfId="18040" xr:uid="{C2F4A530-470F-40FF-A5CC-E21EC7A7C881}"/>
    <cellStyle name="Header2 4 3 3 5" xfId="18041" xr:uid="{C8D870FA-0ADD-4DCE-9363-00EA62C410E6}"/>
    <cellStyle name="Header2 4 3 4" xfId="18042" xr:uid="{CCF0AB8F-D236-4540-A380-A5B364ED1AE4}"/>
    <cellStyle name="Header2 4 3 4 2" xfId="18043" xr:uid="{C314229E-67DC-44B5-B2F6-40A565EE7EC9}"/>
    <cellStyle name="Header2 4 3 5" xfId="18044" xr:uid="{87B39686-FCF7-41DA-A67F-8A4B67C0398C}"/>
    <cellStyle name="Header2 4 4" xfId="18045" xr:uid="{5D81F572-AF3E-4506-A31E-647407390442}"/>
    <cellStyle name="Header2 4 4 2" xfId="18046" xr:uid="{D29D9D5C-8D4D-4FF9-8E60-3467F3224397}"/>
    <cellStyle name="Header2 4 4 2 2" xfId="18047" xr:uid="{58F3746E-04DB-4D94-A502-ECCFA2AC0719}"/>
    <cellStyle name="Header2 4 4 2 2 2" xfId="18048" xr:uid="{DD0F0BCD-309A-4DE8-8BCC-BE64982C03AD}"/>
    <cellStyle name="Header2 4 4 2 3" xfId="18049" xr:uid="{3D0BE816-09BE-43E5-8F19-2ED20FB7D979}"/>
    <cellStyle name="Header2 4 4 2 3 2" xfId="18050" xr:uid="{5AE1DD17-4CA7-444B-87E4-6DB4E6D0E270}"/>
    <cellStyle name="Header2 4 4 2 4" xfId="18051" xr:uid="{56AA3BEA-256A-45AE-B480-CEE1B505C489}"/>
    <cellStyle name="Header2 4 4 2 4 2" xfId="18052" xr:uid="{FD774E76-4CD7-4982-9A39-0F813A069BD6}"/>
    <cellStyle name="Header2 4 4 2 5" xfId="18053" xr:uid="{EFEA5140-653D-4A2D-B152-D4DCE4950146}"/>
    <cellStyle name="Header2 4 4 3" xfId="18054" xr:uid="{AD86FF98-B181-4BDC-8495-FA46CAF66B96}"/>
    <cellStyle name="Header2 4 4 3 2" xfId="18055" xr:uid="{199A8921-6934-4702-AAE7-A1CB3CBEACF9}"/>
    <cellStyle name="Header2 4 4 4" xfId="18056" xr:uid="{00362FDD-6141-4968-B40F-5D10F7E06776}"/>
    <cellStyle name="Header2 4 4 4 2" xfId="18057" xr:uid="{797CF379-F02D-45A3-9C50-C73FF6ADE5FC}"/>
    <cellStyle name="Header2 4 4 5" xfId="18058" xr:uid="{FB304B41-E906-4C22-A3E3-060C22F141AB}"/>
    <cellStyle name="Header2 4 4 5 2" xfId="18059" xr:uid="{57B72703-B8D5-4C1C-A23B-5B0780E69FB6}"/>
    <cellStyle name="Header2 4 4 6" xfId="18060" xr:uid="{37828BB1-B507-4CBF-8412-F384F86A5FB8}"/>
    <cellStyle name="Header2 4 5" xfId="18061" xr:uid="{38945D8C-F0F1-4F71-851B-800037B3E114}"/>
    <cellStyle name="Header2 4 5 2" xfId="18062" xr:uid="{FBC2B967-0565-4939-A3A8-81C72B6D497B}"/>
    <cellStyle name="Header2 4 6" xfId="18063" xr:uid="{B549F14F-B017-4209-B8D6-99C805F238A3}"/>
    <cellStyle name="Header2 4 6 2" xfId="18064" xr:uid="{372C5225-2790-4EE3-A996-19362428E056}"/>
    <cellStyle name="Header2 4 7" xfId="18065" xr:uid="{B16CE001-6EE2-488D-AA8F-DBE483102D38}"/>
    <cellStyle name="Header2 4 8" xfId="17973" xr:uid="{D3C36936-0CAD-4DD2-A9B6-970D27777A51}"/>
    <cellStyle name="Header2 40" xfId="1189" xr:uid="{00000000-0005-0000-0000-0000240B0000}"/>
    <cellStyle name="Header2 41" xfId="1190" xr:uid="{00000000-0005-0000-0000-0000250B0000}"/>
    <cellStyle name="Header2 42" xfId="15287" xr:uid="{BC09D6EA-78BD-4C0A-8855-766F8A52AD32}"/>
    <cellStyle name="Header2 5" xfId="1191" xr:uid="{00000000-0005-0000-0000-0000260B0000}"/>
    <cellStyle name="Header2 5 2" xfId="18067" xr:uid="{4DED2D65-1870-4321-944F-17CD2C91D0A6}"/>
    <cellStyle name="Header2 5 2 2" xfId="18068" xr:uid="{83F65937-B488-44C4-9D68-5757105C49CC}"/>
    <cellStyle name="Header2 5 2 2 2" xfId="18069" xr:uid="{C94B97FF-2B08-432C-A9F6-E74D9F4B3752}"/>
    <cellStyle name="Header2 5 2 2 2 2" xfId="18070" xr:uid="{4CF197CC-C337-475D-965D-07DCE95F0D9A}"/>
    <cellStyle name="Header2 5 2 2 3" xfId="18071" xr:uid="{F92C4D01-C1D9-4A42-BAE5-752DC510845C}"/>
    <cellStyle name="Header2 5 2 2 3 2" xfId="18072" xr:uid="{FE59BF78-AEC7-4DAE-A6D4-88E2AFC6AC18}"/>
    <cellStyle name="Header2 5 2 2 4" xfId="18073" xr:uid="{BA23884C-8B78-4CFB-8D12-AFF9F3CD5117}"/>
    <cellStyle name="Header2 5 2 2 4 2" xfId="18074" xr:uid="{3DBEEA6E-52F0-49E9-8A90-1884E7EA8A31}"/>
    <cellStyle name="Header2 5 2 2 5" xfId="18075" xr:uid="{0363AC8B-3BDC-43DD-AE38-CA0ED21F2333}"/>
    <cellStyle name="Header2 5 2 2 5 2" xfId="18076" xr:uid="{7AE77054-1015-4A04-B85B-31460D0DE987}"/>
    <cellStyle name="Header2 5 2 2 6" xfId="18077" xr:uid="{8856A0D6-266E-44B1-BE8A-B14178FDF2C9}"/>
    <cellStyle name="Header2 5 2 3" xfId="18078" xr:uid="{DB040274-8B40-4423-8D79-9E50BF4009F3}"/>
    <cellStyle name="Header2 5 2 3 2" xfId="18079" xr:uid="{9AFCDB0F-0789-4B65-BA24-0A17CE3920B8}"/>
    <cellStyle name="Header2 5 2 3 2 2" xfId="18080" xr:uid="{2FA2DCD5-109B-495E-A15D-CFEDEF754F08}"/>
    <cellStyle name="Header2 5 2 3 3" xfId="18081" xr:uid="{566E3A52-4EA1-478A-A4EE-A097241765BA}"/>
    <cellStyle name="Header2 5 2 3 3 2" xfId="18082" xr:uid="{1125DE64-EA33-420A-B0A6-FBE84B72D2A7}"/>
    <cellStyle name="Header2 5 2 3 4" xfId="18083" xr:uid="{F3D8080A-E02E-4ED3-92B9-77D1AD1866E0}"/>
    <cellStyle name="Header2 5 2 3 4 2" xfId="18084" xr:uid="{EA1CB93F-332A-4074-99EC-EB1FCDE410EF}"/>
    <cellStyle name="Header2 5 2 3 5" xfId="18085" xr:uid="{CAF62460-8690-4E22-AB58-E73EE051323C}"/>
    <cellStyle name="Header2 5 2 4" xfId="18086" xr:uid="{8C1B817A-651C-4C35-90A6-72DD3B1DB35B}"/>
    <cellStyle name="Header2 5 2 4 2" xfId="18087" xr:uid="{44E3E770-C67D-40E6-888E-BB316E46BCBA}"/>
    <cellStyle name="Header2 5 2 5" xfId="18088" xr:uid="{DCC4D936-46F0-4E8B-A9E2-0E53769F652E}"/>
    <cellStyle name="Header2 5 3" xfId="18089" xr:uid="{E34BD839-CD74-4C40-8C21-D5C2B17D8936}"/>
    <cellStyle name="Header2 5 3 2" xfId="18090" xr:uid="{BA90DFDC-C18E-43CB-9955-FD95955AC30C}"/>
    <cellStyle name="Header2 5 3 2 2" xfId="18091" xr:uid="{8AD5BEDF-BDC1-42D4-B401-52DA57F7F54A}"/>
    <cellStyle name="Header2 5 3 3" xfId="18092" xr:uid="{1B346618-32F1-4C28-A8AB-36258EC343A8}"/>
    <cellStyle name="Header2 5 3 3 2" xfId="18093" xr:uid="{8FAB06FA-9959-4DFC-88F5-5AB8CFA9B233}"/>
    <cellStyle name="Header2 5 3 4" xfId="18094" xr:uid="{2E344328-4709-4F47-B18A-ACB90D4936DE}"/>
    <cellStyle name="Header2 5 3 4 2" xfId="18095" xr:uid="{D859030F-5F4E-451F-8533-1511CE11BD35}"/>
    <cellStyle name="Header2 5 3 5" xfId="18096" xr:uid="{17231288-6755-4451-AFA8-198D3996E4DB}"/>
    <cellStyle name="Header2 5 3 5 2" xfId="18097" xr:uid="{47C9E22B-6EC0-4C11-A14D-F2946C81AE71}"/>
    <cellStyle name="Header2 5 3 6" xfId="18098" xr:uid="{8AD13583-194D-4DF7-905B-39F3E4A83AB4}"/>
    <cellStyle name="Header2 5 4" xfId="18099" xr:uid="{DE6AA43C-7280-4B81-89B3-67EDB75E55F2}"/>
    <cellStyle name="Header2 5 4 2" xfId="18100" xr:uid="{81F02210-F27E-4F8A-886B-285CE4A3701B}"/>
    <cellStyle name="Header2 5 4 2 2" xfId="18101" xr:uid="{DEBC0087-9EDC-4A96-9868-767463D1DBCD}"/>
    <cellStyle name="Header2 5 4 3" xfId="18102" xr:uid="{A369DBEC-2920-4D1A-8AA7-B2560CFD99CF}"/>
    <cellStyle name="Header2 5 4 3 2" xfId="18103" xr:uid="{190971C4-F399-4527-AA9E-2750D7BD2B58}"/>
    <cellStyle name="Header2 5 4 4" xfId="18104" xr:uid="{97C56BB1-3F29-42BC-B648-D00B28E53C6D}"/>
    <cellStyle name="Header2 5 4 4 2" xfId="18105" xr:uid="{879719DC-7BA9-4EAA-A524-C354523AADC1}"/>
    <cellStyle name="Header2 5 4 5" xfId="18106" xr:uid="{77376B08-730A-481B-B519-5DDC88DD15A7}"/>
    <cellStyle name="Header2 5 5" xfId="18107" xr:uid="{A9024994-0D3A-459F-A518-24204CA0BB16}"/>
    <cellStyle name="Header2 5 5 2" xfId="18108" xr:uid="{592F03F2-4EF7-437B-98BB-F5AD11847632}"/>
    <cellStyle name="Header2 5 6" xfId="18109" xr:uid="{08D94BDF-2811-44F3-9B94-4E171BF0D4A5}"/>
    <cellStyle name="Header2 5 6 2" xfId="18110" xr:uid="{23EFCFCF-FFE5-4602-9A2D-5144331460F7}"/>
    <cellStyle name="Header2 5 7" xfId="18111" xr:uid="{D6AAA5C9-3FFB-41C4-B188-766B6CC624F5}"/>
    <cellStyle name="Header2 5 7 2" xfId="18112" xr:uid="{E0236D53-BB77-4E1B-8E7B-097BAA8A5566}"/>
    <cellStyle name="Header2 5 8" xfId="18113" xr:uid="{BE550DBC-16A5-43A2-99B4-67A5822800BB}"/>
    <cellStyle name="Header2 5 9" xfId="18066" xr:uid="{A5E5359A-5FBD-4B50-94BA-A6D0E6298D35}"/>
    <cellStyle name="Header2 6" xfId="1192" xr:uid="{00000000-0005-0000-0000-0000270B0000}"/>
    <cellStyle name="Header2 6 2" xfId="18114" xr:uid="{76AC2139-C5D9-4129-BB9B-AAA3C240BB0A}"/>
    <cellStyle name="Header2 7" xfId="1193" xr:uid="{00000000-0005-0000-0000-0000280B0000}"/>
    <cellStyle name="Header2 7 2" xfId="17463" xr:uid="{9D3E0B2E-9777-4AD3-A39A-9D76948E4F92}"/>
    <cellStyle name="Header2 8" xfId="1194" xr:uid="{00000000-0005-0000-0000-0000290B0000}"/>
    <cellStyle name="Header2 9" xfId="1195" xr:uid="{00000000-0005-0000-0000-00002A0B0000}"/>
    <cellStyle name="HeaderStyle" xfId="15188" xr:uid="{17E94CDB-5DB7-470E-BE41-8C45833D9EA1}"/>
    <cellStyle name="Heading" xfId="15288" xr:uid="{E296C2F4-F755-4BEA-B155-C52A00C389B9}"/>
    <cellStyle name="Heading 1" xfId="61" xr:uid="{00000000-0005-0000-0000-00002B0B0000}"/>
    <cellStyle name="Heading 1 2" xfId="5387" xr:uid="{00000000-0005-0000-0000-00002C0B0000}"/>
    <cellStyle name="Heading 1 3" xfId="15289" xr:uid="{8F6126DA-77D1-496C-BFBB-E5AD1EF556EB}"/>
    <cellStyle name="Heading 1 Above" xfId="5388" xr:uid="{00000000-0005-0000-0000-00002D0B0000}"/>
    <cellStyle name="Heading 1+" xfId="5389" xr:uid="{00000000-0005-0000-0000-00002E0B0000}"/>
    <cellStyle name="Heading 2" xfId="62" xr:uid="{00000000-0005-0000-0000-00002F0B0000}"/>
    <cellStyle name="Heading 2 2" xfId="5390" xr:uid="{00000000-0005-0000-0000-0000300B0000}"/>
    <cellStyle name="Heading 2 2 2" xfId="18116" xr:uid="{0202EDFD-4D7E-4993-92DA-83AAACB44E62}"/>
    <cellStyle name="Heading 2 3" xfId="15290" xr:uid="{32BCBA38-0B00-47A1-9BD0-706A327AB19A}"/>
    <cellStyle name="Heading 2 Below" xfId="5391" xr:uid="{00000000-0005-0000-0000-0000310B0000}"/>
    <cellStyle name="Heading 2+" xfId="5392" xr:uid="{00000000-0005-0000-0000-0000320B0000}"/>
    <cellStyle name="Heading 3" xfId="63" xr:uid="{00000000-0005-0000-0000-0000330B0000}"/>
    <cellStyle name="Heading 3 2" xfId="1196" xr:uid="{00000000-0005-0000-0000-0000340B0000}"/>
    <cellStyle name="Heading 3 3" xfId="1197" xr:uid="{00000000-0005-0000-0000-0000350B0000}"/>
    <cellStyle name="Heading 3 4" xfId="1198" xr:uid="{00000000-0005-0000-0000-0000360B0000}"/>
    <cellStyle name="Heading 3 5" xfId="1199" xr:uid="{00000000-0005-0000-0000-0000370B0000}"/>
    <cellStyle name="Heading 3 6" xfId="1200" xr:uid="{00000000-0005-0000-0000-0000380B0000}"/>
    <cellStyle name="Heading 3 7" xfId="15291" xr:uid="{6C86B1A6-D21B-415A-AA90-B50EBF02BC78}"/>
    <cellStyle name="Heading 3+" xfId="5393" xr:uid="{00000000-0005-0000-0000-0000390B0000}"/>
    <cellStyle name="Heading 4" xfId="64" xr:uid="{00000000-0005-0000-0000-00003A0B0000}"/>
    <cellStyle name="Heading 4 2" xfId="15292" xr:uid="{155D9635-F896-46C1-953E-7379C1C7ED13}"/>
    <cellStyle name="Heading 5" xfId="18115" xr:uid="{064AEB33-4063-4405-8A69-32E9B26BF758}"/>
    <cellStyle name="Heading1" xfId="1201" xr:uid="{00000000-0005-0000-0000-00003B0B0000}"/>
    <cellStyle name="Heading1 2" xfId="1202" xr:uid="{00000000-0005-0000-0000-00003C0B0000}"/>
    <cellStyle name="Heading1 3" xfId="18117" xr:uid="{9F6BF20C-858C-492E-99B2-04AF16CD5433}"/>
    <cellStyle name="Heading2" xfId="1203" xr:uid="{00000000-0005-0000-0000-00003D0B0000}"/>
    <cellStyle name="Heading2 2" xfId="1204" xr:uid="{00000000-0005-0000-0000-00003E0B0000}"/>
    <cellStyle name="Heading2 3" xfId="18118" xr:uid="{B637B225-0110-4C70-8744-4C954530F620}"/>
    <cellStyle name="HEADINGS" xfId="1205" xr:uid="{00000000-0005-0000-0000-00003F0B0000}"/>
    <cellStyle name="HIGHLIGHT" xfId="1206" xr:uid="{00000000-0005-0000-0000-0000400B0000}"/>
    <cellStyle name="HIGHLIGHT 2" xfId="18119" xr:uid="{79D5FCC2-31A5-4BFD-A15B-C25D890FF571}"/>
    <cellStyle name="HIGHLIGHT 3" xfId="15293" xr:uid="{9893500F-CB06-46E8-BD05-01FD825D5A6B}"/>
    <cellStyle name="Hiperlink 2" xfId="4900" xr:uid="{00000000-0005-0000-0000-0000410B0000}"/>
    <cellStyle name="Hiperlink 2 2" xfId="57659" xr:uid="{51B37FEE-85B5-4C65-867F-3C9FF359E4B1}"/>
    <cellStyle name="Hiperlink 3" xfId="5256" xr:uid="{00000000-0005-0000-0000-0000420B0000}"/>
    <cellStyle name="Hipervínculo" xfId="5394" xr:uid="{00000000-0005-0000-0000-0000430B0000}"/>
    <cellStyle name="Hipervínculo 2" xfId="18120" xr:uid="{782FFC55-FC7B-4638-B614-376D639FE26F}"/>
    <cellStyle name="Hyperlink 2" xfId="1207" xr:uid="{00000000-0005-0000-0000-0000440B0000}"/>
    <cellStyle name="Hyperlink 2 2" xfId="1208" xr:uid="{00000000-0005-0000-0000-0000450B0000}"/>
    <cellStyle name="Hyperlink 2 3" xfId="5047" xr:uid="{00000000-0005-0000-0000-0000460B0000}"/>
    <cellStyle name="HyphenStyle" xfId="15195" xr:uid="{4F05CB18-732D-46F9-8387-445E14233C85}"/>
    <cellStyle name="Incorrecto" xfId="1209" xr:uid="{00000000-0005-0000-0000-0000470B0000}"/>
    <cellStyle name="Incorreto" xfId="5257" xr:uid="{00000000-0005-0000-0000-0000480B0000}"/>
    <cellStyle name="Incorreto 10" xfId="5785" xr:uid="{00000000-0005-0000-0000-0000490B0000}"/>
    <cellStyle name="Incorreto 11" xfId="5769" xr:uid="{00000000-0005-0000-0000-00004A0B0000}"/>
    <cellStyle name="Incorreto 12" xfId="5788" xr:uid="{00000000-0005-0000-0000-00004B0B0000}"/>
    <cellStyle name="Incorreto 13" xfId="5762" xr:uid="{00000000-0005-0000-0000-00004C0B0000}"/>
    <cellStyle name="Incorreto 14" xfId="5795" xr:uid="{00000000-0005-0000-0000-00004D0B0000}"/>
    <cellStyle name="Incorreto 15" xfId="5953" xr:uid="{00000000-0005-0000-0000-00004E0B0000}"/>
    <cellStyle name="Incorreto 16" xfId="5940" xr:uid="{00000000-0005-0000-0000-00004F0B0000}"/>
    <cellStyle name="Incorreto 2" xfId="5048" xr:uid="{00000000-0005-0000-0000-0000500B0000}"/>
    <cellStyle name="Incorreto 2 2" xfId="5049" xr:uid="{00000000-0005-0000-0000-0000510B0000}"/>
    <cellStyle name="Incorreto 2 2 2" xfId="7001" xr:uid="{00000000-0005-0000-0000-0000520B0000}"/>
    <cellStyle name="Incorreto 2 2 2 2" xfId="7002" xr:uid="{00000000-0005-0000-0000-0000530B0000}"/>
    <cellStyle name="Incorreto 2 2 2 2 2" xfId="7003" xr:uid="{00000000-0005-0000-0000-0000540B0000}"/>
    <cellStyle name="Incorreto 2 2 2 2 2 2" xfId="7004" xr:uid="{00000000-0005-0000-0000-0000550B0000}"/>
    <cellStyle name="Incorreto 2 2 2 2 2 2 2" xfId="7005" xr:uid="{00000000-0005-0000-0000-0000560B0000}"/>
    <cellStyle name="Incorreto 2 2 2 2 2 2 2 2" xfId="7006" xr:uid="{00000000-0005-0000-0000-0000570B0000}"/>
    <cellStyle name="Incorreto 2 2 2 2 2 2 3" xfId="7007" xr:uid="{00000000-0005-0000-0000-0000580B0000}"/>
    <cellStyle name="Incorreto 2 2 2 2 2 3" xfId="7008" xr:uid="{00000000-0005-0000-0000-0000590B0000}"/>
    <cellStyle name="Incorreto 2 2 2 2 2 3 2" xfId="7009" xr:uid="{00000000-0005-0000-0000-00005A0B0000}"/>
    <cellStyle name="Incorreto 2 2 2 2 3" xfId="7010" xr:uid="{00000000-0005-0000-0000-00005B0B0000}"/>
    <cellStyle name="Incorreto 2 2 2 2 3 2" xfId="7011" xr:uid="{00000000-0005-0000-0000-00005C0B0000}"/>
    <cellStyle name="Incorreto 2 2 2 3" xfId="7012" xr:uid="{00000000-0005-0000-0000-00005D0B0000}"/>
    <cellStyle name="Incorreto 2 2 2 4" xfId="7013" xr:uid="{00000000-0005-0000-0000-00005E0B0000}"/>
    <cellStyle name="Incorreto 2 2 2 4 2" xfId="7014" xr:uid="{00000000-0005-0000-0000-00005F0B0000}"/>
    <cellStyle name="Incorreto 2 2 3" xfId="7015" xr:uid="{00000000-0005-0000-0000-0000600B0000}"/>
    <cellStyle name="Incorreto 2 2 4" xfId="7016" xr:uid="{00000000-0005-0000-0000-0000610B0000}"/>
    <cellStyle name="Incorreto 2 2 4 2" xfId="7017" xr:uid="{00000000-0005-0000-0000-0000620B0000}"/>
    <cellStyle name="Incorreto 2 3" xfId="5050" xr:uid="{00000000-0005-0000-0000-0000630B0000}"/>
    <cellStyle name="Incorreto 2 3 2" xfId="18121" xr:uid="{169E2EF1-11B2-4745-B48F-5B44A4051817}"/>
    <cellStyle name="Incorreto 2 4" xfId="7018" xr:uid="{00000000-0005-0000-0000-0000640B0000}"/>
    <cellStyle name="Incorreto 2 5" xfId="7019" xr:uid="{00000000-0005-0000-0000-0000650B0000}"/>
    <cellStyle name="Incorreto 2 6" xfId="7020" xr:uid="{00000000-0005-0000-0000-0000660B0000}"/>
    <cellStyle name="Incorreto 2 6 2" xfId="7021" xr:uid="{00000000-0005-0000-0000-0000670B0000}"/>
    <cellStyle name="Incorreto 2 7" xfId="7000" xr:uid="{00000000-0005-0000-0000-0000680B0000}"/>
    <cellStyle name="Incorreto 2 8" xfId="15408" xr:uid="{9878FB1F-2450-4576-AC89-F18127B8F0F2}"/>
    <cellStyle name="Incorreto 3" xfId="5051" xr:uid="{00000000-0005-0000-0000-0000690B0000}"/>
    <cellStyle name="Incorreto 3 2" xfId="7023" xr:uid="{00000000-0005-0000-0000-00006A0B0000}"/>
    <cellStyle name="Incorreto 3 3" xfId="7024" xr:uid="{00000000-0005-0000-0000-00006B0B0000}"/>
    <cellStyle name="Incorreto 3 4" xfId="7025" xr:uid="{00000000-0005-0000-0000-00006C0B0000}"/>
    <cellStyle name="Incorreto 3 5" xfId="7022" xr:uid="{00000000-0005-0000-0000-00006D0B0000}"/>
    <cellStyle name="Incorreto 4" xfId="5052" xr:uid="{00000000-0005-0000-0000-00006E0B0000}"/>
    <cellStyle name="Incorreto 4 2" xfId="7027" xr:uid="{00000000-0005-0000-0000-00006F0B0000}"/>
    <cellStyle name="Incorreto 4 3" xfId="7028" xr:uid="{00000000-0005-0000-0000-0000700B0000}"/>
    <cellStyle name="Incorreto 4 4" xfId="7026" xr:uid="{00000000-0005-0000-0000-0000710B0000}"/>
    <cellStyle name="Incorreto 5" xfId="5553" xr:uid="{00000000-0005-0000-0000-0000720B0000}"/>
    <cellStyle name="Incorreto 5 2" xfId="7030" xr:uid="{00000000-0005-0000-0000-0000730B0000}"/>
    <cellStyle name="Incorreto 5 3" xfId="7029" xr:uid="{00000000-0005-0000-0000-0000740B0000}"/>
    <cellStyle name="Incorreto 6" xfId="5541" xr:uid="{00000000-0005-0000-0000-0000750B0000}"/>
    <cellStyle name="Incorreto 6 2" xfId="7032" xr:uid="{00000000-0005-0000-0000-0000760B0000}"/>
    <cellStyle name="Incorreto 6 3" xfId="7477" xr:uid="{00000000-0005-0000-0000-0000770B0000}"/>
    <cellStyle name="Incorreto 6 4" xfId="7031" xr:uid="{00000000-0005-0000-0000-0000780B0000}"/>
    <cellStyle name="Incorreto 7" xfId="5561" xr:uid="{00000000-0005-0000-0000-0000790B0000}"/>
    <cellStyle name="Incorreto 7 2" xfId="7478" xr:uid="{00000000-0005-0000-0000-00007A0B0000}"/>
    <cellStyle name="Incorreto 7 3" xfId="7033" xr:uid="{00000000-0005-0000-0000-00007B0B0000}"/>
    <cellStyle name="Incorreto 8" xfId="5533" xr:uid="{00000000-0005-0000-0000-00007C0B0000}"/>
    <cellStyle name="Incorreto 9" xfId="5568" xr:uid="{00000000-0005-0000-0000-00007D0B0000}"/>
    <cellStyle name="Indefinido" xfId="5395" xr:uid="{00000000-0005-0000-0000-00007E0B0000}"/>
    <cellStyle name="Indefinido 2" xfId="18122" xr:uid="{F3DBD322-79E5-4F6A-927E-20A5501FB5C3}"/>
    <cellStyle name="Indefinido 3" xfId="15295" xr:uid="{C1A8E044-ABFF-4BE8-AE3B-F14158851D39}"/>
    <cellStyle name="Indent" xfId="15296" xr:uid="{F260255F-87D5-4670-B863-A17C5C53CECC}"/>
    <cellStyle name="Indent 2" xfId="18123" xr:uid="{07C23651-CF43-42DE-B410-0D443A2B7BEF}"/>
    <cellStyle name="Input" xfId="65" xr:uid="{00000000-0005-0000-0000-00007F0B0000}"/>
    <cellStyle name="Input [yellow]" xfId="1210" xr:uid="{00000000-0005-0000-0000-0000800B0000}"/>
    <cellStyle name="Input [yellow] 2" xfId="1211" xr:uid="{00000000-0005-0000-0000-0000810B0000}"/>
    <cellStyle name="Input [yellow] 2 2" xfId="18125" xr:uid="{CCC60FDD-4EA7-4B02-A30F-456E01388434}"/>
    <cellStyle name="Input [yellow] 2 2 2" xfId="18126" xr:uid="{64B1340D-B87B-4823-96E6-87A84A96243F}"/>
    <cellStyle name="Input [yellow] 2 2 2 2" xfId="18127" xr:uid="{44FBD977-5332-4B0F-80A8-E1BCDFD612A7}"/>
    <cellStyle name="Input [yellow] 2 2 2 2 2" xfId="18128" xr:uid="{34EF688C-A4E4-4004-BD00-F3CB864440C4}"/>
    <cellStyle name="Input [yellow] 2 2 2 2 2 2" xfId="18129" xr:uid="{B8F6A6D7-0DD5-4D84-8694-63E9338260C4}"/>
    <cellStyle name="Input [yellow] 2 2 2 2 2 2 2" xfId="18130" xr:uid="{B052E0D3-95AD-4401-86F2-A8F85EED1D97}"/>
    <cellStyle name="Input [yellow] 2 2 2 2 2 2 3" xfId="18131" xr:uid="{59EECBAC-CD2D-47DD-86CE-5CABD8882555}"/>
    <cellStyle name="Input [yellow] 2 2 2 2 2 2 4" xfId="18132" xr:uid="{1E05697C-1615-497B-8DE1-42A5ADB2FD20}"/>
    <cellStyle name="Input [yellow] 2 2 2 2 2 2 5" xfId="18133" xr:uid="{A1FF8B8C-8DD7-4273-85FD-5C4F11C0A76A}"/>
    <cellStyle name="Input [yellow] 2 2 2 2 2 2 6" xfId="18134" xr:uid="{85FB94FB-A4C3-476A-867A-C1481A47F40C}"/>
    <cellStyle name="Input [yellow] 2 2 2 2 2 2 7" xfId="18135" xr:uid="{B92132E9-33F2-4C96-8829-9E68075D988F}"/>
    <cellStyle name="Input [yellow] 2 2 2 2 2 3" xfId="18136" xr:uid="{B8A202DE-9F61-4F08-B8B2-67693A26D032}"/>
    <cellStyle name="Input [yellow] 2 2 2 2 2 4" xfId="18137" xr:uid="{8194A41C-77C7-4C21-BFBD-FE93DF7AAB9F}"/>
    <cellStyle name="Input [yellow] 2 2 2 2 2 5" xfId="18138" xr:uid="{275049A1-D56B-425E-9F06-69218EF6FE36}"/>
    <cellStyle name="Input [yellow] 2 2 2 2 2 6" xfId="18139" xr:uid="{F95A5A1F-7777-4E47-90A5-A36F7B37400E}"/>
    <cellStyle name="Input [yellow] 2 2 2 2 2 7" xfId="18140" xr:uid="{939043AE-908A-4F8A-9F5F-5859D48A1FD4}"/>
    <cellStyle name="Input [yellow] 2 2 2 2 2 8" xfId="18141" xr:uid="{17320E1F-DAF8-4925-A814-5D672DBA1A9B}"/>
    <cellStyle name="Input [yellow] 2 2 2 2 3" xfId="18142" xr:uid="{BCEBB4B8-B5AC-4AA5-BB20-59C4736D4EE9}"/>
    <cellStyle name="Input [yellow] 2 2 2 2 3 2" xfId="18143" xr:uid="{6C76FACD-11AA-45CC-B813-28BBC2766A25}"/>
    <cellStyle name="Input [yellow] 2 2 2 2 3 3" xfId="18144" xr:uid="{DC452064-329D-4637-AF0D-8E0FE5F506ED}"/>
    <cellStyle name="Input [yellow] 2 2 2 2 3 4" xfId="18145" xr:uid="{C4003C7E-BDA6-4B1C-B8B4-18E7FC92C21F}"/>
    <cellStyle name="Input [yellow] 2 2 2 2 3 5" xfId="18146" xr:uid="{01A41525-9CF2-421E-B037-D116B7A01E3C}"/>
    <cellStyle name="Input [yellow] 2 2 2 2 3 6" xfId="18147" xr:uid="{875A89F4-8EBD-4F36-9D6C-77DD054C5983}"/>
    <cellStyle name="Input [yellow] 2 2 2 2 3 7" xfId="18148" xr:uid="{6DB1AD12-B0C8-4F18-A14A-DB4B7E3BD265}"/>
    <cellStyle name="Input [yellow] 2 2 2 2 4" xfId="18149" xr:uid="{DAD42FD3-E2F1-4898-B715-76CC5F24ACC8}"/>
    <cellStyle name="Input [yellow] 2 2 2 2 5" xfId="18150" xr:uid="{9FF72BFC-3845-49E2-AFE6-6E6E1E4F002E}"/>
    <cellStyle name="Input [yellow] 2 2 2 2 6" xfId="18151" xr:uid="{BACFA7C4-A4D5-4839-93A3-D37FAE162077}"/>
    <cellStyle name="Input [yellow] 2 2 2 2 7" xfId="18152" xr:uid="{667508F1-7E66-490D-A5C0-76BE46733154}"/>
    <cellStyle name="Input [yellow] 2 2 2 2 8" xfId="18153" xr:uid="{324FA37C-AC7F-4ADE-8A8B-04CB5B193E5A}"/>
    <cellStyle name="Input [yellow] 2 2 2 2 9" xfId="18154" xr:uid="{8E8D9C94-401D-4EBB-89AB-E61E8EE54650}"/>
    <cellStyle name="Input [yellow] 2 2 2 3" xfId="18155" xr:uid="{75137706-C359-4B7A-8940-6D6176954FD5}"/>
    <cellStyle name="Input [yellow] 2 2 2 3 10" xfId="18156" xr:uid="{E6A64BFB-2C92-4DA7-8B15-9DACA020BC8F}"/>
    <cellStyle name="Input [yellow] 2 2 2 3 2" xfId="18157" xr:uid="{A8F1AE2D-49D8-4303-AB0C-0E55D701FAA8}"/>
    <cellStyle name="Input [yellow] 2 2 2 3 2 2" xfId="18158" xr:uid="{4EAD8154-5DC9-4D88-A23A-3E4CCEA32453}"/>
    <cellStyle name="Input [yellow] 2 2 2 3 2 2 2" xfId="18159" xr:uid="{965342DE-06EF-4E6A-87BD-85561979E78A}"/>
    <cellStyle name="Input [yellow] 2 2 2 3 2 2 3" xfId="18160" xr:uid="{C6BDCF6F-8FD5-41FF-9A9A-402400389891}"/>
    <cellStyle name="Input [yellow] 2 2 2 3 2 2 4" xfId="18161" xr:uid="{74D3BD17-EF83-471D-B222-3164DDD397B3}"/>
    <cellStyle name="Input [yellow] 2 2 2 3 2 2 5" xfId="18162" xr:uid="{E6FAA823-5030-4DC4-B0FB-12AE473A72E3}"/>
    <cellStyle name="Input [yellow] 2 2 2 3 2 2 6" xfId="18163" xr:uid="{56F5C07C-E519-4E75-B6E1-9EEE00803800}"/>
    <cellStyle name="Input [yellow] 2 2 2 3 2 3" xfId="18164" xr:uid="{DADA367D-0841-41F4-BC82-1F7660DD9F24}"/>
    <cellStyle name="Input [yellow] 2 2 2 3 2 3 2" xfId="18165" xr:uid="{D378B8EC-16DD-432C-8178-0E3A3DF1F562}"/>
    <cellStyle name="Input [yellow] 2 2 2 3 2 3 3" xfId="18166" xr:uid="{D706D10A-53B9-4473-A0BA-63B9151ACDAD}"/>
    <cellStyle name="Input [yellow] 2 2 2 3 2 3 4" xfId="18167" xr:uid="{761DBCE3-9E70-4C02-9C72-F33E42A65B44}"/>
    <cellStyle name="Input [yellow] 2 2 2 3 2 3 5" xfId="18168" xr:uid="{A9E4F74A-3ABE-415B-8F2E-4FC76FCFD945}"/>
    <cellStyle name="Input [yellow] 2 2 2 3 2 3 6" xfId="18169" xr:uid="{BC252E9D-FD3D-4EEE-8266-24702640895F}"/>
    <cellStyle name="Input [yellow] 2 2 2 3 2 4" xfId="18170" xr:uid="{529070DF-3B59-48E1-9580-8764D73E9F11}"/>
    <cellStyle name="Input [yellow] 2 2 2 3 2 5" xfId="18171" xr:uid="{F52A8374-AAD5-4783-92F2-25F77CCC34BE}"/>
    <cellStyle name="Input [yellow] 2 2 2 3 2 6" xfId="18172" xr:uid="{A74EEEA5-41DC-4703-9D16-21FE8B8DC2F3}"/>
    <cellStyle name="Input [yellow] 2 2 2 3 2 7" xfId="18173" xr:uid="{E4B94A6B-2DC4-4527-94B3-A8B7DBF64987}"/>
    <cellStyle name="Input [yellow] 2 2 2 3 2 8" xfId="18174" xr:uid="{776FC5D4-5225-401F-B14D-ADE8CF737065}"/>
    <cellStyle name="Input [yellow] 2 2 2 3 2 9" xfId="18175" xr:uid="{976DE7DE-6513-4131-BF3B-1D7F639E5AC3}"/>
    <cellStyle name="Input [yellow] 2 2 2 3 3" xfId="18176" xr:uid="{57D25507-3C0E-45B9-B74E-863FE35E5653}"/>
    <cellStyle name="Input [yellow] 2 2 2 3 3 2" xfId="18177" xr:uid="{D2E2DAD7-8E7B-4A0B-B439-DD81C65BD240}"/>
    <cellStyle name="Input [yellow] 2 2 2 3 3 3" xfId="18178" xr:uid="{E8D5F5F9-FEC2-4F23-A1EA-19FFE4B03070}"/>
    <cellStyle name="Input [yellow] 2 2 2 3 3 4" xfId="18179" xr:uid="{1DA88379-7300-48CB-8E59-260202B541B7}"/>
    <cellStyle name="Input [yellow] 2 2 2 3 3 5" xfId="18180" xr:uid="{30412BE1-ACD2-41AC-B3A8-0B667F6277F7}"/>
    <cellStyle name="Input [yellow] 2 2 2 3 3 6" xfId="18181" xr:uid="{227C4C60-536E-4CA5-94E5-B3CA4E281746}"/>
    <cellStyle name="Input [yellow] 2 2 2 3 4" xfId="18182" xr:uid="{72D43014-4F95-46A2-BCC3-67137782F49B}"/>
    <cellStyle name="Input [yellow] 2 2 2 3 4 2" xfId="18183" xr:uid="{EB33A548-FC8F-4E9D-8C73-5A8178A2EB54}"/>
    <cellStyle name="Input [yellow] 2 2 2 3 4 3" xfId="18184" xr:uid="{BDFC0632-22C9-4678-A3E2-EF6B6A976D65}"/>
    <cellStyle name="Input [yellow] 2 2 2 3 4 4" xfId="18185" xr:uid="{142F6061-1262-46C1-B1B4-D55CECB69665}"/>
    <cellStyle name="Input [yellow] 2 2 2 3 4 5" xfId="18186" xr:uid="{3167CA91-4C56-44FD-8DE0-8B8F0731312B}"/>
    <cellStyle name="Input [yellow] 2 2 2 3 4 6" xfId="18187" xr:uid="{37261849-6F04-48C2-856A-C181B7DE8B3D}"/>
    <cellStyle name="Input [yellow] 2 2 2 3 5" xfId="18188" xr:uid="{F30787DB-B24F-43AD-B177-838DB4020484}"/>
    <cellStyle name="Input [yellow] 2 2 2 3 6" xfId="18189" xr:uid="{6E214616-8E02-45CD-B340-363825FFEBBC}"/>
    <cellStyle name="Input [yellow] 2 2 2 3 7" xfId="18190" xr:uid="{EEE219DA-7238-4CA8-AA16-C5881BDDF1F8}"/>
    <cellStyle name="Input [yellow] 2 2 2 3 8" xfId="18191" xr:uid="{D1076149-A862-4929-9CF2-85C101F8D670}"/>
    <cellStyle name="Input [yellow] 2 2 2 3 9" xfId="18192" xr:uid="{6655CE48-83D2-4CD8-91C2-76AB3CA76281}"/>
    <cellStyle name="Input [yellow] 2 2 2 4" xfId="18193" xr:uid="{EB025EA2-03DF-4C20-B282-3A72F4EDBFC7}"/>
    <cellStyle name="Input [yellow] 2 2 2 4 2" xfId="18194" xr:uid="{6CB1582B-44D4-4BEE-82BC-3E34F0844A9E}"/>
    <cellStyle name="Input [yellow] 2 2 2 4 2 2" xfId="18195" xr:uid="{CE8A7C81-9321-40D1-8194-14EBFB2F0DCB}"/>
    <cellStyle name="Input [yellow] 2 2 2 4 2 3" xfId="18196" xr:uid="{1B2CF1F2-05F8-4F3D-9640-B43022DCAA53}"/>
    <cellStyle name="Input [yellow] 2 2 2 4 2 4" xfId="18197" xr:uid="{EA1EF2A1-5FF6-47F9-9098-1147D4FEB973}"/>
    <cellStyle name="Input [yellow] 2 2 2 4 2 5" xfId="18198" xr:uid="{1478ACBD-1C02-493C-9514-76D154E81D24}"/>
    <cellStyle name="Input [yellow] 2 2 2 4 2 6" xfId="18199" xr:uid="{D606FB57-65CE-4C42-9685-9B7B2C1C5723}"/>
    <cellStyle name="Input [yellow] 2 2 2 4 3" xfId="18200" xr:uid="{EA104D47-1256-487C-9405-036A6A89CBA1}"/>
    <cellStyle name="Input [yellow] 2 2 2 4 3 2" xfId="18201" xr:uid="{0570E040-DEEA-4405-9F3F-AAF9B87D2E00}"/>
    <cellStyle name="Input [yellow] 2 2 2 4 3 3" xfId="18202" xr:uid="{793AFEDE-12CD-412D-AF26-88C3C04B01DA}"/>
    <cellStyle name="Input [yellow] 2 2 2 4 3 4" xfId="18203" xr:uid="{AFC04ADB-EB77-4475-82C4-D404B5BF4CEB}"/>
    <cellStyle name="Input [yellow] 2 2 2 4 3 5" xfId="18204" xr:uid="{2C83B32F-2F69-413C-9E7A-70F4199BA5C1}"/>
    <cellStyle name="Input [yellow] 2 2 2 4 3 6" xfId="18205" xr:uid="{EAD36AA9-F180-482B-9BF6-6A914FD286D1}"/>
    <cellStyle name="Input [yellow] 2 2 2 4 4" xfId="18206" xr:uid="{261EDB50-9F73-44EE-9BAE-D5D845C03767}"/>
    <cellStyle name="Input [yellow] 2 2 2 4 5" xfId="18207" xr:uid="{11F53D26-97A2-486E-A95A-C624F8500688}"/>
    <cellStyle name="Input [yellow] 2 2 2 4 6" xfId="18208" xr:uid="{CFDDB3E8-CEAF-40A4-B436-A67DAFDAF871}"/>
    <cellStyle name="Input [yellow] 2 2 2 4 7" xfId="18209" xr:uid="{74C27D29-4732-4627-A82F-6A396DC8E240}"/>
    <cellStyle name="Input [yellow] 2 2 2 4 8" xfId="18210" xr:uid="{29BEDA37-A87B-4814-8D52-E53FE4023E58}"/>
    <cellStyle name="Input [yellow] 2 2 2 4 9" xfId="18211" xr:uid="{4145ADD2-1CCD-483F-96E6-A85483E077B9}"/>
    <cellStyle name="Input [yellow] 2 2 2 5" xfId="18212" xr:uid="{59F67237-0123-45DF-89FB-0F86AA70B2F7}"/>
    <cellStyle name="Input [yellow] 2 2 3" xfId="18213" xr:uid="{35A25252-BDE2-4BFF-9F35-5958E3E9BE8A}"/>
    <cellStyle name="Input [yellow] 2 2 3 2" xfId="18214" xr:uid="{47ED7D1D-4F73-4606-B900-31257D37189A}"/>
    <cellStyle name="Input [yellow] 2 2 3 2 2" xfId="18215" xr:uid="{0A1C328A-2B5B-4644-AB09-2333224DC46F}"/>
    <cellStyle name="Input [yellow] 2 2 3 2 2 2" xfId="18216" xr:uid="{B4E93D17-6968-4989-B03E-3485BAC04E14}"/>
    <cellStyle name="Input [yellow] 2 2 3 2 2 3" xfId="18217" xr:uid="{A376B8E4-97F2-4F16-9FBB-62527B260890}"/>
    <cellStyle name="Input [yellow] 2 2 3 2 2 4" xfId="18218" xr:uid="{95D92D17-D6C5-4698-B1AC-12548B767487}"/>
    <cellStyle name="Input [yellow] 2 2 3 2 2 5" xfId="18219" xr:uid="{88E5975D-A3D3-4176-AC90-76C458C356A2}"/>
    <cellStyle name="Input [yellow] 2 2 3 2 2 6" xfId="18220" xr:uid="{2BDBD287-3C29-4D69-88E9-6E9516107F00}"/>
    <cellStyle name="Input [yellow] 2 2 3 2 2 7" xfId="18221" xr:uid="{36BCC466-1DAA-46C6-A03D-28A21A0F2D39}"/>
    <cellStyle name="Input [yellow] 2 2 3 2 3" xfId="18222" xr:uid="{5F08DF5C-38CD-4892-B521-1CC4A7DE05DA}"/>
    <cellStyle name="Input [yellow] 2 2 3 2 4" xfId="18223" xr:uid="{BDEF86ED-E60C-4833-9107-9F041A776C08}"/>
    <cellStyle name="Input [yellow] 2 2 3 2 5" xfId="18224" xr:uid="{35D06E0C-3020-4DCD-878E-8074CC7DF8EE}"/>
    <cellStyle name="Input [yellow] 2 2 3 2 6" xfId="18225" xr:uid="{7DC52860-5941-4FC8-B3FE-64A1D20F5310}"/>
    <cellStyle name="Input [yellow] 2 2 3 2 7" xfId="18226" xr:uid="{C18E9F82-5AD7-491E-9301-B3C6433C9910}"/>
    <cellStyle name="Input [yellow] 2 2 3 2 8" xfId="18227" xr:uid="{06E936E9-6238-40AD-A5EE-26AC9BC3E5F3}"/>
    <cellStyle name="Input [yellow] 2 2 3 3" xfId="18228" xr:uid="{74AC60CB-BA1C-4E11-8970-DD8D7030D623}"/>
    <cellStyle name="Input [yellow] 2 2 3 3 2" xfId="18229" xr:uid="{4AE167BF-EF72-427B-AD13-8A021EDBF735}"/>
    <cellStyle name="Input [yellow] 2 2 3 3 3" xfId="18230" xr:uid="{A95C846D-4D22-4767-9392-02158E2B932E}"/>
    <cellStyle name="Input [yellow] 2 2 3 3 4" xfId="18231" xr:uid="{D2138D31-BCE8-4452-A061-29019EAD70B2}"/>
    <cellStyle name="Input [yellow] 2 2 3 3 5" xfId="18232" xr:uid="{13408292-C204-4D57-A235-A3D25EF5DC5A}"/>
    <cellStyle name="Input [yellow] 2 2 3 3 6" xfId="18233" xr:uid="{68D9E26C-0601-4F08-A1D8-0E0519B9CAF4}"/>
    <cellStyle name="Input [yellow] 2 2 3 3 7" xfId="18234" xr:uid="{31651F8F-718E-4053-90C1-C23CA4DF5B9C}"/>
    <cellStyle name="Input [yellow] 2 2 3 4" xfId="18235" xr:uid="{26EAB703-856C-43A4-8377-56F1CAC01159}"/>
    <cellStyle name="Input [yellow] 2 2 3 5" xfId="18236" xr:uid="{9A772EF8-D601-4BF5-AC28-735DA45B4FD1}"/>
    <cellStyle name="Input [yellow] 2 2 3 6" xfId="18237" xr:uid="{2F00A416-7F74-4FF9-9658-BFBDEABD8342}"/>
    <cellStyle name="Input [yellow] 2 2 3 7" xfId="18238" xr:uid="{8A751DC0-4C16-4F46-9CA3-270AB1DA971F}"/>
    <cellStyle name="Input [yellow] 2 2 3 8" xfId="18239" xr:uid="{F2F572CD-A5E5-471B-8709-8337772ED7F4}"/>
    <cellStyle name="Input [yellow] 2 2 3 9" xfId="18240" xr:uid="{97561EA2-2F1D-45FF-B2A4-34212F777D71}"/>
    <cellStyle name="Input [yellow] 2 2 4" xfId="18241" xr:uid="{CE9E8F79-5595-42FC-9EF1-DF6B10FA575D}"/>
    <cellStyle name="Input [yellow] 2 2 4 10" xfId="18242" xr:uid="{BC254AC9-5155-4C37-AC5E-3A61651BFE5F}"/>
    <cellStyle name="Input [yellow] 2 2 4 2" xfId="18243" xr:uid="{ED4AC694-02A2-4DCA-8C80-572D1EBFE72F}"/>
    <cellStyle name="Input [yellow] 2 2 4 2 2" xfId="18244" xr:uid="{3246802C-E64E-4E56-88D1-9A5B49F94119}"/>
    <cellStyle name="Input [yellow] 2 2 4 2 2 2" xfId="18245" xr:uid="{9CF5CF39-5052-4835-A3E8-B58B049B97ED}"/>
    <cellStyle name="Input [yellow] 2 2 4 2 2 3" xfId="18246" xr:uid="{758EA2CD-B0DD-42AD-A53A-063FAE6F372F}"/>
    <cellStyle name="Input [yellow] 2 2 4 2 2 4" xfId="18247" xr:uid="{B9B8747D-9EF1-47B0-B266-9FE6B001FD96}"/>
    <cellStyle name="Input [yellow] 2 2 4 2 2 5" xfId="18248" xr:uid="{C39F5F9E-4F0F-4A3F-967D-3CF69195BBA3}"/>
    <cellStyle name="Input [yellow] 2 2 4 2 2 6" xfId="18249" xr:uid="{EFE34732-7785-447A-BA90-FAC42D03D8F7}"/>
    <cellStyle name="Input [yellow] 2 2 4 2 3" xfId="18250" xr:uid="{C15150E4-9A81-49AC-9B27-F2BE913D8C5B}"/>
    <cellStyle name="Input [yellow] 2 2 4 2 3 2" xfId="18251" xr:uid="{BB685EFD-8A78-4542-A7D0-3D77ABC9C1E5}"/>
    <cellStyle name="Input [yellow] 2 2 4 2 3 3" xfId="18252" xr:uid="{92A5C027-DF09-4D9A-BD24-DFEB6AACB76A}"/>
    <cellStyle name="Input [yellow] 2 2 4 2 3 4" xfId="18253" xr:uid="{C62010C2-5A9D-44CA-A280-C5EFB15A9B84}"/>
    <cellStyle name="Input [yellow] 2 2 4 2 3 5" xfId="18254" xr:uid="{97D57A04-8AD1-41B8-B205-8EDFCBE9CE73}"/>
    <cellStyle name="Input [yellow] 2 2 4 2 3 6" xfId="18255" xr:uid="{F27BC768-9C24-4F00-B7CB-2A5E925C77D1}"/>
    <cellStyle name="Input [yellow] 2 2 4 2 4" xfId="18256" xr:uid="{B24394C0-F97B-48C5-AE2E-07A7950EB0C8}"/>
    <cellStyle name="Input [yellow] 2 2 4 2 5" xfId="18257" xr:uid="{65A44254-BF78-4B67-94BB-98274CC2ED28}"/>
    <cellStyle name="Input [yellow] 2 2 4 2 6" xfId="18258" xr:uid="{8C1BBC60-059C-4D38-977C-436F0FD9BF62}"/>
    <cellStyle name="Input [yellow] 2 2 4 2 7" xfId="18259" xr:uid="{59A4190D-230B-4BCD-B7C9-03D34BEFDC31}"/>
    <cellStyle name="Input [yellow] 2 2 4 2 8" xfId="18260" xr:uid="{37514463-51E8-4208-93FF-25EEE4C4D38B}"/>
    <cellStyle name="Input [yellow] 2 2 4 2 9" xfId="18261" xr:uid="{A73C5FA3-6045-44D5-8EB9-46D975A9E677}"/>
    <cellStyle name="Input [yellow] 2 2 4 3" xfId="18262" xr:uid="{8173B786-C893-46EC-88DD-8243CD630378}"/>
    <cellStyle name="Input [yellow] 2 2 4 3 2" xfId="18263" xr:uid="{EA054EAB-1CBF-4662-814E-863052E56542}"/>
    <cellStyle name="Input [yellow] 2 2 4 3 3" xfId="18264" xr:uid="{E5566311-5A77-4160-BFCF-BDFB89DEBF7F}"/>
    <cellStyle name="Input [yellow] 2 2 4 3 4" xfId="18265" xr:uid="{6D15AD13-89E2-415E-8353-44C25FC9C929}"/>
    <cellStyle name="Input [yellow] 2 2 4 3 5" xfId="18266" xr:uid="{30C04508-EA87-4943-8AB0-EBF356E250B8}"/>
    <cellStyle name="Input [yellow] 2 2 4 3 6" xfId="18267" xr:uid="{9BCE3659-0832-417D-9190-33615CA7A99C}"/>
    <cellStyle name="Input [yellow] 2 2 4 4" xfId="18268" xr:uid="{4B88EE3F-C166-49F4-913B-B1FB27D779E4}"/>
    <cellStyle name="Input [yellow] 2 2 4 4 2" xfId="18269" xr:uid="{CEBEE04A-7007-41FC-BD3A-CDCC2DAA1A05}"/>
    <cellStyle name="Input [yellow] 2 2 4 4 3" xfId="18270" xr:uid="{0D2A018D-3236-48E9-9721-7A2F2297A51E}"/>
    <cellStyle name="Input [yellow] 2 2 4 4 4" xfId="18271" xr:uid="{A431F76D-151E-40D6-81AE-B9BF39C08A74}"/>
    <cellStyle name="Input [yellow] 2 2 4 4 5" xfId="18272" xr:uid="{2737D3E9-392C-45F2-B0C0-F08ED0D10568}"/>
    <cellStyle name="Input [yellow] 2 2 4 4 6" xfId="18273" xr:uid="{86BF252B-D358-424C-AD99-FED74CD23BA4}"/>
    <cellStyle name="Input [yellow] 2 2 4 5" xfId="18274" xr:uid="{1ABDE622-AD57-4190-BA89-7B7DD4F0ED3D}"/>
    <cellStyle name="Input [yellow] 2 2 4 6" xfId="18275" xr:uid="{BDEE2F74-E71F-46B3-ACC6-8720B3F00F96}"/>
    <cellStyle name="Input [yellow] 2 2 4 7" xfId="18276" xr:uid="{223A4032-C804-4D2F-820C-1203C26A0EBF}"/>
    <cellStyle name="Input [yellow] 2 2 4 8" xfId="18277" xr:uid="{504C0DE7-2F3F-4EA2-88C8-F123B65091C8}"/>
    <cellStyle name="Input [yellow] 2 2 4 9" xfId="18278" xr:uid="{4AEE5980-BD94-4DFF-81AE-A07A4A054C77}"/>
    <cellStyle name="Input [yellow] 2 2 5" xfId="18279" xr:uid="{FA7C9A5D-1F90-4F90-BBC1-B9BA08FDDF6B}"/>
    <cellStyle name="Input [yellow] 2 2 5 2" xfId="18280" xr:uid="{0727DE1C-1E41-4F88-AF77-2544D99A9D7F}"/>
    <cellStyle name="Input [yellow] 2 2 5 2 2" xfId="18281" xr:uid="{B02FB241-DE21-4E72-A722-9CE6B06E0770}"/>
    <cellStyle name="Input [yellow] 2 2 5 2 3" xfId="18282" xr:uid="{A7233087-42AD-4E36-8942-DDC207F626AF}"/>
    <cellStyle name="Input [yellow] 2 2 5 2 4" xfId="18283" xr:uid="{C83AE0B9-FEAD-4D58-9EF0-3C32D9955579}"/>
    <cellStyle name="Input [yellow] 2 2 5 2 5" xfId="18284" xr:uid="{8B221551-7C1D-45C4-9A32-A56C311C477C}"/>
    <cellStyle name="Input [yellow] 2 2 5 2 6" xfId="18285" xr:uid="{86805599-59A8-4066-A9B0-599D997690BF}"/>
    <cellStyle name="Input [yellow] 2 2 5 3" xfId="18286" xr:uid="{4CE30F67-8ABA-4F72-8858-679BC0E97465}"/>
    <cellStyle name="Input [yellow] 2 2 5 3 2" xfId="18287" xr:uid="{4B4C7A6C-9936-4B0C-927F-CFABAD4B505B}"/>
    <cellStyle name="Input [yellow] 2 2 5 3 3" xfId="18288" xr:uid="{BDA81A8A-2FC1-42C9-A1A9-FC91619A275C}"/>
    <cellStyle name="Input [yellow] 2 2 5 3 4" xfId="18289" xr:uid="{62A5DB81-7B67-4C6C-9BF0-D89AED97CD01}"/>
    <cellStyle name="Input [yellow] 2 2 5 3 5" xfId="18290" xr:uid="{FCCC2932-4179-41BE-BEE6-1122CA990268}"/>
    <cellStyle name="Input [yellow] 2 2 5 3 6" xfId="18291" xr:uid="{ABE8A972-047B-4F6E-A352-09071D08AF6E}"/>
    <cellStyle name="Input [yellow] 2 2 5 4" xfId="18292" xr:uid="{1DBA265E-4519-4600-8C24-CE4D266BD72B}"/>
    <cellStyle name="Input [yellow] 2 2 5 5" xfId="18293" xr:uid="{FEEEB231-8C0B-4CD6-8848-D23F35E225C6}"/>
    <cellStyle name="Input [yellow] 2 2 5 6" xfId="18294" xr:uid="{A57E7B01-A0E8-4E0A-B578-9F909C974D68}"/>
    <cellStyle name="Input [yellow] 2 2 5 7" xfId="18295" xr:uid="{7AAAEB3B-DD18-47CF-8028-FD048DE6E922}"/>
    <cellStyle name="Input [yellow] 2 2 5 8" xfId="18296" xr:uid="{413A4D05-D0BD-4230-89E2-2888AE5648C8}"/>
    <cellStyle name="Input [yellow] 2 2 5 9" xfId="18297" xr:uid="{049EAC85-0852-4CB0-B3BE-14131F738713}"/>
    <cellStyle name="Input [yellow] 2 2 6" xfId="18298" xr:uid="{28627A02-DDE8-427E-AF8D-EC30A8135EF3}"/>
    <cellStyle name="Input [yellow] 2 2 7" xfId="18299" xr:uid="{13E2346E-00A4-4383-AF73-8A5A830178EA}"/>
    <cellStyle name="Input [yellow] 2 2 8" xfId="18300" xr:uid="{6D5F8C11-17A8-4532-BC79-C1FEE09E03D0}"/>
    <cellStyle name="Input [yellow] 2 3" xfId="18301" xr:uid="{A44FB642-51D8-40F6-8E6D-4AD95700367E}"/>
    <cellStyle name="Input [yellow] 2 3 2" xfId="18302" xr:uid="{FA6E2F0A-8261-4DA6-BEA8-B0D8EB67D22A}"/>
    <cellStyle name="Input [yellow] 2 3 2 2" xfId="18303" xr:uid="{1BB4A707-A908-43E1-953A-A2F17A6160A6}"/>
    <cellStyle name="Input [yellow] 2 3 2 2 2" xfId="18304" xr:uid="{627730AA-7058-4E2D-A1F0-EB362B53E410}"/>
    <cellStyle name="Input [yellow] 2 3 2 2 3" xfId="18305" xr:uid="{C9EDB43E-47CD-45CE-9B74-5823C9CC8360}"/>
    <cellStyle name="Input [yellow] 2 3 2 2 4" xfId="18306" xr:uid="{AC30FE56-DED2-4BBA-A446-93E9D2EB00C5}"/>
    <cellStyle name="Input [yellow] 2 3 2 2 5" xfId="18307" xr:uid="{97E331FF-380D-4A83-AD16-9F2970D01E71}"/>
    <cellStyle name="Input [yellow] 2 3 2 2 6" xfId="18308" xr:uid="{87E3CF84-9A97-4BC1-80A4-4F34C5F02E1C}"/>
    <cellStyle name="Input [yellow] 2 3 2 2 7" xfId="18309" xr:uid="{4C274EE7-4455-47E8-A700-3EFC2348BA06}"/>
    <cellStyle name="Input [yellow] 2 3 2 3" xfId="18310" xr:uid="{D2EA63B3-3194-4980-B9F4-3C2DA4201CEA}"/>
    <cellStyle name="Input [yellow] 2 3 2 4" xfId="18311" xr:uid="{D6C80FEB-827B-42AB-B16B-24C574924B6C}"/>
    <cellStyle name="Input [yellow] 2 3 2 5" xfId="18312" xr:uid="{A1F6377B-2B56-4A82-81DB-FFE3EBB0B06F}"/>
    <cellStyle name="Input [yellow] 2 3 2 6" xfId="18313" xr:uid="{D81580E2-6C47-4CC4-B755-6D718DA7B5C6}"/>
    <cellStyle name="Input [yellow] 2 3 2 7" xfId="18314" xr:uid="{2CA1D3AB-0042-4A7F-AC10-B2838542AEBD}"/>
    <cellStyle name="Input [yellow] 2 3 2 8" xfId="18315" xr:uid="{5D89CCEA-5B40-4B1D-BFBF-B17496DF3689}"/>
    <cellStyle name="Input [yellow] 2 3 3" xfId="18316" xr:uid="{E7D8D7D6-214A-4BFD-8714-868D47921570}"/>
    <cellStyle name="Input [yellow] 2 3 3 2" xfId="18317" xr:uid="{E30C2715-D17C-4F9D-9B15-EE3A06991432}"/>
    <cellStyle name="Input [yellow] 2 3 3 3" xfId="18318" xr:uid="{6C71B1E1-A99A-482D-A217-2D28AFE8E279}"/>
    <cellStyle name="Input [yellow] 2 3 3 4" xfId="18319" xr:uid="{450A53CF-633D-4CED-BEC7-E6ECF2538D7D}"/>
    <cellStyle name="Input [yellow] 2 3 3 5" xfId="18320" xr:uid="{4B349A4C-8A39-453A-9769-6810D4E7AE8A}"/>
    <cellStyle name="Input [yellow] 2 3 3 6" xfId="18321" xr:uid="{917FEE25-C577-4284-943B-2B872EA9ECFF}"/>
    <cellStyle name="Input [yellow] 2 3 3 7" xfId="18322" xr:uid="{C85940A1-C879-42F5-92E0-971CFA44953F}"/>
    <cellStyle name="Input [yellow] 2 3 4" xfId="18323" xr:uid="{FDF8A362-F438-4188-B566-0B707F6D158C}"/>
    <cellStyle name="Input [yellow] 2 3 5" xfId="18324" xr:uid="{ACBACA4E-A45E-416A-92A9-D587E0F5D33B}"/>
    <cellStyle name="Input [yellow] 2 3 6" xfId="18325" xr:uid="{EA19F1A2-2C38-4999-A0A0-37DC1B61B871}"/>
    <cellStyle name="Input [yellow] 2 3 7" xfId="18326" xr:uid="{DB1A01D5-E44E-4FEE-8073-802DE6D57697}"/>
    <cellStyle name="Input [yellow] 2 3 8" xfId="18327" xr:uid="{656EBB33-D4E6-45F1-9DE7-5CFC69BD1B34}"/>
    <cellStyle name="Input [yellow] 2 3 9" xfId="18328" xr:uid="{ECF2A8E7-FFB7-4B3B-B505-3B05D0011BC6}"/>
    <cellStyle name="Input [yellow] 2 4" xfId="18329" xr:uid="{FFF3CCDE-FA3E-4760-A981-CB8A2BBA4927}"/>
    <cellStyle name="Input [yellow] 3" xfId="1212" xr:uid="{00000000-0005-0000-0000-0000820B0000}"/>
    <cellStyle name="Input [yellow] 3 2" xfId="18330" xr:uid="{A073BF5D-749F-453B-9544-AD02BA2B42CA}"/>
    <cellStyle name="Input [yellow] 3 2 2" xfId="18331" xr:uid="{11CCC1D6-59BF-4B75-ACB4-6F313C7B949D}"/>
    <cellStyle name="Input [yellow] 3 2 2 2" xfId="18332" xr:uid="{03F3864E-10A4-4815-84AE-619FD1756695}"/>
    <cellStyle name="Input [yellow] 3 2 2 2 2" xfId="18333" xr:uid="{C6812F87-0BE8-4FB0-99B6-D56D7FDB2FB2}"/>
    <cellStyle name="Input [yellow] 3 2 2 2 2 2" xfId="18334" xr:uid="{66BF90EB-B848-4090-A557-73BF38FC672A}"/>
    <cellStyle name="Input [yellow] 3 2 2 2 2 2 2" xfId="18335" xr:uid="{10491AFB-EC89-4C52-828D-31C96E3C58BD}"/>
    <cellStyle name="Input [yellow] 3 2 2 2 2 2 3" xfId="18336" xr:uid="{965F8310-E88E-4546-AC13-26FDFF850AC3}"/>
    <cellStyle name="Input [yellow] 3 2 2 2 2 2 4" xfId="18337" xr:uid="{8AE3F62D-D594-465E-9A60-A59101C3C2F6}"/>
    <cellStyle name="Input [yellow] 3 2 2 2 2 2 5" xfId="18338" xr:uid="{5FC53489-51C2-454E-8696-6244C758C36A}"/>
    <cellStyle name="Input [yellow] 3 2 2 2 2 2 6" xfId="18339" xr:uid="{7C129886-4D95-40C0-8145-6050A27B2F34}"/>
    <cellStyle name="Input [yellow] 3 2 2 2 2 2 7" xfId="18340" xr:uid="{0230B734-F759-411D-850C-5513007800A0}"/>
    <cellStyle name="Input [yellow] 3 2 2 2 2 3" xfId="18341" xr:uid="{E4E43535-44F8-40C3-A806-B7FD76166E4A}"/>
    <cellStyle name="Input [yellow] 3 2 2 2 2 4" xfId="18342" xr:uid="{46CDE6E5-79E5-44F2-B484-9429BF3FFE24}"/>
    <cellStyle name="Input [yellow] 3 2 2 2 2 5" xfId="18343" xr:uid="{2D6A9FA4-F994-4CBD-AB5F-3D4106AAB873}"/>
    <cellStyle name="Input [yellow] 3 2 2 2 2 6" xfId="18344" xr:uid="{1D4D58C8-ADD4-49FD-A781-8A3123555F2B}"/>
    <cellStyle name="Input [yellow] 3 2 2 2 2 7" xfId="18345" xr:uid="{023F13AE-83A5-422D-8F3F-435D46EC91C5}"/>
    <cellStyle name="Input [yellow] 3 2 2 2 2 8" xfId="18346" xr:uid="{A7B3209D-E8AA-4033-8A15-8D81E0CB51CE}"/>
    <cellStyle name="Input [yellow] 3 2 2 2 3" xfId="18347" xr:uid="{28A29AC9-593E-4B9A-B006-6DC275C7F12D}"/>
    <cellStyle name="Input [yellow] 3 2 2 2 3 2" xfId="18348" xr:uid="{A76F8CB4-1093-4067-A8E3-D81037D9A6DA}"/>
    <cellStyle name="Input [yellow] 3 2 2 2 3 3" xfId="18349" xr:uid="{7657D1D2-CC6E-4BCE-8039-E43DF1745350}"/>
    <cellStyle name="Input [yellow] 3 2 2 2 3 4" xfId="18350" xr:uid="{7D55B7C5-FD93-4B7E-8247-866890D871E2}"/>
    <cellStyle name="Input [yellow] 3 2 2 2 3 5" xfId="18351" xr:uid="{94006283-1109-4F16-BFB7-9A92DC748600}"/>
    <cellStyle name="Input [yellow] 3 2 2 2 3 6" xfId="18352" xr:uid="{EFA377F9-822B-460B-A84F-C7753A97DDDE}"/>
    <cellStyle name="Input [yellow] 3 2 2 2 3 7" xfId="18353" xr:uid="{79A54127-0D75-4DE4-AA5B-69363E3594C6}"/>
    <cellStyle name="Input [yellow] 3 2 2 2 4" xfId="18354" xr:uid="{8FE5C369-E8A4-44DF-8FC8-073545748524}"/>
    <cellStyle name="Input [yellow] 3 2 2 2 5" xfId="18355" xr:uid="{AC087CEB-4467-4188-A3A2-B862C80E6BCB}"/>
    <cellStyle name="Input [yellow] 3 2 2 2 6" xfId="18356" xr:uid="{AE1C34C3-2BA1-440A-AB7A-5E3BF1543913}"/>
    <cellStyle name="Input [yellow] 3 2 2 2 7" xfId="18357" xr:uid="{86C4B760-AD1D-4DC4-96F6-677EDBAF507E}"/>
    <cellStyle name="Input [yellow] 3 2 2 2 8" xfId="18358" xr:uid="{040A8B66-5F2A-44B0-BFD0-293F81E09920}"/>
    <cellStyle name="Input [yellow] 3 2 2 2 9" xfId="18359" xr:uid="{EF2C3990-426C-44B9-AFCC-8B6315912E21}"/>
    <cellStyle name="Input [yellow] 3 2 2 3" xfId="18360" xr:uid="{1583C22E-810B-4F60-B2A4-4173F37B3D71}"/>
    <cellStyle name="Input [yellow] 3 2 2 3 10" xfId="18361" xr:uid="{25664B77-FB49-4CF6-84F2-E93301E188CF}"/>
    <cellStyle name="Input [yellow] 3 2 2 3 2" xfId="18362" xr:uid="{1D073746-B865-4295-A055-C5DEE0B045F1}"/>
    <cellStyle name="Input [yellow] 3 2 2 3 2 2" xfId="18363" xr:uid="{53E411AB-0C0B-4239-BE8E-8E7EC71928B6}"/>
    <cellStyle name="Input [yellow] 3 2 2 3 2 2 2" xfId="18364" xr:uid="{F33A6914-F270-4E07-8EAA-FF1CE70596B2}"/>
    <cellStyle name="Input [yellow] 3 2 2 3 2 2 3" xfId="18365" xr:uid="{5737E4A0-3009-491E-ADE4-82B9D7CF84B3}"/>
    <cellStyle name="Input [yellow] 3 2 2 3 2 2 4" xfId="18366" xr:uid="{6E3DC4AA-FBBF-4C88-929A-06949A3C0E13}"/>
    <cellStyle name="Input [yellow] 3 2 2 3 2 2 5" xfId="18367" xr:uid="{26436F85-D23D-4E7C-93A1-F592A11245A0}"/>
    <cellStyle name="Input [yellow] 3 2 2 3 2 2 6" xfId="18368" xr:uid="{0D84E459-5A6F-40B8-968E-CCAD12DD50F5}"/>
    <cellStyle name="Input [yellow] 3 2 2 3 2 3" xfId="18369" xr:uid="{A29F8265-3184-489D-948B-9DD1FA121E4F}"/>
    <cellStyle name="Input [yellow] 3 2 2 3 2 3 2" xfId="18370" xr:uid="{C6AFD10C-BB9B-45F2-889D-4F9DFC157CE1}"/>
    <cellStyle name="Input [yellow] 3 2 2 3 2 3 3" xfId="18371" xr:uid="{981B34C1-17F5-4C71-9516-87A4C6BB9845}"/>
    <cellStyle name="Input [yellow] 3 2 2 3 2 3 4" xfId="18372" xr:uid="{8C2F8D72-EEE8-41AE-A4E2-E46047DA392B}"/>
    <cellStyle name="Input [yellow] 3 2 2 3 2 3 5" xfId="18373" xr:uid="{B280444E-EC6E-41EC-A382-9EFF1E8FE257}"/>
    <cellStyle name="Input [yellow] 3 2 2 3 2 3 6" xfId="18374" xr:uid="{6A6067C6-B8CC-4ABB-860C-6C12D59E7A79}"/>
    <cellStyle name="Input [yellow] 3 2 2 3 2 4" xfId="18375" xr:uid="{C435596D-7278-4795-BA0D-95A79A447D05}"/>
    <cellStyle name="Input [yellow] 3 2 2 3 2 5" xfId="18376" xr:uid="{F720B47A-E5B8-4EE9-812E-B2CE2A5B3EB2}"/>
    <cellStyle name="Input [yellow] 3 2 2 3 2 6" xfId="18377" xr:uid="{F749F068-B88A-4478-90DE-2BDD71B3D0F1}"/>
    <cellStyle name="Input [yellow] 3 2 2 3 2 7" xfId="18378" xr:uid="{B0B39DF5-7BEB-485E-A74E-BEBDB571CA68}"/>
    <cellStyle name="Input [yellow] 3 2 2 3 2 8" xfId="18379" xr:uid="{E991C33E-F4A8-4696-91F3-75373ABB6C7B}"/>
    <cellStyle name="Input [yellow] 3 2 2 3 2 9" xfId="18380" xr:uid="{EB1CC7C4-496D-4EB2-9652-33FFC24E77FE}"/>
    <cellStyle name="Input [yellow] 3 2 2 3 3" xfId="18381" xr:uid="{F9C2542F-7C68-44D8-B4F5-8122B14587A4}"/>
    <cellStyle name="Input [yellow] 3 2 2 3 3 2" xfId="18382" xr:uid="{F21CEFA1-FC5A-4C3C-9739-2452230B899E}"/>
    <cellStyle name="Input [yellow] 3 2 2 3 3 3" xfId="18383" xr:uid="{429C963C-4319-457A-A166-E595F7C8262F}"/>
    <cellStyle name="Input [yellow] 3 2 2 3 3 4" xfId="18384" xr:uid="{AD13D8AB-BB09-4E0A-9D6D-FB7AE1D3BCB4}"/>
    <cellStyle name="Input [yellow] 3 2 2 3 3 5" xfId="18385" xr:uid="{C8380F99-E187-4A66-821E-2AFBCA50A255}"/>
    <cellStyle name="Input [yellow] 3 2 2 3 3 6" xfId="18386" xr:uid="{5F10CF66-BB97-468F-B806-CA01363659A0}"/>
    <cellStyle name="Input [yellow] 3 2 2 3 4" xfId="18387" xr:uid="{19F19ACD-912F-43A9-B09D-DD91959E4433}"/>
    <cellStyle name="Input [yellow] 3 2 2 3 4 2" xfId="18388" xr:uid="{DC45B3E2-89AB-42F8-9BF1-70C0B5411C52}"/>
    <cellStyle name="Input [yellow] 3 2 2 3 4 3" xfId="18389" xr:uid="{D5925819-1CBD-4E44-B84B-DA0297A547BF}"/>
    <cellStyle name="Input [yellow] 3 2 2 3 4 4" xfId="18390" xr:uid="{E31C88CD-7CAA-480D-BC95-56067CE1D1DD}"/>
    <cellStyle name="Input [yellow] 3 2 2 3 4 5" xfId="18391" xr:uid="{F89276A8-08CB-42A5-927B-9982F28A5343}"/>
    <cellStyle name="Input [yellow] 3 2 2 3 4 6" xfId="18392" xr:uid="{B19A3D49-527A-4AEA-9795-A7AC2BE4149A}"/>
    <cellStyle name="Input [yellow] 3 2 2 3 5" xfId="18393" xr:uid="{2E960B28-6CE0-4C52-9FE0-79AF87A4A6E0}"/>
    <cellStyle name="Input [yellow] 3 2 2 3 6" xfId="18394" xr:uid="{164F6EC1-DCD0-4974-AC93-1D3F56379758}"/>
    <cellStyle name="Input [yellow] 3 2 2 3 7" xfId="18395" xr:uid="{566DB1D7-A98D-4139-8422-D0862B2FADFD}"/>
    <cellStyle name="Input [yellow] 3 2 2 3 8" xfId="18396" xr:uid="{A467C24B-BD08-406D-9A3A-4FDAC1B60A30}"/>
    <cellStyle name="Input [yellow] 3 2 2 3 9" xfId="18397" xr:uid="{2C2CBD6A-BD78-4F4B-8042-E8FB48B30C52}"/>
    <cellStyle name="Input [yellow] 3 2 2 4" xfId="18398" xr:uid="{837E4EC1-986B-4FB0-A928-4E6E4325176A}"/>
    <cellStyle name="Input [yellow] 3 2 2 4 2" xfId="18399" xr:uid="{6BF8FEA9-1B64-4C8E-BA67-ADA4F7275530}"/>
    <cellStyle name="Input [yellow] 3 2 2 4 2 2" xfId="18400" xr:uid="{9AE9FB64-CFA2-4577-836C-38BB13B6D38D}"/>
    <cellStyle name="Input [yellow] 3 2 2 4 2 3" xfId="18401" xr:uid="{16AA9F56-D150-48EF-8686-1200C9EF95AD}"/>
    <cellStyle name="Input [yellow] 3 2 2 4 2 4" xfId="18402" xr:uid="{20211433-9752-45D4-9663-CC07AB246137}"/>
    <cellStyle name="Input [yellow] 3 2 2 4 2 5" xfId="18403" xr:uid="{6A55795D-A2A4-4B90-9AFF-839AA927CA29}"/>
    <cellStyle name="Input [yellow] 3 2 2 4 2 6" xfId="18404" xr:uid="{A79E3579-EBEA-472F-8F4C-89B3A78C4C92}"/>
    <cellStyle name="Input [yellow] 3 2 2 4 3" xfId="18405" xr:uid="{29748063-310F-4E4C-AAF1-3369276C83BC}"/>
    <cellStyle name="Input [yellow] 3 2 2 4 3 2" xfId="18406" xr:uid="{DFF6F228-13B2-48F3-BAF7-60838B09C937}"/>
    <cellStyle name="Input [yellow] 3 2 2 4 3 3" xfId="18407" xr:uid="{2F82D1BD-3AB2-4031-B660-F931E2313EE3}"/>
    <cellStyle name="Input [yellow] 3 2 2 4 3 4" xfId="18408" xr:uid="{9AD088A0-4431-4747-8F1B-B5ECBDE33C72}"/>
    <cellStyle name="Input [yellow] 3 2 2 4 3 5" xfId="18409" xr:uid="{13CE6813-0991-4D1E-A002-89A44A8B808A}"/>
    <cellStyle name="Input [yellow] 3 2 2 4 3 6" xfId="18410" xr:uid="{16543680-DCD4-4DF3-ACB4-4847C1F0D955}"/>
    <cellStyle name="Input [yellow] 3 2 2 4 4" xfId="18411" xr:uid="{5C989A8B-6F97-4BEB-B542-A11BC43523A9}"/>
    <cellStyle name="Input [yellow] 3 2 2 4 5" xfId="18412" xr:uid="{BF4BB66F-E05A-4428-B0BA-7A2618501D40}"/>
    <cellStyle name="Input [yellow] 3 2 2 4 6" xfId="18413" xr:uid="{31B9C043-7350-4582-BE9D-26FEC33A3451}"/>
    <cellStyle name="Input [yellow] 3 2 2 4 7" xfId="18414" xr:uid="{B7F62188-E5DF-4AF2-A1AA-1A7DB0DD93E2}"/>
    <cellStyle name="Input [yellow] 3 2 2 4 8" xfId="18415" xr:uid="{F9BC1A74-746B-4B2A-8720-B0AD4B73E7C8}"/>
    <cellStyle name="Input [yellow] 3 2 2 4 9" xfId="18416" xr:uid="{D70D85AE-F861-4898-B6CD-1AE93C0CDB99}"/>
    <cellStyle name="Input [yellow] 3 2 2 5" xfId="18417" xr:uid="{AB0AB1C4-8498-4810-A12F-41A2B9A9CC6B}"/>
    <cellStyle name="Input [yellow] 3 2 3" xfId="18418" xr:uid="{D678052D-7E12-4244-8AB2-8B01B1D6938B}"/>
    <cellStyle name="Input [yellow] 3 2 3 2" xfId="18419" xr:uid="{349475A1-E9A7-4064-A4D6-0FC3363EBF0E}"/>
    <cellStyle name="Input [yellow] 3 2 3 2 2" xfId="18420" xr:uid="{E367E8C6-8816-4561-A081-FD4187E50D68}"/>
    <cellStyle name="Input [yellow] 3 2 3 2 2 2" xfId="18421" xr:uid="{BB16581A-94A5-45E2-A23E-4B9C4C5A924A}"/>
    <cellStyle name="Input [yellow] 3 2 3 2 2 3" xfId="18422" xr:uid="{B4213D9A-29A8-4731-B92D-A1A0DD7AF82C}"/>
    <cellStyle name="Input [yellow] 3 2 3 2 2 4" xfId="18423" xr:uid="{0F066342-867F-42B6-A9A5-1B5FEA5A8510}"/>
    <cellStyle name="Input [yellow] 3 2 3 2 2 5" xfId="18424" xr:uid="{9767C53D-D5E8-433D-8ADC-4B7D6ED19878}"/>
    <cellStyle name="Input [yellow] 3 2 3 2 2 6" xfId="18425" xr:uid="{8CD67680-8A36-42D5-847D-764C0493C4FF}"/>
    <cellStyle name="Input [yellow] 3 2 3 2 2 7" xfId="18426" xr:uid="{51F4A8C2-134A-490F-B1A0-141E5BA06645}"/>
    <cellStyle name="Input [yellow] 3 2 3 2 3" xfId="18427" xr:uid="{1123B8BF-003E-46E1-B803-D8390770D807}"/>
    <cellStyle name="Input [yellow] 3 2 3 2 4" xfId="18428" xr:uid="{0FEC527B-59EA-4F6E-9FC7-E4506A3C22C6}"/>
    <cellStyle name="Input [yellow] 3 2 3 2 5" xfId="18429" xr:uid="{B9FD53E1-E70A-494E-952A-0E70E05335A1}"/>
    <cellStyle name="Input [yellow] 3 2 3 2 6" xfId="18430" xr:uid="{3E35CA63-7D7C-4650-B2E3-3CE4614373EE}"/>
    <cellStyle name="Input [yellow] 3 2 3 2 7" xfId="18431" xr:uid="{702D0487-9C18-4C48-8519-7B41534B21DF}"/>
    <cellStyle name="Input [yellow] 3 2 3 2 8" xfId="18432" xr:uid="{8840946B-15BA-42F8-BA8F-ADA9378A0602}"/>
    <cellStyle name="Input [yellow] 3 2 3 3" xfId="18433" xr:uid="{74527521-F6D6-4787-99FC-5BBA3DFE509C}"/>
    <cellStyle name="Input [yellow] 3 2 3 3 2" xfId="18434" xr:uid="{6D3F68FE-446E-4DFA-89FE-742CB93E3780}"/>
    <cellStyle name="Input [yellow] 3 2 3 3 3" xfId="18435" xr:uid="{65B3473E-6843-4CC3-B0FA-14ECABD984E4}"/>
    <cellStyle name="Input [yellow] 3 2 3 3 4" xfId="18436" xr:uid="{D35EABC9-8CA8-44FE-8EE8-76205B92CFF6}"/>
    <cellStyle name="Input [yellow] 3 2 3 3 5" xfId="18437" xr:uid="{C7F29EA4-9A1E-4BF0-9D05-32CA3F56A0A8}"/>
    <cellStyle name="Input [yellow] 3 2 3 3 6" xfId="18438" xr:uid="{78B995CE-A463-4E93-9ED8-B7D2F9E745EC}"/>
    <cellStyle name="Input [yellow] 3 2 3 3 7" xfId="18439" xr:uid="{E92A3719-2A08-4804-B7EB-4B1A5B4F5B6B}"/>
    <cellStyle name="Input [yellow] 3 2 3 4" xfId="18440" xr:uid="{78F71D79-DD9E-40B9-A53A-9928F7BAF59F}"/>
    <cellStyle name="Input [yellow] 3 2 3 5" xfId="18441" xr:uid="{625D3087-8B90-4A23-9826-912D0654248E}"/>
    <cellStyle name="Input [yellow] 3 2 3 6" xfId="18442" xr:uid="{EBBB9B89-2F6F-425B-B8F5-20AF06A80D4A}"/>
    <cellStyle name="Input [yellow] 3 2 3 7" xfId="18443" xr:uid="{C082AE27-5ED7-4CA7-AE66-F88FF78599E0}"/>
    <cellStyle name="Input [yellow] 3 2 3 8" xfId="18444" xr:uid="{1D065E9A-535B-4BC9-AF01-E185D21155D8}"/>
    <cellStyle name="Input [yellow] 3 2 3 9" xfId="18445" xr:uid="{AA86175F-86EF-42B1-8993-F690E58D914A}"/>
    <cellStyle name="Input [yellow] 3 2 4" xfId="18446" xr:uid="{D7CEB501-3F12-40FF-95A7-C89A37300023}"/>
    <cellStyle name="Input [yellow] 3 2 4 10" xfId="18447" xr:uid="{AD75699A-4E59-4206-860C-0D809D2B1271}"/>
    <cellStyle name="Input [yellow] 3 2 4 2" xfId="18448" xr:uid="{D26F6230-337A-404A-84AF-CEC5398AC346}"/>
    <cellStyle name="Input [yellow] 3 2 4 2 2" xfId="18449" xr:uid="{396F197D-69B2-422D-8249-CCB8CD5AB937}"/>
    <cellStyle name="Input [yellow] 3 2 4 2 2 2" xfId="18450" xr:uid="{FEDE2563-5ECB-44B8-93CE-E407C87F531C}"/>
    <cellStyle name="Input [yellow] 3 2 4 2 2 3" xfId="18451" xr:uid="{F199BDA8-8F7B-4FB2-95B6-BA0864576E88}"/>
    <cellStyle name="Input [yellow] 3 2 4 2 2 4" xfId="18452" xr:uid="{74AFFE72-C276-439E-B85A-5EACA95B66C2}"/>
    <cellStyle name="Input [yellow] 3 2 4 2 2 5" xfId="18453" xr:uid="{00AC0381-A6D8-4141-9F76-B8B8B65D0C77}"/>
    <cellStyle name="Input [yellow] 3 2 4 2 2 6" xfId="18454" xr:uid="{E2477F9E-F4EF-4DE9-A78B-D00638E29278}"/>
    <cellStyle name="Input [yellow] 3 2 4 2 3" xfId="18455" xr:uid="{CE3D2A87-137F-48DD-A9D1-E2A4CE41461D}"/>
    <cellStyle name="Input [yellow] 3 2 4 2 3 2" xfId="18456" xr:uid="{3C8EA944-52E1-4F46-A8FE-229539929342}"/>
    <cellStyle name="Input [yellow] 3 2 4 2 3 3" xfId="18457" xr:uid="{F791C40A-E3F0-45C8-ADE1-66E8578BFBFA}"/>
    <cellStyle name="Input [yellow] 3 2 4 2 3 4" xfId="18458" xr:uid="{37569986-CB23-4CED-B841-559B3EF73DE2}"/>
    <cellStyle name="Input [yellow] 3 2 4 2 3 5" xfId="18459" xr:uid="{C7DBE690-BD6C-4532-8F2B-501AE8283900}"/>
    <cellStyle name="Input [yellow] 3 2 4 2 3 6" xfId="18460" xr:uid="{827E034B-73A7-4B8B-9A7F-FE198A521BA0}"/>
    <cellStyle name="Input [yellow] 3 2 4 2 4" xfId="18461" xr:uid="{6C92AA0D-D8C6-4C16-AC96-25CF1C900393}"/>
    <cellStyle name="Input [yellow] 3 2 4 2 5" xfId="18462" xr:uid="{0BD53AF3-3BA4-424F-90AB-205FC1A60462}"/>
    <cellStyle name="Input [yellow] 3 2 4 2 6" xfId="18463" xr:uid="{2E327FDE-3ED1-4B29-9F22-1342F4689C3C}"/>
    <cellStyle name="Input [yellow] 3 2 4 2 7" xfId="18464" xr:uid="{4D37E13B-B1C4-48BA-B289-4F622B8950B4}"/>
    <cellStyle name="Input [yellow] 3 2 4 2 8" xfId="18465" xr:uid="{4584E535-DCFA-429D-9B67-F3A34C61F1BE}"/>
    <cellStyle name="Input [yellow] 3 2 4 2 9" xfId="18466" xr:uid="{038CFF57-2778-4088-B612-466DCAF69E4B}"/>
    <cellStyle name="Input [yellow] 3 2 4 3" xfId="18467" xr:uid="{5D9F6A83-2A16-40C7-BC59-9E215FA63065}"/>
    <cellStyle name="Input [yellow] 3 2 4 3 2" xfId="18468" xr:uid="{A80E22CB-49E5-4E47-A06F-5BFC17EB645A}"/>
    <cellStyle name="Input [yellow] 3 2 4 3 3" xfId="18469" xr:uid="{C330FF8A-B96F-490A-9AFF-64B877B66752}"/>
    <cellStyle name="Input [yellow] 3 2 4 3 4" xfId="18470" xr:uid="{1AC4A26B-3FC6-4A9B-A8E8-FF7C4F1E5D99}"/>
    <cellStyle name="Input [yellow] 3 2 4 3 5" xfId="18471" xr:uid="{9607F852-D40B-43C6-88EE-89C8F6A229B4}"/>
    <cellStyle name="Input [yellow] 3 2 4 3 6" xfId="18472" xr:uid="{8E3DE22F-9A6C-44EC-8FBA-44EB1068BB0B}"/>
    <cellStyle name="Input [yellow] 3 2 4 4" xfId="18473" xr:uid="{4386E25B-61E6-4880-A781-A7374C62F25D}"/>
    <cellStyle name="Input [yellow] 3 2 4 4 2" xfId="18474" xr:uid="{55B44906-40F9-4653-85EE-8A9DCFEA81DE}"/>
    <cellStyle name="Input [yellow] 3 2 4 4 3" xfId="18475" xr:uid="{86DAD440-1BF8-45A2-B70A-0A331043007E}"/>
    <cellStyle name="Input [yellow] 3 2 4 4 4" xfId="18476" xr:uid="{46F1520D-08A4-4AF4-A7B3-DD6EF4EC5E49}"/>
    <cellStyle name="Input [yellow] 3 2 4 4 5" xfId="18477" xr:uid="{3B40AB61-832F-492B-AA5E-FFD9CEBDC88E}"/>
    <cellStyle name="Input [yellow] 3 2 4 4 6" xfId="18478" xr:uid="{6C19F086-79BA-4EAB-8F56-2CEF21EFDC9F}"/>
    <cellStyle name="Input [yellow] 3 2 4 5" xfId="18479" xr:uid="{A101CE48-A091-494F-A2B4-828789819EB2}"/>
    <cellStyle name="Input [yellow] 3 2 4 6" xfId="18480" xr:uid="{675A7E13-DBE6-4EB8-8035-25A4EC682219}"/>
    <cellStyle name="Input [yellow] 3 2 4 7" xfId="18481" xr:uid="{85E053D6-694A-4A4A-8D5C-B714F28F3EA9}"/>
    <cellStyle name="Input [yellow] 3 2 4 8" xfId="18482" xr:uid="{83C02EA9-73B7-4AA5-8B71-B9A6E39B12D2}"/>
    <cellStyle name="Input [yellow] 3 2 4 9" xfId="18483" xr:uid="{6CEAD6DA-1AB6-460F-B148-F02B208ECDC3}"/>
    <cellStyle name="Input [yellow] 3 2 5" xfId="18484" xr:uid="{02F9EB5E-7B4A-4DCC-A9E6-258C6D703A43}"/>
    <cellStyle name="Input [yellow] 3 2 5 2" xfId="18485" xr:uid="{0B26BDC2-B3FF-4698-A4E1-66C1AC1902D0}"/>
    <cellStyle name="Input [yellow] 3 2 5 2 2" xfId="18486" xr:uid="{3F61F335-D145-4BD7-89A9-1E38EB48EF04}"/>
    <cellStyle name="Input [yellow] 3 2 5 2 3" xfId="18487" xr:uid="{3865D0CD-A610-4BA4-A980-920BC5055492}"/>
    <cellStyle name="Input [yellow] 3 2 5 2 4" xfId="18488" xr:uid="{B232A825-F336-4CCA-9CE9-8503A9A696A5}"/>
    <cellStyle name="Input [yellow] 3 2 5 2 5" xfId="18489" xr:uid="{E527CC1B-E08A-46CB-8876-DB20FA632EE1}"/>
    <cellStyle name="Input [yellow] 3 2 5 2 6" xfId="18490" xr:uid="{5D8D8BDD-5467-4ACB-9EAA-8C6C72B2CCC3}"/>
    <cellStyle name="Input [yellow] 3 2 5 3" xfId="18491" xr:uid="{659911C1-51A1-4714-BE9E-72D23F07EAD3}"/>
    <cellStyle name="Input [yellow] 3 2 5 3 2" xfId="18492" xr:uid="{A8C802D1-D02D-45C9-9FA1-0BD3AAF64197}"/>
    <cellStyle name="Input [yellow] 3 2 5 3 3" xfId="18493" xr:uid="{40CE6955-F205-4EB9-8984-BDF8EC9639AE}"/>
    <cellStyle name="Input [yellow] 3 2 5 3 4" xfId="18494" xr:uid="{C2C5FA16-474C-4B83-95A7-0BB481C6DDCF}"/>
    <cellStyle name="Input [yellow] 3 2 5 3 5" xfId="18495" xr:uid="{99DB2CF0-ED20-4EA2-860C-2F0410BA27ED}"/>
    <cellStyle name="Input [yellow] 3 2 5 3 6" xfId="18496" xr:uid="{A9386E67-E134-429B-A22F-2DDC47304FE7}"/>
    <cellStyle name="Input [yellow] 3 2 5 4" xfId="18497" xr:uid="{DFEDFEEF-437C-43C6-AEAC-664AC05DF44B}"/>
    <cellStyle name="Input [yellow] 3 2 5 5" xfId="18498" xr:uid="{7CEC6CAD-035C-4E7A-844D-FFF0729A34EF}"/>
    <cellStyle name="Input [yellow] 3 2 5 6" xfId="18499" xr:uid="{0DA6A524-2206-4B80-B71C-332EEF4CC755}"/>
    <cellStyle name="Input [yellow] 3 2 5 7" xfId="18500" xr:uid="{0D8FEC98-5E0D-4131-939F-020195029BBC}"/>
    <cellStyle name="Input [yellow] 3 2 5 8" xfId="18501" xr:uid="{91488DEA-70FA-4975-BF99-A73C18B5E217}"/>
    <cellStyle name="Input [yellow] 3 2 5 9" xfId="18502" xr:uid="{FCCE0070-5476-4E45-8117-1807D536C612}"/>
    <cellStyle name="Input [yellow] 3 2 6" xfId="18503" xr:uid="{29B79BA6-9057-40D7-A89A-D63C5B10D97A}"/>
    <cellStyle name="Input [yellow] 3 2 7" xfId="18504" xr:uid="{98F2BB7C-8BF2-41C1-A8B6-31FE6C4434E8}"/>
    <cellStyle name="Input [yellow] 3 2 8" xfId="18505" xr:uid="{81604336-49A6-45CD-926A-3E864594BFCE}"/>
    <cellStyle name="Input [yellow] 3 3" xfId="18506" xr:uid="{FC464600-7DDF-4D02-8276-51190EEBB49E}"/>
    <cellStyle name="Input [yellow] 3 3 2" xfId="18507" xr:uid="{AC7DF5BD-7C36-4F7A-95F2-C5D3C973ACD4}"/>
    <cellStyle name="Input [yellow] 3 3 2 2" xfId="18508" xr:uid="{DBED49F7-6523-440E-A9E8-F65DB521A2E4}"/>
    <cellStyle name="Input [yellow] 3 3 2 2 2" xfId="18509" xr:uid="{DEC27429-6135-4BF0-9D81-CCC9B04A4D0D}"/>
    <cellStyle name="Input [yellow] 3 3 2 2 3" xfId="18510" xr:uid="{E78CBAB5-22C2-47FD-8C60-BB597036EB3B}"/>
    <cellStyle name="Input [yellow] 3 3 2 2 4" xfId="18511" xr:uid="{339A262C-8DB7-4DBD-86BC-D5FED58F3307}"/>
    <cellStyle name="Input [yellow] 3 3 2 2 5" xfId="18512" xr:uid="{2570D8CF-0596-499B-87EA-F29926434E4C}"/>
    <cellStyle name="Input [yellow] 3 3 2 2 6" xfId="18513" xr:uid="{93B6BB05-2A45-4474-8774-AF32A116BC71}"/>
    <cellStyle name="Input [yellow] 3 3 2 2 7" xfId="18514" xr:uid="{8250FBC2-11C6-44F8-B167-171CE5EAFDD0}"/>
    <cellStyle name="Input [yellow] 3 3 2 3" xfId="18515" xr:uid="{F4156105-BBBB-41D3-B258-9C4E2CD52EAF}"/>
    <cellStyle name="Input [yellow] 3 3 2 4" xfId="18516" xr:uid="{E55E2B17-E5D6-47FC-BF48-F0495F0FA38D}"/>
    <cellStyle name="Input [yellow] 3 3 2 5" xfId="18517" xr:uid="{D250310F-8114-400F-B28C-F1879EA7FC99}"/>
    <cellStyle name="Input [yellow] 3 3 2 6" xfId="18518" xr:uid="{9AFF941C-C97B-4BE1-875C-3D6E8647F179}"/>
    <cellStyle name="Input [yellow] 3 3 2 7" xfId="18519" xr:uid="{8A8FC0C4-CEEC-4C7B-9456-30A5D208EEB4}"/>
    <cellStyle name="Input [yellow] 3 3 2 8" xfId="18520" xr:uid="{6F0EC95D-6284-44FD-B595-40DF92B612E1}"/>
    <cellStyle name="Input [yellow] 3 3 3" xfId="18521" xr:uid="{573C3687-2792-4A16-90C9-ECE70D631861}"/>
    <cellStyle name="Input [yellow] 3 3 3 2" xfId="18522" xr:uid="{E5E7A060-598D-4794-8FEE-61841A5BB8F2}"/>
    <cellStyle name="Input [yellow] 3 3 3 3" xfId="18523" xr:uid="{09DD5498-51D1-4136-A0A7-76432B8441DB}"/>
    <cellStyle name="Input [yellow] 3 3 3 4" xfId="18524" xr:uid="{742FB9B5-A1D4-4AB2-8829-9CB83566CD2F}"/>
    <cellStyle name="Input [yellow] 3 3 3 5" xfId="18525" xr:uid="{E19A4F3A-FA2A-4774-9505-EAC69B83A664}"/>
    <cellStyle name="Input [yellow] 3 3 3 6" xfId="18526" xr:uid="{9FBC6BB0-394F-4B8B-A4FF-38A98255355F}"/>
    <cellStyle name="Input [yellow] 3 3 3 7" xfId="18527" xr:uid="{9DBF695D-167C-490D-8DCC-BAB066FD9A60}"/>
    <cellStyle name="Input [yellow] 3 3 4" xfId="18528" xr:uid="{0BE10AFB-5A67-442D-8E71-CF79EDE57447}"/>
    <cellStyle name="Input [yellow] 3 3 5" xfId="18529" xr:uid="{A30DF85B-D77D-4112-9D54-3EA594C893AF}"/>
    <cellStyle name="Input [yellow] 3 3 6" xfId="18530" xr:uid="{C2488A9D-A09D-4FC7-B84F-7791F45A77BB}"/>
    <cellStyle name="Input [yellow] 3 3 7" xfId="18531" xr:uid="{10FB3060-4F06-4C03-8D1E-E1C666D692AB}"/>
    <cellStyle name="Input [yellow] 3 3 8" xfId="18532" xr:uid="{E007E2F1-501F-401F-A983-E7061208B7F2}"/>
    <cellStyle name="Input [yellow] 3 3 9" xfId="18533" xr:uid="{2A4BD2F2-5004-4567-A212-538779256AFC}"/>
    <cellStyle name="Input [yellow] 3 4" xfId="18534" xr:uid="{39B44B07-8D37-4982-AE4A-1F7F27AAABF4}"/>
    <cellStyle name="Input [yellow] 4" xfId="1213" xr:uid="{00000000-0005-0000-0000-0000830B0000}"/>
    <cellStyle name="Input [yellow] 4 2" xfId="18535" xr:uid="{536CBEAC-C256-4DAB-B6AC-B8690224CAC0}"/>
    <cellStyle name="Input [yellow] 4 2 2" xfId="18536" xr:uid="{C914209C-F255-4D0A-84A0-BA444CB5013D}"/>
    <cellStyle name="Input [yellow] 4 2 2 2" xfId="18537" xr:uid="{8CA3A1BF-3B61-4378-9666-85C8CF72927C}"/>
    <cellStyle name="Input [yellow] 4 2 2 2 2" xfId="18538" xr:uid="{70B66688-DCE6-4622-80DB-EA0977C99193}"/>
    <cellStyle name="Input [yellow] 4 2 2 2 2 2" xfId="18539" xr:uid="{54B0B0D0-B11C-4D4A-8D84-1AA9B1B73387}"/>
    <cellStyle name="Input [yellow] 4 2 2 2 2 2 2" xfId="18540" xr:uid="{79DC9819-C8A1-4744-A7DE-BCE88F85727F}"/>
    <cellStyle name="Input [yellow] 4 2 2 2 2 2 3" xfId="18541" xr:uid="{7A82A479-E756-460D-A8CE-68A80A5DC449}"/>
    <cellStyle name="Input [yellow] 4 2 2 2 2 2 4" xfId="18542" xr:uid="{68B3070F-87CF-42E7-8F29-038AF91CB498}"/>
    <cellStyle name="Input [yellow] 4 2 2 2 2 2 5" xfId="18543" xr:uid="{94D88D0E-3876-485A-AEE3-34745A7C8DDA}"/>
    <cellStyle name="Input [yellow] 4 2 2 2 2 2 6" xfId="18544" xr:uid="{BD966D56-D8A1-47E4-9A47-DE579C7E9027}"/>
    <cellStyle name="Input [yellow] 4 2 2 2 2 2 7" xfId="18545" xr:uid="{E23F2D36-0554-4AE6-B7D7-F532A1CEEA8B}"/>
    <cellStyle name="Input [yellow] 4 2 2 2 2 3" xfId="18546" xr:uid="{3A12276C-0BF5-4B89-A35F-85478242A775}"/>
    <cellStyle name="Input [yellow] 4 2 2 2 2 4" xfId="18547" xr:uid="{49AA5CDD-25F6-43B7-98B3-B8225A75CC71}"/>
    <cellStyle name="Input [yellow] 4 2 2 2 2 5" xfId="18548" xr:uid="{19A437DB-6C98-41DA-BF1D-6EDF68E1A37F}"/>
    <cellStyle name="Input [yellow] 4 2 2 2 2 6" xfId="18549" xr:uid="{232A9339-989F-4B4D-8ACE-BA395AB46B6C}"/>
    <cellStyle name="Input [yellow] 4 2 2 2 2 7" xfId="18550" xr:uid="{31437794-04A6-4212-B998-15CD4B43F142}"/>
    <cellStyle name="Input [yellow] 4 2 2 2 2 8" xfId="18551" xr:uid="{9E384ED3-5E7E-41B2-A038-5D20FC49FD97}"/>
    <cellStyle name="Input [yellow] 4 2 2 2 3" xfId="18552" xr:uid="{7355DA34-03BE-43AE-BEBA-347E54DEF334}"/>
    <cellStyle name="Input [yellow] 4 2 2 2 3 2" xfId="18553" xr:uid="{77D462BD-89DE-49CD-BAF6-57CC39A3BF4A}"/>
    <cellStyle name="Input [yellow] 4 2 2 2 3 3" xfId="18554" xr:uid="{14C1BAB4-8D73-4ACD-A2E8-1402640A3B17}"/>
    <cellStyle name="Input [yellow] 4 2 2 2 3 4" xfId="18555" xr:uid="{4759B1E3-7D64-473C-91C5-390C5085A57C}"/>
    <cellStyle name="Input [yellow] 4 2 2 2 3 5" xfId="18556" xr:uid="{7B2C7273-ADDB-491F-814B-F7A8398329FA}"/>
    <cellStyle name="Input [yellow] 4 2 2 2 3 6" xfId="18557" xr:uid="{41E37C5B-17FD-43D7-8732-F06F7604DD8D}"/>
    <cellStyle name="Input [yellow] 4 2 2 2 3 7" xfId="18558" xr:uid="{89701FF0-2A1C-4790-857C-04773DECF109}"/>
    <cellStyle name="Input [yellow] 4 2 2 2 4" xfId="18559" xr:uid="{16F5425D-FB20-4765-AD66-BA914C6A0B8D}"/>
    <cellStyle name="Input [yellow] 4 2 2 2 5" xfId="18560" xr:uid="{2AC0717D-14CD-4E18-AACE-758DD6031E07}"/>
    <cellStyle name="Input [yellow] 4 2 2 2 6" xfId="18561" xr:uid="{4449CF22-BB02-4FE4-99A0-81CE43ED406D}"/>
    <cellStyle name="Input [yellow] 4 2 2 2 7" xfId="18562" xr:uid="{DC37F512-5FE6-43FD-81F2-E9EFCCD18E13}"/>
    <cellStyle name="Input [yellow] 4 2 2 2 8" xfId="18563" xr:uid="{C9357E50-CAA8-4B5D-B7DF-F66CC26FC105}"/>
    <cellStyle name="Input [yellow] 4 2 2 2 9" xfId="18564" xr:uid="{351E707A-3A66-4654-9072-CFEA9C3493F4}"/>
    <cellStyle name="Input [yellow] 4 2 2 3" xfId="18565" xr:uid="{7B720EC7-3ED4-488E-B0ED-8F594D99902D}"/>
    <cellStyle name="Input [yellow] 4 2 2 3 10" xfId="18566" xr:uid="{83F62B93-9276-467D-8362-53443A22E2AA}"/>
    <cellStyle name="Input [yellow] 4 2 2 3 2" xfId="18567" xr:uid="{C1A919D1-46B6-4DF8-92CE-FF5BC050F9DC}"/>
    <cellStyle name="Input [yellow] 4 2 2 3 2 2" xfId="18568" xr:uid="{761D4684-8654-46C8-8107-65A2B0007C0A}"/>
    <cellStyle name="Input [yellow] 4 2 2 3 2 2 2" xfId="18569" xr:uid="{45E25A55-0D73-4997-AD9D-9C74F66B41F3}"/>
    <cellStyle name="Input [yellow] 4 2 2 3 2 2 3" xfId="18570" xr:uid="{9E96BCB7-D3E0-4B4B-BBF4-1882CAA404D3}"/>
    <cellStyle name="Input [yellow] 4 2 2 3 2 2 4" xfId="18571" xr:uid="{F20D3D06-0C6F-4E59-A17E-984DC027073C}"/>
    <cellStyle name="Input [yellow] 4 2 2 3 2 2 5" xfId="18572" xr:uid="{E3C07292-62B7-4D2A-A8DA-2CF3C5540461}"/>
    <cellStyle name="Input [yellow] 4 2 2 3 2 2 6" xfId="18573" xr:uid="{941B7CDA-2D12-47E9-B3CD-F5099DC7DEF9}"/>
    <cellStyle name="Input [yellow] 4 2 2 3 2 3" xfId="18574" xr:uid="{F6BAE8D8-E21C-4533-A02F-EE68BB607053}"/>
    <cellStyle name="Input [yellow] 4 2 2 3 2 3 2" xfId="18575" xr:uid="{E18DE6CF-5D5C-4A34-BCD9-AE022530037D}"/>
    <cellStyle name="Input [yellow] 4 2 2 3 2 3 3" xfId="18576" xr:uid="{566FD279-0EF4-4491-9DE4-8FEA3064E0C7}"/>
    <cellStyle name="Input [yellow] 4 2 2 3 2 3 4" xfId="18577" xr:uid="{ACF3DA5A-F343-44AC-A081-CC08CC66CABB}"/>
    <cellStyle name="Input [yellow] 4 2 2 3 2 3 5" xfId="18578" xr:uid="{882C2E98-9D28-4BE2-8E58-F68201114498}"/>
    <cellStyle name="Input [yellow] 4 2 2 3 2 3 6" xfId="18579" xr:uid="{AB0F6E86-B52F-4DDF-9D66-63C102D46A40}"/>
    <cellStyle name="Input [yellow] 4 2 2 3 2 4" xfId="18580" xr:uid="{587AA18B-2FEF-4680-ABFF-B2C44F6BFBC7}"/>
    <cellStyle name="Input [yellow] 4 2 2 3 2 5" xfId="18581" xr:uid="{93B46C5E-E0B9-4C32-B768-72DDCD41ACAD}"/>
    <cellStyle name="Input [yellow] 4 2 2 3 2 6" xfId="18582" xr:uid="{37CC6FD0-3384-4162-88BE-309E9ACAD1D7}"/>
    <cellStyle name="Input [yellow] 4 2 2 3 2 7" xfId="18583" xr:uid="{63475B8C-2A31-4CB4-B035-AE49AC266908}"/>
    <cellStyle name="Input [yellow] 4 2 2 3 2 8" xfId="18584" xr:uid="{E0FEFFBD-5C27-409E-BBAE-B7F0E0F42C06}"/>
    <cellStyle name="Input [yellow] 4 2 2 3 2 9" xfId="18585" xr:uid="{91E8A98F-3D82-4710-8738-5768B705075E}"/>
    <cellStyle name="Input [yellow] 4 2 2 3 3" xfId="18586" xr:uid="{615DEDB6-F48F-4B30-8BB4-4FB7D254AD90}"/>
    <cellStyle name="Input [yellow] 4 2 2 3 3 2" xfId="18587" xr:uid="{AB3E5271-5C05-48D5-BE8B-F8D3E2878455}"/>
    <cellStyle name="Input [yellow] 4 2 2 3 3 3" xfId="18588" xr:uid="{5E5BD9CA-386F-4221-A6DD-4BCF6D0C139D}"/>
    <cellStyle name="Input [yellow] 4 2 2 3 3 4" xfId="18589" xr:uid="{C58140E7-6671-4870-9B5C-063DACAB70BE}"/>
    <cellStyle name="Input [yellow] 4 2 2 3 3 5" xfId="18590" xr:uid="{40020158-FFF0-438C-89EF-F9C1122E9896}"/>
    <cellStyle name="Input [yellow] 4 2 2 3 3 6" xfId="18591" xr:uid="{B77ABE63-BCA7-4ACD-B01A-83D9F42F0AF0}"/>
    <cellStyle name="Input [yellow] 4 2 2 3 4" xfId="18592" xr:uid="{843798FC-1772-4BE5-938E-BD63C21AD932}"/>
    <cellStyle name="Input [yellow] 4 2 2 3 4 2" xfId="18593" xr:uid="{F50C3CEC-0D63-4813-B183-01EB7B62FE1E}"/>
    <cellStyle name="Input [yellow] 4 2 2 3 4 3" xfId="18594" xr:uid="{C692557D-95F6-4991-A346-9246304DC207}"/>
    <cellStyle name="Input [yellow] 4 2 2 3 4 4" xfId="18595" xr:uid="{E9D72EA5-E34B-4AFB-9F55-260C072296CB}"/>
    <cellStyle name="Input [yellow] 4 2 2 3 4 5" xfId="18596" xr:uid="{4CCD49B4-1DF4-4726-9425-2C70229AAF04}"/>
    <cellStyle name="Input [yellow] 4 2 2 3 4 6" xfId="18597" xr:uid="{2C996BAC-A01D-4932-871F-407C29C1004B}"/>
    <cellStyle name="Input [yellow] 4 2 2 3 5" xfId="18598" xr:uid="{50FF6C88-A673-401D-8029-7D52A3384128}"/>
    <cellStyle name="Input [yellow] 4 2 2 3 6" xfId="18599" xr:uid="{6C52B2C1-EB7D-43AB-975D-E31B0871E52D}"/>
    <cellStyle name="Input [yellow] 4 2 2 3 7" xfId="18600" xr:uid="{0A45A3C3-52D7-4A66-9831-722F913F597E}"/>
    <cellStyle name="Input [yellow] 4 2 2 3 8" xfId="18601" xr:uid="{C4514739-A370-4C84-8F46-38173E5B9D32}"/>
    <cellStyle name="Input [yellow] 4 2 2 3 9" xfId="18602" xr:uid="{F3259A5E-2976-4AAC-B13B-C66C1350A0E8}"/>
    <cellStyle name="Input [yellow] 4 2 2 4" xfId="18603" xr:uid="{26969210-8C08-4414-838C-964D8F8E46A6}"/>
    <cellStyle name="Input [yellow] 4 2 2 4 2" xfId="18604" xr:uid="{897D3BA8-A005-4E96-A7BB-D010833BBED3}"/>
    <cellStyle name="Input [yellow] 4 2 2 4 2 2" xfId="18605" xr:uid="{7C59441A-5750-4558-8653-2789E3E07C43}"/>
    <cellStyle name="Input [yellow] 4 2 2 4 2 3" xfId="18606" xr:uid="{4BF24A0E-F41B-4ED7-9CE9-D66382AD995A}"/>
    <cellStyle name="Input [yellow] 4 2 2 4 2 4" xfId="18607" xr:uid="{E15EFC4A-9D05-4506-9F13-45A82C181A78}"/>
    <cellStyle name="Input [yellow] 4 2 2 4 2 5" xfId="18608" xr:uid="{0F4A037F-2EEE-49B6-935C-1D752277D57F}"/>
    <cellStyle name="Input [yellow] 4 2 2 4 2 6" xfId="18609" xr:uid="{B003273B-1959-4F9E-8511-17F946834F24}"/>
    <cellStyle name="Input [yellow] 4 2 2 4 3" xfId="18610" xr:uid="{50718B45-64AE-41AA-86D2-9F06DF708ED2}"/>
    <cellStyle name="Input [yellow] 4 2 2 4 3 2" xfId="18611" xr:uid="{DB381C06-2DC6-4A4C-B3EF-EE7517302008}"/>
    <cellStyle name="Input [yellow] 4 2 2 4 3 3" xfId="18612" xr:uid="{D61F8F1A-CE25-451E-96A7-1C8B51A0CC9C}"/>
    <cellStyle name="Input [yellow] 4 2 2 4 3 4" xfId="18613" xr:uid="{6369B44C-BA3F-48B1-ADAB-A0C49B964350}"/>
    <cellStyle name="Input [yellow] 4 2 2 4 3 5" xfId="18614" xr:uid="{7111E3FA-A201-486F-9C70-3D53010580A2}"/>
    <cellStyle name="Input [yellow] 4 2 2 4 3 6" xfId="18615" xr:uid="{9CE21E65-13B8-4C70-ABED-6FEECDE0A040}"/>
    <cellStyle name="Input [yellow] 4 2 2 4 4" xfId="18616" xr:uid="{DC257A1C-99FC-47A2-BD60-659F2BE58AA6}"/>
    <cellStyle name="Input [yellow] 4 2 2 4 5" xfId="18617" xr:uid="{A86180BE-5F34-448B-B210-79D95D01E6F2}"/>
    <cellStyle name="Input [yellow] 4 2 2 4 6" xfId="18618" xr:uid="{13A8F1D4-7265-453E-A93E-7DC65FE22328}"/>
    <cellStyle name="Input [yellow] 4 2 2 4 7" xfId="18619" xr:uid="{9E142763-2429-41E7-8FED-A90EFD962B0C}"/>
    <cellStyle name="Input [yellow] 4 2 2 4 8" xfId="18620" xr:uid="{200D9492-5349-4B4C-A502-692CEB15741C}"/>
    <cellStyle name="Input [yellow] 4 2 2 4 9" xfId="18621" xr:uid="{295ED9B7-B9BF-46AE-BBBB-7C19D7086F72}"/>
    <cellStyle name="Input [yellow] 4 2 2 5" xfId="18622" xr:uid="{E75BD562-7C18-4296-8046-8D90E2AB7939}"/>
    <cellStyle name="Input [yellow] 4 2 3" xfId="18623" xr:uid="{79E83882-0E18-4C1E-81EE-38F6F037D421}"/>
    <cellStyle name="Input [yellow] 4 2 3 2" xfId="18624" xr:uid="{D8F4655F-B24D-43A1-8733-E29E61577C46}"/>
    <cellStyle name="Input [yellow] 4 2 3 2 2" xfId="18625" xr:uid="{573D429C-CD65-4A4C-952B-477DB2003F5B}"/>
    <cellStyle name="Input [yellow] 4 2 3 2 2 2" xfId="18626" xr:uid="{1EF96F77-27D9-4947-A874-4023263DF42C}"/>
    <cellStyle name="Input [yellow] 4 2 3 2 2 3" xfId="18627" xr:uid="{5768EBE6-6673-4185-B45E-193BDD4AAAFB}"/>
    <cellStyle name="Input [yellow] 4 2 3 2 2 4" xfId="18628" xr:uid="{B26474AC-AA9E-4BF1-BFAA-228593752602}"/>
    <cellStyle name="Input [yellow] 4 2 3 2 2 5" xfId="18629" xr:uid="{AE539621-E947-4683-9D22-B6C5EE48B85A}"/>
    <cellStyle name="Input [yellow] 4 2 3 2 2 6" xfId="18630" xr:uid="{ABCD8692-1957-43A9-B586-258D3ECEAD17}"/>
    <cellStyle name="Input [yellow] 4 2 3 2 2 7" xfId="18631" xr:uid="{ADE68336-ED56-4052-AC1C-BF2D6A594617}"/>
    <cellStyle name="Input [yellow] 4 2 3 2 3" xfId="18632" xr:uid="{18A6A729-F45C-4F30-83EC-24C66B70569D}"/>
    <cellStyle name="Input [yellow] 4 2 3 2 4" xfId="18633" xr:uid="{24ADA3FE-E065-47F5-B624-7B6B050FAB7F}"/>
    <cellStyle name="Input [yellow] 4 2 3 2 5" xfId="18634" xr:uid="{4A487754-89FC-4BAE-8838-E44DB2C3D13D}"/>
    <cellStyle name="Input [yellow] 4 2 3 2 6" xfId="18635" xr:uid="{64BC0CC4-5D89-436A-8A5D-E78BDDFD0A82}"/>
    <cellStyle name="Input [yellow] 4 2 3 2 7" xfId="18636" xr:uid="{4ACFC528-5877-4691-ACED-6EF981DB54BE}"/>
    <cellStyle name="Input [yellow] 4 2 3 2 8" xfId="18637" xr:uid="{ABD81CA5-1AE0-4A57-87B0-669FBBBEDC98}"/>
    <cellStyle name="Input [yellow] 4 2 3 3" xfId="18638" xr:uid="{94BA8009-D6E5-4A03-A7F8-C7419DD7D6CD}"/>
    <cellStyle name="Input [yellow] 4 2 3 3 2" xfId="18639" xr:uid="{37339E27-7FC7-47EC-9A28-D5CF84ED02D7}"/>
    <cellStyle name="Input [yellow] 4 2 3 3 3" xfId="18640" xr:uid="{7404614C-16A2-4B74-969D-55324AEC38F1}"/>
    <cellStyle name="Input [yellow] 4 2 3 3 4" xfId="18641" xr:uid="{E591BBA9-084C-45D9-86CA-2F16591D1BB6}"/>
    <cellStyle name="Input [yellow] 4 2 3 3 5" xfId="18642" xr:uid="{9013C725-4721-481A-9CC8-5A673EDBB670}"/>
    <cellStyle name="Input [yellow] 4 2 3 3 6" xfId="18643" xr:uid="{308C28AB-91D8-4F57-A2D4-851FFA6D06F5}"/>
    <cellStyle name="Input [yellow] 4 2 3 3 7" xfId="18644" xr:uid="{4F5A6D63-7D3C-45E1-9F78-F37502B7342B}"/>
    <cellStyle name="Input [yellow] 4 2 3 4" xfId="18645" xr:uid="{438AA4EB-9591-4DE9-BAEB-323A75BD4C51}"/>
    <cellStyle name="Input [yellow] 4 2 3 5" xfId="18646" xr:uid="{C95EE219-2175-4E54-B992-81B5F881F489}"/>
    <cellStyle name="Input [yellow] 4 2 3 6" xfId="18647" xr:uid="{7B80FB9C-F428-4735-AC8F-B79785150343}"/>
    <cellStyle name="Input [yellow] 4 2 3 7" xfId="18648" xr:uid="{19FD944E-4417-4F8F-9A5B-B90E488D5400}"/>
    <cellStyle name="Input [yellow] 4 2 3 8" xfId="18649" xr:uid="{7AEA3387-6FFC-4567-B1A7-0FF4CD6AD3F4}"/>
    <cellStyle name="Input [yellow] 4 2 3 9" xfId="18650" xr:uid="{23640F77-56F0-4F1C-A915-334022E62C56}"/>
    <cellStyle name="Input [yellow] 4 2 4" xfId="18651" xr:uid="{34270CB1-4D1D-42EB-B2A6-B349FB13459E}"/>
    <cellStyle name="Input [yellow] 4 2 4 10" xfId="18652" xr:uid="{4314693C-93CE-4910-8432-FDAB5823BC50}"/>
    <cellStyle name="Input [yellow] 4 2 4 2" xfId="18653" xr:uid="{3889DF33-F5D9-4D28-8175-4E14527AEB53}"/>
    <cellStyle name="Input [yellow] 4 2 4 2 2" xfId="18654" xr:uid="{CC59D0FE-4831-4052-B092-E2C440CF9614}"/>
    <cellStyle name="Input [yellow] 4 2 4 2 2 2" xfId="18655" xr:uid="{82DD3FDC-A9F8-42C1-805A-A811447FEC48}"/>
    <cellStyle name="Input [yellow] 4 2 4 2 2 3" xfId="18656" xr:uid="{36B542D2-B920-4F30-8B9D-4E8B447304C7}"/>
    <cellStyle name="Input [yellow] 4 2 4 2 2 4" xfId="18657" xr:uid="{543394AF-DEAB-41C1-BCC9-5658A599E952}"/>
    <cellStyle name="Input [yellow] 4 2 4 2 2 5" xfId="18658" xr:uid="{732239E6-8165-43A7-AADE-5577E18CB77C}"/>
    <cellStyle name="Input [yellow] 4 2 4 2 2 6" xfId="18659" xr:uid="{FC9123CE-5068-4CB1-BE7A-72F7FF88A10E}"/>
    <cellStyle name="Input [yellow] 4 2 4 2 3" xfId="18660" xr:uid="{11595281-66D6-4F0C-A12A-074EBE52677C}"/>
    <cellStyle name="Input [yellow] 4 2 4 2 3 2" xfId="18661" xr:uid="{8260BA07-F86E-4F06-8669-643B220B384E}"/>
    <cellStyle name="Input [yellow] 4 2 4 2 3 3" xfId="18662" xr:uid="{ADD60E90-D097-4E54-A541-A0D4FE5F1329}"/>
    <cellStyle name="Input [yellow] 4 2 4 2 3 4" xfId="18663" xr:uid="{928F5F93-0ACF-41A6-B911-6B3AFA8C55D2}"/>
    <cellStyle name="Input [yellow] 4 2 4 2 3 5" xfId="18664" xr:uid="{6DBF0422-EF71-4F10-9A5A-D9C78037406B}"/>
    <cellStyle name="Input [yellow] 4 2 4 2 3 6" xfId="18665" xr:uid="{B21C0AA1-BC2D-4A14-B352-D0BF1CEF42DF}"/>
    <cellStyle name="Input [yellow] 4 2 4 2 4" xfId="18666" xr:uid="{A5DBA2B5-0450-4A31-BF6F-02C925114F93}"/>
    <cellStyle name="Input [yellow] 4 2 4 2 5" xfId="18667" xr:uid="{31483B54-08EE-4E43-AF94-EA9922D54D99}"/>
    <cellStyle name="Input [yellow] 4 2 4 2 6" xfId="18668" xr:uid="{78F114A2-A978-423F-BA51-D61B72EE0FBF}"/>
    <cellStyle name="Input [yellow] 4 2 4 2 7" xfId="18669" xr:uid="{8C660A4F-2204-40B2-95AA-6D66205DF819}"/>
    <cellStyle name="Input [yellow] 4 2 4 2 8" xfId="18670" xr:uid="{CD40954D-D57D-4975-8A7C-F5D69E0B3EBD}"/>
    <cellStyle name="Input [yellow] 4 2 4 2 9" xfId="18671" xr:uid="{3E8623BF-1FD9-4CA8-9E05-2A20DDC9191C}"/>
    <cellStyle name="Input [yellow] 4 2 4 3" xfId="18672" xr:uid="{9B4881D4-91DE-411F-8504-3E7613FEC5F1}"/>
    <cellStyle name="Input [yellow] 4 2 4 3 2" xfId="18673" xr:uid="{3D198160-222C-44CE-86E3-E7FEDD06BE8B}"/>
    <cellStyle name="Input [yellow] 4 2 4 3 3" xfId="18674" xr:uid="{096F4925-F824-4E25-B109-8ECBA26CC101}"/>
    <cellStyle name="Input [yellow] 4 2 4 3 4" xfId="18675" xr:uid="{ABFA7636-2F02-4238-8797-41579E1A4C74}"/>
    <cellStyle name="Input [yellow] 4 2 4 3 5" xfId="18676" xr:uid="{9478ABDA-3E12-4166-B90F-B1453C0F1DE3}"/>
    <cellStyle name="Input [yellow] 4 2 4 3 6" xfId="18677" xr:uid="{B8D35C15-F862-430E-A90E-A8315DD4E1FD}"/>
    <cellStyle name="Input [yellow] 4 2 4 4" xfId="18678" xr:uid="{A3284F15-8866-4CDE-BE04-A1616BA2D775}"/>
    <cellStyle name="Input [yellow] 4 2 4 4 2" xfId="18679" xr:uid="{13E5400B-BE91-4FA0-8A46-2758E1EA5182}"/>
    <cellStyle name="Input [yellow] 4 2 4 4 3" xfId="18680" xr:uid="{62CD92EF-90BD-4432-AA11-F732F865AF35}"/>
    <cellStyle name="Input [yellow] 4 2 4 4 4" xfId="18681" xr:uid="{613472B4-0EF2-4236-8847-0F940D80A3B2}"/>
    <cellStyle name="Input [yellow] 4 2 4 4 5" xfId="18682" xr:uid="{A4CB2C14-0E60-4FC4-8FE4-7BC125F9F34C}"/>
    <cellStyle name="Input [yellow] 4 2 4 4 6" xfId="18683" xr:uid="{067B8FB3-3237-4FD8-B929-4C935964F9FD}"/>
    <cellStyle name="Input [yellow] 4 2 4 5" xfId="18684" xr:uid="{703E3194-A187-4AC4-847A-BAE673C60E66}"/>
    <cellStyle name="Input [yellow] 4 2 4 6" xfId="18685" xr:uid="{8F4DAED7-1F50-4C1E-BB84-89AD3CDB725F}"/>
    <cellStyle name="Input [yellow] 4 2 4 7" xfId="18686" xr:uid="{22F8BBBE-019B-4BE4-8474-31BDCB6BBC39}"/>
    <cellStyle name="Input [yellow] 4 2 4 8" xfId="18687" xr:uid="{D05E4547-8891-4ED0-9295-77A5CBFFD68D}"/>
    <cellStyle name="Input [yellow] 4 2 4 9" xfId="18688" xr:uid="{6C994095-6FD4-43C6-9831-FA574DB7D8E8}"/>
    <cellStyle name="Input [yellow] 4 2 5" xfId="18689" xr:uid="{EDF9F56E-B29C-48F8-9A34-9503131A6A99}"/>
    <cellStyle name="Input [yellow] 4 2 5 2" xfId="18690" xr:uid="{BA6BC9E9-B741-40FF-B867-D44111C58CB6}"/>
    <cellStyle name="Input [yellow] 4 2 5 2 2" xfId="18691" xr:uid="{F4A0A48F-15FB-46F5-BAD7-6C313D2E5B9C}"/>
    <cellStyle name="Input [yellow] 4 2 5 2 3" xfId="18692" xr:uid="{FF5B5D1E-6AD4-4326-A274-07486313E679}"/>
    <cellStyle name="Input [yellow] 4 2 5 2 4" xfId="18693" xr:uid="{0D16C360-EB33-4015-9E61-F6EE641A7CA9}"/>
    <cellStyle name="Input [yellow] 4 2 5 2 5" xfId="18694" xr:uid="{FDF39FC7-73EF-4096-9A51-D4640C8878C0}"/>
    <cellStyle name="Input [yellow] 4 2 5 2 6" xfId="18695" xr:uid="{5CC4EEB5-9C47-48C2-B715-1385E3C6C5DA}"/>
    <cellStyle name="Input [yellow] 4 2 5 3" xfId="18696" xr:uid="{E9DD64FD-4094-43F7-BFFC-9A16A439E837}"/>
    <cellStyle name="Input [yellow] 4 2 5 3 2" xfId="18697" xr:uid="{14DB4ACB-4C34-476F-8BF7-B9B08FE2AE3B}"/>
    <cellStyle name="Input [yellow] 4 2 5 3 3" xfId="18698" xr:uid="{A4907E43-CEC6-406A-AF67-D754C25CFBF8}"/>
    <cellStyle name="Input [yellow] 4 2 5 3 4" xfId="18699" xr:uid="{FFA20FF1-86BC-4CB8-ABF9-B547C7A914FC}"/>
    <cellStyle name="Input [yellow] 4 2 5 3 5" xfId="18700" xr:uid="{61F39F72-778D-424B-874B-040A55665865}"/>
    <cellStyle name="Input [yellow] 4 2 5 3 6" xfId="18701" xr:uid="{AF0E302B-5D7B-4A32-96F1-55305DA7055F}"/>
    <cellStyle name="Input [yellow] 4 2 5 4" xfId="18702" xr:uid="{53D36BA5-F371-4622-BC2F-6D7260BBD2D5}"/>
    <cellStyle name="Input [yellow] 4 2 5 5" xfId="18703" xr:uid="{76442BEB-0655-4526-8983-24A47C2354E3}"/>
    <cellStyle name="Input [yellow] 4 2 5 6" xfId="18704" xr:uid="{6836003A-87BF-46A3-8B4E-821F60EFC9CF}"/>
    <cellStyle name="Input [yellow] 4 2 5 7" xfId="18705" xr:uid="{D86F85F0-FCB2-4702-B03C-D5DD79F587F5}"/>
    <cellStyle name="Input [yellow] 4 2 5 8" xfId="18706" xr:uid="{D6453949-F623-4B44-A1A9-7D1BF32E4CB2}"/>
    <cellStyle name="Input [yellow] 4 2 5 9" xfId="18707" xr:uid="{F362FF32-CB05-443A-B9F8-694FC070F259}"/>
    <cellStyle name="Input [yellow] 4 2 6" xfId="18708" xr:uid="{76CCD4FE-C126-4130-8951-908D0E2ADC49}"/>
    <cellStyle name="Input [yellow] 4 2 7" xfId="18709" xr:uid="{867BBE87-BC03-4E9A-A7A8-934054F5E497}"/>
    <cellStyle name="Input [yellow] 4 2 8" xfId="18710" xr:uid="{D04E149E-34B4-4EB6-9351-E4B0B5E233B8}"/>
    <cellStyle name="Input [yellow] 4 3" xfId="18711" xr:uid="{D30F1999-E27F-48A9-A668-652F0F7DC695}"/>
    <cellStyle name="Input [yellow] 4 3 2" xfId="18712" xr:uid="{53817BAB-8FA9-4E9E-8A46-FAC9C8E1230F}"/>
    <cellStyle name="Input [yellow] 4 3 2 2" xfId="18713" xr:uid="{43F3B2C8-F47F-4CB8-9B1F-D51C9F32155F}"/>
    <cellStyle name="Input [yellow] 4 3 2 2 2" xfId="18714" xr:uid="{EAD900DA-0F05-4925-AD62-367298AE9908}"/>
    <cellStyle name="Input [yellow] 4 3 2 2 3" xfId="18715" xr:uid="{AE839C56-1DEA-4B23-B7D0-454084B975DB}"/>
    <cellStyle name="Input [yellow] 4 3 2 2 4" xfId="18716" xr:uid="{93E7C12D-3036-4EFB-BD33-64E0A9FE9696}"/>
    <cellStyle name="Input [yellow] 4 3 2 2 5" xfId="18717" xr:uid="{D11FDC47-B925-4A99-BF95-5DC5322B844D}"/>
    <cellStyle name="Input [yellow] 4 3 2 2 6" xfId="18718" xr:uid="{771BAF7E-D982-4CE9-89FE-5064D2C82BF0}"/>
    <cellStyle name="Input [yellow] 4 3 2 2 7" xfId="18719" xr:uid="{94942D2C-6981-4282-B176-34ECC49E088C}"/>
    <cellStyle name="Input [yellow] 4 3 2 3" xfId="18720" xr:uid="{6100883D-087C-41AF-BED0-9492A00EA37D}"/>
    <cellStyle name="Input [yellow] 4 3 2 4" xfId="18721" xr:uid="{7CE055CF-EE8C-4852-8EA3-38588A24DFBE}"/>
    <cellStyle name="Input [yellow] 4 3 2 5" xfId="18722" xr:uid="{B73E2086-95D1-4A2C-834E-C0E86F2E1A80}"/>
    <cellStyle name="Input [yellow] 4 3 2 6" xfId="18723" xr:uid="{E72F0BB5-1F41-46D5-9525-398172B27A78}"/>
    <cellStyle name="Input [yellow] 4 3 2 7" xfId="18724" xr:uid="{9E47D83D-5502-4DB9-9594-00A36519A913}"/>
    <cellStyle name="Input [yellow] 4 3 2 8" xfId="18725" xr:uid="{681A0013-F67F-4EB8-9C87-D6665EA996B6}"/>
    <cellStyle name="Input [yellow] 4 3 3" xfId="18726" xr:uid="{29F2AC23-3626-4E7E-889D-733CF02F8AC6}"/>
    <cellStyle name="Input [yellow] 4 3 3 2" xfId="18727" xr:uid="{DEF60BB1-4F18-4AE0-8B7E-1739F05B0E7D}"/>
    <cellStyle name="Input [yellow] 4 3 3 3" xfId="18728" xr:uid="{DFF17D8E-E295-4395-8D37-9E482149307B}"/>
    <cellStyle name="Input [yellow] 4 3 3 4" xfId="18729" xr:uid="{2B37728C-D5EA-43FB-A6BF-EAAD864E2A12}"/>
    <cellStyle name="Input [yellow] 4 3 3 5" xfId="18730" xr:uid="{6FB081B5-07F2-423A-BFCF-01C334DD362F}"/>
    <cellStyle name="Input [yellow] 4 3 3 6" xfId="18731" xr:uid="{1DD75C8F-DBC5-4AB6-B113-E448601DE89E}"/>
    <cellStyle name="Input [yellow] 4 3 3 7" xfId="18732" xr:uid="{74B394FC-C0D1-4A24-8D19-E037CADFD299}"/>
    <cellStyle name="Input [yellow] 4 3 4" xfId="18733" xr:uid="{EA963665-EE50-4B3E-B941-6AC95BB4AECC}"/>
    <cellStyle name="Input [yellow] 4 3 5" xfId="18734" xr:uid="{27812332-7AC3-43F7-9DD3-F40B03F85061}"/>
    <cellStyle name="Input [yellow] 4 3 6" xfId="18735" xr:uid="{7EBC3CC9-9F64-46B1-9555-218CACF55EBD}"/>
    <cellStyle name="Input [yellow] 4 3 7" xfId="18736" xr:uid="{2E35EEA4-B154-435C-8EB6-8705C1468F54}"/>
    <cellStyle name="Input [yellow] 4 3 8" xfId="18737" xr:uid="{EC7597A0-252E-48A7-8A48-D9503289515D}"/>
    <cellStyle name="Input [yellow] 4 3 9" xfId="18738" xr:uid="{FCFBC59C-A05A-4AAB-B872-9D9C8F0F88C3}"/>
    <cellStyle name="Input [yellow] 4 4" xfId="18739" xr:uid="{D1682AFA-08BA-4F0B-B5AA-7387C34B537E}"/>
    <cellStyle name="Input [yellow] 5" xfId="18740" xr:uid="{ADF12738-F320-45BE-992F-56568FA6872D}"/>
    <cellStyle name="Input [yellow] 5 2" xfId="18741" xr:uid="{6EAC2E46-6A26-4577-92FB-59EFAEEA2F71}"/>
    <cellStyle name="Input [yellow] 5 2 2" xfId="18742" xr:uid="{848B6CA0-E8E6-4820-8164-3390C9A4C9AA}"/>
    <cellStyle name="Input [yellow] 5 2 2 2" xfId="18743" xr:uid="{8C8C42C9-599D-4FB1-83F8-41388E785B49}"/>
    <cellStyle name="Input [yellow] 5 2 2 2 2" xfId="18744" xr:uid="{76DF78E5-F5EB-4381-8BB8-629D59078D71}"/>
    <cellStyle name="Input [yellow] 5 2 2 2 2 2" xfId="18745" xr:uid="{27B08D52-FBD7-40C1-A03D-664B35CA2F35}"/>
    <cellStyle name="Input [yellow] 5 2 2 2 2 3" xfId="18746" xr:uid="{3EED0D44-F86E-4917-8FC3-257C9CF51494}"/>
    <cellStyle name="Input [yellow] 5 2 2 2 2 4" xfId="18747" xr:uid="{29C3B816-A0C2-4B31-91BB-51648C7EC717}"/>
    <cellStyle name="Input [yellow] 5 2 2 2 2 5" xfId="18748" xr:uid="{C38C6AB8-1526-4BF1-A350-2300BC8079D3}"/>
    <cellStyle name="Input [yellow] 5 2 2 2 2 6" xfId="18749" xr:uid="{1389F8D1-E954-405E-BBDF-342410EC92D6}"/>
    <cellStyle name="Input [yellow] 5 2 2 2 2 7" xfId="18750" xr:uid="{0DB864E5-F731-45CB-985B-36AD85A6587E}"/>
    <cellStyle name="Input [yellow] 5 2 2 2 3" xfId="18751" xr:uid="{6DE9E948-6C28-43F6-A76A-A7CEF5F5B968}"/>
    <cellStyle name="Input [yellow] 5 2 2 2 4" xfId="18752" xr:uid="{FEB31AD2-E58B-4AB2-A815-C7D0465CB290}"/>
    <cellStyle name="Input [yellow] 5 2 2 2 5" xfId="18753" xr:uid="{9C939955-A242-49CE-B77E-CDDA2C756A1E}"/>
    <cellStyle name="Input [yellow] 5 2 2 2 6" xfId="18754" xr:uid="{F1CDC973-7391-4C51-816A-935FF106F51F}"/>
    <cellStyle name="Input [yellow] 5 2 2 2 7" xfId="18755" xr:uid="{081C4EDA-AF33-45AF-8B8B-6D8212786D06}"/>
    <cellStyle name="Input [yellow] 5 2 2 2 8" xfId="18756" xr:uid="{64E0C561-AD89-4A84-95EA-7FA684A426F1}"/>
    <cellStyle name="Input [yellow] 5 2 2 3" xfId="18757" xr:uid="{0EE49EF2-E99B-4F3C-B712-03775551AFF9}"/>
    <cellStyle name="Input [yellow] 5 2 2 3 2" xfId="18758" xr:uid="{D9A7C189-0926-4E7D-89B7-984BBF3A175C}"/>
    <cellStyle name="Input [yellow] 5 2 2 3 3" xfId="18759" xr:uid="{02510C69-6CD1-45F9-B8C7-55D70E5AE894}"/>
    <cellStyle name="Input [yellow] 5 2 2 3 4" xfId="18760" xr:uid="{03F7D4B9-5A25-4C1B-B784-D8C0F812D062}"/>
    <cellStyle name="Input [yellow] 5 2 2 3 5" xfId="18761" xr:uid="{0C8A7439-7EF0-40D9-BDBB-D5EDC1BEC281}"/>
    <cellStyle name="Input [yellow] 5 2 2 3 6" xfId="18762" xr:uid="{46459A47-5160-4D57-8EE4-152F1442D7BA}"/>
    <cellStyle name="Input [yellow] 5 2 2 3 7" xfId="18763" xr:uid="{99EDD9B2-8EA1-41CA-9DD1-F5A21578CCBD}"/>
    <cellStyle name="Input [yellow] 5 2 2 4" xfId="18764" xr:uid="{B9005039-20BA-4B9D-BAC3-DABDEB17C4DB}"/>
    <cellStyle name="Input [yellow] 5 2 2 5" xfId="18765" xr:uid="{D797FF12-E062-487D-B1D8-AA7F419FF1F1}"/>
    <cellStyle name="Input [yellow] 5 2 2 6" xfId="18766" xr:uid="{D66F6928-58A1-4D27-BD29-4069F6C68892}"/>
    <cellStyle name="Input [yellow] 5 2 2 7" xfId="18767" xr:uid="{03D54383-22A2-48F3-9DE1-2CC1A6790FEC}"/>
    <cellStyle name="Input [yellow] 5 2 2 8" xfId="18768" xr:uid="{B830C122-E0A3-42D8-BBFB-840507B5B522}"/>
    <cellStyle name="Input [yellow] 5 2 2 9" xfId="18769" xr:uid="{AC442A44-65F8-4E4C-9F23-81A6CDB3DAD6}"/>
    <cellStyle name="Input [yellow] 5 2 3" xfId="18770" xr:uid="{39CF1223-E087-487F-8D4D-08D82B7C3E7F}"/>
    <cellStyle name="Input [yellow] 5 2 3 10" xfId="18771" xr:uid="{6759EB6E-440F-4319-B604-949DE9215D4B}"/>
    <cellStyle name="Input [yellow] 5 2 3 2" xfId="18772" xr:uid="{1B517505-C659-4033-9610-A6CEF4A6FF82}"/>
    <cellStyle name="Input [yellow] 5 2 3 2 2" xfId="18773" xr:uid="{CF834CC6-D011-4962-A370-17389AFC2596}"/>
    <cellStyle name="Input [yellow] 5 2 3 2 2 2" xfId="18774" xr:uid="{34F8CAB5-D143-458F-96FF-B1C6390C8AA8}"/>
    <cellStyle name="Input [yellow] 5 2 3 2 2 3" xfId="18775" xr:uid="{97AE522D-16E5-41B9-A8BA-E0ED45FB7900}"/>
    <cellStyle name="Input [yellow] 5 2 3 2 2 4" xfId="18776" xr:uid="{F8B7AAC1-2533-427C-ADFE-2C584EF2D6C6}"/>
    <cellStyle name="Input [yellow] 5 2 3 2 2 5" xfId="18777" xr:uid="{AC368DBF-0024-4BF3-BA62-FCBED705C19E}"/>
    <cellStyle name="Input [yellow] 5 2 3 2 2 6" xfId="18778" xr:uid="{AA401C27-0B7E-4860-A4FC-A1134FA7598D}"/>
    <cellStyle name="Input [yellow] 5 2 3 2 3" xfId="18779" xr:uid="{88D3E753-AC78-455C-BE4A-C98D99AD7C08}"/>
    <cellStyle name="Input [yellow] 5 2 3 2 3 2" xfId="18780" xr:uid="{5D73E0E7-C631-4EAF-8983-99EB0A23300F}"/>
    <cellStyle name="Input [yellow] 5 2 3 2 3 3" xfId="18781" xr:uid="{FE5F31F6-4FAE-411D-9201-5BF039D6640A}"/>
    <cellStyle name="Input [yellow] 5 2 3 2 3 4" xfId="18782" xr:uid="{0C8572E6-E609-4FBE-8B84-8FC9C21A0E24}"/>
    <cellStyle name="Input [yellow] 5 2 3 2 3 5" xfId="18783" xr:uid="{ABFFEEA3-BA1F-4A03-8CC1-AB24939F89EC}"/>
    <cellStyle name="Input [yellow] 5 2 3 2 3 6" xfId="18784" xr:uid="{8929201D-80EB-48A9-A2D6-7D33E379A5D4}"/>
    <cellStyle name="Input [yellow] 5 2 3 2 4" xfId="18785" xr:uid="{969F4EB3-DDAD-4CE5-B6C3-EA8671C9AB51}"/>
    <cellStyle name="Input [yellow] 5 2 3 2 5" xfId="18786" xr:uid="{469E4348-B9A3-4D11-9D46-014FEE570BFC}"/>
    <cellStyle name="Input [yellow] 5 2 3 2 6" xfId="18787" xr:uid="{E9A7A3AC-AC8E-4099-AEE0-D1766EDD8648}"/>
    <cellStyle name="Input [yellow] 5 2 3 2 7" xfId="18788" xr:uid="{BAA23AD1-3107-4395-A7EB-CD6A9CE223E4}"/>
    <cellStyle name="Input [yellow] 5 2 3 2 8" xfId="18789" xr:uid="{7C81826B-D8D2-4117-B573-6D1B327AFE2F}"/>
    <cellStyle name="Input [yellow] 5 2 3 2 9" xfId="18790" xr:uid="{55CC9C2E-35D1-4545-B29F-244F225137A8}"/>
    <cellStyle name="Input [yellow] 5 2 3 3" xfId="18791" xr:uid="{BAF87963-F501-4FE4-9877-957F88CB3A79}"/>
    <cellStyle name="Input [yellow] 5 2 3 3 2" xfId="18792" xr:uid="{66A88E19-2002-4C5E-9CA9-030024B3691A}"/>
    <cellStyle name="Input [yellow] 5 2 3 3 3" xfId="18793" xr:uid="{77734834-49B9-4AA1-9F2C-7A46D3A39461}"/>
    <cellStyle name="Input [yellow] 5 2 3 3 4" xfId="18794" xr:uid="{79A61450-41AA-47A2-B399-C5FD5C843F8E}"/>
    <cellStyle name="Input [yellow] 5 2 3 3 5" xfId="18795" xr:uid="{F430B0E6-1C70-4B2D-81BF-7092AEFC3076}"/>
    <cellStyle name="Input [yellow] 5 2 3 3 6" xfId="18796" xr:uid="{F058B855-E925-4C99-A6EA-BE468F05D853}"/>
    <cellStyle name="Input [yellow] 5 2 3 4" xfId="18797" xr:uid="{CD81B846-0D56-493C-8BD8-AF21B75F6F3D}"/>
    <cellStyle name="Input [yellow] 5 2 3 4 2" xfId="18798" xr:uid="{5C117B0E-EC0F-41ED-87F0-86FC8D2593C4}"/>
    <cellStyle name="Input [yellow] 5 2 3 4 3" xfId="18799" xr:uid="{C52AC6F7-5DBD-4F9D-AE97-DFA34DE176BE}"/>
    <cellStyle name="Input [yellow] 5 2 3 4 4" xfId="18800" xr:uid="{9E17894A-8C06-44A5-8C03-427938A4F0FC}"/>
    <cellStyle name="Input [yellow] 5 2 3 4 5" xfId="18801" xr:uid="{1D9D6C57-146B-4D25-BFB8-E77E2AC69D07}"/>
    <cellStyle name="Input [yellow] 5 2 3 4 6" xfId="18802" xr:uid="{94578B7C-DC66-44B0-8A90-F5B3AEA93157}"/>
    <cellStyle name="Input [yellow] 5 2 3 5" xfId="18803" xr:uid="{D75E7FF1-7958-40E3-9271-58E34FDD78BB}"/>
    <cellStyle name="Input [yellow] 5 2 3 6" xfId="18804" xr:uid="{A7265E6C-D111-4D71-8F72-7D11C3F9E7D1}"/>
    <cellStyle name="Input [yellow] 5 2 3 7" xfId="18805" xr:uid="{D8B7AEC8-334C-4E3A-976C-C27AE7A1E87E}"/>
    <cellStyle name="Input [yellow] 5 2 3 8" xfId="18806" xr:uid="{0E77D27F-076F-45C4-894C-150B0D9FE279}"/>
    <cellStyle name="Input [yellow] 5 2 3 9" xfId="18807" xr:uid="{5DA28D5C-DDF6-4FC1-A7B9-483D4D5ED25D}"/>
    <cellStyle name="Input [yellow] 5 2 4" xfId="18808" xr:uid="{23D00B95-8DD3-424D-8A01-18B8CA62C7F5}"/>
    <cellStyle name="Input [yellow] 5 2 4 2" xfId="18809" xr:uid="{84D54748-D977-401E-8A6E-018034574707}"/>
    <cellStyle name="Input [yellow] 5 2 4 2 2" xfId="18810" xr:uid="{BB359609-F714-4F2B-8A46-E6A50B647D3B}"/>
    <cellStyle name="Input [yellow] 5 2 4 2 3" xfId="18811" xr:uid="{BCA32394-380C-41C7-B8E2-0484F36124B0}"/>
    <cellStyle name="Input [yellow] 5 2 4 2 4" xfId="18812" xr:uid="{C113FF4D-AFF3-47ED-B2D0-62695703919F}"/>
    <cellStyle name="Input [yellow] 5 2 4 2 5" xfId="18813" xr:uid="{5E34B8DF-976C-4CF8-B46F-AD316BA39D9E}"/>
    <cellStyle name="Input [yellow] 5 2 4 2 6" xfId="18814" xr:uid="{1CEE3E4B-A87C-4608-8B14-AA213B698A04}"/>
    <cellStyle name="Input [yellow] 5 2 4 3" xfId="18815" xr:uid="{B54234F6-0992-4378-9368-365F31E73B97}"/>
    <cellStyle name="Input [yellow] 5 2 4 3 2" xfId="18816" xr:uid="{E35E6211-A5B7-4CAE-9243-42070ABDEE5B}"/>
    <cellStyle name="Input [yellow] 5 2 4 3 3" xfId="18817" xr:uid="{F5E12261-6B19-4D2A-AA28-6A1992D91219}"/>
    <cellStyle name="Input [yellow] 5 2 4 3 4" xfId="18818" xr:uid="{21F57B39-4A7D-4A5F-B8E3-754B72B656BA}"/>
    <cellStyle name="Input [yellow] 5 2 4 3 5" xfId="18819" xr:uid="{0017E37D-1A35-4584-BA49-DEA6FA5D45DE}"/>
    <cellStyle name="Input [yellow] 5 2 4 3 6" xfId="18820" xr:uid="{AF4FE2C0-4CEA-44B1-B94E-C9258CD5322A}"/>
    <cellStyle name="Input [yellow] 5 2 4 4" xfId="18821" xr:uid="{0EE62E6A-E4EE-4758-B5AB-45DCB67B0AB7}"/>
    <cellStyle name="Input [yellow] 5 2 4 5" xfId="18822" xr:uid="{80F3F30C-3850-466D-AA06-C7F5A174104C}"/>
    <cellStyle name="Input [yellow] 5 2 4 6" xfId="18823" xr:uid="{D34FDD24-6630-4004-84E5-E50C4216E3D2}"/>
    <cellStyle name="Input [yellow] 5 2 4 7" xfId="18824" xr:uid="{C81E76A1-FD23-4D36-AE49-5A02A45DE3B7}"/>
    <cellStyle name="Input [yellow] 5 2 4 8" xfId="18825" xr:uid="{48F216FB-1D6C-4EAA-9824-84D6502F246C}"/>
    <cellStyle name="Input [yellow] 5 2 4 9" xfId="18826" xr:uid="{EE371343-69FC-47C1-AA01-EC4585A22B14}"/>
    <cellStyle name="Input [yellow] 5 2 5" xfId="18827" xr:uid="{F0821B64-7176-40FC-A9CE-0BB575907199}"/>
    <cellStyle name="Input [yellow] 5 3" xfId="18828" xr:uid="{20BF116C-96BE-4D4F-82AE-8987D9FD4DC3}"/>
    <cellStyle name="Input [yellow] 5 3 2" xfId="18829" xr:uid="{03722050-6B83-4529-A19F-029B90BAFBB7}"/>
    <cellStyle name="Input [yellow] 5 3 2 2" xfId="18830" xr:uid="{F3814D7E-1A84-4E59-8960-74669541B980}"/>
    <cellStyle name="Input [yellow] 5 3 2 2 2" xfId="18831" xr:uid="{8D3F7515-5E73-457C-8012-49A7F8921843}"/>
    <cellStyle name="Input [yellow] 5 3 2 2 3" xfId="18832" xr:uid="{75A20B9B-0DEF-4AEB-ABD3-BFB4325F356C}"/>
    <cellStyle name="Input [yellow] 5 3 2 2 4" xfId="18833" xr:uid="{AE01F42D-189D-466C-8838-398921397189}"/>
    <cellStyle name="Input [yellow] 5 3 2 2 5" xfId="18834" xr:uid="{5969E47D-EED1-4936-B98D-5B579CDA6D0E}"/>
    <cellStyle name="Input [yellow] 5 3 2 2 6" xfId="18835" xr:uid="{38366BAE-7CB6-4EF0-845F-BB48449EDD5D}"/>
    <cellStyle name="Input [yellow] 5 3 2 2 7" xfId="18836" xr:uid="{078D327C-13BF-49B9-9FDB-DF1162D4DBC6}"/>
    <cellStyle name="Input [yellow] 5 3 2 3" xfId="18837" xr:uid="{45BF03C2-5C46-4839-8509-C7ACB51F5874}"/>
    <cellStyle name="Input [yellow] 5 3 2 4" xfId="18838" xr:uid="{7530E7F8-89E0-4B07-ABB0-67A064788328}"/>
    <cellStyle name="Input [yellow] 5 3 2 5" xfId="18839" xr:uid="{5044A00C-D8BA-43F7-9C71-36582D47AD14}"/>
    <cellStyle name="Input [yellow] 5 3 2 6" xfId="18840" xr:uid="{0837478E-7257-42D6-B8C6-54F9DA5C8D7B}"/>
    <cellStyle name="Input [yellow] 5 3 2 7" xfId="18841" xr:uid="{E806A8ED-4639-4B56-9484-E0D481AFDB6B}"/>
    <cellStyle name="Input [yellow] 5 3 2 8" xfId="18842" xr:uid="{0C653727-B050-4C5C-B4C7-FA19A0230EF6}"/>
    <cellStyle name="Input [yellow] 5 3 3" xfId="18843" xr:uid="{CE3B9CEF-81AB-4C7B-83AF-91A9037FE847}"/>
    <cellStyle name="Input [yellow] 5 3 3 2" xfId="18844" xr:uid="{CEF35A9F-94F3-4C5E-97DB-A803512D0593}"/>
    <cellStyle name="Input [yellow] 5 3 3 3" xfId="18845" xr:uid="{ADE40051-0E9C-4D6C-86E3-1544F141AFE8}"/>
    <cellStyle name="Input [yellow] 5 3 3 4" xfId="18846" xr:uid="{0BEA3FCD-4122-491E-B5A8-D3C72C1CBD0D}"/>
    <cellStyle name="Input [yellow] 5 3 3 5" xfId="18847" xr:uid="{B3A9A341-F769-45E1-8D03-736683099D58}"/>
    <cellStyle name="Input [yellow] 5 3 3 6" xfId="18848" xr:uid="{ED8C393D-E803-4B91-90F2-F5C54628A15F}"/>
    <cellStyle name="Input [yellow] 5 3 3 7" xfId="18849" xr:uid="{BD81E3BF-9053-4C96-B899-7E54E0520196}"/>
    <cellStyle name="Input [yellow] 5 3 4" xfId="18850" xr:uid="{9C853723-7FD2-4BB7-97C3-2C571CDBD0C3}"/>
    <cellStyle name="Input [yellow] 5 3 5" xfId="18851" xr:uid="{1FBADED4-A968-487F-B665-7BC106D21ECD}"/>
    <cellStyle name="Input [yellow] 5 3 6" xfId="18852" xr:uid="{14C8D903-FC7B-4736-B3B1-F638DDE02ED9}"/>
    <cellStyle name="Input [yellow] 5 3 7" xfId="18853" xr:uid="{F704C45E-D02D-4B65-B074-05BC07793692}"/>
    <cellStyle name="Input [yellow] 5 3 8" xfId="18854" xr:uid="{A7ED2C6F-D3CC-4DAC-B029-A3C0262F1DF8}"/>
    <cellStyle name="Input [yellow] 5 3 9" xfId="18855" xr:uid="{E35A86C6-F48C-4A6B-9A24-6C91BA34C23E}"/>
    <cellStyle name="Input [yellow] 5 4" xfId="18856" xr:uid="{02088E51-D31E-4754-9DA9-D34CA2715143}"/>
    <cellStyle name="Input [yellow] 5 4 10" xfId="18857" xr:uid="{3705D2B7-6316-44AD-9BD0-795ED5D1956C}"/>
    <cellStyle name="Input [yellow] 5 4 2" xfId="18858" xr:uid="{A1A258A4-B5CC-43C2-AB10-DF7C57C72484}"/>
    <cellStyle name="Input [yellow] 5 4 2 2" xfId="18859" xr:uid="{27201FD5-58CF-48EB-AC4A-79E7FDBDE996}"/>
    <cellStyle name="Input [yellow] 5 4 2 2 2" xfId="18860" xr:uid="{71C0888D-7FF8-489B-8D19-008E57A0C6A3}"/>
    <cellStyle name="Input [yellow] 5 4 2 2 3" xfId="18861" xr:uid="{798C04AB-C34E-4526-971C-0B51D9A6E0B2}"/>
    <cellStyle name="Input [yellow] 5 4 2 2 4" xfId="18862" xr:uid="{17406BE7-D256-41E2-BE79-69FC378E1FA5}"/>
    <cellStyle name="Input [yellow] 5 4 2 2 5" xfId="18863" xr:uid="{887BE298-4705-4F69-AABB-C3F01897607D}"/>
    <cellStyle name="Input [yellow] 5 4 2 2 6" xfId="18864" xr:uid="{47C04822-5A40-42F0-B963-AA155C543D3A}"/>
    <cellStyle name="Input [yellow] 5 4 2 3" xfId="18865" xr:uid="{E060A0ED-2392-4BA0-8207-83DC3AB05BB1}"/>
    <cellStyle name="Input [yellow] 5 4 2 3 2" xfId="18866" xr:uid="{F5AE2B40-BBE4-4976-A387-BC4974ADB21C}"/>
    <cellStyle name="Input [yellow] 5 4 2 3 3" xfId="18867" xr:uid="{401E1C1B-80A3-4EAD-AAD9-8862F494D040}"/>
    <cellStyle name="Input [yellow] 5 4 2 3 4" xfId="18868" xr:uid="{6E210A0F-E13D-44BF-A97B-D9BEB974B4DB}"/>
    <cellStyle name="Input [yellow] 5 4 2 3 5" xfId="18869" xr:uid="{B2678657-0734-402C-9CB1-C14669AFD5E9}"/>
    <cellStyle name="Input [yellow] 5 4 2 3 6" xfId="18870" xr:uid="{89141441-98A8-4A28-B63A-20CA0FBACBAA}"/>
    <cellStyle name="Input [yellow] 5 4 2 4" xfId="18871" xr:uid="{20554BA2-D943-40C5-9162-3B22EC3A455A}"/>
    <cellStyle name="Input [yellow] 5 4 2 5" xfId="18872" xr:uid="{05F500E3-2728-41F8-B8D2-35783C8463BE}"/>
    <cellStyle name="Input [yellow] 5 4 2 6" xfId="18873" xr:uid="{25430CC5-89BA-4A47-8DAA-2994863BAC56}"/>
    <cellStyle name="Input [yellow] 5 4 2 7" xfId="18874" xr:uid="{372EE745-91C0-42EF-8754-015235E45BB7}"/>
    <cellStyle name="Input [yellow] 5 4 2 8" xfId="18875" xr:uid="{7308D76D-F147-4181-8AFC-71AC90D323F2}"/>
    <cellStyle name="Input [yellow] 5 4 2 9" xfId="18876" xr:uid="{8D4EBBA5-36AC-4DA4-BEFC-29769F96A4B7}"/>
    <cellStyle name="Input [yellow] 5 4 3" xfId="18877" xr:uid="{468C2302-4084-4767-BD2F-7259B013C4C1}"/>
    <cellStyle name="Input [yellow] 5 4 3 2" xfId="18878" xr:uid="{2FAB5D6D-66DF-4333-A39F-1A479C460747}"/>
    <cellStyle name="Input [yellow] 5 4 3 3" xfId="18879" xr:uid="{3CE05F10-0CF6-414A-A0D8-E22B10D88BF6}"/>
    <cellStyle name="Input [yellow] 5 4 3 4" xfId="18880" xr:uid="{42830786-2686-4FAD-AD71-C3F3B637271B}"/>
    <cellStyle name="Input [yellow] 5 4 3 5" xfId="18881" xr:uid="{4465B040-562B-4956-82A6-046F409BAD88}"/>
    <cellStyle name="Input [yellow] 5 4 3 6" xfId="18882" xr:uid="{4D3149BE-42CB-4161-874C-7402AA0B8922}"/>
    <cellStyle name="Input [yellow] 5 4 4" xfId="18883" xr:uid="{7964F598-9251-47F6-B350-B2449B19BB5F}"/>
    <cellStyle name="Input [yellow] 5 4 4 2" xfId="18884" xr:uid="{59A162A3-8DB4-4F74-93C6-E3156919B2F2}"/>
    <cellStyle name="Input [yellow] 5 4 4 3" xfId="18885" xr:uid="{CDCA5505-81AF-42B4-AB25-BC74056ABF96}"/>
    <cellStyle name="Input [yellow] 5 4 4 4" xfId="18886" xr:uid="{9D7AB954-E916-4A19-A5C0-A4A12E9CBD2C}"/>
    <cellStyle name="Input [yellow] 5 4 4 5" xfId="18887" xr:uid="{4B519CA7-08E7-4911-BE9C-ADF1F2ACBC85}"/>
    <cellStyle name="Input [yellow] 5 4 4 6" xfId="18888" xr:uid="{E5FAD592-5F80-487A-BF9F-D3B55D552B24}"/>
    <cellStyle name="Input [yellow] 5 4 5" xfId="18889" xr:uid="{FB0B70B9-578A-496F-BC98-B3C0EEE929DB}"/>
    <cellStyle name="Input [yellow] 5 4 6" xfId="18890" xr:uid="{19BCB091-EB89-4ADF-897F-11BC67F6E833}"/>
    <cellStyle name="Input [yellow] 5 4 7" xfId="18891" xr:uid="{D23C83C0-396E-4C89-80F1-E3BC7E036BED}"/>
    <cellStyle name="Input [yellow] 5 4 8" xfId="18892" xr:uid="{F7949D3B-6E29-4E17-AE41-CBDB6A33D446}"/>
    <cellStyle name="Input [yellow] 5 4 9" xfId="18893" xr:uid="{CF200EFD-55A5-4D65-A1D1-038177238D2B}"/>
    <cellStyle name="Input [yellow] 5 5" xfId="18894" xr:uid="{00CC1307-1464-4965-B578-CAF162C944C1}"/>
    <cellStyle name="Input [yellow] 5 5 2" xfId="18895" xr:uid="{832E4001-9190-477A-927F-45F27E497EAC}"/>
    <cellStyle name="Input [yellow] 5 5 2 2" xfId="18896" xr:uid="{1C00477C-6EDD-4BDF-A3F8-DA78C5A34758}"/>
    <cellStyle name="Input [yellow] 5 5 2 3" xfId="18897" xr:uid="{15374589-1FBC-4AB2-B3CD-AF535A4AB70E}"/>
    <cellStyle name="Input [yellow] 5 5 2 4" xfId="18898" xr:uid="{BB443B1D-E53F-4AA9-B111-AA4336B290FC}"/>
    <cellStyle name="Input [yellow] 5 5 2 5" xfId="18899" xr:uid="{F2F636FE-A3F3-4D9D-B04D-F8F1B4FF2315}"/>
    <cellStyle name="Input [yellow] 5 5 2 6" xfId="18900" xr:uid="{E9771370-80C4-4EBE-813F-A051973106CB}"/>
    <cellStyle name="Input [yellow] 5 5 3" xfId="18901" xr:uid="{482FD912-C07D-4F63-A06D-44649E976E46}"/>
    <cellStyle name="Input [yellow] 5 5 3 2" xfId="18902" xr:uid="{131BEAF0-3D86-4D9B-BAA3-97F609EA2AB6}"/>
    <cellStyle name="Input [yellow] 5 5 3 3" xfId="18903" xr:uid="{17138180-0324-4796-A2EA-1D98DE6055D4}"/>
    <cellStyle name="Input [yellow] 5 5 3 4" xfId="18904" xr:uid="{AA215FA6-C5F7-4B39-BA0C-CF6DBAB1329E}"/>
    <cellStyle name="Input [yellow] 5 5 3 5" xfId="18905" xr:uid="{BF77F5E7-1BC9-43C4-9B2C-FCF85B732525}"/>
    <cellStyle name="Input [yellow] 5 5 3 6" xfId="18906" xr:uid="{27B1CA12-3D44-4B21-9688-3240BD3A59E2}"/>
    <cellStyle name="Input [yellow] 5 5 4" xfId="18907" xr:uid="{46A1D300-3EDC-4DC7-9818-DB0797C04C07}"/>
    <cellStyle name="Input [yellow] 5 5 5" xfId="18908" xr:uid="{77E3ED10-EAA4-416F-A2E5-B7425014CF87}"/>
    <cellStyle name="Input [yellow] 5 5 6" xfId="18909" xr:uid="{4AEE4F7B-27EA-4F1C-8939-EFD165F41C8B}"/>
    <cellStyle name="Input [yellow] 5 5 7" xfId="18910" xr:uid="{5E075982-4C10-46C2-8FC3-87F97D9B57A1}"/>
    <cellStyle name="Input [yellow] 5 5 8" xfId="18911" xr:uid="{7FFDFF9E-70F5-4C46-B163-991D1D206B1E}"/>
    <cellStyle name="Input [yellow] 5 5 9" xfId="18912" xr:uid="{4DE09D48-7C72-4523-A68D-459A1A109F19}"/>
    <cellStyle name="Input [yellow] 5 6" xfId="18913" xr:uid="{5E91BDF1-2D4E-4645-8108-8AA567EBEB89}"/>
    <cellStyle name="Input [yellow] 5 7" xfId="18914" xr:uid="{5B7619DB-3295-4069-A62F-EEE72C7DBF82}"/>
    <cellStyle name="Input [yellow] 5 8" xfId="18915" xr:uid="{B8EC2FDC-02EC-4F4B-A4D5-7CD46E73C16C}"/>
    <cellStyle name="Input [yellow] 6" xfId="18916" xr:uid="{3B59C3AE-37CB-459D-86E2-6E0B48E3E7E1}"/>
    <cellStyle name="Input [yellow] 6 2" xfId="18917" xr:uid="{1AE312B0-0FDF-4BC7-A16D-FF3160B09D7D}"/>
    <cellStyle name="Input [yellow] 6 2 2" xfId="18918" xr:uid="{E25B6A02-6474-4612-82F9-004C643A223B}"/>
    <cellStyle name="Input [yellow] 6 2 2 2" xfId="18919" xr:uid="{C5F41939-62C9-431E-9261-14D07E7EFCA3}"/>
    <cellStyle name="Input [yellow] 6 2 2 3" xfId="18920" xr:uid="{B6E6AF73-9F43-461A-B1A0-E37B3EB56E0B}"/>
    <cellStyle name="Input [yellow] 6 2 2 4" xfId="18921" xr:uid="{53E07C34-8AB3-4A02-A767-CF9A540035AA}"/>
    <cellStyle name="Input [yellow] 6 2 2 5" xfId="18922" xr:uid="{6A8D9038-C796-4F3A-9EA4-3D14C2C0F6F9}"/>
    <cellStyle name="Input [yellow] 6 2 2 6" xfId="18923" xr:uid="{20996D36-DBB6-4450-A748-3D10E86FC945}"/>
    <cellStyle name="Input [yellow] 6 2 2 7" xfId="18924" xr:uid="{2ECE31DA-D473-418F-AADA-B5AF716A5A2C}"/>
    <cellStyle name="Input [yellow] 6 2 3" xfId="18925" xr:uid="{7B40971F-ED33-4F2E-B5CC-81DF06164D77}"/>
    <cellStyle name="Input [yellow] 6 2 4" xfId="18926" xr:uid="{6A33E2E3-35C1-4349-9B3D-EBF4C602EE95}"/>
    <cellStyle name="Input [yellow] 6 2 5" xfId="18927" xr:uid="{EF23177A-2A6D-4A3F-A182-6D6D3859B7CC}"/>
    <cellStyle name="Input [yellow] 6 2 6" xfId="18928" xr:uid="{0B5103BB-38CC-4D79-8632-00E8112D5F80}"/>
    <cellStyle name="Input [yellow] 6 2 7" xfId="18929" xr:uid="{1213473B-CD53-4BAC-96EC-C67F4E11CA5C}"/>
    <cellStyle name="Input [yellow] 6 2 8" xfId="18930" xr:uid="{939CCC66-71FD-464C-9B6E-0C74B5C2DCEC}"/>
    <cellStyle name="Input [yellow] 6 3" xfId="18931" xr:uid="{806A8983-98F7-41CD-B51F-C74B93601670}"/>
    <cellStyle name="Input [yellow] 6 3 2" xfId="18932" xr:uid="{15B6BD71-216F-46C1-B074-D5AE39A96188}"/>
    <cellStyle name="Input [yellow] 6 3 3" xfId="18933" xr:uid="{96EBB89D-55D9-4FA9-B3D7-0722FAA9EA07}"/>
    <cellStyle name="Input [yellow] 6 3 4" xfId="18934" xr:uid="{F34FD63F-2609-4733-99B1-837AE61BBB26}"/>
    <cellStyle name="Input [yellow] 6 3 5" xfId="18935" xr:uid="{20BA7268-AE4F-453C-9D48-0111F32A603B}"/>
    <cellStyle name="Input [yellow] 6 3 6" xfId="18936" xr:uid="{ADEDAC73-1F28-438A-A149-5B94B4E95042}"/>
    <cellStyle name="Input [yellow] 6 3 7" xfId="18937" xr:uid="{7612AB13-C4DC-4BD0-9BB3-31661AD77A56}"/>
    <cellStyle name="Input [yellow] 6 4" xfId="18938" xr:uid="{18ACDA71-31E8-46F8-A861-C3A2137AC1EF}"/>
    <cellStyle name="Input [yellow] 6 5" xfId="18939" xr:uid="{5EC56B55-6965-4884-BA94-FA519124F9B5}"/>
    <cellStyle name="Input [yellow] 6 6" xfId="18940" xr:uid="{D27B0034-7903-430B-BFFE-D6B6AC4A64C6}"/>
    <cellStyle name="Input [yellow] 6 7" xfId="18941" xr:uid="{E3AE6163-102E-489B-A46B-2FBF020C6A51}"/>
    <cellStyle name="Input [yellow] 6 8" xfId="18942" xr:uid="{BC8E2286-15BB-4843-8895-747C0FD0A2C0}"/>
    <cellStyle name="Input [yellow] 6 9" xfId="18943" xr:uid="{48D844FE-F644-40CA-92C2-EED1803C8591}"/>
    <cellStyle name="Input [yellow] 7" xfId="18944" xr:uid="{793519C3-16AA-4522-AAFE-56D9BC60E338}"/>
    <cellStyle name="Input 10" xfId="10630" xr:uid="{00000000-0005-0000-0000-0000840B0000}"/>
    <cellStyle name="Input 10 2" xfId="15481" xr:uid="{AD8C547D-D385-4A6D-B323-A7BB4564400C}"/>
    <cellStyle name="Input 11" xfId="10632" xr:uid="{00000000-0005-0000-0000-0000850B0000}"/>
    <cellStyle name="Input 11 2" xfId="15468" xr:uid="{E27D2495-D734-410C-9407-E9AC064779FD}"/>
    <cellStyle name="Input 12" xfId="10694" xr:uid="{00000000-0005-0000-0000-0000860B0000}"/>
    <cellStyle name="Input 12 2" xfId="15479" xr:uid="{2256D79C-FCFB-4EE7-ACD1-19872989E704}"/>
    <cellStyle name="Input 13" xfId="10617" xr:uid="{00000000-0005-0000-0000-0000870B0000}"/>
    <cellStyle name="Input 13 2" xfId="18124" xr:uid="{005D1587-E410-49DB-80F4-4CB69B90E77B}"/>
    <cellStyle name="Input 14" xfId="10679" xr:uid="{00000000-0005-0000-0000-0000880B0000}"/>
    <cellStyle name="Input 15" xfId="10629" xr:uid="{00000000-0005-0000-0000-0000890B0000}"/>
    <cellStyle name="Input 16" xfId="10634" xr:uid="{00000000-0005-0000-0000-00008A0B0000}"/>
    <cellStyle name="Input 17" xfId="10698" xr:uid="{00000000-0005-0000-0000-00008B0B0000}"/>
    <cellStyle name="Input 18" xfId="12363" xr:uid="{00000000-0005-0000-0000-00008C0B0000}"/>
    <cellStyle name="Input 19" xfId="15297" xr:uid="{E8B4AE19-1A94-4FD1-B87D-573CA1925233}"/>
    <cellStyle name="Input 2" xfId="1214" xr:uid="{00000000-0005-0000-0000-00008D0B0000}"/>
    <cellStyle name="Input 2 2" xfId="1215" xr:uid="{00000000-0005-0000-0000-00008E0B0000}"/>
    <cellStyle name="Input 2 2 2" xfId="10621" xr:uid="{00000000-0005-0000-0000-00008F0B0000}"/>
    <cellStyle name="Input 2 2 3" xfId="18945" xr:uid="{4B428D92-6021-4383-A2AC-955FC4C7C77A}"/>
    <cellStyle name="Input 2 3" xfId="10620" xr:uid="{00000000-0005-0000-0000-0000900B0000}"/>
    <cellStyle name="Input 2 4" xfId="15409" xr:uid="{922D6E04-7481-4D6E-9ECE-E06B0FEC0CE5}"/>
    <cellStyle name="Input 3" xfId="1216" xr:uid="{00000000-0005-0000-0000-0000910B0000}"/>
    <cellStyle name="Input 3 2" xfId="1217" xr:uid="{00000000-0005-0000-0000-0000920B0000}"/>
    <cellStyle name="Input 3 2 2" xfId="10623" xr:uid="{00000000-0005-0000-0000-0000930B0000}"/>
    <cellStyle name="Input 3 2 3" xfId="18946" xr:uid="{8CAA4649-2BB6-441A-B29B-AD323B29DC99}"/>
    <cellStyle name="Input 3 3" xfId="10622" xr:uid="{00000000-0005-0000-0000-0000940B0000}"/>
    <cellStyle name="Input 3 4" xfId="15471" xr:uid="{492B685E-D756-4DA4-8D28-8CC4E0C7C759}"/>
    <cellStyle name="Input 4" xfId="1218" xr:uid="{00000000-0005-0000-0000-0000950B0000}"/>
    <cellStyle name="Input 4 2" xfId="10624" xr:uid="{00000000-0005-0000-0000-0000960B0000}"/>
    <cellStyle name="Input 4 2 2" xfId="18947" xr:uid="{7E9B6098-598D-4514-AD49-3C6D2D4F3F31}"/>
    <cellStyle name="Input 4 3" xfId="15472" xr:uid="{A6158F6C-F075-46EC-B996-5239568F44BB}"/>
    <cellStyle name="Input 5" xfId="1219" xr:uid="{00000000-0005-0000-0000-0000970B0000}"/>
    <cellStyle name="Input 5 2" xfId="10625" xr:uid="{00000000-0005-0000-0000-0000980B0000}"/>
    <cellStyle name="Input 5 2 2" xfId="18948" xr:uid="{00B32675-FA37-4F48-910C-CC5CA78198AA}"/>
    <cellStyle name="Input 5 3" xfId="15470" xr:uid="{D19FA7EA-F0E3-4237-A9BB-F24C9BE8F65B}"/>
    <cellStyle name="Input 6" xfId="1220" xr:uid="{00000000-0005-0000-0000-0000990B0000}"/>
    <cellStyle name="Input 6 2" xfId="10626" xr:uid="{00000000-0005-0000-0000-00009A0B0000}"/>
    <cellStyle name="Input 6 2 2" xfId="18949" xr:uid="{9E1FCA8F-09C5-4947-AF9A-E76B4CF0F8B4}"/>
    <cellStyle name="Input 6 3" xfId="15473" xr:uid="{65248029-53BB-4128-9C44-539DD236F9B0}"/>
    <cellStyle name="Input 7" xfId="1221" xr:uid="{00000000-0005-0000-0000-00009B0B0000}"/>
    <cellStyle name="Input 7 2" xfId="10627" xr:uid="{00000000-0005-0000-0000-00009C0B0000}"/>
    <cellStyle name="Input 7 2 2" xfId="18950" xr:uid="{A1799A14-9E55-499D-A11E-A5D085DC60C6}"/>
    <cellStyle name="Input 7 3" xfId="15469" xr:uid="{913BFFA1-D798-4186-901A-96CBE1C6EEA8}"/>
    <cellStyle name="Input 8" xfId="10619" xr:uid="{00000000-0005-0000-0000-00009D0B0000}"/>
    <cellStyle name="Input 8 2" xfId="18951" xr:uid="{FD354DD8-9B11-4890-AF3A-11D071ACE079}"/>
    <cellStyle name="Input 8 3" xfId="15478" xr:uid="{5F9AA750-3937-4B4F-B3FB-171B42B5BFBB}"/>
    <cellStyle name="Input 9" xfId="10695" xr:uid="{00000000-0005-0000-0000-00009E0B0000}"/>
    <cellStyle name="Input 9 2" xfId="15441" xr:uid="{7C0C74CA-0F01-4EBC-9F41-75625C52B70F}"/>
    <cellStyle name="Input Box" xfId="5396" xr:uid="{00000000-0005-0000-0000-00009F0B0000}"/>
    <cellStyle name="Input Currency" xfId="1222" xr:uid="{00000000-0005-0000-0000-0000A00B0000}"/>
    <cellStyle name="Input Currency 2" xfId="12364" xr:uid="{00000000-0005-0000-0000-0000A10B0000}"/>
    <cellStyle name="Input Currency 3" xfId="5266" xr:uid="{00000000-0005-0000-0000-0000A20B0000}"/>
    <cellStyle name="Input Date" xfId="1223" xr:uid="{00000000-0005-0000-0000-0000A30B0000}"/>
    <cellStyle name="Input Fixed [0]" xfId="1224" xr:uid="{00000000-0005-0000-0000-0000A40B0000}"/>
    <cellStyle name="Input Normal" xfId="1225" xr:uid="{00000000-0005-0000-0000-0000A50B0000}"/>
    <cellStyle name="Input Percent" xfId="1226" xr:uid="{00000000-0005-0000-0000-0000A60B0000}"/>
    <cellStyle name="Input Percent [2]" xfId="1227" xr:uid="{00000000-0005-0000-0000-0000A70B0000}"/>
    <cellStyle name="Input Percent_Consolidado Angola_Mineração_SDM" xfId="1228" xr:uid="{00000000-0005-0000-0000-0000A80B0000}"/>
    <cellStyle name="Input Titles" xfId="1229" xr:uid="{00000000-0005-0000-0000-0000A90B0000}"/>
    <cellStyle name="InputBlueFont" xfId="1230" xr:uid="{00000000-0005-0000-0000-0000AA0B0000}"/>
    <cellStyle name="Komma [0]_Blad1" xfId="1231" xr:uid="{00000000-0005-0000-0000-0000AB0B0000}"/>
    <cellStyle name="Komma_Blad1" xfId="1232" xr:uid="{00000000-0005-0000-0000-0000AC0B0000}"/>
    <cellStyle name="left" xfId="1233" xr:uid="{00000000-0005-0000-0000-0000AD0B0000}"/>
    <cellStyle name="leftStyle" xfId="5397" xr:uid="{00000000-0005-0000-0000-0000AE0B0000}"/>
    <cellStyle name="leftStyle2" xfId="5398" xr:uid="{00000000-0005-0000-0000-0000AF0B0000}"/>
    <cellStyle name="Linha" xfId="1234" xr:uid="{00000000-0005-0000-0000-0000B00B0000}"/>
    <cellStyle name="Linha 10" xfId="1235" xr:uid="{00000000-0005-0000-0000-0000B10B0000}"/>
    <cellStyle name="Linha 11" xfId="1236" xr:uid="{00000000-0005-0000-0000-0000B20B0000}"/>
    <cellStyle name="Linha 12" xfId="1237" xr:uid="{00000000-0005-0000-0000-0000B30B0000}"/>
    <cellStyle name="Linha 13" xfId="1238" xr:uid="{00000000-0005-0000-0000-0000B40B0000}"/>
    <cellStyle name="Linha 14" xfId="1239" xr:uid="{00000000-0005-0000-0000-0000B50B0000}"/>
    <cellStyle name="Linha 15" xfId="1240" xr:uid="{00000000-0005-0000-0000-0000B60B0000}"/>
    <cellStyle name="Linha 16" xfId="1241" xr:uid="{00000000-0005-0000-0000-0000B70B0000}"/>
    <cellStyle name="Linha 17" xfId="1242" xr:uid="{00000000-0005-0000-0000-0000B80B0000}"/>
    <cellStyle name="Linha 18" xfId="1243" xr:uid="{00000000-0005-0000-0000-0000B90B0000}"/>
    <cellStyle name="Linha 19" xfId="1244" xr:uid="{00000000-0005-0000-0000-0000BA0B0000}"/>
    <cellStyle name="Linha 2" xfId="1245" xr:uid="{00000000-0005-0000-0000-0000BB0B0000}"/>
    <cellStyle name="Linha 20" xfId="1246" xr:uid="{00000000-0005-0000-0000-0000BC0B0000}"/>
    <cellStyle name="Linha 21" xfId="1247" xr:uid="{00000000-0005-0000-0000-0000BD0B0000}"/>
    <cellStyle name="Linha 22" xfId="1248" xr:uid="{00000000-0005-0000-0000-0000BE0B0000}"/>
    <cellStyle name="Linha 23" xfId="1249" xr:uid="{00000000-0005-0000-0000-0000BF0B0000}"/>
    <cellStyle name="Linha 24" xfId="1250" xr:uid="{00000000-0005-0000-0000-0000C00B0000}"/>
    <cellStyle name="Linha 25" xfId="1251" xr:uid="{00000000-0005-0000-0000-0000C10B0000}"/>
    <cellStyle name="Linha 26" xfId="1252" xr:uid="{00000000-0005-0000-0000-0000C20B0000}"/>
    <cellStyle name="Linha 27" xfId="1253" xr:uid="{00000000-0005-0000-0000-0000C30B0000}"/>
    <cellStyle name="Linha 28" xfId="1254" xr:uid="{00000000-0005-0000-0000-0000C40B0000}"/>
    <cellStyle name="Linha 29" xfId="1255" xr:uid="{00000000-0005-0000-0000-0000C50B0000}"/>
    <cellStyle name="Linha 3" xfId="1256" xr:uid="{00000000-0005-0000-0000-0000C60B0000}"/>
    <cellStyle name="Linha 30" xfId="1257" xr:uid="{00000000-0005-0000-0000-0000C70B0000}"/>
    <cellStyle name="Linha 31" xfId="1258" xr:uid="{00000000-0005-0000-0000-0000C80B0000}"/>
    <cellStyle name="Linha 32" xfId="1259" xr:uid="{00000000-0005-0000-0000-0000C90B0000}"/>
    <cellStyle name="Linha 33" xfId="1260" xr:uid="{00000000-0005-0000-0000-0000CA0B0000}"/>
    <cellStyle name="Linha 34" xfId="1261" xr:uid="{00000000-0005-0000-0000-0000CB0B0000}"/>
    <cellStyle name="Linha 35" xfId="1262" xr:uid="{00000000-0005-0000-0000-0000CC0B0000}"/>
    <cellStyle name="Linha 36" xfId="1263" xr:uid="{00000000-0005-0000-0000-0000CD0B0000}"/>
    <cellStyle name="Linha 37" xfId="1264" xr:uid="{00000000-0005-0000-0000-0000CE0B0000}"/>
    <cellStyle name="Linha 38" xfId="1265" xr:uid="{00000000-0005-0000-0000-0000CF0B0000}"/>
    <cellStyle name="Linha 39" xfId="1266" xr:uid="{00000000-0005-0000-0000-0000D00B0000}"/>
    <cellStyle name="Linha 4" xfId="1267" xr:uid="{00000000-0005-0000-0000-0000D10B0000}"/>
    <cellStyle name="Linha 40" xfId="1268" xr:uid="{00000000-0005-0000-0000-0000D20B0000}"/>
    <cellStyle name="Linha 5" xfId="1269" xr:uid="{00000000-0005-0000-0000-0000D30B0000}"/>
    <cellStyle name="Linha 6" xfId="1270" xr:uid="{00000000-0005-0000-0000-0000D40B0000}"/>
    <cellStyle name="Linha 7" xfId="1271" xr:uid="{00000000-0005-0000-0000-0000D50B0000}"/>
    <cellStyle name="Linha 8" xfId="1272" xr:uid="{00000000-0005-0000-0000-0000D60B0000}"/>
    <cellStyle name="Linha 9" xfId="1273" xr:uid="{00000000-0005-0000-0000-0000D70B0000}"/>
    <cellStyle name="Link Currency (0)" xfId="5399" xr:uid="{00000000-0005-0000-0000-0000D80B0000}"/>
    <cellStyle name="Link Currency (0) 2" xfId="18952" xr:uid="{3F5F010B-926D-4F84-8A33-DF1BBF319F98}"/>
    <cellStyle name="Link Currency (2)" xfId="5400" xr:uid="{00000000-0005-0000-0000-0000D90B0000}"/>
    <cellStyle name="Link Currency (2) 2" xfId="18953" xr:uid="{AF1A5809-393C-4224-8BFC-7E25325F31DE}"/>
    <cellStyle name="Link Units (0)" xfId="5401" xr:uid="{00000000-0005-0000-0000-0000DA0B0000}"/>
    <cellStyle name="Link Units (0) 2" xfId="18954" xr:uid="{96164DF5-2C3E-4C3B-8A9F-4939B4DA5BD4}"/>
    <cellStyle name="Link Units (1)" xfId="5402" xr:uid="{00000000-0005-0000-0000-0000DB0B0000}"/>
    <cellStyle name="Link Units (1) 2" xfId="18955" xr:uid="{BED3DF77-FB06-42EE-AD2D-7427C9A017D2}"/>
    <cellStyle name="Link Units (2)" xfId="5403" xr:uid="{00000000-0005-0000-0000-0000DC0B0000}"/>
    <cellStyle name="Link Units (2) 2" xfId="18956" xr:uid="{A3C9B943-8826-45BD-971D-B699E3A73185}"/>
    <cellStyle name="Linked Cell" xfId="66" xr:uid="{00000000-0005-0000-0000-0000DD0B0000}"/>
    <cellStyle name="Linked Cell 2" xfId="15298" xr:uid="{A60BDF8B-E075-45F4-8696-96CEE60D75BC}"/>
    <cellStyle name="M" xfId="1274" xr:uid="{00000000-0005-0000-0000-0000DE0B0000}"/>
    <cellStyle name="M 2" xfId="1275" xr:uid="{00000000-0005-0000-0000-0000DF0B0000}"/>
    <cellStyle name="M 2 2" xfId="1276" xr:uid="{00000000-0005-0000-0000-0000E00B0000}"/>
    <cellStyle name="M 2 3" xfId="1277" xr:uid="{00000000-0005-0000-0000-0000E10B0000}"/>
    <cellStyle name="M 2 4" xfId="1278" xr:uid="{00000000-0005-0000-0000-0000E20B0000}"/>
    <cellStyle name="M 3" xfId="1279" xr:uid="{00000000-0005-0000-0000-0000E30B0000}"/>
    <cellStyle name="M 3 2" xfId="1280" xr:uid="{00000000-0005-0000-0000-0000E40B0000}"/>
    <cellStyle name="M 3 3" xfId="1281" xr:uid="{00000000-0005-0000-0000-0000E50B0000}"/>
    <cellStyle name="M 3 4" xfId="1282" xr:uid="{00000000-0005-0000-0000-0000E60B0000}"/>
    <cellStyle name="M 4" xfId="1283" xr:uid="{00000000-0005-0000-0000-0000E70B0000}"/>
    <cellStyle name="M 4 2" xfId="1284" xr:uid="{00000000-0005-0000-0000-0000E80B0000}"/>
    <cellStyle name="M 4 3" xfId="1285" xr:uid="{00000000-0005-0000-0000-0000E90B0000}"/>
    <cellStyle name="M 4 4" xfId="1286" xr:uid="{00000000-0005-0000-0000-0000EA0B0000}"/>
    <cellStyle name="M 5" xfId="1287" xr:uid="{00000000-0005-0000-0000-0000EB0B0000}"/>
    <cellStyle name="M 5 2" xfId="1288" xr:uid="{00000000-0005-0000-0000-0000EC0B0000}"/>
    <cellStyle name="M 6" xfId="1289" xr:uid="{00000000-0005-0000-0000-0000ED0B0000}"/>
    <cellStyle name="M 6 2" xfId="1290" xr:uid="{00000000-0005-0000-0000-0000EE0B0000}"/>
    <cellStyle name="M 7" xfId="1291" xr:uid="{00000000-0005-0000-0000-0000EF0B0000}"/>
    <cellStyle name="M 7 2" xfId="1292" xr:uid="{00000000-0005-0000-0000-0000F00B0000}"/>
    <cellStyle name="M 8" xfId="1293" xr:uid="{00000000-0005-0000-0000-0000F10B0000}"/>
    <cellStyle name="M 9" xfId="1294" xr:uid="{00000000-0005-0000-0000-0000F20B0000}"/>
    <cellStyle name="M_Braskem balanço e dre" xfId="1295" xr:uid="{00000000-0005-0000-0000-0000F30B0000}"/>
    <cellStyle name="M_Braskem balanço e dre 2" xfId="1296" xr:uid="{00000000-0005-0000-0000-0000F40B0000}"/>
    <cellStyle name="M_Braskem balanço e dre 2 2" xfId="1297" xr:uid="{00000000-0005-0000-0000-0000F50B0000}"/>
    <cellStyle name="M_Braskem balanço e dre 3" xfId="1298" xr:uid="{00000000-0005-0000-0000-0000F60B0000}"/>
    <cellStyle name="M_Braskem balanço e dre 4" xfId="1299" xr:uid="{00000000-0005-0000-0000-0000F70B0000}"/>
    <cellStyle name="M_Braskem balanço e dre_Novos quadros - SBSA" xfId="1300" xr:uid="{00000000-0005-0000-0000-0000F80B0000}"/>
    <cellStyle name="M_Braskem balanço e dre_Novos quadros - SBSA 2" xfId="1301" xr:uid="{00000000-0005-0000-0000-0000F90B0000}"/>
    <cellStyle name="M_Braskem balanço e dre_Novos quadros - SBSA 2 2" xfId="1302" xr:uid="{00000000-0005-0000-0000-0000FA0B0000}"/>
    <cellStyle name="M_Braskem balanço e dre_Novos quadros - SBSA 3" xfId="1303" xr:uid="{00000000-0005-0000-0000-0000FB0B0000}"/>
    <cellStyle name="M_Braskem balanço e dre_ODB_Quadros_ 8ª versão" xfId="1304" xr:uid="{00000000-0005-0000-0000-0000FC0B0000}"/>
    <cellStyle name="M_Braskem balanço e dre_ODB_Quadros_ 8ª versão 2" xfId="1305" xr:uid="{00000000-0005-0000-0000-0000FD0B0000}"/>
    <cellStyle name="M_Braskem balanço e dre_ODB_Quadros_ 8ª versão 2 2" xfId="1306" xr:uid="{00000000-0005-0000-0000-0000FE0B0000}"/>
    <cellStyle name="M_Braskem balanço e dre_ODB_Quadros_ 8ª versão 3" xfId="1307" xr:uid="{00000000-0005-0000-0000-0000FF0B0000}"/>
    <cellStyle name="M_Braskem balanço e dre_Quadros Relat PwC Jaguaribe dez08 e dez07 v1" xfId="1308" xr:uid="{00000000-0005-0000-0000-0000000C0000}"/>
    <cellStyle name="M_Braskem balanço e dre_Quadros Relat PwC Jaguaribe dez08 e dez07 v1 2" xfId="1309" xr:uid="{00000000-0005-0000-0000-0000010C0000}"/>
    <cellStyle name="M_Braskem balanço e dre_Quadros Relat PwC Jaguaribe dez08 e dez07 v1 2 2" xfId="1310" xr:uid="{00000000-0005-0000-0000-0000020C0000}"/>
    <cellStyle name="M_Braskem balanço e dre_Quadros Relat PwC Jaguaribe dez08 e dez07 v1 3" xfId="1311" xr:uid="{00000000-0005-0000-0000-0000030C0000}"/>
    <cellStyle name="M_Ced. 6 - Mapa DOAR 2006 e 2007_controladora" xfId="1312" xr:uid="{00000000-0005-0000-0000-0000040C0000}"/>
    <cellStyle name="M_Ced. 6 - Mapa DOAR 2006 e 2007_controladora 2" xfId="1313" xr:uid="{00000000-0005-0000-0000-0000050C0000}"/>
    <cellStyle name="M_Ced. 6 - Mapa DOAR 2006 e 2007_controladora 2 2" xfId="1314" xr:uid="{00000000-0005-0000-0000-0000060C0000}"/>
    <cellStyle name="M_Ced. 6 - Mapa DOAR 2006 e 2007_controladora 3" xfId="1315" xr:uid="{00000000-0005-0000-0000-0000070C0000}"/>
    <cellStyle name="M_Ced. 6 - Mapa DOAR 2006 e 2007_controladora 4" xfId="1316" xr:uid="{00000000-0005-0000-0000-0000080C0000}"/>
    <cellStyle name="M_Consolidado Angola_Mineração_Com_2007" xfId="1317" xr:uid="{00000000-0005-0000-0000-0000090C0000}"/>
    <cellStyle name="M_Consolidado Angola_Mineração_Com_2007 2" xfId="1318" xr:uid="{00000000-0005-0000-0000-00000A0C0000}"/>
    <cellStyle name="M_Consolidado Angola_Mineração_Com_2007 3" xfId="1319" xr:uid="{00000000-0005-0000-0000-00000B0C0000}"/>
    <cellStyle name="M_Consolidado Angola_Mineração_Com_2007 4" xfId="1320" xr:uid="{00000000-0005-0000-0000-00000C0C0000}"/>
    <cellStyle name="M_Consolidado Angola_Outros_com_2007" xfId="1321" xr:uid="{00000000-0005-0000-0000-00000D0C0000}"/>
    <cellStyle name="M_Consolidado Angola_Outros_com_2007 2" xfId="1322" xr:uid="{00000000-0005-0000-0000-00000E0C0000}"/>
    <cellStyle name="M_Consolidado Angola_Outros_com_2007 3" xfId="1323" xr:uid="{00000000-0005-0000-0000-00000F0C0000}"/>
    <cellStyle name="M_Consolidado Angola_Outros_com_2007 4" xfId="1324" xr:uid="{00000000-0005-0000-0000-0000100C0000}"/>
    <cellStyle name="M_Cópia de QUADROS ACOMPANHAMENTO OEI 06_08_Diplan final" xfId="1325" xr:uid="{00000000-0005-0000-0000-0000110C0000}"/>
    <cellStyle name="M_Cópia de QUADROS ACOMPANHAMENTO OEI 06_08_Diplan final 2" xfId="1326" xr:uid="{00000000-0005-0000-0000-0000120C0000}"/>
    <cellStyle name="M_Cópia de QUADROS ACOMPANHAMENTO OEI 06_08_Diplan final 2 2" xfId="1327" xr:uid="{00000000-0005-0000-0000-0000130C0000}"/>
    <cellStyle name="M_Cópia de QUADROS ACOMPANHAMENTO OEI 06_08_Diplan final 2 3" xfId="1328" xr:uid="{00000000-0005-0000-0000-0000140C0000}"/>
    <cellStyle name="M_Cópia de QUADROS ACOMPANHAMENTO OEI 06_08_Diplan final 2 4" xfId="1329" xr:uid="{00000000-0005-0000-0000-0000150C0000}"/>
    <cellStyle name="M_Cópia de QUADROS ACOMPANHAMENTO OEI 06_08_Diplan final 3" xfId="1330" xr:uid="{00000000-0005-0000-0000-0000160C0000}"/>
    <cellStyle name="M_Cópia de QUADROS ACOMPANHAMENTO OEI 06_08_Diplan final 4" xfId="1331" xr:uid="{00000000-0005-0000-0000-0000170C0000}"/>
    <cellStyle name="M_Cópia de QUADROS ACOMPANHAMENTO OEI 06_08_Diplan final 5" xfId="1332" xr:uid="{00000000-0005-0000-0000-0000180C0000}"/>
    <cellStyle name="M_Dados PN 2006" xfId="1333" xr:uid="{00000000-0005-0000-0000-0000190C0000}"/>
    <cellStyle name="M_Dados PN 2006 2" xfId="1334" xr:uid="{00000000-0005-0000-0000-00001A0C0000}"/>
    <cellStyle name="M_Dados PN 2006 3" xfId="1335" xr:uid="{00000000-0005-0000-0000-00001B0C0000}"/>
    <cellStyle name="M_Dados PN 2006 4" xfId="1336" xr:uid="{00000000-0005-0000-0000-00001C0C0000}"/>
    <cellStyle name="M_Dados PN 2006_Consolidado Angola_Mineração_Com_2007" xfId="1337" xr:uid="{00000000-0005-0000-0000-00001D0C0000}"/>
    <cellStyle name="M_Dados PN 2006_Consolidado Angola_Mineração_Com_2007 2" xfId="1338" xr:uid="{00000000-0005-0000-0000-00001E0C0000}"/>
    <cellStyle name="M_Dados PN 2006_Consolidado Angola_Mineração_Com_2007 3" xfId="1339" xr:uid="{00000000-0005-0000-0000-00001F0C0000}"/>
    <cellStyle name="M_Dados PN 2006_Consolidado Angola_Mineração_Com_2007 4" xfId="1340" xr:uid="{00000000-0005-0000-0000-0000200C0000}"/>
    <cellStyle name="M_Dados PN 2006_Consolidado Angola_Outros_com_2007" xfId="1341" xr:uid="{00000000-0005-0000-0000-0000210C0000}"/>
    <cellStyle name="M_Dados PN 2006_Consolidado Angola_Outros_com_2007 2" xfId="1342" xr:uid="{00000000-0005-0000-0000-0000220C0000}"/>
    <cellStyle name="M_Dados PN 2006_Consolidado Angola_Outros_com_2007 3" xfId="1343" xr:uid="{00000000-0005-0000-0000-0000230C0000}"/>
    <cellStyle name="M_Dados PN 2006_Consolidado Angola_Outros_com_2007 4" xfId="1344" xr:uid="{00000000-0005-0000-0000-0000240C0000}"/>
    <cellStyle name="M_Dados PN 2006_Mascara Relatorio 2008 - Cópia" xfId="1345" xr:uid="{00000000-0005-0000-0000-0000250C0000}"/>
    <cellStyle name="M_Dados PN 2006_Mascara Relatorio 2008 - Cópia 2" xfId="1346" xr:uid="{00000000-0005-0000-0000-0000260C0000}"/>
    <cellStyle name="M_Dados PN 2006_Mascara Relatorio 2008 - Cópia 3" xfId="1347" xr:uid="{00000000-0005-0000-0000-0000270C0000}"/>
    <cellStyle name="M_Dados PN 2006_Mascara Relatorio 2008 - Cópia 4" xfId="1348" xr:uid="{00000000-0005-0000-0000-0000280C0000}"/>
    <cellStyle name="M_Fechamento 2008_OEA" xfId="1349" xr:uid="{00000000-0005-0000-0000-0000290C0000}"/>
    <cellStyle name="M_Fechamento 2008_OEA 2" xfId="1350" xr:uid="{00000000-0005-0000-0000-00002A0C0000}"/>
    <cellStyle name="M_Fechamento 2008_OEA 2 2" xfId="1351" xr:uid="{00000000-0005-0000-0000-00002B0C0000}"/>
    <cellStyle name="M_Fechamento 2008_OEA 2 3" xfId="1352" xr:uid="{00000000-0005-0000-0000-00002C0C0000}"/>
    <cellStyle name="M_Fechamento 2008_OEA 2 4" xfId="1353" xr:uid="{00000000-0005-0000-0000-00002D0C0000}"/>
    <cellStyle name="M_Fechamento 2008_OEA 3" xfId="1354" xr:uid="{00000000-0005-0000-0000-00002E0C0000}"/>
    <cellStyle name="M_Fechamento 2008_OEA 4" xfId="1355" xr:uid="{00000000-0005-0000-0000-00002F0C0000}"/>
    <cellStyle name="M_Fechamento 2008_OEA 5" xfId="1356" xr:uid="{00000000-0005-0000-0000-0000300C0000}"/>
    <cellStyle name="M_Mascara Relatorio 2008 - Cópia" xfId="1357" xr:uid="{00000000-0005-0000-0000-0000310C0000}"/>
    <cellStyle name="M_Mascara Relatorio 2008 - Cópia 2" xfId="1358" xr:uid="{00000000-0005-0000-0000-0000320C0000}"/>
    <cellStyle name="M_Mascara Relatorio 2008 - Cópia 3" xfId="1359" xr:uid="{00000000-0005-0000-0000-0000330C0000}"/>
    <cellStyle name="M_Mascara Relatorio 2008 - Cópia 4" xfId="1360" xr:uid="{00000000-0005-0000-0000-0000340C0000}"/>
    <cellStyle name="M_MEQ_rodada 08" xfId="1361" xr:uid="{00000000-0005-0000-0000-0000350C0000}"/>
    <cellStyle name="M_MEQ_rodada 08 2" xfId="1362" xr:uid="{00000000-0005-0000-0000-0000360C0000}"/>
    <cellStyle name="M_MEQ_rodada 08 3" xfId="1363" xr:uid="{00000000-0005-0000-0000-0000370C0000}"/>
    <cellStyle name="M_MEQ_rodada 08 4" xfId="1364" xr:uid="{00000000-0005-0000-0000-0000380C0000}"/>
    <cellStyle name="M_MEQ_rodada 08_Consolidado Angola_Mineração_Com_2007" xfId="1365" xr:uid="{00000000-0005-0000-0000-0000390C0000}"/>
    <cellStyle name="M_MEQ_rodada 08_Consolidado Angola_Mineração_Com_2007 2" xfId="1366" xr:uid="{00000000-0005-0000-0000-00003A0C0000}"/>
    <cellStyle name="M_MEQ_rodada 08_Consolidado Angola_Mineração_Com_2007 3" xfId="1367" xr:uid="{00000000-0005-0000-0000-00003B0C0000}"/>
    <cellStyle name="M_MEQ_rodada 08_Consolidado Angola_Mineração_Com_2007 4" xfId="1368" xr:uid="{00000000-0005-0000-0000-00003C0C0000}"/>
    <cellStyle name="M_MEQ_rodada 08_Consolidado Angola_Outros_com_2007" xfId="1369" xr:uid="{00000000-0005-0000-0000-00003D0C0000}"/>
    <cellStyle name="M_MEQ_rodada 08_Consolidado Angola_Outros_com_2007 2" xfId="1370" xr:uid="{00000000-0005-0000-0000-00003E0C0000}"/>
    <cellStyle name="M_MEQ_rodada 08_Consolidado Angola_Outros_com_2007 3" xfId="1371" xr:uid="{00000000-0005-0000-0000-00003F0C0000}"/>
    <cellStyle name="M_MEQ_rodada 08_Consolidado Angola_Outros_com_2007 4" xfId="1372" xr:uid="{00000000-0005-0000-0000-0000400C0000}"/>
    <cellStyle name="M_MEQ_rodada 08_Mascara Relatorio 2008 - Cópia" xfId="1373" xr:uid="{00000000-0005-0000-0000-0000410C0000}"/>
    <cellStyle name="M_MEQ_rodada 08_Mascara Relatorio 2008 - Cópia 2" xfId="1374" xr:uid="{00000000-0005-0000-0000-0000420C0000}"/>
    <cellStyle name="M_MEQ_rodada 08_Mascara Relatorio 2008 - Cópia 3" xfId="1375" xr:uid="{00000000-0005-0000-0000-0000430C0000}"/>
    <cellStyle name="M_MEQ_rodada 08_Mascara Relatorio 2008 - Cópia 4" xfId="1376" xr:uid="{00000000-0005-0000-0000-0000440C0000}"/>
    <cellStyle name="M_Nota 14 Forneced" xfId="1377" xr:uid="{00000000-0005-0000-0000-0000450C0000}"/>
    <cellStyle name="M_Nota 14 Forneced 2" xfId="1378" xr:uid="{00000000-0005-0000-0000-0000460C0000}"/>
    <cellStyle name="M_Nota 14 Forneced 2 2" xfId="1379" xr:uid="{00000000-0005-0000-0000-0000470C0000}"/>
    <cellStyle name="M_Nota 14 Forneced 3" xfId="1380" xr:uid="{00000000-0005-0000-0000-0000480C0000}"/>
    <cellStyle name="M_notas_complementares finais" xfId="1381" xr:uid="{00000000-0005-0000-0000-0000490C0000}"/>
    <cellStyle name="M_notas_complementares finais 2" xfId="1382" xr:uid="{00000000-0005-0000-0000-00004A0C0000}"/>
    <cellStyle name="M_notas_complementares finais 2 2" xfId="1383" xr:uid="{00000000-0005-0000-0000-00004B0C0000}"/>
    <cellStyle name="M_notas_complementares finais 3" xfId="1384" xr:uid="{00000000-0005-0000-0000-00004C0C0000}"/>
    <cellStyle name="M_notas_complementares finais 4" xfId="1385" xr:uid="{00000000-0005-0000-0000-00004D0C0000}"/>
    <cellStyle name="M_notas_complementares finais_Novos quadros - SBSA" xfId="1386" xr:uid="{00000000-0005-0000-0000-00004E0C0000}"/>
    <cellStyle name="M_notas_complementares finais_Novos quadros - SBSA 2" xfId="1387" xr:uid="{00000000-0005-0000-0000-00004F0C0000}"/>
    <cellStyle name="M_notas_complementares finais_Novos quadros - SBSA 2 2" xfId="1388" xr:uid="{00000000-0005-0000-0000-0000500C0000}"/>
    <cellStyle name="M_notas_complementares finais_Novos quadros - SBSA 3" xfId="1389" xr:uid="{00000000-0005-0000-0000-0000510C0000}"/>
    <cellStyle name="M_notas_complementares finais_ODB_Quadros_ 8ª versão" xfId="1390" xr:uid="{00000000-0005-0000-0000-0000520C0000}"/>
    <cellStyle name="M_notas_complementares finais_ODB_Quadros_ 8ª versão 2" xfId="1391" xr:uid="{00000000-0005-0000-0000-0000530C0000}"/>
    <cellStyle name="M_notas_complementares finais_ODB_Quadros_ 8ª versão 2 2" xfId="1392" xr:uid="{00000000-0005-0000-0000-0000540C0000}"/>
    <cellStyle name="M_notas_complementares finais_ODB_Quadros_ 8ª versão 3" xfId="1393" xr:uid="{00000000-0005-0000-0000-0000550C0000}"/>
    <cellStyle name="M_notas_complementares finais_Quadros Relat PwC Jaguaribe dez08 e dez07 v1" xfId="1394" xr:uid="{00000000-0005-0000-0000-0000560C0000}"/>
    <cellStyle name="M_notas_complementares finais_Quadros Relat PwC Jaguaribe dez08 e dez07 v1 2" xfId="1395" xr:uid="{00000000-0005-0000-0000-0000570C0000}"/>
    <cellStyle name="M_notas_complementares finais_Quadros Relat PwC Jaguaribe dez08 e dez07 v1 2 2" xfId="1396" xr:uid="{00000000-0005-0000-0000-0000580C0000}"/>
    <cellStyle name="M_notas_complementares finais_Quadros Relat PwC Jaguaribe dez08 e dez07 v1 3" xfId="1397" xr:uid="{00000000-0005-0000-0000-0000590C0000}"/>
    <cellStyle name="M_Novos quadros - SBSA" xfId="1398" xr:uid="{00000000-0005-0000-0000-00005A0C0000}"/>
    <cellStyle name="M_Novos quadros - SBSA 2" xfId="1399" xr:uid="{00000000-0005-0000-0000-00005B0C0000}"/>
    <cellStyle name="M_Novos quadros - SBSA 2 2" xfId="1400" xr:uid="{00000000-0005-0000-0000-00005C0C0000}"/>
    <cellStyle name="M_Novos quadros - SBSA 3" xfId="1401" xr:uid="{00000000-0005-0000-0000-00005D0C0000}"/>
    <cellStyle name="M_ODB Consolidado - Quadros jun.05 II" xfId="1402" xr:uid="{00000000-0005-0000-0000-00005E0C0000}"/>
    <cellStyle name="M_ODB Consolidado - Quadros jun.05 II 2" xfId="1403" xr:uid="{00000000-0005-0000-0000-00005F0C0000}"/>
    <cellStyle name="M_ODB Consolidado - Quadros jun.05 II 2 2" xfId="1404" xr:uid="{00000000-0005-0000-0000-0000600C0000}"/>
    <cellStyle name="M_ODB Consolidado - Quadros jun.05 II 3" xfId="1405" xr:uid="{00000000-0005-0000-0000-0000610C0000}"/>
    <cellStyle name="M_ODB Consolidado - Quadros jun.05 II 4" xfId="1406" xr:uid="{00000000-0005-0000-0000-0000620C0000}"/>
    <cellStyle name="M_ODB Consolidado - Quadros jun.05 II_Novos quadros - SBSA" xfId="1407" xr:uid="{00000000-0005-0000-0000-0000630C0000}"/>
    <cellStyle name="M_ODB Consolidado - Quadros jun.05 II_Novos quadros - SBSA 2" xfId="1408" xr:uid="{00000000-0005-0000-0000-0000640C0000}"/>
    <cellStyle name="M_ODB Consolidado - Quadros jun.05 II_Novos quadros - SBSA 2 2" xfId="1409" xr:uid="{00000000-0005-0000-0000-0000650C0000}"/>
    <cellStyle name="M_ODB Consolidado - Quadros jun.05 II_Novos quadros - SBSA 3" xfId="1410" xr:uid="{00000000-0005-0000-0000-0000660C0000}"/>
    <cellStyle name="M_ODB Consolidado - Quadros jun.05 II_ODB_Quadros_ 8ª versão" xfId="1411" xr:uid="{00000000-0005-0000-0000-0000670C0000}"/>
    <cellStyle name="M_ODB Consolidado - Quadros jun.05 II_ODB_Quadros_ 8ª versão 2" xfId="1412" xr:uid="{00000000-0005-0000-0000-0000680C0000}"/>
    <cellStyle name="M_ODB Consolidado - Quadros jun.05 II_ODB_Quadros_ 8ª versão 2 2" xfId="1413" xr:uid="{00000000-0005-0000-0000-0000690C0000}"/>
    <cellStyle name="M_ODB Consolidado - Quadros jun.05 II_ODB_Quadros_ 8ª versão 3" xfId="1414" xr:uid="{00000000-0005-0000-0000-00006A0C0000}"/>
    <cellStyle name="M_ODB Consolidado - Quadros jun.05 II_Quadros Relat PwC Jaguaribe dez08 e dez07 v1" xfId="1415" xr:uid="{00000000-0005-0000-0000-00006B0C0000}"/>
    <cellStyle name="M_ODB Consolidado - Quadros jun.05 II_Quadros Relat PwC Jaguaribe dez08 e dez07 v1 2" xfId="1416" xr:uid="{00000000-0005-0000-0000-00006C0C0000}"/>
    <cellStyle name="M_ODB Consolidado - Quadros jun.05 II_Quadros Relat PwC Jaguaribe dez08 e dez07 v1 2 2" xfId="1417" xr:uid="{00000000-0005-0000-0000-00006D0C0000}"/>
    <cellStyle name="M_ODB Consolidado - Quadros jun.05 II_Quadros Relat PwC Jaguaribe dez08 e dez07 v1 3" xfId="1418" xr:uid="{00000000-0005-0000-0000-00006E0C0000}"/>
    <cellStyle name="M_ODB Consolidado - Quadros Port_ jun_06" xfId="1419" xr:uid="{00000000-0005-0000-0000-00006F0C0000}"/>
    <cellStyle name="M_ODB Consolidado - Quadros Port_ jun_06 2" xfId="1420" xr:uid="{00000000-0005-0000-0000-0000700C0000}"/>
    <cellStyle name="M_ODB Consolidado - Quadros Port_ jun_06 2 2" xfId="1421" xr:uid="{00000000-0005-0000-0000-0000710C0000}"/>
    <cellStyle name="M_ODB Consolidado - Quadros Port_ jun_06 3" xfId="1422" xr:uid="{00000000-0005-0000-0000-0000720C0000}"/>
    <cellStyle name="M_ODB Consolidado - Quadros Port_ jun_06 4" xfId="1423" xr:uid="{00000000-0005-0000-0000-0000730C0000}"/>
    <cellStyle name="M_ODB Consolidado - Quadros Port_ jun_06_Novos quadros - SBSA" xfId="1424" xr:uid="{00000000-0005-0000-0000-0000740C0000}"/>
    <cellStyle name="M_ODB Consolidado - Quadros Port_ jun_06_Novos quadros - SBSA 2" xfId="1425" xr:uid="{00000000-0005-0000-0000-0000750C0000}"/>
    <cellStyle name="M_ODB Consolidado - Quadros Port_ jun_06_Novos quadros - SBSA 2 2" xfId="1426" xr:uid="{00000000-0005-0000-0000-0000760C0000}"/>
    <cellStyle name="M_ODB Consolidado - Quadros Port_ jun_06_Novos quadros - SBSA 3" xfId="1427" xr:uid="{00000000-0005-0000-0000-0000770C0000}"/>
    <cellStyle name="M_ODB Consolidado - Quadros Port_ jun_06_ODB_Quadros_ 8ª versão" xfId="1428" xr:uid="{00000000-0005-0000-0000-0000780C0000}"/>
    <cellStyle name="M_ODB Consolidado - Quadros Port_ jun_06_ODB_Quadros_ 8ª versão 2" xfId="1429" xr:uid="{00000000-0005-0000-0000-0000790C0000}"/>
    <cellStyle name="M_ODB Consolidado - Quadros Port_ jun_06_ODB_Quadros_ 8ª versão 2 2" xfId="1430" xr:uid="{00000000-0005-0000-0000-00007A0C0000}"/>
    <cellStyle name="M_ODB Consolidado - Quadros Port_ jun_06_ODB_Quadros_ 8ª versão 3" xfId="1431" xr:uid="{00000000-0005-0000-0000-00007B0C0000}"/>
    <cellStyle name="M_ODB Consolidado - Quadros Port_ jun_06_Quadros Relat PwC Jaguaribe dez08 e dez07 v1" xfId="1432" xr:uid="{00000000-0005-0000-0000-00007C0C0000}"/>
    <cellStyle name="M_ODB Consolidado - Quadros Port_ jun_06_Quadros Relat PwC Jaguaribe dez08 e dez07 v1 2" xfId="1433" xr:uid="{00000000-0005-0000-0000-00007D0C0000}"/>
    <cellStyle name="M_ODB Consolidado - Quadros Port_ jun_06_Quadros Relat PwC Jaguaribe dez08 e dez07 v1 2 2" xfId="1434" xr:uid="{00000000-0005-0000-0000-00007E0C0000}"/>
    <cellStyle name="M_ODB Consolidado - Quadros Port_ jun_06_Quadros Relat PwC Jaguaribe dez08 e dez07 v1 3" xfId="1435" xr:uid="{00000000-0005-0000-0000-00007F0C0000}"/>
    <cellStyle name="M_ODB Consolidado - Quadros_ dez_06" xfId="1436" xr:uid="{00000000-0005-0000-0000-0000800C0000}"/>
    <cellStyle name="M_ODB Consolidado - Quadros_ dez_06 2" xfId="1437" xr:uid="{00000000-0005-0000-0000-0000810C0000}"/>
    <cellStyle name="M_ODB Consolidado - Quadros_ dez_06 2 2" xfId="1438" xr:uid="{00000000-0005-0000-0000-0000820C0000}"/>
    <cellStyle name="M_ODB Consolidado - Quadros_ dez_06 3" xfId="1439" xr:uid="{00000000-0005-0000-0000-0000830C0000}"/>
    <cellStyle name="M_ODB Consolidado - Quadros_ dez_06 4" xfId="1440" xr:uid="{00000000-0005-0000-0000-0000840C0000}"/>
    <cellStyle name="M_ODB Consolidado - Quadros_ jun_06" xfId="1441" xr:uid="{00000000-0005-0000-0000-0000850C0000}"/>
    <cellStyle name="M_ODB Consolidado - Quadros_ jun_06 2" xfId="1442" xr:uid="{00000000-0005-0000-0000-0000860C0000}"/>
    <cellStyle name="M_ODB Consolidado - Quadros_ jun_06 2 2" xfId="1443" xr:uid="{00000000-0005-0000-0000-0000870C0000}"/>
    <cellStyle name="M_ODB Consolidado - Quadros_ jun_06 3" xfId="1444" xr:uid="{00000000-0005-0000-0000-0000880C0000}"/>
    <cellStyle name="M_ODB Consolidado - Quadros_ jun_06 4" xfId="1445" xr:uid="{00000000-0005-0000-0000-0000890C0000}"/>
    <cellStyle name="M_ODB Consolidado - Quadros_ jun_06_Novos quadros - SBSA" xfId="1446" xr:uid="{00000000-0005-0000-0000-00008A0C0000}"/>
    <cellStyle name="M_ODB Consolidado - Quadros_ jun_06_Novos quadros - SBSA 2" xfId="1447" xr:uid="{00000000-0005-0000-0000-00008B0C0000}"/>
    <cellStyle name="M_ODB Consolidado - Quadros_ jun_06_Novos quadros - SBSA 2 2" xfId="1448" xr:uid="{00000000-0005-0000-0000-00008C0C0000}"/>
    <cellStyle name="M_ODB Consolidado - Quadros_ jun_06_Novos quadros - SBSA 3" xfId="1449" xr:uid="{00000000-0005-0000-0000-00008D0C0000}"/>
    <cellStyle name="M_ODB Consolidado - Quadros_ jun_06_ODB_Quadros_ 8ª versão" xfId="1450" xr:uid="{00000000-0005-0000-0000-00008E0C0000}"/>
    <cellStyle name="M_ODB Consolidado - Quadros_ jun_06_ODB_Quadros_ 8ª versão 2" xfId="1451" xr:uid="{00000000-0005-0000-0000-00008F0C0000}"/>
    <cellStyle name="M_ODB Consolidado - Quadros_ jun_06_ODB_Quadros_ 8ª versão 2 2" xfId="1452" xr:uid="{00000000-0005-0000-0000-0000900C0000}"/>
    <cellStyle name="M_ODB Consolidado - Quadros_ jun_06_ODB_Quadros_ 8ª versão 3" xfId="1453" xr:uid="{00000000-0005-0000-0000-0000910C0000}"/>
    <cellStyle name="M_ODB Consolidado - Quadros_ jun_06_Quadros Relat PwC Jaguaribe dez08 e dez07 v1" xfId="1454" xr:uid="{00000000-0005-0000-0000-0000920C0000}"/>
    <cellStyle name="M_ODB Consolidado - Quadros_ jun_06_Quadros Relat PwC Jaguaribe dez08 e dez07 v1 2" xfId="1455" xr:uid="{00000000-0005-0000-0000-0000930C0000}"/>
    <cellStyle name="M_ODB Consolidado - Quadros_ jun_06_Quadros Relat PwC Jaguaribe dez08 e dez07 v1 2 2" xfId="1456" xr:uid="{00000000-0005-0000-0000-0000940C0000}"/>
    <cellStyle name="M_ODB Consolidado - Quadros_ jun_06_Quadros Relat PwC Jaguaribe dez08 e dez07 v1 3" xfId="1457" xr:uid="{00000000-0005-0000-0000-0000950C0000}"/>
    <cellStyle name="M_ODB Consolidado_Port_2002" xfId="1458" xr:uid="{00000000-0005-0000-0000-0000960C0000}"/>
    <cellStyle name="M_ODB Consolidado_Port_2002 2" xfId="1459" xr:uid="{00000000-0005-0000-0000-0000970C0000}"/>
    <cellStyle name="M_ODB Consolidado_Port_2002 2 2" xfId="1460" xr:uid="{00000000-0005-0000-0000-0000980C0000}"/>
    <cellStyle name="M_ODB Consolidado_Port_2002 3" xfId="1461" xr:uid="{00000000-0005-0000-0000-0000990C0000}"/>
    <cellStyle name="M_ODB Consolidado_Port_2002 4" xfId="1462" xr:uid="{00000000-0005-0000-0000-00009A0C0000}"/>
    <cellStyle name="M_ODB Consolidado_Port_2002_Novos quadros - SBSA" xfId="1463" xr:uid="{00000000-0005-0000-0000-00009B0C0000}"/>
    <cellStyle name="M_ODB Consolidado_Port_2002_Novos quadros - SBSA 2" xfId="1464" xr:uid="{00000000-0005-0000-0000-00009C0C0000}"/>
    <cellStyle name="M_ODB Consolidado_Port_2002_Novos quadros - SBSA 2 2" xfId="1465" xr:uid="{00000000-0005-0000-0000-00009D0C0000}"/>
    <cellStyle name="M_ODB Consolidado_Port_2002_Novos quadros - SBSA 3" xfId="1466" xr:uid="{00000000-0005-0000-0000-00009E0C0000}"/>
    <cellStyle name="M_ODB Consolidado_Port_2002_ODB_Quadros_ 8ª versão" xfId="1467" xr:uid="{00000000-0005-0000-0000-00009F0C0000}"/>
    <cellStyle name="M_ODB Consolidado_Port_2002_ODB_Quadros_ 8ª versão 2" xfId="1468" xr:uid="{00000000-0005-0000-0000-0000A00C0000}"/>
    <cellStyle name="M_ODB Consolidado_Port_2002_ODB_Quadros_ 8ª versão 2 2" xfId="1469" xr:uid="{00000000-0005-0000-0000-0000A10C0000}"/>
    <cellStyle name="M_ODB Consolidado_Port_2002_ODB_Quadros_ 8ª versão 3" xfId="1470" xr:uid="{00000000-0005-0000-0000-0000A20C0000}"/>
    <cellStyle name="M_ODB Consolidado_Port_2002_Quadros Relat PwC Jaguaribe dez08 e dez07 v1" xfId="1471" xr:uid="{00000000-0005-0000-0000-0000A30C0000}"/>
    <cellStyle name="M_ODB Consolidado_Port_2002_Quadros Relat PwC Jaguaribe dez08 e dez07 v1 2" xfId="1472" xr:uid="{00000000-0005-0000-0000-0000A40C0000}"/>
    <cellStyle name="M_ODB Consolidado_Port_2002_Quadros Relat PwC Jaguaribe dez08 e dez07 v1 2 2" xfId="1473" xr:uid="{00000000-0005-0000-0000-0000A50C0000}"/>
    <cellStyle name="M_ODB Consolidado_Port_2002_Quadros Relat PwC Jaguaribe dez08 e dez07 v1 3" xfId="1474" xr:uid="{00000000-0005-0000-0000-0000A60C0000}"/>
    <cellStyle name="M_ODB Consolidado_Port_2003" xfId="1475" xr:uid="{00000000-0005-0000-0000-0000A70C0000}"/>
    <cellStyle name="M_ODB Consolidado_Port_2003 2" xfId="1476" xr:uid="{00000000-0005-0000-0000-0000A80C0000}"/>
    <cellStyle name="M_ODB Consolidado_Port_2003 2 2" xfId="1477" xr:uid="{00000000-0005-0000-0000-0000A90C0000}"/>
    <cellStyle name="M_ODB Consolidado_Port_2003 3" xfId="1478" xr:uid="{00000000-0005-0000-0000-0000AA0C0000}"/>
    <cellStyle name="M_ODB Consolidado_Port_2003 4" xfId="1479" xr:uid="{00000000-0005-0000-0000-0000AB0C0000}"/>
    <cellStyle name="M_ODB Consolidado_Port_2003_Novos quadros - SBSA" xfId="1480" xr:uid="{00000000-0005-0000-0000-0000AC0C0000}"/>
    <cellStyle name="M_ODB Consolidado_Port_2003_Novos quadros - SBSA 2" xfId="1481" xr:uid="{00000000-0005-0000-0000-0000AD0C0000}"/>
    <cellStyle name="M_ODB Consolidado_Port_2003_Novos quadros - SBSA 2 2" xfId="1482" xr:uid="{00000000-0005-0000-0000-0000AE0C0000}"/>
    <cellStyle name="M_ODB Consolidado_Port_2003_Novos quadros - SBSA 3" xfId="1483" xr:uid="{00000000-0005-0000-0000-0000AF0C0000}"/>
    <cellStyle name="M_ODB Consolidado_Port_2003_ODB_Quadros_ 8ª versão" xfId="1484" xr:uid="{00000000-0005-0000-0000-0000B00C0000}"/>
    <cellStyle name="M_ODB Consolidado_Port_2003_ODB_Quadros_ 8ª versão 2" xfId="1485" xr:uid="{00000000-0005-0000-0000-0000B10C0000}"/>
    <cellStyle name="M_ODB Consolidado_Port_2003_ODB_Quadros_ 8ª versão 2 2" xfId="1486" xr:uid="{00000000-0005-0000-0000-0000B20C0000}"/>
    <cellStyle name="M_ODB Consolidado_Port_2003_ODB_Quadros_ 8ª versão 3" xfId="1487" xr:uid="{00000000-0005-0000-0000-0000B30C0000}"/>
    <cellStyle name="M_ODB Consolidado_Port_2003_Quadros Relat PwC Jaguaribe dez08 e dez07 v1" xfId="1488" xr:uid="{00000000-0005-0000-0000-0000B40C0000}"/>
    <cellStyle name="M_ODB Consolidado_Port_2003_Quadros Relat PwC Jaguaribe dez08 e dez07 v1 2" xfId="1489" xr:uid="{00000000-0005-0000-0000-0000B50C0000}"/>
    <cellStyle name="M_ODB Consolidado_Port_2003_Quadros Relat PwC Jaguaribe dez08 e dez07 v1 2 2" xfId="1490" xr:uid="{00000000-0005-0000-0000-0000B60C0000}"/>
    <cellStyle name="M_ODB Consolidado_Port_2003_Quadros Relat PwC Jaguaribe dez08 e dez07 v1 3" xfId="1491" xr:uid="{00000000-0005-0000-0000-0000B70C0000}"/>
    <cellStyle name="M_ODB Consolidado_Port_2004" xfId="1492" xr:uid="{00000000-0005-0000-0000-0000B80C0000}"/>
    <cellStyle name="M_ODB Consolidado_Port_2004 2" xfId="1493" xr:uid="{00000000-0005-0000-0000-0000B90C0000}"/>
    <cellStyle name="M_ODB Consolidado_Port_2004 2 2" xfId="1494" xr:uid="{00000000-0005-0000-0000-0000BA0C0000}"/>
    <cellStyle name="M_ODB Consolidado_Port_2004 3" xfId="1495" xr:uid="{00000000-0005-0000-0000-0000BB0C0000}"/>
    <cellStyle name="M_ODB Consolidado_Port_2004 4" xfId="1496" xr:uid="{00000000-0005-0000-0000-0000BC0C0000}"/>
    <cellStyle name="M_ODB Consolidado_Port_2004_Novos quadros - SBSA" xfId="1497" xr:uid="{00000000-0005-0000-0000-0000BD0C0000}"/>
    <cellStyle name="M_ODB Consolidado_Port_2004_Novos quadros - SBSA 2" xfId="1498" xr:uid="{00000000-0005-0000-0000-0000BE0C0000}"/>
    <cellStyle name="M_ODB Consolidado_Port_2004_Novos quadros - SBSA 2 2" xfId="1499" xr:uid="{00000000-0005-0000-0000-0000BF0C0000}"/>
    <cellStyle name="M_ODB Consolidado_Port_2004_Novos quadros - SBSA 3" xfId="1500" xr:uid="{00000000-0005-0000-0000-0000C00C0000}"/>
    <cellStyle name="M_ODB Consolidado_Port_2004_ODB_Quadros_ 8ª versão" xfId="1501" xr:uid="{00000000-0005-0000-0000-0000C10C0000}"/>
    <cellStyle name="M_ODB Consolidado_Port_2004_ODB_Quadros_ 8ª versão 2" xfId="1502" xr:uid="{00000000-0005-0000-0000-0000C20C0000}"/>
    <cellStyle name="M_ODB Consolidado_Port_2004_ODB_Quadros_ 8ª versão 2 2" xfId="1503" xr:uid="{00000000-0005-0000-0000-0000C30C0000}"/>
    <cellStyle name="M_ODB Consolidado_Port_2004_ODB_Quadros_ 8ª versão 3" xfId="1504" xr:uid="{00000000-0005-0000-0000-0000C40C0000}"/>
    <cellStyle name="M_ODB Consolidado_Port_2004_Quadros Relat PwC Jaguaribe dez08 e dez07 v1" xfId="1505" xr:uid="{00000000-0005-0000-0000-0000C50C0000}"/>
    <cellStyle name="M_ODB Consolidado_Port_2004_Quadros Relat PwC Jaguaribe dez08 e dez07 v1 2" xfId="1506" xr:uid="{00000000-0005-0000-0000-0000C60C0000}"/>
    <cellStyle name="M_ODB Consolidado_Port_2004_Quadros Relat PwC Jaguaribe dez08 e dez07 v1 2 2" xfId="1507" xr:uid="{00000000-0005-0000-0000-0000C70C0000}"/>
    <cellStyle name="M_ODB Consolidado_Port_2004_Quadros Relat PwC Jaguaribe dez08 e dez07 v1 3" xfId="1508" xr:uid="{00000000-0005-0000-0000-0000C80C0000}"/>
    <cellStyle name="M_ODB Consolidado_Port_Dez03" xfId="1509" xr:uid="{00000000-0005-0000-0000-0000C90C0000}"/>
    <cellStyle name="M_ODB Consolidado_Port_Dez03 2" xfId="1510" xr:uid="{00000000-0005-0000-0000-0000CA0C0000}"/>
    <cellStyle name="M_ODB Consolidado_Port_Dez03 2 2" xfId="1511" xr:uid="{00000000-0005-0000-0000-0000CB0C0000}"/>
    <cellStyle name="M_ODB Consolidado_Port_Dez03 3" xfId="1512" xr:uid="{00000000-0005-0000-0000-0000CC0C0000}"/>
    <cellStyle name="M_ODB Consolidado_Port_Dez03 4" xfId="1513" xr:uid="{00000000-0005-0000-0000-0000CD0C0000}"/>
    <cellStyle name="M_ODB Consolidado_Port_Dez03(22_03_04)" xfId="1514" xr:uid="{00000000-0005-0000-0000-0000CE0C0000}"/>
    <cellStyle name="M_ODB Consolidado_Port_Dez03(22_03_04) 2" xfId="1515" xr:uid="{00000000-0005-0000-0000-0000CF0C0000}"/>
    <cellStyle name="M_ODB Consolidado_Port_Dez03(22_03_04) 2 2" xfId="1516" xr:uid="{00000000-0005-0000-0000-0000D00C0000}"/>
    <cellStyle name="M_ODB Consolidado_Port_Dez03(22_03_04) 3" xfId="1517" xr:uid="{00000000-0005-0000-0000-0000D10C0000}"/>
    <cellStyle name="M_ODB Consolidado_Port_Dez03(22_03_04) 4" xfId="1518" xr:uid="{00000000-0005-0000-0000-0000D20C0000}"/>
    <cellStyle name="M_ODB Consolidado_Port_Dez03(22_03_04)_Novos quadros - SBSA" xfId="1519" xr:uid="{00000000-0005-0000-0000-0000D30C0000}"/>
    <cellStyle name="M_ODB Consolidado_Port_Dez03(22_03_04)_Novos quadros - SBSA 2" xfId="1520" xr:uid="{00000000-0005-0000-0000-0000D40C0000}"/>
    <cellStyle name="M_ODB Consolidado_Port_Dez03(22_03_04)_Novos quadros - SBSA 2 2" xfId="1521" xr:uid="{00000000-0005-0000-0000-0000D50C0000}"/>
    <cellStyle name="M_ODB Consolidado_Port_Dez03(22_03_04)_Novos quadros - SBSA 3" xfId="1522" xr:uid="{00000000-0005-0000-0000-0000D60C0000}"/>
    <cellStyle name="M_ODB Consolidado_Port_Dez03(22_03_04)_ODB_Quadros_ 8ª versão" xfId="1523" xr:uid="{00000000-0005-0000-0000-0000D70C0000}"/>
    <cellStyle name="M_ODB Consolidado_Port_Dez03(22_03_04)_ODB_Quadros_ 8ª versão 2" xfId="1524" xr:uid="{00000000-0005-0000-0000-0000D80C0000}"/>
    <cellStyle name="M_ODB Consolidado_Port_Dez03(22_03_04)_ODB_Quadros_ 8ª versão 2 2" xfId="1525" xr:uid="{00000000-0005-0000-0000-0000D90C0000}"/>
    <cellStyle name="M_ODB Consolidado_Port_Dez03(22_03_04)_ODB_Quadros_ 8ª versão 3" xfId="1526" xr:uid="{00000000-0005-0000-0000-0000DA0C0000}"/>
    <cellStyle name="M_ODB Consolidado_Port_Dez03(22_03_04)_Quadros Relat PwC Jaguaribe dez08 e dez07 v1" xfId="1527" xr:uid="{00000000-0005-0000-0000-0000DB0C0000}"/>
    <cellStyle name="M_ODB Consolidado_Port_Dez03(22_03_04)_Quadros Relat PwC Jaguaribe dez08 e dez07 v1 2" xfId="1528" xr:uid="{00000000-0005-0000-0000-0000DC0C0000}"/>
    <cellStyle name="M_ODB Consolidado_Port_Dez03(22_03_04)_Quadros Relat PwC Jaguaribe dez08 e dez07 v1 2 2" xfId="1529" xr:uid="{00000000-0005-0000-0000-0000DD0C0000}"/>
    <cellStyle name="M_ODB Consolidado_Port_Dez03(22_03_04)_Quadros Relat PwC Jaguaribe dez08 e dez07 v1 3" xfId="1530" xr:uid="{00000000-0005-0000-0000-0000DE0C0000}"/>
    <cellStyle name="M_ODB Consolidado_Port_Dez03_Novos quadros - SBSA" xfId="1531" xr:uid="{00000000-0005-0000-0000-0000DF0C0000}"/>
    <cellStyle name="M_ODB Consolidado_Port_Dez03_Novos quadros - SBSA 2" xfId="1532" xr:uid="{00000000-0005-0000-0000-0000E00C0000}"/>
    <cellStyle name="M_ODB Consolidado_Port_Dez03_Novos quadros - SBSA 2 2" xfId="1533" xr:uid="{00000000-0005-0000-0000-0000E10C0000}"/>
    <cellStyle name="M_ODB Consolidado_Port_Dez03_Novos quadros - SBSA 3" xfId="1534" xr:uid="{00000000-0005-0000-0000-0000E20C0000}"/>
    <cellStyle name="M_ODB Consolidado_Port_Dez03_ODB_Quadros_ 8ª versão" xfId="1535" xr:uid="{00000000-0005-0000-0000-0000E30C0000}"/>
    <cellStyle name="M_ODB Consolidado_Port_Dez03_ODB_Quadros_ 8ª versão 2" xfId="1536" xr:uid="{00000000-0005-0000-0000-0000E40C0000}"/>
    <cellStyle name="M_ODB Consolidado_Port_Dez03_ODB_Quadros_ 8ª versão 2 2" xfId="1537" xr:uid="{00000000-0005-0000-0000-0000E50C0000}"/>
    <cellStyle name="M_ODB Consolidado_Port_Dez03_ODB_Quadros_ 8ª versão 3" xfId="1538" xr:uid="{00000000-0005-0000-0000-0000E60C0000}"/>
    <cellStyle name="M_ODB Consolidado_Port_Dez03_Quadros Relat PwC Jaguaribe dez08 e dez07 v1" xfId="1539" xr:uid="{00000000-0005-0000-0000-0000E70C0000}"/>
    <cellStyle name="M_ODB Consolidado_Port_Dez03_Quadros Relat PwC Jaguaribe dez08 e dez07 v1 2" xfId="1540" xr:uid="{00000000-0005-0000-0000-0000E80C0000}"/>
    <cellStyle name="M_ODB Consolidado_Port_Dez03_Quadros Relat PwC Jaguaribe dez08 e dez07 v1 2 2" xfId="1541" xr:uid="{00000000-0005-0000-0000-0000E90C0000}"/>
    <cellStyle name="M_ODB Consolidado_Port_Dez03_Quadros Relat PwC Jaguaribe dez08 e dez07 v1 3" xfId="1542" xr:uid="{00000000-0005-0000-0000-0000EA0C0000}"/>
    <cellStyle name="M_ODB_Quadros_ 8ª versão" xfId="1543" xr:uid="{00000000-0005-0000-0000-0000EB0C0000}"/>
    <cellStyle name="M_ODB_Quadros_ 8ª versão 2" xfId="1544" xr:uid="{00000000-0005-0000-0000-0000EC0C0000}"/>
    <cellStyle name="M_ODB_Quadros_ 8ª versão 2 2" xfId="1545" xr:uid="{00000000-0005-0000-0000-0000ED0C0000}"/>
    <cellStyle name="M_ODB_Quadros_ 8ª versão 3" xfId="1546" xr:uid="{00000000-0005-0000-0000-0000EE0C0000}"/>
    <cellStyle name="M_ODB_Quadros_ dez_07- 11 versão - final" xfId="1547" xr:uid="{00000000-0005-0000-0000-0000EF0C0000}"/>
    <cellStyle name="M_ODB_Quadros_ dez_07- 11 versão - final 2" xfId="1548" xr:uid="{00000000-0005-0000-0000-0000F00C0000}"/>
    <cellStyle name="M_ODB_Quadros_ dez_07- 11 versão - final 2 2" xfId="1549" xr:uid="{00000000-0005-0000-0000-0000F10C0000}"/>
    <cellStyle name="M_ODB_Quadros_ dez_07- 11 versão - final 3" xfId="1550" xr:uid="{00000000-0005-0000-0000-0000F20C0000}"/>
    <cellStyle name="M_ODB_Quadros_ dez_07- 2 versão" xfId="1551" xr:uid="{00000000-0005-0000-0000-0000F30C0000}"/>
    <cellStyle name="M_ODB_Quadros_ dez_07- 2 versão 2" xfId="1552" xr:uid="{00000000-0005-0000-0000-0000F40C0000}"/>
    <cellStyle name="M_ODB_Quadros_ dez_07- 2 versão 2 2" xfId="1553" xr:uid="{00000000-0005-0000-0000-0000F50C0000}"/>
    <cellStyle name="M_ODB_Quadros_ dez_07- 2 versão 3" xfId="1554" xr:uid="{00000000-0005-0000-0000-0000F60C0000}"/>
    <cellStyle name="M_ODB_Quadros_ dez_07- 2 versão-bruno" xfId="1555" xr:uid="{00000000-0005-0000-0000-0000F70C0000}"/>
    <cellStyle name="M_ODB_Quadros_ dez_07- 2 versão-bruno 2" xfId="1556" xr:uid="{00000000-0005-0000-0000-0000F80C0000}"/>
    <cellStyle name="M_ODB_Quadros_ dez_07- 2 versão-bruno 2 2" xfId="1557" xr:uid="{00000000-0005-0000-0000-0000F90C0000}"/>
    <cellStyle name="M_ODB_Quadros_ dez_07- 2 versão-bruno 3" xfId="1558" xr:uid="{00000000-0005-0000-0000-0000FA0C0000}"/>
    <cellStyle name="M_ODB_Quadros_ dez_07- 7 versão" xfId="1559" xr:uid="{00000000-0005-0000-0000-0000FB0C0000}"/>
    <cellStyle name="M_ODB_Quadros_ dez_07- 7 versão 2" xfId="1560" xr:uid="{00000000-0005-0000-0000-0000FC0C0000}"/>
    <cellStyle name="M_ODB_Quadros_ dez_07- 7 versão 2 2" xfId="1561" xr:uid="{00000000-0005-0000-0000-0000FD0C0000}"/>
    <cellStyle name="M_ODB_Quadros_ dez_07- 7 versão 3" xfId="1562" xr:uid="{00000000-0005-0000-0000-0000FE0C0000}"/>
    <cellStyle name="M_ODB_Quadros_ jun_07" xfId="1563" xr:uid="{00000000-0005-0000-0000-0000FF0C0000}"/>
    <cellStyle name="M_ODB_Quadros_ jun_07 2" xfId="1564" xr:uid="{00000000-0005-0000-0000-0000000D0000}"/>
    <cellStyle name="M_ODB_Quadros_ jun_07 2 2" xfId="1565" xr:uid="{00000000-0005-0000-0000-0000010D0000}"/>
    <cellStyle name="M_ODB_Quadros_ jun_07 3" xfId="1566" xr:uid="{00000000-0005-0000-0000-0000020D0000}"/>
    <cellStyle name="M_ODB_Quadros_ jun_07-Paty" xfId="1567" xr:uid="{00000000-0005-0000-0000-0000030D0000}"/>
    <cellStyle name="M_ODB_Quadros_ jun_07-Paty 2" xfId="1568" xr:uid="{00000000-0005-0000-0000-0000040D0000}"/>
    <cellStyle name="M_ODB_Quadros_ jun_07-Paty 2 2" xfId="1569" xr:uid="{00000000-0005-0000-0000-0000050D0000}"/>
    <cellStyle name="M_ODB_Quadros_ jun_07-Paty 3" xfId="1570" xr:uid="{00000000-0005-0000-0000-0000060D0000}"/>
    <cellStyle name="M_ODB_Quadros_1ª versão" xfId="1571" xr:uid="{00000000-0005-0000-0000-0000070D0000}"/>
    <cellStyle name="M_ODB_Quadros_1ª versão 2" xfId="1572" xr:uid="{00000000-0005-0000-0000-0000080D0000}"/>
    <cellStyle name="M_ODB_Quadros_1ª versão 2 2" xfId="1573" xr:uid="{00000000-0005-0000-0000-0000090D0000}"/>
    <cellStyle name="M_ODB_Quadros_1ª versão 3" xfId="1574" xr:uid="{00000000-0005-0000-0000-00000A0D0000}"/>
    <cellStyle name="M_ODB_Quadros_6ª versão" xfId="1575" xr:uid="{00000000-0005-0000-0000-00000B0D0000}"/>
    <cellStyle name="M_ODB_Quadros_6ª versão 2" xfId="1576" xr:uid="{00000000-0005-0000-0000-00000C0D0000}"/>
    <cellStyle name="M_ODB_Quadros_6ª versão 2 2" xfId="1577" xr:uid="{00000000-0005-0000-0000-00000D0D0000}"/>
    <cellStyle name="M_ODB_Quadros_6ª versão 3" xfId="1578" xr:uid="{00000000-0005-0000-0000-00000E0D0000}"/>
    <cellStyle name="M_ODB_Quadros_v4 (3)" xfId="1579" xr:uid="{00000000-0005-0000-0000-00000F0D0000}"/>
    <cellStyle name="M_ODB_Quadros_v4 (3) 2" xfId="1580" xr:uid="{00000000-0005-0000-0000-0000100D0000}"/>
    <cellStyle name="M_ODB_Quadros_v4 (3) 2 2" xfId="1581" xr:uid="{00000000-0005-0000-0000-0000110D0000}"/>
    <cellStyle name="M_ODB_Quadros_v4 (3) 3" xfId="1582" xr:uid="{00000000-0005-0000-0000-0000120D0000}"/>
    <cellStyle name="M_ODBConsolidado Relat2002 Port FINAL" xfId="1583" xr:uid="{00000000-0005-0000-0000-0000130D0000}"/>
    <cellStyle name="M_ODBConsolidado Relat2002 Port FINAL 2" xfId="1584" xr:uid="{00000000-0005-0000-0000-0000140D0000}"/>
    <cellStyle name="M_ODBConsolidado Relat2002 Port FINAL 2 2" xfId="1585" xr:uid="{00000000-0005-0000-0000-0000150D0000}"/>
    <cellStyle name="M_ODBConsolidado Relat2002 Port FINAL 3" xfId="1586" xr:uid="{00000000-0005-0000-0000-0000160D0000}"/>
    <cellStyle name="M_ODBConsolidado Relat2002 Port FINAL 4" xfId="1587" xr:uid="{00000000-0005-0000-0000-0000170D0000}"/>
    <cellStyle name="M_ODBConsolidado Relat2002 Port FINAL_Novos quadros - SBSA" xfId="1588" xr:uid="{00000000-0005-0000-0000-0000180D0000}"/>
    <cellStyle name="M_ODBConsolidado Relat2002 Port FINAL_Novos quadros - SBSA 2" xfId="1589" xr:uid="{00000000-0005-0000-0000-0000190D0000}"/>
    <cellStyle name="M_ODBConsolidado Relat2002 Port FINAL_Novos quadros - SBSA 2 2" xfId="1590" xr:uid="{00000000-0005-0000-0000-00001A0D0000}"/>
    <cellStyle name="M_ODBConsolidado Relat2002 Port FINAL_Novos quadros - SBSA 3" xfId="1591" xr:uid="{00000000-0005-0000-0000-00001B0D0000}"/>
    <cellStyle name="M_ODBConsolidado Relat2002 Port FINAL_ODB_Quadros_ 8ª versão" xfId="1592" xr:uid="{00000000-0005-0000-0000-00001C0D0000}"/>
    <cellStyle name="M_ODBConsolidado Relat2002 Port FINAL_ODB_Quadros_ 8ª versão 2" xfId="1593" xr:uid="{00000000-0005-0000-0000-00001D0D0000}"/>
    <cellStyle name="M_ODBConsolidado Relat2002 Port FINAL_ODB_Quadros_ 8ª versão 2 2" xfId="1594" xr:uid="{00000000-0005-0000-0000-00001E0D0000}"/>
    <cellStyle name="M_ODBConsolidado Relat2002 Port FINAL_ODB_Quadros_ 8ª versão 3" xfId="1595" xr:uid="{00000000-0005-0000-0000-00001F0D0000}"/>
    <cellStyle name="M_ODBConsolidado Relat2002 Port FINAL_Quadros Relat PwC Jaguaribe dez08 e dez07 v1" xfId="1596" xr:uid="{00000000-0005-0000-0000-0000200D0000}"/>
    <cellStyle name="M_ODBConsolidado Relat2002 Port FINAL_Quadros Relat PwC Jaguaribe dez08 e dez07 v1 2" xfId="1597" xr:uid="{00000000-0005-0000-0000-0000210D0000}"/>
    <cellStyle name="M_ODBConsolidado Relat2002 Port FINAL_Quadros Relat PwC Jaguaribe dez08 e dez07 v1 2 2" xfId="1598" xr:uid="{00000000-0005-0000-0000-0000220D0000}"/>
    <cellStyle name="M_ODBConsolidado Relat2002 Port FINAL_Quadros Relat PwC Jaguaribe dez08 e dez07 v1 3" xfId="1599" xr:uid="{00000000-0005-0000-0000-0000230D0000}"/>
    <cellStyle name="M_ODBPARINV_Consolidado_Quadros_ dez_06_23042007 com doar_final" xfId="1600" xr:uid="{00000000-0005-0000-0000-0000240D0000}"/>
    <cellStyle name="M_ODBPARINV_Consolidado_Quadros_ dez_06_23042007 com doar_final 2" xfId="1601" xr:uid="{00000000-0005-0000-0000-0000250D0000}"/>
    <cellStyle name="M_ODBPARINV_Consolidado_Quadros_ dez_06_23042007 com doar_final 2 2" xfId="1602" xr:uid="{00000000-0005-0000-0000-0000260D0000}"/>
    <cellStyle name="M_ODBPARINV_Consolidado_Quadros_ dez_06_23042007 com doar_final 3" xfId="1603" xr:uid="{00000000-0005-0000-0000-0000270D0000}"/>
    <cellStyle name="M_ODBPARINV_Consolidado_Quadros_ dez_06_23042007 com doar_final 4" xfId="1604" xr:uid="{00000000-0005-0000-0000-0000280D0000}"/>
    <cellStyle name="M_para Bruno" xfId="1605" xr:uid="{00000000-0005-0000-0000-0000290D0000}"/>
    <cellStyle name="M_para Bruno 2" xfId="1606" xr:uid="{00000000-0005-0000-0000-00002A0D0000}"/>
    <cellStyle name="M_para Bruno 2 2" xfId="1607" xr:uid="{00000000-0005-0000-0000-00002B0D0000}"/>
    <cellStyle name="M_para Bruno 2 2 2" xfId="1608" xr:uid="{00000000-0005-0000-0000-00002C0D0000}"/>
    <cellStyle name="M_para Bruno 2 3" xfId="1609" xr:uid="{00000000-0005-0000-0000-00002D0D0000}"/>
    <cellStyle name="M_para Bruno 2 4" xfId="1610" xr:uid="{00000000-0005-0000-0000-00002E0D0000}"/>
    <cellStyle name="M_para Bruno 2_Novos quadros - SBSA" xfId="1611" xr:uid="{00000000-0005-0000-0000-00002F0D0000}"/>
    <cellStyle name="M_para Bruno 2_Novos quadros - SBSA 2" xfId="1612" xr:uid="{00000000-0005-0000-0000-0000300D0000}"/>
    <cellStyle name="M_para Bruno 2_Novos quadros - SBSA 2 2" xfId="1613" xr:uid="{00000000-0005-0000-0000-0000310D0000}"/>
    <cellStyle name="M_para Bruno 2_Novos quadros - SBSA 3" xfId="1614" xr:uid="{00000000-0005-0000-0000-0000320D0000}"/>
    <cellStyle name="M_para Bruno 2_ODB_Quadros_ 8ª versão" xfId="1615" xr:uid="{00000000-0005-0000-0000-0000330D0000}"/>
    <cellStyle name="M_para Bruno 2_ODB_Quadros_ 8ª versão 2" xfId="1616" xr:uid="{00000000-0005-0000-0000-0000340D0000}"/>
    <cellStyle name="M_para Bruno 2_ODB_Quadros_ 8ª versão 2 2" xfId="1617" xr:uid="{00000000-0005-0000-0000-0000350D0000}"/>
    <cellStyle name="M_para Bruno 2_ODB_Quadros_ 8ª versão 3" xfId="1618" xr:uid="{00000000-0005-0000-0000-0000360D0000}"/>
    <cellStyle name="M_para Bruno 2_Quadros Relat PwC Jaguaribe dez08 e dez07 v1" xfId="1619" xr:uid="{00000000-0005-0000-0000-0000370D0000}"/>
    <cellStyle name="M_para Bruno 2_Quadros Relat PwC Jaguaribe dez08 e dez07 v1 2" xfId="1620" xr:uid="{00000000-0005-0000-0000-0000380D0000}"/>
    <cellStyle name="M_para Bruno 2_Quadros Relat PwC Jaguaribe dez08 e dez07 v1 2 2" xfId="1621" xr:uid="{00000000-0005-0000-0000-0000390D0000}"/>
    <cellStyle name="M_para Bruno 2_Quadros Relat PwC Jaguaribe dez08 e dez07 v1 3" xfId="1622" xr:uid="{00000000-0005-0000-0000-00003A0D0000}"/>
    <cellStyle name="M_para Bruno 3" xfId="1623" xr:uid="{00000000-0005-0000-0000-00003B0D0000}"/>
    <cellStyle name="M_para Bruno 3 2" xfId="1624" xr:uid="{00000000-0005-0000-0000-00003C0D0000}"/>
    <cellStyle name="M_para Bruno 4" xfId="1625" xr:uid="{00000000-0005-0000-0000-00003D0D0000}"/>
    <cellStyle name="M_para Bruno 5" xfId="1626" xr:uid="{00000000-0005-0000-0000-00003E0D0000}"/>
    <cellStyle name="M_para Bruno_Novos quadros - SBSA" xfId="1627" xr:uid="{00000000-0005-0000-0000-00003F0D0000}"/>
    <cellStyle name="M_para Bruno_Novos quadros - SBSA 2" xfId="1628" xr:uid="{00000000-0005-0000-0000-0000400D0000}"/>
    <cellStyle name="M_para Bruno_Novos quadros - SBSA 2 2" xfId="1629" xr:uid="{00000000-0005-0000-0000-0000410D0000}"/>
    <cellStyle name="M_para Bruno_Novos quadros - SBSA 3" xfId="1630" xr:uid="{00000000-0005-0000-0000-0000420D0000}"/>
    <cellStyle name="M_para Bruno_ODB_Quadros_ 8ª versão" xfId="1631" xr:uid="{00000000-0005-0000-0000-0000430D0000}"/>
    <cellStyle name="M_para Bruno_ODB_Quadros_ 8ª versão 2" xfId="1632" xr:uid="{00000000-0005-0000-0000-0000440D0000}"/>
    <cellStyle name="M_para Bruno_ODB_Quadros_ 8ª versão 2 2" xfId="1633" xr:uid="{00000000-0005-0000-0000-0000450D0000}"/>
    <cellStyle name="M_para Bruno_ODB_Quadros_ 8ª versão 3" xfId="1634" xr:uid="{00000000-0005-0000-0000-0000460D0000}"/>
    <cellStyle name="M_para Bruno_Quadros Relat PwC Jaguaribe dez08 e dez07 v1" xfId="1635" xr:uid="{00000000-0005-0000-0000-0000470D0000}"/>
    <cellStyle name="M_para Bruno_Quadros Relat PwC Jaguaribe dez08 e dez07 v1 2" xfId="1636" xr:uid="{00000000-0005-0000-0000-0000480D0000}"/>
    <cellStyle name="M_para Bruno_Quadros Relat PwC Jaguaribe dez08 e dez07 v1 2 2" xfId="1637" xr:uid="{00000000-0005-0000-0000-0000490D0000}"/>
    <cellStyle name="M_para Bruno_Quadros Relat PwC Jaguaribe dez08 e dez07 v1 3" xfId="1638" xr:uid="{00000000-0005-0000-0000-00004A0D0000}"/>
    <cellStyle name="M_para Bruno1" xfId="1639" xr:uid="{00000000-0005-0000-0000-00004B0D0000}"/>
    <cellStyle name="M_para Bruno1 2" xfId="1640" xr:uid="{00000000-0005-0000-0000-00004C0D0000}"/>
    <cellStyle name="M_para Bruno1 2 2" xfId="1641" xr:uid="{00000000-0005-0000-0000-00004D0D0000}"/>
    <cellStyle name="M_para Bruno1 3" xfId="1642" xr:uid="{00000000-0005-0000-0000-00004E0D0000}"/>
    <cellStyle name="M_para Bruno1 4" xfId="1643" xr:uid="{00000000-0005-0000-0000-00004F0D0000}"/>
    <cellStyle name="M_para Bruno1_Novos quadros - SBSA" xfId="1644" xr:uid="{00000000-0005-0000-0000-0000500D0000}"/>
    <cellStyle name="M_para Bruno1_Novos quadros - SBSA 2" xfId="1645" xr:uid="{00000000-0005-0000-0000-0000510D0000}"/>
    <cellStyle name="M_para Bruno1_Novos quadros - SBSA 2 2" xfId="1646" xr:uid="{00000000-0005-0000-0000-0000520D0000}"/>
    <cellStyle name="M_para Bruno1_Novos quadros - SBSA 3" xfId="1647" xr:uid="{00000000-0005-0000-0000-0000530D0000}"/>
    <cellStyle name="M_para Bruno1_ODB_Quadros_ 8ª versão" xfId="1648" xr:uid="{00000000-0005-0000-0000-0000540D0000}"/>
    <cellStyle name="M_para Bruno1_ODB_Quadros_ 8ª versão 2" xfId="1649" xr:uid="{00000000-0005-0000-0000-0000550D0000}"/>
    <cellStyle name="M_para Bruno1_ODB_Quadros_ 8ª versão 2 2" xfId="1650" xr:uid="{00000000-0005-0000-0000-0000560D0000}"/>
    <cellStyle name="M_para Bruno1_ODB_Quadros_ 8ª versão 3" xfId="1651" xr:uid="{00000000-0005-0000-0000-0000570D0000}"/>
    <cellStyle name="M_para Bruno1_Quadros Relat PwC Jaguaribe dez08 e dez07 v1" xfId="1652" xr:uid="{00000000-0005-0000-0000-0000580D0000}"/>
    <cellStyle name="M_para Bruno1_Quadros Relat PwC Jaguaribe dez08 e dez07 v1 2" xfId="1653" xr:uid="{00000000-0005-0000-0000-0000590D0000}"/>
    <cellStyle name="M_para Bruno1_Quadros Relat PwC Jaguaribe dez08 e dez07 v1 2 2" xfId="1654" xr:uid="{00000000-0005-0000-0000-00005A0D0000}"/>
    <cellStyle name="M_para Bruno1_Quadros Relat PwC Jaguaribe dez08 e dez07 v1 3" xfId="1655" xr:uid="{00000000-0005-0000-0000-00005B0D0000}"/>
    <cellStyle name="M_Partes relac Consl " xfId="1656" xr:uid="{00000000-0005-0000-0000-00005C0D0000}"/>
    <cellStyle name="M_Partes relac Consl  2" xfId="1657" xr:uid="{00000000-0005-0000-0000-00005D0D0000}"/>
    <cellStyle name="M_Partes relac Consl  2 2" xfId="1658" xr:uid="{00000000-0005-0000-0000-00005E0D0000}"/>
    <cellStyle name="M_Partes relac Consl  3" xfId="1659" xr:uid="{00000000-0005-0000-0000-00005F0D0000}"/>
    <cellStyle name="M_Participação ODB" xfId="1660" xr:uid="{00000000-0005-0000-0000-0000600D0000}"/>
    <cellStyle name="M_Participação ODB 2" xfId="1661" xr:uid="{00000000-0005-0000-0000-0000610D0000}"/>
    <cellStyle name="M_Participação ODB 2 2" xfId="1662" xr:uid="{00000000-0005-0000-0000-0000620D0000}"/>
    <cellStyle name="M_Participação ODB 3" xfId="1663" xr:uid="{00000000-0005-0000-0000-0000630D0000}"/>
    <cellStyle name="M_pendencia braskem" xfId="1664" xr:uid="{00000000-0005-0000-0000-0000640D0000}"/>
    <cellStyle name="M_pendencia braskem 2" xfId="1665" xr:uid="{00000000-0005-0000-0000-0000650D0000}"/>
    <cellStyle name="M_pendencia braskem 2 2" xfId="1666" xr:uid="{00000000-0005-0000-0000-0000660D0000}"/>
    <cellStyle name="M_pendencia braskem 3" xfId="1667" xr:uid="{00000000-0005-0000-0000-0000670D0000}"/>
    <cellStyle name="M_pendencia braskem 4" xfId="1668" xr:uid="{00000000-0005-0000-0000-0000680D0000}"/>
    <cellStyle name="M_pendencia braskem_Novos quadros - SBSA" xfId="1669" xr:uid="{00000000-0005-0000-0000-0000690D0000}"/>
    <cellStyle name="M_pendencia braskem_Novos quadros - SBSA 2" xfId="1670" xr:uid="{00000000-0005-0000-0000-00006A0D0000}"/>
    <cellStyle name="M_pendencia braskem_Novos quadros - SBSA 2 2" xfId="1671" xr:uid="{00000000-0005-0000-0000-00006B0D0000}"/>
    <cellStyle name="M_pendencia braskem_Novos quadros - SBSA 3" xfId="1672" xr:uid="{00000000-0005-0000-0000-00006C0D0000}"/>
    <cellStyle name="M_pendencia braskem_ODB_Quadros_ 8ª versão" xfId="1673" xr:uid="{00000000-0005-0000-0000-00006D0D0000}"/>
    <cellStyle name="M_pendencia braskem_ODB_Quadros_ 8ª versão 2" xfId="1674" xr:uid="{00000000-0005-0000-0000-00006E0D0000}"/>
    <cellStyle name="M_pendencia braskem_ODB_Quadros_ 8ª versão 2 2" xfId="1675" xr:uid="{00000000-0005-0000-0000-00006F0D0000}"/>
    <cellStyle name="M_pendencia braskem_ODB_Quadros_ 8ª versão 3" xfId="1676" xr:uid="{00000000-0005-0000-0000-0000700D0000}"/>
    <cellStyle name="M_pendencia braskem_Quadros Relat PwC Jaguaribe dez08 e dez07 v1" xfId="1677" xr:uid="{00000000-0005-0000-0000-0000710D0000}"/>
    <cellStyle name="M_pendencia braskem_Quadros Relat PwC Jaguaribe dez08 e dez07 v1 2" xfId="1678" xr:uid="{00000000-0005-0000-0000-0000720D0000}"/>
    <cellStyle name="M_pendencia braskem_Quadros Relat PwC Jaguaribe dez08 e dez07 v1 2 2" xfId="1679" xr:uid="{00000000-0005-0000-0000-0000730D0000}"/>
    <cellStyle name="M_pendencia braskem_Quadros Relat PwC Jaguaribe dez08 e dez07 v1 3" xfId="1680" xr:uid="{00000000-0005-0000-0000-0000740D0000}"/>
    <cellStyle name="M_Petroflex_Valuation 09_novos invest" xfId="1681" xr:uid="{00000000-0005-0000-0000-0000750D0000}"/>
    <cellStyle name="M_Petroflex_Valuation 09_novos invest 2" xfId="1682" xr:uid="{00000000-0005-0000-0000-0000760D0000}"/>
    <cellStyle name="M_Petroflex_Valuation 09_novos invest 3" xfId="1683" xr:uid="{00000000-0005-0000-0000-0000770D0000}"/>
    <cellStyle name="M_Petroflex_Valuation 09_novos invest 4" xfId="1684" xr:uid="{00000000-0005-0000-0000-0000780D0000}"/>
    <cellStyle name="M_Petroflex_Valuation 09_novos invest_Consolidado Angola_Mineração_Com_2007" xfId="1685" xr:uid="{00000000-0005-0000-0000-0000790D0000}"/>
    <cellStyle name="M_Petroflex_Valuation 09_novos invest_Consolidado Angola_Mineração_Com_2007 2" xfId="1686" xr:uid="{00000000-0005-0000-0000-00007A0D0000}"/>
    <cellStyle name="M_Petroflex_Valuation 09_novos invest_Consolidado Angola_Mineração_Com_2007 3" xfId="1687" xr:uid="{00000000-0005-0000-0000-00007B0D0000}"/>
    <cellStyle name="M_Petroflex_Valuation 09_novos invest_Consolidado Angola_Mineração_Com_2007 4" xfId="1688" xr:uid="{00000000-0005-0000-0000-00007C0D0000}"/>
    <cellStyle name="M_Petroflex_Valuation 09_novos invest_Consolidado Angola_Mineração_SDM" xfId="1689" xr:uid="{00000000-0005-0000-0000-00007D0D0000}"/>
    <cellStyle name="M_Petroflex_Valuation 09_novos invest_Consolidado Angola_Mineração_SDM 2" xfId="1690" xr:uid="{00000000-0005-0000-0000-00007E0D0000}"/>
    <cellStyle name="M_Petroflex_Valuation 09_novos invest_Consolidado Angola_Mineração_SDM 3" xfId="1691" xr:uid="{00000000-0005-0000-0000-00007F0D0000}"/>
    <cellStyle name="M_Petroflex_Valuation 09_novos invest_Consolidado Angola_Mineração_SDM 4" xfId="1692" xr:uid="{00000000-0005-0000-0000-0000800D0000}"/>
    <cellStyle name="M_Petroflex_Valuation 09_novos invest_Consolidado Angola_Outros" xfId="1693" xr:uid="{00000000-0005-0000-0000-0000810D0000}"/>
    <cellStyle name="M_Petroflex_Valuation 09_novos invest_Consolidado Angola_Outros 2" xfId="1694" xr:uid="{00000000-0005-0000-0000-0000820D0000}"/>
    <cellStyle name="M_Petroflex_Valuation 09_novos invest_Consolidado Angola_Outros 3" xfId="1695" xr:uid="{00000000-0005-0000-0000-0000830D0000}"/>
    <cellStyle name="M_Petroflex_Valuation 09_novos invest_Consolidado Angola_Outros 4" xfId="1696" xr:uid="{00000000-0005-0000-0000-0000840D0000}"/>
    <cellStyle name="M_Petroflex_Valuation 09_novos invest_Consolidado Angola_Outros_com_2007" xfId="1697" xr:uid="{00000000-0005-0000-0000-0000850D0000}"/>
    <cellStyle name="M_Petroflex_Valuation 09_novos invest_Consolidado Angola_Outros_com_2007 2" xfId="1698" xr:uid="{00000000-0005-0000-0000-0000860D0000}"/>
    <cellStyle name="M_Petroflex_Valuation 09_novos invest_Consolidado Angola_Outros_com_2007 3" xfId="1699" xr:uid="{00000000-0005-0000-0000-0000870D0000}"/>
    <cellStyle name="M_Petroflex_Valuation 09_novos invest_Consolidado Angola_Outros_com_2007 4" xfId="1700" xr:uid="{00000000-0005-0000-0000-0000880D0000}"/>
    <cellStyle name="M_Petroflex_Valuation 09_novos invest_Mascara Relatorio 2008 - Cópia" xfId="1701" xr:uid="{00000000-0005-0000-0000-0000890D0000}"/>
    <cellStyle name="M_Petroflex_Valuation 09_novos invest_Mascara Relatorio 2008 - Cópia 2" xfId="1702" xr:uid="{00000000-0005-0000-0000-00008A0D0000}"/>
    <cellStyle name="M_Petroflex_Valuation 09_novos invest_Mascara Relatorio 2008 - Cópia 3" xfId="1703" xr:uid="{00000000-0005-0000-0000-00008B0D0000}"/>
    <cellStyle name="M_Petroflex_Valuation 09_novos invest_Mascara Relatorio 2008 - Cópia 4" xfId="1704" xr:uid="{00000000-0005-0000-0000-00008C0D0000}"/>
    <cellStyle name="M_Polibrasil_LP" xfId="1705" xr:uid="{00000000-0005-0000-0000-00008D0D0000}"/>
    <cellStyle name="M_Polibrasil_LP 2" xfId="1706" xr:uid="{00000000-0005-0000-0000-00008E0D0000}"/>
    <cellStyle name="M_Polibrasil_LP 3" xfId="1707" xr:uid="{00000000-0005-0000-0000-00008F0D0000}"/>
    <cellStyle name="M_Polibrasil_LP 4" xfId="1708" xr:uid="{00000000-0005-0000-0000-0000900D0000}"/>
    <cellStyle name="M_Polibrasil_LP_Consolidado Angola_Mineração_Com_2007" xfId="1709" xr:uid="{00000000-0005-0000-0000-0000910D0000}"/>
    <cellStyle name="M_Polibrasil_LP_Consolidado Angola_Mineração_Com_2007 2" xfId="1710" xr:uid="{00000000-0005-0000-0000-0000920D0000}"/>
    <cellStyle name="M_Polibrasil_LP_Consolidado Angola_Mineração_Com_2007 3" xfId="1711" xr:uid="{00000000-0005-0000-0000-0000930D0000}"/>
    <cellStyle name="M_Polibrasil_LP_Consolidado Angola_Mineração_Com_2007 4" xfId="1712" xr:uid="{00000000-0005-0000-0000-0000940D0000}"/>
    <cellStyle name="M_Polibrasil_LP_Consolidado Angola_Mineração_SDM" xfId="1713" xr:uid="{00000000-0005-0000-0000-0000950D0000}"/>
    <cellStyle name="M_Polibrasil_LP_Consolidado Angola_Mineração_SDM 2" xfId="1714" xr:uid="{00000000-0005-0000-0000-0000960D0000}"/>
    <cellStyle name="M_Polibrasil_LP_Consolidado Angola_Mineração_SDM 3" xfId="1715" xr:uid="{00000000-0005-0000-0000-0000970D0000}"/>
    <cellStyle name="M_Polibrasil_LP_Consolidado Angola_Mineração_SDM 4" xfId="1716" xr:uid="{00000000-0005-0000-0000-0000980D0000}"/>
    <cellStyle name="M_Polibrasil_LP_Consolidado Angola_Outros" xfId="1717" xr:uid="{00000000-0005-0000-0000-0000990D0000}"/>
    <cellStyle name="M_Polibrasil_LP_Consolidado Angola_Outros 2" xfId="1718" xr:uid="{00000000-0005-0000-0000-00009A0D0000}"/>
    <cellStyle name="M_Polibrasil_LP_Consolidado Angola_Outros 3" xfId="1719" xr:uid="{00000000-0005-0000-0000-00009B0D0000}"/>
    <cellStyle name="M_Polibrasil_LP_Consolidado Angola_Outros 4" xfId="1720" xr:uid="{00000000-0005-0000-0000-00009C0D0000}"/>
    <cellStyle name="M_Polibrasil_LP_Consolidado Angola_Outros_com_2007" xfId="1721" xr:uid="{00000000-0005-0000-0000-00009D0D0000}"/>
    <cellStyle name="M_Polibrasil_LP_Consolidado Angola_Outros_com_2007 2" xfId="1722" xr:uid="{00000000-0005-0000-0000-00009E0D0000}"/>
    <cellStyle name="M_Polibrasil_LP_Consolidado Angola_Outros_com_2007 3" xfId="1723" xr:uid="{00000000-0005-0000-0000-00009F0D0000}"/>
    <cellStyle name="M_Polibrasil_LP_Consolidado Angola_Outros_com_2007 4" xfId="1724" xr:uid="{00000000-0005-0000-0000-0000A00D0000}"/>
    <cellStyle name="M_Polibrasil_LP_Mascara Relatorio 2008 - Cópia" xfId="1725" xr:uid="{00000000-0005-0000-0000-0000A10D0000}"/>
    <cellStyle name="M_Polibrasil_LP_Mascara Relatorio 2008 - Cópia 2" xfId="1726" xr:uid="{00000000-0005-0000-0000-0000A20D0000}"/>
    <cellStyle name="M_Polibrasil_LP_Mascara Relatorio 2008 - Cópia 3" xfId="1727" xr:uid="{00000000-0005-0000-0000-0000A30D0000}"/>
    <cellStyle name="M_Polibrasil_LP_Mascara Relatorio 2008 - Cópia 4" xfId="1728" xr:uid="{00000000-0005-0000-0000-0000A40D0000}"/>
    <cellStyle name="M_quadros - OEA v3" xfId="1729" xr:uid="{00000000-0005-0000-0000-0000A50D0000}"/>
    <cellStyle name="M_quadros - OEA v3 2" xfId="1730" xr:uid="{00000000-0005-0000-0000-0000A60D0000}"/>
    <cellStyle name="M_quadros - OEA v3 2 2" xfId="1731" xr:uid="{00000000-0005-0000-0000-0000A70D0000}"/>
    <cellStyle name="M_quadros - OEA v3 3" xfId="1732" xr:uid="{00000000-0005-0000-0000-0000A80D0000}"/>
    <cellStyle name="M_quadros - OEA v4" xfId="1733" xr:uid="{00000000-0005-0000-0000-0000A90D0000}"/>
    <cellStyle name="M_quadros - OEA v4 2" xfId="1734" xr:uid="{00000000-0005-0000-0000-0000AA0D0000}"/>
    <cellStyle name="M_quadros - OEA v4 2 2" xfId="1735" xr:uid="{00000000-0005-0000-0000-0000AB0D0000}"/>
    <cellStyle name="M_quadros - OEA v4 3" xfId="1736" xr:uid="{00000000-0005-0000-0000-0000AC0D0000}"/>
    <cellStyle name="M_quadros acessórios" xfId="1737" xr:uid="{00000000-0005-0000-0000-0000AD0D0000}"/>
    <cellStyle name="M_quadros acessórios 2" xfId="1738" xr:uid="{00000000-0005-0000-0000-0000AE0D0000}"/>
    <cellStyle name="M_quadros acessórios 2 2" xfId="1739" xr:uid="{00000000-0005-0000-0000-0000AF0D0000}"/>
    <cellStyle name="M_quadros acessórios 3" xfId="1740" xr:uid="{00000000-0005-0000-0000-0000B00D0000}"/>
    <cellStyle name="M_quadros acessórios 4" xfId="1741" xr:uid="{00000000-0005-0000-0000-0000B10D0000}"/>
    <cellStyle name="M_quadros acessórios_Novos quadros - SBSA" xfId="1742" xr:uid="{00000000-0005-0000-0000-0000B20D0000}"/>
    <cellStyle name="M_quadros acessórios_Novos quadros - SBSA 2" xfId="1743" xr:uid="{00000000-0005-0000-0000-0000B30D0000}"/>
    <cellStyle name="M_quadros acessórios_Novos quadros - SBSA 2 2" xfId="1744" xr:uid="{00000000-0005-0000-0000-0000B40D0000}"/>
    <cellStyle name="M_quadros acessórios_Novos quadros - SBSA 3" xfId="1745" xr:uid="{00000000-0005-0000-0000-0000B50D0000}"/>
    <cellStyle name="M_quadros acessórios_ODB_Quadros_ 8ª versão" xfId="1746" xr:uid="{00000000-0005-0000-0000-0000B60D0000}"/>
    <cellStyle name="M_quadros acessórios_ODB_Quadros_ 8ª versão 2" xfId="1747" xr:uid="{00000000-0005-0000-0000-0000B70D0000}"/>
    <cellStyle name="M_quadros acessórios_ODB_Quadros_ 8ª versão 2 2" xfId="1748" xr:uid="{00000000-0005-0000-0000-0000B80D0000}"/>
    <cellStyle name="M_quadros acessórios_ODB_Quadros_ 8ª versão 3" xfId="1749" xr:uid="{00000000-0005-0000-0000-0000B90D0000}"/>
    <cellStyle name="M_quadros acessórios_Quadros Relat PwC Jaguaribe dez08 e dez07 v1" xfId="1750" xr:uid="{00000000-0005-0000-0000-0000BA0D0000}"/>
    <cellStyle name="M_quadros acessórios_Quadros Relat PwC Jaguaribe dez08 e dez07 v1 2" xfId="1751" xr:uid="{00000000-0005-0000-0000-0000BB0D0000}"/>
    <cellStyle name="M_quadros acessórios_Quadros Relat PwC Jaguaribe dez08 e dez07 v1 2 2" xfId="1752" xr:uid="{00000000-0005-0000-0000-0000BC0D0000}"/>
    <cellStyle name="M_quadros acessórios_Quadros Relat PwC Jaguaribe dez08 e dez07 v1 3" xfId="1753" xr:uid="{00000000-0005-0000-0000-0000BD0D0000}"/>
    <cellStyle name="M_quadros OII Consolidado_ dez07_portugues" xfId="1754" xr:uid="{00000000-0005-0000-0000-0000BE0D0000}"/>
    <cellStyle name="M_quadros OII Consolidado_ dez07_portugues 2" xfId="1755" xr:uid="{00000000-0005-0000-0000-0000BF0D0000}"/>
    <cellStyle name="M_quadros OII Consolidado_ dez07_portugues 2 2" xfId="1756" xr:uid="{00000000-0005-0000-0000-0000C00D0000}"/>
    <cellStyle name="M_quadros OII Consolidado_ dez07_portugues 3" xfId="1757" xr:uid="{00000000-0005-0000-0000-0000C10D0000}"/>
    <cellStyle name="M_quadros OII Consolidado_ dez07_portugues 4" xfId="1758" xr:uid="{00000000-0005-0000-0000-0000C20D0000}"/>
    <cellStyle name="M_quadros OII Consolidado_ dez07_portugues_ATUAL" xfId="1759" xr:uid="{00000000-0005-0000-0000-0000C30D0000}"/>
    <cellStyle name="M_quadros OII Consolidado_ dez07_portugues_ATUAL 2" xfId="1760" xr:uid="{00000000-0005-0000-0000-0000C40D0000}"/>
    <cellStyle name="M_quadros OII Consolidado_ dez07_portugues_ATUAL 2 2" xfId="1761" xr:uid="{00000000-0005-0000-0000-0000C50D0000}"/>
    <cellStyle name="M_quadros OII Consolidado_ dez07_portugues_ATUAL 3" xfId="1762" xr:uid="{00000000-0005-0000-0000-0000C60D0000}"/>
    <cellStyle name="M_quadros OII Consolidado_ dez07_portugues_ATUAL 4" xfId="1763" xr:uid="{00000000-0005-0000-0000-0000C70D0000}"/>
    <cellStyle name="M_quadros OII Consolidado_ jun07_portugues" xfId="1764" xr:uid="{00000000-0005-0000-0000-0000C80D0000}"/>
    <cellStyle name="M_quadros OII Consolidado_ jun07_portugues 2" xfId="1765" xr:uid="{00000000-0005-0000-0000-0000C90D0000}"/>
    <cellStyle name="M_quadros OII Consolidado_ jun07_portugues 2 2" xfId="1766" xr:uid="{00000000-0005-0000-0000-0000CA0D0000}"/>
    <cellStyle name="M_quadros OII Consolidado_ jun07_portugues 3" xfId="1767" xr:uid="{00000000-0005-0000-0000-0000CB0D0000}"/>
    <cellStyle name="M_quadros OII Consolidado_ jun07_portugues 4" xfId="1768" xr:uid="{00000000-0005-0000-0000-0000CC0D0000}"/>
    <cellStyle name="M_quadros OII Consolidado_ jun07_portugues_Novos quadros - SBSA" xfId="1769" xr:uid="{00000000-0005-0000-0000-0000CD0D0000}"/>
    <cellStyle name="M_quadros OII Consolidado_ jun07_portugues_Novos quadros - SBSA 2" xfId="1770" xr:uid="{00000000-0005-0000-0000-0000CE0D0000}"/>
    <cellStyle name="M_quadros OII Consolidado_ jun07_portugues_Novos quadros - SBSA 2 2" xfId="1771" xr:uid="{00000000-0005-0000-0000-0000CF0D0000}"/>
    <cellStyle name="M_quadros OII Consolidado_ jun07_portugues_Novos quadros - SBSA 3" xfId="1772" xr:uid="{00000000-0005-0000-0000-0000D00D0000}"/>
    <cellStyle name="M_quadros OII Consolidado_ jun07_portugues_ODB_Quadros_ 8ª versão" xfId="1773" xr:uid="{00000000-0005-0000-0000-0000D10D0000}"/>
    <cellStyle name="M_quadros OII Consolidado_ jun07_portugues_ODB_Quadros_ 8ª versão 2" xfId="1774" xr:uid="{00000000-0005-0000-0000-0000D20D0000}"/>
    <cellStyle name="M_quadros OII Consolidado_ jun07_portugues_ODB_Quadros_ 8ª versão 2 2" xfId="1775" xr:uid="{00000000-0005-0000-0000-0000D30D0000}"/>
    <cellStyle name="M_quadros OII Consolidado_ jun07_portugues_ODB_Quadros_ 8ª versão 3" xfId="1776" xr:uid="{00000000-0005-0000-0000-0000D40D0000}"/>
    <cellStyle name="M_quadros OII Consolidado_ jun07_portugues_Quadros Relat PwC Jaguaribe dez08 e dez07 v1" xfId="1777" xr:uid="{00000000-0005-0000-0000-0000D50D0000}"/>
    <cellStyle name="M_quadros OII Consolidado_ jun07_portugues_Quadros Relat PwC Jaguaribe dez08 e dez07 v1 2" xfId="1778" xr:uid="{00000000-0005-0000-0000-0000D60D0000}"/>
    <cellStyle name="M_quadros OII Consolidado_ jun07_portugues_Quadros Relat PwC Jaguaribe dez08 e dez07 v1 2 2" xfId="1779" xr:uid="{00000000-0005-0000-0000-0000D70D0000}"/>
    <cellStyle name="M_quadros OII Consolidado_ jun07_portugues_Quadros Relat PwC Jaguaribe dez08 e dez07 v1 3" xfId="1780" xr:uid="{00000000-0005-0000-0000-0000D80D0000}"/>
    <cellStyle name="M_Quadros Relat PwC Jaguaribe dez08 e dez07 v1" xfId="1781" xr:uid="{00000000-0005-0000-0000-0000D90D0000}"/>
    <cellStyle name="M_Quadros Relat PwC Jaguaribe dez08 e dez07 v1 2" xfId="1782" xr:uid="{00000000-0005-0000-0000-0000DA0D0000}"/>
    <cellStyle name="M_Quadros Relat PwC Jaguaribe dez08 e dez07 v1 2 2" xfId="1783" xr:uid="{00000000-0005-0000-0000-0000DB0D0000}"/>
    <cellStyle name="M_Quadros Relat PwC Jaguaribe dez08 e dez07 v1 3" xfId="1784" xr:uid="{00000000-0005-0000-0000-0000DC0D0000}"/>
    <cellStyle name="M_Quadros Relat PwC OEA Portugues dez08" xfId="1785" xr:uid="{00000000-0005-0000-0000-0000DD0D0000}"/>
    <cellStyle name="M_Quadros Relat PwC OEA Portugues dez08 2" xfId="1786" xr:uid="{00000000-0005-0000-0000-0000DE0D0000}"/>
    <cellStyle name="M_Quadros Relat PwC OEA Portugues dez08 2 2" xfId="1787" xr:uid="{00000000-0005-0000-0000-0000DF0D0000}"/>
    <cellStyle name="M_Quadros Relat PwC OEA Portugues dez08 3" xfId="1788" xr:uid="{00000000-0005-0000-0000-0000E00D0000}"/>
    <cellStyle name="M_Quadros Relat PwC OII Portugues dez08 e dez07 v5" xfId="1789" xr:uid="{00000000-0005-0000-0000-0000E10D0000}"/>
    <cellStyle name="M_Quadros Relat PwC OII Portugues dez08 e dez07 v5 2" xfId="1790" xr:uid="{00000000-0005-0000-0000-0000E20D0000}"/>
    <cellStyle name="M_Quadros Relat PwC OII Portugues dez08 e dez07 v5 2 2" xfId="1791" xr:uid="{00000000-0005-0000-0000-0000E30D0000}"/>
    <cellStyle name="M_Quadros Relat PwC OII Portugues dez08 e dez07 v5 3" xfId="1792" xr:uid="{00000000-0005-0000-0000-0000E40D0000}"/>
    <cellStyle name="M_Quadros Relat PWC OII Portugues jun07" xfId="1793" xr:uid="{00000000-0005-0000-0000-0000E50D0000}"/>
    <cellStyle name="M_Quadros Relat PWC OII Portugues jun07 2" xfId="1794" xr:uid="{00000000-0005-0000-0000-0000E60D0000}"/>
    <cellStyle name="M_Quadros Relat PWC OII Portugues jun07 2 2" xfId="1795" xr:uid="{00000000-0005-0000-0000-0000E70D0000}"/>
    <cellStyle name="M_Quadros Relat PWC OII Portugues jun07 3" xfId="1796" xr:uid="{00000000-0005-0000-0000-0000E80D0000}"/>
    <cellStyle name="M_Quadros Relat PWC OII Portugues jun07 4" xfId="1797" xr:uid="{00000000-0005-0000-0000-0000E90D0000}"/>
    <cellStyle name="M_Quadros Relat PWC OII Portugues jun07_Novos quadros - SBSA" xfId="1798" xr:uid="{00000000-0005-0000-0000-0000EA0D0000}"/>
    <cellStyle name="M_Quadros Relat PWC OII Portugues jun07_Novos quadros - SBSA 2" xfId="1799" xr:uid="{00000000-0005-0000-0000-0000EB0D0000}"/>
    <cellStyle name="M_Quadros Relat PWC OII Portugues jun07_Novos quadros - SBSA 2 2" xfId="1800" xr:uid="{00000000-0005-0000-0000-0000EC0D0000}"/>
    <cellStyle name="M_Quadros Relat PWC OII Portugues jun07_Novos quadros - SBSA 3" xfId="1801" xr:uid="{00000000-0005-0000-0000-0000ED0D0000}"/>
    <cellStyle name="M_Quadros Relat PWC OII Portugues jun07_ODB_Quadros_ 8ª versão" xfId="1802" xr:uid="{00000000-0005-0000-0000-0000EE0D0000}"/>
    <cellStyle name="M_Quadros Relat PWC OII Portugues jun07_ODB_Quadros_ 8ª versão 2" xfId="1803" xr:uid="{00000000-0005-0000-0000-0000EF0D0000}"/>
    <cellStyle name="M_Quadros Relat PWC OII Portugues jun07_ODB_Quadros_ 8ª versão 2 2" xfId="1804" xr:uid="{00000000-0005-0000-0000-0000F00D0000}"/>
    <cellStyle name="M_Quadros Relat PWC OII Portugues jun07_ODB_Quadros_ 8ª versão 3" xfId="1805" xr:uid="{00000000-0005-0000-0000-0000F10D0000}"/>
    <cellStyle name="M_Quadros Relat PWC OII Portugues jun07_Quadros Relat PwC Jaguaribe dez08 e dez07 v1" xfId="1806" xr:uid="{00000000-0005-0000-0000-0000F20D0000}"/>
    <cellStyle name="M_Quadros Relat PWC OII Portugues jun07_Quadros Relat PwC Jaguaribe dez08 e dez07 v1 2" xfId="1807" xr:uid="{00000000-0005-0000-0000-0000F30D0000}"/>
    <cellStyle name="M_Quadros Relat PWC OII Portugues jun07_Quadros Relat PwC Jaguaribe dez08 e dez07 v1 2 2" xfId="1808" xr:uid="{00000000-0005-0000-0000-0000F40D0000}"/>
    <cellStyle name="M_Quadros Relat PWC OII Portugues jun07_Quadros Relat PwC Jaguaribe dez08 e dez07 v1 3" xfId="1809" xr:uid="{00000000-0005-0000-0000-0000F50D0000}"/>
    <cellStyle name="M_Quadros Relat PWC OII Portugues jun07-4" xfId="1810" xr:uid="{00000000-0005-0000-0000-0000F60D0000}"/>
    <cellStyle name="M_Quadros Relat PWC OII Portugues jun07-4 2" xfId="1811" xr:uid="{00000000-0005-0000-0000-0000F70D0000}"/>
    <cellStyle name="M_Quadros Relat PWC OII Portugues jun07-4 2 2" xfId="1812" xr:uid="{00000000-0005-0000-0000-0000F80D0000}"/>
    <cellStyle name="M_Quadros Relat PWC OII Portugues jun07-4 3" xfId="1813" xr:uid="{00000000-0005-0000-0000-0000F90D0000}"/>
    <cellStyle name="M_Quadros Relat PWC OII Portugues jun07-4 4" xfId="1814" xr:uid="{00000000-0005-0000-0000-0000FA0D0000}"/>
    <cellStyle name="M_Quadros Relat PwC OII Portugues jun08" xfId="1815" xr:uid="{00000000-0005-0000-0000-0000FB0D0000}"/>
    <cellStyle name="M_Quadros Relat PwC OII Portugues jun08 2" xfId="1816" xr:uid="{00000000-0005-0000-0000-0000FC0D0000}"/>
    <cellStyle name="M_Quadros Relat PwC OII Portugues jun08 2 2" xfId="1817" xr:uid="{00000000-0005-0000-0000-0000FD0D0000}"/>
    <cellStyle name="M_Quadros Relat PwC OII Portugues jun08 3" xfId="1818" xr:uid="{00000000-0005-0000-0000-0000FE0D0000}"/>
    <cellStyle name="M_Quadros Relat PwC OII Portugues jun08 e dez07" xfId="1819" xr:uid="{00000000-0005-0000-0000-0000FF0D0000}"/>
    <cellStyle name="M_Quadros Relat PwC OII Portugues jun08 e dez07 2" xfId="1820" xr:uid="{00000000-0005-0000-0000-0000000E0000}"/>
    <cellStyle name="M_Quadros Relat PwC OII Portugues jun08 e dez07 2 2" xfId="1821" xr:uid="{00000000-0005-0000-0000-0000010E0000}"/>
    <cellStyle name="M_Quadros Relat PwC OII Portugues jun08 e dez07 3" xfId="1822" xr:uid="{00000000-0005-0000-0000-0000020E0000}"/>
    <cellStyle name="M_Quadros Relat PwC OII Portugues jun08 e dez07_Quadros Relat PwC Jaguaribe dez08 e dez07 v1" xfId="1823" xr:uid="{00000000-0005-0000-0000-0000030E0000}"/>
    <cellStyle name="M_Quadros Relat PwC OII Portugues jun08 e dez07_Quadros Relat PwC Jaguaribe dez08 e dez07 v1 2" xfId="1824" xr:uid="{00000000-0005-0000-0000-0000040E0000}"/>
    <cellStyle name="M_Quadros Relat PwC OII Portugues jun08 e dez07_Quadros Relat PwC Jaguaribe dez08 e dez07 v1 2 2" xfId="1825" xr:uid="{00000000-0005-0000-0000-0000050E0000}"/>
    <cellStyle name="M_Quadros Relat PwC OII Portugues jun08 e dez07_Quadros Relat PwC Jaguaribe dez08 e dez07 v1 3" xfId="1826" xr:uid="{00000000-0005-0000-0000-0000060E0000}"/>
    <cellStyle name="M_Quadros Relat PwC OII Portugues jun08_Quadros Relat PwC Jaguaribe dez08 e dez07 v1" xfId="1827" xr:uid="{00000000-0005-0000-0000-0000070E0000}"/>
    <cellStyle name="M_Quadros Relat PwC OII Portugues jun08_Quadros Relat PwC Jaguaribe dez08 e dez07 v1 2" xfId="1828" xr:uid="{00000000-0005-0000-0000-0000080E0000}"/>
    <cellStyle name="M_Quadros Relat PwC OII Portugues jun08_Quadros Relat PwC Jaguaribe dez08 e dez07 v1 2 2" xfId="1829" xr:uid="{00000000-0005-0000-0000-0000090E0000}"/>
    <cellStyle name="M_Quadros Relat PwC OII Portugues jun08_Quadros Relat PwC Jaguaribe dez08 e dez07 v1 3" xfId="1830" xr:uid="{00000000-0005-0000-0000-00000A0E0000}"/>
    <cellStyle name="M_Quadros Relat PWC OII Portugues out07-3º versão (Odb)" xfId="1831" xr:uid="{00000000-0005-0000-0000-00000B0E0000}"/>
    <cellStyle name="M_Quadros Relat PWC OII Portugues out07-3º versão (Odb) 2" xfId="1832" xr:uid="{00000000-0005-0000-0000-00000C0E0000}"/>
    <cellStyle name="M_Quadros Relat PWC OII Portugues out07-3º versão (Odb) 2 2" xfId="1833" xr:uid="{00000000-0005-0000-0000-00000D0E0000}"/>
    <cellStyle name="M_Quadros Relat PWC OII Portugues out07-3º versão (Odb) 3" xfId="1834" xr:uid="{00000000-0005-0000-0000-00000E0E0000}"/>
    <cellStyle name="M_Quadros Relat PWC OII Portugues out07-3º versão (Odb) 4" xfId="1835" xr:uid="{00000000-0005-0000-0000-00000F0E0000}"/>
    <cellStyle name="M_Quadros SB " xfId="1836" xr:uid="{00000000-0005-0000-0000-0000100E0000}"/>
    <cellStyle name="M_Quadros SB  2" xfId="1837" xr:uid="{00000000-0005-0000-0000-0000110E0000}"/>
    <cellStyle name="M_Quadros SB  2 2" xfId="1838" xr:uid="{00000000-0005-0000-0000-0000120E0000}"/>
    <cellStyle name="M_Quadros SB  3" xfId="1839" xr:uid="{00000000-0005-0000-0000-0000130E0000}"/>
    <cellStyle name="M_Quadros SB 2v" xfId="1840" xr:uid="{00000000-0005-0000-0000-0000140E0000}"/>
    <cellStyle name="M_Quadros SB 2v 2" xfId="1841" xr:uid="{00000000-0005-0000-0000-0000150E0000}"/>
    <cellStyle name="M_Quadros SB 2v 2 2" xfId="1842" xr:uid="{00000000-0005-0000-0000-0000160E0000}"/>
    <cellStyle name="M_Quadros SB 2v 3" xfId="1843" xr:uid="{00000000-0005-0000-0000-0000170E0000}"/>
    <cellStyle name="M_Rio Claro_Quadros-dez09" xfId="1844" xr:uid="{00000000-0005-0000-0000-0000180E0000}"/>
    <cellStyle name="M_Rio Claro_Quadros-dez09 2" xfId="1845" xr:uid="{00000000-0005-0000-0000-0000190E0000}"/>
    <cellStyle name="M_Venc_Financ" xfId="1846" xr:uid="{00000000-0005-0000-0000-00001A0E0000}"/>
    <cellStyle name="M_Venc_Financ 2" xfId="1847" xr:uid="{00000000-0005-0000-0000-00001B0E0000}"/>
    <cellStyle name="M_Venc_Financ 2 2" xfId="1848" xr:uid="{00000000-0005-0000-0000-00001C0E0000}"/>
    <cellStyle name="M_Venc_Financ 3" xfId="1849" xr:uid="{00000000-0005-0000-0000-00001D0E0000}"/>
    <cellStyle name="M_WACC IPQ e CPS - Jan 05" xfId="1850" xr:uid="{00000000-0005-0000-0000-00001E0E0000}"/>
    <cellStyle name="M_WACC IPQ e CPS - Jan 05 2" xfId="1851" xr:uid="{00000000-0005-0000-0000-00001F0E0000}"/>
    <cellStyle name="M_WACC IPQ e CPS - Jan 05 3" xfId="1852" xr:uid="{00000000-0005-0000-0000-0000200E0000}"/>
    <cellStyle name="M_WACC IPQ e CPS - Jan 05 4" xfId="1853" xr:uid="{00000000-0005-0000-0000-0000210E0000}"/>
    <cellStyle name="M_WACC IPQ e CPS - Jan 05_Consolidado Angola_Mineração_Com_2007" xfId="1854" xr:uid="{00000000-0005-0000-0000-0000220E0000}"/>
    <cellStyle name="M_WACC IPQ e CPS - Jan 05_Consolidado Angola_Mineração_Com_2007 2" xfId="1855" xr:uid="{00000000-0005-0000-0000-0000230E0000}"/>
    <cellStyle name="M_WACC IPQ e CPS - Jan 05_Consolidado Angola_Mineração_Com_2007 3" xfId="1856" xr:uid="{00000000-0005-0000-0000-0000240E0000}"/>
    <cellStyle name="M_WACC IPQ e CPS - Jan 05_Consolidado Angola_Mineração_Com_2007 4" xfId="1857" xr:uid="{00000000-0005-0000-0000-0000250E0000}"/>
    <cellStyle name="M_WACC IPQ e CPS - Jan 05_Consolidado Angola_Outros_com_2007" xfId="1858" xr:uid="{00000000-0005-0000-0000-0000260E0000}"/>
    <cellStyle name="M_WACC IPQ e CPS - Jan 05_Consolidado Angola_Outros_com_2007 2" xfId="1859" xr:uid="{00000000-0005-0000-0000-0000270E0000}"/>
    <cellStyle name="M_WACC IPQ e CPS - Jan 05_Consolidado Angola_Outros_com_2007 3" xfId="1860" xr:uid="{00000000-0005-0000-0000-0000280E0000}"/>
    <cellStyle name="M_WACC IPQ e CPS - Jan 05_Consolidado Angola_Outros_com_2007 4" xfId="1861" xr:uid="{00000000-0005-0000-0000-0000290E0000}"/>
    <cellStyle name="M_WACC IPQ e CPS - Jan 05_Mascara Relatorio 2008 - Cópia" xfId="1862" xr:uid="{00000000-0005-0000-0000-00002A0E0000}"/>
    <cellStyle name="M_WACC IPQ e CPS - Jan 05_Mascara Relatorio 2008 - Cópia 2" xfId="1863" xr:uid="{00000000-0005-0000-0000-00002B0E0000}"/>
    <cellStyle name="M_WACC IPQ e CPS - Jan 05_Mascara Relatorio 2008 - Cópia 3" xfId="1864" xr:uid="{00000000-0005-0000-0000-00002C0E0000}"/>
    <cellStyle name="M_WACC IPQ e CPS - Jan 05_Mascara Relatorio 2008 - Cópia 4" xfId="1865" xr:uid="{00000000-0005-0000-0000-00002D0E0000}"/>
    <cellStyle name="MACRO" xfId="1866" xr:uid="{00000000-0005-0000-0000-00002E0E0000}"/>
    <cellStyle name="Migliaia (0)_3100_06_20020717_0853" xfId="18957" xr:uid="{A5D63D2B-D338-483C-96D1-BC8AA78E695B}"/>
    <cellStyle name="Migliaia_Andrea MF Hyp" xfId="18958" xr:uid="{E1C5D409-779B-4926-9AA2-26FEBEF5AE65}"/>
    <cellStyle name="Millares [0]_04.2002" xfId="18959" xr:uid="{4A2D5080-382C-4F5E-9F0A-437736747C82}"/>
    <cellStyle name="Millares_04.2002" xfId="18960" xr:uid="{C73BC144-B6F9-484B-942B-D45063645853}"/>
    <cellStyle name="Milliers [0]_Classeur1" xfId="18961" xr:uid="{1D6C3BA2-240C-48F4-801B-15C7E5C9A7EB}"/>
    <cellStyle name="Milliers_Classeur1" xfId="18962" xr:uid="{120AB38F-A98E-4DA9-A158-F985F1E92092}"/>
    <cellStyle name="MLComma0" xfId="1867" xr:uid="{00000000-0005-0000-0000-0000310E0000}"/>
    <cellStyle name="MLMultiple0" xfId="1868" xr:uid="{00000000-0005-0000-0000-0000320E0000}"/>
    <cellStyle name="MLPercent0" xfId="1869" xr:uid="{00000000-0005-0000-0000-0000330E0000}"/>
    <cellStyle name="Moeda 10" xfId="18963" xr:uid="{21A6C0BC-C414-486A-B468-528681E7ED17}"/>
    <cellStyle name="Moeda 10 2" xfId="18964" xr:uid="{10E9E5AF-666F-4999-BE51-3F00DC7541F8}"/>
    <cellStyle name="Moeda 11" xfId="18965" xr:uid="{32FCE0BC-70FC-485A-8FB2-2FAA4DB666C5}"/>
    <cellStyle name="Moeda 11 2" xfId="18966" xr:uid="{6B160A64-560C-4748-B540-723AD18E6437}"/>
    <cellStyle name="Moeda 12" xfId="57665" xr:uid="{D75BA023-6B54-4EB5-A5F5-BE8C33897C50}"/>
    <cellStyle name="Moeda 2" xfId="1870" xr:uid="{00000000-0005-0000-0000-0000340E0000}"/>
    <cellStyle name="Moeda 2 10" xfId="5796" xr:uid="{00000000-0005-0000-0000-0000350E0000}"/>
    <cellStyle name="Moeda 2 11" xfId="5755" xr:uid="{00000000-0005-0000-0000-0000360E0000}"/>
    <cellStyle name="Moeda 2 12" xfId="5798" xr:uid="{00000000-0005-0000-0000-0000370E0000}"/>
    <cellStyle name="Moeda 2 13" xfId="5753" xr:uid="{00000000-0005-0000-0000-0000380E0000}"/>
    <cellStyle name="Moeda 2 14" xfId="5801" xr:uid="{00000000-0005-0000-0000-0000390E0000}"/>
    <cellStyle name="Moeda 2 15" xfId="5956" xr:uid="{00000000-0005-0000-0000-00003A0E0000}"/>
    <cellStyle name="Moeda 2 16" xfId="7527" xr:uid="{00000000-0005-0000-0000-00003B0E0000}"/>
    <cellStyle name="Moeda 2 16 2" xfId="14297" xr:uid="{CB939E1F-0C8E-48BB-B1D0-B95246816949}"/>
    <cellStyle name="Moeda 2 17" xfId="18967" xr:uid="{DAEDB2E2-5D9E-43D4-97C0-DA5646A8F081}"/>
    <cellStyle name="Moeda 2 2" xfId="1871" xr:uid="{00000000-0005-0000-0000-00003C0E0000}"/>
    <cellStyle name="Moeda 2 2 2" xfId="5054" xr:uid="{00000000-0005-0000-0000-00003D0E0000}"/>
    <cellStyle name="Moeda 2 2 2 2" xfId="5404" xr:uid="{00000000-0005-0000-0000-00003E0E0000}"/>
    <cellStyle name="Moeda 2 2 2 3" xfId="18969" xr:uid="{C3788323-921D-4B16-B83A-A8B10B1DBA93}"/>
    <cellStyle name="Moeda 2 2 3" xfId="18968" xr:uid="{49D06681-E1EB-4320-A1C2-F93230967593}"/>
    <cellStyle name="Moeda 2 3" xfId="1872" xr:uid="{00000000-0005-0000-0000-00003F0E0000}"/>
    <cellStyle name="Moeda 2 3 2" xfId="5560" xr:uid="{00000000-0005-0000-0000-0000400E0000}"/>
    <cellStyle name="Moeda 2 3 2 2" xfId="18971" xr:uid="{8EDFFACB-CE03-4C32-B999-4A56512E2271}"/>
    <cellStyle name="Moeda 2 3 3" xfId="18970" xr:uid="{4CB2C82A-266F-4336-97A7-A678EF9BE85A}"/>
    <cellStyle name="Moeda 2 4" xfId="1873" xr:uid="{00000000-0005-0000-0000-0000410E0000}"/>
    <cellStyle name="Moeda 2 4 2" xfId="5534" xr:uid="{00000000-0005-0000-0000-0000420E0000}"/>
    <cellStyle name="Moeda 2 4 3" xfId="18972" xr:uid="{2D33FECD-E634-4553-915A-B004ED6C2C8F}"/>
    <cellStyle name="Moeda 2 5" xfId="4890" xr:uid="{00000000-0005-0000-0000-0000430E0000}"/>
    <cellStyle name="Moeda 2 5 2" xfId="5567" xr:uid="{00000000-0005-0000-0000-0000440E0000}"/>
    <cellStyle name="Moeda 2 5 2 2" xfId="10547" xr:uid="{00000000-0005-0000-0000-0000450E0000}"/>
    <cellStyle name="Moeda 2 5 3" xfId="9137" xr:uid="{00000000-0005-0000-0000-0000460E0000}"/>
    <cellStyle name="Moeda 2 5 4" xfId="12338" xr:uid="{00000000-0005-0000-0000-0000470E0000}"/>
    <cellStyle name="Moeda 2 5 5" xfId="13947" xr:uid="{00000000-0005-0000-0000-0000480E0000}"/>
    <cellStyle name="Moeda 2 5 6" xfId="5270" xr:uid="{00000000-0005-0000-0000-0000490E0000}"/>
    <cellStyle name="Moeda 2 5 7" xfId="18973" xr:uid="{BE1CD4BA-888E-4F7F-8CE8-9262E7722729}"/>
    <cellStyle name="Moeda 2 6" xfId="5053" xr:uid="{00000000-0005-0000-0000-00004A0E0000}"/>
    <cellStyle name="Moeda 2 6 2" xfId="7553" xr:uid="{00000000-0005-0000-0000-00004B0E0000}"/>
    <cellStyle name="Moeda 2 6 3" xfId="5527" xr:uid="{00000000-0005-0000-0000-00004C0E0000}"/>
    <cellStyle name="Moeda 2 7" xfId="5571" xr:uid="{00000000-0005-0000-0000-00004D0E0000}"/>
    <cellStyle name="Moeda 2 8" xfId="5524" xr:uid="{00000000-0005-0000-0000-00004E0E0000}"/>
    <cellStyle name="Moeda 2 9" xfId="5574" xr:uid="{00000000-0005-0000-0000-00004F0E0000}"/>
    <cellStyle name="Moeda 3" xfId="1874" xr:uid="{00000000-0005-0000-0000-0000500E0000}"/>
    <cellStyle name="Moeda 3 2" xfId="5237" xr:uid="{00000000-0005-0000-0000-0000510E0000}"/>
    <cellStyle name="Moeda 3 2 2" xfId="18975" xr:uid="{1D7D3AF2-3D13-450F-AD82-1B58EFE2E0BD}"/>
    <cellStyle name="Moeda 3 3" xfId="5055" xr:uid="{00000000-0005-0000-0000-0000520E0000}"/>
    <cellStyle name="Moeda 3 4" xfId="18974" xr:uid="{077479B1-7363-4D46-BDB1-F65204D0DE7C}"/>
    <cellStyle name="Moeda 4" xfId="15183" xr:uid="{A8B90421-33EE-4FC0-8771-60F051F5631B}"/>
    <cellStyle name="Moeda 4 2" xfId="18977" xr:uid="{0CDDD85B-B271-437A-961E-1440D4859282}"/>
    <cellStyle name="Moeda 4 3" xfId="18976" xr:uid="{A3114642-B2EF-40B9-8563-0ABA3DC86A51}"/>
    <cellStyle name="Moeda 5" xfId="18978" xr:uid="{0F5E3C8D-8EF5-40DA-8295-1E58A928ABA9}"/>
    <cellStyle name="Moeda 5 2" xfId="18979" xr:uid="{81C25A7D-9646-4AE1-B4CF-2A290A7ABFA4}"/>
    <cellStyle name="Moeda 6" xfId="18980" xr:uid="{9E9BB4B0-6DAE-4980-BAC9-76B57BFBEC91}"/>
    <cellStyle name="Moeda 6 2" xfId="18981" xr:uid="{9241F035-2528-4DDD-98CB-C8807A8A948B}"/>
    <cellStyle name="Moeda 7" xfId="18982" xr:uid="{BD189CCF-D4D2-4B60-8335-31E8C72CB522}"/>
    <cellStyle name="Moeda 7 2" xfId="18983" xr:uid="{E26E247A-5AF6-4DFC-9651-A750E9988A56}"/>
    <cellStyle name="Moeda 8" xfId="18984" xr:uid="{8EF796B2-8BA3-4B87-A1F0-4DB6C19284F0}"/>
    <cellStyle name="Moeda 8 2" xfId="18985" xr:uid="{4359A4E7-1A43-4FE9-858D-8203135DB196}"/>
    <cellStyle name="Moeda 9" xfId="18986" xr:uid="{60AC6DB9-FC62-4B85-9E98-808A2ADAEFBD}"/>
    <cellStyle name="Moeda 9 2" xfId="18987" xr:uid="{E7805254-F6FC-47C9-8BD3-956FBF1AD2E4}"/>
    <cellStyle name="Moeda Z0]_Módulo1" xfId="1875" xr:uid="{00000000-0005-0000-0000-0000530E0000}"/>
    <cellStyle name="Moneda [0]_04.2002" xfId="18988" xr:uid="{1125511F-91E5-47C6-86A9-10C089912034}"/>
    <cellStyle name="Moneda_04.2002" xfId="18989" xr:uid="{472004CF-AB84-46FA-8F72-E547CE3AD0EC}"/>
    <cellStyle name="Monétaire [0]_Classeur1" xfId="18990" xr:uid="{FA6E2F1D-E2D2-4FF7-8606-ECA8D920BCE8}"/>
    <cellStyle name="Monétaire_Classeur1" xfId="18991" xr:uid="{18944C5D-A367-47EA-93FF-F2A76C2467A3}"/>
    <cellStyle name="Monetario" xfId="15299" xr:uid="{A3D6D88A-0D6C-4EE1-ACBF-34329C2538F5}"/>
    <cellStyle name="Monetario 2" xfId="15410" xr:uid="{A56AA17B-0B79-4F5E-994B-932C8FA02494}"/>
    <cellStyle name="Monetario0" xfId="15300" xr:uid="{7A2605FF-BF18-4B37-A282-8DE329E12517}"/>
    <cellStyle name="Monetario0 2" xfId="15411" xr:uid="{6C7DE9C2-99D3-4DDD-8DBF-D62742A4F57C}"/>
    <cellStyle name="movimentação" xfId="1876" xr:uid="{00000000-0005-0000-0000-0000560E0000}"/>
    <cellStyle name="movimentação 2" xfId="7554" xr:uid="{00000000-0005-0000-0000-0000570E0000}"/>
    <cellStyle name="Multiple" xfId="5405" xr:uid="{00000000-0005-0000-0000-0000580E0000}"/>
    <cellStyle name="MultipleBelow" xfId="5406" xr:uid="{00000000-0005-0000-0000-0000590E0000}"/>
    <cellStyle name="NA is zero" xfId="1877" xr:uid="{00000000-0005-0000-0000-00005A0E0000}"/>
    <cellStyle name="NanStyle" xfId="15192" xr:uid="{B7588F32-6F84-4841-B8D8-841D98911A3D}"/>
    <cellStyle name="Neutra" xfId="67" xr:uid="{00000000-0005-0000-0000-00005B0E0000}"/>
    <cellStyle name="Neutra 10" xfId="5797" xr:uid="{00000000-0005-0000-0000-00005C0E0000}"/>
    <cellStyle name="Neutra 11" xfId="5754" xr:uid="{00000000-0005-0000-0000-00005D0E0000}"/>
    <cellStyle name="Neutra 12" xfId="5799" xr:uid="{00000000-0005-0000-0000-00005E0E0000}"/>
    <cellStyle name="Neutra 13" xfId="5752" xr:uid="{00000000-0005-0000-0000-00005F0E0000}"/>
    <cellStyle name="Neutra 14" xfId="5802" xr:uid="{00000000-0005-0000-0000-0000600E0000}"/>
    <cellStyle name="Neutra 15" xfId="5957" xr:uid="{00000000-0005-0000-0000-0000610E0000}"/>
    <cellStyle name="Neutra 16" xfId="5939" xr:uid="{00000000-0005-0000-0000-0000620E0000}"/>
    <cellStyle name="Neutra 2" xfId="5056" xr:uid="{00000000-0005-0000-0000-0000630E0000}"/>
    <cellStyle name="Neutra 2 2" xfId="5057" xr:uid="{00000000-0005-0000-0000-0000640E0000}"/>
    <cellStyle name="Neutra 2 2 2" xfId="7035" xr:uid="{00000000-0005-0000-0000-0000650E0000}"/>
    <cellStyle name="Neutra 2 2 2 2" xfId="7036" xr:uid="{00000000-0005-0000-0000-0000660E0000}"/>
    <cellStyle name="Neutra 2 2 2 2 2" xfId="7037" xr:uid="{00000000-0005-0000-0000-0000670E0000}"/>
    <cellStyle name="Neutra 2 2 2 2 2 2" xfId="7038" xr:uid="{00000000-0005-0000-0000-0000680E0000}"/>
    <cellStyle name="Neutra 2 2 2 2 2 2 2" xfId="7039" xr:uid="{00000000-0005-0000-0000-0000690E0000}"/>
    <cellStyle name="Neutra 2 2 2 2 2 2 2 2" xfId="7040" xr:uid="{00000000-0005-0000-0000-00006A0E0000}"/>
    <cellStyle name="Neutra 2 2 2 2 2 2 3" xfId="7041" xr:uid="{00000000-0005-0000-0000-00006B0E0000}"/>
    <cellStyle name="Neutra 2 2 2 2 2 3" xfId="7042" xr:uid="{00000000-0005-0000-0000-00006C0E0000}"/>
    <cellStyle name="Neutra 2 2 2 2 2 3 2" xfId="7043" xr:uid="{00000000-0005-0000-0000-00006D0E0000}"/>
    <cellStyle name="Neutra 2 2 2 2 3" xfId="7044" xr:uid="{00000000-0005-0000-0000-00006E0E0000}"/>
    <cellStyle name="Neutra 2 2 2 2 3 2" xfId="7045" xr:uid="{00000000-0005-0000-0000-00006F0E0000}"/>
    <cellStyle name="Neutra 2 2 2 3" xfId="7046" xr:uid="{00000000-0005-0000-0000-0000700E0000}"/>
    <cellStyle name="Neutra 2 2 2 4" xfId="7047" xr:uid="{00000000-0005-0000-0000-0000710E0000}"/>
    <cellStyle name="Neutra 2 2 2 4 2" xfId="7048" xr:uid="{00000000-0005-0000-0000-0000720E0000}"/>
    <cellStyle name="Neutra 2 2 3" xfId="7049" xr:uid="{00000000-0005-0000-0000-0000730E0000}"/>
    <cellStyle name="Neutra 2 2 4" xfId="7050" xr:uid="{00000000-0005-0000-0000-0000740E0000}"/>
    <cellStyle name="Neutra 2 2 4 2" xfId="7051" xr:uid="{00000000-0005-0000-0000-0000750E0000}"/>
    <cellStyle name="Neutra 2 3" xfId="5058" xr:uid="{00000000-0005-0000-0000-0000760E0000}"/>
    <cellStyle name="Neutra 2 3 2" xfId="18992" xr:uid="{AAB38FA4-588F-458D-A0D4-84DD5B0372F7}"/>
    <cellStyle name="Neutra 2 4" xfId="7052" xr:uid="{00000000-0005-0000-0000-0000770E0000}"/>
    <cellStyle name="Neutra 2 5" xfId="7053" xr:uid="{00000000-0005-0000-0000-0000780E0000}"/>
    <cellStyle name="Neutra 2 6" xfId="7054" xr:uid="{00000000-0005-0000-0000-0000790E0000}"/>
    <cellStyle name="Neutra 2 6 2" xfId="7055" xr:uid="{00000000-0005-0000-0000-00007A0E0000}"/>
    <cellStyle name="Neutra 2 7" xfId="7034" xr:uid="{00000000-0005-0000-0000-00007B0E0000}"/>
    <cellStyle name="Neutra 2 8" xfId="15412" xr:uid="{59FC68EF-40D2-4655-84DD-AE5A4DDDBE77}"/>
    <cellStyle name="Neutra 3" xfId="5059" xr:uid="{00000000-0005-0000-0000-00007C0E0000}"/>
    <cellStyle name="Neutra 3 2" xfId="7057" xr:uid="{00000000-0005-0000-0000-00007D0E0000}"/>
    <cellStyle name="Neutra 3 3" xfId="7058" xr:uid="{00000000-0005-0000-0000-00007E0E0000}"/>
    <cellStyle name="Neutra 3 4" xfId="7059" xr:uid="{00000000-0005-0000-0000-00007F0E0000}"/>
    <cellStyle name="Neutra 3 5" xfId="7056" xr:uid="{00000000-0005-0000-0000-0000800E0000}"/>
    <cellStyle name="Neutra 4" xfId="5060" xr:uid="{00000000-0005-0000-0000-0000810E0000}"/>
    <cellStyle name="Neutra 4 2" xfId="7061" xr:uid="{00000000-0005-0000-0000-0000820E0000}"/>
    <cellStyle name="Neutra 4 3" xfId="7062" xr:uid="{00000000-0005-0000-0000-0000830E0000}"/>
    <cellStyle name="Neutra 4 4" xfId="7060" xr:uid="{00000000-0005-0000-0000-0000840E0000}"/>
    <cellStyle name="Neutra 5" xfId="5569" xr:uid="{00000000-0005-0000-0000-0000850E0000}"/>
    <cellStyle name="Neutra 5 2" xfId="7064" xr:uid="{00000000-0005-0000-0000-0000860E0000}"/>
    <cellStyle name="Neutra 5 3" xfId="7063" xr:uid="{00000000-0005-0000-0000-0000870E0000}"/>
    <cellStyle name="Neutra 6" xfId="5526" xr:uid="{00000000-0005-0000-0000-0000880E0000}"/>
    <cellStyle name="Neutra 6 2" xfId="7066" xr:uid="{00000000-0005-0000-0000-0000890E0000}"/>
    <cellStyle name="Neutra 6 3" xfId="7479" xr:uid="{00000000-0005-0000-0000-00008A0E0000}"/>
    <cellStyle name="Neutra 6 4" xfId="7065" xr:uid="{00000000-0005-0000-0000-00008B0E0000}"/>
    <cellStyle name="Neutra 7" xfId="5572" xr:uid="{00000000-0005-0000-0000-00008C0E0000}"/>
    <cellStyle name="Neutra 7 2" xfId="7480" xr:uid="{00000000-0005-0000-0000-00008D0E0000}"/>
    <cellStyle name="Neutra 7 3" xfId="7067" xr:uid="{00000000-0005-0000-0000-00008E0E0000}"/>
    <cellStyle name="Neutra 8" xfId="5523" xr:uid="{00000000-0005-0000-0000-00008F0E0000}"/>
    <cellStyle name="Neutra 9" xfId="5575" xr:uid="{00000000-0005-0000-0000-0000900E0000}"/>
    <cellStyle name="Neutral" xfId="68" xr:uid="{00000000-0005-0000-0000-0000910E0000}"/>
    <cellStyle name="Neutral 2" xfId="15301" xr:uid="{15AE2692-1AA8-4A88-9EAC-24527B55D3F7}"/>
    <cellStyle name="Neutro 2" xfId="6005" xr:uid="{00000000-0005-0000-0000-0000920E0000}"/>
    <cellStyle name="no dec" xfId="1878" xr:uid="{00000000-0005-0000-0000-0000930E0000}"/>
    <cellStyle name="Nº Padrão" xfId="1879" xr:uid="{00000000-0005-0000-0000-0000940E0000}"/>
    <cellStyle name="Nº Padrão 10" xfId="1880" xr:uid="{00000000-0005-0000-0000-0000950E0000}"/>
    <cellStyle name="Nº Padrão 11" xfId="1881" xr:uid="{00000000-0005-0000-0000-0000960E0000}"/>
    <cellStyle name="Nº Padrão 12" xfId="1882" xr:uid="{00000000-0005-0000-0000-0000970E0000}"/>
    <cellStyle name="Nº Padrão 13" xfId="1883" xr:uid="{00000000-0005-0000-0000-0000980E0000}"/>
    <cellStyle name="Nº Padrão 14" xfId="1884" xr:uid="{00000000-0005-0000-0000-0000990E0000}"/>
    <cellStyle name="Nº Padrão 15" xfId="1885" xr:uid="{00000000-0005-0000-0000-00009A0E0000}"/>
    <cellStyle name="Nº Padrão 16" xfId="1886" xr:uid="{00000000-0005-0000-0000-00009B0E0000}"/>
    <cellStyle name="Nº Padrão 17" xfId="1887" xr:uid="{00000000-0005-0000-0000-00009C0E0000}"/>
    <cellStyle name="Nº Padrão 18" xfId="1888" xr:uid="{00000000-0005-0000-0000-00009D0E0000}"/>
    <cellStyle name="Nº Padrão 19" xfId="1889" xr:uid="{00000000-0005-0000-0000-00009E0E0000}"/>
    <cellStyle name="Nº Padrão 2" xfId="1890" xr:uid="{00000000-0005-0000-0000-00009F0E0000}"/>
    <cellStyle name="Nº Padrão 20" xfId="1891" xr:uid="{00000000-0005-0000-0000-0000A00E0000}"/>
    <cellStyle name="Nº Padrão 21" xfId="1892" xr:uid="{00000000-0005-0000-0000-0000A10E0000}"/>
    <cellStyle name="Nº Padrão 22" xfId="1893" xr:uid="{00000000-0005-0000-0000-0000A20E0000}"/>
    <cellStyle name="Nº Padrão 23" xfId="1894" xr:uid="{00000000-0005-0000-0000-0000A30E0000}"/>
    <cellStyle name="Nº Padrão 24" xfId="1895" xr:uid="{00000000-0005-0000-0000-0000A40E0000}"/>
    <cellStyle name="Nº Padrão 25" xfId="1896" xr:uid="{00000000-0005-0000-0000-0000A50E0000}"/>
    <cellStyle name="Nº Padrão 26" xfId="1897" xr:uid="{00000000-0005-0000-0000-0000A60E0000}"/>
    <cellStyle name="Nº Padrão 27" xfId="1898" xr:uid="{00000000-0005-0000-0000-0000A70E0000}"/>
    <cellStyle name="Nº Padrão 28" xfId="1899" xr:uid="{00000000-0005-0000-0000-0000A80E0000}"/>
    <cellStyle name="Nº Padrão 29" xfId="1900" xr:uid="{00000000-0005-0000-0000-0000A90E0000}"/>
    <cellStyle name="Nº Padrão 3" xfId="1901" xr:uid="{00000000-0005-0000-0000-0000AA0E0000}"/>
    <cellStyle name="Nº Padrão 30" xfId="1902" xr:uid="{00000000-0005-0000-0000-0000AB0E0000}"/>
    <cellStyle name="Nº Padrão 31" xfId="1903" xr:uid="{00000000-0005-0000-0000-0000AC0E0000}"/>
    <cellStyle name="Nº Padrão 32" xfId="1904" xr:uid="{00000000-0005-0000-0000-0000AD0E0000}"/>
    <cellStyle name="Nº Padrão 33" xfId="1905" xr:uid="{00000000-0005-0000-0000-0000AE0E0000}"/>
    <cellStyle name="Nº Padrão 34" xfId="1906" xr:uid="{00000000-0005-0000-0000-0000AF0E0000}"/>
    <cellStyle name="Nº Padrão 35" xfId="1907" xr:uid="{00000000-0005-0000-0000-0000B00E0000}"/>
    <cellStyle name="Nº Padrão 36" xfId="1908" xr:uid="{00000000-0005-0000-0000-0000B10E0000}"/>
    <cellStyle name="Nº Padrão 37" xfId="1909" xr:uid="{00000000-0005-0000-0000-0000B20E0000}"/>
    <cellStyle name="Nº Padrão 38" xfId="1910" xr:uid="{00000000-0005-0000-0000-0000B30E0000}"/>
    <cellStyle name="Nº Padrão 39" xfId="1911" xr:uid="{00000000-0005-0000-0000-0000B40E0000}"/>
    <cellStyle name="Nº Padrão 4" xfId="1912" xr:uid="{00000000-0005-0000-0000-0000B50E0000}"/>
    <cellStyle name="Nº Padrão 40" xfId="1913" xr:uid="{00000000-0005-0000-0000-0000B60E0000}"/>
    <cellStyle name="Nº Padrão 5" xfId="1914" xr:uid="{00000000-0005-0000-0000-0000B70E0000}"/>
    <cellStyle name="Nº Padrão 6" xfId="1915" xr:uid="{00000000-0005-0000-0000-0000B80E0000}"/>
    <cellStyle name="Nº Padrão 7" xfId="1916" xr:uid="{00000000-0005-0000-0000-0000B90E0000}"/>
    <cellStyle name="Nº Padrão 8" xfId="1917" xr:uid="{00000000-0005-0000-0000-0000BA0E0000}"/>
    <cellStyle name="Nº Padrão 9" xfId="1918" xr:uid="{00000000-0005-0000-0000-0000BB0E0000}"/>
    <cellStyle name="No-definido" xfId="1919" xr:uid="{00000000-0005-0000-0000-0000BC0E0000}"/>
    <cellStyle name="Nomral" xfId="1920" xr:uid="{00000000-0005-0000-0000-0000BD0E0000}"/>
    <cellStyle name="Nor}al" xfId="18993" xr:uid="{3F750D86-D272-4207-9F8A-D7051806FD4A}"/>
    <cellStyle name="Norma - Style1" xfId="15302" xr:uid="{E41BC7B1-6868-43A5-B085-845299624355}"/>
    <cellStyle name="Norma - Style1 2" xfId="18994" xr:uid="{602A1668-7E62-48C3-AE88-F9DA76431242}"/>
    <cellStyle name="Norma - Style2" xfId="15303" xr:uid="{7309E097-E7B1-4461-B605-36490BFB4EF6}"/>
    <cellStyle name="Norma - Style2 2" xfId="18995" xr:uid="{A7309C93-DE10-4EEF-9424-D49198462CA0}"/>
    <cellStyle name="Norma - Style3" xfId="15304" xr:uid="{C5EF96B7-B805-48E5-AC05-80593F0F8EF6}"/>
    <cellStyle name="Norma - Style3 2" xfId="18996" xr:uid="{6A97EC93-926A-4878-9898-C247971A473B}"/>
    <cellStyle name="Norma - Style4" xfId="15305" xr:uid="{179248FB-96A3-4239-BDA3-3D67A0793803}"/>
    <cellStyle name="Norma - Style4 2" xfId="18997" xr:uid="{08791380-66AA-4DCB-880B-178FBB57433B}"/>
    <cellStyle name="Norma - Style5" xfId="15306" xr:uid="{6F458B23-6B59-4544-B7EA-0934D7BBFC56}"/>
    <cellStyle name="Norma - Style5 2" xfId="18998" xr:uid="{6C7647C9-F2A0-48D1-B37E-FD53048AAF0A}"/>
    <cellStyle name="Norma - Style6" xfId="15307" xr:uid="{DB6A2BD2-DF1F-434C-A9D0-0673B853E04A}"/>
    <cellStyle name="Norma - Style6 2" xfId="18999" xr:uid="{ECEE4BCA-894E-4A33-8574-8BCACF11D778}"/>
    <cellStyle name="Norma - Style7" xfId="15308" xr:uid="{751CC16E-3046-4435-89B4-AACAEB338BAD}"/>
    <cellStyle name="Norma - Style7 2" xfId="19000" xr:uid="{7CBAEC59-E9DC-45E8-B29C-E75CCF98C189}"/>
    <cellStyle name="Norma - Style8" xfId="15309" xr:uid="{D5754863-9DE1-44FF-9CAA-0D408944A80A}"/>
    <cellStyle name="Norma - Style8 2" xfId="19001" xr:uid="{6FAF097A-E1A3-4C03-9AD9-9602DB234C2E}"/>
    <cellStyle name="Normal" xfId="0" builtinId="0"/>
    <cellStyle name="Normal - Style1" xfId="136" xr:uid="{00000000-0005-0000-0000-0000BF0E0000}"/>
    <cellStyle name="Normal - Style1 2" xfId="1922" xr:uid="{00000000-0005-0000-0000-0000C00E0000}"/>
    <cellStyle name="Normal - Style1 2 2" xfId="19003" xr:uid="{3AD2C506-C92B-447A-AC4A-18A32533F9BC}"/>
    <cellStyle name="Normal - Style1 2 3" xfId="15414" xr:uid="{C9C567B3-1A50-430E-9BA5-1442D1343197}"/>
    <cellStyle name="Normal - Style1 3" xfId="4898" xr:uid="{00000000-0005-0000-0000-0000C10E0000}"/>
    <cellStyle name="Normal - Style1 3 2" xfId="19002" xr:uid="{F2D303BE-3921-4717-8164-4F3FA8F43EB0}"/>
    <cellStyle name="Normal - Style1 4" xfId="1921" xr:uid="{00000000-0005-0000-0000-0000C20E0000}"/>
    <cellStyle name="Normal - Style1 5" xfId="15310" xr:uid="{6E39B9A5-E0AD-4903-B799-4DF7E26E2E18}"/>
    <cellStyle name="Normal [0]" xfId="1923" xr:uid="{00000000-0005-0000-0000-0000C30E0000}"/>
    <cellStyle name="Normal [1]" xfId="1924" xr:uid="{00000000-0005-0000-0000-0000C40E0000}"/>
    <cellStyle name="Normal [2]" xfId="1925" xr:uid="{00000000-0005-0000-0000-0000C50E0000}"/>
    <cellStyle name="Normal [3]" xfId="1926" xr:uid="{00000000-0005-0000-0000-0000C60E0000}"/>
    <cellStyle name="Normal 10" xfId="127" xr:uid="{00000000-0005-0000-0000-0000C70E0000}"/>
    <cellStyle name="Normal 10 10" xfId="12365" xr:uid="{00000000-0005-0000-0000-0000C80E0000}"/>
    <cellStyle name="Normal 10 2" xfId="160" xr:uid="{00000000-0005-0000-0000-0000C90E0000}"/>
    <cellStyle name="Normal 10 2 2" xfId="1928" xr:uid="{00000000-0005-0000-0000-0000CA0E0000}"/>
    <cellStyle name="Normal 10 2 2 2" xfId="19005" xr:uid="{7185FFB9-CDA6-4719-87F9-161EB05F2C8E}"/>
    <cellStyle name="Normal 10 2 3" xfId="5062" xr:uid="{00000000-0005-0000-0000-0000CB0E0000}"/>
    <cellStyle name="Normal 10 2 3 2" xfId="19006" xr:uid="{6E9AF32B-2BD5-4642-BC04-ABEE821C1182}"/>
    <cellStyle name="Normal 10 2 7" xfId="135" xr:uid="{00000000-0005-0000-0000-0000CC0E0000}"/>
    <cellStyle name="Normal 10 3" xfId="1929" xr:uid="{00000000-0005-0000-0000-0000CD0E0000}"/>
    <cellStyle name="Normal 10 3 2" xfId="19008" xr:uid="{A06B066C-EBE7-4971-9BDC-89CDC068F81E}"/>
    <cellStyle name="Normal 10 3 3" xfId="19007" xr:uid="{F66DA7A2-401F-4F5F-89A0-1D460EA2C7BE}"/>
    <cellStyle name="Normal 10 4" xfId="1930" xr:uid="{00000000-0005-0000-0000-0000CE0E0000}"/>
    <cellStyle name="Normal 10 4 2" xfId="19010" xr:uid="{BE634B4A-8C02-4C21-AFA7-AA7FBE169321}"/>
    <cellStyle name="Normal 10 4 3" xfId="19009" xr:uid="{DA8CC0CE-0D1E-412F-AC46-FE1219E021C7}"/>
    <cellStyle name="Normal 10 5" xfId="1927" xr:uid="{00000000-0005-0000-0000-0000CF0E0000}"/>
    <cellStyle name="Normal 10 5 2" xfId="9152" xr:uid="{00000000-0005-0000-0000-0000D00E0000}"/>
    <cellStyle name="Normal 10 5 3" xfId="10758" xr:uid="{00000000-0005-0000-0000-0000D10E0000}"/>
    <cellStyle name="Normal 10 5 4" xfId="19011" xr:uid="{515C0DAB-7DD9-4183-9C12-F809D8DCA2AC}"/>
    <cellStyle name="Normal 10 6" xfId="5061" xr:uid="{00000000-0005-0000-0000-0000D20E0000}"/>
    <cellStyle name="Normal 10 6 2" xfId="10558" xr:uid="{00000000-0005-0000-0000-0000D30E0000}"/>
    <cellStyle name="Normal 10 6 3" xfId="5407" xr:uid="{00000000-0005-0000-0000-0000D40E0000}"/>
    <cellStyle name="Normal 10 6 4" xfId="19004" xr:uid="{D7AFA2F4-D55A-4F05-8582-1E88DBABEECF}"/>
    <cellStyle name="Normal 10 7" xfId="4894" xr:uid="{00000000-0005-0000-0000-0000D50E0000}"/>
    <cellStyle name="Normal 10 7 2" xfId="10549" xr:uid="{00000000-0005-0000-0000-0000D60E0000}"/>
    <cellStyle name="Normal 10 7 3" xfId="9140" xr:uid="{00000000-0005-0000-0000-0000D70E0000}"/>
    <cellStyle name="Normal 10 7 4" xfId="12341" xr:uid="{00000000-0005-0000-0000-0000D80E0000}"/>
    <cellStyle name="Normal 10 7 5" xfId="13950" xr:uid="{00000000-0005-0000-0000-0000D90E0000}"/>
    <cellStyle name="Normal 10 8" xfId="7556" xr:uid="{00000000-0005-0000-0000-0000DA0E0000}"/>
    <cellStyle name="Normal 10 9" xfId="10718" xr:uid="{00000000-0005-0000-0000-0000DB0E0000}"/>
    <cellStyle name="Normal 100" xfId="1931" xr:uid="{00000000-0005-0000-0000-0000DC0E0000}"/>
    <cellStyle name="Normal 100 10" xfId="12366" xr:uid="{00000000-0005-0000-0000-0000DD0E0000}"/>
    <cellStyle name="Normal 100 2" xfId="1932" xr:uid="{00000000-0005-0000-0000-0000DE0E0000}"/>
    <cellStyle name="Normal 100 2 2" xfId="1933" xr:uid="{00000000-0005-0000-0000-0000DF0E0000}"/>
    <cellStyle name="Normal 100 2 2 2" xfId="9155" xr:uid="{00000000-0005-0000-0000-0000E00E0000}"/>
    <cellStyle name="Normal 100 2 2 3" xfId="7559" xr:uid="{00000000-0005-0000-0000-0000E10E0000}"/>
    <cellStyle name="Normal 100 2 2 4" xfId="10761" xr:uid="{00000000-0005-0000-0000-0000E20E0000}"/>
    <cellStyle name="Normal 100 2 2 5" xfId="12368" xr:uid="{00000000-0005-0000-0000-0000E30E0000}"/>
    <cellStyle name="Normal 100 2 3" xfId="1934" xr:uid="{00000000-0005-0000-0000-0000E40E0000}"/>
    <cellStyle name="Normal 100 2 3 2" xfId="9156" xr:uid="{00000000-0005-0000-0000-0000E50E0000}"/>
    <cellStyle name="Normal 100 2 3 3" xfId="7560" xr:uid="{00000000-0005-0000-0000-0000E60E0000}"/>
    <cellStyle name="Normal 100 2 3 4" xfId="10762" xr:uid="{00000000-0005-0000-0000-0000E70E0000}"/>
    <cellStyle name="Normal 100 2 3 5" xfId="12369" xr:uid="{00000000-0005-0000-0000-0000E80E0000}"/>
    <cellStyle name="Normal 100 2 4" xfId="1935" xr:uid="{00000000-0005-0000-0000-0000E90E0000}"/>
    <cellStyle name="Normal 100 2 4 2" xfId="9157" xr:uid="{00000000-0005-0000-0000-0000EA0E0000}"/>
    <cellStyle name="Normal 100 2 4 3" xfId="7561" xr:uid="{00000000-0005-0000-0000-0000EB0E0000}"/>
    <cellStyle name="Normal 100 2 4 4" xfId="10763" xr:uid="{00000000-0005-0000-0000-0000EC0E0000}"/>
    <cellStyle name="Normal 100 2 4 5" xfId="12370" xr:uid="{00000000-0005-0000-0000-0000ED0E0000}"/>
    <cellStyle name="Normal 100 2 5" xfId="9154" xr:uid="{00000000-0005-0000-0000-0000EE0E0000}"/>
    <cellStyle name="Normal 100 2 6" xfId="7558" xr:uid="{00000000-0005-0000-0000-0000EF0E0000}"/>
    <cellStyle name="Normal 100 2 7" xfId="10760" xr:uid="{00000000-0005-0000-0000-0000F00E0000}"/>
    <cellStyle name="Normal 100 2 8" xfId="12367" xr:uid="{00000000-0005-0000-0000-0000F10E0000}"/>
    <cellStyle name="Normal 100 3" xfId="1936" xr:uid="{00000000-0005-0000-0000-0000F20E0000}"/>
    <cellStyle name="Normal 100 3 2" xfId="9158" xr:uid="{00000000-0005-0000-0000-0000F30E0000}"/>
    <cellStyle name="Normal 100 3 3" xfId="7562" xr:uid="{00000000-0005-0000-0000-0000F40E0000}"/>
    <cellStyle name="Normal 100 3 4" xfId="10764" xr:uid="{00000000-0005-0000-0000-0000F50E0000}"/>
    <cellStyle name="Normal 100 3 5" xfId="12371" xr:uid="{00000000-0005-0000-0000-0000F60E0000}"/>
    <cellStyle name="Normal 100 4" xfId="1937" xr:uid="{00000000-0005-0000-0000-0000F70E0000}"/>
    <cellStyle name="Normal 100 4 2" xfId="9159" xr:uid="{00000000-0005-0000-0000-0000F80E0000}"/>
    <cellStyle name="Normal 100 4 3" xfId="7563" xr:uid="{00000000-0005-0000-0000-0000F90E0000}"/>
    <cellStyle name="Normal 100 4 4" xfId="10765" xr:uid="{00000000-0005-0000-0000-0000FA0E0000}"/>
    <cellStyle name="Normal 100 4 5" xfId="12372" xr:uid="{00000000-0005-0000-0000-0000FB0E0000}"/>
    <cellStyle name="Normal 100 5" xfId="1938" xr:uid="{00000000-0005-0000-0000-0000FC0E0000}"/>
    <cellStyle name="Normal 100 5 2" xfId="9160" xr:uid="{00000000-0005-0000-0000-0000FD0E0000}"/>
    <cellStyle name="Normal 100 5 3" xfId="7564" xr:uid="{00000000-0005-0000-0000-0000FE0E0000}"/>
    <cellStyle name="Normal 100 5 4" xfId="10766" xr:uid="{00000000-0005-0000-0000-0000FF0E0000}"/>
    <cellStyle name="Normal 100 5 5" xfId="12373" xr:uid="{00000000-0005-0000-0000-0000000F0000}"/>
    <cellStyle name="Normal 100 6" xfId="1939" xr:uid="{00000000-0005-0000-0000-0000010F0000}"/>
    <cellStyle name="Normal 100 6 2" xfId="9161" xr:uid="{00000000-0005-0000-0000-0000020F0000}"/>
    <cellStyle name="Normal 100 6 3" xfId="7565" xr:uid="{00000000-0005-0000-0000-0000030F0000}"/>
    <cellStyle name="Normal 100 6 4" xfId="10767" xr:uid="{00000000-0005-0000-0000-0000040F0000}"/>
    <cellStyle name="Normal 100 6 5" xfId="12374" xr:uid="{00000000-0005-0000-0000-0000050F0000}"/>
    <cellStyle name="Normal 100 7" xfId="9153" xr:uid="{00000000-0005-0000-0000-0000060F0000}"/>
    <cellStyle name="Normal 100 8" xfId="7557" xr:uid="{00000000-0005-0000-0000-0000070F0000}"/>
    <cellStyle name="Normal 100 9" xfId="10759" xr:uid="{00000000-0005-0000-0000-0000080F0000}"/>
    <cellStyle name="Normal 101" xfId="1940" xr:uid="{00000000-0005-0000-0000-0000090F0000}"/>
    <cellStyle name="Normal 101 2" xfId="1941" xr:uid="{00000000-0005-0000-0000-00000A0F0000}"/>
    <cellStyle name="Normal 101 2 2" xfId="9163" xr:uid="{00000000-0005-0000-0000-00000B0F0000}"/>
    <cellStyle name="Normal 101 2 3" xfId="7567" xr:uid="{00000000-0005-0000-0000-00000C0F0000}"/>
    <cellStyle name="Normal 101 2 4" xfId="10769" xr:uid="{00000000-0005-0000-0000-00000D0F0000}"/>
    <cellStyle name="Normal 101 2 5" xfId="12376" xr:uid="{00000000-0005-0000-0000-00000E0F0000}"/>
    <cellStyle name="Normal 101 3" xfId="1942" xr:uid="{00000000-0005-0000-0000-00000F0F0000}"/>
    <cellStyle name="Normal 101 3 2" xfId="9164" xr:uid="{00000000-0005-0000-0000-0000100F0000}"/>
    <cellStyle name="Normal 101 3 3" xfId="7568" xr:uid="{00000000-0005-0000-0000-0000110F0000}"/>
    <cellStyle name="Normal 101 3 4" xfId="10770" xr:uid="{00000000-0005-0000-0000-0000120F0000}"/>
    <cellStyle name="Normal 101 3 5" xfId="12377" xr:uid="{00000000-0005-0000-0000-0000130F0000}"/>
    <cellStyle name="Normal 101 4" xfId="1943" xr:uid="{00000000-0005-0000-0000-0000140F0000}"/>
    <cellStyle name="Normal 101 4 2" xfId="9165" xr:uid="{00000000-0005-0000-0000-0000150F0000}"/>
    <cellStyle name="Normal 101 4 3" xfId="7569" xr:uid="{00000000-0005-0000-0000-0000160F0000}"/>
    <cellStyle name="Normal 101 4 4" xfId="10771" xr:uid="{00000000-0005-0000-0000-0000170F0000}"/>
    <cellStyle name="Normal 101 4 5" xfId="12378" xr:uid="{00000000-0005-0000-0000-0000180F0000}"/>
    <cellStyle name="Normal 101 5" xfId="9162" xr:uid="{00000000-0005-0000-0000-0000190F0000}"/>
    <cellStyle name="Normal 101 6" xfId="7566" xr:uid="{00000000-0005-0000-0000-00001A0F0000}"/>
    <cellStyle name="Normal 101 7" xfId="10768" xr:uid="{00000000-0005-0000-0000-00001B0F0000}"/>
    <cellStyle name="Normal 101 8" xfId="12375" xr:uid="{00000000-0005-0000-0000-00001C0F0000}"/>
    <cellStyle name="Normal 102" xfId="1944" xr:uid="{00000000-0005-0000-0000-00001D0F0000}"/>
    <cellStyle name="Normal 102 2" xfId="1945" xr:uid="{00000000-0005-0000-0000-00001E0F0000}"/>
    <cellStyle name="Normal 102 2 2" xfId="9167" xr:uid="{00000000-0005-0000-0000-00001F0F0000}"/>
    <cellStyle name="Normal 102 2 3" xfId="7571" xr:uid="{00000000-0005-0000-0000-0000200F0000}"/>
    <cellStyle name="Normal 102 2 4" xfId="10773" xr:uid="{00000000-0005-0000-0000-0000210F0000}"/>
    <cellStyle name="Normal 102 2 5" xfId="12380" xr:uid="{00000000-0005-0000-0000-0000220F0000}"/>
    <cellStyle name="Normal 102 3" xfId="1946" xr:uid="{00000000-0005-0000-0000-0000230F0000}"/>
    <cellStyle name="Normal 102 3 2" xfId="9168" xr:uid="{00000000-0005-0000-0000-0000240F0000}"/>
    <cellStyle name="Normal 102 3 3" xfId="7572" xr:uid="{00000000-0005-0000-0000-0000250F0000}"/>
    <cellStyle name="Normal 102 3 4" xfId="10774" xr:uid="{00000000-0005-0000-0000-0000260F0000}"/>
    <cellStyle name="Normal 102 3 5" xfId="12381" xr:uid="{00000000-0005-0000-0000-0000270F0000}"/>
    <cellStyle name="Normal 102 4" xfId="1947" xr:uid="{00000000-0005-0000-0000-0000280F0000}"/>
    <cellStyle name="Normal 102 4 2" xfId="9169" xr:uid="{00000000-0005-0000-0000-0000290F0000}"/>
    <cellStyle name="Normal 102 4 3" xfId="7573" xr:uid="{00000000-0005-0000-0000-00002A0F0000}"/>
    <cellStyle name="Normal 102 4 4" xfId="10775" xr:uid="{00000000-0005-0000-0000-00002B0F0000}"/>
    <cellStyle name="Normal 102 4 5" xfId="12382" xr:uid="{00000000-0005-0000-0000-00002C0F0000}"/>
    <cellStyle name="Normal 102 5" xfId="9166" xr:uid="{00000000-0005-0000-0000-00002D0F0000}"/>
    <cellStyle name="Normal 102 6" xfId="7570" xr:uid="{00000000-0005-0000-0000-00002E0F0000}"/>
    <cellStyle name="Normal 102 7" xfId="10772" xr:uid="{00000000-0005-0000-0000-00002F0F0000}"/>
    <cellStyle name="Normal 102 8" xfId="12379" xr:uid="{00000000-0005-0000-0000-0000300F0000}"/>
    <cellStyle name="Normal 103" xfId="1948" xr:uid="{00000000-0005-0000-0000-0000310F0000}"/>
    <cellStyle name="Normal 103 2" xfId="1949" xr:uid="{00000000-0005-0000-0000-0000320F0000}"/>
    <cellStyle name="Normal 103 2 2" xfId="9171" xr:uid="{00000000-0005-0000-0000-0000330F0000}"/>
    <cellStyle name="Normal 103 2 3" xfId="7575" xr:uid="{00000000-0005-0000-0000-0000340F0000}"/>
    <cellStyle name="Normal 103 2 4" xfId="10777" xr:uid="{00000000-0005-0000-0000-0000350F0000}"/>
    <cellStyle name="Normal 103 2 5" xfId="12384" xr:uid="{00000000-0005-0000-0000-0000360F0000}"/>
    <cellStyle name="Normal 103 3" xfId="1950" xr:uid="{00000000-0005-0000-0000-0000370F0000}"/>
    <cellStyle name="Normal 103 3 2" xfId="9172" xr:uid="{00000000-0005-0000-0000-0000380F0000}"/>
    <cellStyle name="Normal 103 3 3" xfId="7576" xr:uid="{00000000-0005-0000-0000-0000390F0000}"/>
    <cellStyle name="Normal 103 3 4" xfId="10778" xr:uid="{00000000-0005-0000-0000-00003A0F0000}"/>
    <cellStyle name="Normal 103 3 5" xfId="12385" xr:uid="{00000000-0005-0000-0000-00003B0F0000}"/>
    <cellStyle name="Normal 103 4" xfId="1951" xr:uid="{00000000-0005-0000-0000-00003C0F0000}"/>
    <cellStyle name="Normal 103 4 2" xfId="9173" xr:uid="{00000000-0005-0000-0000-00003D0F0000}"/>
    <cellStyle name="Normal 103 4 3" xfId="7577" xr:uid="{00000000-0005-0000-0000-00003E0F0000}"/>
    <cellStyle name="Normal 103 4 4" xfId="10779" xr:uid="{00000000-0005-0000-0000-00003F0F0000}"/>
    <cellStyle name="Normal 103 4 5" xfId="12386" xr:uid="{00000000-0005-0000-0000-0000400F0000}"/>
    <cellStyle name="Normal 103 5" xfId="9170" xr:uid="{00000000-0005-0000-0000-0000410F0000}"/>
    <cellStyle name="Normal 103 6" xfId="7574" xr:uid="{00000000-0005-0000-0000-0000420F0000}"/>
    <cellStyle name="Normal 103 7" xfId="10776" xr:uid="{00000000-0005-0000-0000-0000430F0000}"/>
    <cellStyle name="Normal 103 8" xfId="12383" xr:uid="{00000000-0005-0000-0000-0000440F0000}"/>
    <cellStyle name="Normal 104" xfId="1952" xr:uid="{00000000-0005-0000-0000-0000450F0000}"/>
    <cellStyle name="Normal 104 2" xfId="1953" xr:uid="{00000000-0005-0000-0000-0000460F0000}"/>
    <cellStyle name="Normal 104 2 2" xfId="9175" xr:uid="{00000000-0005-0000-0000-0000470F0000}"/>
    <cellStyle name="Normal 104 2 3" xfId="7579" xr:uid="{00000000-0005-0000-0000-0000480F0000}"/>
    <cellStyle name="Normal 104 2 4" xfId="10781" xr:uid="{00000000-0005-0000-0000-0000490F0000}"/>
    <cellStyle name="Normal 104 2 5" xfId="12388" xr:uid="{00000000-0005-0000-0000-00004A0F0000}"/>
    <cellStyle name="Normal 104 3" xfId="1954" xr:uid="{00000000-0005-0000-0000-00004B0F0000}"/>
    <cellStyle name="Normal 104 3 2" xfId="9176" xr:uid="{00000000-0005-0000-0000-00004C0F0000}"/>
    <cellStyle name="Normal 104 3 3" xfId="7580" xr:uid="{00000000-0005-0000-0000-00004D0F0000}"/>
    <cellStyle name="Normal 104 3 4" xfId="10782" xr:uid="{00000000-0005-0000-0000-00004E0F0000}"/>
    <cellStyle name="Normal 104 3 5" xfId="12389" xr:uid="{00000000-0005-0000-0000-00004F0F0000}"/>
    <cellStyle name="Normal 104 4" xfId="1955" xr:uid="{00000000-0005-0000-0000-0000500F0000}"/>
    <cellStyle name="Normal 104 4 2" xfId="9177" xr:uid="{00000000-0005-0000-0000-0000510F0000}"/>
    <cellStyle name="Normal 104 4 3" xfId="7581" xr:uid="{00000000-0005-0000-0000-0000520F0000}"/>
    <cellStyle name="Normal 104 4 4" xfId="10783" xr:uid="{00000000-0005-0000-0000-0000530F0000}"/>
    <cellStyle name="Normal 104 4 5" xfId="12390" xr:uid="{00000000-0005-0000-0000-0000540F0000}"/>
    <cellStyle name="Normal 104 5" xfId="9174" xr:uid="{00000000-0005-0000-0000-0000550F0000}"/>
    <cellStyle name="Normal 104 6" xfId="7578" xr:uid="{00000000-0005-0000-0000-0000560F0000}"/>
    <cellStyle name="Normal 104 7" xfId="10780" xr:uid="{00000000-0005-0000-0000-0000570F0000}"/>
    <cellStyle name="Normal 104 8" xfId="12387" xr:uid="{00000000-0005-0000-0000-0000580F0000}"/>
    <cellStyle name="Normal 105" xfId="1956" xr:uid="{00000000-0005-0000-0000-0000590F0000}"/>
    <cellStyle name="Normal 105 2" xfId="1957" xr:uid="{00000000-0005-0000-0000-00005A0F0000}"/>
    <cellStyle name="Normal 105 2 2" xfId="9179" xr:uid="{00000000-0005-0000-0000-00005B0F0000}"/>
    <cellStyle name="Normal 105 2 3" xfId="7583" xr:uid="{00000000-0005-0000-0000-00005C0F0000}"/>
    <cellStyle name="Normal 105 2 4" xfId="10785" xr:uid="{00000000-0005-0000-0000-00005D0F0000}"/>
    <cellStyle name="Normal 105 2 5" xfId="12392" xr:uid="{00000000-0005-0000-0000-00005E0F0000}"/>
    <cellStyle name="Normal 105 3" xfId="1958" xr:uid="{00000000-0005-0000-0000-00005F0F0000}"/>
    <cellStyle name="Normal 105 3 2" xfId="9180" xr:uid="{00000000-0005-0000-0000-0000600F0000}"/>
    <cellStyle name="Normal 105 3 3" xfId="7584" xr:uid="{00000000-0005-0000-0000-0000610F0000}"/>
    <cellStyle name="Normal 105 3 4" xfId="10786" xr:uid="{00000000-0005-0000-0000-0000620F0000}"/>
    <cellStyle name="Normal 105 3 5" xfId="12393" xr:uid="{00000000-0005-0000-0000-0000630F0000}"/>
    <cellStyle name="Normal 105 4" xfId="1959" xr:uid="{00000000-0005-0000-0000-0000640F0000}"/>
    <cellStyle name="Normal 105 4 2" xfId="9181" xr:uid="{00000000-0005-0000-0000-0000650F0000}"/>
    <cellStyle name="Normal 105 4 3" xfId="7585" xr:uid="{00000000-0005-0000-0000-0000660F0000}"/>
    <cellStyle name="Normal 105 4 4" xfId="10787" xr:uid="{00000000-0005-0000-0000-0000670F0000}"/>
    <cellStyle name="Normal 105 4 5" xfId="12394" xr:uid="{00000000-0005-0000-0000-0000680F0000}"/>
    <cellStyle name="Normal 105 5" xfId="9178" xr:uid="{00000000-0005-0000-0000-0000690F0000}"/>
    <cellStyle name="Normal 105 6" xfId="7582" xr:uid="{00000000-0005-0000-0000-00006A0F0000}"/>
    <cellStyle name="Normal 105 7" xfId="10784" xr:uid="{00000000-0005-0000-0000-00006B0F0000}"/>
    <cellStyle name="Normal 105 8" xfId="12391" xr:uid="{00000000-0005-0000-0000-00006C0F0000}"/>
    <cellStyle name="Normal 106" xfId="1960" xr:uid="{00000000-0005-0000-0000-00006D0F0000}"/>
    <cellStyle name="Normal 106 2" xfId="1961" xr:uid="{00000000-0005-0000-0000-00006E0F0000}"/>
    <cellStyle name="Normal 106 2 2" xfId="9183" xr:uid="{00000000-0005-0000-0000-00006F0F0000}"/>
    <cellStyle name="Normal 106 2 3" xfId="7587" xr:uid="{00000000-0005-0000-0000-0000700F0000}"/>
    <cellStyle name="Normal 106 2 4" xfId="10789" xr:uid="{00000000-0005-0000-0000-0000710F0000}"/>
    <cellStyle name="Normal 106 2 5" xfId="12396" xr:uid="{00000000-0005-0000-0000-0000720F0000}"/>
    <cellStyle name="Normal 106 3" xfId="1962" xr:uid="{00000000-0005-0000-0000-0000730F0000}"/>
    <cellStyle name="Normal 106 3 2" xfId="9184" xr:uid="{00000000-0005-0000-0000-0000740F0000}"/>
    <cellStyle name="Normal 106 3 3" xfId="7588" xr:uid="{00000000-0005-0000-0000-0000750F0000}"/>
    <cellStyle name="Normal 106 3 4" xfId="10790" xr:uid="{00000000-0005-0000-0000-0000760F0000}"/>
    <cellStyle name="Normal 106 3 5" xfId="12397" xr:uid="{00000000-0005-0000-0000-0000770F0000}"/>
    <cellStyle name="Normal 106 4" xfId="1963" xr:uid="{00000000-0005-0000-0000-0000780F0000}"/>
    <cellStyle name="Normal 106 4 2" xfId="9185" xr:uid="{00000000-0005-0000-0000-0000790F0000}"/>
    <cellStyle name="Normal 106 4 3" xfId="7589" xr:uid="{00000000-0005-0000-0000-00007A0F0000}"/>
    <cellStyle name="Normal 106 4 4" xfId="10791" xr:uid="{00000000-0005-0000-0000-00007B0F0000}"/>
    <cellStyle name="Normal 106 4 5" xfId="12398" xr:uid="{00000000-0005-0000-0000-00007C0F0000}"/>
    <cellStyle name="Normal 106 5" xfId="9182" xr:uid="{00000000-0005-0000-0000-00007D0F0000}"/>
    <cellStyle name="Normal 106 6" xfId="7586" xr:uid="{00000000-0005-0000-0000-00007E0F0000}"/>
    <cellStyle name="Normal 106 7" xfId="10788" xr:uid="{00000000-0005-0000-0000-00007F0F0000}"/>
    <cellStyle name="Normal 106 8" xfId="12395" xr:uid="{00000000-0005-0000-0000-0000800F0000}"/>
    <cellStyle name="Normal 107" xfId="1964" xr:uid="{00000000-0005-0000-0000-0000810F0000}"/>
    <cellStyle name="Normal 107 2" xfId="1965" xr:uid="{00000000-0005-0000-0000-0000820F0000}"/>
    <cellStyle name="Normal 107 2 2" xfId="9187" xr:uid="{00000000-0005-0000-0000-0000830F0000}"/>
    <cellStyle name="Normal 107 2 3" xfId="7591" xr:uid="{00000000-0005-0000-0000-0000840F0000}"/>
    <cellStyle name="Normal 107 2 4" xfId="10793" xr:uid="{00000000-0005-0000-0000-0000850F0000}"/>
    <cellStyle name="Normal 107 2 5" xfId="12400" xr:uid="{00000000-0005-0000-0000-0000860F0000}"/>
    <cellStyle name="Normal 107 3" xfId="1966" xr:uid="{00000000-0005-0000-0000-0000870F0000}"/>
    <cellStyle name="Normal 107 3 2" xfId="9188" xr:uid="{00000000-0005-0000-0000-0000880F0000}"/>
    <cellStyle name="Normal 107 3 3" xfId="7592" xr:uid="{00000000-0005-0000-0000-0000890F0000}"/>
    <cellStyle name="Normal 107 3 4" xfId="10794" xr:uid="{00000000-0005-0000-0000-00008A0F0000}"/>
    <cellStyle name="Normal 107 3 5" xfId="12401" xr:uid="{00000000-0005-0000-0000-00008B0F0000}"/>
    <cellStyle name="Normal 107 4" xfId="1967" xr:uid="{00000000-0005-0000-0000-00008C0F0000}"/>
    <cellStyle name="Normal 107 4 2" xfId="9189" xr:uid="{00000000-0005-0000-0000-00008D0F0000}"/>
    <cellStyle name="Normal 107 4 3" xfId="7593" xr:uid="{00000000-0005-0000-0000-00008E0F0000}"/>
    <cellStyle name="Normal 107 4 4" xfId="10795" xr:uid="{00000000-0005-0000-0000-00008F0F0000}"/>
    <cellStyle name="Normal 107 4 5" xfId="12402" xr:uid="{00000000-0005-0000-0000-0000900F0000}"/>
    <cellStyle name="Normal 107 5" xfId="9186" xr:uid="{00000000-0005-0000-0000-0000910F0000}"/>
    <cellStyle name="Normal 107 6" xfId="7590" xr:uid="{00000000-0005-0000-0000-0000920F0000}"/>
    <cellStyle name="Normal 107 7" xfId="10792" xr:uid="{00000000-0005-0000-0000-0000930F0000}"/>
    <cellStyle name="Normal 107 8" xfId="12399" xr:uid="{00000000-0005-0000-0000-0000940F0000}"/>
    <cellStyle name="Normal 108" xfId="1968" xr:uid="{00000000-0005-0000-0000-0000950F0000}"/>
    <cellStyle name="Normal 108 2" xfId="1969" xr:uid="{00000000-0005-0000-0000-0000960F0000}"/>
    <cellStyle name="Normal 108 2 2" xfId="9191" xr:uid="{00000000-0005-0000-0000-0000970F0000}"/>
    <cellStyle name="Normal 108 2 3" xfId="7595" xr:uid="{00000000-0005-0000-0000-0000980F0000}"/>
    <cellStyle name="Normal 108 2 4" xfId="10797" xr:uid="{00000000-0005-0000-0000-0000990F0000}"/>
    <cellStyle name="Normal 108 2 5" xfId="12404" xr:uid="{00000000-0005-0000-0000-00009A0F0000}"/>
    <cellStyle name="Normal 108 3" xfId="1970" xr:uid="{00000000-0005-0000-0000-00009B0F0000}"/>
    <cellStyle name="Normal 108 3 2" xfId="9192" xr:uid="{00000000-0005-0000-0000-00009C0F0000}"/>
    <cellStyle name="Normal 108 3 3" xfId="7596" xr:uid="{00000000-0005-0000-0000-00009D0F0000}"/>
    <cellStyle name="Normal 108 3 4" xfId="10798" xr:uid="{00000000-0005-0000-0000-00009E0F0000}"/>
    <cellStyle name="Normal 108 3 5" xfId="12405" xr:uid="{00000000-0005-0000-0000-00009F0F0000}"/>
    <cellStyle name="Normal 108 4" xfId="1971" xr:uid="{00000000-0005-0000-0000-0000A00F0000}"/>
    <cellStyle name="Normal 108 4 2" xfId="9193" xr:uid="{00000000-0005-0000-0000-0000A10F0000}"/>
    <cellStyle name="Normal 108 4 3" xfId="7597" xr:uid="{00000000-0005-0000-0000-0000A20F0000}"/>
    <cellStyle name="Normal 108 4 4" xfId="10799" xr:uid="{00000000-0005-0000-0000-0000A30F0000}"/>
    <cellStyle name="Normal 108 4 5" xfId="12406" xr:uid="{00000000-0005-0000-0000-0000A40F0000}"/>
    <cellStyle name="Normal 108 5" xfId="9190" xr:uid="{00000000-0005-0000-0000-0000A50F0000}"/>
    <cellStyle name="Normal 108 6" xfId="7594" xr:uid="{00000000-0005-0000-0000-0000A60F0000}"/>
    <cellStyle name="Normal 108 7" xfId="10796" xr:uid="{00000000-0005-0000-0000-0000A70F0000}"/>
    <cellStyle name="Normal 108 8" xfId="12403" xr:uid="{00000000-0005-0000-0000-0000A80F0000}"/>
    <cellStyle name="Normal 109" xfId="1972" xr:uid="{00000000-0005-0000-0000-0000A90F0000}"/>
    <cellStyle name="Normal 109 2" xfId="1973" xr:uid="{00000000-0005-0000-0000-0000AA0F0000}"/>
    <cellStyle name="Normal 109 2 2" xfId="9195" xr:uid="{00000000-0005-0000-0000-0000AB0F0000}"/>
    <cellStyle name="Normal 109 2 3" xfId="7599" xr:uid="{00000000-0005-0000-0000-0000AC0F0000}"/>
    <cellStyle name="Normal 109 2 4" xfId="10801" xr:uid="{00000000-0005-0000-0000-0000AD0F0000}"/>
    <cellStyle name="Normal 109 2 5" xfId="12408" xr:uid="{00000000-0005-0000-0000-0000AE0F0000}"/>
    <cellStyle name="Normal 109 3" xfId="1974" xr:uid="{00000000-0005-0000-0000-0000AF0F0000}"/>
    <cellStyle name="Normal 109 3 2" xfId="9196" xr:uid="{00000000-0005-0000-0000-0000B00F0000}"/>
    <cellStyle name="Normal 109 3 3" xfId="7600" xr:uid="{00000000-0005-0000-0000-0000B10F0000}"/>
    <cellStyle name="Normal 109 3 4" xfId="10802" xr:uid="{00000000-0005-0000-0000-0000B20F0000}"/>
    <cellStyle name="Normal 109 3 5" xfId="12409" xr:uid="{00000000-0005-0000-0000-0000B30F0000}"/>
    <cellStyle name="Normal 109 4" xfId="1975" xr:uid="{00000000-0005-0000-0000-0000B40F0000}"/>
    <cellStyle name="Normal 109 4 2" xfId="9197" xr:uid="{00000000-0005-0000-0000-0000B50F0000}"/>
    <cellStyle name="Normal 109 4 3" xfId="7601" xr:uid="{00000000-0005-0000-0000-0000B60F0000}"/>
    <cellStyle name="Normal 109 4 4" xfId="10803" xr:uid="{00000000-0005-0000-0000-0000B70F0000}"/>
    <cellStyle name="Normal 109 4 5" xfId="12410" xr:uid="{00000000-0005-0000-0000-0000B80F0000}"/>
    <cellStyle name="Normal 109 5" xfId="9194" xr:uid="{00000000-0005-0000-0000-0000B90F0000}"/>
    <cellStyle name="Normal 109 6" xfId="7598" xr:uid="{00000000-0005-0000-0000-0000BA0F0000}"/>
    <cellStyle name="Normal 109 7" xfId="10800" xr:uid="{00000000-0005-0000-0000-0000BB0F0000}"/>
    <cellStyle name="Normal 109 8" xfId="12407" xr:uid="{00000000-0005-0000-0000-0000BC0F0000}"/>
    <cellStyle name="Normal 11" xfId="120" xr:uid="{00000000-0005-0000-0000-0000BD0F0000}"/>
    <cellStyle name="Normal 11 2" xfId="1977" xr:uid="{00000000-0005-0000-0000-0000BE0F0000}"/>
    <cellStyle name="Normal 11 2 10" xfId="1978" xr:uid="{00000000-0005-0000-0000-0000BF0F0000}"/>
    <cellStyle name="Normal 11 2 10 2" xfId="9199" xr:uid="{00000000-0005-0000-0000-0000C00F0000}"/>
    <cellStyle name="Normal 11 2 10 3" xfId="7603" xr:uid="{00000000-0005-0000-0000-0000C10F0000}"/>
    <cellStyle name="Normal 11 2 10 4" xfId="10805" xr:uid="{00000000-0005-0000-0000-0000C20F0000}"/>
    <cellStyle name="Normal 11 2 10 5" xfId="12412" xr:uid="{00000000-0005-0000-0000-0000C30F0000}"/>
    <cellStyle name="Normal 11 2 11" xfId="7068" xr:uid="{00000000-0005-0000-0000-0000C40F0000}"/>
    <cellStyle name="Normal 11 2 2" xfId="1979" xr:uid="{00000000-0005-0000-0000-0000C50F0000}"/>
    <cellStyle name="Normal 11 2 2 2" xfId="1980" xr:uid="{00000000-0005-0000-0000-0000C60F0000}"/>
    <cellStyle name="Normal 11 2 2 2 2" xfId="9200" xr:uid="{00000000-0005-0000-0000-0000C70F0000}"/>
    <cellStyle name="Normal 11 2 2 2 3" xfId="7604" xr:uid="{00000000-0005-0000-0000-0000C80F0000}"/>
    <cellStyle name="Normal 11 2 2 2 4" xfId="10806" xr:uid="{00000000-0005-0000-0000-0000C90F0000}"/>
    <cellStyle name="Normal 11 2 2 2 5" xfId="12413" xr:uid="{00000000-0005-0000-0000-0000CA0F0000}"/>
    <cellStyle name="Normal 11 2 2 3" xfId="1981" xr:uid="{00000000-0005-0000-0000-0000CB0F0000}"/>
    <cellStyle name="Normal 11 2 2 3 2" xfId="9201" xr:uid="{00000000-0005-0000-0000-0000CC0F0000}"/>
    <cellStyle name="Normal 11 2 2 3 3" xfId="7605" xr:uid="{00000000-0005-0000-0000-0000CD0F0000}"/>
    <cellStyle name="Normal 11 2 2 3 4" xfId="10807" xr:uid="{00000000-0005-0000-0000-0000CE0F0000}"/>
    <cellStyle name="Normal 11 2 2 3 5" xfId="12414" xr:uid="{00000000-0005-0000-0000-0000CF0F0000}"/>
    <cellStyle name="Normal 11 2 2 4" xfId="1982" xr:uid="{00000000-0005-0000-0000-0000D00F0000}"/>
    <cellStyle name="Normal 11 2 2 4 2" xfId="9202" xr:uid="{00000000-0005-0000-0000-0000D10F0000}"/>
    <cellStyle name="Normal 11 2 2 4 3" xfId="7606" xr:uid="{00000000-0005-0000-0000-0000D20F0000}"/>
    <cellStyle name="Normal 11 2 2 4 4" xfId="10808" xr:uid="{00000000-0005-0000-0000-0000D30F0000}"/>
    <cellStyle name="Normal 11 2 2 4 5" xfId="12415" xr:uid="{00000000-0005-0000-0000-0000D40F0000}"/>
    <cellStyle name="Normal 11 2 2 5" xfId="1983" xr:uid="{00000000-0005-0000-0000-0000D50F0000}"/>
    <cellStyle name="Normal 11 2 2 5 2" xfId="9203" xr:uid="{00000000-0005-0000-0000-0000D60F0000}"/>
    <cellStyle name="Normal 11 2 2 5 3" xfId="7607" xr:uid="{00000000-0005-0000-0000-0000D70F0000}"/>
    <cellStyle name="Normal 11 2 2 5 4" xfId="10809" xr:uid="{00000000-0005-0000-0000-0000D80F0000}"/>
    <cellStyle name="Normal 11 2 2 5 5" xfId="12416" xr:uid="{00000000-0005-0000-0000-0000D90F0000}"/>
    <cellStyle name="Normal 11 2 3" xfId="1984" xr:uid="{00000000-0005-0000-0000-0000DA0F0000}"/>
    <cellStyle name="Normal 11 2 3 2" xfId="1985" xr:uid="{00000000-0005-0000-0000-0000DB0F0000}"/>
    <cellStyle name="Normal 11 2 3 2 2" xfId="9205" xr:uid="{00000000-0005-0000-0000-0000DC0F0000}"/>
    <cellStyle name="Normal 11 2 3 2 3" xfId="7609" xr:uid="{00000000-0005-0000-0000-0000DD0F0000}"/>
    <cellStyle name="Normal 11 2 3 2 4" xfId="10811" xr:uid="{00000000-0005-0000-0000-0000DE0F0000}"/>
    <cellStyle name="Normal 11 2 3 2 5" xfId="12418" xr:uid="{00000000-0005-0000-0000-0000DF0F0000}"/>
    <cellStyle name="Normal 11 2 3 3" xfId="1986" xr:uid="{00000000-0005-0000-0000-0000E00F0000}"/>
    <cellStyle name="Normal 11 2 3 3 2" xfId="9206" xr:uid="{00000000-0005-0000-0000-0000E10F0000}"/>
    <cellStyle name="Normal 11 2 3 3 3" xfId="7610" xr:uid="{00000000-0005-0000-0000-0000E20F0000}"/>
    <cellStyle name="Normal 11 2 3 3 4" xfId="10812" xr:uid="{00000000-0005-0000-0000-0000E30F0000}"/>
    <cellStyle name="Normal 11 2 3 3 5" xfId="12419" xr:uid="{00000000-0005-0000-0000-0000E40F0000}"/>
    <cellStyle name="Normal 11 2 3 4" xfId="1987" xr:uid="{00000000-0005-0000-0000-0000E50F0000}"/>
    <cellStyle name="Normal 11 2 3 4 2" xfId="9207" xr:uid="{00000000-0005-0000-0000-0000E60F0000}"/>
    <cellStyle name="Normal 11 2 3 4 3" xfId="7611" xr:uid="{00000000-0005-0000-0000-0000E70F0000}"/>
    <cellStyle name="Normal 11 2 3 4 4" xfId="10813" xr:uid="{00000000-0005-0000-0000-0000E80F0000}"/>
    <cellStyle name="Normal 11 2 3 4 5" xfId="12420" xr:uid="{00000000-0005-0000-0000-0000E90F0000}"/>
    <cellStyle name="Normal 11 2 3 5" xfId="9204" xr:uid="{00000000-0005-0000-0000-0000EA0F0000}"/>
    <cellStyle name="Normal 11 2 3 6" xfId="7608" xr:uid="{00000000-0005-0000-0000-0000EB0F0000}"/>
    <cellStyle name="Normal 11 2 3 7" xfId="10810" xr:uid="{00000000-0005-0000-0000-0000EC0F0000}"/>
    <cellStyle name="Normal 11 2 3 8" xfId="12417" xr:uid="{00000000-0005-0000-0000-0000ED0F0000}"/>
    <cellStyle name="Normal 11 2 3 9" xfId="19012" xr:uid="{69FD67EA-19B8-4C71-86E9-AFCA7245E90F}"/>
    <cellStyle name="Normal 11 2 4" xfId="1988" xr:uid="{00000000-0005-0000-0000-0000EE0F0000}"/>
    <cellStyle name="Normal 11 2 4 2" xfId="1989" xr:uid="{00000000-0005-0000-0000-0000EF0F0000}"/>
    <cellStyle name="Normal 11 2 4 2 2" xfId="1990" xr:uid="{00000000-0005-0000-0000-0000F00F0000}"/>
    <cellStyle name="Normal 11 2 4 2 2 2" xfId="1991" xr:uid="{00000000-0005-0000-0000-0000F10F0000}"/>
    <cellStyle name="Normal 11 2 4 2 2 2 2" xfId="9209" xr:uid="{00000000-0005-0000-0000-0000F20F0000}"/>
    <cellStyle name="Normal 11 2 4 2 2 2 3" xfId="7613" xr:uid="{00000000-0005-0000-0000-0000F30F0000}"/>
    <cellStyle name="Normal 11 2 4 2 2 2 4" xfId="10815" xr:uid="{00000000-0005-0000-0000-0000F40F0000}"/>
    <cellStyle name="Normal 11 2 4 2 2 2 5" xfId="12422" xr:uid="{00000000-0005-0000-0000-0000F50F0000}"/>
    <cellStyle name="Normal 11 2 4 2 2 3" xfId="1992" xr:uid="{00000000-0005-0000-0000-0000F60F0000}"/>
    <cellStyle name="Normal 11 2 4 2 2 3 2" xfId="9210" xr:uid="{00000000-0005-0000-0000-0000F70F0000}"/>
    <cellStyle name="Normal 11 2 4 2 2 3 3" xfId="7614" xr:uid="{00000000-0005-0000-0000-0000F80F0000}"/>
    <cellStyle name="Normal 11 2 4 2 2 3 4" xfId="10816" xr:uid="{00000000-0005-0000-0000-0000F90F0000}"/>
    <cellStyle name="Normal 11 2 4 2 2 3 5" xfId="12423" xr:uid="{00000000-0005-0000-0000-0000FA0F0000}"/>
    <cellStyle name="Normal 11 2 4 2 2 4" xfId="1993" xr:uid="{00000000-0005-0000-0000-0000FB0F0000}"/>
    <cellStyle name="Normal 11 2 4 2 2 4 2" xfId="9211" xr:uid="{00000000-0005-0000-0000-0000FC0F0000}"/>
    <cellStyle name="Normal 11 2 4 2 2 4 3" xfId="7615" xr:uid="{00000000-0005-0000-0000-0000FD0F0000}"/>
    <cellStyle name="Normal 11 2 4 2 2 4 4" xfId="10817" xr:uid="{00000000-0005-0000-0000-0000FE0F0000}"/>
    <cellStyle name="Normal 11 2 4 2 2 4 5" xfId="12424" xr:uid="{00000000-0005-0000-0000-0000FF0F0000}"/>
    <cellStyle name="Normal 11 2 4 2 3" xfId="1994" xr:uid="{00000000-0005-0000-0000-000000100000}"/>
    <cellStyle name="Normal 11 2 4 2 4" xfId="1995" xr:uid="{00000000-0005-0000-0000-000001100000}"/>
    <cellStyle name="Normal 11 2 4 2 5" xfId="9208" xr:uid="{00000000-0005-0000-0000-000002100000}"/>
    <cellStyle name="Normal 11 2 4 2 6" xfId="7612" xr:uid="{00000000-0005-0000-0000-000003100000}"/>
    <cellStyle name="Normal 11 2 4 2 7" xfId="10814" xr:uid="{00000000-0005-0000-0000-000004100000}"/>
    <cellStyle name="Normal 11 2 4 2 8" xfId="12421" xr:uid="{00000000-0005-0000-0000-000005100000}"/>
    <cellStyle name="Normal 11 2 4 3" xfId="1996" xr:uid="{00000000-0005-0000-0000-000006100000}"/>
    <cellStyle name="Normal 11 2 4 3 2" xfId="1997" xr:uid="{00000000-0005-0000-0000-000007100000}"/>
    <cellStyle name="Normal 11 2 4 3 2 2" xfId="9213" xr:uid="{00000000-0005-0000-0000-000008100000}"/>
    <cellStyle name="Normal 11 2 4 3 2 3" xfId="7617" xr:uid="{00000000-0005-0000-0000-000009100000}"/>
    <cellStyle name="Normal 11 2 4 3 2 4" xfId="10819" xr:uid="{00000000-0005-0000-0000-00000A100000}"/>
    <cellStyle name="Normal 11 2 4 3 2 5" xfId="12426" xr:uid="{00000000-0005-0000-0000-00000B100000}"/>
    <cellStyle name="Normal 11 2 4 3 3" xfId="1998" xr:uid="{00000000-0005-0000-0000-00000C100000}"/>
    <cellStyle name="Normal 11 2 4 3 3 2" xfId="9214" xr:uid="{00000000-0005-0000-0000-00000D100000}"/>
    <cellStyle name="Normal 11 2 4 3 3 3" xfId="7618" xr:uid="{00000000-0005-0000-0000-00000E100000}"/>
    <cellStyle name="Normal 11 2 4 3 3 4" xfId="10820" xr:uid="{00000000-0005-0000-0000-00000F100000}"/>
    <cellStyle name="Normal 11 2 4 3 3 5" xfId="12427" xr:uid="{00000000-0005-0000-0000-000010100000}"/>
    <cellStyle name="Normal 11 2 4 3 4" xfId="1999" xr:uid="{00000000-0005-0000-0000-000011100000}"/>
    <cellStyle name="Normal 11 2 4 3 4 2" xfId="9215" xr:uid="{00000000-0005-0000-0000-000012100000}"/>
    <cellStyle name="Normal 11 2 4 3 4 3" xfId="7619" xr:uid="{00000000-0005-0000-0000-000013100000}"/>
    <cellStyle name="Normal 11 2 4 3 4 4" xfId="10821" xr:uid="{00000000-0005-0000-0000-000014100000}"/>
    <cellStyle name="Normal 11 2 4 3 4 5" xfId="12428" xr:uid="{00000000-0005-0000-0000-000015100000}"/>
    <cellStyle name="Normal 11 2 4 3 5" xfId="9212" xr:uid="{00000000-0005-0000-0000-000016100000}"/>
    <cellStyle name="Normal 11 2 4 3 6" xfId="7616" xr:uid="{00000000-0005-0000-0000-000017100000}"/>
    <cellStyle name="Normal 11 2 4 3 7" xfId="10818" xr:uid="{00000000-0005-0000-0000-000018100000}"/>
    <cellStyle name="Normal 11 2 4 3 8" xfId="12425" xr:uid="{00000000-0005-0000-0000-000019100000}"/>
    <cellStyle name="Normal 11 2 4 4" xfId="2000" xr:uid="{00000000-0005-0000-0000-00001A100000}"/>
    <cellStyle name="Normal 11 2 4 4 2" xfId="2001" xr:uid="{00000000-0005-0000-0000-00001B100000}"/>
    <cellStyle name="Normal 11 2 4 4 2 2" xfId="9217" xr:uid="{00000000-0005-0000-0000-00001C100000}"/>
    <cellStyle name="Normal 11 2 4 4 2 3" xfId="7621" xr:uid="{00000000-0005-0000-0000-00001D100000}"/>
    <cellStyle name="Normal 11 2 4 4 2 4" xfId="10823" xr:uid="{00000000-0005-0000-0000-00001E100000}"/>
    <cellStyle name="Normal 11 2 4 4 2 5" xfId="12430" xr:uid="{00000000-0005-0000-0000-00001F100000}"/>
    <cellStyle name="Normal 11 2 4 4 3" xfId="2002" xr:uid="{00000000-0005-0000-0000-000020100000}"/>
    <cellStyle name="Normal 11 2 4 4 3 2" xfId="9218" xr:uid="{00000000-0005-0000-0000-000021100000}"/>
    <cellStyle name="Normal 11 2 4 4 3 3" xfId="7622" xr:uid="{00000000-0005-0000-0000-000022100000}"/>
    <cellStyle name="Normal 11 2 4 4 3 4" xfId="10824" xr:uid="{00000000-0005-0000-0000-000023100000}"/>
    <cellStyle name="Normal 11 2 4 4 3 5" xfId="12431" xr:uid="{00000000-0005-0000-0000-000024100000}"/>
    <cellStyle name="Normal 11 2 4 4 4" xfId="2003" xr:uid="{00000000-0005-0000-0000-000025100000}"/>
    <cellStyle name="Normal 11 2 4 4 4 2" xfId="9219" xr:uid="{00000000-0005-0000-0000-000026100000}"/>
    <cellStyle name="Normal 11 2 4 4 4 3" xfId="7623" xr:uid="{00000000-0005-0000-0000-000027100000}"/>
    <cellStyle name="Normal 11 2 4 4 4 4" xfId="10825" xr:uid="{00000000-0005-0000-0000-000028100000}"/>
    <cellStyle name="Normal 11 2 4 4 4 5" xfId="12432" xr:uid="{00000000-0005-0000-0000-000029100000}"/>
    <cellStyle name="Normal 11 2 4 4 5" xfId="9216" xr:uid="{00000000-0005-0000-0000-00002A100000}"/>
    <cellStyle name="Normal 11 2 4 4 6" xfId="7620" xr:uid="{00000000-0005-0000-0000-00002B100000}"/>
    <cellStyle name="Normal 11 2 4 4 7" xfId="10822" xr:uid="{00000000-0005-0000-0000-00002C100000}"/>
    <cellStyle name="Normal 11 2 4 4 8" xfId="12429" xr:uid="{00000000-0005-0000-0000-00002D100000}"/>
    <cellStyle name="Normal 11 2 4 5" xfId="2004" xr:uid="{00000000-0005-0000-0000-00002E100000}"/>
    <cellStyle name="Normal 11 2 4 5 2" xfId="9220" xr:uid="{00000000-0005-0000-0000-00002F100000}"/>
    <cellStyle name="Normal 11 2 4 5 3" xfId="7624" xr:uid="{00000000-0005-0000-0000-000030100000}"/>
    <cellStyle name="Normal 11 2 4 5 4" xfId="10826" xr:uid="{00000000-0005-0000-0000-000031100000}"/>
    <cellStyle name="Normal 11 2 4 5 5" xfId="12433" xr:uid="{00000000-0005-0000-0000-000032100000}"/>
    <cellStyle name="Normal 11 2 4 6" xfId="2005" xr:uid="{00000000-0005-0000-0000-000033100000}"/>
    <cellStyle name="Normal 11 2 4 6 2" xfId="9221" xr:uid="{00000000-0005-0000-0000-000034100000}"/>
    <cellStyle name="Normal 11 2 4 6 3" xfId="7625" xr:uid="{00000000-0005-0000-0000-000035100000}"/>
    <cellStyle name="Normal 11 2 4 6 4" xfId="10827" xr:uid="{00000000-0005-0000-0000-000036100000}"/>
    <cellStyle name="Normal 11 2 4 6 5" xfId="12434" xr:uid="{00000000-0005-0000-0000-000037100000}"/>
    <cellStyle name="Normal 11 2 4 7" xfId="2006" xr:uid="{00000000-0005-0000-0000-000038100000}"/>
    <cellStyle name="Normal 11 2 4 7 2" xfId="9222" xr:uid="{00000000-0005-0000-0000-000039100000}"/>
    <cellStyle name="Normal 11 2 4 7 3" xfId="7626" xr:uid="{00000000-0005-0000-0000-00003A100000}"/>
    <cellStyle name="Normal 11 2 4 7 4" xfId="10828" xr:uid="{00000000-0005-0000-0000-00003B100000}"/>
    <cellStyle name="Normal 11 2 4 7 5" xfId="12435" xr:uid="{00000000-0005-0000-0000-00003C100000}"/>
    <cellStyle name="Normal 11 2 5" xfId="2007" xr:uid="{00000000-0005-0000-0000-00003D100000}"/>
    <cellStyle name="Normal 11 2 6" xfId="2008" xr:uid="{00000000-0005-0000-0000-00003E100000}"/>
    <cellStyle name="Normal 11 2 7" xfId="2009" xr:uid="{00000000-0005-0000-0000-00003F100000}"/>
    <cellStyle name="Normal 11 2 7 2" xfId="9223" xr:uid="{00000000-0005-0000-0000-000040100000}"/>
    <cellStyle name="Normal 11 2 7 3" xfId="7627" xr:uid="{00000000-0005-0000-0000-000041100000}"/>
    <cellStyle name="Normal 11 2 7 4" xfId="10829" xr:uid="{00000000-0005-0000-0000-000042100000}"/>
    <cellStyle name="Normal 11 2 7 5" xfId="12436" xr:uid="{00000000-0005-0000-0000-000043100000}"/>
    <cellStyle name="Normal 11 2 8" xfId="2010" xr:uid="{00000000-0005-0000-0000-000044100000}"/>
    <cellStyle name="Normal 11 2 8 2" xfId="9224" xr:uid="{00000000-0005-0000-0000-000045100000}"/>
    <cellStyle name="Normal 11 2 8 3" xfId="7628" xr:uid="{00000000-0005-0000-0000-000046100000}"/>
    <cellStyle name="Normal 11 2 8 4" xfId="10830" xr:uid="{00000000-0005-0000-0000-000047100000}"/>
    <cellStyle name="Normal 11 2 8 5" xfId="12437" xr:uid="{00000000-0005-0000-0000-000048100000}"/>
    <cellStyle name="Normal 11 2 9" xfId="2011" xr:uid="{00000000-0005-0000-0000-000049100000}"/>
    <cellStyle name="Normal 11 2 9 2" xfId="9225" xr:uid="{00000000-0005-0000-0000-00004A100000}"/>
    <cellStyle name="Normal 11 2 9 3" xfId="7629" xr:uid="{00000000-0005-0000-0000-00004B100000}"/>
    <cellStyle name="Normal 11 2 9 4" xfId="10831" xr:uid="{00000000-0005-0000-0000-00004C100000}"/>
    <cellStyle name="Normal 11 2 9 5" xfId="12438" xr:uid="{00000000-0005-0000-0000-00004D100000}"/>
    <cellStyle name="Normal 11 3" xfId="2012" xr:uid="{00000000-0005-0000-0000-00004E100000}"/>
    <cellStyle name="Normal 11 3 2" xfId="2013" xr:uid="{00000000-0005-0000-0000-00004F100000}"/>
    <cellStyle name="Normal 11 3 3" xfId="19013" xr:uid="{0FB3BB53-5D49-4EC9-AB97-C4DCA6A46A45}"/>
    <cellStyle name="Normal 11 4" xfId="1976" xr:uid="{00000000-0005-0000-0000-000050100000}"/>
    <cellStyle name="Normal 11 4 2" xfId="9198" xr:uid="{00000000-0005-0000-0000-000051100000}"/>
    <cellStyle name="Normal 11 4 3" xfId="10804" xr:uid="{00000000-0005-0000-0000-000052100000}"/>
    <cellStyle name="Normal 11 4 4" xfId="19014" xr:uid="{5FEDA820-132F-42FE-B8CE-0752151C1618}"/>
    <cellStyle name="Normal 11 5" xfId="7602" xr:uid="{00000000-0005-0000-0000-000053100000}"/>
    <cellStyle name="Normal 11 6" xfId="12411" xr:uid="{00000000-0005-0000-0000-000054100000}"/>
    <cellStyle name="Normal 110" xfId="2014" xr:uid="{00000000-0005-0000-0000-000055100000}"/>
    <cellStyle name="Normal 110 2" xfId="2015" xr:uid="{00000000-0005-0000-0000-000056100000}"/>
    <cellStyle name="Normal 110 2 2" xfId="9227" xr:uid="{00000000-0005-0000-0000-000057100000}"/>
    <cellStyle name="Normal 110 2 3" xfId="7631" xr:uid="{00000000-0005-0000-0000-000058100000}"/>
    <cellStyle name="Normal 110 2 4" xfId="10833" xr:uid="{00000000-0005-0000-0000-000059100000}"/>
    <cellStyle name="Normal 110 2 5" xfId="12440" xr:uid="{00000000-0005-0000-0000-00005A100000}"/>
    <cellStyle name="Normal 110 3" xfId="2016" xr:uid="{00000000-0005-0000-0000-00005B100000}"/>
    <cellStyle name="Normal 110 3 2" xfId="9228" xr:uid="{00000000-0005-0000-0000-00005C100000}"/>
    <cellStyle name="Normal 110 3 3" xfId="7632" xr:uid="{00000000-0005-0000-0000-00005D100000}"/>
    <cellStyle name="Normal 110 3 4" xfId="10834" xr:uid="{00000000-0005-0000-0000-00005E100000}"/>
    <cellStyle name="Normal 110 3 5" xfId="12441" xr:uid="{00000000-0005-0000-0000-00005F100000}"/>
    <cellStyle name="Normal 110 4" xfId="2017" xr:uid="{00000000-0005-0000-0000-000060100000}"/>
    <cellStyle name="Normal 110 4 2" xfId="9229" xr:uid="{00000000-0005-0000-0000-000061100000}"/>
    <cellStyle name="Normal 110 4 3" xfId="7633" xr:uid="{00000000-0005-0000-0000-000062100000}"/>
    <cellStyle name="Normal 110 4 4" xfId="10835" xr:uid="{00000000-0005-0000-0000-000063100000}"/>
    <cellStyle name="Normal 110 4 5" xfId="12442" xr:uid="{00000000-0005-0000-0000-000064100000}"/>
    <cellStyle name="Normal 110 5" xfId="9226" xr:uid="{00000000-0005-0000-0000-000065100000}"/>
    <cellStyle name="Normal 110 6" xfId="7630" xr:uid="{00000000-0005-0000-0000-000066100000}"/>
    <cellStyle name="Normal 110 7" xfId="10832" xr:uid="{00000000-0005-0000-0000-000067100000}"/>
    <cellStyle name="Normal 110 8" xfId="12439" xr:uid="{00000000-0005-0000-0000-000068100000}"/>
    <cellStyle name="Normal 111" xfId="2018" xr:uid="{00000000-0005-0000-0000-000069100000}"/>
    <cellStyle name="Normal 111 2" xfId="2019" xr:uid="{00000000-0005-0000-0000-00006A100000}"/>
    <cellStyle name="Normal 111 2 2" xfId="9231" xr:uid="{00000000-0005-0000-0000-00006B100000}"/>
    <cellStyle name="Normal 111 2 3" xfId="7635" xr:uid="{00000000-0005-0000-0000-00006C100000}"/>
    <cellStyle name="Normal 111 2 4" xfId="10837" xr:uid="{00000000-0005-0000-0000-00006D100000}"/>
    <cellStyle name="Normal 111 2 5" xfId="12444" xr:uid="{00000000-0005-0000-0000-00006E100000}"/>
    <cellStyle name="Normal 111 3" xfId="2020" xr:uid="{00000000-0005-0000-0000-00006F100000}"/>
    <cellStyle name="Normal 111 3 2" xfId="9232" xr:uid="{00000000-0005-0000-0000-000070100000}"/>
    <cellStyle name="Normal 111 3 3" xfId="7636" xr:uid="{00000000-0005-0000-0000-000071100000}"/>
    <cellStyle name="Normal 111 3 4" xfId="10838" xr:uid="{00000000-0005-0000-0000-000072100000}"/>
    <cellStyle name="Normal 111 3 5" xfId="12445" xr:uid="{00000000-0005-0000-0000-000073100000}"/>
    <cellStyle name="Normal 111 4" xfId="2021" xr:uid="{00000000-0005-0000-0000-000074100000}"/>
    <cellStyle name="Normal 111 4 2" xfId="9233" xr:uid="{00000000-0005-0000-0000-000075100000}"/>
    <cellStyle name="Normal 111 4 3" xfId="7637" xr:uid="{00000000-0005-0000-0000-000076100000}"/>
    <cellStyle name="Normal 111 4 4" xfId="10839" xr:uid="{00000000-0005-0000-0000-000077100000}"/>
    <cellStyle name="Normal 111 4 5" xfId="12446" xr:uid="{00000000-0005-0000-0000-000078100000}"/>
    <cellStyle name="Normal 111 5" xfId="9230" xr:uid="{00000000-0005-0000-0000-000079100000}"/>
    <cellStyle name="Normal 111 6" xfId="7634" xr:uid="{00000000-0005-0000-0000-00007A100000}"/>
    <cellStyle name="Normal 111 7" xfId="10836" xr:uid="{00000000-0005-0000-0000-00007B100000}"/>
    <cellStyle name="Normal 111 8" xfId="12443" xr:uid="{00000000-0005-0000-0000-00007C100000}"/>
    <cellStyle name="Normal 112" xfId="2022" xr:uid="{00000000-0005-0000-0000-00007D100000}"/>
    <cellStyle name="Normal 112 2" xfId="2023" xr:uid="{00000000-0005-0000-0000-00007E100000}"/>
    <cellStyle name="Normal 112 2 2" xfId="9235" xr:uid="{00000000-0005-0000-0000-00007F100000}"/>
    <cellStyle name="Normal 112 2 3" xfId="7639" xr:uid="{00000000-0005-0000-0000-000080100000}"/>
    <cellStyle name="Normal 112 2 4" xfId="10841" xr:uid="{00000000-0005-0000-0000-000081100000}"/>
    <cellStyle name="Normal 112 2 5" xfId="12448" xr:uid="{00000000-0005-0000-0000-000082100000}"/>
    <cellStyle name="Normal 112 3" xfId="2024" xr:uid="{00000000-0005-0000-0000-000083100000}"/>
    <cellStyle name="Normal 112 3 2" xfId="9236" xr:uid="{00000000-0005-0000-0000-000084100000}"/>
    <cellStyle name="Normal 112 3 3" xfId="7640" xr:uid="{00000000-0005-0000-0000-000085100000}"/>
    <cellStyle name="Normal 112 3 4" xfId="10842" xr:uid="{00000000-0005-0000-0000-000086100000}"/>
    <cellStyle name="Normal 112 3 5" xfId="12449" xr:uid="{00000000-0005-0000-0000-000087100000}"/>
    <cellStyle name="Normal 112 4" xfId="2025" xr:uid="{00000000-0005-0000-0000-000088100000}"/>
    <cellStyle name="Normal 112 4 2" xfId="9237" xr:uid="{00000000-0005-0000-0000-000089100000}"/>
    <cellStyle name="Normal 112 4 3" xfId="7641" xr:uid="{00000000-0005-0000-0000-00008A100000}"/>
    <cellStyle name="Normal 112 4 4" xfId="10843" xr:uid="{00000000-0005-0000-0000-00008B100000}"/>
    <cellStyle name="Normal 112 4 5" xfId="12450" xr:uid="{00000000-0005-0000-0000-00008C100000}"/>
    <cellStyle name="Normal 112 5" xfId="4896" xr:uid="{00000000-0005-0000-0000-00008D100000}"/>
    <cellStyle name="Normal 112 6" xfId="9234" xr:uid="{00000000-0005-0000-0000-00008E100000}"/>
    <cellStyle name="Normal 112 7" xfId="7638" xr:uid="{00000000-0005-0000-0000-00008F100000}"/>
    <cellStyle name="Normal 112 8" xfId="10840" xr:uid="{00000000-0005-0000-0000-000090100000}"/>
    <cellStyle name="Normal 112 9" xfId="12447" xr:uid="{00000000-0005-0000-0000-000091100000}"/>
    <cellStyle name="Normal 113" xfId="2026" xr:uid="{00000000-0005-0000-0000-000092100000}"/>
    <cellStyle name="Normal 113 2" xfId="2027" xr:uid="{00000000-0005-0000-0000-000093100000}"/>
    <cellStyle name="Normal 113 2 2" xfId="9239" xr:uid="{00000000-0005-0000-0000-000094100000}"/>
    <cellStyle name="Normal 113 2 3" xfId="7643" xr:uid="{00000000-0005-0000-0000-000095100000}"/>
    <cellStyle name="Normal 113 2 4" xfId="10845" xr:uid="{00000000-0005-0000-0000-000096100000}"/>
    <cellStyle name="Normal 113 2 5" xfId="12452" xr:uid="{00000000-0005-0000-0000-000097100000}"/>
    <cellStyle name="Normal 113 3" xfId="2028" xr:uid="{00000000-0005-0000-0000-000098100000}"/>
    <cellStyle name="Normal 113 3 2" xfId="9240" xr:uid="{00000000-0005-0000-0000-000099100000}"/>
    <cellStyle name="Normal 113 3 3" xfId="7644" xr:uid="{00000000-0005-0000-0000-00009A100000}"/>
    <cellStyle name="Normal 113 3 4" xfId="10846" xr:uid="{00000000-0005-0000-0000-00009B100000}"/>
    <cellStyle name="Normal 113 3 5" xfId="12453" xr:uid="{00000000-0005-0000-0000-00009C100000}"/>
    <cellStyle name="Normal 113 4" xfId="2029" xr:uid="{00000000-0005-0000-0000-00009D100000}"/>
    <cellStyle name="Normal 113 4 2" xfId="9241" xr:uid="{00000000-0005-0000-0000-00009E100000}"/>
    <cellStyle name="Normal 113 4 3" xfId="7645" xr:uid="{00000000-0005-0000-0000-00009F100000}"/>
    <cellStyle name="Normal 113 4 4" xfId="10847" xr:uid="{00000000-0005-0000-0000-0000A0100000}"/>
    <cellStyle name="Normal 113 4 5" xfId="12454" xr:uid="{00000000-0005-0000-0000-0000A1100000}"/>
    <cellStyle name="Normal 113 5" xfId="9238" xr:uid="{00000000-0005-0000-0000-0000A2100000}"/>
    <cellStyle name="Normal 113 6" xfId="7642" xr:uid="{00000000-0005-0000-0000-0000A3100000}"/>
    <cellStyle name="Normal 113 7" xfId="10844" xr:uid="{00000000-0005-0000-0000-0000A4100000}"/>
    <cellStyle name="Normal 113 8" xfId="12451" xr:uid="{00000000-0005-0000-0000-0000A5100000}"/>
    <cellStyle name="Normal 114" xfId="2030" xr:uid="{00000000-0005-0000-0000-0000A6100000}"/>
    <cellStyle name="Normal 114 2" xfId="2031" xr:uid="{00000000-0005-0000-0000-0000A7100000}"/>
    <cellStyle name="Normal 114 2 2" xfId="9243" xr:uid="{00000000-0005-0000-0000-0000A8100000}"/>
    <cellStyle name="Normal 114 2 3" xfId="7647" xr:uid="{00000000-0005-0000-0000-0000A9100000}"/>
    <cellStyle name="Normal 114 2 4" xfId="10849" xr:uid="{00000000-0005-0000-0000-0000AA100000}"/>
    <cellStyle name="Normal 114 2 5" xfId="12456" xr:uid="{00000000-0005-0000-0000-0000AB100000}"/>
    <cellStyle name="Normal 114 3" xfId="2032" xr:uid="{00000000-0005-0000-0000-0000AC100000}"/>
    <cellStyle name="Normal 114 3 2" xfId="9244" xr:uid="{00000000-0005-0000-0000-0000AD100000}"/>
    <cellStyle name="Normal 114 3 3" xfId="7648" xr:uid="{00000000-0005-0000-0000-0000AE100000}"/>
    <cellStyle name="Normal 114 3 4" xfId="10850" xr:uid="{00000000-0005-0000-0000-0000AF100000}"/>
    <cellStyle name="Normal 114 3 5" xfId="12457" xr:uid="{00000000-0005-0000-0000-0000B0100000}"/>
    <cellStyle name="Normal 114 4" xfId="2033" xr:uid="{00000000-0005-0000-0000-0000B1100000}"/>
    <cellStyle name="Normal 114 4 2" xfId="9245" xr:uid="{00000000-0005-0000-0000-0000B2100000}"/>
    <cellStyle name="Normal 114 4 3" xfId="7649" xr:uid="{00000000-0005-0000-0000-0000B3100000}"/>
    <cellStyle name="Normal 114 4 4" xfId="10851" xr:uid="{00000000-0005-0000-0000-0000B4100000}"/>
    <cellStyle name="Normal 114 4 5" xfId="12458" xr:uid="{00000000-0005-0000-0000-0000B5100000}"/>
    <cellStyle name="Normal 114 5" xfId="9242" xr:uid="{00000000-0005-0000-0000-0000B6100000}"/>
    <cellStyle name="Normal 114 6" xfId="7646" xr:uid="{00000000-0005-0000-0000-0000B7100000}"/>
    <cellStyle name="Normal 114 7" xfId="10848" xr:uid="{00000000-0005-0000-0000-0000B8100000}"/>
    <cellStyle name="Normal 114 8" xfId="12455" xr:uid="{00000000-0005-0000-0000-0000B9100000}"/>
    <cellStyle name="Normal 115" xfId="2034" xr:uid="{00000000-0005-0000-0000-0000BA100000}"/>
    <cellStyle name="Normal 115 2" xfId="2035" xr:uid="{00000000-0005-0000-0000-0000BB100000}"/>
    <cellStyle name="Normal 115 2 2" xfId="9247" xr:uid="{00000000-0005-0000-0000-0000BC100000}"/>
    <cellStyle name="Normal 115 2 3" xfId="7651" xr:uid="{00000000-0005-0000-0000-0000BD100000}"/>
    <cellStyle name="Normal 115 2 4" xfId="10853" xr:uid="{00000000-0005-0000-0000-0000BE100000}"/>
    <cellStyle name="Normal 115 2 5" xfId="12460" xr:uid="{00000000-0005-0000-0000-0000BF100000}"/>
    <cellStyle name="Normal 115 3" xfId="2036" xr:uid="{00000000-0005-0000-0000-0000C0100000}"/>
    <cellStyle name="Normal 115 3 2" xfId="9248" xr:uid="{00000000-0005-0000-0000-0000C1100000}"/>
    <cellStyle name="Normal 115 3 3" xfId="7652" xr:uid="{00000000-0005-0000-0000-0000C2100000}"/>
    <cellStyle name="Normal 115 3 4" xfId="10854" xr:uid="{00000000-0005-0000-0000-0000C3100000}"/>
    <cellStyle name="Normal 115 3 5" xfId="12461" xr:uid="{00000000-0005-0000-0000-0000C4100000}"/>
    <cellStyle name="Normal 115 4" xfId="2037" xr:uid="{00000000-0005-0000-0000-0000C5100000}"/>
    <cellStyle name="Normal 115 4 2" xfId="9249" xr:uid="{00000000-0005-0000-0000-0000C6100000}"/>
    <cellStyle name="Normal 115 4 3" xfId="7653" xr:uid="{00000000-0005-0000-0000-0000C7100000}"/>
    <cellStyle name="Normal 115 4 4" xfId="10855" xr:uid="{00000000-0005-0000-0000-0000C8100000}"/>
    <cellStyle name="Normal 115 4 5" xfId="12462" xr:uid="{00000000-0005-0000-0000-0000C9100000}"/>
    <cellStyle name="Normal 115 5" xfId="9246" xr:uid="{00000000-0005-0000-0000-0000CA100000}"/>
    <cellStyle name="Normal 115 6" xfId="7650" xr:uid="{00000000-0005-0000-0000-0000CB100000}"/>
    <cellStyle name="Normal 115 7" xfId="10852" xr:uid="{00000000-0005-0000-0000-0000CC100000}"/>
    <cellStyle name="Normal 115 8" xfId="12459" xr:uid="{00000000-0005-0000-0000-0000CD100000}"/>
    <cellStyle name="Normal 116" xfId="2038" xr:uid="{00000000-0005-0000-0000-0000CE100000}"/>
    <cellStyle name="Normal 116 2" xfId="2039" xr:uid="{00000000-0005-0000-0000-0000CF100000}"/>
    <cellStyle name="Normal 116 2 2" xfId="9251" xr:uid="{00000000-0005-0000-0000-0000D0100000}"/>
    <cellStyle name="Normal 116 2 3" xfId="7655" xr:uid="{00000000-0005-0000-0000-0000D1100000}"/>
    <cellStyle name="Normal 116 2 4" xfId="10857" xr:uid="{00000000-0005-0000-0000-0000D2100000}"/>
    <cellStyle name="Normal 116 2 5" xfId="12464" xr:uid="{00000000-0005-0000-0000-0000D3100000}"/>
    <cellStyle name="Normal 116 3" xfId="2040" xr:uid="{00000000-0005-0000-0000-0000D4100000}"/>
    <cellStyle name="Normal 116 3 2" xfId="9252" xr:uid="{00000000-0005-0000-0000-0000D5100000}"/>
    <cellStyle name="Normal 116 3 3" xfId="7656" xr:uid="{00000000-0005-0000-0000-0000D6100000}"/>
    <cellStyle name="Normal 116 3 4" xfId="10858" xr:uid="{00000000-0005-0000-0000-0000D7100000}"/>
    <cellStyle name="Normal 116 3 5" xfId="12465" xr:uid="{00000000-0005-0000-0000-0000D8100000}"/>
    <cellStyle name="Normal 116 4" xfId="2041" xr:uid="{00000000-0005-0000-0000-0000D9100000}"/>
    <cellStyle name="Normal 116 4 2" xfId="9253" xr:uid="{00000000-0005-0000-0000-0000DA100000}"/>
    <cellStyle name="Normal 116 4 3" xfId="7657" xr:uid="{00000000-0005-0000-0000-0000DB100000}"/>
    <cellStyle name="Normal 116 4 4" xfId="10859" xr:uid="{00000000-0005-0000-0000-0000DC100000}"/>
    <cellStyle name="Normal 116 4 5" xfId="12466" xr:uid="{00000000-0005-0000-0000-0000DD100000}"/>
    <cellStyle name="Normal 116 5" xfId="9250" xr:uid="{00000000-0005-0000-0000-0000DE100000}"/>
    <cellStyle name="Normal 116 6" xfId="7654" xr:uid="{00000000-0005-0000-0000-0000DF100000}"/>
    <cellStyle name="Normal 116 7" xfId="10856" xr:uid="{00000000-0005-0000-0000-0000E0100000}"/>
    <cellStyle name="Normal 116 8" xfId="12463" xr:uid="{00000000-0005-0000-0000-0000E1100000}"/>
    <cellStyle name="Normal 117" xfId="2042" xr:uid="{00000000-0005-0000-0000-0000E2100000}"/>
    <cellStyle name="Normal 117 2" xfId="2043" xr:uid="{00000000-0005-0000-0000-0000E3100000}"/>
    <cellStyle name="Normal 117 2 2" xfId="2044" xr:uid="{00000000-0005-0000-0000-0000E4100000}"/>
    <cellStyle name="Normal 117 2 3" xfId="2045" xr:uid="{00000000-0005-0000-0000-0000E5100000}"/>
    <cellStyle name="Normal 117 2 4" xfId="2046" xr:uid="{00000000-0005-0000-0000-0000E6100000}"/>
    <cellStyle name="Normal 117 2 5" xfId="9254" xr:uid="{00000000-0005-0000-0000-0000E7100000}"/>
    <cellStyle name="Normal 117 2 6" xfId="7658" xr:uid="{00000000-0005-0000-0000-0000E8100000}"/>
    <cellStyle name="Normal 117 2 7" xfId="10860" xr:uid="{00000000-0005-0000-0000-0000E9100000}"/>
    <cellStyle name="Normal 117 2 8" xfId="12467" xr:uid="{00000000-0005-0000-0000-0000EA100000}"/>
    <cellStyle name="Normal 117 3" xfId="2047" xr:uid="{00000000-0005-0000-0000-0000EB100000}"/>
    <cellStyle name="Normal 117 3 2" xfId="9255" xr:uid="{00000000-0005-0000-0000-0000EC100000}"/>
    <cellStyle name="Normal 117 3 3" xfId="7659" xr:uid="{00000000-0005-0000-0000-0000ED100000}"/>
    <cellStyle name="Normal 117 3 4" xfId="10861" xr:uid="{00000000-0005-0000-0000-0000EE100000}"/>
    <cellStyle name="Normal 117 3 5" xfId="12468" xr:uid="{00000000-0005-0000-0000-0000EF100000}"/>
    <cellStyle name="Normal 117 4" xfId="2048" xr:uid="{00000000-0005-0000-0000-0000F0100000}"/>
    <cellStyle name="Normal 117 4 2" xfId="9256" xr:uid="{00000000-0005-0000-0000-0000F1100000}"/>
    <cellStyle name="Normal 117 4 3" xfId="7660" xr:uid="{00000000-0005-0000-0000-0000F2100000}"/>
    <cellStyle name="Normal 117 4 4" xfId="10862" xr:uid="{00000000-0005-0000-0000-0000F3100000}"/>
    <cellStyle name="Normal 117 4 5" xfId="12469" xr:uid="{00000000-0005-0000-0000-0000F4100000}"/>
    <cellStyle name="Normal 118" xfId="2049" xr:uid="{00000000-0005-0000-0000-0000F5100000}"/>
    <cellStyle name="Normal 118 2" xfId="2050" xr:uid="{00000000-0005-0000-0000-0000F6100000}"/>
    <cellStyle name="Normal 118 2 2" xfId="9258" xr:uid="{00000000-0005-0000-0000-0000F7100000}"/>
    <cellStyle name="Normal 118 2 3" xfId="7662" xr:uid="{00000000-0005-0000-0000-0000F8100000}"/>
    <cellStyle name="Normal 118 2 4" xfId="10864" xr:uid="{00000000-0005-0000-0000-0000F9100000}"/>
    <cellStyle name="Normal 118 2 5" xfId="12471" xr:uid="{00000000-0005-0000-0000-0000FA100000}"/>
    <cellStyle name="Normal 118 3" xfId="2051" xr:uid="{00000000-0005-0000-0000-0000FB100000}"/>
    <cellStyle name="Normal 118 3 2" xfId="9259" xr:uid="{00000000-0005-0000-0000-0000FC100000}"/>
    <cellStyle name="Normal 118 3 3" xfId="7663" xr:uid="{00000000-0005-0000-0000-0000FD100000}"/>
    <cellStyle name="Normal 118 3 4" xfId="10865" xr:uid="{00000000-0005-0000-0000-0000FE100000}"/>
    <cellStyle name="Normal 118 3 5" xfId="12472" xr:uid="{00000000-0005-0000-0000-0000FF100000}"/>
    <cellStyle name="Normal 118 4" xfId="2052" xr:uid="{00000000-0005-0000-0000-000000110000}"/>
    <cellStyle name="Normal 118 4 2" xfId="9260" xr:uid="{00000000-0005-0000-0000-000001110000}"/>
    <cellStyle name="Normal 118 4 3" xfId="7664" xr:uid="{00000000-0005-0000-0000-000002110000}"/>
    <cellStyle name="Normal 118 4 4" xfId="10866" xr:uid="{00000000-0005-0000-0000-000003110000}"/>
    <cellStyle name="Normal 118 4 5" xfId="12473" xr:uid="{00000000-0005-0000-0000-000004110000}"/>
    <cellStyle name="Normal 118 5" xfId="9257" xr:uid="{00000000-0005-0000-0000-000005110000}"/>
    <cellStyle name="Normal 118 6" xfId="7661" xr:uid="{00000000-0005-0000-0000-000006110000}"/>
    <cellStyle name="Normal 118 7" xfId="10863" xr:uid="{00000000-0005-0000-0000-000007110000}"/>
    <cellStyle name="Normal 118 8" xfId="12470" xr:uid="{00000000-0005-0000-0000-000008110000}"/>
    <cellStyle name="Normal 119" xfId="2053" xr:uid="{00000000-0005-0000-0000-000009110000}"/>
    <cellStyle name="Normal 119 2" xfId="2054" xr:uid="{00000000-0005-0000-0000-00000A110000}"/>
    <cellStyle name="Normal 12" xfId="146" xr:uid="{00000000-0005-0000-0000-00000B110000}"/>
    <cellStyle name="Normal 12 2" xfId="2056" xr:uid="{00000000-0005-0000-0000-00000C110000}"/>
    <cellStyle name="Normal 12 2 10" xfId="7666" xr:uid="{00000000-0005-0000-0000-00000D110000}"/>
    <cellStyle name="Normal 12 2 11" xfId="10868" xr:uid="{00000000-0005-0000-0000-00000E110000}"/>
    <cellStyle name="Normal 12 2 12" xfId="12475" xr:uid="{00000000-0005-0000-0000-00000F110000}"/>
    <cellStyle name="Normal 12 2 2" xfId="2057" xr:uid="{00000000-0005-0000-0000-000010110000}"/>
    <cellStyle name="Normal 12 2 2 2" xfId="2058" xr:uid="{00000000-0005-0000-0000-000011110000}"/>
    <cellStyle name="Normal 12 2 2 2 2" xfId="2059" xr:uid="{00000000-0005-0000-0000-000012110000}"/>
    <cellStyle name="Normal 12 2 2 2 2 2" xfId="2060" xr:uid="{00000000-0005-0000-0000-000013110000}"/>
    <cellStyle name="Normal 12 2 2 2 2 2 2" xfId="9264" xr:uid="{00000000-0005-0000-0000-000014110000}"/>
    <cellStyle name="Normal 12 2 2 2 2 2 3" xfId="7668" xr:uid="{00000000-0005-0000-0000-000015110000}"/>
    <cellStyle name="Normal 12 2 2 2 2 2 4" xfId="10870" xr:uid="{00000000-0005-0000-0000-000016110000}"/>
    <cellStyle name="Normal 12 2 2 2 2 2 5" xfId="12477" xr:uid="{00000000-0005-0000-0000-000017110000}"/>
    <cellStyle name="Normal 12 2 2 2 2 3" xfId="2061" xr:uid="{00000000-0005-0000-0000-000018110000}"/>
    <cellStyle name="Normal 12 2 2 2 2 3 2" xfId="9265" xr:uid="{00000000-0005-0000-0000-000019110000}"/>
    <cellStyle name="Normal 12 2 2 2 2 3 3" xfId="7669" xr:uid="{00000000-0005-0000-0000-00001A110000}"/>
    <cellStyle name="Normal 12 2 2 2 2 3 4" xfId="10871" xr:uid="{00000000-0005-0000-0000-00001B110000}"/>
    <cellStyle name="Normal 12 2 2 2 2 3 5" xfId="12478" xr:uid="{00000000-0005-0000-0000-00001C110000}"/>
    <cellStyle name="Normal 12 2 2 2 2 4" xfId="2062" xr:uid="{00000000-0005-0000-0000-00001D110000}"/>
    <cellStyle name="Normal 12 2 2 2 2 4 2" xfId="9266" xr:uid="{00000000-0005-0000-0000-00001E110000}"/>
    <cellStyle name="Normal 12 2 2 2 2 4 3" xfId="7670" xr:uid="{00000000-0005-0000-0000-00001F110000}"/>
    <cellStyle name="Normal 12 2 2 2 2 4 4" xfId="10872" xr:uid="{00000000-0005-0000-0000-000020110000}"/>
    <cellStyle name="Normal 12 2 2 2 2 4 5" xfId="12479" xr:uid="{00000000-0005-0000-0000-000021110000}"/>
    <cellStyle name="Normal 12 2 2 2 3" xfId="2063" xr:uid="{00000000-0005-0000-0000-000022110000}"/>
    <cellStyle name="Normal 12 2 2 2 4" xfId="2064" xr:uid="{00000000-0005-0000-0000-000023110000}"/>
    <cellStyle name="Normal 12 2 2 2 5" xfId="9263" xr:uid="{00000000-0005-0000-0000-000024110000}"/>
    <cellStyle name="Normal 12 2 2 2 6" xfId="7667" xr:uid="{00000000-0005-0000-0000-000025110000}"/>
    <cellStyle name="Normal 12 2 2 2 7" xfId="10869" xr:uid="{00000000-0005-0000-0000-000026110000}"/>
    <cellStyle name="Normal 12 2 2 2 8" xfId="12476" xr:uid="{00000000-0005-0000-0000-000027110000}"/>
    <cellStyle name="Normal 12 2 2 3" xfId="2065" xr:uid="{00000000-0005-0000-0000-000028110000}"/>
    <cellStyle name="Normal 12 2 2 3 2" xfId="2066" xr:uid="{00000000-0005-0000-0000-000029110000}"/>
    <cellStyle name="Normal 12 2 2 3 2 2" xfId="9268" xr:uid="{00000000-0005-0000-0000-00002A110000}"/>
    <cellStyle name="Normal 12 2 2 3 2 3" xfId="7672" xr:uid="{00000000-0005-0000-0000-00002B110000}"/>
    <cellStyle name="Normal 12 2 2 3 2 4" xfId="10874" xr:uid="{00000000-0005-0000-0000-00002C110000}"/>
    <cellStyle name="Normal 12 2 2 3 2 5" xfId="12481" xr:uid="{00000000-0005-0000-0000-00002D110000}"/>
    <cellStyle name="Normal 12 2 2 3 3" xfId="2067" xr:uid="{00000000-0005-0000-0000-00002E110000}"/>
    <cellStyle name="Normal 12 2 2 3 3 2" xfId="9269" xr:uid="{00000000-0005-0000-0000-00002F110000}"/>
    <cellStyle name="Normal 12 2 2 3 3 3" xfId="7673" xr:uid="{00000000-0005-0000-0000-000030110000}"/>
    <cellStyle name="Normal 12 2 2 3 3 4" xfId="10875" xr:uid="{00000000-0005-0000-0000-000031110000}"/>
    <cellStyle name="Normal 12 2 2 3 3 5" xfId="12482" xr:uid="{00000000-0005-0000-0000-000032110000}"/>
    <cellStyle name="Normal 12 2 2 3 4" xfId="2068" xr:uid="{00000000-0005-0000-0000-000033110000}"/>
    <cellStyle name="Normal 12 2 2 3 4 2" xfId="9270" xr:uid="{00000000-0005-0000-0000-000034110000}"/>
    <cellStyle name="Normal 12 2 2 3 4 3" xfId="7674" xr:uid="{00000000-0005-0000-0000-000035110000}"/>
    <cellStyle name="Normal 12 2 2 3 4 4" xfId="10876" xr:uid="{00000000-0005-0000-0000-000036110000}"/>
    <cellStyle name="Normal 12 2 2 3 4 5" xfId="12483" xr:uid="{00000000-0005-0000-0000-000037110000}"/>
    <cellStyle name="Normal 12 2 2 3 5" xfId="9267" xr:uid="{00000000-0005-0000-0000-000038110000}"/>
    <cellStyle name="Normal 12 2 2 3 6" xfId="7671" xr:uid="{00000000-0005-0000-0000-000039110000}"/>
    <cellStyle name="Normal 12 2 2 3 7" xfId="10873" xr:uid="{00000000-0005-0000-0000-00003A110000}"/>
    <cellStyle name="Normal 12 2 2 3 8" xfId="12480" xr:uid="{00000000-0005-0000-0000-00003B110000}"/>
    <cellStyle name="Normal 12 2 2 4" xfId="2069" xr:uid="{00000000-0005-0000-0000-00003C110000}"/>
    <cellStyle name="Normal 12 2 2 4 2" xfId="2070" xr:uid="{00000000-0005-0000-0000-00003D110000}"/>
    <cellStyle name="Normal 12 2 2 4 2 2" xfId="9272" xr:uid="{00000000-0005-0000-0000-00003E110000}"/>
    <cellStyle name="Normal 12 2 2 4 2 3" xfId="7676" xr:uid="{00000000-0005-0000-0000-00003F110000}"/>
    <cellStyle name="Normal 12 2 2 4 2 4" xfId="10878" xr:uid="{00000000-0005-0000-0000-000040110000}"/>
    <cellStyle name="Normal 12 2 2 4 2 5" xfId="12485" xr:uid="{00000000-0005-0000-0000-000041110000}"/>
    <cellStyle name="Normal 12 2 2 4 3" xfId="2071" xr:uid="{00000000-0005-0000-0000-000042110000}"/>
    <cellStyle name="Normal 12 2 2 4 3 2" xfId="9273" xr:uid="{00000000-0005-0000-0000-000043110000}"/>
    <cellStyle name="Normal 12 2 2 4 3 3" xfId="7677" xr:uid="{00000000-0005-0000-0000-000044110000}"/>
    <cellStyle name="Normal 12 2 2 4 3 4" xfId="10879" xr:uid="{00000000-0005-0000-0000-000045110000}"/>
    <cellStyle name="Normal 12 2 2 4 3 5" xfId="12486" xr:uid="{00000000-0005-0000-0000-000046110000}"/>
    <cellStyle name="Normal 12 2 2 4 4" xfId="2072" xr:uid="{00000000-0005-0000-0000-000047110000}"/>
    <cellStyle name="Normal 12 2 2 4 4 2" xfId="9274" xr:uid="{00000000-0005-0000-0000-000048110000}"/>
    <cellStyle name="Normal 12 2 2 4 4 3" xfId="7678" xr:uid="{00000000-0005-0000-0000-000049110000}"/>
    <cellStyle name="Normal 12 2 2 4 4 4" xfId="10880" xr:uid="{00000000-0005-0000-0000-00004A110000}"/>
    <cellStyle name="Normal 12 2 2 4 4 5" xfId="12487" xr:uid="{00000000-0005-0000-0000-00004B110000}"/>
    <cellStyle name="Normal 12 2 2 4 5" xfId="9271" xr:uid="{00000000-0005-0000-0000-00004C110000}"/>
    <cellStyle name="Normal 12 2 2 4 6" xfId="7675" xr:uid="{00000000-0005-0000-0000-00004D110000}"/>
    <cellStyle name="Normal 12 2 2 4 7" xfId="10877" xr:uid="{00000000-0005-0000-0000-00004E110000}"/>
    <cellStyle name="Normal 12 2 2 4 8" xfId="12484" xr:uid="{00000000-0005-0000-0000-00004F110000}"/>
    <cellStyle name="Normal 12 2 2 5" xfId="2073" xr:uid="{00000000-0005-0000-0000-000050110000}"/>
    <cellStyle name="Normal 12 2 2 5 2" xfId="9275" xr:uid="{00000000-0005-0000-0000-000051110000}"/>
    <cellStyle name="Normal 12 2 2 5 3" xfId="7679" xr:uid="{00000000-0005-0000-0000-000052110000}"/>
    <cellStyle name="Normal 12 2 2 5 4" xfId="10881" xr:uid="{00000000-0005-0000-0000-000053110000}"/>
    <cellStyle name="Normal 12 2 2 5 5" xfId="12488" xr:uid="{00000000-0005-0000-0000-000054110000}"/>
    <cellStyle name="Normal 12 2 2 6" xfId="2074" xr:uid="{00000000-0005-0000-0000-000055110000}"/>
    <cellStyle name="Normal 12 2 2 6 2" xfId="9276" xr:uid="{00000000-0005-0000-0000-000056110000}"/>
    <cellStyle name="Normal 12 2 2 6 3" xfId="7680" xr:uid="{00000000-0005-0000-0000-000057110000}"/>
    <cellStyle name="Normal 12 2 2 6 4" xfId="10882" xr:uid="{00000000-0005-0000-0000-000058110000}"/>
    <cellStyle name="Normal 12 2 2 6 5" xfId="12489" xr:uid="{00000000-0005-0000-0000-000059110000}"/>
    <cellStyle name="Normal 12 2 2 7" xfId="2075" xr:uid="{00000000-0005-0000-0000-00005A110000}"/>
    <cellStyle name="Normal 12 2 2 7 2" xfId="9277" xr:uid="{00000000-0005-0000-0000-00005B110000}"/>
    <cellStyle name="Normal 12 2 2 7 3" xfId="7681" xr:uid="{00000000-0005-0000-0000-00005C110000}"/>
    <cellStyle name="Normal 12 2 2 7 4" xfId="10883" xr:uid="{00000000-0005-0000-0000-00005D110000}"/>
    <cellStyle name="Normal 12 2 2 7 5" xfId="12490" xr:uid="{00000000-0005-0000-0000-00005E110000}"/>
    <cellStyle name="Normal 12 2 3" xfId="2076" xr:uid="{00000000-0005-0000-0000-00005F110000}"/>
    <cellStyle name="Normal 12 2 3 2" xfId="2077" xr:uid="{00000000-0005-0000-0000-000060110000}"/>
    <cellStyle name="Normal 12 2 3 2 2" xfId="9279" xr:uid="{00000000-0005-0000-0000-000061110000}"/>
    <cellStyle name="Normal 12 2 3 2 3" xfId="7683" xr:uid="{00000000-0005-0000-0000-000062110000}"/>
    <cellStyle name="Normal 12 2 3 2 4" xfId="10885" xr:uid="{00000000-0005-0000-0000-000063110000}"/>
    <cellStyle name="Normal 12 2 3 2 5" xfId="12492" xr:uid="{00000000-0005-0000-0000-000064110000}"/>
    <cellStyle name="Normal 12 2 3 3" xfId="2078" xr:uid="{00000000-0005-0000-0000-000065110000}"/>
    <cellStyle name="Normal 12 2 3 3 2" xfId="9280" xr:uid="{00000000-0005-0000-0000-000066110000}"/>
    <cellStyle name="Normal 12 2 3 3 3" xfId="7684" xr:uid="{00000000-0005-0000-0000-000067110000}"/>
    <cellStyle name="Normal 12 2 3 3 4" xfId="10886" xr:uid="{00000000-0005-0000-0000-000068110000}"/>
    <cellStyle name="Normal 12 2 3 3 5" xfId="12493" xr:uid="{00000000-0005-0000-0000-000069110000}"/>
    <cellStyle name="Normal 12 2 3 4" xfId="2079" xr:uid="{00000000-0005-0000-0000-00006A110000}"/>
    <cellStyle name="Normal 12 2 3 4 2" xfId="9281" xr:uid="{00000000-0005-0000-0000-00006B110000}"/>
    <cellStyle name="Normal 12 2 3 4 3" xfId="7685" xr:uid="{00000000-0005-0000-0000-00006C110000}"/>
    <cellStyle name="Normal 12 2 3 4 4" xfId="10887" xr:uid="{00000000-0005-0000-0000-00006D110000}"/>
    <cellStyle name="Normal 12 2 3 4 5" xfId="12494" xr:uid="{00000000-0005-0000-0000-00006E110000}"/>
    <cellStyle name="Normal 12 2 3 5" xfId="9278" xr:uid="{00000000-0005-0000-0000-00006F110000}"/>
    <cellStyle name="Normal 12 2 3 6" xfId="7682" xr:uid="{00000000-0005-0000-0000-000070110000}"/>
    <cellStyle name="Normal 12 2 3 7" xfId="10884" xr:uid="{00000000-0005-0000-0000-000071110000}"/>
    <cellStyle name="Normal 12 2 3 8" xfId="12491" xr:uid="{00000000-0005-0000-0000-000072110000}"/>
    <cellStyle name="Normal 12 2 3 9" xfId="19016" xr:uid="{AF69B6F0-6A1A-4A8F-8232-A21294E110E3}"/>
    <cellStyle name="Normal 12 2 4" xfId="2080" xr:uid="{00000000-0005-0000-0000-000073110000}"/>
    <cellStyle name="Normal 12 2 5" xfId="2081" xr:uid="{00000000-0005-0000-0000-000074110000}"/>
    <cellStyle name="Normal 12 2 6" xfId="2082" xr:uid="{00000000-0005-0000-0000-000075110000}"/>
    <cellStyle name="Normal 12 2 6 2" xfId="9282" xr:uid="{00000000-0005-0000-0000-000076110000}"/>
    <cellStyle name="Normal 12 2 6 3" xfId="7686" xr:uid="{00000000-0005-0000-0000-000077110000}"/>
    <cellStyle name="Normal 12 2 6 4" xfId="10888" xr:uid="{00000000-0005-0000-0000-000078110000}"/>
    <cellStyle name="Normal 12 2 6 5" xfId="12495" xr:uid="{00000000-0005-0000-0000-000079110000}"/>
    <cellStyle name="Normal 12 2 7" xfId="2083" xr:uid="{00000000-0005-0000-0000-00007A110000}"/>
    <cellStyle name="Normal 12 2 7 2" xfId="9283" xr:uid="{00000000-0005-0000-0000-00007B110000}"/>
    <cellStyle name="Normal 12 2 7 3" xfId="7687" xr:uid="{00000000-0005-0000-0000-00007C110000}"/>
    <cellStyle name="Normal 12 2 7 4" xfId="10889" xr:uid="{00000000-0005-0000-0000-00007D110000}"/>
    <cellStyle name="Normal 12 2 7 5" xfId="12496" xr:uid="{00000000-0005-0000-0000-00007E110000}"/>
    <cellStyle name="Normal 12 2 8" xfId="2084" xr:uid="{00000000-0005-0000-0000-00007F110000}"/>
    <cellStyle name="Normal 12 2 8 2" xfId="9284" xr:uid="{00000000-0005-0000-0000-000080110000}"/>
    <cellStyle name="Normal 12 2 8 3" xfId="7688" xr:uid="{00000000-0005-0000-0000-000081110000}"/>
    <cellStyle name="Normal 12 2 8 4" xfId="10890" xr:uid="{00000000-0005-0000-0000-000082110000}"/>
    <cellStyle name="Normal 12 2 8 5" xfId="12497" xr:uid="{00000000-0005-0000-0000-000083110000}"/>
    <cellStyle name="Normal 12 2 9" xfId="7069" xr:uid="{00000000-0005-0000-0000-000084110000}"/>
    <cellStyle name="Normal 12 2 9 2" xfId="9262" xr:uid="{00000000-0005-0000-0000-000085110000}"/>
    <cellStyle name="Normal 12 3" xfId="2085" xr:uid="{00000000-0005-0000-0000-000086110000}"/>
    <cellStyle name="Normal 12 3 2" xfId="19017" xr:uid="{F1BB970B-435B-4BF6-B1CD-638548276850}"/>
    <cellStyle name="Normal 12 4" xfId="2086" xr:uid="{00000000-0005-0000-0000-000087110000}"/>
    <cellStyle name="Normal 12 4 2" xfId="19019" xr:uid="{68D6FF70-479E-475A-BFA1-DD00EEB8BFC5}"/>
    <cellStyle name="Normal 12 4 3" xfId="19018" xr:uid="{34B08CA8-0039-43AE-9EFB-49FCE9F6EF8B}"/>
    <cellStyle name="Normal 12 5" xfId="4897" xr:uid="{00000000-0005-0000-0000-000088110000}"/>
    <cellStyle name="Normal 12 5 2" xfId="19015" xr:uid="{C12838CF-128E-4A6A-9D22-4F400A214FA3}"/>
    <cellStyle name="Normal 12 6" xfId="2055" xr:uid="{00000000-0005-0000-0000-000089110000}"/>
    <cellStyle name="Normal 12 6 2" xfId="9261" xr:uid="{00000000-0005-0000-0000-00008A110000}"/>
    <cellStyle name="Normal 12 6 3" xfId="10867" xr:uid="{00000000-0005-0000-0000-00008B110000}"/>
    <cellStyle name="Normal 12 7" xfId="5063" xr:uid="{00000000-0005-0000-0000-00008C110000}"/>
    <cellStyle name="Normal 12 7 2" xfId="7665" xr:uid="{00000000-0005-0000-0000-00008D110000}"/>
    <cellStyle name="Normal 12 8" xfId="10731" xr:uid="{00000000-0005-0000-0000-00008E110000}"/>
    <cellStyle name="Normal 12 9" xfId="12474" xr:uid="{00000000-0005-0000-0000-00008F110000}"/>
    <cellStyle name="Normal 120" xfId="2087" xr:uid="{00000000-0005-0000-0000-000090110000}"/>
    <cellStyle name="Normal 120 2" xfId="2088" xr:uid="{00000000-0005-0000-0000-000091110000}"/>
    <cellStyle name="Normal 120 2 2" xfId="9286" xr:uid="{00000000-0005-0000-0000-000092110000}"/>
    <cellStyle name="Normal 120 2 3" xfId="7690" xr:uid="{00000000-0005-0000-0000-000093110000}"/>
    <cellStyle name="Normal 120 2 4" xfId="10892" xr:uid="{00000000-0005-0000-0000-000094110000}"/>
    <cellStyle name="Normal 120 2 5" xfId="12499" xr:uid="{00000000-0005-0000-0000-000095110000}"/>
    <cellStyle name="Normal 120 3" xfId="2089" xr:uid="{00000000-0005-0000-0000-000096110000}"/>
    <cellStyle name="Normal 120 3 2" xfId="9287" xr:uid="{00000000-0005-0000-0000-000097110000}"/>
    <cellStyle name="Normal 120 3 3" xfId="7691" xr:uid="{00000000-0005-0000-0000-000098110000}"/>
    <cellStyle name="Normal 120 3 4" xfId="10893" xr:uid="{00000000-0005-0000-0000-000099110000}"/>
    <cellStyle name="Normal 120 3 5" xfId="12500" xr:uid="{00000000-0005-0000-0000-00009A110000}"/>
    <cellStyle name="Normal 120 4" xfId="2090" xr:uid="{00000000-0005-0000-0000-00009B110000}"/>
    <cellStyle name="Normal 120 4 2" xfId="9288" xr:uid="{00000000-0005-0000-0000-00009C110000}"/>
    <cellStyle name="Normal 120 4 3" xfId="7692" xr:uid="{00000000-0005-0000-0000-00009D110000}"/>
    <cellStyle name="Normal 120 4 4" xfId="10894" xr:uid="{00000000-0005-0000-0000-00009E110000}"/>
    <cellStyle name="Normal 120 4 5" xfId="12501" xr:uid="{00000000-0005-0000-0000-00009F110000}"/>
    <cellStyle name="Normal 120 5" xfId="9285" xr:uid="{00000000-0005-0000-0000-0000A0110000}"/>
    <cellStyle name="Normal 120 6" xfId="7689" xr:uid="{00000000-0005-0000-0000-0000A1110000}"/>
    <cellStyle name="Normal 120 7" xfId="10891" xr:uid="{00000000-0005-0000-0000-0000A2110000}"/>
    <cellStyle name="Normal 120 8" xfId="12498" xr:uid="{00000000-0005-0000-0000-0000A3110000}"/>
    <cellStyle name="Normal 121" xfId="2091" xr:uid="{00000000-0005-0000-0000-0000A4110000}"/>
    <cellStyle name="Normal 121 2" xfId="2092" xr:uid="{00000000-0005-0000-0000-0000A5110000}"/>
    <cellStyle name="Normal 121 2 2" xfId="9290" xr:uid="{00000000-0005-0000-0000-0000A6110000}"/>
    <cellStyle name="Normal 121 2 3" xfId="7694" xr:uid="{00000000-0005-0000-0000-0000A7110000}"/>
    <cellStyle name="Normal 121 2 4" xfId="10896" xr:uid="{00000000-0005-0000-0000-0000A8110000}"/>
    <cellStyle name="Normal 121 2 5" xfId="12503" xr:uid="{00000000-0005-0000-0000-0000A9110000}"/>
    <cellStyle name="Normal 121 3" xfId="2093" xr:uid="{00000000-0005-0000-0000-0000AA110000}"/>
    <cellStyle name="Normal 121 3 2" xfId="9291" xr:uid="{00000000-0005-0000-0000-0000AB110000}"/>
    <cellStyle name="Normal 121 3 3" xfId="7695" xr:uid="{00000000-0005-0000-0000-0000AC110000}"/>
    <cellStyle name="Normal 121 3 4" xfId="10897" xr:uid="{00000000-0005-0000-0000-0000AD110000}"/>
    <cellStyle name="Normal 121 3 5" xfId="12504" xr:uid="{00000000-0005-0000-0000-0000AE110000}"/>
    <cellStyle name="Normal 121 4" xfId="2094" xr:uid="{00000000-0005-0000-0000-0000AF110000}"/>
    <cellStyle name="Normal 121 4 2" xfId="9292" xr:uid="{00000000-0005-0000-0000-0000B0110000}"/>
    <cellStyle name="Normal 121 4 3" xfId="7696" xr:uid="{00000000-0005-0000-0000-0000B1110000}"/>
    <cellStyle name="Normal 121 4 4" xfId="10898" xr:uid="{00000000-0005-0000-0000-0000B2110000}"/>
    <cellStyle name="Normal 121 4 5" xfId="12505" xr:uid="{00000000-0005-0000-0000-0000B3110000}"/>
    <cellStyle name="Normal 121 5" xfId="9289" xr:uid="{00000000-0005-0000-0000-0000B4110000}"/>
    <cellStyle name="Normal 121 6" xfId="7693" xr:uid="{00000000-0005-0000-0000-0000B5110000}"/>
    <cellStyle name="Normal 121 7" xfId="10895" xr:uid="{00000000-0005-0000-0000-0000B6110000}"/>
    <cellStyle name="Normal 121 8" xfId="12502" xr:uid="{00000000-0005-0000-0000-0000B7110000}"/>
    <cellStyle name="Normal 122" xfId="2095" xr:uid="{00000000-0005-0000-0000-0000B8110000}"/>
    <cellStyle name="Normal 122 2" xfId="2096" xr:uid="{00000000-0005-0000-0000-0000B9110000}"/>
    <cellStyle name="Normal 122 2 2" xfId="9294" xr:uid="{00000000-0005-0000-0000-0000BA110000}"/>
    <cellStyle name="Normal 122 2 3" xfId="7698" xr:uid="{00000000-0005-0000-0000-0000BB110000}"/>
    <cellStyle name="Normal 122 2 4" xfId="10900" xr:uid="{00000000-0005-0000-0000-0000BC110000}"/>
    <cellStyle name="Normal 122 2 5" xfId="12507" xr:uid="{00000000-0005-0000-0000-0000BD110000}"/>
    <cellStyle name="Normal 122 3" xfId="2097" xr:uid="{00000000-0005-0000-0000-0000BE110000}"/>
    <cellStyle name="Normal 122 3 2" xfId="9295" xr:uid="{00000000-0005-0000-0000-0000BF110000}"/>
    <cellStyle name="Normal 122 3 3" xfId="7699" xr:uid="{00000000-0005-0000-0000-0000C0110000}"/>
    <cellStyle name="Normal 122 3 4" xfId="10901" xr:uid="{00000000-0005-0000-0000-0000C1110000}"/>
    <cellStyle name="Normal 122 3 5" xfId="12508" xr:uid="{00000000-0005-0000-0000-0000C2110000}"/>
    <cellStyle name="Normal 122 4" xfId="2098" xr:uid="{00000000-0005-0000-0000-0000C3110000}"/>
    <cellStyle name="Normal 122 4 2" xfId="9296" xr:uid="{00000000-0005-0000-0000-0000C4110000}"/>
    <cellStyle name="Normal 122 4 3" xfId="7700" xr:uid="{00000000-0005-0000-0000-0000C5110000}"/>
    <cellStyle name="Normal 122 4 4" xfId="10902" xr:uid="{00000000-0005-0000-0000-0000C6110000}"/>
    <cellStyle name="Normal 122 4 5" xfId="12509" xr:uid="{00000000-0005-0000-0000-0000C7110000}"/>
    <cellStyle name="Normal 122 5" xfId="9293" xr:uid="{00000000-0005-0000-0000-0000C8110000}"/>
    <cellStyle name="Normal 122 6" xfId="7697" xr:uid="{00000000-0005-0000-0000-0000C9110000}"/>
    <cellStyle name="Normal 122 7" xfId="10899" xr:uid="{00000000-0005-0000-0000-0000CA110000}"/>
    <cellStyle name="Normal 122 8" xfId="12506" xr:uid="{00000000-0005-0000-0000-0000CB110000}"/>
    <cellStyle name="Normal 123" xfId="2099" xr:uid="{00000000-0005-0000-0000-0000CC110000}"/>
    <cellStyle name="Normal 123 2" xfId="2100" xr:uid="{00000000-0005-0000-0000-0000CD110000}"/>
    <cellStyle name="Normal 123 2 2" xfId="9298" xr:uid="{00000000-0005-0000-0000-0000CE110000}"/>
    <cellStyle name="Normal 123 2 3" xfId="7702" xr:uid="{00000000-0005-0000-0000-0000CF110000}"/>
    <cellStyle name="Normal 123 2 4" xfId="10904" xr:uid="{00000000-0005-0000-0000-0000D0110000}"/>
    <cellStyle name="Normal 123 2 5" xfId="12511" xr:uid="{00000000-0005-0000-0000-0000D1110000}"/>
    <cellStyle name="Normal 123 3" xfId="2101" xr:uid="{00000000-0005-0000-0000-0000D2110000}"/>
    <cellStyle name="Normal 123 3 2" xfId="9299" xr:uid="{00000000-0005-0000-0000-0000D3110000}"/>
    <cellStyle name="Normal 123 3 3" xfId="7703" xr:uid="{00000000-0005-0000-0000-0000D4110000}"/>
    <cellStyle name="Normal 123 3 4" xfId="10905" xr:uid="{00000000-0005-0000-0000-0000D5110000}"/>
    <cellStyle name="Normal 123 3 5" xfId="12512" xr:uid="{00000000-0005-0000-0000-0000D6110000}"/>
    <cellStyle name="Normal 123 4" xfId="2102" xr:uid="{00000000-0005-0000-0000-0000D7110000}"/>
    <cellStyle name="Normal 123 4 2" xfId="9300" xr:uid="{00000000-0005-0000-0000-0000D8110000}"/>
    <cellStyle name="Normal 123 4 3" xfId="7704" xr:uid="{00000000-0005-0000-0000-0000D9110000}"/>
    <cellStyle name="Normal 123 4 4" xfId="10906" xr:uid="{00000000-0005-0000-0000-0000DA110000}"/>
    <cellStyle name="Normal 123 4 5" xfId="12513" xr:uid="{00000000-0005-0000-0000-0000DB110000}"/>
    <cellStyle name="Normal 123 5" xfId="9297" xr:uid="{00000000-0005-0000-0000-0000DC110000}"/>
    <cellStyle name="Normal 123 6" xfId="7701" xr:uid="{00000000-0005-0000-0000-0000DD110000}"/>
    <cellStyle name="Normal 123 7" xfId="10903" xr:uid="{00000000-0005-0000-0000-0000DE110000}"/>
    <cellStyle name="Normal 123 8" xfId="12510" xr:uid="{00000000-0005-0000-0000-0000DF110000}"/>
    <cellStyle name="Normal 124" xfId="2103" xr:uid="{00000000-0005-0000-0000-0000E0110000}"/>
    <cellStyle name="Normal 124 2" xfId="2104" xr:uid="{00000000-0005-0000-0000-0000E1110000}"/>
    <cellStyle name="Normal 124 2 2" xfId="9302" xr:uid="{00000000-0005-0000-0000-0000E2110000}"/>
    <cellStyle name="Normal 124 2 3" xfId="7706" xr:uid="{00000000-0005-0000-0000-0000E3110000}"/>
    <cellStyle name="Normal 124 2 4" xfId="10908" xr:uid="{00000000-0005-0000-0000-0000E4110000}"/>
    <cellStyle name="Normal 124 2 5" xfId="12515" xr:uid="{00000000-0005-0000-0000-0000E5110000}"/>
    <cellStyle name="Normal 124 3" xfId="2105" xr:uid="{00000000-0005-0000-0000-0000E6110000}"/>
    <cellStyle name="Normal 124 3 2" xfId="9303" xr:uid="{00000000-0005-0000-0000-0000E7110000}"/>
    <cellStyle name="Normal 124 3 3" xfId="7707" xr:uid="{00000000-0005-0000-0000-0000E8110000}"/>
    <cellStyle name="Normal 124 3 4" xfId="10909" xr:uid="{00000000-0005-0000-0000-0000E9110000}"/>
    <cellStyle name="Normal 124 3 5" xfId="12516" xr:uid="{00000000-0005-0000-0000-0000EA110000}"/>
    <cellStyle name="Normal 124 4" xfId="2106" xr:uid="{00000000-0005-0000-0000-0000EB110000}"/>
    <cellStyle name="Normal 124 4 2" xfId="9304" xr:uid="{00000000-0005-0000-0000-0000EC110000}"/>
    <cellStyle name="Normal 124 4 3" xfId="7708" xr:uid="{00000000-0005-0000-0000-0000ED110000}"/>
    <cellStyle name="Normal 124 4 4" xfId="10910" xr:uid="{00000000-0005-0000-0000-0000EE110000}"/>
    <cellStyle name="Normal 124 4 5" xfId="12517" xr:uid="{00000000-0005-0000-0000-0000EF110000}"/>
    <cellStyle name="Normal 124 5" xfId="9301" xr:uid="{00000000-0005-0000-0000-0000F0110000}"/>
    <cellStyle name="Normal 124 6" xfId="7705" xr:uid="{00000000-0005-0000-0000-0000F1110000}"/>
    <cellStyle name="Normal 124 7" xfId="10907" xr:uid="{00000000-0005-0000-0000-0000F2110000}"/>
    <cellStyle name="Normal 124 8" xfId="12514" xr:uid="{00000000-0005-0000-0000-0000F3110000}"/>
    <cellStyle name="Normal 125" xfId="2107" xr:uid="{00000000-0005-0000-0000-0000F4110000}"/>
    <cellStyle name="Normal 125 2" xfId="2108" xr:uid="{00000000-0005-0000-0000-0000F5110000}"/>
    <cellStyle name="Normal 125 2 2" xfId="9306" xr:uid="{00000000-0005-0000-0000-0000F6110000}"/>
    <cellStyle name="Normal 125 2 3" xfId="7710" xr:uid="{00000000-0005-0000-0000-0000F7110000}"/>
    <cellStyle name="Normal 125 2 4" xfId="10912" xr:uid="{00000000-0005-0000-0000-0000F8110000}"/>
    <cellStyle name="Normal 125 2 5" xfId="12519" xr:uid="{00000000-0005-0000-0000-0000F9110000}"/>
    <cellStyle name="Normal 125 3" xfId="2109" xr:uid="{00000000-0005-0000-0000-0000FA110000}"/>
    <cellStyle name="Normal 125 3 2" xfId="9307" xr:uid="{00000000-0005-0000-0000-0000FB110000}"/>
    <cellStyle name="Normal 125 3 3" xfId="7711" xr:uid="{00000000-0005-0000-0000-0000FC110000}"/>
    <cellStyle name="Normal 125 3 4" xfId="10913" xr:uid="{00000000-0005-0000-0000-0000FD110000}"/>
    <cellStyle name="Normal 125 3 5" xfId="12520" xr:uid="{00000000-0005-0000-0000-0000FE110000}"/>
    <cellStyle name="Normal 125 4" xfId="2110" xr:uid="{00000000-0005-0000-0000-0000FF110000}"/>
    <cellStyle name="Normal 125 4 2" xfId="9308" xr:uid="{00000000-0005-0000-0000-000000120000}"/>
    <cellStyle name="Normal 125 4 3" xfId="7712" xr:uid="{00000000-0005-0000-0000-000001120000}"/>
    <cellStyle name="Normal 125 4 4" xfId="10914" xr:uid="{00000000-0005-0000-0000-000002120000}"/>
    <cellStyle name="Normal 125 4 5" xfId="12521" xr:uid="{00000000-0005-0000-0000-000003120000}"/>
    <cellStyle name="Normal 125 5" xfId="9305" xr:uid="{00000000-0005-0000-0000-000004120000}"/>
    <cellStyle name="Normal 125 6" xfId="7709" xr:uid="{00000000-0005-0000-0000-000005120000}"/>
    <cellStyle name="Normal 125 7" xfId="10911" xr:uid="{00000000-0005-0000-0000-000006120000}"/>
    <cellStyle name="Normal 125 8" xfId="12518" xr:uid="{00000000-0005-0000-0000-000007120000}"/>
    <cellStyle name="Normal 126" xfId="2111" xr:uid="{00000000-0005-0000-0000-000008120000}"/>
    <cellStyle name="Normal 126 2" xfId="2112" xr:uid="{00000000-0005-0000-0000-000009120000}"/>
    <cellStyle name="Normal 126 2 2" xfId="9310" xr:uid="{00000000-0005-0000-0000-00000A120000}"/>
    <cellStyle name="Normal 126 2 3" xfId="7714" xr:uid="{00000000-0005-0000-0000-00000B120000}"/>
    <cellStyle name="Normal 126 2 4" xfId="10916" xr:uid="{00000000-0005-0000-0000-00000C120000}"/>
    <cellStyle name="Normal 126 2 5" xfId="12523" xr:uid="{00000000-0005-0000-0000-00000D120000}"/>
    <cellStyle name="Normal 126 3" xfId="2113" xr:uid="{00000000-0005-0000-0000-00000E120000}"/>
    <cellStyle name="Normal 126 3 2" xfId="9311" xr:uid="{00000000-0005-0000-0000-00000F120000}"/>
    <cellStyle name="Normal 126 3 3" xfId="7715" xr:uid="{00000000-0005-0000-0000-000010120000}"/>
    <cellStyle name="Normal 126 3 4" xfId="10917" xr:uid="{00000000-0005-0000-0000-000011120000}"/>
    <cellStyle name="Normal 126 3 5" xfId="12524" xr:uid="{00000000-0005-0000-0000-000012120000}"/>
    <cellStyle name="Normal 126 4" xfId="2114" xr:uid="{00000000-0005-0000-0000-000013120000}"/>
    <cellStyle name="Normal 126 4 2" xfId="9312" xr:uid="{00000000-0005-0000-0000-000014120000}"/>
    <cellStyle name="Normal 126 4 3" xfId="7716" xr:uid="{00000000-0005-0000-0000-000015120000}"/>
    <cellStyle name="Normal 126 4 4" xfId="10918" xr:uid="{00000000-0005-0000-0000-000016120000}"/>
    <cellStyle name="Normal 126 4 5" xfId="12525" xr:uid="{00000000-0005-0000-0000-000017120000}"/>
    <cellStyle name="Normal 126 5" xfId="9309" xr:uid="{00000000-0005-0000-0000-000018120000}"/>
    <cellStyle name="Normal 126 6" xfId="7713" xr:uid="{00000000-0005-0000-0000-000019120000}"/>
    <cellStyle name="Normal 126 7" xfId="10915" xr:uid="{00000000-0005-0000-0000-00001A120000}"/>
    <cellStyle name="Normal 126 8" xfId="12522" xr:uid="{00000000-0005-0000-0000-00001B120000}"/>
    <cellStyle name="Normal 127" xfId="2115" xr:uid="{00000000-0005-0000-0000-00001C120000}"/>
    <cellStyle name="Normal 127 2" xfId="2116" xr:uid="{00000000-0005-0000-0000-00001D120000}"/>
    <cellStyle name="Normal 127 2 2" xfId="9314" xr:uid="{00000000-0005-0000-0000-00001E120000}"/>
    <cellStyle name="Normal 127 2 3" xfId="7718" xr:uid="{00000000-0005-0000-0000-00001F120000}"/>
    <cellStyle name="Normal 127 2 4" xfId="10920" xr:uid="{00000000-0005-0000-0000-000020120000}"/>
    <cellStyle name="Normal 127 2 5" xfId="12527" xr:uid="{00000000-0005-0000-0000-000021120000}"/>
    <cellStyle name="Normal 127 3" xfId="2117" xr:uid="{00000000-0005-0000-0000-000022120000}"/>
    <cellStyle name="Normal 127 3 2" xfId="9315" xr:uid="{00000000-0005-0000-0000-000023120000}"/>
    <cellStyle name="Normal 127 3 3" xfId="7719" xr:uid="{00000000-0005-0000-0000-000024120000}"/>
    <cellStyle name="Normal 127 3 4" xfId="10921" xr:uid="{00000000-0005-0000-0000-000025120000}"/>
    <cellStyle name="Normal 127 3 5" xfId="12528" xr:uid="{00000000-0005-0000-0000-000026120000}"/>
    <cellStyle name="Normal 127 4" xfId="2118" xr:uid="{00000000-0005-0000-0000-000027120000}"/>
    <cellStyle name="Normal 127 4 2" xfId="9316" xr:uid="{00000000-0005-0000-0000-000028120000}"/>
    <cellStyle name="Normal 127 4 3" xfId="7720" xr:uid="{00000000-0005-0000-0000-000029120000}"/>
    <cellStyle name="Normal 127 4 4" xfId="10922" xr:uid="{00000000-0005-0000-0000-00002A120000}"/>
    <cellStyle name="Normal 127 4 5" xfId="12529" xr:uid="{00000000-0005-0000-0000-00002B120000}"/>
    <cellStyle name="Normal 127 5" xfId="9313" xr:uid="{00000000-0005-0000-0000-00002C120000}"/>
    <cellStyle name="Normal 127 6" xfId="7717" xr:uid="{00000000-0005-0000-0000-00002D120000}"/>
    <cellStyle name="Normal 127 7" xfId="10919" xr:uid="{00000000-0005-0000-0000-00002E120000}"/>
    <cellStyle name="Normal 127 8" xfId="12526" xr:uid="{00000000-0005-0000-0000-00002F120000}"/>
    <cellStyle name="Normal 128" xfId="2119" xr:uid="{00000000-0005-0000-0000-000030120000}"/>
    <cellStyle name="Normal 129" xfId="2120" xr:uid="{00000000-0005-0000-0000-000031120000}"/>
    <cellStyle name="Normal 129 2" xfId="2121" xr:uid="{00000000-0005-0000-0000-000032120000}"/>
    <cellStyle name="Normal 129 2 2" xfId="9318" xr:uid="{00000000-0005-0000-0000-000033120000}"/>
    <cellStyle name="Normal 129 2 3" xfId="7722" xr:uid="{00000000-0005-0000-0000-000034120000}"/>
    <cellStyle name="Normal 129 2 4" xfId="10924" xr:uid="{00000000-0005-0000-0000-000035120000}"/>
    <cellStyle name="Normal 129 2 5" xfId="12531" xr:uid="{00000000-0005-0000-0000-000036120000}"/>
    <cellStyle name="Normal 129 3" xfId="2122" xr:uid="{00000000-0005-0000-0000-000037120000}"/>
    <cellStyle name="Normal 129 3 2" xfId="9319" xr:uid="{00000000-0005-0000-0000-000038120000}"/>
    <cellStyle name="Normal 129 3 3" xfId="7723" xr:uid="{00000000-0005-0000-0000-000039120000}"/>
    <cellStyle name="Normal 129 3 4" xfId="10925" xr:uid="{00000000-0005-0000-0000-00003A120000}"/>
    <cellStyle name="Normal 129 3 5" xfId="12532" xr:uid="{00000000-0005-0000-0000-00003B120000}"/>
    <cellStyle name="Normal 129 4" xfId="2123" xr:uid="{00000000-0005-0000-0000-00003C120000}"/>
    <cellStyle name="Normal 129 4 2" xfId="9320" xr:uid="{00000000-0005-0000-0000-00003D120000}"/>
    <cellStyle name="Normal 129 4 3" xfId="7724" xr:uid="{00000000-0005-0000-0000-00003E120000}"/>
    <cellStyle name="Normal 129 4 4" xfId="10926" xr:uid="{00000000-0005-0000-0000-00003F120000}"/>
    <cellStyle name="Normal 129 4 5" xfId="12533" xr:uid="{00000000-0005-0000-0000-000040120000}"/>
    <cellStyle name="Normal 129 5" xfId="9317" xr:uid="{00000000-0005-0000-0000-000041120000}"/>
    <cellStyle name="Normal 129 6" xfId="7721" xr:uid="{00000000-0005-0000-0000-000042120000}"/>
    <cellStyle name="Normal 129 7" xfId="10923" xr:uid="{00000000-0005-0000-0000-000043120000}"/>
    <cellStyle name="Normal 129 8" xfId="12530" xr:uid="{00000000-0005-0000-0000-000044120000}"/>
    <cellStyle name="Normal 13" xfId="143" xr:uid="{00000000-0005-0000-0000-000045120000}"/>
    <cellStyle name="Normal 13 2" xfId="2125" xr:uid="{00000000-0005-0000-0000-000046120000}"/>
    <cellStyle name="Normal 13 2 10" xfId="7726" xr:uid="{00000000-0005-0000-0000-000047120000}"/>
    <cellStyle name="Normal 13 2 11" xfId="10928" xr:uid="{00000000-0005-0000-0000-000048120000}"/>
    <cellStyle name="Normal 13 2 12" xfId="12535" xr:uid="{00000000-0005-0000-0000-000049120000}"/>
    <cellStyle name="Normal 13 2 2" xfId="2126" xr:uid="{00000000-0005-0000-0000-00004A120000}"/>
    <cellStyle name="Normal 13 2 2 2" xfId="2127" xr:uid="{00000000-0005-0000-0000-00004B120000}"/>
    <cellStyle name="Normal 13 2 2 2 2" xfId="2128" xr:uid="{00000000-0005-0000-0000-00004C120000}"/>
    <cellStyle name="Normal 13 2 2 2 2 2" xfId="2129" xr:uid="{00000000-0005-0000-0000-00004D120000}"/>
    <cellStyle name="Normal 13 2 2 2 2 2 2" xfId="9324" xr:uid="{00000000-0005-0000-0000-00004E120000}"/>
    <cellStyle name="Normal 13 2 2 2 2 2 3" xfId="7728" xr:uid="{00000000-0005-0000-0000-00004F120000}"/>
    <cellStyle name="Normal 13 2 2 2 2 2 4" xfId="10930" xr:uid="{00000000-0005-0000-0000-000050120000}"/>
    <cellStyle name="Normal 13 2 2 2 2 2 5" xfId="12537" xr:uid="{00000000-0005-0000-0000-000051120000}"/>
    <cellStyle name="Normal 13 2 2 2 2 3" xfId="2130" xr:uid="{00000000-0005-0000-0000-000052120000}"/>
    <cellStyle name="Normal 13 2 2 2 2 3 2" xfId="9325" xr:uid="{00000000-0005-0000-0000-000053120000}"/>
    <cellStyle name="Normal 13 2 2 2 2 3 3" xfId="7729" xr:uid="{00000000-0005-0000-0000-000054120000}"/>
    <cellStyle name="Normal 13 2 2 2 2 3 4" xfId="10931" xr:uid="{00000000-0005-0000-0000-000055120000}"/>
    <cellStyle name="Normal 13 2 2 2 2 3 5" xfId="12538" xr:uid="{00000000-0005-0000-0000-000056120000}"/>
    <cellStyle name="Normal 13 2 2 2 2 4" xfId="2131" xr:uid="{00000000-0005-0000-0000-000057120000}"/>
    <cellStyle name="Normal 13 2 2 2 2 4 2" xfId="9326" xr:uid="{00000000-0005-0000-0000-000058120000}"/>
    <cellStyle name="Normal 13 2 2 2 2 4 3" xfId="7730" xr:uid="{00000000-0005-0000-0000-000059120000}"/>
    <cellStyle name="Normal 13 2 2 2 2 4 4" xfId="10932" xr:uid="{00000000-0005-0000-0000-00005A120000}"/>
    <cellStyle name="Normal 13 2 2 2 2 4 5" xfId="12539" xr:uid="{00000000-0005-0000-0000-00005B120000}"/>
    <cellStyle name="Normal 13 2 2 2 3" xfId="2132" xr:uid="{00000000-0005-0000-0000-00005C120000}"/>
    <cellStyle name="Normal 13 2 2 2 4" xfId="2133" xr:uid="{00000000-0005-0000-0000-00005D120000}"/>
    <cellStyle name="Normal 13 2 2 2 5" xfId="9323" xr:uid="{00000000-0005-0000-0000-00005E120000}"/>
    <cellStyle name="Normal 13 2 2 2 6" xfId="7727" xr:uid="{00000000-0005-0000-0000-00005F120000}"/>
    <cellStyle name="Normal 13 2 2 2 7" xfId="10929" xr:uid="{00000000-0005-0000-0000-000060120000}"/>
    <cellStyle name="Normal 13 2 2 2 8" xfId="12536" xr:uid="{00000000-0005-0000-0000-000061120000}"/>
    <cellStyle name="Normal 13 2 2 3" xfId="2134" xr:uid="{00000000-0005-0000-0000-000062120000}"/>
    <cellStyle name="Normal 13 2 2 3 2" xfId="2135" xr:uid="{00000000-0005-0000-0000-000063120000}"/>
    <cellStyle name="Normal 13 2 2 3 2 2" xfId="9328" xr:uid="{00000000-0005-0000-0000-000064120000}"/>
    <cellStyle name="Normal 13 2 2 3 2 3" xfId="7732" xr:uid="{00000000-0005-0000-0000-000065120000}"/>
    <cellStyle name="Normal 13 2 2 3 2 4" xfId="10934" xr:uid="{00000000-0005-0000-0000-000066120000}"/>
    <cellStyle name="Normal 13 2 2 3 2 5" xfId="12541" xr:uid="{00000000-0005-0000-0000-000067120000}"/>
    <cellStyle name="Normal 13 2 2 3 3" xfId="2136" xr:uid="{00000000-0005-0000-0000-000068120000}"/>
    <cellStyle name="Normal 13 2 2 3 3 2" xfId="9329" xr:uid="{00000000-0005-0000-0000-000069120000}"/>
    <cellStyle name="Normal 13 2 2 3 3 3" xfId="7733" xr:uid="{00000000-0005-0000-0000-00006A120000}"/>
    <cellStyle name="Normal 13 2 2 3 3 4" xfId="10935" xr:uid="{00000000-0005-0000-0000-00006B120000}"/>
    <cellStyle name="Normal 13 2 2 3 3 5" xfId="12542" xr:uid="{00000000-0005-0000-0000-00006C120000}"/>
    <cellStyle name="Normal 13 2 2 3 4" xfId="2137" xr:uid="{00000000-0005-0000-0000-00006D120000}"/>
    <cellStyle name="Normal 13 2 2 3 4 2" xfId="9330" xr:uid="{00000000-0005-0000-0000-00006E120000}"/>
    <cellStyle name="Normal 13 2 2 3 4 3" xfId="7734" xr:uid="{00000000-0005-0000-0000-00006F120000}"/>
    <cellStyle name="Normal 13 2 2 3 4 4" xfId="10936" xr:uid="{00000000-0005-0000-0000-000070120000}"/>
    <cellStyle name="Normal 13 2 2 3 4 5" xfId="12543" xr:uid="{00000000-0005-0000-0000-000071120000}"/>
    <cellStyle name="Normal 13 2 2 3 5" xfId="9327" xr:uid="{00000000-0005-0000-0000-000072120000}"/>
    <cellStyle name="Normal 13 2 2 3 6" xfId="7731" xr:uid="{00000000-0005-0000-0000-000073120000}"/>
    <cellStyle name="Normal 13 2 2 3 7" xfId="10933" xr:uid="{00000000-0005-0000-0000-000074120000}"/>
    <cellStyle name="Normal 13 2 2 3 8" xfId="12540" xr:uid="{00000000-0005-0000-0000-000075120000}"/>
    <cellStyle name="Normal 13 2 2 4" xfId="2138" xr:uid="{00000000-0005-0000-0000-000076120000}"/>
    <cellStyle name="Normal 13 2 2 4 2" xfId="2139" xr:uid="{00000000-0005-0000-0000-000077120000}"/>
    <cellStyle name="Normal 13 2 2 4 2 2" xfId="9332" xr:uid="{00000000-0005-0000-0000-000078120000}"/>
    <cellStyle name="Normal 13 2 2 4 2 3" xfId="7736" xr:uid="{00000000-0005-0000-0000-000079120000}"/>
    <cellStyle name="Normal 13 2 2 4 2 4" xfId="10938" xr:uid="{00000000-0005-0000-0000-00007A120000}"/>
    <cellStyle name="Normal 13 2 2 4 2 5" xfId="12545" xr:uid="{00000000-0005-0000-0000-00007B120000}"/>
    <cellStyle name="Normal 13 2 2 4 3" xfId="2140" xr:uid="{00000000-0005-0000-0000-00007C120000}"/>
    <cellStyle name="Normal 13 2 2 4 3 2" xfId="9333" xr:uid="{00000000-0005-0000-0000-00007D120000}"/>
    <cellStyle name="Normal 13 2 2 4 3 3" xfId="7737" xr:uid="{00000000-0005-0000-0000-00007E120000}"/>
    <cellStyle name="Normal 13 2 2 4 3 4" xfId="10939" xr:uid="{00000000-0005-0000-0000-00007F120000}"/>
    <cellStyle name="Normal 13 2 2 4 3 5" xfId="12546" xr:uid="{00000000-0005-0000-0000-000080120000}"/>
    <cellStyle name="Normal 13 2 2 4 4" xfId="2141" xr:uid="{00000000-0005-0000-0000-000081120000}"/>
    <cellStyle name="Normal 13 2 2 4 4 2" xfId="9334" xr:uid="{00000000-0005-0000-0000-000082120000}"/>
    <cellStyle name="Normal 13 2 2 4 4 3" xfId="7738" xr:uid="{00000000-0005-0000-0000-000083120000}"/>
    <cellStyle name="Normal 13 2 2 4 4 4" xfId="10940" xr:uid="{00000000-0005-0000-0000-000084120000}"/>
    <cellStyle name="Normal 13 2 2 4 4 5" xfId="12547" xr:uid="{00000000-0005-0000-0000-000085120000}"/>
    <cellStyle name="Normal 13 2 2 4 5" xfId="9331" xr:uid="{00000000-0005-0000-0000-000086120000}"/>
    <cellStyle name="Normal 13 2 2 4 6" xfId="7735" xr:uid="{00000000-0005-0000-0000-000087120000}"/>
    <cellStyle name="Normal 13 2 2 4 7" xfId="10937" xr:uid="{00000000-0005-0000-0000-000088120000}"/>
    <cellStyle name="Normal 13 2 2 4 8" xfId="12544" xr:uid="{00000000-0005-0000-0000-000089120000}"/>
    <cellStyle name="Normal 13 2 2 5" xfId="2142" xr:uid="{00000000-0005-0000-0000-00008A120000}"/>
    <cellStyle name="Normal 13 2 2 5 2" xfId="9335" xr:uid="{00000000-0005-0000-0000-00008B120000}"/>
    <cellStyle name="Normal 13 2 2 5 3" xfId="7739" xr:uid="{00000000-0005-0000-0000-00008C120000}"/>
    <cellStyle name="Normal 13 2 2 5 4" xfId="10941" xr:uid="{00000000-0005-0000-0000-00008D120000}"/>
    <cellStyle name="Normal 13 2 2 5 5" xfId="12548" xr:uid="{00000000-0005-0000-0000-00008E120000}"/>
    <cellStyle name="Normal 13 2 2 6" xfId="2143" xr:uid="{00000000-0005-0000-0000-00008F120000}"/>
    <cellStyle name="Normal 13 2 2 6 2" xfId="9336" xr:uid="{00000000-0005-0000-0000-000090120000}"/>
    <cellStyle name="Normal 13 2 2 6 3" xfId="7740" xr:uid="{00000000-0005-0000-0000-000091120000}"/>
    <cellStyle name="Normal 13 2 2 6 4" xfId="10942" xr:uid="{00000000-0005-0000-0000-000092120000}"/>
    <cellStyle name="Normal 13 2 2 6 5" xfId="12549" xr:uid="{00000000-0005-0000-0000-000093120000}"/>
    <cellStyle name="Normal 13 2 2 7" xfId="2144" xr:uid="{00000000-0005-0000-0000-000094120000}"/>
    <cellStyle name="Normal 13 2 2 7 2" xfId="9337" xr:uid="{00000000-0005-0000-0000-000095120000}"/>
    <cellStyle name="Normal 13 2 2 7 3" xfId="7741" xr:uid="{00000000-0005-0000-0000-000096120000}"/>
    <cellStyle name="Normal 13 2 2 7 4" xfId="10943" xr:uid="{00000000-0005-0000-0000-000097120000}"/>
    <cellStyle name="Normal 13 2 2 7 5" xfId="12550" xr:uid="{00000000-0005-0000-0000-000098120000}"/>
    <cellStyle name="Normal 13 2 3" xfId="2145" xr:uid="{00000000-0005-0000-0000-000099120000}"/>
    <cellStyle name="Normal 13 2 3 2" xfId="2146" xr:uid="{00000000-0005-0000-0000-00009A120000}"/>
    <cellStyle name="Normal 13 2 3 2 2" xfId="9339" xr:uid="{00000000-0005-0000-0000-00009B120000}"/>
    <cellStyle name="Normal 13 2 3 2 3" xfId="7743" xr:uid="{00000000-0005-0000-0000-00009C120000}"/>
    <cellStyle name="Normal 13 2 3 2 4" xfId="10945" xr:uid="{00000000-0005-0000-0000-00009D120000}"/>
    <cellStyle name="Normal 13 2 3 2 5" xfId="12552" xr:uid="{00000000-0005-0000-0000-00009E120000}"/>
    <cellStyle name="Normal 13 2 3 3" xfId="2147" xr:uid="{00000000-0005-0000-0000-00009F120000}"/>
    <cellStyle name="Normal 13 2 3 3 2" xfId="9340" xr:uid="{00000000-0005-0000-0000-0000A0120000}"/>
    <cellStyle name="Normal 13 2 3 3 3" xfId="7744" xr:uid="{00000000-0005-0000-0000-0000A1120000}"/>
    <cellStyle name="Normal 13 2 3 3 4" xfId="10946" xr:uid="{00000000-0005-0000-0000-0000A2120000}"/>
    <cellStyle name="Normal 13 2 3 3 5" xfId="12553" xr:uid="{00000000-0005-0000-0000-0000A3120000}"/>
    <cellStyle name="Normal 13 2 3 4" xfId="2148" xr:uid="{00000000-0005-0000-0000-0000A4120000}"/>
    <cellStyle name="Normal 13 2 3 4 2" xfId="9341" xr:uid="{00000000-0005-0000-0000-0000A5120000}"/>
    <cellStyle name="Normal 13 2 3 4 3" xfId="7745" xr:uid="{00000000-0005-0000-0000-0000A6120000}"/>
    <cellStyle name="Normal 13 2 3 4 4" xfId="10947" xr:uid="{00000000-0005-0000-0000-0000A7120000}"/>
    <cellStyle name="Normal 13 2 3 4 5" xfId="12554" xr:uid="{00000000-0005-0000-0000-0000A8120000}"/>
    <cellStyle name="Normal 13 2 3 5" xfId="9338" xr:uid="{00000000-0005-0000-0000-0000A9120000}"/>
    <cellStyle name="Normal 13 2 3 6" xfId="7742" xr:uid="{00000000-0005-0000-0000-0000AA120000}"/>
    <cellStyle name="Normal 13 2 3 7" xfId="10944" xr:uid="{00000000-0005-0000-0000-0000AB120000}"/>
    <cellStyle name="Normal 13 2 3 8" xfId="12551" xr:uid="{00000000-0005-0000-0000-0000AC120000}"/>
    <cellStyle name="Normal 13 2 3 9" xfId="19021" xr:uid="{746BE46B-0E78-42DA-97E0-FB3D245847B6}"/>
    <cellStyle name="Normal 13 2 4" xfId="2149" xr:uid="{00000000-0005-0000-0000-0000AD120000}"/>
    <cellStyle name="Normal 13 2 5" xfId="2150" xr:uid="{00000000-0005-0000-0000-0000AE120000}"/>
    <cellStyle name="Normal 13 2 6" xfId="2151" xr:uid="{00000000-0005-0000-0000-0000AF120000}"/>
    <cellStyle name="Normal 13 2 6 2" xfId="9342" xr:uid="{00000000-0005-0000-0000-0000B0120000}"/>
    <cellStyle name="Normal 13 2 6 3" xfId="7746" xr:uid="{00000000-0005-0000-0000-0000B1120000}"/>
    <cellStyle name="Normal 13 2 6 4" xfId="10948" xr:uid="{00000000-0005-0000-0000-0000B2120000}"/>
    <cellStyle name="Normal 13 2 6 5" xfId="12555" xr:uid="{00000000-0005-0000-0000-0000B3120000}"/>
    <cellStyle name="Normal 13 2 7" xfId="2152" xr:uid="{00000000-0005-0000-0000-0000B4120000}"/>
    <cellStyle name="Normal 13 2 7 2" xfId="9343" xr:uid="{00000000-0005-0000-0000-0000B5120000}"/>
    <cellStyle name="Normal 13 2 7 3" xfId="7747" xr:uid="{00000000-0005-0000-0000-0000B6120000}"/>
    <cellStyle name="Normal 13 2 7 4" xfId="10949" xr:uid="{00000000-0005-0000-0000-0000B7120000}"/>
    <cellStyle name="Normal 13 2 7 5" xfId="12556" xr:uid="{00000000-0005-0000-0000-0000B8120000}"/>
    <cellStyle name="Normal 13 2 8" xfId="2153" xr:uid="{00000000-0005-0000-0000-0000B9120000}"/>
    <cellStyle name="Normal 13 2 8 2" xfId="9344" xr:uid="{00000000-0005-0000-0000-0000BA120000}"/>
    <cellStyle name="Normal 13 2 8 3" xfId="7748" xr:uid="{00000000-0005-0000-0000-0000BB120000}"/>
    <cellStyle name="Normal 13 2 8 4" xfId="10950" xr:uid="{00000000-0005-0000-0000-0000BC120000}"/>
    <cellStyle name="Normal 13 2 8 5" xfId="12557" xr:uid="{00000000-0005-0000-0000-0000BD120000}"/>
    <cellStyle name="Normal 13 2 9" xfId="5184" xr:uid="{00000000-0005-0000-0000-0000BE120000}"/>
    <cellStyle name="Normal 13 2 9 2" xfId="9322" xr:uid="{00000000-0005-0000-0000-0000BF120000}"/>
    <cellStyle name="Normal 13 2 9 3" xfId="7070" xr:uid="{00000000-0005-0000-0000-0000C0120000}"/>
    <cellStyle name="Normal 13 3" xfId="2154" xr:uid="{00000000-0005-0000-0000-0000C1120000}"/>
    <cellStyle name="Normal 13 3 2" xfId="19022" xr:uid="{9749F4B8-65F7-452A-AAED-08F619AAFD0E}"/>
    <cellStyle name="Normal 13 4" xfId="2155" xr:uid="{00000000-0005-0000-0000-0000C2120000}"/>
    <cellStyle name="Normal 13 4 2" xfId="19023" xr:uid="{3A89E413-3404-4CE6-A8DD-FC834767BC60}"/>
    <cellStyle name="Normal 13 5" xfId="2124" xr:uid="{00000000-0005-0000-0000-0000C3120000}"/>
    <cellStyle name="Normal 13 5 2" xfId="9321" xr:uid="{00000000-0005-0000-0000-0000C4120000}"/>
    <cellStyle name="Normal 13 5 3" xfId="10927" xr:uid="{00000000-0005-0000-0000-0000C5120000}"/>
    <cellStyle name="Normal 13 5 4" xfId="19020" xr:uid="{CFEA603E-2B75-41CA-8E60-327427F92D7C}"/>
    <cellStyle name="Normal 13 6" xfId="5064" xr:uid="{00000000-0005-0000-0000-0000C6120000}"/>
    <cellStyle name="Normal 13 6 2" xfId="7725" xr:uid="{00000000-0005-0000-0000-0000C7120000}"/>
    <cellStyle name="Normal 13 7" xfId="10728" xr:uid="{00000000-0005-0000-0000-0000C8120000}"/>
    <cellStyle name="Normal 13 8" xfId="12534" xr:uid="{00000000-0005-0000-0000-0000C9120000}"/>
    <cellStyle name="Normal 13 9" xfId="15454" xr:uid="{E7B7919C-0245-4782-A3EA-2DCA4BC86096}"/>
    <cellStyle name="Normal 130" xfId="2156" xr:uid="{00000000-0005-0000-0000-0000CA120000}"/>
    <cellStyle name="Normal 130 2" xfId="2157" xr:uid="{00000000-0005-0000-0000-0000CB120000}"/>
    <cellStyle name="Normal 130 2 2" xfId="9346" xr:uid="{00000000-0005-0000-0000-0000CC120000}"/>
    <cellStyle name="Normal 130 2 3" xfId="7750" xr:uid="{00000000-0005-0000-0000-0000CD120000}"/>
    <cellStyle name="Normal 130 2 4" xfId="10952" xr:uid="{00000000-0005-0000-0000-0000CE120000}"/>
    <cellStyle name="Normal 130 2 5" xfId="12559" xr:uid="{00000000-0005-0000-0000-0000CF120000}"/>
    <cellStyle name="Normal 130 3" xfId="2158" xr:uid="{00000000-0005-0000-0000-0000D0120000}"/>
    <cellStyle name="Normal 130 3 2" xfId="9347" xr:uid="{00000000-0005-0000-0000-0000D1120000}"/>
    <cellStyle name="Normal 130 3 3" xfId="7751" xr:uid="{00000000-0005-0000-0000-0000D2120000}"/>
    <cellStyle name="Normal 130 3 4" xfId="10953" xr:uid="{00000000-0005-0000-0000-0000D3120000}"/>
    <cellStyle name="Normal 130 3 5" xfId="12560" xr:uid="{00000000-0005-0000-0000-0000D4120000}"/>
    <cellStyle name="Normal 130 4" xfId="2159" xr:uid="{00000000-0005-0000-0000-0000D5120000}"/>
    <cellStyle name="Normal 130 4 2" xfId="9348" xr:uid="{00000000-0005-0000-0000-0000D6120000}"/>
    <cellStyle name="Normal 130 4 3" xfId="7752" xr:uid="{00000000-0005-0000-0000-0000D7120000}"/>
    <cellStyle name="Normal 130 4 4" xfId="10954" xr:uid="{00000000-0005-0000-0000-0000D8120000}"/>
    <cellStyle name="Normal 130 4 5" xfId="12561" xr:uid="{00000000-0005-0000-0000-0000D9120000}"/>
    <cellStyle name="Normal 130 5" xfId="9345" xr:uid="{00000000-0005-0000-0000-0000DA120000}"/>
    <cellStyle name="Normal 130 6" xfId="7749" xr:uid="{00000000-0005-0000-0000-0000DB120000}"/>
    <cellStyle name="Normal 130 7" xfId="10951" xr:uid="{00000000-0005-0000-0000-0000DC120000}"/>
    <cellStyle name="Normal 130 8" xfId="12558" xr:uid="{00000000-0005-0000-0000-0000DD120000}"/>
    <cellStyle name="Normal 131" xfId="2160" xr:uid="{00000000-0005-0000-0000-0000DE120000}"/>
    <cellStyle name="Normal 131 2" xfId="2161" xr:uid="{00000000-0005-0000-0000-0000DF120000}"/>
    <cellStyle name="Normal 131 2 2" xfId="9350" xr:uid="{00000000-0005-0000-0000-0000E0120000}"/>
    <cellStyle name="Normal 131 2 3" xfId="7754" xr:uid="{00000000-0005-0000-0000-0000E1120000}"/>
    <cellStyle name="Normal 131 2 4" xfId="10956" xr:uid="{00000000-0005-0000-0000-0000E2120000}"/>
    <cellStyle name="Normal 131 2 5" xfId="12563" xr:uid="{00000000-0005-0000-0000-0000E3120000}"/>
    <cellStyle name="Normal 131 3" xfId="2162" xr:uid="{00000000-0005-0000-0000-0000E4120000}"/>
    <cellStyle name="Normal 131 3 2" xfId="9351" xr:uid="{00000000-0005-0000-0000-0000E5120000}"/>
    <cellStyle name="Normal 131 3 3" xfId="7755" xr:uid="{00000000-0005-0000-0000-0000E6120000}"/>
    <cellStyle name="Normal 131 3 4" xfId="10957" xr:uid="{00000000-0005-0000-0000-0000E7120000}"/>
    <cellStyle name="Normal 131 3 5" xfId="12564" xr:uid="{00000000-0005-0000-0000-0000E8120000}"/>
    <cellStyle name="Normal 131 4" xfId="2163" xr:uid="{00000000-0005-0000-0000-0000E9120000}"/>
    <cellStyle name="Normal 131 4 2" xfId="9352" xr:uid="{00000000-0005-0000-0000-0000EA120000}"/>
    <cellStyle name="Normal 131 4 3" xfId="7756" xr:uid="{00000000-0005-0000-0000-0000EB120000}"/>
    <cellStyle name="Normal 131 4 4" xfId="10958" xr:uid="{00000000-0005-0000-0000-0000EC120000}"/>
    <cellStyle name="Normal 131 4 5" xfId="12565" xr:uid="{00000000-0005-0000-0000-0000ED120000}"/>
    <cellStyle name="Normal 131 5" xfId="9349" xr:uid="{00000000-0005-0000-0000-0000EE120000}"/>
    <cellStyle name="Normal 131 6" xfId="7753" xr:uid="{00000000-0005-0000-0000-0000EF120000}"/>
    <cellStyle name="Normal 131 7" xfId="10955" xr:uid="{00000000-0005-0000-0000-0000F0120000}"/>
    <cellStyle name="Normal 131 8" xfId="12562" xr:uid="{00000000-0005-0000-0000-0000F1120000}"/>
    <cellStyle name="Normal 132" xfId="2164" xr:uid="{00000000-0005-0000-0000-0000F2120000}"/>
    <cellStyle name="Normal 133" xfId="2165" xr:uid="{00000000-0005-0000-0000-0000F3120000}"/>
    <cellStyle name="Normal 134" xfId="2166" xr:uid="{00000000-0005-0000-0000-0000F4120000}"/>
    <cellStyle name="Normal 134 2" xfId="9353" xr:uid="{00000000-0005-0000-0000-0000F5120000}"/>
    <cellStyle name="Normal 134 3" xfId="7757" xr:uid="{00000000-0005-0000-0000-0000F6120000}"/>
    <cellStyle name="Normal 134 4" xfId="10959" xr:uid="{00000000-0005-0000-0000-0000F7120000}"/>
    <cellStyle name="Normal 134 5" xfId="12566" xr:uid="{00000000-0005-0000-0000-0000F8120000}"/>
    <cellStyle name="Normal 135" xfId="2167" xr:uid="{00000000-0005-0000-0000-0000F9120000}"/>
    <cellStyle name="Normal 136" xfId="2168" xr:uid="{00000000-0005-0000-0000-0000FA120000}"/>
    <cellStyle name="Normal 137" xfId="2169" xr:uid="{00000000-0005-0000-0000-0000FB120000}"/>
    <cellStyle name="Normal 138" xfId="2170" xr:uid="{00000000-0005-0000-0000-0000FC120000}"/>
    <cellStyle name="Normal 139" xfId="2171" xr:uid="{00000000-0005-0000-0000-0000FD120000}"/>
    <cellStyle name="Normal 14" xfId="145" xr:uid="{00000000-0005-0000-0000-0000FE120000}"/>
    <cellStyle name="Normal 14 10" xfId="15453" xr:uid="{BB570CFB-05DD-4EC1-AB2D-B27B3B4941D4}"/>
    <cellStyle name="Normal 14 2" xfId="2173" xr:uid="{00000000-0005-0000-0000-0000FF120000}"/>
    <cellStyle name="Normal 14 2 10" xfId="7759" xr:uid="{00000000-0005-0000-0000-000000130000}"/>
    <cellStyle name="Normal 14 2 11" xfId="10961" xr:uid="{00000000-0005-0000-0000-000001130000}"/>
    <cellStyle name="Normal 14 2 12" xfId="12568" xr:uid="{00000000-0005-0000-0000-000002130000}"/>
    <cellStyle name="Normal 14 2 2" xfId="2174" xr:uid="{00000000-0005-0000-0000-000003130000}"/>
    <cellStyle name="Normal 14 2 2 2" xfId="2175" xr:uid="{00000000-0005-0000-0000-000004130000}"/>
    <cellStyle name="Normal 14 2 2 2 2" xfId="2176" xr:uid="{00000000-0005-0000-0000-000005130000}"/>
    <cellStyle name="Normal 14 2 2 2 2 2" xfId="2177" xr:uid="{00000000-0005-0000-0000-000006130000}"/>
    <cellStyle name="Normal 14 2 2 2 2 2 2" xfId="9357" xr:uid="{00000000-0005-0000-0000-000007130000}"/>
    <cellStyle name="Normal 14 2 2 2 2 2 3" xfId="7761" xr:uid="{00000000-0005-0000-0000-000008130000}"/>
    <cellStyle name="Normal 14 2 2 2 2 2 4" xfId="10963" xr:uid="{00000000-0005-0000-0000-000009130000}"/>
    <cellStyle name="Normal 14 2 2 2 2 2 5" xfId="12570" xr:uid="{00000000-0005-0000-0000-00000A130000}"/>
    <cellStyle name="Normal 14 2 2 2 2 3" xfId="2178" xr:uid="{00000000-0005-0000-0000-00000B130000}"/>
    <cellStyle name="Normal 14 2 2 2 2 3 2" xfId="9358" xr:uid="{00000000-0005-0000-0000-00000C130000}"/>
    <cellStyle name="Normal 14 2 2 2 2 3 3" xfId="7762" xr:uid="{00000000-0005-0000-0000-00000D130000}"/>
    <cellStyle name="Normal 14 2 2 2 2 3 4" xfId="10964" xr:uid="{00000000-0005-0000-0000-00000E130000}"/>
    <cellStyle name="Normal 14 2 2 2 2 3 5" xfId="12571" xr:uid="{00000000-0005-0000-0000-00000F130000}"/>
    <cellStyle name="Normal 14 2 2 2 2 4" xfId="2179" xr:uid="{00000000-0005-0000-0000-000010130000}"/>
    <cellStyle name="Normal 14 2 2 2 2 4 2" xfId="9359" xr:uid="{00000000-0005-0000-0000-000011130000}"/>
    <cellStyle name="Normal 14 2 2 2 2 4 3" xfId="7763" xr:uid="{00000000-0005-0000-0000-000012130000}"/>
    <cellStyle name="Normal 14 2 2 2 2 4 4" xfId="10965" xr:uid="{00000000-0005-0000-0000-000013130000}"/>
    <cellStyle name="Normal 14 2 2 2 2 4 5" xfId="12572" xr:uid="{00000000-0005-0000-0000-000014130000}"/>
    <cellStyle name="Normal 14 2 2 2 3" xfId="2180" xr:uid="{00000000-0005-0000-0000-000015130000}"/>
    <cellStyle name="Normal 14 2 2 2 4" xfId="2181" xr:uid="{00000000-0005-0000-0000-000016130000}"/>
    <cellStyle name="Normal 14 2 2 2 5" xfId="9356" xr:uid="{00000000-0005-0000-0000-000017130000}"/>
    <cellStyle name="Normal 14 2 2 2 6" xfId="7760" xr:uid="{00000000-0005-0000-0000-000018130000}"/>
    <cellStyle name="Normal 14 2 2 2 7" xfId="10962" xr:uid="{00000000-0005-0000-0000-000019130000}"/>
    <cellStyle name="Normal 14 2 2 2 8" xfId="12569" xr:uid="{00000000-0005-0000-0000-00001A130000}"/>
    <cellStyle name="Normal 14 2 2 3" xfId="2182" xr:uid="{00000000-0005-0000-0000-00001B130000}"/>
    <cellStyle name="Normal 14 2 2 3 2" xfId="2183" xr:uid="{00000000-0005-0000-0000-00001C130000}"/>
    <cellStyle name="Normal 14 2 2 3 2 2" xfId="9361" xr:uid="{00000000-0005-0000-0000-00001D130000}"/>
    <cellStyle name="Normal 14 2 2 3 2 3" xfId="7765" xr:uid="{00000000-0005-0000-0000-00001E130000}"/>
    <cellStyle name="Normal 14 2 2 3 2 4" xfId="10967" xr:uid="{00000000-0005-0000-0000-00001F130000}"/>
    <cellStyle name="Normal 14 2 2 3 2 5" xfId="12574" xr:uid="{00000000-0005-0000-0000-000020130000}"/>
    <cellStyle name="Normal 14 2 2 3 3" xfId="2184" xr:uid="{00000000-0005-0000-0000-000021130000}"/>
    <cellStyle name="Normal 14 2 2 3 3 2" xfId="9362" xr:uid="{00000000-0005-0000-0000-000022130000}"/>
    <cellStyle name="Normal 14 2 2 3 3 3" xfId="7766" xr:uid="{00000000-0005-0000-0000-000023130000}"/>
    <cellStyle name="Normal 14 2 2 3 3 4" xfId="10968" xr:uid="{00000000-0005-0000-0000-000024130000}"/>
    <cellStyle name="Normal 14 2 2 3 3 5" xfId="12575" xr:uid="{00000000-0005-0000-0000-000025130000}"/>
    <cellStyle name="Normal 14 2 2 3 4" xfId="2185" xr:uid="{00000000-0005-0000-0000-000026130000}"/>
    <cellStyle name="Normal 14 2 2 3 4 2" xfId="9363" xr:uid="{00000000-0005-0000-0000-000027130000}"/>
    <cellStyle name="Normal 14 2 2 3 4 3" xfId="7767" xr:uid="{00000000-0005-0000-0000-000028130000}"/>
    <cellStyle name="Normal 14 2 2 3 4 4" xfId="10969" xr:uid="{00000000-0005-0000-0000-000029130000}"/>
    <cellStyle name="Normal 14 2 2 3 4 5" xfId="12576" xr:uid="{00000000-0005-0000-0000-00002A130000}"/>
    <cellStyle name="Normal 14 2 2 3 5" xfId="9360" xr:uid="{00000000-0005-0000-0000-00002B130000}"/>
    <cellStyle name="Normal 14 2 2 3 6" xfId="7764" xr:uid="{00000000-0005-0000-0000-00002C130000}"/>
    <cellStyle name="Normal 14 2 2 3 7" xfId="10966" xr:uid="{00000000-0005-0000-0000-00002D130000}"/>
    <cellStyle name="Normal 14 2 2 3 8" xfId="12573" xr:uid="{00000000-0005-0000-0000-00002E130000}"/>
    <cellStyle name="Normal 14 2 2 4" xfId="2186" xr:uid="{00000000-0005-0000-0000-00002F130000}"/>
    <cellStyle name="Normal 14 2 2 4 2" xfId="2187" xr:uid="{00000000-0005-0000-0000-000030130000}"/>
    <cellStyle name="Normal 14 2 2 4 2 2" xfId="9365" xr:uid="{00000000-0005-0000-0000-000031130000}"/>
    <cellStyle name="Normal 14 2 2 4 2 3" xfId="7769" xr:uid="{00000000-0005-0000-0000-000032130000}"/>
    <cellStyle name="Normal 14 2 2 4 2 4" xfId="10971" xr:uid="{00000000-0005-0000-0000-000033130000}"/>
    <cellStyle name="Normal 14 2 2 4 2 5" xfId="12578" xr:uid="{00000000-0005-0000-0000-000034130000}"/>
    <cellStyle name="Normal 14 2 2 4 3" xfId="2188" xr:uid="{00000000-0005-0000-0000-000035130000}"/>
    <cellStyle name="Normal 14 2 2 4 3 2" xfId="9366" xr:uid="{00000000-0005-0000-0000-000036130000}"/>
    <cellStyle name="Normal 14 2 2 4 3 3" xfId="7770" xr:uid="{00000000-0005-0000-0000-000037130000}"/>
    <cellStyle name="Normal 14 2 2 4 3 4" xfId="10972" xr:uid="{00000000-0005-0000-0000-000038130000}"/>
    <cellStyle name="Normal 14 2 2 4 3 5" xfId="12579" xr:uid="{00000000-0005-0000-0000-000039130000}"/>
    <cellStyle name="Normal 14 2 2 4 4" xfId="2189" xr:uid="{00000000-0005-0000-0000-00003A130000}"/>
    <cellStyle name="Normal 14 2 2 4 4 2" xfId="9367" xr:uid="{00000000-0005-0000-0000-00003B130000}"/>
    <cellStyle name="Normal 14 2 2 4 4 3" xfId="7771" xr:uid="{00000000-0005-0000-0000-00003C130000}"/>
    <cellStyle name="Normal 14 2 2 4 4 4" xfId="10973" xr:uid="{00000000-0005-0000-0000-00003D130000}"/>
    <cellStyle name="Normal 14 2 2 4 4 5" xfId="12580" xr:uid="{00000000-0005-0000-0000-00003E130000}"/>
    <cellStyle name="Normal 14 2 2 4 5" xfId="9364" xr:uid="{00000000-0005-0000-0000-00003F130000}"/>
    <cellStyle name="Normal 14 2 2 4 6" xfId="7768" xr:uid="{00000000-0005-0000-0000-000040130000}"/>
    <cellStyle name="Normal 14 2 2 4 7" xfId="10970" xr:uid="{00000000-0005-0000-0000-000041130000}"/>
    <cellStyle name="Normal 14 2 2 4 8" xfId="12577" xr:uid="{00000000-0005-0000-0000-000042130000}"/>
    <cellStyle name="Normal 14 2 2 5" xfId="2190" xr:uid="{00000000-0005-0000-0000-000043130000}"/>
    <cellStyle name="Normal 14 2 2 5 2" xfId="9368" xr:uid="{00000000-0005-0000-0000-000044130000}"/>
    <cellStyle name="Normal 14 2 2 5 3" xfId="7772" xr:uid="{00000000-0005-0000-0000-000045130000}"/>
    <cellStyle name="Normal 14 2 2 5 4" xfId="10974" xr:uid="{00000000-0005-0000-0000-000046130000}"/>
    <cellStyle name="Normal 14 2 2 5 5" xfId="12581" xr:uid="{00000000-0005-0000-0000-000047130000}"/>
    <cellStyle name="Normal 14 2 2 6" xfId="2191" xr:uid="{00000000-0005-0000-0000-000048130000}"/>
    <cellStyle name="Normal 14 2 2 6 2" xfId="9369" xr:uid="{00000000-0005-0000-0000-000049130000}"/>
    <cellStyle name="Normal 14 2 2 6 3" xfId="7773" xr:uid="{00000000-0005-0000-0000-00004A130000}"/>
    <cellStyle name="Normal 14 2 2 6 4" xfId="10975" xr:uid="{00000000-0005-0000-0000-00004B130000}"/>
    <cellStyle name="Normal 14 2 2 6 5" xfId="12582" xr:uid="{00000000-0005-0000-0000-00004C130000}"/>
    <cellStyle name="Normal 14 2 2 7" xfId="2192" xr:uid="{00000000-0005-0000-0000-00004D130000}"/>
    <cellStyle name="Normal 14 2 2 7 2" xfId="9370" xr:uid="{00000000-0005-0000-0000-00004E130000}"/>
    <cellStyle name="Normal 14 2 2 7 3" xfId="7774" xr:uid="{00000000-0005-0000-0000-00004F130000}"/>
    <cellStyle name="Normal 14 2 2 7 4" xfId="10976" xr:uid="{00000000-0005-0000-0000-000050130000}"/>
    <cellStyle name="Normal 14 2 2 7 5" xfId="12583" xr:uid="{00000000-0005-0000-0000-000051130000}"/>
    <cellStyle name="Normal 14 2 3" xfId="2193" xr:uid="{00000000-0005-0000-0000-000052130000}"/>
    <cellStyle name="Normal 14 2 3 2" xfId="2194" xr:uid="{00000000-0005-0000-0000-000053130000}"/>
    <cellStyle name="Normal 14 2 3 2 2" xfId="9372" xr:uid="{00000000-0005-0000-0000-000054130000}"/>
    <cellStyle name="Normal 14 2 3 2 3" xfId="7776" xr:uid="{00000000-0005-0000-0000-000055130000}"/>
    <cellStyle name="Normal 14 2 3 2 4" xfId="10978" xr:uid="{00000000-0005-0000-0000-000056130000}"/>
    <cellStyle name="Normal 14 2 3 2 5" xfId="12585" xr:uid="{00000000-0005-0000-0000-000057130000}"/>
    <cellStyle name="Normal 14 2 3 3" xfId="2195" xr:uid="{00000000-0005-0000-0000-000058130000}"/>
    <cellStyle name="Normal 14 2 3 3 2" xfId="9373" xr:uid="{00000000-0005-0000-0000-000059130000}"/>
    <cellStyle name="Normal 14 2 3 3 3" xfId="7777" xr:uid="{00000000-0005-0000-0000-00005A130000}"/>
    <cellStyle name="Normal 14 2 3 3 4" xfId="10979" xr:uid="{00000000-0005-0000-0000-00005B130000}"/>
    <cellStyle name="Normal 14 2 3 3 5" xfId="12586" xr:uid="{00000000-0005-0000-0000-00005C130000}"/>
    <cellStyle name="Normal 14 2 3 4" xfId="2196" xr:uid="{00000000-0005-0000-0000-00005D130000}"/>
    <cellStyle name="Normal 14 2 3 4 2" xfId="9374" xr:uid="{00000000-0005-0000-0000-00005E130000}"/>
    <cellStyle name="Normal 14 2 3 4 3" xfId="7778" xr:uid="{00000000-0005-0000-0000-00005F130000}"/>
    <cellStyle name="Normal 14 2 3 4 4" xfId="10980" xr:uid="{00000000-0005-0000-0000-000060130000}"/>
    <cellStyle name="Normal 14 2 3 4 5" xfId="12587" xr:uid="{00000000-0005-0000-0000-000061130000}"/>
    <cellStyle name="Normal 14 2 3 5" xfId="9371" xr:uid="{00000000-0005-0000-0000-000062130000}"/>
    <cellStyle name="Normal 14 2 3 6" xfId="7775" xr:uid="{00000000-0005-0000-0000-000063130000}"/>
    <cellStyle name="Normal 14 2 3 7" xfId="10977" xr:uid="{00000000-0005-0000-0000-000064130000}"/>
    <cellStyle name="Normal 14 2 3 8" xfId="12584" xr:uid="{00000000-0005-0000-0000-000065130000}"/>
    <cellStyle name="Normal 14 2 3 9" xfId="19024" xr:uid="{E541E7F1-556C-482A-AAC2-DA6EB6F49E42}"/>
    <cellStyle name="Normal 14 2 4" xfId="2197" xr:uid="{00000000-0005-0000-0000-000066130000}"/>
    <cellStyle name="Normal 14 2 5" xfId="2198" xr:uid="{00000000-0005-0000-0000-000067130000}"/>
    <cellStyle name="Normal 14 2 6" xfId="2199" xr:uid="{00000000-0005-0000-0000-000068130000}"/>
    <cellStyle name="Normal 14 2 6 2" xfId="9375" xr:uid="{00000000-0005-0000-0000-000069130000}"/>
    <cellStyle name="Normal 14 2 6 3" xfId="7779" xr:uid="{00000000-0005-0000-0000-00006A130000}"/>
    <cellStyle name="Normal 14 2 6 4" xfId="10981" xr:uid="{00000000-0005-0000-0000-00006B130000}"/>
    <cellStyle name="Normal 14 2 6 5" xfId="12588" xr:uid="{00000000-0005-0000-0000-00006C130000}"/>
    <cellStyle name="Normal 14 2 7" xfId="2200" xr:uid="{00000000-0005-0000-0000-00006D130000}"/>
    <cellStyle name="Normal 14 2 7 2" xfId="9376" xr:uid="{00000000-0005-0000-0000-00006E130000}"/>
    <cellStyle name="Normal 14 2 7 3" xfId="7780" xr:uid="{00000000-0005-0000-0000-00006F130000}"/>
    <cellStyle name="Normal 14 2 7 4" xfId="10982" xr:uid="{00000000-0005-0000-0000-000070130000}"/>
    <cellStyle name="Normal 14 2 7 5" xfId="12589" xr:uid="{00000000-0005-0000-0000-000071130000}"/>
    <cellStyle name="Normal 14 2 8" xfId="2201" xr:uid="{00000000-0005-0000-0000-000072130000}"/>
    <cellStyle name="Normal 14 2 8 2" xfId="9377" xr:uid="{00000000-0005-0000-0000-000073130000}"/>
    <cellStyle name="Normal 14 2 8 3" xfId="7781" xr:uid="{00000000-0005-0000-0000-000074130000}"/>
    <cellStyle name="Normal 14 2 8 4" xfId="10983" xr:uid="{00000000-0005-0000-0000-000075130000}"/>
    <cellStyle name="Normal 14 2 8 5" xfId="12590" xr:uid="{00000000-0005-0000-0000-000076130000}"/>
    <cellStyle name="Normal 14 2 9" xfId="5228" xr:uid="{00000000-0005-0000-0000-000077130000}"/>
    <cellStyle name="Normal 14 2 9 2" xfId="9355" xr:uid="{00000000-0005-0000-0000-000078130000}"/>
    <cellStyle name="Normal 14 2 9 3" xfId="7481" xr:uid="{00000000-0005-0000-0000-000079130000}"/>
    <cellStyle name="Normal 14 3" xfId="2202" xr:uid="{00000000-0005-0000-0000-00007A130000}"/>
    <cellStyle name="Normal 14 3 2" xfId="19026" xr:uid="{E8EE7E10-8ECB-4297-90A2-A640D6FFF256}"/>
    <cellStyle name="Normal 14 3 3" xfId="19025" xr:uid="{2A85957E-F7C6-420E-A28B-C32DFA5CF7A8}"/>
    <cellStyle name="Normal 14 4" xfId="2203" xr:uid="{00000000-0005-0000-0000-00007B130000}"/>
    <cellStyle name="Normal 14 4 2" xfId="19027" xr:uid="{F8FEFC72-5FDC-4B84-B9DE-F0968A070F25}"/>
    <cellStyle name="Normal 14 5" xfId="2172" xr:uid="{00000000-0005-0000-0000-00007C130000}"/>
    <cellStyle name="Normal 14 5 2" xfId="9354" xr:uid="{00000000-0005-0000-0000-00007D130000}"/>
    <cellStyle name="Normal 14 5 3" xfId="10960" xr:uid="{00000000-0005-0000-0000-00007E130000}"/>
    <cellStyle name="Normal 14 6" xfId="7071" xr:uid="{00000000-0005-0000-0000-00007F130000}"/>
    <cellStyle name="Normal 14 7" xfId="7758" xr:uid="{00000000-0005-0000-0000-000080130000}"/>
    <cellStyle name="Normal 14 8" xfId="10730" xr:uid="{00000000-0005-0000-0000-000081130000}"/>
    <cellStyle name="Normal 14 9" xfId="12567" xr:uid="{00000000-0005-0000-0000-000082130000}"/>
    <cellStyle name="Normal 140" xfId="2204" xr:uid="{00000000-0005-0000-0000-000083130000}"/>
    <cellStyle name="Normal 141" xfId="2205" xr:uid="{00000000-0005-0000-0000-000084130000}"/>
    <cellStyle name="Normal 142" xfId="2206" xr:uid="{00000000-0005-0000-0000-000085130000}"/>
    <cellStyle name="Normal 143" xfId="2207" xr:uid="{00000000-0005-0000-0000-000086130000}"/>
    <cellStyle name="Normal 144" xfId="2208" xr:uid="{00000000-0005-0000-0000-000087130000}"/>
    <cellStyle name="Normal 145" xfId="2209" xr:uid="{00000000-0005-0000-0000-000088130000}"/>
    <cellStyle name="Normal 146" xfId="2210" xr:uid="{00000000-0005-0000-0000-000089130000}"/>
    <cellStyle name="Normal 147" xfId="2211" xr:uid="{00000000-0005-0000-0000-00008A130000}"/>
    <cellStyle name="Normal 148" xfId="2212" xr:uid="{00000000-0005-0000-0000-00008B130000}"/>
    <cellStyle name="Normal 149" xfId="2213" xr:uid="{00000000-0005-0000-0000-00008C130000}"/>
    <cellStyle name="Normal 15" xfId="144" xr:uid="{00000000-0005-0000-0000-00008D130000}"/>
    <cellStyle name="Normal 15 2" xfId="2215" xr:uid="{00000000-0005-0000-0000-00008E130000}"/>
    <cellStyle name="Normal 15 2 10" xfId="7783" xr:uid="{00000000-0005-0000-0000-00008F130000}"/>
    <cellStyle name="Normal 15 2 11" xfId="10985" xr:uid="{00000000-0005-0000-0000-000090130000}"/>
    <cellStyle name="Normal 15 2 12" xfId="12592" xr:uid="{00000000-0005-0000-0000-000091130000}"/>
    <cellStyle name="Normal 15 2 2" xfId="2216" xr:uid="{00000000-0005-0000-0000-000092130000}"/>
    <cellStyle name="Normal 15 2 2 2" xfId="2217" xr:uid="{00000000-0005-0000-0000-000093130000}"/>
    <cellStyle name="Normal 15 2 2 2 2" xfId="2218" xr:uid="{00000000-0005-0000-0000-000094130000}"/>
    <cellStyle name="Normal 15 2 2 2 2 2" xfId="2219" xr:uid="{00000000-0005-0000-0000-000095130000}"/>
    <cellStyle name="Normal 15 2 2 2 2 2 2" xfId="9381" xr:uid="{00000000-0005-0000-0000-000096130000}"/>
    <cellStyle name="Normal 15 2 2 2 2 2 3" xfId="7785" xr:uid="{00000000-0005-0000-0000-000097130000}"/>
    <cellStyle name="Normal 15 2 2 2 2 2 4" xfId="10987" xr:uid="{00000000-0005-0000-0000-000098130000}"/>
    <cellStyle name="Normal 15 2 2 2 2 2 5" xfId="12594" xr:uid="{00000000-0005-0000-0000-000099130000}"/>
    <cellStyle name="Normal 15 2 2 2 2 3" xfId="2220" xr:uid="{00000000-0005-0000-0000-00009A130000}"/>
    <cellStyle name="Normal 15 2 2 2 2 3 2" xfId="9382" xr:uid="{00000000-0005-0000-0000-00009B130000}"/>
    <cellStyle name="Normal 15 2 2 2 2 3 3" xfId="7786" xr:uid="{00000000-0005-0000-0000-00009C130000}"/>
    <cellStyle name="Normal 15 2 2 2 2 3 4" xfId="10988" xr:uid="{00000000-0005-0000-0000-00009D130000}"/>
    <cellStyle name="Normal 15 2 2 2 2 3 5" xfId="12595" xr:uid="{00000000-0005-0000-0000-00009E130000}"/>
    <cellStyle name="Normal 15 2 2 2 2 4" xfId="2221" xr:uid="{00000000-0005-0000-0000-00009F130000}"/>
    <cellStyle name="Normal 15 2 2 2 2 4 2" xfId="9383" xr:uid="{00000000-0005-0000-0000-0000A0130000}"/>
    <cellStyle name="Normal 15 2 2 2 2 4 3" xfId="7787" xr:uid="{00000000-0005-0000-0000-0000A1130000}"/>
    <cellStyle name="Normal 15 2 2 2 2 4 4" xfId="10989" xr:uid="{00000000-0005-0000-0000-0000A2130000}"/>
    <cellStyle name="Normal 15 2 2 2 2 4 5" xfId="12596" xr:uid="{00000000-0005-0000-0000-0000A3130000}"/>
    <cellStyle name="Normal 15 2 2 2 3" xfId="2222" xr:uid="{00000000-0005-0000-0000-0000A4130000}"/>
    <cellStyle name="Normal 15 2 2 2 4" xfId="2223" xr:uid="{00000000-0005-0000-0000-0000A5130000}"/>
    <cellStyle name="Normal 15 2 2 2 5" xfId="9380" xr:uid="{00000000-0005-0000-0000-0000A6130000}"/>
    <cellStyle name="Normal 15 2 2 2 6" xfId="7784" xr:uid="{00000000-0005-0000-0000-0000A7130000}"/>
    <cellStyle name="Normal 15 2 2 2 7" xfId="10986" xr:uid="{00000000-0005-0000-0000-0000A8130000}"/>
    <cellStyle name="Normal 15 2 2 2 8" xfId="12593" xr:uid="{00000000-0005-0000-0000-0000A9130000}"/>
    <cellStyle name="Normal 15 2 2 3" xfId="2224" xr:uid="{00000000-0005-0000-0000-0000AA130000}"/>
    <cellStyle name="Normal 15 2 2 3 2" xfId="2225" xr:uid="{00000000-0005-0000-0000-0000AB130000}"/>
    <cellStyle name="Normal 15 2 2 3 2 2" xfId="9385" xr:uid="{00000000-0005-0000-0000-0000AC130000}"/>
    <cellStyle name="Normal 15 2 2 3 2 3" xfId="7789" xr:uid="{00000000-0005-0000-0000-0000AD130000}"/>
    <cellStyle name="Normal 15 2 2 3 2 4" xfId="10991" xr:uid="{00000000-0005-0000-0000-0000AE130000}"/>
    <cellStyle name="Normal 15 2 2 3 2 5" xfId="12598" xr:uid="{00000000-0005-0000-0000-0000AF130000}"/>
    <cellStyle name="Normal 15 2 2 3 3" xfId="2226" xr:uid="{00000000-0005-0000-0000-0000B0130000}"/>
    <cellStyle name="Normal 15 2 2 3 3 2" xfId="9386" xr:uid="{00000000-0005-0000-0000-0000B1130000}"/>
    <cellStyle name="Normal 15 2 2 3 3 3" xfId="7790" xr:uid="{00000000-0005-0000-0000-0000B2130000}"/>
    <cellStyle name="Normal 15 2 2 3 3 4" xfId="10992" xr:uid="{00000000-0005-0000-0000-0000B3130000}"/>
    <cellStyle name="Normal 15 2 2 3 3 5" xfId="12599" xr:uid="{00000000-0005-0000-0000-0000B4130000}"/>
    <cellStyle name="Normal 15 2 2 3 4" xfId="2227" xr:uid="{00000000-0005-0000-0000-0000B5130000}"/>
    <cellStyle name="Normal 15 2 2 3 4 2" xfId="9387" xr:uid="{00000000-0005-0000-0000-0000B6130000}"/>
    <cellStyle name="Normal 15 2 2 3 4 3" xfId="7791" xr:uid="{00000000-0005-0000-0000-0000B7130000}"/>
    <cellStyle name="Normal 15 2 2 3 4 4" xfId="10993" xr:uid="{00000000-0005-0000-0000-0000B8130000}"/>
    <cellStyle name="Normal 15 2 2 3 4 5" xfId="12600" xr:uid="{00000000-0005-0000-0000-0000B9130000}"/>
    <cellStyle name="Normal 15 2 2 3 5" xfId="9384" xr:uid="{00000000-0005-0000-0000-0000BA130000}"/>
    <cellStyle name="Normal 15 2 2 3 6" xfId="7788" xr:uid="{00000000-0005-0000-0000-0000BB130000}"/>
    <cellStyle name="Normal 15 2 2 3 7" xfId="10990" xr:uid="{00000000-0005-0000-0000-0000BC130000}"/>
    <cellStyle name="Normal 15 2 2 3 8" xfId="12597" xr:uid="{00000000-0005-0000-0000-0000BD130000}"/>
    <cellStyle name="Normal 15 2 2 4" xfId="2228" xr:uid="{00000000-0005-0000-0000-0000BE130000}"/>
    <cellStyle name="Normal 15 2 2 4 2" xfId="2229" xr:uid="{00000000-0005-0000-0000-0000BF130000}"/>
    <cellStyle name="Normal 15 2 2 4 2 2" xfId="9389" xr:uid="{00000000-0005-0000-0000-0000C0130000}"/>
    <cellStyle name="Normal 15 2 2 4 2 3" xfId="7793" xr:uid="{00000000-0005-0000-0000-0000C1130000}"/>
    <cellStyle name="Normal 15 2 2 4 2 4" xfId="10995" xr:uid="{00000000-0005-0000-0000-0000C2130000}"/>
    <cellStyle name="Normal 15 2 2 4 2 5" xfId="12602" xr:uid="{00000000-0005-0000-0000-0000C3130000}"/>
    <cellStyle name="Normal 15 2 2 4 3" xfId="2230" xr:uid="{00000000-0005-0000-0000-0000C4130000}"/>
    <cellStyle name="Normal 15 2 2 4 3 2" xfId="9390" xr:uid="{00000000-0005-0000-0000-0000C5130000}"/>
    <cellStyle name="Normal 15 2 2 4 3 3" xfId="7794" xr:uid="{00000000-0005-0000-0000-0000C6130000}"/>
    <cellStyle name="Normal 15 2 2 4 3 4" xfId="10996" xr:uid="{00000000-0005-0000-0000-0000C7130000}"/>
    <cellStyle name="Normal 15 2 2 4 3 5" xfId="12603" xr:uid="{00000000-0005-0000-0000-0000C8130000}"/>
    <cellStyle name="Normal 15 2 2 4 4" xfId="2231" xr:uid="{00000000-0005-0000-0000-0000C9130000}"/>
    <cellStyle name="Normal 15 2 2 4 4 2" xfId="9391" xr:uid="{00000000-0005-0000-0000-0000CA130000}"/>
    <cellStyle name="Normal 15 2 2 4 4 3" xfId="7795" xr:uid="{00000000-0005-0000-0000-0000CB130000}"/>
    <cellStyle name="Normal 15 2 2 4 4 4" xfId="10997" xr:uid="{00000000-0005-0000-0000-0000CC130000}"/>
    <cellStyle name="Normal 15 2 2 4 4 5" xfId="12604" xr:uid="{00000000-0005-0000-0000-0000CD130000}"/>
    <cellStyle name="Normal 15 2 2 4 5" xfId="9388" xr:uid="{00000000-0005-0000-0000-0000CE130000}"/>
    <cellStyle name="Normal 15 2 2 4 6" xfId="7792" xr:uid="{00000000-0005-0000-0000-0000CF130000}"/>
    <cellStyle name="Normal 15 2 2 4 7" xfId="10994" xr:uid="{00000000-0005-0000-0000-0000D0130000}"/>
    <cellStyle name="Normal 15 2 2 4 8" xfId="12601" xr:uid="{00000000-0005-0000-0000-0000D1130000}"/>
    <cellStyle name="Normal 15 2 2 5" xfId="2232" xr:uid="{00000000-0005-0000-0000-0000D2130000}"/>
    <cellStyle name="Normal 15 2 2 5 2" xfId="9392" xr:uid="{00000000-0005-0000-0000-0000D3130000}"/>
    <cellStyle name="Normal 15 2 2 5 3" xfId="7796" xr:uid="{00000000-0005-0000-0000-0000D4130000}"/>
    <cellStyle name="Normal 15 2 2 5 4" xfId="10998" xr:uid="{00000000-0005-0000-0000-0000D5130000}"/>
    <cellStyle name="Normal 15 2 2 5 5" xfId="12605" xr:uid="{00000000-0005-0000-0000-0000D6130000}"/>
    <cellStyle name="Normal 15 2 2 6" xfId="2233" xr:uid="{00000000-0005-0000-0000-0000D7130000}"/>
    <cellStyle name="Normal 15 2 2 6 2" xfId="9393" xr:uid="{00000000-0005-0000-0000-0000D8130000}"/>
    <cellStyle name="Normal 15 2 2 6 3" xfId="7797" xr:uid="{00000000-0005-0000-0000-0000D9130000}"/>
    <cellStyle name="Normal 15 2 2 6 4" xfId="10999" xr:uid="{00000000-0005-0000-0000-0000DA130000}"/>
    <cellStyle name="Normal 15 2 2 6 5" xfId="12606" xr:uid="{00000000-0005-0000-0000-0000DB130000}"/>
    <cellStyle name="Normal 15 2 2 7" xfId="2234" xr:uid="{00000000-0005-0000-0000-0000DC130000}"/>
    <cellStyle name="Normal 15 2 2 7 2" xfId="9394" xr:uid="{00000000-0005-0000-0000-0000DD130000}"/>
    <cellStyle name="Normal 15 2 2 7 3" xfId="7798" xr:uid="{00000000-0005-0000-0000-0000DE130000}"/>
    <cellStyle name="Normal 15 2 2 7 4" xfId="11000" xr:uid="{00000000-0005-0000-0000-0000DF130000}"/>
    <cellStyle name="Normal 15 2 2 7 5" xfId="12607" xr:uid="{00000000-0005-0000-0000-0000E0130000}"/>
    <cellStyle name="Normal 15 2 3" xfId="2235" xr:uid="{00000000-0005-0000-0000-0000E1130000}"/>
    <cellStyle name="Normal 15 2 3 2" xfId="2236" xr:uid="{00000000-0005-0000-0000-0000E2130000}"/>
    <cellStyle name="Normal 15 2 3 2 2" xfId="9396" xr:uid="{00000000-0005-0000-0000-0000E3130000}"/>
    <cellStyle name="Normal 15 2 3 2 3" xfId="7800" xr:uid="{00000000-0005-0000-0000-0000E4130000}"/>
    <cellStyle name="Normal 15 2 3 2 4" xfId="11002" xr:uid="{00000000-0005-0000-0000-0000E5130000}"/>
    <cellStyle name="Normal 15 2 3 2 5" xfId="12609" xr:uid="{00000000-0005-0000-0000-0000E6130000}"/>
    <cellStyle name="Normal 15 2 3 3" xfId="2237" xr:uid="{00000000-0005-0000-0000-0000E7130000}"/>
    <cellStyle name="Normal 15 2 3 3 2" xfId="9397" xr:uid="{00000000-0005-0000-0000-0000E8130000}"/>
    <cellStyle name="Normal 15 2 3 3 3" xfId="7801" xr:uid="{00000000-0005-0000-0000-0000E9130000}"/>
    <cellStyle name="Normal 15 2 3 3 4" xfId="11003" xr:uid="{00000000-0005-0000-0000-0000EA130000}"/>
    <cellStyle name="Normal 15 2 3 3 5" xfId="12610" xr:uid="{00000000-0005-0000-0000-0000EB130000}"/>
    <cellStyle name="Normal 15 2 3 4" xfId="2238" xr:uid="{00000000-0005-0000-0000-0000EC130000}"/>
    <cellStyle name="Normal 15 2 3 4 2" xfId="9398" xr:uid="{00000000-0005-0000-0000-0000ED130000}"/>
    <cellStyle name="Normal 15 2 3 4 3" xfId="7802" xr:uid="{00000000-0005-0000-0000-0000EE130000}"/>
    <cellStyle name="Normal 15 2 3 4 4" xfId="11004" xr:uid="{00000000-0005-0000-0000-0000EF130000}"/>
    <cellStyle name="Normal 15 2 3 4 5" xfId="12611" xr:uid="{00000000-0005-0000-0000-0000F0130000}"/>
    <cellStyle name="Normal 15 2 3 5" xfId="9395" xr:uid="{00000000-0005-0000-0000-0000F1130000}"/>
    <cellStyle name="Normal 15 2 3 6" xfId="7799" xr:uid="{00000000-0005-0000-0000-0000F2130000}"/>
    <cellStyle name="Normal 15 2 3 7" xfId="11001" xr:uid="{00000000-0005-0000-0000-0000F3130000}"/>
    <cellStyle name="Normal 15 2 3 8" xfId="12608" xr:uid="{00000000-0005-0000-0000-0000F4130000}"/>
    <cellStyle name="Normal 15 2 3 9" xfId="19029" xr:uid="{18C8596B-DD4D-4FA4-95EB-AC29EB1F7A7B}"/>
    <cellStyle name="Normal 15 2 4" xfId="2239" xr:uid="{00000000-0005-0000-0000-0000F5130000}"/>
    <cellStyle name="Normal 15 2 5" xfId="2240" xr:uid="{00000000-0005-0000-0000-0000F6130000}"/>
    <cellStyle name="Normal 15 2 6" xfId="2241" xr:uid="{00000000-0005-0000-0000-0000F7130000}"/>
    <cellStyle name="Normal 15 2 6 2" xfId="9399" xr:uid="{00000000-0005-0000-0000-0000F8130000}"/>
    <cellStyle name="Normal 15 2 6 3" xfId="7803" xr:uid="{00000000-0005-0000-0000-0000F9130000}"/>
    <cellStyle name="Normal 15 2 6 4" xfId="11005" xr:uid="{00000000-0005-0000-0000-0000FA130000}"/>
    <cellStyle name="Normal 15 2 6 5" xfId="12612" xr:uid="{00000000-0005-0000-0000-0000FB130000}"/>
    <cellStyle name="Normal 15 2 7" xfId="2242" xr:uid="{00000000-0005-0000-0000-0000FC130000}"/>
    <cellStyle name="Normal 15 2 7 2" xfId="9400" xr:uid="{00000000-0005-0000-0000-0000FD130000}"/>
    <cellStyle name="Normal 15 2 7 3" xfId="7804" xr:uid="{00000000-0005-0000-0000-0000FE130000}"/>
    <cellStyle name="Normal 15 2 7 4" xfId="11006" xr:uid="{00000000-0005-0000-0000-0000FF130000}"/>
    <cellStyle name="Normal 15 2 7 5" xfId="12613" xr:uid="{00000000-0005-0000-0000-000000140000}"/>
    <cellStyle name="Normal 15 2 8" xfId="2243" xr:uid="{00000000-0005-0000-0000-000001140000}"/>
    <cellStyle name="Normal 15 2 8 2" xfId="9401" xr:uid="{00000000-0005-0000-0000-000002140000}"/>
    <cellStyle name="Normal 15 2 8 3" xfId="7805" xr:uid="{00000000-0005-0000-0000-000003140000}"/>
    <cellStyle name="Normal 15 2 8 4" xfId="11007" xr:uid="{00000000-0005-0000-0000-000004140000}"/>
    <cellStyle name="Normal 15 2 8 5" xfId="12614" xr:uid="{00000000-0005-0000-0000-000005140000}"/>
    <cellStyle name="Normal 15 2 9" xfId="7482" xr:uid="{00000000-0005-0000-0000-000006140000}"/>
    <cellStyle name="Normal 15 2 9 2" xfId="9379" xr:uid="{00000000-0005-0000-0000-000007140000}"/>
    <cellStyle name="Normal 15 3" xfId="2244" xr:uid="{00000000-0005-0000-0000-000008140000}"/>
    <cellStyle name="Normal 15 3 2" xfId="19030" xr:uid="{EB1A1E48-9F12-484A-A470-965CBD25C0E0}"/>
    <cellStyle name="Normal 15 4" xfId="2245" xr:uid="{00000000-0005-0000-0000-000009140000}"/>
    <cellStyle name="Normal 15 4 2" xfId="19032" xr:uid="{C7E22FB7-6B33-49B9-991E-29E3703E82CF}"/>
    <cellStyle name="Normal 15 4 3" xfId="19031" xr:uid="{077A73B1-0E27-42A6-BF7A-B48537D198DB}"/>
    <cellStyle name="Normal 15 5" xfId="2214" xr:uid="{00000000-0005-0000-0000-00000A140000}"/>
    <cellStyle name="Normal 15 5 2" xfId="9378" xr:uid="{00000000-0005-0000-0000-00000B140000}"/>
    <cellStyle name="Normal 15 5 3" xfId="10984" xr:uid="{00000000-0005-0000-0000-00000C140000}"/>
    <cellStyle name="Normal 15 5 4" xfId="19028" xr:uid="{B035A1C6-2FBB-4C4C-9883-6EA826699AF2}"/>
    <cellStyle name="Normal 15 6" xfId="5186" xr:uid="{00000000-0005-0000-0000-00000D140000}"/>
    <cellStyle name="Normal 15 6 2" xfId="7072" xr:uid="{00000000-0005-0000-0000-00000E140000}"/>
    <cellStyle name="Normal 15 7" xfId="7782" xr:uid="{00000000-0005-0000-0000-00000F140000}"/>
    <cellStyle name="Normal 15 8" xfId="10729" xr:uid="{00000000-0005-0000-0000-000010140000}"/>
    <cellStyle name="Normal 15 9" xfId="12591" xr:uid="{00000000-0005-0000-0000-000011140000}"/>
    <cellStyle name="Normal 150" xfId="2246" xr:uid="{00000000-0005-0000-0000-000012140000}"/>
    <cellStyle name="Normal 151" xfId="4878" xr:uid="{00000000-0005-0000-0000-000013140000}"/>
    <cellStyle name="Normal 152" xfId="113" xr:uid="{00000000-0005-0000-0000-000014140000}"/>
    <cellStyle name="Normal 152 2" xfId="4884" xr:uid="{00000000-0005-0000-0000-000015140000}"/>
    <cellStyle name="Normal 153" xfId="4882" xr:uid="{00000000-0005-0000-0000-000016140000}"/>
    <cellStyle name="Normal 153 2" xfId="4887" xr:uid="{00000000-0005-0000-0000-000017140000}"/>
    <cellStyle name="Normal 154" xfId="159" xr:uid="{00000000-0005-0000-0000-000018140000}"/>
    <cellStyle name="Normal 154 2" xfId="7530" xr:uid="{00000000-0005-0000-0000-000019140000}"/>
    <cellStyle name="Normal 154 3" xfId="10744" xr:uid="{00000000-0005-0000-0000-00001A140000}"/>
    <cellStyle name="Normal 155" xfId="4868" xr:uid="{00000000-0005-0000-0000-00001B140000}"/>
    <cellStyle name="Normal 155 2" xfId="9134" xr:uid="{00000000-0005-0000-0000-00001C140000}"/>
    <cellStyle name="Normal 155 3" xfId="12332" xr:uid="{00000000-0005-0000-0000-00001D140000}"/>
    <cellStyle name="Normal 156" xfId="4904" xr:uid="{00000000-0005-0000-0000-00001E140000}"/>
    <cellStyle name="Normal 156 2" xfId="9145" xr:uid="{00000000-0005-0000-0000-00001F140000}"/>
    <cellStyle name="Normal 156 3" xfId="12344" xr:uid="{00000000-0005-0000-0000-000020140000}"/>
    <cellStyle name="Normal 157" xfId="1" xr:uid="{00000000-0005-0000-0000-000021140000}"/>
    <cellStyle name="Normal 157 2" xfId="9143" xr:uid="{00000000-0005-0000-0000-000022140000}"/>
    <cellStyle name="Normal 157 3" xfId="5273" xr:uid="{00000000-0005-0000-0000-000023140000}"/>
    <cellStyle name="Normal 158" xfId="5487" xr:uid="{00000000-0005-0000-0000-000024140000}"/>
    <cellStyle name="Normal 158 2" xfId="9144" xr:uid="{00000000-0005-0000-0000-000025140000}"/>
    <cellStyle name="Normal 159" xfId="7513" xr:uid="{00000000-0005-0000-0000-000026140000}"/>
    <cellStyle name="Normal 159 2" xfId="9146" xr:uid="{00000000-0005-0000-0000-000027140000}"/>
    <cellStyle name="Normal 16" xfId="147" xr:uid="{00000000-0005-0000-0000-000028140000}"/>
    <cellStyle name="Normal 16 10" xfId="10732" xr:uid="{00000000-0005-0000-0000-000029140000}"/>
    <cellStyle name="Normal 16 11" xfId="12615" xr:uid="{00000000-0005-0000-0000-00002A140000}"/>
    <cellStyle name="Normal 16 12" xfId="15455" xr:uid="{B17D8281-DAFD-4E18-82CA-D7897F61EE46}"/>
    <cellStyle name="Normal 16 2" xfId="2248" xr:uid="{00000000-0005-0000-0000-00002B140000}"/>
    <cellStyle name="Normal 16 2 2" xfId="2249" xr:uid="{00000000-0005-0000-0000-00002C140000}"/>
    <cellStyle name="Normal 16 2 2 2" xfId="9404" xr:uid="{00000000-0005-0000-0000-00002D140000}"/>
    <cellStyle name="Normal 16 2 2 3" xfId="7808" xr:uid="{00000000-0005-0000-0000-00002E140000}"/>
    <cellStyle name="Normal 16 2 2 4" xfId="11010" xr:uid="{00000000-0005-0000-0000-00002F140000}"/>
    <cellStyle name="Normal 16 2 2 5" xfId="12617" xr:uid="{00000000-0005-0000-0000-000030140000}"/>
    <cellStyle name="Normal 16 2 3" xfId="2250" xr:uid="{00000000-0005-0000-0000-000031140000}"/>
    <cellStyle name="Normal 16 2 3 2" xfId="9405" xr:uid="{00000000-0005-0000-0000-000032140000}"/>
    <cellStyle name="Normal 16 2 3 3" xfId="7809" xr:uid="{00000000-0005-0000-0000-000033140000}"/>
    <cellStyle name="Normal 16 2 3 4" xfId="11011" xr:uid="{00000000-0005-0000-0000-000034140000}"/>
    <cellStyle name="Normal 16 2 3 5" xfId="12618" xr:uid="{00000000-0005-0000-0000-000035140000}"/>
    <cellStyle name="Normal 16 2 3 6" xfId="19033" xr:uid="{32EB239A-0F07-4DE6-92DB-F7904E47CB9F}"/>
    <cellStyle name="Normal 16 2 4" xfId="2251" xr:uid="{00000000-0005-0000-0000-000036140000}"/>
    <cellStyle name="Normal 16 2 4 2" xfId="9406" xr:uid="{00000000-0005-0000-0000-000037140000}"/>
    <cellStyle name="Normal 16 2 4 3" xfId="7810" xr:uid="{00000000-0005-0000-0000-000038140000}"/>
    <cellStyle name="Normal 16 2 4 4" xfId="11012" xr:uid="{00000000-0005-0000-0000-000039140000}"/>
    <cellStyle name="Normal 16 2 4 5" xfId="12619" xr:uid="{00000000-0005-0000-0000-00003A140000}"/>
    <cellStyle name="Normal 16 2 5" xfId="9403" xr:uid="{00000000-0005-0000-0000-00003B140000}"/>
    <cellStyle name="Normal 16 2 6" xfId="7807" xr:uid="{00000000-0005-0000-0000-00003C140000}"/>
    <cellStyle name="Normal 16 2 7" xfId="11009" xr:uid="{00000000-0005-0000-0000-00003D140000}"/>
    <cellStyle name="Normal 16 2 8" xfId="12616" xr:uid="{00000000-0005-0000-0000-00003E140000}"/>
    <cellStyle name="Normal 16 3" xfId="2252" xr:uid="{00000000-0005-0000-0000-00003F140000}"/>
    <cellStyle name="Normal 16 3 2" xfId="2253" xr:uid="{00000000-0005-0000-0000-000040140000}"/>
    <cellStyle name="Normal 16 3 2 2" xfId="9408" xr:uid="{00000000-0005-0000-0000-000041140000}"/>
    <cellStyle name="Normal 16 3 2 3" xfId="7812" xr:uid="{00000000-0005-0000-0000-000042140000}"/>
    <cellStyle name="Normal 16 3 2 4" xfId="11014" xr:uid="{00000000-0005-0000-0000-000043140000}"/>
    <cellStyle name="Normal 16 3 2 5" xfId="12621" xr:uid="{00000000-0005-0000-0000-000044140000}"/>
    <cellStyle name="Normal 16 3 3" xfId="2254" xr:uid="{00000000-0005-0000-0000-000045140000}"/>
    <cellStyle name="Normal 16 3 3 2" xfId="9409" xr:uid="{00000000-0005-0000-0000-000046140000}"/>
    <cellStyle name="Normal 16 3 3 3" xfId="7813" xr:uid="{00000000-0005-0000-0000-000047140000}"/>
    <cellStyle name="Normal 16 3 3 4" xfId="11015" xr:uid="{00000000-0005-0000-0000-000048140000}"/>
    <cellStyle name="Normal 16 3 3 5" xfId="12622" xr:uid="{00000000-0005-0000-0000-000049140000}"/>
    <cellStyle name="Normal 16 3 4" xfId="2255" xr:uid="{00000000-0005-0000-0000-00004A140000}"/>
    <cellStyle name="Normal 16 3 4 2" xfId="9410" xr:uid="{00000000-0005-0000-0000-00004B140000}"/>
    <cellStyle name="Normal 16 3 4 3" xfId="7814" xr:uid="{00000000-0005-0000-0000-00004C140000}"/>
    <cellStyle name="Normal 16 3 4 4" xfId="11016" xr:uid="{00000000-0005-0000-0000-00004D140000}"/>
    <cellStyle name="Normal 16 3 4 5" xfId="12623" xr:uid="{00000000-0005-0000-0000-00004E140000}"/>
    <cellStyle name="Normal 16 3 5" xfId="9407" xr:uid="{00000000-0005-0000-0000-00004F140000}"/>
    <cellStyle name="Normal 16 3 6" xfId="7811" xr:uid="{00000000-0005-0000-0000-000050140000}"/>
    <cellStyle name="Normal 16 3 7" xfId="11013" xr:uid="{00000000-0005-0000-0000-000051140000}"/>
    <cellStyle name="Normal 16 3 8" xfId="12620" xr:uid="{00000000-0005-0000-0000-000052140000}"/>
    <cellStyle name="Normal 16 4" xfId="2256" xr:uid="{00000000-0005-0000-0000-000053140000}"/>
    <cellStyle name="Normal 16 4 2" xfId="2257" xr:uid="{00000000-0005-0000-0000-000054140000}"/>
    <cellStyle name="Normal 16 4 2 2" xfId="9412" xr:uid="{00000000-0005-0000-0000-000055140000}"/>
    <cellStyle name="Normal 16 4 2 3" xfId="7816" xr:uid="{00000000-0005-0000-0000-000056140000}"/>
    <cellStyle name="Normal 16 4 2 4" xfId="11018" xr:uid="{00000000-0005-0000-0000-000057140000}"/>
    <cellStyle name="Normal 16 4 2 5" xfId="12625" xr:uid="{00000000-0005-0000-0000-000058140000}"/>
    <cellStyle name="Normal 16 4 3" xfId="2258" xr:uid="{00000000-0005-0000-0000-000059140000}"/>
    <cellStyle name="Normal 16 4 3 2" xfId="9413" xr:uid="{00000000-0005-0000-0000-00005A140000}"/>
    <cellStyle name="Normal 16 4 3 3" xfId="7817" xr:uid="{00000000-0005-0000-0000-00005B140000}"/>
    <cellStyle name="Normal 16 4 3 4" xfId="11019" xr:uid="{00000000-0005-0000-0000-00005C140000}"/>
    <cellStyle name="Normal 16 4 3 5" xfId="12626" xr:uid="{00000000-0005-0000-0000-00005D140000}"/>
    <cellStyle name="Normal 16 4 4" xfId="2259" xr:uid="{00000000-0005-0000-0000-00005E140000}"/>
    <cellStyle name="Normal 16 4 4 2" xfId="9414" xr:uid="{00000000-0005-0000-0000-00005F140000}"/>
    <cellStyle name="Normal 16 4 4 3" xfId="7818" xr:uid="{00000000-0005-0000-0000-000060140000}"/>
    <cellStyle name="Normal 16 4 4 4" xfId="11020" xr:uid="{00000000-0005-0000-0000-000061140000}"/>
    <cellStyle name="Normal 16 4 4 5" xfId="12627" xr:uid="{00000000-0005-0000-0000-000062140000}"/>
    <cellStyle name="Normal 16 4 5" xfId="9411" xr:uid="{00000000-0005-0000-0000-000063140000}"/>
    <cellStyle name="Normal 16 4 6" xfId="7815" xr:uid="{00000000-0005-0000-0000-000064140000}"/>
    <cellStyle name="Normal 16 4 7" xfId="11017" xr:uid="{00000000-0005-0000-0000-000065140000}"/>
    <cellStyle name="Normal 16 4 8" xfId="12624" xr:uid="{00000000-0005-0000-0000-000066140000}"/>
    <cellStyle name="Normal 16 4 9" xfId="19034" xr:uid="{19A04932-3336-465C-8B6A-19D48750DC8E}"/>
    <cellStyle name="Normal 16 5" xfId="2260" xr:uid="{00000000-0005-0000-0000-000067140000}"/>
    <cellStyle name="Normal 16 5 2" xfId="9415" xr:uid="{00000000-0005-0000-0000-000068140000}"/>
    <cellStyle name="Normal 16 5 3" xfId="7819" xr:uid="{00000000-0005-0000-0000-000069140000}"/>
    <cellStyle name="Normal 16 5 4" xfId="11021" xr:uid="{00000000-0005-0000-0000-00006A140000}"/>
    <cellStyle name="Normal 16 5 5" xfId="12628" xr:uid="{00000000-0005-0000-0000-00006B140000}"/>
    <cellStyle name="Normal 16 6" xfId="2261" xr:uid="{00000000-0005-0000-0000-00006C140000}"/>
    <cellStyle name="Normal 16 6 2" xfId="9416" xr:uid="{00000000-0005-0000-0000-00006D140000}"/>
    <cellStyle name="Normal 16 6 3" xfId="7820" xr:uid="{00000000-0005-0000-0000-00006E140000}"/>
    <cellStyle name="Normal 16 6 4" xfId="11022" xr:uid="{00000000-0005-0000-0000-00006F140000}"/>
    <cellStyle name="Normal 16 6 5" xfId="12629" xr:uid="{00000000-0005-0000-0000-000070140000}"/>
    <cellStyle name="Normal 16 7" xfId="2262" xr:uid="{00000000-0005-0000-0000-000071140000}"/>
    <cellStyle name="Normal 16 7 2" xfId="9417" xr:uid="{00000000-0005-0000-0000-000072140000}"/>
    <cellStyle name="Normal 16 7 3" xfId="7821" xr:uid="{00000000-0005-0000-0000-000073140000}"/>
    <cellStyle name="Normal 16 7 4" xfId="11023" xr:uid="{00000000-0005-0000-0000-000074140000}"/>
    <cellStyle name="Normal 16 7 5" xfId="12630" xr:uid="{00000000-0005-0000-0000-000075140000}"/>
    <cellStyle name="Normal 16 8" xfId="2247" xr:uid="{00000000-0005-0000-0000-000076140000}"/>
    <cellStyle name="Normal 16 8 2" xfId="9402" xr:uid="{00000000-0005-0000-0000-000077140000}"/>
    <cellStyle name="Normal 16 8 3" xfId="11008" xr:uid="{00000000-0005-0000-0000-000078140000}"/>
    <cellStyle name="Normal 16 9" xfId="7806" xr:uid="{00000000-0005-0000-0000-000079140000}"/>
    <cellStyle name="Normal 160" xfId="7520" xr:uid="{00000000-0005-0000-0000-00007A140000}"/>
    <cellStyle name="Normal 160 2" xfId="10542" xr:uid="{00000000-0005-0000-0000-00007B140000}"/>
    <cellStyle name="Normal 161" xfId="7517" xr:uid="{00000000-0005-0000-0000-00007C140000}"/>
    <cellStyle name="Normal 161 2" xfId="10551" xr:uid="{00000000-0005-0000-0000-00007D140000}"/>
    <cellStyle name="Normal 162" xfId="10553" xr:uid="{00000000-0005-0000-0000-00007E140000}"/>
    <cellStyle name="Normal 163" xfId="10571" xr:uid="{00000000-0005-0000-0000-00007F140000}"/>
    <cellStyle name="Normal 164" xfId="10572" xr:uid="{00000000-0005-0000-0000-000080140000}"/>
    <cellStyle name="Normal 165" xfId="10556" xr:uid="{00000000-0005-0000-0000-000081140000}"/>
    <cellStyle name="Normal 166" xfId="10552" xr:uid="{00000000-0005-0000-0000-000082140000}"/>
    <cellStyle name="Normal 167" xfId="10573" xr:uid="{00000000-0005-0000-0000-000083140000}"/>
    <cellStyle name="Normal 168" xfId="10574" xr:uid="{00000000-0005-0000-0000-000084140000}"/>
    <cellStyle name="Normal 169" xfId="10575" xr:uid="{00000000-0005-0000-0000-000085140000}"/>
    <cellStyle name="Normal 17" xfId="148" xr:uid="{00000000-0005-0000-0000-000086140000}"/>
    <cellStyle name="Normal 17 2" xfId="2264" xr:uid="{00000000-0005-0000-0000-000087140000}"/>
    <cellStyle name="Normal 17 2 10" xfId="7822" xr:uid="{00000000-0005-0000-0000-000088140000}"/>
    <cellStyle name="Normal 17 2 11" xfId="11024" xr:uid="{00000000-0005-0000-0000-000089140000}"/>
    <cellStyle name="Normal 17 2 12" xfId="12631" xr:uid="{00000000-0005-0000-0000-00008A140000}"/>
    <cellStyle name="Normal 17 2 2" xfId="2265" xr:uid="{00000000-0005-0000-0000-00008B140000}"/>
    <cellStyle name="Normal 17 2 2 2" xfId="2266" xr:uid="{00000000-0005-0000-0000-00008C140000}"/>
    <cellStyle name="Normal 17 2 2 2 2" xfId="2267" xr:uid="{00000000-0005-0000-0000-00008D140000}"/>
    <cellStyle name="Normal 17 2 2 2 2 2" xfId="2268" xr:uid="{00000000-0005-0000-0000-00008E140000}"/>
    <cellStyle name="Normal 17 2 2 2 2 2 2" xfId="9420" xr:uid="{00000000-0005-0000-0000-00008F140000}"/>
    <cellStyle name="Normal 17 2 2 2 2 2 3" xfId="7824" xr:uid="{00000000-0005-0000-0000-000090140000}"/>
    <cellStyle name="Normal 17 2 2 2 2 2 4" xfId="11026" xr:uid="{00000000-0005-0000-0000-000091140000}"/>
    <cellStyle name="Normal 17 2 2 2 2 2 5" xfId="12633" xr:uid="{00000000-0005-0000-0000-000092140000}"/>
    <cellStyle name="Normal 17 2 2 2 2 3" xfId="2269" xr:uid="{00000000-0005-0000-0000-000093140000}"/>
    <cellStyle name="Normal 17 2 2 2 2 3 2" xfId="9421" xr:uid="{00000000-0005-0000-0000-000094140000}"/>
    <cellStyle name="Normal 17 2 2 2 2 3 3" xfId="7825" xr:uid="{00000000-0005-0000-0000-000095140000}"/>
    <cellStyle name="Normal 17 2 2 2 2 3 4" xfId="11027" xr:uid="{00000000-0005-0000-0000-000096140000}"/>
    <cellStyle name="Normal 17 2 2 2 2 3 5" xfId="12634" xr:uid="{00000000-0005-0000-0000-000097140000}"/>
    <cellStyle name="Normal 17 2 2 2 2 4" xfId="2270" xr:uid="{00000000-0005-0000-0000-000098140000}"/>
    <cellStyle name="Normal 17 2 2 2 2 4 2" xfId="9422" xr:uid="{00000000-0005-0000-0000-000099140000}"/>
    <cellStyle name="Normal 17 2 2 2 2 4 3" xfId="7826" xr:uid="{00000000-0005-0000-0000-00009A140000}"/>
    <cellStyle name="Normal 17 2 2 2 2 4 4" xfId="11028" xr:uid="{00000000-0005-0000-0000-00009B140000}"/>
    <cellStyle name="Normal 17 2 2 2 2 4 5" xfId="12635" xr:uid="{00000000-0005-0000-0000-00009C140000}"/>
    <cellStyle name="Normal 17 2 2 2 3" xfId="2271" xr:uid="{00000000-0005-0000-0000-00009D140000}"/>
    <cellStyle name="Normal 17 2 2 2 4" xfId="2272" xr:uid="{00000000-0005-0000-0000-00009E140000}"/>
    <cellStyle name="Normal 17 2 2 2 5" xfId="9419" xr:uid="{00000000-0005-0000-0000-00009F140000}"/>
    <cellStyle name="Normal 17 2 2 2 6" xfId="7823" xr:uid="{00000000-0005-0000-0000-0000A0140000}"/>
    <cellStyle name="Normal 17 2 2 2 7" xfId="11025" xr:uid="{00000000-0005-0000-0000-0000A1140000}"/>
    <cellStyle name="Normal 17 2 2 2 8" xfId="12632" xr:uid="{00000000-0005-0000-0000-0000A2140000}"/>
    <cellStyle name="Normal 17 2 2 3" xfId="2273" xr:uid="{00000000-0005-0000-0000-0000A3140000}"/>
    <cellStyle name="Normal 17 2 2 3 2" xfId="2274" xr:uid="{00000000-0005-0000-0000-0000A4140000}"/>
    <cellStyle name="Normal 17 2 2 3 2 2" xfId="9424" xr:uid="{00000000-0005-0000-0000-0000A5140000}"/>
    <cellStyle name="Normal 17 2 2 3 2 3" xfId="7828" xr:uid="{00000000-0005-0000-0000-0000A6140000}"/>
    <cellStyle name="Normal 17 2 2 3 2 4" xfId="11030" xr:uid="{00000000-0005-0000-0000-0000A7140000}"/>
    <cellStyle name="Normal 17 2 2 3 2 5" xfId="12637" xr:uid="{00000000-0005-0000-0000-0000A8140000}"/>
    <cellStyle name="Normal 17 2 2 3 3" xfId="2275" xr:uid="{00000000-0005-0000-0000-0000A9140000}"/>
    <cellStyle name="Normal 17 2 2 3 3 2" xfId="9425" xr:uid="{00000000-0005-0000-0000-0000AA140000}"/>
    <cellStyle name="Normal 17 2 2 3 3 3" xfId="7829" xr:uid="{00000000-0005-0000-0000-0000AB140000}"/>
    <cellStyle name="Normal 17 2 2 3 3 4" xfId="11031" xr:uid="{00000000-0005-0000-0000-0000AC140000}"/>
    <cellStyle name="Normal 17 2 2 3 3 5" xfId="12638" xr:uid="{00000000-0005-0000-0000-0000AD140000}"/>
    <cellStyle name="Normal 17 2 2 3 4" xfId="2276" xr:uid="{00000000-0005-0000-0000-0000AE140000}"/>
    <cellStyle name="Normal 17 2 2 3 4 2" xfId="9426" xr:uid="{00000000-0005-0000-0000-0000AF140000}"/>
    <cellStyle name="Normal 17 2 2 3 4 3" xfId="7830" xr:uid="{00000000-0005-0000-0000-0000B0140000}"/>
    <cellStyle name="Normal 17 2 2 3 4 4" xfId="11032" xr:uid="{00000000-0005-0000-0000-0000B1140000}"/>
    <cellStyle name="Normal 17 2 2 3 4 5" xfId="12639" xr:uid="{00000000-0005-0000-0000-0000B2140000}"/>
    <cellStyle name="Normal 17 2 2 3 5" xfId="9423" xr:uid="{00000000-0005-0000-0000-0000B3140000}"/>
    <cellStyle name="Normal 17 2 2 3 6" xfId="7827" xr:uid="{00000000-0005-0000-0000-0000B4140000}"/>
    <cellStyle name="Normal 17 2 2 3 7" xfId="11029" xr:uid="{00000000-0005-0000-0000-0000B5140000}"/>
    <cellStyle name="Normal 17 2 2 3 8" xfId="12636" xr:uid="{00000000-0005-0000-0000-0000B6140000}"/>
    <cellStyle name="Normal 17 2 2 4" xfId="2277" xr:uid="{00000000-0005-0000-0000-0000B7140000}"/>
    <cellStyle name="Normal 17 2 2 4 2" xfId="2278" xr:uid="{00000000-0005-0000-0000-0000B8140000}"/>
    <cellStyle name="Normal 17 2 2 4 2 2" xfId="9428" xr:uid="{00000000-0005-0000-0000-0000B9140000}"/>
    <cellStyle name="Normal 17 2 2 4 2 3" xfId="7832" xr:uid="{00000000-0005-0000-0000-0000BA140000}"/>
    <cellStyle name="Normal 17 2 2 4 2 4" xfId="11034" xr:uid="{00000000-0005-0000-0000-0000BB140000}"/>
    <cellStyle name="Normal 17 2 2 4 2 5" xfId="12641" xr:uid="{00000000-0005-0000-0000-0000BC140000}"/>
    <cellStyle name="Normal 17 2 2 4 3" xfId="2279" xr:uid="{00000000-0005-0000-0000-0000BD140000}"/>
    <cellStyle name="Normal 17 2 2 4 3 2" xfId="9429" xr:uid="{00000000-0005-0000-0000-0000BE140000}"/>
    <cellStyle name="Normal 17 2 2 4 3 3" xfId="7833" xr:uid="{00000000-0005-0000-0000-0000BF140000}"/>
    <cellStyle name="Normal 17 2 2 4 3 4" xfId="11035" xr:uid="{00000000-0005-0000-0000-0000C0140000}"/>
    <cellStyle name="Normal 17 2 2 4 3 5" xfId="12642" xr:uid="{00000000-0005-0000-0000-0000C1140000}"/>
    <cellStyle name="Normal 17 2 2 4 4" xfId="2280" xr:uid="{00000000-0005-0000-0000-0000C2140000}"/>
    <cellStyle name="Normal 17 2 2 4 4 2" xfId="9430" xr:uid="{00000000-0005-0000-0000-0000C3140000}"/>
    <cellStyle name="Normal 17 2 2 4 4 3" xfId="7834" xr:uid="{00000000-0005-0000-0000-0000C4140000}"/>
    <cellStyle name="Normal 17 2 2 4 4 4" xfId="11036" xr:uid="{00000000-0005-0000-0000-0000C5140000}"/>
    <cellStyle name="Normal 17 2 2 4 4 5" xfId="12643" xr:uid="{00000000-0005-0000-0000-0000C6140000}"/>
    <cellStyle name="Normal 17 2 2 4 5" xfId="9427" xr:uid="{00000000-0005-0000-0000-0000C7140000}"/>
    <cellStyle name="Normal 17 2 2 4 6" xfId="7831" xr:uid="{00000000-0005-0000-0000-0000C8140000}"/>
    <cellStyle name="Normal 17 2 2 4 7" xfId="11033" xr:uid="{00000000-0005-0000-0000-0000C9140000}"/>
    <cellStyle name="Normal 17 2 2 4 8" xfId="12640" xr:uid="{00000000-0005-0000-0000-0000CA140000}"/>
    <cellStyle name="Normal 17 2 2 5" xfId="2281" xr:uid="{00000000-0005-0000-0000-0000CB140000}"/>
    <cellStyle name="Normal 17 2 2 5 2" xfId="9431" xr:uid="{00000000-0005-0000-0000-0000CC140000}"/>
    <cellStyle name="Normal 17 2 2 5 3" xfId="7835" xr:uid="{00000000-0005-0000-0000-0000CD140000}"/>
    <cellStyle name="Normal 17 2 2 5 4" xfId="11037" xr:uid="{00000000-0005-0000-0000-0000CE140000}"/>
    <cellStyle name="Normal 17 2 2 5 5" xfId="12644" xr:uid="{00000000-0005-0000-0000-0000CF140000}"/>
    <cellStyle name="Normal 17 2 2 6" xfId="2282" xr:uid="{00000000-0005-0000-0000-0000D0140000}"/>
    <cellStyle name="Normal 17 2 2 6 2" xfId="9432" xr:uid="{00000000-0005-0000-0000-0000D1140000}"/>
    <cellStyle name="Normal 17 2 2 6 3" xfId="7836" xr:uid="{00000000-0005-0000-0000-0000D2140000}"/>
    <cellStyle name="Normal 17 2 2 6 4" xfId="11038" xr:uid="{00000000-0005-0000-0000-0000D3140000}"/>
    <cellStyle name="Normal 17 2 2 6 5" xfId="12645" xr:uid="{00000000-0005-0000-0000-0000D4140000}"/>
    <cellStyle name="Normal 17 2 2 7" xfId="2283" xr:uid="{00000000-0005-0000-0000-0000D5140000}"/>
    <cellStyle name="Normal 17 2 2 7 2" xfId="9433" xr:uid="{00000000-0005-0000-0000-0000D6140000}"/>
    <cellStyle name="Normal 17 2 2 7 3" xfId="7837" xr:uid="{00000000-0005-0000-0000-0000D7140000}"/>
    <cellStyle name="Normal 17 2 2 7 4" xfId="11039" xr:uid="{00000000-0005-0000-0000-0000D8140000}"/>
    <cellStyle name="Normal 17 2 2 7 5" xfId="12646" xr:uid="{00000000-0005-0000-0000-0000D9140000}"/>
    <cellStyle name="Normal 17 2 3" xfId="2284" xr:uid="{00000000-0005-0000-0000-0000DA140000}"/>
    <cellStyle name="Normal 17 2 3 2" xfId="2285" xr:uid="{00000000-0005-0000-0000-0000DB140000}"/>
    <cellStyle name="Normal 17 2 3 2 2" xfId="9435" xr:uid="{00000000-0005-0000-0000-0000DC140000}"/>
    <cellStyle name="Normal 17 2 3 2 3" xfId="7839" xr:uid="{00000000-0005-0000-0000-0000DD140000}"/>
    <cellStyle name="Normal 17 2 3 2 4" xfId="11041" xr:uid="{00000000-0005-0000-0000-0000DE140000}"/>
    <cellStyle name="Normal 17 2 3 2 5" xfId="12648" xr:uid="{00000000-0005-0000-0000-0000DF140000}"/>
    <cellStyle name="Normal 17 2 3 3" xfId="2286" xr:uid="{00000000-0005-0000-0000-0000E0140000}"/>
    <cellStyle name="Normal 17 2 3 3 2" xfId="9436" xr:uid="{00000000-0005-0000-0000-0000E1140000}"/>
    <cellStyle name="Normal 17 2 3 3 3" xfId="7840" xr:uid="{00000000-0005-0000-0000-0000E2140000}"/>
    <cellStyle name="Normal 17 2 3 3 4" xfId="11042" xr:uid="{00000000-0005-0000-0000-0000E3140000}"/>
    <cellStyle name="Normal 17 2 3 3 5" xfId="12649" xr:uid="{00000000-0005-0000-0000-0000E4140000}"/>
    <cellStyle name="Normal 17 2 3 4" xfId="2287" xr:uid="{00000000-0005-0000-0000-0000E5140000}"/>
    <cellStyle name="Normal 17 2 3 4 2" xfId="9437" xr:uid="{00000000-0005-0000-0000-0000E6140000}"/>
    <cellStyle name="Normal 17 2 3 4 3" xfId="7841" xr:uid="{00000000-0005-0000-0000-0000E7140000}"/>
    <cellStyle name="Normal 17 2 3 4 4" xfId="11043" xr:uid="{00000000-0005-0000-0000-0000E8140000}"/>
    <cellStyle name="Normal 17 2 3 4 5" xfId="12650" xr:uid="{00000000-0005-0000-0000-0000E9140000}"/>
    <cellStyle name="Normal 17 2 3 5" xfId="9434" xr:uid="{00000000-0005-0000-0000-0000EA140000}"/>
    <cellStyle name="Normal 17 2 3 6" xfId="7838" xr:uid="{00000000-0005-0000-0000-0000EB140000}"/>
    <cellStyle name="Normal 17 2 3 7" xfId="11040" xr:uid="{00000000-0005-0000-0000-0000EC140000}"/>
    <cellStyle name="Normal 17 2 3 8" xfId="12647" xr:uid="{00000000-0005-0000-0000-0000ED140000}"/>
    <cellStyle name="Normal 17 2 3 9" xfId="19036" xr:uid="{A9A8103E-C41F-4177-9C16-AC8D5ADA33A2}"/>
    <cellStyle name="Normal 17 2 4" xfId="2288" xr:uid="{00000000-0005-0000-0000-0000EE140000}"/>
    <cellStyle name="Normal 17 2 5" xfId="2289" xr:uid="{00000000-0005-0000-0000-0000EF140000}"/>
    <cellStyle name="Normal 17 2 6" xfId="2290" xr:uid="{00000000-0005-0000-0000-0000F0140000}"/>
    <cellStyle name="Normal 17 2 6 2" xfId="9438" xr:uid="{00000000-0005-0000-0000-0000F1140000}"/>
    <cellStyle name="Normal 17 2 6 3" xfId="7842" xr:uid="{00000000-0005-0000-0000-0000F2140000}"/>
    <cellStyle name="Normal 17 2 6 4" xfId="11044" xr:uid="{00000000-0005-0000-0000-0000F3140000}"/>
    <cellStyle name="Normal 17 2 6 5" xfId="12651" xr:uid="{00000000-0005-0000-0000-0000F4140000}"/>
    <cellStyle name="Normal 17 2 7" xfId="2291" xr:uid="{00000000-0005-0000-0000-0000F5140000}"/>
    <cellStyle name="Normal 17 2 7 2" xfId="9439" xr:uid="{00000000-0005-0000-0000-0000F6140000}"/>
    <cellStyle name="Normal 17 2 7 3" xfId="7843" xr:uid="{00000000-0005-0000-0000-0000F7140000}"/>
    <cellStyle name="Normal 17 2 7 4" xfId="11045" xr:uid="{00000000-0005-0000-0000-0000F8140000}"/>
    <cellStyle name="Normal 17 2 7 5" xfId="12652" xr:uid="{00000000-0005-0000-0000-0000F9140000}"/>
    <cellStyle name="Normal 17 2 8" xfId="2292" xr:uid="{00000000-0005-0000-0000-0000FA140000}"/>
    <cellStyle name="Normal 17 2 8 2" xfId="9440" xr:uid="{00000000-0005-0000-0000-0000FB140000}"/>
    <cellStyle name="Normal 17 2 8 3" xfId="7844" xr:uid="{00000000-0005-0000-0000-0000FC140000}"/>
    <cellStyle name="Normal 17 2 8 4" xfId="11046" xr:uid="{00000000-0005-0000-0000-0000FD140000}"/>
    <cellStyle name="Normal 17 2 8 5" xfId="12653" xr:uid="{00000000-0005-0000-0000-0000FE140000}"/>
    <cellStyle name="Normal 17 2 9" xfId="9418" xr:uid="{00000000-0005-0000-0000-0000FF140000}"/>
    <cellStyle name="Normal 17 3" xfId="2293" xr:uid="{00000000-0005-0000-0000-000000150000}"/>
    <cellStyle name="Normal 17 3 2" xfId="19037" xr:uid="{4E67D379-54EB-44C4-B26E-F081E9EB26B5}"/>
    <cellStyle name="Normal 17 4" xfId="2294" xr:uid="{00000000-0005-0000-0000-000001150000}"/>
    <cellStyle name="Normal 17 4 2" xfId="19039" xr:uid="{41CFE455-3D1B-44DB-91A1-9FD1F8AB850C}"/>
    <cellStyle name="Normal 17 4 3" xfId="19038" xr:uid="{E6A77D89-57EF-4712-9623-C7ECACF55C1D}"/>
    <cellStyle name="Normal 17 5" xfId="2263" xr:uid="{00000000-0005-0000-0000-000002150000}"/>
    <cellStyle name="Normal 17 5 2" xfId="19035" xr:uid="{491834E2-D322-4CBA-A7E5-4D8C310672AD}"/>
    <cellStyle name="Normal 17 6" xfId="10733" xr:uid="{00000000-0005-0000-0000-000003150000}"/>
    <cellStyle name="Normal 170" xfId="10576" xr:uid="{00000000-0005-0000-0000-000004150000}"/>
    <cellStyle name="Normal 171" xfId="10577" xr:uid="{00000000-0005-0000-0000-000005150000}"/>
    <cellStyle name="Normal 172" xfId="10578" xr:uid="{00000000-0005-0000-0000-000006150000}"/>
    <cellStyle name="Normal 173" xfId="10579" xr:uid="{00000000-0005-0000-0000-000007150000}"/>
    <cellStyle name="Normal 174" xfId="10580" xr:uid="{00000000-0005-0000-0000-000008150000}"/>
    <cellStyle name="Normal 175" xfId="10581" xr:uid="{00000000-0005-0000-0000-000009150000}"/>
    <cellStyle name="Normal 176" xfId="10582" xr:uid="{00000000-0005-0000-0000-00000A150000}"/>
    <cellStyle name="Normal 177" xfId="10583" xr:uid="{00000000-0005-0000-0000-00000B150000}"/>
    <cellStyle name="Normal 178" xfId="10584" xr:uid="{00000000-0005-0000-0000-00000C150000}"/>
    <cellStyle name="Normal 179" xfId="10585" xr:uid="{00000000-0005-0000-0000-00000D150000}"/>
    <cellStyle name="Normal 18" xfId="149" xr:uid="{00000000-0005-0000-0000-00000E150000}"/>
    <cellStyle name="Normal 18 2" xfId="2296" xr:uid="{00000000-0005-0000-0000-00000F150000}"/>
    <cellStyle name="Normal 18 2 10" xfId="7845" xr:uid="{00000000-0005-0000-0000-000010150000}"/>
    <cellStyle name="Normal 18 2 11" xfId="11047" xr:uid="{00000000-0005-0000-0000-000011150000}"/>
    <cellStyle name="Normal 18 2 12" xfId="12654" xr:uid="{00000000-0005-0000-0000-000012150000}"/>
    <cellStyle name="Normal 18 2 2" xfId="2297" xr:uid="{00000000-0005-0000-0000-000013150000}"/>
    <cellStyle name="Normal 18 2 2 2" xfId="2298" xr:uid="{00000000-0005-0000-0000-000014150000}"/>
    <cellStyle name="Normal 18 2 2 2 2" xfId="2299" xr:uid="{00000000-0005-0000-0000-000015150000}"/>
    <cellStyle name="Normal 18 2 2 2 2 2" xfId="2300" xr:uid="{00000000-0005-0000-0000-000016150000}"/>
    <cellStyle name="Normal 18 2 2 2 2 2 2" xfId="9443" xr:uid="{00000000-0005-0000-0000-000017150000}"/>
    <cellStyle name="Normal 18 2 2 2 2 2 3" xfId="7847" xr:uid="{00000000-0005-0000-0000-000018150000}"/>
    <cellStyle name="Normal 18 2 2 2 2 2 4" xfId="11049" xr:uid="{00000000-0005-0000-0000-000019150000}"/>
    <cellStyle name="Normal 18 2 2 2 2 2 5" xfId="12656" xr:uid="{00000000-0005-0000-0000-00001A150000}"/>
    <cellStyle name="Normal 18 2 2 2 2 3" xfId="2301" xr:uid="{00000000-0005-0000-0000-00001B150000}"/>
    <cellStyle name="Normal 18 2 2 2 2 3 2" xfId="9444" xr:uid="{00000000-0005-0000-0000-00001C150000}"/>
    <cellStyle name="Normal 18 2 2 2 2 3 3" xfId="7848" xr:uid="{00000000-0005-0000-0000-00001D150000}"/>
    <cellStyle name="Normal 18 2 2 2 2 3 4" xfId="11050" xr:uid="{00000000-0005-0000-0000-00001E150000}"/>
    <cellStyle name="Normal 18 2 2 2 2 3 5" xfId="12657" xr:uid="{00000000-0005-0000-0000-00001F150000}"/>
    <cellStyle name="Normal 18 2 2 2 2 4" xfId="2302" xr:uid="{00000000-0005-0000-0000-000020150000}"/>
    <cellStyle name="Normal 18 2 2 2 2 4 2" xfId="9445" xr:uid="{00000000-0005-0000-0000-000021150000}"/>
    <cellStyle name="Normal 18 2 2 2 2 4 3" xfId="7849" xr:uid="{00000000-0005-0000-0000-000022150000}"/>
    <cellStyle name="Normal 18 2 2 2 2 4 4" xfId="11051" xr:uid="{00000000-0005-0000-0000-000023150000}"/>
    <cellStyle name="Normal 18 2 2 2 2 4 5" xfId="12658" xr:uid="{00000000-0005-0000-0000-000024150000}"/>
    <cellStyle name="Normal 18 2 2 2 3" xfId="2303" xr:uid="{00000000-0005-0000-0000-000025150000}"/>
    <cellStyle name="Normal 18 2 2 2 4" xfId="2304" xr:uid="{00000000-0005-0000-0000-000026150000}"/>
    <cellStyle name="Normal 18 2 2 2 5" xfId="9442" xr:uid="{00000000-0005-0000-0000-000027150000}"/>
    <cellStyle name="Normal 18 2 2 2 6" xfId="7846" xr:uid="{00000000-0005-0000-0000-000028150000}"/>
    <cellStyle name="Normal 18 2 2 2 7" xfId="11048" xr:uid="{00000000-0005-0000-0000-000029150000}"/>
    <cellStyle name="Normal 18 2 2 2 8" xfId="12655" xr:uid="{00000000-0005-0000-0000-00002A150000}"/>
    <cellStyle name="Normal 18 2 2 3" xfId="2305" xr:uid="{00000000-0005-0000-0000-00002B150000}"/>
    <cellStyle name="Normal 18 2 2 3 2" xfId="2306" xr:uid="{00000000-0005-0000-0000-00002C150000}"/>
    <cellStyle name="Normal 18 2 2 3 2 2" xfId="9447" xr:uid="{00000000-0005-0000-0000-00002D150000}"/>
    <cellStyle name="Normal 18 2 2 3 2 3" xfId="7851" xr:uid="{00000000-0005-0000-0000-00002E150000}"/>
    <cellStyle name="Normal 18 2 2 3 2 4" xfId="11053" xr:uid="{00000000-0005-0000-0000-00002F150000}"/>
    <cellStyle name="Normal 18 2 2 3 2 5" xfId="12660" xr:uid="{00000000-0005-0000-0000-000030150000}"/>
    <cellStyle name="Normal 18 2 2 3 3" xfId="2307" xr:uid="{00000000-0005-0000-0000-000031150000}"/>
    <cellStyle name="Normal 18 2 2 3 3 2" xfId="9448" xr:uid="{00000000-0005-0000-0000-000032150000}"/>
    <cellStyle name="Normal 18 2 2 3 3 3" xfId="7852" xr:uid="{00000000-0005-0000-0000-000033150000}"/>
    <cellStyle name="Normal 18 2 2 3 3 4" xfId="11054" xr:uid="{00000000-0005-0000-0000-000034150000}"/>
    <cellStyle name="Normal 18 2 2 3 3 5" xfId="12661" xr:uid="{00000000-0005-0000-0000-000035150000}"/>
    <cellStyle name="Normal 18 2 2 3 4" xfId="2308" xr:uid="{00000000-0005-0000-0000-000036150000}"/>
    <cellStyle name="Normal 18 2 2 3 4 2" xfId="9449" xr:uid="{00000000-0005-0000-0000-000037150000}"/>
    <cellStyle name="Normal 18 2 2 3 4 3" xfId="7853" xr:uid="{00000000-0005-0000-0000-000038150000}"/>
    <cellStyle name="Normal 18 2 2 3 4 4" xfId="11055" xr:uid="{00000000-0005-0000-0000-000039150000}"/>
    <cellStyle name="Normal 18 2 2 3 4 5" xfId="12662" xr:uid="{00000000-0005-0000-0000-00003A150000}"/>
    <cellStyle name="Normal 18 2 2 3 5" xfId="9446" xr:uid="{00000000-0005-0000-0000-00003B150000}"/>
    <cellStyle name="Normal 18 2 2 3 6" xfId="7850" xr:uid="{00000000-0005-0000-0000-00003C150000}"/>
    <cellStyle name="Normal 18 2 2 3 7" xfId="11052" xr:uid="{00000000-0005-0000-0000-00003D150000}"/>
    <cellStyle name="Normal 18 2 2 3 8" xfId="12659" xr:uid="{00000000-0005-0000-0000-00003E150000}"/>
    <cellStyle name="Normal 18 2 2 4" xfId="2309" xr:uid="{00000000-0005-0000-0000-00003F150000}"/>
    <cellStyle name="Normal 18 2 2 4 2" xfId="2310" xr:uid="{00000000-0005-0000-0000-000040150000}"/>
    <cellStyle name="Normal 18 2 2 4 2 2" xfId="9451" xr:uid="{00000000-0005-0000-0000-000041150000}"/>
    <cellStyle name="Normal 18 2 2 4 2 3" xfId="7855" xr:uid="{00000000-0005-0000-0000-000042150000}"/>
    <cellStyle name="Normal 18 2 2 4 2 4" xfId="11057" xr:uid="{00000000-0005-0000-0000-000043150000}"/>
    <cellStyle name="Normal 18 2 2 4 2 5" xfId="12664" xr:uid="{00000000-0005-0000-0000-000044150000}"/>
    <cellStyle name="Normal 18 2 2 4 3" xfId="2311" xr:uid="{00000000-0005-0000-0000-000045150000}"/>
    <cellStyle name="Normal 18 2 2 4 3 2" xfId="9452" xr:uid="{00000000-0005-0000-0000-000046150000}"/>
    <cellStyle name="Normal 18 2 2 4 3 3" xfId="7856" xr:uid="{00000000-0005-0000-0000-000047150000}"/>
    <cellStyle name="Normal 18 2 2 4 3 4" xfId="11058" xr:uid="{00000000-0005-0000-0000-000048150000}"/>
    <cellStyle name="Normal 18 2 2 4 3 5" xfId="12665" xr:uid="{00000000-0005-0000-0000-000049150000}"/>
    <cellStyle name="Normal 18 2 2 4 4" xfId="2312" xr:uid="{00000000-0005-0000-0000-00004A150000}"/>
    <cellStyle name="Normal 18 2 2 4 4 2" xfId="9453" xr:uid="{00000000-0005-0000-0000-00004B150000}"/>
    <cellStyle name="Normal 18 2 2 4 4 3" xfId="7857" xr:uid="{00000000-0005-0000-0000-00004C150000}"/>
    <cellStyle name="Normal 18 2 2 4 4 4" xfId="11059" xr:uid="{00000000-0005-0000-0000-00004D150000}"/>
    <cellStyle name="Normal 18 2 2 4 4 5" xfId="12666" xr:uid="{00000000-0005-0000-0000-00004E150000}"/>
    <cellStyle name="Normal 18 2 2 4 5" xfId="9450" xr:uid="{00000000-0005-0000-0000-00004F150000}"/>
    <cellStyle name="Normal 18 2 2 4 6" xfId="7854" xr:uid="{00000000-0005-0000-0000-000050150000}"/>
    <cellStyle name="Normal 18 2 2 4 7" xfId="11056" xr:uid="{00000000-0005-0000-0000-000051150000}"/>
    <cellStyle name="Normal 18 2 2 4 8" xfId="12663" xr:uid="{00000000-0005-0000-0000-000052150000}"/>
    <cellStyle name="Normal 18 2 2 5" xfId="2313" xr:uid="{00000000-0005-0000-0000-000053150000}"/>
    <cellStyle name="Normal 18 2 2 5 2" xfId="9454" xr:uid="{00000000-0005-0000-0000-000054150000}"/>
    <cellStyle name="Normal 18 2 2 5 3" xfId="7858" xr:uid="{00000000-0005-0000-0000-000055150000}"/>
    <cellStyle name="Normal 18 2 2 5 4" xfId="11060" xr:uid="{00000000-0005-0000-0000-000056150000}"/>
    <cellStyle name="Normal 18 2 2 5 5" xfId="12667" xr:uid="{00000000-0005-0000-0000-000057150000}"/>
    <cellStyle name="Normal 18 2 2 6" xfId="2314" xr:uid="{00000000-0005-0000-0000-000058150000}"/>
    <cellStyle name="Normal 18 2 2 6 2" xfId="9455" xr:uid="{00000000-0005-0000-0000-000059150000}"/>
    <cellStyle name="Normal 18 2 2 6 3" xfId="7859" xr:uid="{00000000-0005-0000-0000-00005A150000}"/>
    <cellStyle name="Normal 18 2 2 6 4" xfId="11061" xr:uid="{00000000-0005-0000-0000-00005B150000}"/>
    <cellStyle name="Normal 18 2 2 6 5" xfId="12668" xr:uid="{00000000-0005-0000-0000-00005C150000}"/>
    <cellStyle name="Normal 18 2 2 7" xfId="2315" xr:uid="{00000000-0005-0000-0000-00005D150000}"/>
    <cellStyle name="Normal 18 2 2 7 2" xfId="9456" xr:uid="{00000000-0005-0000-0000-00005E150000}"/>
    <cellStyle name="Normal 18 2 2 7 3" xfId="7860" xr:uid="{00000000-0005-0000-0000-00005F150000}"/>
    <cellStyle name="Normal 18 2 2 7 4" xfId="11062" xr:uid="{00000000-0005-0000-0000-000060150000}"/>
    <cellStyle name="Normal 18 2 2 7 5" xfId="12669" xr:uid="{00000000-0005-0000-0000-000061150000}"/>
    <cellStyle name="Normal 18 2 3" xfId="2316" xr:uid="{00000000-0005-0000-0000-000062150000}"/>
    <cellStyle name="Normal 18 2 3 2" xfId="2317" xr:uid="{00000000-0005-0000-0000-000063150000}"/>
    <cellStyle name="Normal 18 2 3 2 2" xfId="9458" xr:uid="{00000000-0005-0000-0000-000064150000}"/>
    <cellStyle name="Normal 18 2 3 2 3" xfId="7862" xr:uid="{00000000-0005-0000-0000-000065150000}"/>
    <cellStyle name="Normal 18 2 3 2 4" xfId="11064" xr:uid="{00000000-0005-0000-0000-000066150000}"/>
    <cellStyle name="Normal 18 2 3 2 5" xfId="12671" xr:uid="{00000000-0005-0000-0000-000067150000}"/>
    <cellStyle name="Normal 18 2 3 3" xfId="2318" xr:uid="{00000000-0005-0000-0000-000068150000}"/>
    <cellStyle name="Normal 18 2 3 3 2" xfId="9459" xr:uid="{00000000-0005-0000-0000-000069150000}"/>
    <cellStyle name="Normal 18 2 3 3 3" xfId="7863" xr:uid="{00000000-0005-0000-0000-00006A150000}"/>
    <cellStyle name="Normal 18 2 3 3 4" xfId="11065" xr:uid="{00000000-0005-0000-0000-00006B150000}"/>
    <cellStyle name="Normal 18 2 3 3 5" xfId="12672" xr:uid="{00000000-0005-0000-0000-00006C150000}"/>
    <cellStyle name="Normal 18 2 3 4" xfId="2319" xr:uid="{00000000-0005-0000-0000-00006D150000}"/>
    <cellStyle name="Normal 18 2 3 4 2" xfId="9460" xr:uid="{00000000-0005-0000-0000-00006E150000}"/>
    <cellStyle name="Normal 18 2 3 4 3" xfId="7864" xr:uid="{00000000-0005-0000-0000-00006F150000}"/>
    <cellStyle name="Normal 18 2 3 4 4" xfId="11066" xr:uid="{00000000-0005-0000-0000-000070150000}"/>
    <cellStyle name="Normal 18 2 3 4 5" xfId="12673" xr:uid="{00000000-0005-0000-0000-000071150000}"/>
    <cellStyle name="Normal 18 2 3 5" xfId="9457" xr:uid="{00000000-0005-0000-0000-000072150000}"/>
    <cellStyle name="Normal 18 2 3 6" xfId="7861" xr:uid="{00000000-0005-0000-0000-000073150000}"/>
    <cellStyle name="Normal 18 2 3 7" xfId="11063" xr:uid="{00000000-0005-0000-0000-000074150000}"/>
    <cellStyle name="Normal 18 2 3 8" xfId="12670" xr:uid="{00000000-0005-0000-0000-000075150000}"/>
    <cellStyle name="Normal 18 2 3 9" xfId="19041" xr:uid="{A3B985D2-DC93-4686-8769-39A0FA6D190C}"/>
    <cellStyle name="Normal 18 2 4" xfId="2320" xr:uid="{00000000-0005-0000-0000-000076150000}"/>
    <cellStyle name="Normal 18 2 5" xfId="2321" xr:uid="{00000000-0005-0000-0000-000077150000}"/>
    <cellStyle name="Normal 18 2 6" xfId="2322" xr:uid="{00000000-0005-0000-0000-000078150000}"/>
    <cellStyle name="Normal 18 2 6 2" xfId="9461" xr:uid="{00000000-0005-0000-0000-000079150000}"/>
    <cellStyle name="Normal 18 2 6 3" xfId="7865" xr:uid="{00000000-0005-0000-0000-00007A150000}"/>
    <cellStyle name="Normal 18 2 6 4" xfId="11067" xr:uid="{00000000-0005-0000-0000-00007B150000}"/>
    <cellStyle name="Normal 18 2 6 5" xfId="12674" xr:uid="{00000000-0005-0000-0000-00007C150000}"/>
    <cellStyle name="Normal 18 2 7" xfId="2323" xr:uid="{00000000-0005-0000-0000-00007D150000}"/>
    <cellStyle name="Normal 18 2 7 2" xfId="9462" xr:uid="{00000000-0005-0000-0000-00007E150000}"/>
    <cellStyle name="Normal 18 2 7 3" xfId="7866" xr:uid="{00000000-0005-0000-0000-00007F150000}"/>
    <cellStyle name="Normal 18 2 7 4" xfId="11068" xr:uid="{00000000-0005-0000-0000-000080150000}"/>
    <cellStyle name="Normal 18 2 7 5" xfId="12675" xr:uid="{00000000-0005-0000-0000-000081150000}"/>
    <cellStyle name="Normal 18 2 8" xfId="2324" xr:uid="{00000000-0005-0000-0000-000082150000}"/>
    <cellStyle name="Normal 18 2 8 2" xfId="9463" xr:uid="{00000000-0005-0000-0000-000083150000}"/>
    <cellStyle name="Normal 18 2 8 3" xfId="7867" xr:uid="{00000000-0005-0000-0000-000084150000}"/>
    <cellStyle name="Normal 18 2 8 4" xfId="11069" xr:uid="{00000000-0005-0000-0000-000085150000}"/>
    <cellStyle name="Normal 18 2 8 5" xfId="12676" xr:uid="{00000000-0005-0000-0000-000086150000}"/>
    <cellStyle name="Normal 18 2 9" xfId="9441" xr:uid="{00000000-0005-0000-0000-000087150000}"/>
    <cellStyle name="Normal 18 3" xfId="2325" xr:uid="{00000000-0005-0000-0000-000088150000}"/>
    <cellStyle name="Normal 18 3 2" xfId="19042" xr:uid="{820BF930-2E2B-4359-A973-8CB096C66345}"/>
    <cellStyle name="Normal 18 4" xfId="2326" xr:uid="{00000000-0005-0000-0000-000089150000}"/>
    <cellStyle name="Normal 18 4 2" xfId="19044" xr:uid="{93F6C23C-0677-4318-BF76-85919A7A1BED}"/>
    <cellStyle name="Normal 18 4 3" xfId="19043" xr:uid="{E4BD734E-7E8E-4A5A-AC91-FFCF56B1A85D}"/>
    <cellStyle name="Normal 18 5" xfId="2295" xr:uid="{00000000-0005-0000-0000-00008A150000}"/>
    <cellStyle name="Normal 18 5 2" xfId="19040" xr:uid="{AC0C6070-424C-403D-A8FF-5F7E6798336D}"/>
    <cellStyle name="Normal 18 6" xfId="10734" xr:uid="{00000000-0005-0000-0000-00008B150000}"/>
    <cellStyle name="Normal 180" xfId="7522" xr:uid="{00000000-0005-0000-0000-00008C150000}"/>
    <cellStyle name="Normal 181" xfId="9132" xr:uid="{00000000-0005-0000-0000-00008D150000}"/>
    <cellStyle name="Normal 182" xfId="9131" xr:uid="{00000000-0005-0000-0000-00008E150000}"/>
    <cellStyle name="Normal 183" xfId="9128" xr:uid="{00000000-0005-0000-0000-00008F150000}"/>
    <cellStyle name="Normal 184" xfId="10595" xr:uid="{00000000-0005-0000-0000-000090150000}"/>
    <cellStyle name="Normal 184 2" xfId="2327" xr:uid="{00000000-0005-0000-0000-000091150000}"/>
    <cellStyle name="Normal 184 2 2" xfId="2328" xr:uid="{00000000-0005-0000-0000-000092150000}"/>
    <cellStyle name="Normal 185" xfId="7552" xr:uid="{00000000-0005-0000-0000-000093150000}"/>
    <cellStyle name="Normal 186" xfId="9127" xr:uid="{00000000-0005-0000-0000-000094150000}"/>
    <cellStyle name="Normal 187" xfId="10590" xr:uid="{00000000-0005-0000-0000-000095150000}"/>
    <cellStyle name="Normal 188" xfId="10599" xr:uid="{00000000-0005-0000-0000-000096150000}"/>
    <cellStyle name="Normal 189" xfId="10594" xr:uid="{00000000-0005-0000-0000-000097150000}"/>
    <cellStyle name="Normal 19" xfId="150" xr:uid="{00000000-0005-0000-0000-000098150000}"/>
    <cellStyle name="Normal 19 2" xfId="2330" xr:uid="{00000000-0005-0000-0000-000099150000}"/>
    <cellStyle name="Normal 19 2 10" xfId="7868" xr:uid="{00000000-0005-0000-0000-00009A150000}"/>
    <cellStyle name="Normal 19 2 11" xfId="11070" xr:uid="{00000000-0005-0000-0000-00009B150000}"/>
    <cellStyle name="Normal 19 2 12" xfId="12677" xr:uid="{00000000-0005-0000-0000-00009C150000}"/>
    <cellStyle name="Normal 19 2 2" xfId="2331" xr:uid="{00000000-0005-0000-0000-00009D150000}"/>
    <cellStyle name="Normal 19 2 2 2" xfId="2332" xr:uid="{00000000-0005-0000-0000-00009E150000}"/>
    <cellStyle name="Normal 19 2 2 2 2" xfId="2333" xr:uid="{00000000-0005-0000-0000-00009F150000}"/>
    <cellStyle name="Normal 19 2 2 2 2 2" xfId="2334" xr:uid="{00000000-0005-0000-0000-0000A0150000}"/>
    <cellStyle name="Normal 19 2 2 2 2 2 2" xfId="9466" xr:uid="{00000000-0005-0000-0000-0000A1150000}"/>
    <cellStyle name="Normal 19 2 2 2 2 2 3" xfId="7870" xr:uid="{00000000-0005-0000-0000-0000A2150000}"/>
    <cellStyle name="Normal 19 2 2 2 2 2 4" xfId="11072" xr:uid="{00000000-0005-0000-0000-0000A3150000}"/>
    <cellStyle name="Normal 19 2 2 2 2 2 5" xfId="12679" xr:uid="{00000000-0005-0000-0000-0000A4150000}"/>
    <cellStyle name="Normal 19 2 2 2 2 3" xfId="2335" xr:uid="{00000000-0005-0000-0000-0000A5150000}"/>
    <cellStyle name="Normal 19 2 2 2 2 3 2" xfId="9467" xr:uid="{00000000-0005-0000-0000-0000A6150000}"/>
    <cellStyle name="Normal 19 2 2 2 2 3 3" xfId="7871" xr:uid="{00000000-0005-0000-0000-0000A7150000}"/>
    <cellStyle name="Normal 19 2 2 2 2 3 4" xfId="11073" xr:uid="{00000000-0005-0000-0000-0000A8150000}"/>
    <cellStyle name="Normal 19 2 2 2 2 3 5" xfId="12680" xr:uid="{00000000-0005-0000-0000-0000A9150000}"/>
    <cellStyle name="Normal 19 2 2 2 2 4" xfId="2336" xr:uid="{00000000-0005-0000-0000-0000AA150000}"/>
    <cellStyle name="Normal 19 2 2 2 2 4 2" xfId="9468" xr:uid="{00000000-0005-0000-0000-0000AB150000}"/>
    <cellStyle name="Normal 19 2 2 2 2 4 3" xfId="7872" xr:uid="{00000000-0005-0000-0000-0000AC150000}"/>
    <cellStyle name="Normal 19 2 2 2 2 4 4" xfId="11074" xr:uid="{00000000-0005-0000-0000-0000AD150000}"/>
    <cellStyle name="Normal 19 2 2 2 2 4 5" xfId="12681" xr:uid="{00000000-0005-0000-0000-0000AE150000}"/>
    <cellStyle name="Normal 19 2 2 2 3" xfId="2337" xr:uid="{00000000-0005-0000-0000-0000AF150000}"/>
    <cellStyle name="Normal 19 2 2 2 4" xfId="2338" xr:uid="{00000000-0005-0000-0000-0000B0150000}"/>
    <cellStyle name="Normal 19 2 2 2 5" xfId="9465" xr:uid="{00000000-0005-0000-0000-0000B1150000}"/>
    <cellStyle name="Normal 19 2 2 2 6" xfId="7869" xr:uid="{00000000-0005-0000-0000-0000B2150000}"/>
    <cellStyle name="Normal 19 2 2 2 7" xfId="11071" xr:uid="{00000000-0005-0000-0000-0000B3150000}"/>
    <cellStyle name="Normal 19 2 2 2 8" xfId="12678" xr:uid="{00000000-0005-0000-0000-0000B4150000}"/>
    <cellStyle name="Normal 19 2 2 3" xfId="2339" xr:uid="{00000000-0005-0000-0000-0000B5150000}"/>
    <cellStyle name="Normal 19 2 2 3 2" xfId="2340" xr:uid="{00000000-0005-0000-0000-0000B6150000}"/>
    <cellStyle name="Normal 19 2 2 3 2 2" xfId="9470" xr:uid="{00000000-0005-0000-0000-0000B7150000}"/>
    <cellStyle name="Normal 19 2 2 3 2 3" xfId="7874" xr:uid="{00000000-0005-0000-0000-0000B8150000}"/>
    <cellStyle name="Normal 19 2 2 3 2 4" xfId="11076" xr:uid="{00000000-0005-0000-0000-0000B9150000}"/>
    <cellStyle name="Normal 19 2 2 3 2 5" xfId="12683" xr:uid="{00000000-0005-0000-0000-0000BA150000}"/>
    <cellStyle name="Normal 19 2 2 3 3" xfId="2341" xr:uid="{00000000-0005-0000-0000-0000BB150000}"/>
    <cellStyle name="Normal 19 2 2 3 3 2" xfId="9471" xr:uid="{00000000-0005-0000-0000-0000BC150000}"/>
    <cellStyle name="Normal 19 2 2 3 3 3" xfId="7875" xr:uid="{00000000-0005-0000-0000-0000BD150000}"/>
    <cellStyle name="Normal 19 2 2 3 3 4" xfId="11077" xr:uid="{00000000-0005-0000-0000-0000BE150000}"/>
    <cellStyle name="Normal 19 2 2 3 3 5" xfId="12684" xr:uid="{00000000-0005-0000-0000-0000BF150000}"/>
    <cellStyle name="Normal 19 2 2 3 4" xfId="2342" xr:uid="{00000000-0005-0000-0000-0000C0150000}"/>
    <cellStyle name="Normal 19 2 2 3 4 2" xfId="9472" xr:uid="{00000000-0005-0000-0000-0000C1150000}"/>
    <cellStyle name="Normal 19 2 2 3 4 3" xfId="7876" xr:uid="{00000000-0005-0000-0000-0000C2150000}"/>
    <cellStyle name="Normal 19 2 2 3 4 4" xfId="11078" xr:uid="{00000000-0005-0000-0000-0000C3150000}"/>
    <cellStyle name="Normal 19 2 2 3 4 5" xfId="12685" xr:uid="{00000000-0005-0000-0000-0000C4150000}"/>
    <cellStyle name="Normal 19 2 2 3 5" xfId="9469" xr:uid="{00000000-0005-0000-0000-0000C5150000}"/>
    <cellStyle name="Normal 19 2 2 3 6" xfId="7873" xr:uid="{00000000-0005-0000-0000-0000C6150000}"/>
    <cellStyle name="Normal 19 2 2 3 7" xfId="11075" xr:uid="{00000000-0005-0000-0000-0000C7150000}"/>
    <cellStyle name="Normal 19 2 2 3 8" xfId="12682" xr:uid="{00000000-0005-0000-0000-0000C8150000}"/>
    <cellStyle name="Normal 19 2 2 4" xfId="2343" xr:uid="{00000000-0005-0000-0000-0000C9150000}"/>
    <cellStyle name="Normal 19 2 2 4 2" xfId="2344" xr:uid="{00000000-0005-0000-0000-0000CA150000}"/>
    <cellStyle name="Normal 19 2 2 4 2 2" xfId="9474" xr:uid="{00000000-0005-0000-0000-0000CB150000}"/>
    <cellStyle name="Normal 19 2 2 4 2 3" xfId="7878" xr:uid="{00000000-0005-0000-0000-0000CC150000}"/>
    <cellStyle name="Normal 19 2 2 4 2 4" xfId="11080" xr:uid="{00000000-0005-0000-0000-0000CD150000}"/>
    <cellStyle name="Normal 19 2 2 4 2 5" xfId="12687" xr:uid="{00000000-0005-0000-0000-0000CE150000}"/>
    <cellStyle name="Normal 19 2 2 4 3" xfId="2345" xr:uid="{00000000-0005-0000-0000-0000CF150000}"/>
    <cellStyle name="Normal 19 2 2 4 3 2" xfId="9475" xr:uid="{00000000-0005-0000-0000-0000D0150000}"/>
    <cellStyle name="Normal 19 2 2 4 3 3" xfId="7879" xr:uid="{00000000-0005-0000-0000-0000D1150000}"/>
    <cellStyle name="Normal 19 2 2 4 3 4" xfId="11081" xr:uid="{00000000-0005-0000-0000-0000D2150000}"/>
    <cellStyle name="Normal 19 2 2 4 3 5" xfId="12688" xr:uid="{00000000-0005-0000-0000-0000D3150000}"/>
    <cellStyle name="Normal 19 2 2 4 4" xfId="2346" xr:uid="{00000000-0005-0000-0000-0000D4150000}"/>
    <cellStyle name="Normal 19 2 2 4 4 2" xfId="9476" xr:uid="{00000000-0005-0000-0000-0000D5150000}"/>
    <cellStyle name="Normal 19 2 2 4 4 3" xfId="7880" xr:uid="{00000000-0005-0000-0000-0000D6150000}"/>
    <cellStyle name="Normal 19 2 2 4 4 4" xfId="11082" xr:uid="{00000000-0005-0000-0000-0000D7150000}"/>
    <cellStyle name="Normal 19 2 2 4 4 5" xfId="12689" xr:uid="{00000000-0005-0000-0000-0000D8150000}"/>
    <cellStyle name="Normal 19 2 2 4 5" xfId="9473" xr:uid="{00000000-0005-0000-0000-0000D9150000}"/>
    <cellStyle name="Normal 19 2 2 4 6" xfId="7877" xr:uid="{00000000-0005-0000-0000-0000DA150000}"/>
    <cellStyle name="Normal 19 2 2 4 7" xfId="11079" xr:uid="{00000000-0005-0000-0000-0000DB150000}"/>
    <cellStyle name="Normal 19 2 2 4 8" xfId="12686" xr:uid="{00000000-0005-0000-0000-0000DC150000}"/>
    <cellStyle name="Normal 19 2 2 5" xfId="2347" xr:uid="{00000000-0005-0000-0000-0000DD150000}"/>
    <cellStyle name="Normal 19 2 2 5 2" xfId="9477" xr:uid="{00000000-0005-0000-0000-0000DE150000}"/>
    <cellStyle name="Normal 19 2 2 5 3" xfId="7881" xr:uid="{00000000-0005-0000-0000-0000DF150000}"/>
    <cellStyle name="Normal 19 2 2 5 4" xfId="11083" xr:uid="{00000000-0005-0000-0000-0000E0150000}"/>
    <cellStyle name="Normal 19 2 2 5 5" xfId="12690" xr:uid="{00000000-0005-0000-0000-0000E1150000}"/>
    <cellStyle name="Normal 19 2 2 6" xfId="2348" xr:uid="{00000000-0005-0000-0000-0000E2150000}"/>
    <cellStyle name="Normal 19 2 2 6 2" xfId="9478" xr:uid="{00000000-0005-0000-0000-0000E3150000}"/>
    <cellStyle name="Normal 19 2 2 6 3" xfId="7882" xr:uid="{00000000-0005-0000-0000-0000E4150000}"/>
    <cellStyle name="Normal 19 2 2 6 4" xfId="11084" xr:uid="{00000000-0005-0000-0000-0000E5150000}"/>
    <cellStyle name="Normal 19 2 2 6 5" xfId="12691" xr:uid="{00000000-0005-0000-0000-0000E6150000}"/>
    <cellStyle name="Normal 19 2 2 7" xfId="2349" xr:uid="{00000000-0005-0000-0000-0000E7150000}"/>
    <cellStyle name="Normal 19 2 2 7 2" xfId="9479" xr:uid="{00000000-0005-0000-0000-0000E8150000}"/>
    <cellStyle name="Normal 19 2 2 7 3" xfId="7883" xr:uid="{00000000-0005-0000-0000-0000E9150000}"/>
    <cellStyle name="Normal 19 2 2 7 4" xfId="11085" xr:uid="{00000000-0005-0000-0000-0000EA150000}"/>
    <cellStyle name="Normal 19 2 2 7 5" xfId="12692" xr:uid="{00000000-0005-0000-0000-0000EB150000}"/>
    <cellStyle name="Normal 19 2 3" xfId="2350" xr:uid="{00000000-0005-0000-0000-0000EC150000}"/>
    <cellStyle name="Normal 19 2 3 2" xfId="2351" xr:uid="{00000000-0005-0000-0000-0000ED150000}"/>
    <cellStyle name="Normal 19 2 3 2 2" xfId="9481" xr:uid="{00000000-0005-0000-0000-0000EE150000}"/>
    <cellStyle name="Normal 19 2 3 2 3" xfId="7885" xr:uid="{00000000-0005-0000-0000-0000EF150000}"/>
    <cellStyle name="Normal 19 2 3 2 4" xfId="11087" xr:uid="{00000000-0005-0000-0000-0000F0150000}"/>
    <cellStyle name="Normal 19 2 3 2 5" xfId="12694" xr:uid="{00000000-0005-0000-0000-0000F1150000}"/>
    <cellStyle name="Normal 19 2 3 3" xfId="2352" xr:uid="{00000000-0005-0000-0000-0000F2150000}"/>
    <cellStyle name="Normal 19 2 3 3 2" xfId="9482" xr:uid="{00000000-0005-0000-0000-0000F3150000}"/>
    <cellStyle name="Normal 19 2 3 3 3" xfId="7886" xr:uid="{00000000-0005-0000-0000-0000F4150000}"/>
    <cellStyle name="Normal 19 2 3 3 4" xfId="11088" xr:uid="{00000000-0005-0000-0000-0000F5150000}"/>
    <cellStyle name="Normal 19 2 3 3 5" xfId="12695" xr:uid="{00000000-0005-0000-0000-0000F6150000}"/>
    <cellStyle name="Normal 19 2 3 4" xfId="2353" xr:uid="{00000000-0005-0000-0000-0000F7150000}"/>
    <cellStyle name="Normal 19 2 3 4 2" xfId="9483" xr:uid="{00000000-0005-0000-0000-0000F8150000}"/>
    <cellStyle name="Normal 19 2 3 4 3" xfId="7887" xr:uid="{00000000-0005-0000-0000-0000F9150000}"/>
    <cellStyle name="Normal 19 2 3 4 4" xfId="11089" xr:uid="{00000000-0005-0000-0000-0000FA150000}"/>
    <cellStyle name="Normal 19 2 3 4 5" xfId="12696" xr:uid="{00000000-0005-0000-0000-0000FB150000}"/>
    <cellStyle name="Normal 19 2 3 5" xfId="9480" xr:uid="{00000000-0005-0000-0000-0000FC150000}"/>
    <cellStyle name="Normal 19 2 3 6" xfId="7884" xr:uid="{00000000-0005-0000-0000-0000FD150000}"/>
    <cellStyle name="Normal 19 2 3 7" xfId="11086" xr:uid="{00000000-0005-0000-0000-0000FE150000}"/>
    <cellStyle name="Normal 19 2 3 8" xfId="12693" xr:uid="{00000000-0005-0000-0000-0000FF150000}"/>
    <cellStyle name="Normal 19 2 3 9" xfId="19046" xr:uid="{47AB6C4F-A9D3-42F3-B8C3-C13709FDF812}"/>
    <cellStyle name="Normal 19 2 4" xfId="2354" xr:uid="{00000000-0005-0000-0000-000000160000}"/>
    <cellStyle name="Normal 19 2 5" xfId="2355" xr:uid="{00000000-0005-0000-0000-000001160000}"/>
    <cellStyle name="Normal 19 2 6" xfId="2356" xr:uid="{00000000-0005-0000-0000-000002160000}"/>
    <cellStyle name="Normal 19 2 6 2" xfId="9484" xr:uid="{00000000-0005-0000-0000-000003160000}"/>
    <cellStyle name="Normal 19 2 6 3" xfId="7888" xr:uid="{00000000-0005-0000-0000-000004160000}"/>
    <cellStyle name="Normal 19 2 6 4" xfId="11090" xr:uid="{00000000-0005-0000-0000-000005160000}"/>
    <cellStyle name="Normal 19 2 6 5" xfId="12697" xr:uid="{00000000-0005-0000-0000-000006160000}"/>
    <cellStyle name="Normal 19 2 7" xfId="2357" xr:uid="{00000000-0005-0000-0000-000007160000}"/>
    <cellStyle name="Normal 19 2 7 2" xfId="9485" xr:uid="{00000000-0005-0000-0000-000008160000}"/>
    <cellStyle name="Normal 19 2 7 3" xfId="7889" xr:uid="{00000000-0005-0000-0000-000009160000}"/>
    <cellStyle name="Normal 19 2 7 4" xfId="11091" xr:uid="{00000000-0005-0000-0000-00000A160000}"/>
    <cellStyle name="Normal 19 2 7 5" xfId="12698" xr:uid="{00000000-0005-0000-0000-00000B160000}"/>
    <cellStyle name="Normal 19 2 8" xfId="2358" xr:uid="{00000000-0005-0000-0000-00000C160000}"/>
    <cellStyle name="Normal 19 2 8 2" xfId="9486" xr:uid="{00000000-0005-0000-0000-00000D160000}"/>
    <cellStyle name="Normal 19 2 8 3" xfId="7890" xr:uid="{00000000-0005-0000-0000-00000E160000}"/>
    <cellStyle name="Normal 19 2 8 4" xfId="11092" xr:uid="{00000000-0005-0000-0000-00000F160000}"/>
    <cellStyle name="Normal 19 2 8 5" xfId="12699" xr:uid="{00000000-0005-0000-0000-000010160000}"/>
    <cellStyle name="Normal 19 2 9" xfId="9464" xr:uid="{00000000-0005-0000-0000-000011160000}"/>
    <cellStyle name="Normal 19 3" xfId="2359" xr:uid="{00000000-0005-0000-0000-000012160000}"/>
    <cellStyle name="Normal 19 3 2" xfId="19047" xr:uid="{736481FD-2454-4D3B-AA50-4E86F98FE90B}"/>
    <cellStyle name="Normal 19 4" xfId="2329" xr:uid="{00000000-0005-0000-0000-000013160000}"/>
    <cellStyle name="Normal 19 4 2" xfId="19049" xr:uid="{944FDD1B-1C78-47EB-AB9B-93DAEA1AF59A}"/>
    <cellStyle name="Normal 19 4 3" xfId="19048" xr:uid="{6A13C81B-7F61-4D5E-BAFB-7FE0767A8D50}"/>
    <cellStyle name="Normal 19 5" xfId="10735" xr:uid="{00000000-0005-0000-0000-000014160000}"/>
    <cellStyle name="Normal 19 5 2" xfId="19045" xr:uid="{C8313FBF-9D38-43B1-8D0A-7146932A8E55}"/>
    <cellStyle name="Normal 190" xfId="7531" xr:uid="{00000000-0005-0000-0000-000015160000}"/>
    <cellStyle name="Normal 191" xfId="10591" xr:uid="{00000000-0005-0000-0000-000016160000}"/>
    <cellStyle name="Normal 192" xfId="7551" xr:uid="{00000000-0005-0000-0000-000017160000}"/>
    <cellStyle name="Normal 193" xfId="10586" xr:uid="{00000000-0005-0000-0000-000018160000}"/>
    <cellStyle name="Normal 194" xfId="10587" xr:uid="{00000000-0005-0000-0000-000019160000}"/>
    <cellStyle name="Normal 195" xfId="10598" xr:uid="{00000000-0005-0000-0000-00001A160000}"/>
    <cellStyle name="Normal 196" xfId="7555" xr:uid="{00000000-0005-0000-0000-00001B160000}"/>
    <cellStyle name="Normal 197" xfId="10588" xr:uid="{00000000-0005-0000-0000-00001C160000}"/>
    <cellStyle name="Normal 198" xfId="10596" xr:uid="{00000000-0005-0000-0000-00001D160000}"/>
    <cellStyle name="Normal 199" xfId="10601" xr:uid="{00000000-0005-0000-0000-00001E160000}"/>
    <cellStyle name="Normal 2" xfId="90" xr:uid="{00000000-0005-0000-0000-00001F160000}"/>
    <cellStyle name="Normal 2 10" xfId="7891" xr:uid="{00000000-0005-0000-0000-000020160000}"/>
    <cellStyle name="Normal 2 10 2" xfId="19051" xr:uid="{9B40D2DC-8B27-44D5-A65F-8983EB6EBA2C}"/>
    <cellStyle name="Normal 2 10 3" xfId="19050" xr:uid="{B4C9F043-DC43-4C66-8662-4CF3AEA2961E}"/>
    <cellStyle name="Normal 2 103" xfId="4889" xr:uid="{00000000-0005-0000-0000-000021160000}"/>
    <cellStyle name="Normal 2 11" xfId="7524" xr:uid="{00000000-0005-0000-0000-000022160000}"/>
    <cellStyle name="Normal 2 11 2" xfId="19053" xr:uid="{34B3EA0A-0630-4D56-8BE5-DB98EA816B6A}"/>
    <cellStyle name="Normal 2 11 3" xfId="19052" xr:uid="{7088CBBC-649B-42C0-BBA2-FFDC6E13865B}"/>
    <cellStyle name="Normal 2 12" xfId="19054" xr:uid="{3CFBEC31-0050-4AC3-873C-B97981A09875}"/>
    <cellStyle name="Normal 2 12 2" xfId="19055" xr:uid="{1B97DB1D-FB87-4A40-B123-1EF1D91CDB83}"/>
    <cellStyle name="Normal 2 13" xfId="19056" xr:uid="{9B882BE4-5C3D-4FA2-A07E-D5F698AEE6C0}"/>
    <cellStyle name="Normal 2 13 2" xfId="19057" xr:uid="{608919F8-23E6-4BF6-AFC0-F80133E97A37}"/>
    <cellStyle name="Normal 2 14" xfId="19058" xr:uid="{59365B24-25A8-4C29-BA2B-33483BE59DF7}"/>
    <cellStyle name="Normal 2 14 2" xfId="19059" xr:uid="{0968A76F-0459-41FA-8384-734CC8D1AEFA}"/>
    <cellStyle name="Normal 2 15" xfId="19060" xr:uid="{7AAF1ECB-2FA4-484C-A611-5412AA805B66}"/>
    <cellStyle name="Normal 2 15 2" xfId="19061" xr:uid="{4AB7F3B5-D757-4EC0-BC48-44BF8A167D52}"/>
    <cellStyle name="Normal 2 16" xfId="19062" xr:uid="{E44300D7-193E-4D5F-9CD9-C61304E849F0}"/>
    <cellStyle name="Normal 2 16 2" xfId="19063" xr:uid="{D798C4BF-3E3F-49BB-9170-6E486A029557}"/>
    <cellStyle name="Normal 2 17" xfId="19064" xr:uid="{9C0A4C15-BD3C-4D18-B4D5-2CD93FB8B06B}"/>
    <cellStyle name="Normal 2 17 2" xfId="19065" xr:uid="{18538304-FA00-4036-A53B-0C26F4D83504}"/>
    <cellStyle name="Normal 2 18" xfId="19066" xr:uid="{EF40FD6C-CCC7-4993-8FB6-A16B2141AC06}"/>
    <cellStyle name="Normal 2 18 2" xfId="19067" xr:uid="{481B0191-1326-40F9-B5D9-F6EF115B0CF0}"/>
    <cellStyle name="Normal 2 19" xfId="15198" xr:uid="{70FA1F1D-F531-4FEC-BC7F-42ED395C3C54}"/>
    <cellStyle name="Normal 2 19 2" xfId="19069" xr:uid="{0B2A4CDE-1650-47E5-B7F8-44E319D769DF}"/>
    <cellStyle name="Normal 2 19 3" xfId="19068" xr:uid="{825657B9-FF4D-4BDC-B7F3-559D0C11653B}"/>
    <cellStyle name="Normal 2 2" xfId="117" xr:uid="{00000000-0005-0000-0000-000023160000}"/>
    <cellStyle name="Normal 2 2 10" xfId="2360" xr:uid="{00000000-0005-0000-0000-000024160000}"/>
    <cellStyle name="Normal 2 2 10 2" xfId="2361" xr:uid="{00000000-0005-0000-0000-000025160000}"/>
    <cellStyle name="Normal 2 2 11" xfId="2362" xr:uid="{00000000-0005-0000-0000-000026160000}"/>
    <cellStyle name="Normal 2 2 11 2" xfId="2363" xr:uid="{00000000-0005-0000-0000-000027160000}"/>
    <cellStyle name="Normal 2 2 12" xfId="2364" xr:uid="{00000000-0005-0000-0000-000028160000}"/>
    <cellStyle name="Normal 2 2 12 2" xfId="2365" xr:uid="{00000000-0005-0000-0000-000029160000}"/>
    <cellStyle name="Normal 2 2 13" xfId="2366" xr:uid="{00000000-0005-0000-0000-00002A160000}"/>
    <cellStyle name="Normal 2 2 13 2" xfId="2367" xr:uid="{00000000-0005-0000-0000-00002B160000}"/>
    <cellStyle name="Normal 2 2 14" xfId="2368" xr:uid="{00000000-0005-0000-0000-00002C160000}"/>
    <cellStyle name="Normal 2 2 14 2" xfId="2369" xr:uid="{00000000-0005-0000-0000-00002D160000}"/>
    <cellStyle name="Normal 2 2 15" xfId="2370" xr:uid="{00000000-0005-0000-0000-00002E160000}"/>
    <cellStyle name="Normal 2 2 15 2" xfId="2371" xr:uid="{00000000-0005-0000-0000-00002F160000}"/>
    <cellStyle name="Normal 2 2 16" xfId="2372" xr:uid="{00000000-0005-0000-0000-000030160000}"/>
    <cellStyle name="Normal 2 2 16 2" xfId="2373" xr:uid="{00000000-0005-0000-0000-000031160000}"/>
    <cellStyle name="Normal 2 2 17" xfId="2374" xr:uid="{00000000-0005-0000-0000-000032160000}"/>
    <cellStyle name="Normal 2 2 17 2" xfId="2375" xr:uid="{00000000-0005-0000-0000-000033160000}"/>
    <cellStyle name="Normal 2 2 18" xfId="2376" xr:uid="{00000000-0005-0000-0000-000034160000}"/>
    <cellStyle name="Normal 2 2 18 2" xfId="2377" xr:uid="{00000000-0005-0000-0000-000035160000}"/>
    <cellStyle name="Normal 2 2 19" xfId="2378" xr:uid="{00000000-0005-0000-0000-000036160000}"/>
    <cellStyle name="Normal 2 2 19 2" xfId="2379" xr:uid="{00000000-0005-0000-0000-000037160000}"/>
    <cellStyle name="Normal 2 2 19 2 2" xfId="2380" xr:uid="{00000000-0005-0000-0000-000038160000}"/>
    <cellStyle name="Normal 2 2 19 3" xfId="2381" xr:uid="{00000000-0005-0000-0000-000039160000}"/>
    <cellStyle name="Normal 2 2 19 3 2" xfId="2382" xr:uid="{00000000-0005-0000-0000-00003A160000}"/>
    <cellStyle name="Normal 2 2 19 4" xfId="2383" xr:uid="{00000000-0005-0000-0000-00003B160000}"/>
    <cellStyle name="Normal 2 2 19 4 2" xfId="2384" xr:uid="{00000000-0005-0000-0000-00003C160000}"/>
    <cellStyle name="Normal 2 2 19 5" xfId="2385" xr:uid="{00000000-0005-0000-0000-00003D160000}"/>
    <cellStyle name="Normal 2 2 19 5 2" xfId="2386" xr:uid="{00000000-0005-0000-0000-00003E160000}"/>
    <cellStyle name="Normal 2 2 19 6" xfId="2387" xr:uid="{00000000-0005-0000-0000-00003F160000}"/>
    <cellStyle name="Normal 2 2 19 6 2" xfId="2388" xr:uid="{00000000-0005-0000-0000-000040160000}"/>
    <cellStyle name="Normal 2 2 19 7" xfId="2389" xr:uid="{00000000-0005-0000-0000-000041160000}"/>
    <cellStyle name="Normal 2 2 2" xfId="129" xr:uid="{00000000-0005-0000-0000-000042160000}"/>
    <cellStyle name="Normal 2 2 2 10" xfId="2390" xr:uid="{00000000-0005-0000-0000-000043160000}"/>
    <cellStyle name="Normal 2 2 2 11" xfId="5193" xr:uid="{00000000-0005-0000-0000-000044160000}"/>
    <cellStyle name="Normal 2 2 2 12" xfId="15514" xr:uid="{BF3019FD-4F04-45C3-B36D-E691ECAF28C2}"/>
    <cellStyle name="Normal 2 2 2 2" xfId="2391" xr:uid="{00000000-0005-0000-0000-000045160000}"/>
    <cellStyle name="Normal 2 2 2 2 2" xfId="2392" xr:uid="{00000000-0005-0000-0000-000046160000}"/>
    <cellStyle name="Normal 2 2 2 2 2 10" xfId="19072" xr:uid="{CBB217CC-98CD-416C-A38F-AD979BBB9809}"/>
    <cellStyle name="Normal 2 2 2 2 2 2" xfId="2393" xr:uid="{00000000-0005-0000-0000-000047160000}"/>
    <cellStyle name="Normal 2 2 2 2 2 2 2" xfId="2394" xr:uid="{00000000-0005-0000-0000-000048160000}"/>
    <cellStyle name="Normal 2 2 2 2 2 2 2 2" xfId="2395" xr:uid="{00000000-0005-0000-0000-000049160000}"/>
    <cellStyle name="Normal 2 2 2 2 2 2 3" xfId="2396" xr:uid="{00000000-0005-0000-0000-00004A160000}"/>
    <cellStyle name="Normal 2 2 2 2 2 2 3 2" xfId="2397" xr:uid="{00000000-0005-0000-0000-00004B160000}"/>
    <cellStyle name="Normal 2 2 2 2 2 2 4" xfId="2398" xr:uid="{00000000-0005-0000-0000-00004C160000}"/>
    <cellStyle name="Normal 2 2 2 2 2 2 4 2" xfId="2399" xr:uid="{00000000-0005-0000-0000-00004D160000}"/>
    <cellStyle name="Normal 2 2 2 2 2 2 5" xfId="2400" xr:uid="{00000000-0005-0000-0000-00004E160000}"/>
    <cellStyle name="Normal 2 2 2 2 2 2 5 2" xfId="2401" xr:uid="{00000000-0005-0000-0000-00004F160000}"/>
    <cellStyle name="Normal 2 2 2 2 2 2 6" xfId="2402" xr:uid="{00000000-0005-0000-0000-000050160000}"/>
    <cellStyle name="Normal 2 2 2 2 2 2 6 2" xfId="2403" xr:uid="{00000000-0005-0000-0000-000051160000}"/>
    <cellStyle name="Normal 2 2 2 2 2 2 7" xfId="2404" xr:uid="{00000000-0005-0000-0000-000052160000}"/>
    <cellStyle name="Normal 2 2 2 2 2 3" xfId="2405" xr:uid="{00000000-0005-0000-0000-000053160000}"/>
    <cellStyle name="Normal 2 2 2 2 2 3 2" xfId="2406" xr:uid="{00000000-0005-0000-0000-000054160000}"/>
    <cellStyle name="Normal 2 2 2 2 2 4" xfId="2407" xr:uid="{00000000-0005-0000-0000-000055160000}"/>
    <cellStyle name="Normal 2 2 2 2 2 4 2" xfId="2408" xr:uid="{00000000-0005-0000-0000-000056160000}"/>
    <cellStyle name="Normal 2 2 2 2 2 5" xfId="2409" xr:uid="{00000000-0005-0000-0000-000057160000}"/>
    <cellStyle name="Normal 2 2 2 2 2 5 2" xfId="2410" xr:uid="{00000000-0005-0000-0000-000058160000}"/>
    <cellStyle name="Normal 2 2 2 2 2 6" xfId="2411" xr:uid="{00000000-0005-0000-0000-000059160000}"/>
    <cellStyle name="Normal 2 2 2 2 2 6 2" xfId="2412" xr:uid="{00000000-0005-0000-0000-00005A160000}"/>
    <cellStyle name="Normal 2 2 2 2 2 7" xfId="2413" xr:uid="{00000000-0005-0000-0000-00005B160000}"/>
    <cellStyle name="Normal 2 2 2 2 2 7 2" xfId="2414" xr:uid="{00000000-0005-0000-0000-00005C160000}"/>
    <cellStyle name="Normal 2 2 2 2 2 8" xfId="2415" xr:uid="{00000000-0005-0000-0000-00005D160000}"/>
    <cellStyle name="Normal 2 2 2 2 2 8 2" xfId="2416" xr:uid="{00000000-0005-0000-0000-00005E160000}"/>
    <cellStyle name="Normal 2 2 2 2 2 9" xfId="2417" xr:uid="{00000000-0005-0000-0000-00005F160000}"/>
    <cellStyle name="Normal 2 2 2 2 3" xfId="2418" xr:uid="{00000000-0005-0000-0000-000060160000}"/>
    <cellStyle name="Normal 2 2 2 2 3 2" xfId="2419" xr:uid="{00000000-0005-0000-0000-000061160000}"/>
    <cellStyle name="Normal 2 2 2 2 3 2 2" xfId="2420" xr:uid="{00000000-0005-0000-0000-000062160000}"/>
    <cellStyle name="Normal 2 2 2 2 3 3" xfId="2421" xr:uid="{00000000-0005-0000-0000-000063160000}"/>
    <cellStyle name="Normal 2 2 2 2 3 3 2" xfId="2422" xr:uid="{00000000-0005-0000-0000-000064160000}"/>
    <cellStyle name="Normal 2 2 2 2 3 4" xfId="2423" xr:uid="{00000000-0005-0000-0000-000065160000}"/>
    <cellStyle name="Normal 2 2 2 2 3 4 2" xfId="2424" xr:uid="{00000000-0005-0000-0000-000066160000}"/>
    <cellStyle name="Normal 2 2 2 2 3 5" xfId="2425" xr:uid="{00000000-0005-0000-0000-000067160000}"/>
    <cellStyle name="Normal 2 2 2 2 3 5 2" xfId="2426" xr:uid="{00000000-0005-0000-0000-000068160000}"/>
    <cellStyle name="Normal 2 2 2 2 3 6" xfId="2427" xr:uid="{00000000-0005-0000-0000-000069160000}"/>
    <cellStyle name="Normal 2 2 2 2 3 6 2" xfId="2428" xr:uid="{00000000-0005-0000-0000-00006A160000}"/>
    <cellStyle name="Normal 2 2 2 2 3 7" xfId="2429" xr:uid="{00000000-0005-0000-0000-00006B160000}"/>
    <cellStyle name="Normal 2 2 2 2 3 8" xfId="19073" xr:uid="{156EA267-C0BC-4FB2-9D00-77AD78E91B42}"/>
    <cellStyle name="Normal 2 2 2 2 4" xfId="2430" xr:uid="{00000000-0005-0000-0000-00006C160000}"/>
    <cellStyle name="Normal 2 2 2 2 4 2" xfId="2431" xr:uid="{00000000-0005-0000-0000-00006D160000}"/>
    <cellStyle name="Normal 2 2 2 2 5" xfId="2432" xr:uid="{00000000-0005-0000-0000-00006E160000}"/>
    <cellStyle name="Normal 2 2 2 2 5 2" xfId="2433" xr:uid="{00000000-0005-0000-0000-00006F160000}"/>
    <cellStyle name="Normal 2 2 2 2 6" xfId="2434" xr:uid="{00000000-0005-0000-0000-000070160000}"/>
    <cellStyle name="Normal 2 2 2 2 6 2" xfId="2435" xr:uid="{00000000-0005-0000-0000-000071160000}"/>
    <cellStyle name="Normal 2 2 2 2 7" xfId="2436" xr:uid="{00000000-0005-0000-0000-000072160000}"/>
    <cellStyle name="Normal 2 2 2 2 7 2" xfId="2437" xr:uid="{00000000-0005-0000-0000-000073160000}"/>
    <cellStyle name="Normal 2 2 2 2 8" xfId="2438" xr:uid="{00000000-0005-0000-0000-000074160000}"/>
    <cellStyle name="Normal 2 2 2 2 8 2" xfId="2439" xr:uid="{00000000-0005-0000-0000-000075160000}"/>
    <cellStyle name="Normal 2 2 2 2 9" xfId="2440" xr:uid="{00000000-0005-0000-0000-000076160000}"/>
    <cellStyle name="Normal 2 2 2 3" xfId="2441" xr:uid="{00000000-0005-0000-0000-000077160000}"/>
    <cellStyle name="Normal 2 2 2 3 2" xfId="2442" xr:uid="{00000000-0005-0000-0000-000078160000}"/>
    <cellStyle name="Normal 2 2 2 3 2 2" xfId="2443" xr:uid="{00000000-0005-0000-0000-000079160000}"/>
    <cellStyle name="Normal 2 2 2 3 2 3" xfId="19075" xr:uid="{7C975EAE-8F42-497C-AE90-5F01914D8F0D}"/>
    <cellStyle name="Normal 2 2 2 3 3" xfId="2444" xr:uid="{00000000-0005-0000-0000-00007A160000}"/>
    <cellStyle name="Normal 2 2 2 3 3 2" xfId="2445" xr:uid="{00000000-0005-0000-0000-00007B160000}"/>
    <cellStyle name="Normal 2 2 2 3 4" xfId="2446" xr:uid="{00000000-0005-0000-0000-00007C160000}"/>
    <cellStyle name="Normal 2 2 2 3 4 2" xfId="2447" xr:uid="{00000000-0005-0000-0000-00007D160000}"/>
    <cellStyle name="Normal 2 2 2 3 5" xfId="2448" xr:uid="{00000000-0005-0000-0000-00007E160000}"/>
    <cellStyle name="Normal 2 2 2 3 5 2" xfId="2449" xr:uid="{00000000-0005-0000-0000-00007F160000}"/>
    <cellStyle name="Normal 2 2 2 3 6" xfId="2450" xr:uid="{00000000-0005-0000-0000-000080160000}"/>
    <cellStyle name="Normal 2 2 2 3 6 2" xfId="2451" xr:uid="{00000000-0005-0000-0000-000081160000}"/>
    <cellStyle name="Normal 2 2 2 3 7" xfId="2452" xr:uid="{00000000-0005-0000-0000-000082160000}"/>
    <cellStyle name="Normal 2 2 2 3 8" xfId="19074" xr:uid="{05EC1141-FDD5-4489-8DC5-0A8832EF2582}"/>
    <cellStyle name="Normal 2 2 2 4" xfId="2453" xr:uid="{00000000-0005-0000-0000-000083160000}"/>
    <cellStyle name="Normal 2 2 2 4 2" xfId="2454" xr:uid="{00000000-0005-0000-0000-000084160000}"/>
    <cellStyle name="Normal 2 2 2 4 2 2" xfId="19077" xr:uid="{A8373525-E5E6-4E2A-A375-3744419E6722}"/>
    <cellStyle name="Normal 2 2 2 4 3" xfId="19076" xr:uid="{FE4ACEEF-8783-4A56-9DB4-A6000607C9EE}"/>
    <cellStyle name="Normal 2 2 2 5" xfId="2455" xr:uid="{00000000-0005-0000-0000-000085160000}"/>
    <cellStyle name="Normal 2 2 2 5 2" xfId="2456" xr:uid="{00000000-0005-0000-0000-000086160000}"/>
    <cellStyle name="Normal 2 2 2 5 3" xfId="19078" xr:uid="{C266C73F-376F-461C-B458-C6CE487AB282}"/>
    <cellStyle name="Normal 2 2 2 6" xfId="2457" xr:uid="{00000000-0005-0000-0000-000087160000}"/>
    <cellStyle name="Normal 2 2 2 6 2" xfId="2458" xr:uid="{00000000-0005-0000-0000-000088160000}"/>
    <cellStyle name="Normal 2 2 2 6 3" xfId="19071" xr:uid="{1D6D9739-B6D1-4E69-BDA5-A3E1BB2B1F85}"/>
    <cellStyle name="Normal 2 2 2 7" xfId="2459" xr:uid="{00000000-0005-0000-0000-000089160000}"/>
    <cellStyle name="Normal 2 2 2 7 2" xfId="2460" xr:uid="{00000000-0005-0000-0000-00008A160000}"/>
    <cellStyle name="Normal 2 2 2 8" xfId="2461" xr:uid="{00000000-0005-0000-0000-00008B160000}"/>
    <cellStyle name="Normal 2 2 2 8 2" xfId="2462" xr:uid="{00000000-0005-0000-0000-00008C160000}"/>
    <cellStyle name="Normal 2 2 2 9" xfId="2463" xr:uid="{00000000-0005-0000-0000-00008D160000}"/>
    <cellStyle name="Normal 2 2 20" xfId="2464" xr:uid="{00000000-0005-0000-0000-00008E160000}"/>
    <cellStyle name="Normal 2 2 20 2" xfId="2465" xr:uid="{00000000-0005-0000-0000-00008F160000}"/>
    <cellStyle name="Normal 2 2 21" xfId="2466" xr:uid="{00000000-0005-0000-0000-000090160000}"/>
    <cellStyle name="Normal 2 2 21 2" xfId="2467" xr:uid="{00000000-0005-0000-0000-000091160000}"/>
    <cellStyle name="Normal 2 2 22" xfId="2468" xr:uid="{00000000-0005-0000-0000-000092160000}"/>
    <cellStyle name="Normal 2 2 22 2" xfId="2469" xr:uid="{00000000-0005-0000-0000-000093160000}"/>
    <cellStyle name="Normal 2 2 23" xfId="2470" xr:uid="{00000000-0005-0000-0000-000094160000}"/>
    <cellStyle name="Normal 2 2 23 2" xfId="2471" xr:uid="{00000000-0005-0000-0000-000095160000}"/>
    <cellStyle name="Normal 2 2 24" xfId="2472" xr:uid="{00000000-0005-0000-0000-000096160000}"/>
    <cellStyle name="Normal 2 2 24 2" xfId="2473" xr:uid="{00000000-0005-0000-0000-000097160000}"/>
    <cellStyle name="Normal 2 2 25" xfId="2474" xr:uid="{00000000-0005-0000-0000-000098160000}"/>
    <cellStyle name="Normal 2 2 25 10" xfId="12700" xr:uid="{00000000-0005-0000-0000-000099160000}"/>
    <cellStyle name="Normal 2 2 25 2" xfId="2475" xr:uid="{00000000-0005-0000-0000-00009A160000}"/>
    <cellStyle name="Normal 2 2 25 2 2" xfId="2476" xr:uid="{00000000-0005-0000-0000-00009B160000}"/>
    <cellStyle name="Normal 2 2 25 2 2 2" xfId="9489" xr:uid="{00000000-0005-0000-0000-00009C160000}"/>
    <cellStyle name="Normal 2 2 25 2 2 3" xfId="7894" xr:uid="{00000000-0005-0000-0000-00009D160000}"/>
    <cellStyle name="Normal 2 2 25 2 2 4" xfId="11095" xr:uid="{00000000-0005-0000-0000-00009E160000}"/>
    <cellStyle name="Normal 2 2 25 2 2 5" xfId="12702" xr:uid="{00000000-0005-0000-0000-00009F160000}"/>
    <cellStyle name="Normal 2 2 25 2 3" xfId="2477" xr:uid="{00000000-0005-0000-0000-0000A0160000}"/>
    <cellStyle name="Normal 2 2 25 2 3 2" xfId="9490" xr:uid="{00000000-0005-0000-0000-0000A1160000}"/>
    <cellStyle name="Normal 2 2 25 2 3 3" xfId="7895" xr:uid="{00000000-0005-0000-0000-0000A2160000}"/>
    <cellStyle name="Normal 2 2 25 2 3 4" xfId="11096" xr:uid="{00000000-0005-0000-0000-0000A3160000}"/>
    <cellStyle name="Normal 2 2 25 2 3 5" xfId="12703" xr:uid="{00000000-0005-0000-0000-0000A4160000}"/>
    <cellStyle name="Normal 2 2 25 2 4" xfId="2478" xr:uid="{00000000-0005-0000-0000-0000A5160000}"/>
    <cellStyle name="Normal 2 2 25 2 4 2" xfId="9491" xr:uid="{00000000-0005-0000-0000-0000A6160000}"/>
    <cellStyle name="Normal 2 2 25 2 4 3" xfId="7896" xr:uid="{00000000-0005-0000-0000-0000A7160000}"/>
    <cellStyle name="Normal 2 2 25 2 4 4" xfId="11097" xr:uid="{00000000-0005-0000-0000-0000A8160000}"/>
    <cellStyle name="Normal 2 2 25 2 4 5" xfId="12704" xr:uid="{00000000-0005-0000-0000-0000A9160000}"/>
    <cellStyle name="Normal 2 2 25 2 5" xfId="9488" xr:uid="{00000000-0005-0000-0000-0000AA160000}"/>
    <cellStyle name="Normal 2 2 25 2 6" xfId="7893" xr:uid="{00000000-0005-0000-0000-0000AB160000}"/>
    <cellStyle name="Normal 2 2 25 2 7" xfId="11094" xr:uid="{00000000-0005-0000-0000-0000AC160000}"/>
    <cellStyle name="Normal 2 2 25 2 8" xfId="12701" xr:uid="{00000000-0005-0000-0000-0000AD160000}"/>
    <cellStyle name="Normal 2 2 25 3" xfId="2479" xr:uid="{00000000-0005-0000-0000-0000AE160000}"/>
    <cellStyle name="Normal 2 2 25 3 2" xfId="2480" xr:uid="{00000000-0005-0000-0000-0000AF160000}"/>
    <cellStyle name="Normal 2 2 25 3 2 2" xfId="9493" xr:uid="{00000000-0005-0000-0000-0000B0160000}"/>
    <cellStyle name="Normal 2 2 25 3 2 3" xfId="7898" xr:uid="{00000000-0005-0000-0000-0000B1160000}"/>
    <cellStyle name="Normal 2 2 25 3 2 4" xfId="11099" xr:uid="{00000000-0005-0000-0000-0000B2160000}"/>
    <cellStyle name="Normal 2 2 25 3 2 5" xfId="12706" xr:uid="{00000000-0005-0000-0000-0000B3160000}"/>
    <cellStyle name="Normal 2 2 25 3 3" xfId="2481" xr:uid="{00000000-0005-0000-0000-0000B4160000}"/>
    <cellStyle name="Normal 2 2 25 3 3 2" xfId="9494" xr:uid="{00000000-0005-0000-0000-0000B5160000}"/>
    <cellStyle name="Normal 2 2 25 3 3 3" xfId="7899" xr:uid="{00000000-0005-0000-0000-0000B6160000}"/>
    <cellStyle name="Normal 2 2 25 3 3 4" xfId="11100" xr:uid="{00000000-0005-0000-0000-0000B7160000}"/>
    <cellStyle name="Normal 2 2 25 3 3 5" xfId="12707" xr:uid="{00000000-0005-0000-0000-0000B8160000}"/>
    <cellStyle name="Normal 2 2 25 3 4" xfId="2482" xr:uid="{00000000-0005-0000-0000-0000B9160000}"/>
    <cellStyle name="Normal 2 2 25 3 4 2" xfId="9495" xr:uid="{00000000-0005-0000-0000-0000BA160000}"/>
    <cellStyle name="Normal 2 2 25 3 4 3" xfId="7900" xr:uid="{00000000-0005-0000-0000-0000BB160000}"/>
    <cellStyle name="Normal 2 2 25 3 4 4" xfId="11101" xr:uid="{00000000-0005-0000-0000-0000BC160000}"/>
    <cellStyle name="Normal 2 2 25 3 4 5" xfId="12708" xr:uid="{00000000-0005-0000-0000-0000BD160000}"/>
    <cellStyle name="Normal 2 2 25 3 5" xfId="9492" xr:uid="{00000000-0005-0000-0000-0000BE160000}"/>
    <cellStyle name="Normal 2 2 25 3 6" xfId="7897" xr:uid="{00000000-0005-0000-0000-0000BF160000}"/>
    <cellStyle name="Normal 2 2 25 3 7" xfId="11098" xr:uid="{00000000-0005-0000-0000-0000C0160000}"/>
    <cellStyle name="Normal 2 2 25 3 8" xfId="12705" xr:uid="{00000000-0005-0000-0000-0000C1160000}"/>
    <cellStyle name="Normal 2 2 25 4" xfId="2483" xr:uid="{00000000-0005-0000-0000-0000C2160000}"/>
    <cellStyle name="Normal 2 2 25 4 2" xfId="9496" xr:uid="{00000000-0005-0000-0000-0000C3160000}"/>
    <cellStyle name="Normal 2 2 25 4 3" xfId="7901" xr:uid="{00000000-0005-0000-0000-0000C4160000}"/>
    <cellStyle name="Normal 2 2 25 4 4" xfId="11102" xr:uid="{00000000-0005-0000-0000-0000C5160000}"/>
    <cellStyle name="Normal 2 2 25 4 5" xfId="12709" xr:uid="{00000000-0005-0000-0000-0000C6160000}"/>
    <cellStyle name="Normal 2 2 25 5" xfId="2484" xr:uid="{00000000-0005-0000-0000-0000C7160000}"/>
    <cellStyle name="Normal 2 2 25 5 2" xfId="9497" xr:uid="{00000000-0005-0000-0000-0000C8160000}"/>
    <cellStyle name="Normal 2 2 25 5 3" xfId="7902" xr:uid="{00000000-0005-0000-0000-0000C9160000}"/>
    <cellStyle name="Normal 2 2 25 5 4" xfId="11103" xr:uid="{00000000-0005-0000-0000-0000CA160000}"/>
    <cellStyle name="Normal 2 2 25 5 5" xfId="12710" xr:uid="{00000000-0005-0000-0000-0000CB160000}"/>
    <cellStyle name="Normal 2 2 25 6" xfId="2485" xr:uid="{00000000-0005-0000-0000-0000CC160000}"/>
    <cellStyle name="Normal 2 2 25 6 2" xfId="9498" xr:uid="{00000000-0005-0000-0000-0000CD160000}"/>
    <cellStyle name="Normal 2 2 25 6 3" xfId="7903" xr:uid="{00000000-0005-0000-0000-0000CE160000}"/>
    <cellStyle name="Normal 2 2 25 6 4" xfId="11104" xr:uid="{00000000-0005-0000-0000-0000CF160000}"/>
    <cellStyle name="Normal 2 2 25 6 5" xfId="12711" xr:uid="{00000000-0005-0000-0000-0000D0160000}"/>
    <cellStyle name="Normal 2 2 25 7" xfId="9487" xr:uid="{00000000-0005-0000-0000-0000D1160000}"/>
    <cellStyle name="Normal 2 2 25 8" xfId="7892" xr:uid="{00000000-0005-0000-0000-0000D2160000}"/>
    <cellStyle name="Normal 2 2 25 9" xfId="11093" xr:uid="{00000000-0005-0000-0000-0000D3160000}"/>
    <cellStyle name="Normal 2 2 26" xfId="2486" xr:uid="{00000000-0005-0000-0000-0000D4160000}"/>
    <cellStyle name="Normal 2 2 27" xfId="2487" xr:uid="{00000000-0005-0000-0000-0000D5160000}"/>
    <cellStyle name="Normal 2 2 28" xfId="4895" xr:uid="{00000000-0005-0000-0000-0000D6160000}"/>
    <cellStyle name="Normal 2 2 29" xfId="10559" xr:uid="{00000000-0005-0000-0000-0000D7160000}"/>
    <cellStyle name="Normal 2 2 3" xfId="2488" xr:uid="{00000000-0005-0000-0000-0000D8160000}"/>
    <cellStyle name="Normal 2 2 3 2" xfId="2489" xr:uid="{00000000-0005-0000-0000-0000D9160000}"/>
    <cellStyle name="Normal 2 2 3 3" xfId="19079" xr:uid="{8A6FF9CA-82ED-4A54-B7A1-BCE7B7E59D4C}"/>
    <cellStyle name="Normal 2 2 4" xfId="2490" xr:uid="{00000000-0005-0000-0000-0000DA160000}"/>
    <cellStyle name="Normal 2 2 4 2" xfId="2491" xr:uid="{00000000-0005-0000-0000-0000DB160000}"/>
    <cellStyle name="Normal 2 2 4 3" xfId="19080" xr:uid="{A389E252-5AD6-405F-881E-4DF8DA876CDC}"/>
    <cellStyle name="Normal 2 2 5" xfId="2492" xr:uid="{00000000-0005-0000-0000-0000DC160000}"/>
    <cellStyle name="Normal 2 2 5 2" xfId="2493" xr:uid="{00000000-0005-0000-0000-0000DD160000}"/>
    <cellStyle name="Normal 2 2 5 3" xfId="19081" xr:uid="{850563EC-A26E-4E05-A8F8-4836A71EE411}"/>
    <cellStyle name="Normal 2 2 6" xfId="2494" xr:uid="{00000000-0005-0000-0000-0000DE160000}"/>
    <cellStyle name="Normal 2 2 6 2" xfId="2495" xr:uid="{00000000-0005-0000-0000-0000DF160000}"/>
    <cellStyle name="Normal 2 2 6 3" xfId="19070" xr:uid="{EF8024C5-9C8A-4BB4-AB91-1D7296476634}"/>
    <cellStyle name="Normal 2 2 7" xfId="2496" xr:uid="{00000000-0005-0000-0000-0000E0160000}"/>
    <cellStyle name="Normal 2 2 7 2" xfId="2497" xr:uid="{00000000-0005-0000-0000-0000E1160000}"/>
    <cellStyle name="Normal 2 2 7 3" xfId="15415" xr:uid="{2D3ADFAB-51E6-40F4-BB04-8C11E0494D8B}"/>
    <cellStyle name="Normal 2 2 8" xfId="2498" xr:uid="{00000000-0005-0000-0000-0000E2160000}"/>
    <cellStyle name="Normal 2 2 8 2" xfId="2499" xr:uid="{00000000-0005-0000-0000-0000E3160000}"/>
    <cellStyle name="Normal 2 2 9" xfId="2500" xr:uid="{00000000-0005-0000-0000-0000E4160000}"/>
    <cellStyle name="Normal 2 2 9 2" xfId="2501" xr:uid="{00000000-0005-0000-0000-0000E5160000}"/>
    <cellStyle name="Normal 2 20" xfId="19082" xr:uid="{77FAECF3-5500-4E99-A44A-8E094D923DCF}"/>
    <cellStyle name="Normal 2 20 2" xfId="19083" xr:uid="{D9DDCF8B-84BD-4DA8-9812-4418744975B9}"/>
    <cellStyle name="Normal 2 21" xfId="19084" xr:uid="{33298C79-52FC-4407-B2BF-CB625C68C720}"/>
    <cellStyle name="Normal 2 21 2" xfId="19085" xr:uid="{34F2C99E-317A-41F3-B315-A996671946A6}"/>
    <cellStyle name="Normal 2 22" xfId="19086" xr:uid="{543F937A-E3C9-4707-B4D1-3F74F5540BC1}"/>
    <cellStyle name="Normal 2 22 2" xfId="19087" xr:uid="{917A44B5-42DA-4D73-96F7-A2E3DFCB27BD}"/>
    <cellStyle name="Normal 2 23" xfId="19088" xr:uid="{81C2103E-1B7F-4E43-82ED-A13C29A5D65D}"/>
    <cellStyle name="Normal 2 23 2" xfId="19089" xr:uid="{89D33410-2708-4FBE-A1F0-2135F6D41345}"/>
    <cellStyle name="Normal 2 24" xfId="19090" xr:uid="{CD998F9D-8D2F-4556-9A62-DFFA8EAA1315}"/>
    <cellStyle name="Normal 2 24 2" xfId="19091" xr:uid="{2F9F8306-8C57-402B-9960-FE7830B4A5EC}"/>
    <cellStyle name="Normal 2 25" xfId="19092" xr:uid="{77ACC973-237F-420F-BBC8-FFD15B1D4615}"/>
    <cellStyle name="Normal 2 25 2" xfId="19093" xr:uid="{D3C2C1A2-60AD-48BA-B3EC-62FE1548FF92}"/>
    <cellStyle name="Normal 2 26" xfId="19094" xr:uid="{4A908A28-86AD-4AA3-AD81-89A0AC12B5F1}"/>
    <cellStyle name="Normal 2 26 2" xfId="19095" xr:uid="{F39BF5AE-B212-48E5-B9E8-736C0D718334}"/>
    <cellStyle name="Normal 2 27" xfId="19096" xr:uid="{053FB462-A046-4902-918C-333429508206}"/>
    <cellStyle name="Normal 2 27 2" xfId="19097" xr:uid="{86FF212F-4EFA-4E50-B68F-4A77F48986D8}"/>
    <cellStyle name="Normal 2 28" xfId="19098" xr:uid="{416E05B1-4B77-4651-A5EC-E11AB6D23ABE}"/>
    <cellStyle name="Normal 2 28 2" xfId="19099" xr:uid="{91909CE2-B876-42A9-BCB2-476B01C8029D}"/>
    <cellStyle name="Normal 2 29" xfId="19100" xr:uid="{731C5935-1835-4DB0-B120-805A522F4B5F}"/>
    <cellStyle name="Normal 2 29 2" xfId="19101" xr:uid="{9B5AFCAC-D853-4178-A3B8-C238A17C03B4}"/>
    <cellStyle name="Normal 2 3" xfId="2502" xr:uid="{00000000-0005-0000-0000-0000E6160000}"/>
    <cellStyle name="Normal 2 3 10" xfId="15197" xr:uid="{0DC03E4D-2C36-4847-8ED8-EB72B413C30B}"/>
    <cellStyle name="Normal 2 3 2" xfId="2503" xr:uid="{00000000-0005-0000-0000-0000E7160000}"/>
    <cellStyle name="Normal 2 3 2 2" xfId="2504" xr:uid="{00000000-0005-0000-0000-0000E8160000}"/>
    <cellStyle name="Normal 2 3 2 2 2" xfId="19103" xr:uid="{C1EACF26-BC72-4CC2-B8A4-27A30965EB75}"/>
    <cellStyle name="Normal 2 3 2 2 3" xfId="19102" xr:uid="{7C06B2E8-C083-4AAB-AA0E-5BE9896F429B}"/>
    <cellStyle name="Normal 2 3 2 3" xfId="19104" xr:uid="{B6680256-502D-4991-9B1B-FCB4786A2A83}"/>
    <cellStyle name="Normal 2 3 3" xfId="2505" xr:uid="{00000000-0005-0000-0000-0000E9160000}"/>
    <cellStyle name="Normal 2 3 3 2" xfId="2506" xr:uid="{00000000-0005-0000-0000-0000EA160000}"/>
    <cellStyle name="Normal 2 3 3 3" xfId="19105" xr:uid="{3F362CDA-1256-43D3-A5A0-DB0A7E11C0B7}"/>
    <cellStyle name="Normal 2 3 4" xfId="2507" xr:uid="{00000000-0005-0000-0000-0000EB160000}"/>
    <cellStyle name="Normal 2 3 4 2" xfId="2508" xr:uid="{00000000-0005-0000-0000-0000EC160000}"/>
    <cellStyle name="Normal 2 3 4 3" xfId="19106" xr:uid="{5CE850BA-204E-4C60-8F2D-426DDB0686DA}"/>
    <cellStyle name="Normal 2 3 5" xfId="2509" xr:uid="{00000000-0005-0000-0000-0000ED160000}"/>
    <cellStyle name="Normal 2 3 5 2" xfId="2510" xr:uid="{00000000-0005-0000-0000-0000EE160000}"/>
    <cellStyle name="Normal 2 3 5 3" xfId="19107" xr:uid="{6B184503-BE14-4F46-A0F0-B17EE346D1FC}"/>
    <cellStyle name="Normal 2 3 6" xfId="2511" xr:uid="{00000000-0005-0000-0000-0000EF160000}"/>
    <cellStyle name="Normal 2 3 6 2" xfId="2512" xr:uid="{00000000-0005-0000-0000-0000F0160000}"/>
    <cellStyle name="Normal 2 3 7" xfId="2513" xr:uid="{00000000-0005-0000-0000-0000F1160000}"/>
    <cellStyle name="Normal 2 3 7 2" xfId="2514" xr:uid="{00000000-0005-0000-0000-0000F2160000}"/>
    <cellStyle name="Normal 2 3 8" xfId="2515" xr:uid="{00000000-0005-0000-0000-0000F3160000}"/>
    <cellStyle name="Normal 2 3 9" xfId="5065" xr:uid="{00000000-0005-0000-0000-0000F4160000}"/>
    <cellStyle name="Normal 2 30" xfId="19108" xr:uid="{B6E4DF1A-C58C-40AD-B2AF-2B174CC794D1}"/>
    <cellStyle name="Normal 2 30 2" xfId="19109" xr:uid="{F46A7F65-752C-464D-B80D-47C9EE4073AA}"/>
    <cellStyle name="Normal 2 31" xfId="19110" xr:uid="{28AE052A-F11D-47D8-9E5D-EF8E6AAB3378}"/>
    <cellStyle name="Normal 2 31 2" xfId="19111" xr:uid="{07E1BA4F-DE7D-44C4-80A4-F475E9C3856D}"/>
    <cellStyle name="Normal 2 32" xfId="19112" xr:uid="{D53A940E-0851-45FB-8BB3-6C86F7189A26}"/>
    <cellStyle name="Normal 2 32 2" xfId="19113" xr:uid="{6D152CB5-AD1D-4223-9BCC-A3F4D2203B62}"/>
    <cellStyle name="Normal 2 33" xfId="19114" xr:uid="{F0ADD902-DF1C-49DE-8005-315B55DE3DFE}"/>
    <cellStyle name="Normal 2 33 2" xfId="19115" xr:uid="{7A18D56A-D81C-4BE0-946B-CEFAEDA0B130}"/>
    <cellStyle name="Normal 2 34" xfId="19116" xr:uid="{F8C2B99A-1453-4C93-A7D2-ACB978F0B5C1}"/>
    <cellStyle name="Normal 2 34 2" xfId="19117" xr:uid="{8AB988DD-18D5-4A01-AE21-254ACFD529B0}"/>
    <cellStyle name="Normal 2 35" xfId="19118" xr:uid="{E0C34924-4864-4A49-936E-502BF3736A58}"/>
    <cellStyle name="Normal 2 35 2" xfId="19119" xr:uid="{129BE21A-C199-4E83-A5BC-1B6CBA88C433}"/>
    <cellStyle name="Normal 2 36" xfId="19120" xr:uid="{234A1EB0-7CF3-4BC7-AB72-10066B879975}"/>
    <cellStyle name="Normal 2 37" xfId="15311" xr:uid="{64F3DCF9-B37B-43B8-A8D5-1BD697585B18}"/>
    <cellStyle name="Normal 2 38" xfId="15185" xr:uid="{F1A28337-5843-47BC-AE4D-3391CFACA8E9}"/>
    <cellStyle name="Normal 2 4" xfId="2516" xr:uid="{00000000-0005-0000-0000-0000F5160000}"/>
    <cellStyle name="Normal 2 4 2" xfId="2517" xr:uid="{00000000-0005-0000-0000-0000F6160000}"/>
    <cellStyle name="Normal 2 4 2 2" xfId="7074" xr:uid="{00000000-0005-0000-0000-0000F7160000}"/>
    <cellStyle name="Normal 2 4 2 2 2" xfId="19122" xr:uid="{89E23F4C-151E-43B5-AF9A-B125E45C28EB}"/>
    <cellStyle name="Normal 2 4 2 2 3" xfId="19121" xr:uid="{12C41055-A20D-49F6-8145-3FFFD31C2A29}"/>
    <cellStyle name="Normal 2 4 2 3" xfId="19123" xr:uid="{5289A9A2-79F5-4E9D-B389-D58B30A936E5}"/>
    <cellStyle name="Normal 2 4 3" xfId="5066" xr:uid="{00000000-0005-0000-0000-0000F8160000}"/>
    <cellStyle name="Normal 2 4 3 2" xfId="7073" xr:uid="{00000000-0005-0000-0000-0000F9160000}"/>
    <cellStyle name="Normal 2 4 4" xfId="19124" xr:uid="{0A99853B-5DD0-457A-927B-32D9AF8073E6}"/>
    <cellStyle name="Normal 2 4 5" xfId="19125" xr:uid="{FFCB84EF-44DB-4D20-BAAA-6FB8C7820430}"/>
    <cellStyle name="Normal 2 5" xfId="2518" xr:uid="{00000000-0005-0000-0000-0000FA160000}"/>
    <cellStyle name="Normal 2 5 2" xfId="2519" xr:uid="{00000000-0005-0000-0000-0000FB160000}"/>
    <cellStyle name="Normal 2 5 2 2" xfId="19127" xr:uid="{A64E5481-6345-453B-BCE6-5A6284911F83}"/>
    <cellStyle name="Normal 2 5 2 2 2" xfId="19128" xr:uid="{F819A804-DF3A-4D76-8138-DB65233CD0CA}"/>
    <cellStyle name="Normal 2 5 2 3" xfId="19129" xr:uid="{2A7B8174-9A5F-45F2-A295-F6BBBD7FF9B5}"/>
    <cellStyle name="Normal 2 5 2 4" xfId="19126" xr:uid="{1D20AA33-C6D1-4B59-80A0-621E5DEB6256}"/>
    <cellStyle name="Normal 2 5 3" xfId="2520" xr:uid="{00000000-0005-0000-0000-0000FC160000}"/>
    <cellStyle name="Normal 2 5 3 2" xfId="19130" xr:uid="{D0A694DB-D08F-4B88-A360-D7C37AD54E2D}"/>
    <cellStyle name="Normal 2 5 4" xfId="5067" xr:uid="{00000000-0005-0000-0000-0000FD160000}"/>
    <cellStyle name="Normal 2 5 4 2" xfId="9499" xr:uid="{00000000-0005-0000-0000-0000FE160000}"/>
    <cellStyle name="Normal 2 5 4 3" xfId="7418" xr:uid="{00000000-0005-0000-0000-0000FF160000}"/>
    <cellStyle name="Normal 2 5 4 4" xfId="19131" xr:uid="{BD91683B-D797-43C4-BB1C-68BA1415AC30}"/>
    <cellStyle name="Normal 2 5 5" xfId="7904" xr:uid="{00000000-0005-0000-0000-000000170000}"/>
    <cellStyle name="Normal 2 5 6" xfId="11105" xr:uid="{00000000-0005-0000-0000-000001170000}"/>
    <cellStyle name="Normal 2 5 7" xfId="12712" xr:uid="{00000000-0005-0000-0000-000002170000}"/>
    <cellStyle name="Normal 2 6" xfId="2521" xr:uid="{00000000-0005-0000-0000-000003170000}"/>
    <cellStyle name="Normal 2 6 2" xfId="2522" xr:uid="{00000000-0005-0000-0000-000004170000}"/>
    <cellStyle name="Normal 2 6 2 2" xfId="19134" xr:uid="{F3E724B0-C2DF-4CFA-BC7F-6209362226A7}"/>
    <cellStyle name="Normal 2 6 2 2 2" xfId="19135" xr:uid="{86CD10E9-933D-47DE-9531-B1F892FE2A0B}"/>
    <cellStyle name="Normal 2 6 2 3" xfId="19136" xr:uid="{56174912-D69D-4E1A-8C12-E189598E4C7C}"/>
    <cellStyle name="Normal 2 6 2 4" xfId="19137" xr:uid="{5EFABDD6-5AED-43D3-AAD4-A8081CCCDF90}"/>
    <cellStyle name="Normal 2 6 2 5" xfId="19133" xr:uid="{E40EE69D-C2BE-4E09-8A2E-1B2E6018206D}"/>
    <cellStyle name="Normal 2 6 3" xfId="5068" xr:uid="{00000000-0005-0000-0000-000005170000}"/>
    <cellStyle name="Normal 2 6 3 2" xfId="19138" xr:uid="{05A95BB1-3C0E-4339-92B4-31F460F79C28}"/>
    <cellStyle name="Normal 2 6 4" xfId="19139" xr:uid="{1BF0A03D-0BDF-4EEB-8503-2D6C8DE0271B}"/>
    <cellStyle name="Normal 2 6 5" xfId="19132" xr:uid="{82DCFB55-2599-480C-A507-E0DE31942BAB}"/>
    <cellStyle name="Normal 2 7" xfId="2523" xr:uid="{00000000-0005-0000-0000-000006170000}"/>
    <cellStyle name="Normal 2 7 2" xfId="2524" xr:uid="{00000000-0005-0000-0000-000007170000}"/>
    <cellStyle name="Normal 2 7 2 2" xfId="19142" xr:uid="{4709911A-7902-49EE-BA19-C1206E611313}"/>
    <cellStyle name="Normal 2 7 2 3" xfId="19141" xr:uid="{423A1A1A-A677-4E76-8424-389DC81232F9}"/>
    <cellStyle name="Normal 2 7 3" xfId="2525" xr:uid="{00000000-0005-0000-0000-000008170000}"/>
    <cellStyle name="Normal 2 7 3 2" xfId="19143" xr:uid="{EDAB89EB-307F-45F8-862B-F7011D828D05}"/>
    <cellStyle name="Normal 2 7 4" xfId="19140" xr:uid="{E3B5F3B2-E43A-49F4-A739-EEC1889C459B}"/>
    <cellStyle name="Normal 2 8" xfId="2526" xr:uid="{00000000-0005-0000-0000-000009170000}"/>
    <cellStyle name="Normal 2 8 2" xfId="19145" xr:uid="{8D0FCE00-05ED-425A-A31A-1667A0AFB86B}"/>
    <cellStyle name="Normal 2 8 3" xfId="19146" xr:uid="{B232A48A-317B-48ED-B54A-803DA60D9E9E}"/>
    <cellStyle name="Normal 2 8 4" xfId="19144" xr:uid="{F820CB4F-64B0-4EEF-9816-68F80384E377}"/>
    <cellStyle name="Normal 2 9" xfId="4880" xr:uid="{00000000-0005-0000-0000-00000A170000}"/>
    <cellStyle name="Normal 2 9 2" xfId="4886" xr:uid="{00000000-0005-0000-0000-00000B170000}"/>
    <cellStyle name="Normal 2 9 2 2" xfId="19148" xr:uid="{C7C5A302-DE5B-4DC9-A5C5-8A34FA88414F}"/>
    <cellStyle name="Normal 2 9 3" xfId="19147" xr:uid="{7859144B-7DC9-4B40-9A64-E1F0A484E0CE}"/>
    <cellStyle name="Normal 2_Base Arquivos PA 2008_OEI_V4" xfId="2527" xr:uid="{00000000-0005-0000-0000-00000C170000}"/>
    <cellStyle name="Normal 20" xfId="154" xr:uid="{00000000-0005-0000-0000-00000D170000}"/>
    <cellStyle name="Normal 20 2" xfId="2529" xr:uid="{00000000-0005-0000-0000-00000E170000}"/>
    <cellStyle name="Normal 20 2 10" xfId="7905" xr:uid="{00000000-0005-0000-0000-00000F170000}"/>
    <cellStyle name="Normal 20 2 11" xfId="11106" xr:uid="{00000000-0005-0000-0000-000010170000}"/>
    <cellStyle name="Normal 20 2 12" xfId="12713" xr:uid="{00000000-0005-0000-0000-000011170000}"/>
    <cellStyle name="Normal 20 2 2" xfId="2530" xr:uid="{00000000-0005-0000-0000-000012170000}"/>
    <cellStyle name="Normal 20 2 2 2" xfId="2531" xr:uid="{00000000-0005-0000-0000-000013170000}"/>
    <cellStyle name="Normal 20 2 2 2 2" xfId="2532" xr:uid="{00000000-0005-0000-0000-000014170000}"/>
    <cellStyle name="Normal 20 2 2 2 2 2" xfId="2533" xr:uid="{00000000-0005-0000-0000-000015170000}"/>
    <cellStyle name="Normal 20 2 2 2 2 2 2" xfId="9502" xr:uid="{00000000-0005-0000-0000-000016170000}"/>
    <cellStyle name="Normal 20 2 2 2 2 2 3" xfId="7907" xr:uid="{00000000-0005-0000-0000-000017170000}"/>
    <cellStyle name="Normal 20 2 2 2 2 2 4" xfId="11108" xr:uid="{00000000-0005-0000-0000-000018170000}"/>
    <cellStyle name="Normal 20 2 2 2 2 2 5" xfId="12715" xr:uid="{00000000-0005-0000-0000-000019170000}"/>
    <cellStyle name="Normal 20 2 2 2 2 3" xfId="2534" xr:uid="{00000000-0005-0000-0000-00001A170000}"/>
    <cellStyle name="Normal 20 2 2 2 2 3 2" xfId="9503" xr:uid="{00000000-0005-0000-0000-00001B170000}"/>
    <cellStyle name="Normal 20 2 2 2 2 3 3" xfId="7908" xr:uid="{00000000-0005-0000-0000-00001C170000}"/>
    <cellStyle name="Normal 20 2 2 2 2 3 4" xfId="11109" xr:uid="{00000000-0005-0000-0000-00001D170000}"/>
    <cellStyle name="Normal 20 2 2 2 2 3 5" xfId="12716" xr:uid="{00000000-0005-0000-0000-00001E170000}"/>
    <cellStyle name="Normal 20 2 2 2 2 4" xfId="2535" xr:uid="{00000000-0005-0000-0000-00001F170000}"/>
    <cellStyle name="Normal 20 2 2 2 2 4 2" xfId="9504" xr:uid="{00000000-0005-0000-0000-000020170000}"/>
    <cellStyle name="Normal 20 2 2 2 2 4 3" xfId="7909" xr:uid="{00000000-0005-0000-0000-000021170000}"/>
    <cellStyle name="Normal 20 2 2 2 2 4 4" xfId="11110" xr:uid="{00000000-0005-0000-0000-000022170000}"/>
    <cellStyle name="Normal 20 2 2 2 2 4 5" xfId="12717" xr:uid="{00000000-0005-0000-0000-000023170000}"/>
    <cellStyle name="Normal 20 2 2 2 3" xfId="2536" xr:uid="{00000000-0005-0000-0000-000024170000}"/>
    <cellStyle name="Normal 20 2 2 2 4" xfId="2537" xr:uid="{00000000-0005-0000-0000-000025170000}"/>
    <cellStyle name="Normal 20 2 2 2 5" xfId="9501" xr:uid="{00000000-0005-0000-0000-000026170000}"/>
    <cellStyle name="Normal 20 2 2 2 6" xfId="7906" xr:uid="{00000000-0005-0000-0000-000027170000}"/>
    <cellStyle name="Normal 20 2 2 2 7" xfId="11107" xr:uid="{00000000-0005-0000-0000-000028170000}"/>
    <cellStyle name="Normal 20 2 2 2 8" xfId="12714" xr:uid="{00000000-0005-0000-0000-000029170000}"/>
    <cellStyle name="Normal 20 2 2 3" xfId="2538" xr:uid="{00000000-0005-0000-0000-00002A170000}"/>
    <cellStyle name="Normal 20 2 2 3 2" xfId="2539" xr:uid="{00000000-0005-0000-0000-00002B170000}"/>
    <cellStyle name="Normal 20 2 2 3 2 2" xfId="9506" xr:uid="{00000000-0005-0000-0000-00002C170000}"/>
    <cellStyle name="Normal 20 2 2 3 2 3" xfId="7911" xr:uid="{00000000-0005-0000-0000-00002D170000}"/>
    <cellStyle name="Normal 20 2 2 3 2 4" xfId="11112" xr:uid="{00000000-0005-0000-0000-00002E170000}"/>
    <cellStyle name="Normal 20 2 2 3 2 5" xfId="12719" xr:uid="{00000000-0005-0000-0000-00002F170000}"/>
    <cellStyle name="Normal 20 2 2 3 3" xfId="2540" xr:uid="{00000000-0005-0000-0000-000030170000}"/>
    <cellStyle name="Normal 20 2 2 3 3 2" xfId="9507" xr:uid="{00000000-0005-0000-0000-000031170000}"/>
    <cellStyle name="Normal 20 2 2 3 3 3" xfId="7912" xr:uid="{00000000-0005-0000-0000-000032170000}"/>
    <cellStyle name="Normal 20 2 2 3 3 4" xfId="11113" xr:uid="{00000000-0005-0000-0000-000033170000}"/>
    <cellStyle name="Normal 20 2 2 3 3 5" xfId="12720" xr:uid="{00000000-0005-0000-0000-000034170000}"/>
    <cellStyle name="Normal 20 2 2 3 4" xfId="2541" xr:uid="{00000000-0005-0000-0000-000035170000}"/>
    <cellStyle name="Normal 20 2 2 3 4 2" xfId="9508" xr:uid="{00000000-0005-0000-0000-000036170000}"/>
    <cellStyle name="Normal 20 2 2 3 4 3" xfId="7913" xr:uid="{00000000-0005-0000-0000-000037170000}"/>
    <cellStyle name="Normal 20 2 2 3 4 4" xfId="11114" xr:uid="{00000000-0005-0000-0000-000038170000}"/>
    <cellStyle name="Normal 20 2 2 3 4 5" xfId="12721" xr:uid="{00000000-0005-0000-0000-000039170000}"/>
    <cellStyle name="Normal 20 2 2 3 5" xfId="9505" xr:uid="{00000000-0005-0000-0000-00003A170000}"/>
    <cellStyle name="Normal 20 2 2 3 6" xfId="7910" xr:uid="{00000000-0005-0000-0000-00003B170000}"/>
    <cellStyle name="Normal 20 2 2 3 7" xfId="11111" xr:uid="{00000000-0005-0000-0000-00003C170000}"/>
    <cellStyle name="Normal 20 2 2 3 8" xfId="12718" xr:uid="{00000000-0005-0000-0000-00003D170000}"/>
    <cellStyle name="Normal 20 2 2 4" xfId="2542" xr:uid="{00000000-0005-0000-0000-00003E170000}"/>
    <cellStyle name="Normal 20 2 2 4 2" xfId="2543" xr:uid="{00000000-0005-0000-0000-00003F170000}"/>
    <cellStyle name="Normal 20 2 2 4 2 2" xfId="9510" xr:uid="{00000000-0005-0000-0000-000040170000}"/>
    <cellStyle name="Normal 20 2 2 4 2 3" xfId="7915" xr:uid="{00000000-0005-0000-0000-000041170000}"/>
    <cellStyle name="Normal 20 2 2 4 2 4" xfId="11116" xr:uid="{00000000-0005-0000-0000-000042170000}"/>
    <cellStyle name="Normal 20 2 2 4 2 5" xfId="12723" xr:uid="{00000000-0005-0000-0000-000043170000}"/>
    <cellStyle name="Normal 20 2 2 4 3" xfId="2544" xr:uid="{00000000-0005-0000-0000-000044170000}"/>
    <cellStyle name="Normal 20 2 2 4 3 2" xfId="9511" xr:uid="{00000000-0005-0000-0000-000045170000}"/>
    <cellStyle name="Normal 20 2 2 4 3 3" xfId="7916" xr:uid="{00000000-0005-0000-0000-000046170000}"/>
    <cellStyle name="Normal 20 2 2 4 3 4" xfId="11117" xr:uid="{00000000-0005-0000-0000-000047170000}"/>
    <cellStyle name="Normal 20 2 2 4 3 5" xfId="12724" xr:uid="{00000000-0005-0000-0000-000048170000}"/>
    <cellStyle name="Normal 20 2 2 4 4" xfId="2545" xr:uid="{00000000-0005-0000-0000-000049170000}"/>
    <cellStyle name="Normal 20 2 2 4 4 2" xfId="9512" xr:uid="{00000000-0005-0000-0000-00004A170000}"/>
    <cellStyle name="Normal 20 2 2 4 4 3" xfId="7917" xr:uid="{00000000-0005-0000-0000-00004B170000}"/>
    <cellStyle name="Normal 20 2 2 4 4 4" xfId="11118" xr:uid="{00000000-0005-0000-0000-00004C170000}"/>
    <cellStyle name="Normal 20 2 2 4 4 5" xfId="12725" xr:uid="{00000000-0005-0000-0000-00004D170000}"/>
    <cellStyle name="Normal 20 2 2 4 5" xfId="9509" xr:uid="{00000000-0005-0000-0000-00004E170000}"/>
    <cellStyle name="Normal 20 2 2 4 6" xfId="7914" xr:uid="{00000000-0005-0000-0000-00004F170000}"/>
    <cellStyle name="Normal 20 2 2 4 7" xfId="11115" xr:uid="{00000000-0005-0000-0000-000050170000}"/>
    <cellStyle name="Normal 20 2 2 4 8" xfId="12722" xr:uid="{00000000-0005-0000-0000-000051170000}"/>
    <cellStyle name="Normal 20 2 2 5" xfId="2546" xr:uid="{00000000-0005-0000-0000-000052170000}"/>
    <cellStyle name="Normal 20 2 2 5 2" xfId="9513" xr:uid="{00000000-0005-0000-0000-000053170000}"/>
    <cellStyle name="Normal 20 2 2 5 3" xfId="7918" xr:uid="{00000000-0005-0000-0000-000054170000}"/>
    <cellStyle name="Normal 20 2 2 5 4" xfId="11119" xr:uid="{00000000-0005-0000-0000-000055170000}"/>
    <cellStyle name="Normal 20 2 2 5 5" xfId="12726" xr:uid="{00000000-0005-0000-0000-000056170000}"/>
    <cellStyle name="Normal 20 2 2 6" xfId="2547" xr:uid="{00000000-0005-0000-0000-000057170000}"/>
    <cellStyle name="Normal 20 2 2 6 2" xfId="9514" xr:uid="{00000000-0005-0000-0000-000058170000}"/>
    <cellStyle name="Normal 20 2 2 6 3" xfId="7919" xr:uid="{00000000-0005-0000-0000-000059170000}"/>
    <cellStyle name="Normal 20 2 2 6 4" xfId="11120" xr:uid="{00000000-0005-0000-0000-00005A170000}"/>
    <cellStyle name="Normal 20 2 2 6 5" xfId="12727" xr:uid="{00000000-0005-0000-0000-00005B170000}"/>
    <cellStyle name="Normal 20 2 2 7" xfId="2548" xr:uid="{00000000-0005-0000-0000-00005C170000}"/>
    <cellStyle name="Normal 20 2 2 7 2" xfId="9515" xr:uid="{00000000-0005-0000-0000-00005D170000}"/>
    <cellStyle name="Normal 20 2 2 7 3" xfId="7920" xr:uid="{00000000-0005-0000-0000-00005E170000}"/>
    <cellStyle name="Normal 20 2 2 7 4" xfId="11121" xr:uid="{00000000-0005-0000-0000-00005F170000}"/>
    <cellStyle name="Normal 20 2 2 7 5" xfId="12728" xr:uid="{00000000-0005-0000-0000-000060170000}"/>
    <cellStyle name="Normal 20 2 3" xfId="2549" xr:uid="{00000000-0005-0000-0000-000061170000}"/>
    <cellStyle name="Normal 20 2 3 2" xfId="2550" xr:uid="{00000000-0005-0000-0000-000062170000}"/>
    <cellStyle name="Normal 20 2 3 2 2" xfId="9517" xr:uid="{00000000-0005-0000-0000-000063170000}"/>
    <cellStyle name="Normal 20 2 3 2 3" xfId="7922" xr:uid="{00000000-0005-0000-0000-000064170000}"/>
    <cellStyle name="Normal 20 2 3 2 4" xfId="11123" xr:uid="{00000000-0005-0000-0000-000065170000}"/>
    <cellStyle name="Normal 20 2 3 2 5" xfId="12730" xr:uid="{00000000-0005-0000-0000-000066170000}"/>
    <cellStyle name="Normal 20 2 3 3" xfId="2551" xr:uid="{00000000-0005-0000-0000-000067170000}"/>
    <cellStyle name="Normal 20 2 3 3 2" xfId="9518" xr:uid="{00000000-0005-0000-0000-000068170000}"/>
    <cellStyle name="Normal 20 2 3 3 3" xfId="7923" xr:uid="{00000000-0005-0000-0000-000069170000}"/>
    <cellStyle name="Normal 20 2 3 3 4" xfId="11124" xr:uid="{00000000-0005-0000-0000-00006A170000}"/>
    <cellStyle name="Normal 20 2 3 3 5" xfId="12731" xr:uid="{00000000-0005-0000-0000-00006B170000}"/>
    <cellStyle name="Normal 20 2 3 4" xfId="2552" xr:uid="{00000000-0005-0000-0000-00006C170000}"/>
    <cellStyle name="Normal 20 2 3 4 2" xfId="9519" xr:uid="{00000000-0005-0000-0000-00006D170000}"/>
    <cellStyle name="Normal 20 2 3 4 3" xfId="7924" xr:uid="{00000000-0005-0000-0000-00006E170000}"/>
    <cellStyle name="Normal 20 2 3 4 4" xfId="11125" xr:uid="{00000000-0005-0000-0000-00006F170000}"/>
    <cellStyle name="Normal 20 2 3 4 5" xfId="12732" xr:uid="{00000000-0005-0000-0000-000070170000}"/>
    <cellStyle name="Normal 20 2 3 5" xfId="9516" xr:uid="{00000000-0005-0000-0000-000071170000}"/>
    <cellStyle name="Normal 20 2 3 6" xfId="7921" xr:uid="{00000000-0005-0000-0000-000072170000}"/>
    <cellStyle name="Normal 20 2 3 7" xfId="11122" xr:uid="{00000000-0005-0000-0000-000073170000}"/>
    <cellStyle name="Normal 20 2 3 8" xfId="12729" xr:uid="{00000000-0005-0000-0000-000074170000}"/>
    <cellStyle name="Normal 20 2 4" xfId="2553" xr:uid="{00000000-0005-0000-0000-000075170000}"/>
    <cellStyle name="Normal 20 2 5" xfId="2554" xr:uid="{00000000-0005-0000-0000-000076170000}"/>
    <cellStyle name="Normal 20 2 6" xfId="2555" xr:uid="{00000000-0005-0000-0000-000077170000}"/>
    <cellStyle name="Normal 20 2 6 2" xfId="9520" xr:uid="{00000000-0005-0000-0000-000078170000}"/>
    <cellStyle name="Normal 20 2 6 3" xfId="7925" xr:uid="{00000000-0005-0000-0000-000079170000}"/>
    <cellStyle name="Normal 20 2 6 4" xfId="11126" xr:uid="{00000000-0005-0000-0000-00007A170000}"/>
    <cellStyle name="Normal 20 2 6 5" xfId="12733" xr:uid="{00000000-0005-0000-0000-00007B170000}"/>
    <cellStyle name="Normal 20 2 7" xfId="2556" xr:uid="{00000000-0005-0000-0000-00007C170000}"/>
    <cellStyle name="Normal 20 2 7 2" xfId="9521" xr:uid="{00000000-0005-0000-0000-00007D170000}"/>
    <cellStyle name="Normal 20 2 7 3" xfId="7926" xr:uid="{00000000-0005-0000-0000-00007E170000}"/>
    <cellStyle name="Normal 20 2 7 4" xfId="11127" xr:uid="{00000000-0005-0000-0000-00007F170000}"/>
    <cellStyle name="Normal 20 2 7 5" xfId="12734" xr:uid="{00000000-0005-0000-0000-000080170000}"/>
    <cellStyle name="Normal 20 2 8" xfId="2557" xr:uid="{00000000-0005-0000-0000-000081170000}"/>
    <cellStyle name="Normal 20 2 8 2" xfId="9522" xr:uid="{00000000-0005-0000-0000-000082170000}"/>
    <cellStyle name="Normal 20 2 8 3" xfId="7927" xr:uid="{00000000-0005-0000-0000-000083170000}"/>
    <cellStyle name="Normal 20 2 8 4" xfId="11128" xr:uid="{00000000-0005-0000-0000-000084170000}"/>
    <cellStyle name="Normal 20 2 8 5" xfId="12735" xr:uid="{00000000-0005-0000-0000-000085170000}"/>
    <cellStyle name="Normal 20 2 9" xfId="9500" xr:uid="{00000000-0005-0000-0000-000086170000}"/>
    <cellStyle name="Normal 20 3" xfId="2558" xr:uid="{00000000-0005-0000-0000-000087170000}"/>
    <cellStyle name="Normal 20 3 2" xfId="19150" xr:uid="{3F89C289-CE5A-438C-AC78-5E060B821A02}"/>
    <cellStyle name="Normal 20 4" xfId="2528" xr:uid="{00000000-0005-0000-0000-000088170000}"/>
    <cellStyle name="Normal 20 4 2" xfId="19151" xr:uid="{C6713606-4A84-4C26-8411-B51947D4EAEA}"/>
    <cellStyle name="Normal 20 5" xfId="10739" xr:uid="{00000000-0005-0000-0000-000089170000}"/>
    <cellStyle name="Normal 20 5 2" xfId="19149" xr:uid="{1FFE5DD5-E32D-4414-A146-343920A16E4A}"/>
    <cellStyle name="Normal 20 6" xfId="15456" xr:uid="{96006BFE-D3D7-4F09-BF8F-6E7830F5105A}"/>
    <cellStyle name="Normal 200" xfId="7548" xr:uid="{00000000-0005-0000-0000-00008A170000}"/>
    <cellStyle name="Normal 201" xfId="10597" xr:uid="{00000000-0005-0000-0000-00008B170000}"/>
    <cellStyle name="Normal 202" xfId="7547" xr:uid="{00000000-0005-0000-0000-00008C170000}"/>
    <cellStyle name="Normal 203" xfId="10602" xr:uid="{00000000-0005-0000-0000-00008D170000}"/>
    <cellStyle name="Normal 204" xfId="10604" xr:uid="{00000000-0005-0000-0000-00008E170000}"/>
    <cellStyle name="Normal 205" xfId="10589" xr:uid="{00000000-0005-0000-0000-00008F170000}"/>
    <cellStyle name="Normal 206" xfId="10605" xr:uid="{00000000-0005-0000-0000-000090170000}"/>
    <cellStyle name="Normal 207" xfId="10592" xr:uid="{00000000-0005-0000-0000-000091170000}"/>
    <cellStyle name="Normal 208" xfId="10603" xr:uid="{00000000-0005-0000-0000-000092170000}"/>
    <cellStyle name="Normal 209" xfId="10692" xr:uid="{00000000-0005-0000-0000-000093170000}"/>
    <cellStyle name="Normal 21" xfId="151" xr:uid="{00000000-0005-0000-0000-000094170000}"/>
    <cellStyle name="Normal 21 2" xfId="2560" xr:uid="{00000000-0005-0000-0000-000095170000}"/>
    <cellStyle name="Normal 21 2 10" xfId="7928" xr:uid="{00000000-0005-0000-0000-000096170000}"/>
    <cellStyle name="Normal 21 2 11" xfId="11129" xr:uid="{00000000-0005-0000-0000-000097170000}"/>
    <cellStyle name="Normal 21 2 12" xfId="12736" xr:uid="{00000000-0005-0000-0000-000098170000}"/>
    <cellStyle name="Normal 21 2 2" xfId="2561" xr:uid="{00000000-0005-0000-0000-000099170000}"/>
    <cellStyle name="Normal 21 2 2 2" xfId="2562" xr:uid="{00000000-0005-0000-0000-00009A170000}"/>
    <cellStyle name="Normal 21 2 2 2 2" xfId="2563" xr:uid="{00000000-0005-0000-0000-00009B170000}"/>
    <cellStyle name="Normal 21 2 2 2 2 2" xfId="2564" xr:uid="{00000000-0005-0000-0000-00009C170000}"/>
    <cellStyle name="Normal 21 2 2 2 2 2 2" xfId="9525" xr:uid="{00000000-0005-0000-0000-00009D170000}"/>
    <cellStyle name="Normal 21 2 2 2 2 2 3" xfId="7930" xr:uid="{00000000-0005-0000-0000-00009E170000}"/>
    <cellStyle name="Normal 21 2 2 2 2 2 4" xfId="11131" xr:uid="{00000000-0005-0000-0000-00009F170000}"/>
    <cellStyle name="Normal 21 2 2 2 2 2 5" xfId="12738" xr:uid="{00000000-0005-0000-0000-0000A0170000}"/>
    <cellStyle name="Normal 21 2 2 2 2 3" xfId="2565" xr:uid="{00000000-0005-0000-0000-0000A1170000}"/>
    <cellStyle name="Normal 21 2 2 2 2 3 2" xfId="9526" xr:uid="{00000000-0005-0000-0000-0000A2170000}"/>
    <cellStyle name="Normal 21 2 2 2 2 3 3" xfId="7931" xr:uid="{00000000-0005-0000-0000-0000A3170000}"/>
    <cellStyle name="Normal 21 2 2 2 2 3 4" xfId="11132" xr:uid="{00000000-0005-0000-0000-0000A4170000}"/>
    <cellStyle name="Normal 21 2 2 2 2 3 5" xfId="12739" xr:uid="{00000000-0005-0000-0000-0000A5170000}"/>
    <cellStyle name="Normal 21 2 2 2 2 4" xfId="2566" xr:uid="{00000000-0005-0000-0000-0000A6170000}"/>
    <cellStyle name="Normal 21 2 2 2 2 4 2" xfId="9527" xr:uid="{00000000-0005-0000-0000-0000A7170000}"/>
    <cellStyle name="Normal 21 2 2 2 2 4 3" xfId="7932" xr:uid="{00000000-0005-0000-0000-0000A8170000}"/>
    <cellStyle name="Normal 21 2 2 2 2 4 4" xfId="11133" xr:uid="{00000000-0005-0000-0000-0000A9170000}"/>
    <cellStyle name="Normal 21 2 2 2 2 4 5" xfId="12740" xr:uid="{00000000-0005-0000-0000-0000AA170000}"/>
    <cellStyle name="Normal 21 2 2 2 3" xfId="2567" xr:uid="{00000000-0005-0000-0000-0000AB170000}"/>
    <cellStyle name="Normal 21 2 2 2 4" xfId="2568" xr:uid="{00000000-0005-0000-0000-0000AC170000}"/>
    <cellStyle name="Normal 21 2 2 2 5" xfId="9524" xr:uid="{00000000-0005-0000-0000-0000AD170000}"/>
    <cellStyle name="Normal 21 2 2 2 6" xfId="7929" xr:uid="{00000000-0005-0000-0000-0000AE170000}"/>
    <cellStyle name="Normal 21 2 2 2 7" xfId="11130" xr:uid="{00000000-0005-0000-0000-0000AF170000}"/>
    <cellStyle name="Normal 21 2 2 2 8" xfId="12737" xr:uid="{00000000-0005-0000-0000-0000B0170000}"/>
    <cellStyle name="Normal 21 2 2 3" xfId="2569" xr:uid="{00000000-0005-0000-0000-0000B1170000}"/>
    <cellStyle name="Normal 21 2 2 3 2" xfId="2570" xr:uid="{00000000-0005-0000-0000-0000B2170000}"/>
    <cellStyle name="Normal 21 2 2 3 2 2" xfId="9529" xr:uid="{00000000-0005-0000-0000-0000B3170000}"/>
    <cellStyle name="Normal 21 2 2 3 2 3" xfId="7934" xr:uid="{00000000-0005-0000-0000-0000B4170000}"/>
    <cellStyle name="Normal 21 2 2 3 2 4" xfId="11135" xr:uid="{00000000-0005-0000-0000-0000B5170000}"/>
    <cellStyle name="Normal 21 2 2 3 2 5" xfId="12742" xr:uid="{00000000-0005-0000-0000-0000B6170000}"/>
    <cellStyle name="Normal 21 2 2 3 3" xfId="2571" xr:uid="{00000000-0005-0000-0000-0000B7170000}"/>
    <cellStyle name="Normal 21 2 2 3 3 2" xfId="9530" xr:uid="{00000000-0005-0000-0000-0000B8170000}"/>
    <cellStyle name="Normal 21 2 2 3 3 3" xfId="7935" xr:uid="{00000000-0005-0000-0000-0000B9170000}"/>
    <cellStyle name="Normal 21 2 2 3 3 4" xfId="11136" xr:uid="{00000000-0005-0000-0000-0000BA170000}"/>
    <cellStyle name="Normal 21 2 2 3 3 5" xfId="12743" xr:uid="{00000000-0005-0000-0000-0000BB170000}"/>
    <cellStyle name="Normal 21 2 2 3 4" xfId="2572" xr:uid="{00000000-0005-0000-0000-0000BC170000}"/>
    <cellStyle name="Normal 21 2 2 3 4 2" xfId="9531" xr:uid="{00000000-0005-0000-0000-0000BD170000}"/>
    <cellStyle name="Normal 21 2 2 3 4 3" xfId="7936" xr:uid="{00000000-0005-0000-0000-0000BE170000}"/>
    <cellStyle name="Normal 21 2 2 3 4 4" xfId="11137" xr:uid="{00000000-0005-0000-0000-0000BF170000}"/>
    <cellStyle name="Normal 21 2 2 3 4 5" xfId="12744" xr:uid="{00000000-0005-0000-0000-0000C0170000}"/>
    <cellStyle name="Normal 21 2 2 3 5" xfId="9528" xr:uid="{00000000-0005-0000-0000-0000C1170000}"/>
    <cellStyle name="Normal 21 2 2 3 6" xfId="7933" xr:uid="{00000000-0005-0000-0000-0000C2170000}"/>
    <cellStyle name="Normal 21 2 2 3 7" xfId="11134" xr:uid="{00000000-0005-0000-0000-0000C3170000}"/>
    <cellStyle name="Normal 21 2 2 3 8" xfId="12741" xr:uid="{00000000-0005-0000-0000-0000C4170000}"/>
    <cellStyle name="Normal 21 2 2 4" xfId="2573" xr:uid="{00000000-0005-0000-0000-0000C5170000}"/>
    <cellStyle name="Normal 21 2 2 4 2" xfId="2574" xr:uid="{00000000-0005-0000-0000-0000C6170000}"/>
    <cellStyle name="Normal 21 2 2 4 2 2" xfId="9533" xr:uid="{00000000-0005-0000-0000-0000C7170000}"/>
    <cellStyle name="Normal 21 2 2 4 2 3" xfId="7938" xr:uid="{00000000-0005-0000-0000-0000C8170000}"/>
    <cellStyle name="Normal 21 2 2 4 2 4" xfId="11139" xr:uid="{00000000-0005-0000-0000-0000C9170000}"/>
    <cellStyle name="Normal 21 2 2 4 2 5" xfId="12746" xr:uid="{00000000-0005-0000-0000-0000CA170000}"/>
    <cellStyle name="Normal 21 2 2 4 3" xfId="2575" xr:uid="{00000000-0005-0000-0000-0000CB170000}"/>
    <cellStyle name="Normal 21 2 2 4 3 2" xfId="9534" xr:uid="{00000000-0005-0000-0000-0000CC170000}"/>
    <cellStyle name="Normal 21 2 2 4 3 3" xfId="7939" xr:uid="{00000000-0005-0000-0000-0000CD170000}"/>
    <cellStyle name="Normal 21 2 2 4 3 4" xfId="11140" xr:uid="{00000000-0005-0000-0000-0000CE170000}"/>
    <cellStyle name="Normal 21 2 2 4 3 5" xfId="12747" xr:uid="{00000000-0005-0000-0000-0000CF170000}"/>
    <cellStyle name="Normal 21 2 2 4 4" xfId="2576" xr:uid="{00000000-0005-0000-0000-0000D0170000}"/>
    <cellStyle name="Normal 21 2 2 4 4 2" xfId="9535" xr:uid="{00000000-0005-0000-0000-0000D1170000}"/>
    <cellStyle name="Normal 21 2 2 4 4 3" xfId="7940" xr:uid="{00000000-0005-0000-0000-0000D2170000}"/>
    <cellStyle name="Normal 21 2 2 4 4 4" xfId="11141" xr:uid="{00000000-0005-0000-0000-0000D3170000}"/>
    <cellStyle name="Normal 21 2 2 4 4 5" xfId="12748" xr:uid="{00000000-0005-0000-0000-0000D4170000}"/>
    <cellStyle name="Normal 21 2 2 4 5" xfId="9532" xr:uid="{00000000-0005-0000-0000-0000D5170000}"/>
    <cellStyle name="Normal 21 2 2 4 6" xfId="7937" xr:uid="{00000000-0005-0000-0000-0000D6170000}"/>
    <cellStyle name="Normal 21 2 2 4 7" xfId="11138" xr:uid="{00000000-0005-0000-0000-0000D7170000}"/>
    <cellStyle name="Normal 21 2 2 4 8" xfId="12745" xr:uid="{00000000-0005-0000-0000-0000D8170000}"/>
    <cellStyle name="Normal 21 2 2 5" xfId="2577" xr:uid="{00000000-0005-0000-0000-0000D9170000}"/>
    <cellStyle name="Normal 21 2 2 5 2" xfId="9536" xr:uid="{00000000-0005-0000-0000-0000DA170000}"/>
    <cellStyle name="Normal 21 2 2 5 3" xfId="7941" xr:uid="{00000000-0005-0000-0000-0000DB170000}"/>
    <cellStyle name="Normal 21 2 2 5 4" xfId="11142" xr:uid="{00000000-0005-0000-0000-0000DC170000}"/>
    <cellStyle name="Normal 21 2 2 5 5" xfId="12749" xr:uid="{00000000-0005-0000-0000-0000DD170000}"/>
    <cellStyle name="Normal 21 2 2 6" xfId="2578" xr:uid="{00000000-0005-0000-0000-0000DE170000}"/>
    <cellStyle name="Normal 21 2 2 6 2" xfId="9537" xr:uid="{00000000-0005-0000-0000-0000DF170000}"/>
    <cellStyle name="Normal 21 2 2 6 3" xfId="7942" xr:uid="{00000000-0005-0000-0000-0000E0170000}"/>
    <cellStyle name="Normal 21 2 2 6 4" xfId="11143" xr:uid="{00000000-0005-0000-0000-0000E1170000}"/>
    <cellStyle name="Normal 21 2 2 6 5" xfId="12750" xr:uid="{00000000-0005-0000-0000-0000E2170000}"/>
    <cellStyle name="Normal 21 2 2 7" xfId="2579" xr:uid="{00000000-0005-0000-0000-0000E3170000}"/>
    <cellStyle name="Normal 21 2 2 7 2" xfId="9538" xr:uid="{00000000-0005-0000-0000-0000E4170000}"/>
    <cellStyle name="Normal 21 2 2 7 3" xfId="7943" xr:uid="{00000000-0005-0000-0000-0000E5170000}"/>
    <cellStyle name="Normal 21 2 2 7 4" xfId="11144" xr:uid="{00000000-0005-0000-0000-0000E6170000}"/>
    <cellStyle name="Normal 21 2 2 7 5" xfId="12751" xr:uid="{00000000-0005-0000-0000-0000E7170000}"/>
    <cellStyle name="Normal 21 2 3" xfId="2580" xr:uid="{00000000-0005-0000-0000-0000E8170000}"/>
    <cellStyle name="Normal 21 2 3 2" xfId="2581" xr:uid="{00000000-0005-0000-0000-0000E9170000}"/>
    <cellStyle name="Normal 21 2 3 2 2" xfId="9540" xr:uid="{00000000-0005-0000-0000-0000EA170000}"/>
    <cellStyle name="Normal 21 2 3 2 3" xfId="7945" xr:uid="{00000000-0005-0000-0000-0000EB170000}"/>
    <cellStyle name="Normal 21 2 3 2 4" xfId="11146" xr:uid="{00000000-0005-0000-0000-0000EC170000}"/>
    <cellStyle name="Normal 21 2 3 2 5" xfId="12753" xr:uid="{00000000-0005-0000-0000-0000ED170000}"/>
    <cellStyle name="Normal 21 2 3 3" xfId="2582" xr:uid="{00000000-0005-0000-0000-0000EE170000}"/>
    <cellStyle name="Normal 21 2 3 3 2" xfId="9541" xr:uid="{00000000-0005-0000-0000-0000EF170000}"/>
    <cellStyle name="Normal 21 2 3 3 3" xfId="7946" xr:uid="{00000000-0005-0000-0000-0000F0170000}"/>
    <cellStyle name="Normal 21 2 3 3 4" xfId="11147" xr:uid="{00000000-0005-0000-0000-0000F1170000}"/>
    <cellStyle name="Normal 21 2 3 3 5" xfId="12754" xr:uid="{00000000-0005-0000-0000-0000F2170000}"/>
    <cellStyle name="Normal 21 2 3 4" xfId="2583" xr:uid="{00000000-0005-0000-0000-0000F3170000}"/>
    <cellStyle name="Normal 21 2 3 4 2" xfId="9542" xr:uid="{00000000-0005-0000-0000-0000F4170000}"/>
    <cellStyle name="Normal 21 2 3 4 3" xfId="7947" xr:uid="{00000000-0005-0000-0000-0000F5170000}"/>
    <cellStyle name="Normal 21 2 3 4 4" xfId="11148" xr:uid="{00000000-0005-0000-0000-0000F6170000}"/>
    <cellStyle name="Normal 21 2 3 4 5" xfId="12755" xr:uid="{00000000-0005-0000-0000-0000F7170000}"/>
    <cellStyle name="Normal 21 2 3 5" xfId="9539" xr:uid="{00000000-0005-0000-0000-0000F8170000}"/>
    <cellStyle name="Normal 21 2 3 6" xfId="7944" xr:uid="{00000000-0005-0000-0000-0000F9170000}"/>
    <cellStyle name="Normal 21 2 3 7" xfId="11145" xr:uid="{00000000-0005-0000-0000-0000FA170000}"/>
    <cellStyle name="Normal 21 2 3 8" xfId="12752" xr:uid="{00000000-0005-0000-0000-0000FB170000}"/>
    <cellStyle name="Normal 21 2 3 9" xfId="19153" xr:uid="{503C9B8E-A4C0-43CA-B862-DAA45B214FF8}"/>
    <cellStyle name="Normal 21 2 4" xfId="2584" xr:uid="{00000000-0005-0000-0000-0000FC170000}"/>
    <cellStyle name="Normal 21 2 5" xfId="2585" xr:uid="{00000000-0005-0000-0000-0000FD170000}"/>
    <cellStyle name="Normal 21 2 6" xfId="2586" xr:uid="{00000000-0005-0000-0000-0000FE170000}"/>
    <cellStyle name="Normal 21 2 6 2" xfId="9543" xr:uid="{00000000-0005-0000-0000-0000FF170000}"/>
    <cellStyle name="Normal 21 2 6 3" xfId="7948" xr:uid="{00000000-0005-0000-0000-000000180000}"/>
    <cellStyle name="Normal 21 2 6 4" xfId="11149" xr:uid="{00000000-0005-0000-0000-000001180000}"/>
    <cellStyle name="Normal 21 2 6 5" xfId="12756" xr:uid="{00000000-0005-0000-0000-000002180000}"/>
    <cellStyle name="Normal 21 2 7" xfId="2587" xr:uid="{00000000-0005-0000-0000-000003180000}"/>
    <cellStyle name="Normal 21 2 7 2" xfId="9544" xr:uid="{00000000-0005-0000-0000-000004180000}"/>
    <cellStyle name="Normal 21 2 7 3" xfId="7949" xr:uid="{00000000-0005-0000-0000-000005180000}"/>
    <cellStyle name="Normal 21 2 7 4" xfId="11150" xr:uid="{00000000-0005-0000-0000-000006180000}"/>
    <cellStyle name="Normal 21 2 7 5" xfId="12757" xr:uid="{00000000-0005-0000-0000-000007180000}"/>
    <cellStyle name="Normal 21 2 8" xfId="2588" xr:uid="{00000000-0005-0000-0000-000008180000}"/>
    <cellStyle name="Normal 21 2 8 2" xfId="9545" xr:uid="{00000000-0005-0000-0000-000009180000}"/>
    <cellStyle name="Normal 21 2 8 3" xfId="7950" xr:uid="{00000000-0005-0000-0000-00000A180000}"/>
    <cellStyle name="Normal 21 2 8 4" xfId="11151" xr:uid="{00000000-0005-0000-0000-00000B180000}"/>
    <cellStyle name="Normal 21 2 8 5" xfId="12758" xr:uid="{00000000-0005-0000-0000-00000C180000}"/>
    <cellStyle name="Normal 21 2 9" xfId="9523" xr:uid="{00000000-0005-0000-0000-00000D180000}"/>
    <cellStyle name="Normal 21 3" xfId="2589" xr:uid="{00000000-0005-0000-0000-00000E180000}"/>
    <cellStyle name="Normal 21 3 2" xfId="19154" xr:uid="{33124959-37EF-4AAE-A57D-8468FDF782F0}"/>
    <cellStyle name="Normal 21 4" xfId="2559" xr:uid="{00000000-0005-0000-0000-00000F180000}"/>
    <cellStyle name="Normal 21 4 2" xfId="19156" xr:uid="{3FE910CE-5144-45D9-8A8F-3C973D23AB43}"/>
    <cellStyle name="Normal 21 4 3" xfId="19155" xr:uid="{EE82B009-409A-46F9-AB2E-9724BEBAB3D1}"/>
    <cellStyle name="Normal 21 5" xfId="10736" xr:uid="{00000000-0005-0000-0000-000010180000}"/>
    <cellStyle name="Normal 21 5 2" xfId="19152" xr:uid="{E007B079-5F54-4A61-ACE8-79B9F033E28D}"/>
    <cellStyle name="Normal 21 6" xfId="15457" xr:uid="{A6C7FF5A-01E1-43DB-990E-E0F0933CE847}"/>
    <cellStyle name="Normal 210" xfId="10628" xr:uid="{00000000-0005-0000-0000-000011180000}"/>
    <cellStyle name="Normal 211" xfId="10635" xr:uid="{00000000-0005-0000-0000-000012180000}"/>
    <cellStyle name="Normal 212" xfId="10631" xr:uid="{00000000-0005-0000-0000-000013180000}"/>
    <cellStyle name="Normal 213" xfId="10618" xr:uid="{00000000-0005-0000-0000-000014180000}"/>
    <cellStyle name="Normal 214" xfId="10636" xr:uid="{00000000-0005-0000-0000-000015180000}"/>
    <cellStyle name="Normal 215" xfId="10693" xr:uid="{00000000-0005-0000-0000-000016180000}"/>
    <cellStyle name="Normal 216" xfId="10633" xr:uid="{00000000-0005-0000-0000-000017180000}"/>
    <cellStyle name="Normal 217" xfId="12345" xr:uid="{00000000-0005-0000-0000-000018180000}"/>
    <cellStyle name="Normal 218" xfId="5259" xr:uid="{00000000-0005-0000-0000-000019180000}"/>
    <cellStyle name="Normal 22" xfId="153" xr:uid="{00000000-0005-0000-0000-00001A180000}"/>
    <cellStyle name="Normal 22 2" xfId="2591" xr:uid="{00000000-0005-0000-0000-00001B180000}"/>
    <cellStyle name="Normal 22 2 10" xfId="7951" xr:uid="{00000000-0005-0000-0000-00001C180000}"/>
    <cellStyle name="Normal 22 2 11" xfId="11152" xr:uid="{00000000-0005-0000-0000-00001D180000}"/>
    <cellStyle name="Normal 22 2 12" xfId="12759" xr:uid="{00000000-0005-0000-0000-00001E180000}"/>
    <cellStyle name="Normal 22 2 2" xfId="2592" xr:uid="{00000000-0005-0000-0000-00001F180000}"/>
    <cellStyle name="Normal 22 2 2 2" xfId="2593" xr:uid="{00000000-0005-0000-0000-000020180000}"/>
    <cellStyle name="Normal 22 2 2 2 2" xfId="2594" xr:uid="{00000000-0005-0000-0000-000021180000}"/>
    <cellStyle name="Normal 22 2 2 2 2 2" xfId="2595" xr:uid="{00000000-0005-0000-0000-000022180000}"/>
    <cellStyle name="Normal 22 2 2 2 2 2 2" xfId="9548" xr:uid="{00000000-0005-0000-0000-000023180000}"/>
    <cellStyle name="Normal 22 2 2 2 2 2 3" xfId="7953" xr:uid="{00000000-0005-0000-0000-000024180000}"/>
    <cellStyle name="Normal 22 2 2 2 2 2 4" xfId="11154" xr:uid="{00000000-0005-0000-0000-000025180000}"/>
    <cellStyle name="Normal 22 2 2 2 2 2 5" xfId="12761" xr:uid="{00000000-0005-0000-0000-000026180000}"/>
    <cellStyle name="Normal 22 2 2 2 2 3" xfId="2596" xr:uid="{00000000-0005-0000-0000-000027180000}"/>
    <cellStyle name="Normal 22 2 2 2 2 3 2" xfId="9549" xr:uid="{00000000-0005-0000-0000-000028180000}"/>
    <cellStyle name="Normal 22 2 2 2 2 3 3" xfId="7954" xr:uid="{00000000-0005-0000-0000-000029180000}"/>
    <cellStyle name="Normal 22 2 2 2 2 3 4" xfId="11155" xr:uid="{00000000-0005-0000-0000-00002A180000}"/>
    <cellStyle name="Normal 22 2 2 2 2 3 5" xfId="12762" xr:uid="{00000000-0005-0000-0000-00002B180000}"/>
    <cellStyle name="Normal 22 2 2 2 2 4" xfId="2597" xr:uid="{00000000-0005-0000-0000-00002C180000}"/>
    <cellStyle name="Normal 22 2 2 2 2 4 2" xfId="9550" xr:uid="{00000000-0005-0000-0000-00002D180000}"/>
    <cellStyle name="Normal 22 2 2 2 2 4 3" xfId="7955" xr:uid="{00000000-0005-0000-0000-00002E180000}"/>
    <cellStyle name="Normal 22 2 2 2 2 4 4" xfId="11156" xr:uid="{00000000-0005-0000-0000-00002F180000}"/>
    <cellStyle name="Normal 22 2 2 2 2 4 5" xfId="12763" xr:uid="{00000000-0005-0000-0000-000030180000}"/>
    <cellStyle name="Normal 22 2 2 2 3" xfId="2598" xr:uid="{00000000-0005-0000-0000-000031180000}"/>
    <cellStyle name="Normal 22 2 2 2 4" xfId="2599" xr:uid="{00000000-0005-0000-0000-000032180000}"/>
    <cellStyle name="Normal 22 2 2 2 5" xfId="9547" xr:uid="{00000000-0005-0000-0000-000033180000}"/>
    <cellStyle name="Normal 22 2 2 2 6" xfId="7952" xr:uid="{00000000-0005-0000-0000-000034180000}"/>
    <cellStyle name="Normal 22 2 2 2 7" xfId="11153" xr:uid="{00000000-0005-0000-0000-000035180000}"/>
    <cellStyle name="Normal 22 2 2 2 8" xfId="12760" xr:uid="{00000000-0005-0000-0000-000036180000}"/>
    <cellStyle name="Normal 22 2 2 3" xfId="2600" xr:uid="{00000000-0005-0000-0000-000037180000}"/>
    <cellStyle name="Normal 22 2 2 3 2" xfId="2601" xr:uid="{00000000-0005-0000-0000-000038180000}"/>
    <cellStyle name="Normal 22 2 2 3 2 2" xfId="9552" xr:uid="{00000000-0005-0000-0000-000039180000}"/>
    <cellStyle name="Normal 22 2 2 3 2 3" xfId="7957" xr:uid="{00000000-0005-0000-0000-00003A180000}"/>
    <cellStyle name="Normal 22 2 2 3 2 4" xfId="11158" xr:uid="{00000000-0005-0000-0000-00003B180000}"/>
    <cellStyle name="Normal 22 2 2 3 2 5" xfId="12765" xr:uid="{00000000-0005-0000-0000-00003C180000}"/>
    <cellStyle name="Normal 22 2 2 3 3" xfId="2602" xr:uid="{00000000-0005-0000-0000-00003D180000}"/>
    <cellStyle name="Normal 22 2 2 3 3 2" xfId="9553" xr:uid="{00000000-0005-0000-0000-00003E180000}"/>
    <cellStyle name="Normal 22 2 2 3 3 3" xfId="7958" xr:uid="{00000000-0005-0000-0000-00003F180000}"/>
    <cellStyle name="Normal 22 2 2 3 3 4" xfId="11159" xr:uid="{00000000-0005-0000-0000-000040180000}"/>
    <cellStyle name="Normal 22 2 2 3 3 5" xfId="12766" xr:uid="{00000000-0005-0000-0000-000041180000}"/>
    <cellStyle name="Normal 22 2 2 3 4" xfId="2603" xr:uid="{00000000-0005-0000-0000-000042180000}"/>
    <cellStyle name="Normal 22 2 2 3 4 2" xfId="9554" xr:uid="{00000000-0005-0000-0000-000043180000}"/>
    <cellStyle name="Normal 22 2 2 3 4 3" xfId="7959" xr:uid="{00000000-0005-0000-0000-000044180000}"/>
    <cellStyle name="Normal 22 2 2 3 4 4" xfId="11160" xr:uid="{00000000-0005-0000-0000-000045180000}"/>
    <cellStyle name="Normal 22 2 2 3 4 5" xfId="12767" xr:uid="{00000000-0005-0000-0000-000046180000}"/>
    <cellStyle name="Normal 22 2 2 3 5" xfId="9551" xr:uid="{00000000-0005-0000-0000-000047180000}"/>
    <cellStyle name="Normal 22 2 2 3 6" xfId="7956" xr:uid="{00000000-0005-0000-0000-000048180000}"/>
    <cellStyle name="Normal 22 2 2 3 7" xfId="11157" xr:uid="{00000000-0005-0000-0000-000049180000}"/>
    <cellStyle name="Normal 22 2 2 3 8" xfId="12764" xr:uid="{00000000-0005-0000-0000-00004A180000}"/>
    <cellStyle name="Normal 22 2 2 4" xfId="2604" xr:uid="{00000000-0005-0000-0000-00004B180000}"/>
    <cellStyle name="Normal 22 2 2 4 2" xfId="2605" xr:uid="{00000000-0005-0000-0000-00004C180000}"/>
    <cellStyle name="Normal 22 2 2 4 2 2" xfId="9556" xr:uid="{00000000-0005-0000-0000-00004D180000}"/>
    <cellStyle name="Normal 22 2 2 4 2 3" xfId="7961" xr:uid="{00000000-0005-0000-0000-00004E180000}"/>
    <cellStyle name="Normal 22 2 2 4 2 4" xfId="11162" xr:uid="{00000000-0005-0000-0000-00004F180000}"/>
    <cellStyle name="Normal 22 2 2 4 2 5" xfId="12769" xr:uid="{00000000-0005-0000-0000-000050180000}"/>
    <cellStyle name="Normal 22 2 2 4 3" xfId="2606" xr:uid="{00000000-0005-0000-0000-000051180000}"/>
    <cellStyle name="Normal 22 2 2 4 3 2" xfId="9557" xr:uid="{00000000-0005-0000-0000-000052180000}"/>
    <cellStyle name="Normal 22 2 2 4 3 3" xfId="7962" xr:uid="{00000000-0005-0000-0000-000053180000}"/>
    <cellStyle name="Normal 22 2 2 4 3 4" xfId="11163" xr:uid="{00000000-0005-0000-0000-000054180000}"/>
    <cellStyle name="Normal 22 2 2 4 3 5" xfId="12770" xr:uid="{00000000-0005-0000-0000-000055180000}"/>
    <cellStyle name="Normal 22 2 2 4 4" xfId="2607" xr:uid="{00000000-0005-0000-0000-000056180000}"/>
    <cellStyle name="Normal 22 2 2 4 4 2" xfId="9558" xr:uid="{00000000-0005-0000-0000-000057180000}"/>
    <cellStyle name="Normal 22 2 2 4 4 3" xfId="7963" xr:uid="{00000000-0005-0000-0000-000058180000}"/>
    <cellStyle name="Normal 22 2 2 4 4 4" xfId="11164" xr:uid="{00000000-0005-0000-0000-000059180000}"/>
    <cellStyle name="Normal 22 2 2 4 4 5" xfId="12771" xr:uid="{00000000-0005-0000-0000-00005A180000}"/>
    <cellStyle name="Normal 22 2 2 4 5" xfId="9555" xr:uid="{00000000-0005-0000-0000-00005B180000}"/>
    <cellStyle name="Normal 22 2 2 4 6" xfId="7960" xr:uid="{00000000-0005-0000-0000-00005C180000}"/>
    <cellStyle name="Normal 22 2 2 4 7" xfId="11161" xr:uid="{00000000-0005-0000-0000-00005D180000}"/>
    <cellStyle name="Normal 22 2 2 4 8" xfId="12768" xr:uid="{00000000-0005-0000-0000-00005E180000}"/>
    <cellStyle name="Normal 22 2 2 5" xfId="2608" xr:uid="{00000000-0005-0000-0000-00005F180000}"/>
    <cellStyle name="Normal 22 2 2 5 2" xfId="9559" xr:uid="{00000000-0005-0000-0000-000060180000}"/>
    <cellStyle name="Normal 22 2 2 5 3" xfId="7964" xr:uid="{00000000-0005-0000-0000-000061180000}"/>
    <cellStyle name="Normal 22 2 2 5 4" xfId="11165" xr:uid="{00000000-0005-0000-0000-000062180000}"/>
    <cellStyle name="Normal 22 2 2 5 5" xfId="12772" xr:uid="{00000000-0005-0000-0000-000063180000}"/>
    <cellStyle name="Normal 22 2 2 6" xfId="2609" xr:uid="{00000000-0005-0000-0000-000064180000}"/>
    <cellStyle name="Normal 22 2 2 6 2" xfId="9560" xr:uid="{00000000-0005-0000-0000-000065180000}"/>
    <cellStyle name="Normal 22 2 2 6 3" xfId="7965" xr:uid="{00000000-0005-0000-0000-000066180000}"/>
    <cellStyle name="Normal 22 2 2 6 4" xfId="11166" xr:uid="{00000000-0005-0000-0000-000067180000}"/>
    <cellStyle name="Normal 22 2 2 6 5" xfId="12773" xr:uid="{00000000-0005-0000-0000-000068180000}"/>
    <cellStyle name="Normal 22 2 2 7" xfId="2610" xr:uid="{00000000-0005-0000-0000-000069180000}"/>
    <cellStyle name="Normal 22 2 2 7 2" xfId="9561" xr:uid="{00000000-0005-0000-0000-00006A180000}"/>
    <cellStyle name="Normal 22 2 2 7 3" xfId="7966" xr:uid="{00000000-0005-0000-0000-00006B180000}"/>
    <cellStyle name="Normal 22 2 2 7 4" xfId="11167" xr:uid="{00000000-0005-0000-0000-00006C180000}"/>
    <cellStyle name="Normal 22 2 2 7 5" xfId="12774" xr:uid="{00000000-0005-0000-0000-00006D180000}"/>
    <cellStyle name="Normal 22 2 3" xfId="2611" xr:uid="{00000000-0005-0000-0000-00006E180000}"/>
    <cellStyle name="Normal 22 2 3 2" xfId="2612" xr:uid="{00000000-0005-0000-0000-00006F180000}"/>
    <cellStyle name="Normal 22 2 3 2 2" xfId="9563" xr:uid="{00000000-0005-0000-0000-000070180000}"/>
    <cellStyle name="Normal 22 2 3 2 3" xfId="7968" xr:uid="{00000000-0005-0000-0000-000071180000}"/>
    <cellStyle name="Normal 22 2 3 2 4" xfId="11169" xr:uid="{00000000-0005-0000-0000-000072180000}"/>
    <cellStyle name="Normal 22 2 3 2 5" xfId="12776" xr:uid="{00000000-0005-0000-0000-000073180000}"/>
    <cellStyle name="Normal 22 2 3 3" xfId="2613" xr:uid="{00000000-0005-0000-0000-000074180000}"/>
    <cellStyle name="Normal 22 2 3 3 2" xfId="9564" xr:uid="{00000000-0005-0000-0000-000075180000}"/>
    <cellStyle name="Normal 22 2 3 3 3" xfId="7969" xr:uid="{00000000-0005-0000-0000-000076180000}"/>
    <cellStyle name="Normal 22 2 3 3 4" xfId="11170" xr:uid="{00000000-0005-0000-0000-000077180000}"/>
    <cellStyle name="Normal 22 2 3 3 5" xfId="12777" xr:uid="{00000000-0005-0000-0000-000078180000}"/>
    <cellStyle name="Normal 22 2 3 4" xfId="2614" xr:uid="{00000000-0005-0000-0000-000079180000}"/>
    <cellStyle name="Normal 22 2 3 4 2" xfId="9565" xr:uid="{00000000-0005-0000-0000-00007A180000}"/>
    <cellStyle name="Normal 22 2 3 4 3" xfId="7970" xr:uid="{00000000-0005-0000-0000-00007B180000}"/>
    <cellStyle name="Normal 22 2 3 4 4" xfId="11171" xr:uid="{00000000-0005-0000-0000-00007C180000}"/>
    <cellStyle name="Normal 22 2 3 4 5" xfId="12778" xr:uid="{00000000-0005-0000-0000-00007D180000}"/>
    <cellStyle name="Normal 22 2 3 5" xfId="9562" xr:uid="{00000000-0005-0000-0000-00007E180000}"/>
    <cellStyle name="Normal 22 2 3 6" xfId="7967" xr:uid="{00000000-0005-0000-0000-00007F180000}"/>
    <cellStyle name="Normal 22 2 3 7" xfId="11168" xr:uid="{00000000-0005-0000-0000-000080180000}"/>
    <cellStyle name="Normal 22 2 3 8" xfId="12775" xr:uid="{00000000-0005-0000-0000-000081180000}"/>
    <cellStyle name="Normal 22 2 4" xfId="2615" xr:uid="{00000000-0005-0000-0000-000082180000}"/>
    <cellStyle name="Normal 22 2 5" xfId="2616" xr:uid="{00000000-0005-0000-0000-000083180000}"/>
    <cellStyle name="Normal 22 2 6" xfId="2617" xr:uid="{00000000-0005-0000-0000-000084180000}"/>
    <cellStyle name="Normal 22 2 6 2" xfId="9566" xr:uid="{00000000-0005-0000-0000-000085180000}"/>
    <cellStyle name="Normal 22 2 6 3" xfId="7971" xr:uid="{00000000-0005-0000-0000-000086180000}"/>
    <cellStyle name="Normal 22 2 6 4" xfId="11172" xr:uid="{00000000-0005-0000-0000-000087180000}"/>
    <cellStyle name="Normal 22 2 6 5" xfId="12779" xr:uid="{00000000-0005-0000-0000-000088180000}"/>
    <cellStyle name="Normal 22 2 7" xfId="2618" xr:uid="{00000000-0005-0000-0000-000089180000}"/>
    <cellStyle name="Normal 22 2 7 2" xfId="9567" xr:uid="{00000000-0005-0000-0000-00008A180000}"/>
    <cellStyle name="Normal 22 2 7 3" xfId="7972" xr:uid="{00000000-0005-0000-0000-00008B180000}"/>
    <cellStyle name="Normal 22 2 7 4" xfId="11173" xr:uid="{00000000-0005-0000-0000-00008C180000}"/>
    <cellStyle name="Normal 22 2 7 5" xfId="12780" xr:uid="{00000000-0005-0000-0000-00008D180000}"/>
    <cellStyle name="Normal 22 2 8" xfId="2619" xr:uid="{00000000-0005-0000-0000-00008E180000}"/>
    <cellStyle name="Normal 22 2 8 2" xfId="9568" xr:uid="{00000000-0005-0000-0000-00008F180000}"/>
    <cellStyle name="Normal 22 2 8 3" xfId="7973" xr:uid="{00000000-0005-0000-0000-000090180000}"/>
    <cellStyle name="Normal 22 2 8 4" xfId="11174" xr:uid="{00000000-0005-0000-0000-000091180000}"/>
    <cellStyle name="Normal 22 2 8 5" xfId="12781" xr:uid="{00000000-0005-0000-0000-000092180000}"/>
    <cellStyle name="Normal 22 2 9" xfId="9546" xr:uid="{00000000-0005-0000-0000-000093180000}"/>
    <cellStyle name="Normal 22 3" xfId="2620" xr:uid="{00000000-0005-0000-0000-000094180000}"/>
    <cellStyle name="Normal 22 3 2" xfId="19158" xr:uid="{FA541C18-3C4D-43BF-9775-CB0DADAFCA70}"/>
    <cellStyle name="Normal 22 4" xfId="2590" xr:uid="{00000000-0005-0000-0000-000095180000}"/>
    <cellStyle name="Normal 22 4 2" xfId="19159" xr:uid="{7D0979A6-7242-47A8-A336-80E42D690173}"/>
    <cellStyle name="Normal 22 5" xfId="10738" xr:uid="{00000000-0005-0000-0000-000096180000}"/>
    <cellStyle name="Normal 22 5 2" xfId="19157" xr:uid="{D0DD6816-3104-4926-8C0D-83BA6C7FE577}"/>
    <cellStyle name="Normal 22 6" xfId="15458" xr:uid="{40A5E233-77DF-45C1-8100-18C3003AEE72}"/>
    <cellStyle name="Normal 23" xfId="152" xr:uid="{00000000-0005-0000-0000-000097180000}"/>
    <cellStyle name="Normal 23 2" xfId="2622" xr:uid="{00000000-0005-0000-0000-000098180000}"/>
    <cellStyle name="Normal 23 2 10" xfId="7974" xr:uid="{00000000-0005-0000-0000-000099180000}"/>
    <cellStyle name="Normal 23 2 11" xfId="11175" xr:uid="{00000000-0005-0000-0000-00009A180000}"/>
    <cellStyle name="Normal 23 2 12" xfId="12782" xr:uid="{00000000-0005-0000-0000-00009B180000}"/>
    <cellStyle name="Normal 23 2 2" xfId="2623" xr:uid="{00000000-0005-0000-0000-00009C180000}"/>
    <cellStyle name="Normal 23 2 2 2" xfId="2624" xr:uid="{00000000-0005-0000-0000-00009D180000}"/>
    <cellStyle name="Normal 23 2 2 2 2" xfId="2625" xr:uid="{00000000-0005-0000-0000-00009E180000}"/>
    <cellStyle name="Normal 23 2 2 2 2 2" xfId="2626" xr:uid="{00000000-0005-0000-0000-00009F180000}"/>
    <cellStyle name="Normal 23 2 2 2 2 2 2" xfId="9571" xr:uid="{00000000-0005-0000-0000-0000A0180000}"/>
    <cellStyle name="Normal 23 2 2 2 2 2 3" xfId="7976" xr:uid="{00000000-0005-0000-0000-0000A1180000}"/>
    <cellStyle name="Normal 23 2 2 2 2 2 4" xfId="11177" xr:uid="{00000000-0005-0000-0000-0000A2180000}"/>
    <cellStyle name="Normal 23 2 2 2 2 2 5" xfId="12784" xr:uid="{00000000-0005-0000-0000-0000A3180000}"/>
    <cellStyle name="Normal 23 2 2 2 2 3" xfId="2627" xr:uid="{00000000-0005-0000-0000-0000A4180000}"/>
    <cellStyle name="Normal 23 2 2 2 2 3 2" xfId="9572" xr:uid="{00000000-0005-0000-0000-0000A5180000}"/>
    <cellStyle name="Normal 23 2 2 2 2 3 3" xfId="7977" xr:uid="{00000000-0005-0000-0000-0000A6180000}"/>
    <cellStyle name="Normal 23 2 2 2 2 3 4" xfId="11178" xr:uid="{00000000-0005-0000-0000-0000A7180000}"/>
    <cellStyle name="Normal 23 2 2 2 2 3 5" xfId="12785" xr:uid="{00000000-0005-0000-0000-0000A8180000}"/>
    <cellStyle name="Normal 23 2 2 2 2 4" xfId="2628" xr:uid="{00000000-0005-0000-0000-0000A9180000}"/>
    <cellStyle name="Normal 23 2 2 2 2 4 2" xfId="9573" xr:uid="{00000000-0005-0000-0000-0000AA180000}"/>
    <cellStyle name="Normal 23 2 2 2 2 4 3" xfId="7978" xr:uid="{00000000-0005-0000-0000-0000AB180000}"/>
    <cellStyle name="Normal 23 2 2 2 2 4 4" xfId="11179" xr:uid="{00000000-0005-0000-0000-0000AC180000}"/>
    <cellStyle name="Normal 23 2 2 2 2 4 5" xfId="12786" xr:uid="{00000000-0005-0000-0000-0000AD180000}"/>
    <cellStyle name="Normal 23 2 2 2 3" xfId="2629" xr:uid="{00000000-0005-0000-0000-0000AE180000}"/>
    <cellStyle name="Normal 23 2 2 2 4" xfId="2630" xr:uid="{00000000-0005-0000-0000-0000AF180000}"/>
    <cellStyle name="Normal 23 2 2 2 5" xfId="9570" xr:uid="{00000000-0005-0000-0000-0000B0180000}"/>
    <cellStyle name="Normal 23 2 2 2 6" xfId="7975" xr:uid="{00000000-0005-0000-0000-0000B1180000}"/>
    <cellStyle name="Normal 23 2 2 2 7" xfId="11176" xr:uid="{00000000-0005-0000-0000-0000B2180000}"/>
    <cellStyle name="Normal 23 2 2 2 8" xfId="12783" xr:uid="{00000000-0005-0000-0000-0000B3180000}"/>
    <cellStyle name="Normal 23 2 2 3" xfId="2631" xr:uid="{00000000-0005-0000-0000-0000B4180000}"/>
    <cellStyle name="Normal 23 2 2 3 2" xfId="2632" xr:uid="{00000000-0005-0000-0000-0000B5180000}"/>
    <cellStyle name="Normal 23 2 2 3 2 2" xfId="9575" xr:uid="{00000000-0005-0000-0000-0000B6180000}"/>
    <cellStyle name="Normal 23 2 2 3 2 3" xfId="7980" xr:uid="{00000000-0005-0000-0000-0000B7180000}"/>
    <cellStyle name="Normal 23 2 2 3 2 4" xfId="11181" xr:uid="{00000000-0005-0000-0000-0000B8180000}"/>
    <cellStyle name="Normal 23 2 2 3 2 5" xfId="12788" xr:uid="{00000000-0005-0000-0000-0000B9180000}"/>
    <cellStyle name="Normal 23 2 2 3 3" xfId="2633" xr:uid="{00000000-0005-0000-0000-0000BA180000}"/>
    <cellStyle name="Normal 23 2 2 3 3 2" xfId="9576" xr:uid="{00000000-0005-0000-0000-0000BB180000}"/>
    <cellStyle name="Normal 23 2 2 3 3 3" xfId="7981" xr:uid="{00000000-0005-0000-0000-0000BC180000}"/>
    <cellStyle name="Normal 23 2 2 3 3 4" xfId="11182" xr:uid="{00000000-0005-0000-0000-0000BD180000}"/>
    <cellStyle name="Normal 23 2 2 3 3 5" xfId="12789" xr:uid="{00000000-0005-0000-0000-0000BE180000}"/>
    <cellStyle name="Normal 23 2 2 3 4" xfId="2634" xr:uid="{00000000-0005-0000-0000-0000BF180000}"/>
    <cellStyle name="Normal 23 2 2 3 4 2" xfId="9577" xr:uid="{00000000-0005-0000-0000-0000C0180000}"/>
    <cellStyle name="Normal 23 2 2 3 4 3" xfId="7982" xr:uid="{00000000-0005-0000-0000-0000C1180000}"/>
    <cellStyle name="Normal 23 2 2 3 4 4" xfId="11183" xr:uid="{00000000-0005-0000-0000-0000C2180000}"/>
    <cellStyle name="Normal 23 2 2 3 4 5" xfId="12790" xr:uid="{00000000-0005-0000-0000-0000C3180000}"/>
    <cellStyle name="Normal 23 2 2 3 5" xfId="9574" xr:uid="{00000000-0005-0000-0000-0000C4180000}"/>
    <cellStyle name="Normal 23 2 2 3 6" xfId="7979" xr:uid="{00000000-0005-0000-0000-0000C5180000}"/>
    <cellStyle name="Normal 23 2 2 3 7" xfId="11180" xr:uid="{00000000-0005-0000-0000-0000C6180000}"/>
    <cellStyle name="Normal 23 2 2 3 8" xfId="12787" xr:uid="{00000000-0005-0000-0000-0000C7180000}"/>
    <cellStyle name="Normal 23 2 2 4" xfId="2635" xr:uid="{00000000-0005-0000-0000-0000C8180000}"/>
    <cellStyle name="Normal 23 2 2 4 2" xfId="2636" xr:uid="{00000000-0005-0000-0000-0000C9180000}"/>
    <cellStyle name="Normal 23 2 2 4 2 2" xfId="9579" xr:uid="{00000000-0005-0000-0000-0000CA180000}"/>
    <cellStyle name="Normal 23 2 2 4 2 3" xfId="7984" xr:uid="{00000000-0005-0000-0000-0000CB180000}"/>
    <cellStyle name="Normal 23 2 2 4 2 4" xfId="11185" xr:uid="{00000000-0005-0000-0000-0000CC180000}"/>
    <cellStyle name="Normal 23 2 2 4 2 5" xfId="12792" xr:uid="{00000000-0005-0000-0000-0000CD180000}"/>
    <cellStyle name="Normal 23 2 2 4 3" xfId="2637" xr:uid="{00000000-0005-0000-0000-0000CE180000}"/>
    <cellStyle name="Normal 23 2 2 4 3 2" xfId="9580" xr:uid="{00000000-0005-0000-0000-0000CF180000}"/>
    <cellStyle name="Normal 23 2 2 4 3 3" xfId="7985" xr:uid="{00000000-0005-0000-0000-0000D0180000}"/>
    <cellStyle name="Normal 23 2 2 4 3 4" xfId="11186" xr:uid="{00000000-0005-0000-0000-0000D1180000}"/>
    <cellStyle name="Normal 23 2 2 4 3 5" xfId="12793" xr:uid="{00000000-0005-0000-0000-0000D2180000}"/>
    <cellStyle name="Normal 23 2 2 4 4" xfId="2638" xr:uid="{00000000-0005-0000-0000-0000D3180000}"/>
    <cellStyle name="Normal 23 2 2 4 4 2" xfId="9581" xr:uid="{00000000-0005-0000-0000-0000D4180000}"/>
    <cellStyle name="Normal 23 2 2 4 4 3" xfId="7986" xr:uid="{00000000-0005-0000-0000-0000D5180000}"/>
    <cellStyle name="Normal 23 2 2 4 4 4" xfId="11187" xr:uid="{00000000-0005-0000-0000-0000D6180000}"/>
    <cellStyle name="Normal 23 2 2 4 4 5" xfId="12794" xr:uid="{00000000-0005-0000-0000-0000D7180000}"/>
    <cellStyle name="Normal 23 2 2 4 5" xfId="9578" xr:uid="{00000000-0005-0000-0000-0000D8180000}"/>
    <cellStyle name="Normal 23 2 2 4 6" xfId="7983" xr:uid="{00000000-0005-0000-0000-0000D9180000}"/>
    <cellStyle name="Normal 23 2 2 4 7" xfId="11184" xr:uid="{00000000-0005-0000-0000-0000DA180000}"/>
    <cellStyle name="Normal 23 2 2 4 8" xfId="12791" xr:uid="{00000000-0005-0000-0000-0000DB180000}"/>
    <cellStyle name="Normal 23 2 2 5" xfId="2639" xr:uid="{00000000-0005-0000-0000-0000DC180000}"/>
    <cellStyle name="Normal 23 2 2 5 2" xfId="9582" xr:uid="{00000000-0005-0000-0000-0000DD180000}"/>
    <cellStyle name="Normal 23 2 2 5 3" xfId="7987" xr:uid="{00000000-0005-0000-0000-0000DE180000}"/>
    <cellStyle name="Normal 23 2 2 5 4" xfId="11188" xr:uid="{00000000-0005-0000-0000-0000DF180000}"/>
    <cellStyle name="Normal 23 2 2 5 5" xfId="12795" xr:uid="{00000000-0005-0000-0000-0000E0180000}"/>
    <cellStyle name="Normal 23 2 2 6" xfId="2640" xr:uid="{00000000-0005-0000-0000-0000E1180000}"/>
    <cellStyle name="Normal 23 2 2 6 2" xfId="9583" xr:uid="{00000000-0005-0000-0000-0000E2180000}"/>
    <cellStyle name="Normal 23 2 2 6 3" xfId="7988" xr:uid="{00000000-0005-0000-0000-0000E3180000}"/>
    <cellStyle name="Normal 23 2 2 6 4" xfId="11189" xr:uid="{00000000-0005-0000-0000-0000E4180000}"/>
    <cellStyle name="Normal 23 2 2 6 5" xfId="12796" xr:uid="{00000000-0005-0000-0000-0000E5180000}"/>
    <cellStyle name="Normal 23 2 2 7" xfId="2641" xr:uid="{00000000-0005-0000-0000-0000E6180000}"/>
    <cellStyle name="Normal 23 2 2 7 2" xfId="9584" xr:uid="{00000000-0005-0000-0000-0000E7180000}"/>
    <cellStyle name="Normal 23 2 2 7 3" xfId="7989" xr:uid="{00000000-0005-0000-0000-0000E8180000}"/>
    <cellStyle name="Normal 23 2 2 7 4" xfId="11190" xr:uid="{00000000-0005-0000-0000-0000E9180000}"/>
    <cellStyle name="Normal 23 2 2 7 5" xfId="12797" xr:uid="{00000000-0005-0000-0000-0000EA180000}"/>
    <cellStyle name="Normal 23 2 3" xfId="2642" xr:uid="{00000000-0005-0000-0000-0000EB180000}"/>
    <cellStyle name="Normal 23 2 3 2" xfId="2643" xr:uid="{00000000-0005-0000-0000-0000EC180000}"/>
    <cellStyle name="Normal 23 2 3 2 2" xfId="9586" xr:uid="{00000000-0005-0000-0000-0000ED180000}"/>
    <cellStyle name="Normal 23 2 3 2 3" xfId="7991" xr:uid="{00000000-0005-0000-0000-0000EE180000}"/>
    <cellStyle name="Normal 23 2 3 2 4" xfId="11192" xr:uid="{00000000-0005-0000-0000-0000EF180000}"/>
    <cellStyle name="Normal 23 2 3 2 5" xfId="12799" xr:uid="{00000000-0005-0000-0000-0000F0180000}"/>
    <cellStyle name="Normal 23 2 3 3" xfId="2644" xr:uid="{00000000-0005-0000-0000-0000F1180000}"/>
    <cellStyle name="Normal 23 2 3 3 2" xfId="9587" xr:uid="{00000000-0005-0000-0000-0000F2180000}"/>
    <cellStyle name="Normal 23 2 3 3 3" xfId="7992" xr:uid="{00000000-0005-0000-0000-0000F3180000}"/>
    <cellStyle name="Normal 23 2 3 3 4" xfId="11193" xr:uid="{00000000-0005-0000-0000-0000F4180000}"/>
    <cellStyle name="Normal 23 2 3 3 5" xfId="12800" xr:uid="{00000000-0005-0000-0000-0000F5180000}"/>
    <cellStyle name="Normal 23 2 3 4" xfId="2645" xr:uid="{00000000-0005-0000-0000-0000F6180000}"/>
    <cellStyle name="Normal 23 2 3 4 2" xfId="9588" xr:uid="{00000000-0005-0000-0000-0000F7180000}"/>
    <cellStyle name="Normal 23 2 3 4 3" xfId="7993" xr:uid="{00000000-0005-0000-0000-0000F8180000}"/>
    <cellStyle name="Normal 23 2 3 4 4" xfId="11194" xr:uid="{00000000-0005-0000-0000-0000F9180000}"/>
    <cellStyle name="Normal 23 2 3 4 5" xfId="12801" xr:uid="{00000000-0005-0000-0000-0000FA180000}"/>
    <cellStyle name="Normal 23 2 3 5" xfId="9585" xr:uid="{00000000-0005-0000-0000-0000FB180000}"/>
    <cellStyle name="Normal 23 2 3 6" xfId="7990" xr:uid="{00000000-0005-0000-0000-0000FC180000}"/>
    <cellStyle name="Normal 23 2 3 7" xfId="11191" xr:uid="{00000000-0005-0000-0000-0000FD180000}"/>
    <cellStyle name="Normal 23 2 3 8" xfId="12798" xr:uid="{00000000-0005-0000-0000-0000FE180000}"/>
    <cellStyle name="Normal 23 2 4" xfId="2646" xr:uid="{00000000-0005-0000-0000-0000FF180000}"/>
    <cellStyle name="Normal 23 2 5" xfId="2647" xr:uid="{00000000-0005-0000-0000-000000190000}"/>
    <cellStyle name="Normal 23 2 6" xfId="2648" xr:uid="{00000000-0005-0000-0000-000001190000}"/>
    <cellStyle name="Normal 23 2 6 2" xfId="9589" xr:uid="{00000000-0005-0000-0000-000002190000}"/>
    <cellStyle name="Normal 23 2 6 3" xfId="7994" xr:uid="{00000000-0005-0000-0000-000003190000}"/>
    <cellStyle name="Normal 23 2 6 4" xfId="11195" xr:uid="{00000000-0005-0000-0000-000004190000}"/>
    <cellStyle name="Normal 23 2 6 5" xfId="12802" xr:uid="{00000000-0005-0000-0000-000005190000}"/>
    <cellStyle name="Normal 23 2 7" xfId="2649" xr:uid="{00000000-0005-0000-0000-000006190000}"/>
    <cellStyle name="Normal 23 2 7 2" xfId="9590" xr:uid="{00000000-0005-0000-0000-000007190000}"/>
    <cellStyle name="Normal 23 2 7 3" xfId="7995" xr:uid="{00000000-0005-0000-0000-000008190000}"/>
    <cellStyle name="Normal 23 2 7 4" xfId="11196" xr:uid="{00000000-0005-0000-0000-000009190000}"/>
    <cellStyle name="Normal 23 2 7 5" xfId="12803" xr:uid="{00000000-0005-0000-0000-00000A190000}"/>
    <cellStyle name="Normal 23 2 8" xfId="2650" xr:uid="{00000000-0005-0000-0000-00000B190000}"/>
    <cellStyle name="Normal 23 2 8 2" xfId="9591" xr:uid="{00000000-0005-0000-0000-00000C190000}"/>
    <cellStyle name="Normal 23 2 8 3" xfId="7996" xr:uid="{00000000-0005-0000-0000-00000D190000}"/>
    <cellStyle name="Normal 23 2 8 4" xfId="11197" xr:uid="{00000000-0005-0000-0000-00000E190000}"/>
    <cellStyle name="Normal 23 2 8 5" xfId="12804" xr:uid="{00000000-0005-0000-0000-00000F190000}"/>
    <cellStyle name="Normal 23 2 9" xfId="9569" xr:uid="{00000000-0005-0000-0000-000010190000}"/>
    <cellStyle name="Normal 23 3" xfId="2651" xr:uid="{00000000-0005-0000-0000-000011190000}"/>
    <cellStyle name="Normal 23 3 2" xfId="19161" xr:uid="{2A2859EB-2C53-4847-810F-400D35E8314C}"/>
    <cellStyle name="Normal 23 4" xfId="2621" xr:uid="{00000000-0005-0000-0000-000012190000}"/>
    <cellStyle name="Normal 23 4 2" xfId="19162" xr:uid="{6C50CCC6-CF4C-4571-8309-C1366200F188}"/>
    <cellStyle name="Normal 23 5" xfId="10737" xr:uid="{00000000-0005-0000-0000-000013190000}"/>
    <cellStyle name="Normal 23 5 2" xfId="19160" xr:uid="{B6FAC80E-4CD1-4A6C-A0E7-51AD6B6539E2}"/>
    <cellStyle name="Normal 24" xfId="158" xr:uid="{00000000-0005-0000-0000-000014190000}"/>
    <cellStyle name="Normal 24 2" xfId="2653" xr:uid="{00000000-0005-0000-0000-000015190000}"/>
    <cellStyle name="Normal 24 2 10" xfId="7997" xr:uid="{00000000-0005-0000-0000-000016190000}"/>
    <cellStyle name="Normal 24 2 11" xfId="11198" xr:uid="{00000000-0005-0000-0000-000017190000}"/>
    <cellStyle name="Normal 24 2 12" xfId="12805" xr:uid="{00000000-0005-0000-0000-000018190000}"/>
    <cellStyle name="Normal 24 2 2" xfId="2654" xr:uid="{00000000-0005-0000-0000-000019190000}"/>
    <cellStyle name="Normal 24 2 2 2" xfId="2655" xr:uid="{00000000-0005-0000-0000-00001A190000}"/>
    <cellStyle name="Normal 24 2 2 2 2" xfId="2656" xr:uid="{00000000-0005-0000-0000-00001B190000}"/>
    <cellStyle name="Normal 24 2 2 2 2 2" xfId="2657" xr:uid="{00000000-0005-0000-0000-00001C190000}"/>
    <cellStyle name="Normal 24 2 2 2 2 2 2" xfId="9594" xr:uid="{00000000-0005-0000-0000-00001D190000}"/>
    <cellStyle name="Normal 24 2 2 2 2 2 3" xfId="7999" xr:uid="{00000000-0005-0000-0000-00001E190000}"/>
    <cellStyle name="Normal 24 2 2 2 2 2 4" xfId="11200" xr:uid="{00000000-0005-0000-0000-00001F190000}"/>
    <cellStyle name="Normal 24 2 2 2 2 2 5" xfId="12807" xr:uid="{00000000-0005-0000-0000-000020190000}"/>
    <cellStyle name="Normal 24 2 2 2 2 3" xfId="2658" xr:uid="{00000000-0005-0000-0000-000021190000}"/>
    <cellStyle name="Normal 24 2 2 2 2 3 2" xfId="9595" xr:uid="{00000000-0005-0000-0000-000022190000}"/>
    <cellStyle name="Normal 24 2 2 2 2 3 3" xfId="8000" xr:uid="{00000000-0005-0000-0000-000023190000}"/>
    <cellStyle name="Normal 24 2 2 2 2 3 4" xfId="11201" xr:uid="{00000000-0005-0000-0000-000024190000}"/>
    <cellStyle name="Normal 24 2 2 2 2 3 5" xfId="12808" xr:uid="{00000000-0005-0000-0000-000025190000}"/>
    <cellStyle name="Normal 24 2 2 2 2 4" xfId="2659" xr:uid="{00000000-0005-0000-0000-000026190000}"/>
    <cellStyle name="Normal 24 2 2 2 2 4 2" xfId="9596" xr:uid="{00000000-0005-0000-0000-000027190000}"/>
    <cellStyle name="Normal 24 2 2 2 2 4 3" xfId="8001" xr:uid="{00000000-0005-0000-0000-000028190000}"/>
    <cellStyle name="Normal 24 2 2 2 2 4 4" xfId="11202" xr:uid="{00000000-0005-0000-0000-000029190000}"/>
    <cellStyle name="Normal 24 2 2 2 2 4 5" xfId="12809" xr:uid="{00000000-0005-0000-0000-00002A190000}"/>
    <cellStyle name="Normal 24 2 2 2 3" xfId="2660" xr:uid="{00000000-0005-0000-0000-00002B190000}"/>
    <cellStyle name="Normal 24 2 2 2 4" xfId="2661" xr:uid="{00000000-0005-0000-0000-00002C190000}"/>
    <cellStyle name="Normal 24 2 2 2 5" xfId="9593" xr:uid="{00000000-0005-0000-0000-00002D190000}"/>
    <cellStyle name="Normal 24 2 2 2 6" xfId="7998" xr:uid="{00000000-0005-0000-0000-00002E190000}"/>
    <cellStyle name="Normal 24 2 2 2 7" xfId="11199" xr:uid="{00000000-0005-0000-0000-00002F190000}"/>
    <cellStyle name="Normal 24 2 2 2 8" xfId="12806" xr:uid="{00000000-0005-0000-0000-000030190000}"/>
    <cellStyle name="Normal 24 2 2 3" xfId="2662" xr:uid="{00000000-0005-0000-0000-000031190000}"/>
    <cellStyle name="Normal 24 2 2 3 2" xfId="2663" xr:uid="{00000000-0005-0000-0000-000032190000}"/>
    <cellStyle name="Normal 24 2 2 3 2 2" xfId="9598" xr:uid="{00000000-0005-0000-0000-000033190000}"/>
    <cellStyle name="Normal 24 2 2 3 2 3" xfId="8003" xr:uid="{00000000-0005-0000-0000-000034190000}"/>
    <cellStyle name="Normal 24 2 2 3 2 4" xfId="11204" xr:uid="{00000000-0005-0000-0000-000035190000}"/>
    <cellStyle name="Normal 24 2 2 3 2 5" xfId="12811" xr:uid="{00000000-0005-0000-0000-000036190000}"/>
    <cellStyle name="Normal 24 2 2 3 3" xfId="2664" xr:uid="{00000000-0005-0000-0000-000037190000}"/>
    <cellStyle name="Normal 24 2 2 3 3 2" xfId="9599" xr:uid="{00000000-0005-0000-0000-000038190000}"/>
    <cellStyle name="Normal 24 2 2 3 3 3" xfId="8004" xr:uid="{00000000-0005-0000-0000-000039190000}"/>
    <cellStyle name="Normal 24 2 2 3 3 4" xfId="11205" xr:uid="{00000000-0005-0000-0000-00003A190000}"/>
    <cellStyle name="Normal 24 2 2 3 3 5" xfId="12812" xr:uid="{00000000-0005-0000-0000-00003B190000}"/>
    <cellStyle name="Normal 24 2 2 3 4" xfId="2665" xr:uid="{00000000-0005-0000-0000-00003C190000}"/>
    <cellStyle name="Normal 24 2 2 3 4 2" xfId="9600" xr:uid="{00000000-0005-0000-0000-00003D190000}"/>
    <cellStyle name="Normal 24 2 2 3 4 3" xfId="8005" xr:uid="{00000000-0005-0000-0000-00003E190000}"/>
    <cellStyle name="Normal 24 2 2 3 4 4" xfId="11206" xr:uid="{00000000-0005-0000-0000-00003F190000}"/>
    <cellStyle name="Normal 24 2 2 3 4 5" xfId="12813" xr:uid="{00000000-0005-0000-0000-000040190000}"/>
    <cellStyle name="Normal 24 2 2 3 5" xfId="9597" xr:uid="{00000000-0005-0000-0000-000041190000}"/>
    <cellStyle name="Normal 24 2 2 3 6" xfId="8002" xr:uid="{00000000-0005-0000-0000-000042190000}"/>
    <cellStyle name="Normal 24 2 2 3 7" xfId="11203" xr:uid="{00000000-0005-0000-0000-000043190000}"/>
    <cellStyle name="Normal 24 2 2 3 8" xfId="12810" xr:uid="{00000000-0005-0000-0000-000044190000}"/>
    <cellStyle name="Normal 24 2 2 4" xfId="2666" xr:uid="{00000000-0005-0000-0000-000045190000}"/>
    <cellStyle name="Normal 24 2 2 4 2" xfId="2667" xr:uid="{00000000-0005-0000-0000-000046190000}"/>
    <cellStyle name="Normal 24 2 2 4 2 2" xfId="9602" xr:uid="{00000000-0005-0000-0000-000047190000}"/>
    <cellStyle name="Normal 24 2 2 4 2 3" xfId="8007" xr:uid="{00000000-0005-0000-0000-000048190000}"/>
    <cellStyle name="Normal 24 2 2 4 2 4" xfId="11208" xr:uid="{00000000-0005-0000-0000-000049190000}"/>
    <cellStyle name="Normal 24 2 2 4 2 5" xfId="12815" xr:uid="{00000000-0005-0000-0000-00004A190000}"/>
    <cellStyle name="Normal 24 2 2 4 3" xfId="2668" xr:uid="{00000000-0005-0000-0000-00004B190000}"/>
    <cellStyle name="Normal 24 2 2 4 3 2" xfId="9603" xr:uid="{00000000-0005-0000-0000-00004C190000}"/>
    <cellStyle name="Normal 24 2 2 4 3 3" xfId="8008" xr:uid="{00000000-0005-0000-0000-00004D190000}"/>
    <cellStyle name="Normal 24 2 2 4 3 4" xfId="11209" xr:uid="{00000000-0005-0000-0000-00004E190000}"/>
    <cellStyle name="Normal 24 2 2 4 3 5" xfId="12816" xr:uid="{00000000-0005-0000-0000-00004F190000}"/>
    <cellStyle name="Normal 24 2 2 4 4" xfId="2669" xr:uid="{00000000-0005-0000-0000-000050190000}"/>
    <cellStyle name="Normal 24 2 2 4 4 2" xfId="9604" xr:uid="{00000000-0005-0000-0000-000051190000}"/>
    <cellStyle name="Normal 24 2 2 4 4 3" xfId="8009" xr:uid="{00000000-0005-0000-0000-000052190000}"/>
    <cellStyle name="Normal 24 2 2 4 4 4" xfId="11210" xr:uid="{00000000-0005-0000-0000-000053190000}"/>
    <cellStyle name="Normal 24 2 2 4 4 5" xfId="12817" xr:uid="{00000000-0005-0000-0000-000054190000}"/>
    <cellStyle name="Normal 24 2 2 4 5" xfId="9601" xr:uid="{00000000-0005-0000-0000-000055190000}"/>
    <cellStyle name="Normal 24 2 2 4 6" xfId="8006" xr:uid="{00000000-0005-0000-0000-000056190000}"/>
    <cellStyle name="Normal 24 2 2 4 7" xfId="11207" xr:uid="{00000000-0005-0000-0000-000057190000}"/>
    <cellStyle name="Normal 24 2 2 4 8" xfId="12814" xr:uid="{00000000-0005-0000-0000-000058190000}"/>
    <cellStyle name="Normal 24 2 2 5" xfId="2670" xr:uid="{00000000-0005-0000-0000-000059190000}"/>
    <cellStyle name="Normal 24 2 2 5 2" xfId="9605" xr:uid="{00000000-0005-0000-0000-00005A190000}"/>
    <cellStyle name="Normal 24 2 2 5 3" xfId="8010" xr:uid="{00000000-0005-0000-0000-00005B190000}"/>
    <cellStyle name="Normal 24 2 2 5 4" xfId="11211" xr:uid="{00000000-0005-0000-0000-00005C190000}"/>
    <cellStyle name="Normal 24 2 2 5 5" xfId="12818" xr:uid="{00000000-0005-0000-0000-00005D190000}"/>
    <cellStyle name="Normal 24 2 2 6" xfId="2671" xr:uid="{00000000-0005-0000-0000-00005E190000}"/>
    <cellStyle name="Normal 24 2 2 6 2" xfId="9606" xr:uid="{00000000-0005-0000-0000-00005F190000}"/>
    <cellStyle name="Normal 24 2 2 6 3" xfId="8011" xr:uid="{00000000-0005-0000-0000-000060190000}"/>
    <cellStyle name="Normal 24 2 2 6 4" xfId="11212" xr:uid="{00000000-0005-0000-0000-000061190000}"/>
    <cellStyle name="Normal 24 2 2 6 5" xfId="12819" xr:uid="{00000000-0005-0000-0000-000062190000}"/>
    <cellStyle name="Normal 24 2 2 7" xfId="2672" xr:uid="{00000000-0005-0000-0000-000063190000}"/>
    <cellStyle name="Normal 24 2 2 7 2" xfId="9607" xr:uid="{00000000-0005-0000-0000-000064190000}"/>
    <cellStyle name="Normal 24 2 2 7 3" xfId="8012" xr:uid="{00000000-0005-0000-0000-000065190000}"/>
    <cellStyle name="Normal 24 2 2 7 4" xfId="11213" xr:uid="{00000000-0005-0000-0000-000066190000}"/>
    <cellStyle name="Normal 24 2 2 7 5" xfId="12820" xr:uid="{00000000-0005-0000-0000-000067190000}"/>
    <cellStyle name="Normal 24 2 3" xfId="2673" xr:uid="{00000000-0005-0000-0000-000068190000}"/>
    <cellStyle name="Normal 24 2 3 2" xfId="2674" xr:uid="{00000000-0005-0000-0000-000069190000}"/>
    <cellStyle name="Normal 24 2 3 2 2" xfId="9609" xr:uid="{00000000-0005-0000-0000-00006A190000}"/>
    <cellStyle name="Normal 24 2 3 2 3" xfId="8014" xr:uid="{00000000-0005-0000-0000-00006B190000}"/>
    <cellStyle name="Normal 24 2 3 2 4" xfId="11215" xr:uid="{00000000-0005-0000-0000-00006C190000}"/>
    <cellStyle name="Normal 24 2 3 2 5" xfId="12822" xr:uid="{00000000-0005-0000-0000-00006D190000}"/>
    <cellStyle name="Normal 24 2 3 3" xfId="2675" xr:uid="{00000000-0005-0000-0000-00006E190000}"/>
    <cellStyle name="Normal 24 2 3 3 2" xfId="9610" xr:uid="{00000000-0005-0000-0000-00006F190000}"/>
    <cellStyle name="Normal 24 2 3 3 3" xfId="8015" xr:uid="{00000000-0005-0000-0000-000070190000}"/>
    <cellStyle name="Normal 24 2 3 3 4" xfId="11216" xr:uid="{00000000-0005-0000-0000-000071190000}"/>
    <cellStyle name="Normal 24 2 3 3 5" xfId="12823" xr:uid="{00000000-0005-0000-0000-000072190000}"/>
    <cellStyle name="Normal 24 2 3 4" xfId="2676" xr:uid="{00000000-0005-0000-0000-000073190000}"/>
    <cellStyle name="Normal 24 2 3 4 2" xfId="9611" xr:uid="{00000000-0005-0000-0000-000074190000}"/>
    <cellStyle name="Normal 24 2 3 4 3" xfId="8016" xr:uid="{00000000-0005-0000-0000-000075190000}"/>
    <cellStyle name="Normal 24 2 3 4 4" xfId="11217" xr:uid="{00000000-0005-0000-0000-000076190000}"/>
    <cellStyle name="Normal 24 2 3 4 5" xfId="12824" xr:uid="{00000000-0005-0000-0000-000077190000}"/>
    <cellStyle name="Normal 24 2 3 5" xfId="9608" xr:uid="{00000000-0005-0000-0000-000078190000}"/>
    <cellStyle name="Normal 24 2 3 6" xfId="8013" xr:uid="{00000000-0005-0000-0000-000079190000}"/>
    <cellStyle name="Normal 24 2 3 7" xfId="11214" xr:uid="{00000000-0005-0000-0000-00007A190000}"/>
    <cellStyle name="Normal 24 2 3 8" xfId="12821" xr:uid="{00000000-0005-0000-0000-00007B190000}"/>
    <cellStyle name="Normal 24 2 4" xfId="2677" xr:uid="{00000000-0005-0000-0000-00007C190000}"/>
    <cellStyle name="Normal 24 2 5" xfId="2678" xr:uid="{00000000-0005-0000-0000-00007D190000}"/>
    <cellStyle name="Normal 24 2 6" xfId="2679" xr:uid="{00000000-0005-0000-0000-00007E190000}"/>
    <cellStyle name="Normal 24 2 6 2" xfId="9612" xr:uid="{00000000-0005-0000-0000-00007F190000}"/>
    <cellStyle name="Normal 24 2 6 3" xfId="8017" xr:uid="{00000000-0005-0000-0000-000080190000}"/>
    <cellStyle name="Normal 24 2 6 4" xfId="11218" xr:uid="{00000000-0005-0000-0000-000081190000}"/>
    <cellStyle name="Normal 24 2 6 5" xfId="12825" xr:uid="{00000000-0005-0000-0000-000082190000}"/>
    <cellStyle name="Normal 24 2 7" xfId="2680" xr:uid="{00000000-0005-0000-0000-000083190000}"/>
    <cellStyle name="Normal 24 2 7 2" xfId="9613" xr:uid="{00000000-0005-0000-0000-000084190000}"/>
    <cellStyle name="Normal 24 2 7 3" xfId="8018" xr:uid="{00000000-0005-0000-0000-000085190000}"/>
    <cellStyle name="Normal 24 2 7 4" xfId="11219" xr:uid="{00000000-0005-0000-0000-000086190000}"/>
    <cellStyle name="Normal 24 2 7 5" xfId="12826" xr:uid="{00000000-0005-0000-0000-000087190000}"/>
    <cellStyle name="Normal 24 2 8" xfId="2681" xr:uid="{00000000-0005-0000-0000-000088190000}"/>
    <cellStyle name="Normal 24 2 8 2" xfId="9614" xr:uid="{00000000-0005-0000-0000-000089190000}"/>
    <cellStyle name="Normal 24 2 8 3" xfId="8019" xr:uid="{00000000-0005-0000-0000-00008A190000}"/>
    <cellStyle name="Normal 24 2 8 4" xfId="11220" xr:uid="{00000000-0005-0000-0000-00008B190000}"/>
    <cellStyle name="Normal 24 2 8 5" xfId="12827" xr:uid="{00000000-0005-0000-0000-00008C190000}"/>
    <cellStyle name="Normal 24 2 9" xfId="9592" xr:uid="{00000000-0005-0000-0000-00008D190000}"/>
    <cellStyle name="Normal 24 3" xfId="2682" xr:uid="{00000000-0005-0000-0000-00008E190000}"/>
    <cellStyle name="Normal 24 3 2" xfId="19164" xr:uid="{A1B9F29B-D124-4551-B412-DED96BE5664B}"/>
    <cellStyle name="Normal 24 4" xfId="2652" xr:uid="{00000000-0005-0000-0000-00008F190000}"/>
    <cellStyle name="Normal 24 4 2" xfId="19165" xr:uid="{C265745F-073B-40AB-BCD3-7DEC61CBB2C2}"/>
    <cellStyle name="Normal 24 5" xfId="10743" xr:uid="{00000000-0005-0000-0000-000090190000}"/>
    <cellStyle name="Normal 24 5 2" xfId="19163" xr:uid="{F5F6DBB6-C151-4CCA-B2CC-CACBCAFD6198}"/>
    <cellStyle name="Normal 24 6" xfId="15459" xr:uid="{DAD31A00-896B-4EBA-BD6C-2364E6233686}"/>
    <cellStyle name="Normal 25" xfId="155" xr:uid="{00000000-0005-0000-0000-000091190000}"/>
    <cellStyle name="Normal 25 2" xfId="2684" xr:uid="{00000000-0005-0000-0000-000092190000}"/>
    <cellStyle name="Normal 25 2 10" xfId="8020" xr:uid="{00000000-0005-0000-0000-000093190000}"/>
    <cellStyle name="Normal 25 2 11" xfId="11221" xr:uid="{00000000-0005-0000-0000-000094190000}"/>
    <cellStyle name="Normal 25 2 12" xfId="12828" xr:uid="{00000000-0005-0000-0000-000095190000}"/>
    <cellStyle name="Normal 25 2 2" xfId="2685" xr:uid="{00000000-0005-0000-0000-000096190000}"/>
    <cellStyle name="Normal 25 2 2 2" xfId="2686" xr:uid="{00000000-0005-0000-0000-000097190000}"/>
    <cellStyle name="Normal 25 2 2 2 2" xfId="2687" xr:uid="{00000000-0005-0000-0000-000098190000}"/>
    <cellStyle name="Normal 25 2 2 2 2 2" xfId="2688" xr:uid="{00000000-0005-0000-0000-000099190000}"/>
    <cellStyle name="Normal 25 2 2 2 2 2 2" xfId="9617" xr:uid="{00000000-0005-0000-0000-00009A190000}"/>
    <cellStyle name="Normal 25 2 2 2 2 2 3" xfId="8022" xr:uid="{00000000-0005-0000-0000-00009B190000}"/>
    <cellStyle name="Normal 25 2 2 2 2 2 4" xfId="11223" xr:uid="{00000000-0005-0000-0000-00009C190000}"/>
    <cellStyle name="Normal 25 2 2 2 2 2 5" xfId="12830" xr:uid="{00000000-0005-0000-0000-00009D190000}"/>
    <cellStyle name="Normal 25 2 2 2 2 3" xfId="2689" xr:uid="{00000000-0005-0000-0000-00009E190000}"/>
    <cellStyle name="Normal 25 2 2 2 2 3 2" xfId="9618" xr:uid="{00000000-0005-0000-0000-00009F190000}"/>
    <cellStyle name="Normal 25 2 2 2 2 3 3" xfId="8023" xr:uid="{00000000-0005-0000-0000-0000A0190000}"/>
    <cellStyle name="Normal 25 2 2 2 2 3 4" xfId="11224" xr:uid="{00000000-0005-0000-0000-0000A1190000}"/>
    <cellStyle name="Normal 25 2 2 2 2 3 5" xfId="12831" xr:uid="{00000000-0005-0000-0000-0000A2190000}"/>
    <cellStyle name="Normal 25 2 2 2 2 4" xfId="2690" xr:uid="{00000000-0005-0000-0000-0000A3190000}"/>
    <cellStyle name="Normal 25 2 2 2 2 4 2" xfId="9619" xr:uid="{00000000-0005-0000-0000-0000A4190000}"/>
    <cellStyle name="Normal 25 2 2 2 2 4 3" xfId="8024" xr:uid="{00000000-0005-0000-0000-0000A5190000}"/>
    <cellStyle name="Normal 25 2 2 2 2 4 4" xfId="11225" xr:uid="{00000000-0005-0000-0000-0000A6190000}"/>
    <cellStyle name="Normal 25 2 2 2 2 4 5" xfId="12832" xr:uid="{00000000-0005-0000-0000-0000A7190000}"/>
    <cellStyle name="Normal 25 2 2 2 3" xfId="2691" xr:uid="{00000000-0005-0000-0000-0000A8190000}"/>
    <cellStyle name="Normal 25 2 2 2 4" xfId="2692" xr:uid="{00000000-0005-0000-0000-0000A9190000}"/>
    <cellStyle name="Normal 25 2 2 2 5" xfId="9616" xr:uid="{00000000-0005-0000-0000-0000AA190000}"/>
    <cellStyle name="Normal 25 2 2 2 6" xfId="8021" xr:uid="{00000000-0005-0000-0000-0000AB190000}"/>
    <cellStyle name="Normal 25 2 2 2 7" xfId="11222" xr:uid="{00000000-0005-0000-0000-0000AC190000}"/>
    <cellStyle name="Normal 25 2 2 2 8" xfId="12829" xr:uid="{00000000-0005-0000-0000-0000AD190000}"/>
    <cellStyle name="Normal 25 2 2 3" xfId="2693" xr:uid="{00000000-0005-0000-0000-0000AE190000}"/>
    <cellStyle name="Normal 25 2 2 3 2" xfId="2694" xr:uid="{00000000-0005-0000-0000-0000AF190000}"/>
    <cellStyle name="Normal 25 2 2 3 2 2" xfId="9621" xr:uid="{00000000-0005-0000-0000-0000B0190000}"/>
    <cellStyle name="Normal 25 2 2 3 2 3" xfId="8026" xr:uid="{00000000-0005-0000-0000-0000B1190000}"/>
    <cellStyle name="Normal 25 2 2 3 2 4" xfId="11227" xr:uid="{00000000-0005-0000-0000-0000B2190000}"/>
    <cellStyle name="Normal 25 2 2 3 2 5" xfId="12834" xr:uid="{00000000-0005-0000-0000-0000B3190000}"/>
    <cellStyle name="Normal 25 2 2 3 3" xfId="2695" xr:uid="{00000000-0005-0000-0000-0000B4190000}"/>
    <cellStyle name="Normal 25 2 2 3 3 2" xfId="9622" xr:uid="{00000000-0005-0000-0000-0000B5190000}"/>
    <cellStyle name="Normal 25 2 2 3 3 3" xfId="8027" xr:uid="{00000000-0005-0000-0000-0000B6190000}"/>
    <cellStyle name="Normal 25 2 2 3 3 4" xfId="11228" xr:uid="{00000000-0005-0000-0000-0000B7190000}"/>
    <cellStyle name="Normal 25 2 2 3 3 5" xfId="12835" xr:uid="{00000000-0005-0000-0000-0000B8190000}"/>
    <cellStyle name="Normal 25 2 2 3 4" xfId="2696" xr:uid="{00000000-0005-0000-0000-0000B9190000}"/>
    <cellStyle name="Normal 25 2 2 3 4 2" xfId="9623" xr:uid="{00000000-0005-0000-0000-0000BA190000}"/>
    <cellStyle name="Normal 25 2 2 3 4 3" xfId="8028" xr:uid="{00000000-0005-0000-0000-0000BB190000}"/>
    <cellStyle name="Normal 25 2 2 3 4 4" xfId="11229" xr:uid="{00000000-0005-0000-0000-0000BC190000}"/>
    <cellStyle name="Normal 25 2 2 3 4 5" xfId="12836" xr:uid="{00000000-0005-0000-0000-0000BD190000}"/>
    <cellStyle name="Normal 25 2 2 3 5" xfId="9620" xr:uid="{00000000-0005-0000-0000-0000BE190000}"/>
    <cellStyle name="Normal 25 2 2 3 6" xfId="8025" xr:uid="{00000000-0005-0000-0000-0000BF190000}"/>
    <cellStyle name="Normal 25 2 2 3 7" xfId="11226" xr:uid="{00000000-0005-0000-0000-0000C0190000}"/>
    <cellStyle name="Normal 25 2 2 3 8" xfId="12833" xr:uid="{00000000-0005-0000-0000-0000C1190000}"/>
    <cellStyle name="Normal 25 2 2 4" xfId="2697" xr:uid="{00000000-0005-0000-0000-0000C2190000}"/>
    <cellStyle name="Normal 25 2 2 4 2" xfId="2698" xr:uid="{00000000-0005-0000-0000-0000C3190000}"/>
    <cellStyle name="Normal 25 2 2 4 2 2" xfId="9625" xr:uid="{00000000-0005-0000-0000-0000C4190000}"/>
    <cellStyle name="Normal 25 2 2 4 2 3" xfId="8030" xr:uid="{00000000-0005-0000-0000-0000C5190000}"/>
    <cellStyle name="Normal 25 2 2 4 2 4" xfId="11231" xr:uid="{00000000-0005-0000-0000-0000C6190000}"/>
    <cellStyle name="Normal 25 2 2 4 2 5" xfId="12838" xr:uid="{00000000-0005-0000-0000-0000C7190000}"/>
    <cellStyle name="Normal 25 2 2 4 3" xfId="2699" xr:uid="{00000000-0005-0000-0000-0000C8190000}"/>
    <cellStyle name="Normal 25 2 2 4 3 2" xfId="9626" xr:uid="{00000000-0005-0000-0000-0000C9190000}"/>
    <cellStyle name="Normal 25 2 2 4 3 3" xfId="8031" xr:uid="{00000000-0005-0000-0000-0000CA190000}"/>
    <cellStyle name="Normal 25 2 2 4 3 4" xfId="11232" xr:uid="{00000000-0005-0000-0000-0000CB190000}"/>
    <cellStyle name="Normal 25 2 2 4 3 5" xfId="12839" xr:uid="{00000000-0005-0000-0000-0000CC190000}"/>
    <cellStyle name="Normal 25 2 2 4 4" xfId="2700" xr:uid="{00000000-0005-0000-0000-0000CD190000}"/>
    <cellStyle name="Normal 25 2 2 4 4 2" xfId="9627" xr:uid="{00000000-0005-0000-0000-0000CE190000}"/>
    <cellStyle name="Normal 25 2 2 4 4 3" xfId="8032" xr:uid="{00000000-0005-0000-0000-0000CF190000}"/>
    <cellStyle name="Normal 25 2 2 4 4 4" xfId="11233" xr:uid="{00000000-0005-0000-0000-0000D0190000}"/>
    <cellStyle name="Normal 25 2 2 4 4 5" xfId="12840" xr:uid="{00000000-0005-0000-0000-0000D1190000}"/>
    <cellStyle name="Normal 25 2 2 4 5" xfId="9624" xr:uid="{00000000-0005-0000-0000-0000D2190000}"/>
    <cellStyle name="Normal 25 2 2 4 6" xfId="8029" xr:uid="{00000000-0005-0000-0000-0000D3190000}"/>
    <cellStyle name="Normal 25 2 2 4 7" xfId="11230" xr:uid="{00000000-0005-0000-0000-0000D4190000}"/>
    <cellStyle name="Normal 25 2 2 4 8" xfId="12837" xr:uid="{00000000-0005-0000-0000-0000D5190000}"/>
    <cellStyle name="Normal 25 2 2 5" xfId="2701" xr:uid="{00000000-0005-0000-0000-0000D6190000}"/>
    <cellStyle name="Normal 25 2 2 5 2" xfId="9628" xr:uid="{00000000-0005-0000-0000-0000D7190000}"/>
    <cellStyle name="Normal 25 2 2 5 3" xfId="8033" xr:uid="{00000000-0005-0000-0000-0000D8190000}"/>
    <cellStyle name="Normal 25 2 2 5 4" xfId="11234" xr:uid="{00000000-0005-0000-0000-0000D9190000}"/>
    <cellStyle name="Normal 25 2 2 5 5" xfId="12841" xr:uid="{00000000-0005-0000-0000-0000DA190000}"/>
    <cellStyle name="Normal 25 2 2 6" xfId="2702" xr:uid="{00000000-0005-0000-0000-0000DB190000}"/>
    <cellStyle name="Normal 25 2 2 6 2" xfId="9629" xr:uid="{00000000-0005-0000-0000-0000DC190000}"/>
    <cellStyle name="Normal 25 2 2 6 3" xfId="8034" xr:uid="{00000000-0005-0000-0000-0000DD190000}"/>
    <cellStyle name="Normal 25 2 2 6 4" xfId="11235" xr:uid="{00000000-0005-0000-0000-0000DE190000}"/>
    <cellStyle name="Normal 25 2 2 6 5" xfId="12842" xr:uid="{00000000-0005-0000-0000-0000DF190000}"/>
    <cellStyle name="Normal 25 2 2 7" xfId="2703" xr:uid="{00000000-0005-0000-0000-0000E0190000}"/>
    <cellStyle name="Normal 25 2 2 7 2" xfId="9630" xr:uid="{00000000-0005-0000-0000-0000E1190000}"/>
    <cellStyle name="Normal 25 2 2 7 3" xfId="8035" xr:uid="{00000000-0005-0000-0000-0000E2190000}"/>
    <cellStyle name="Normal 25 2 2 7 4" xfId="11236" xr:uid="{00000000-0005-0000-0000-0000E3190000}"/>
    <cellStyle name="Normal 25 2 2 7 5" xfId="12843" xr:uid="{00000000-0005-0000-0000-0000E4190000}"/>
    <cellStyle name="Normal 25 2 3" xfId="2704" xr:uid="{00000000-0005-0000-0000-0000E5190000}"/>
    <cellStyle name="Normal 25 2 3 2" xfId="2705" xr:uid="{00000000-0005-0000-0000-0000E6190000}"/>
    <cellStyle name="Normal 25 2 3 2 2" xfId="9632" xr:uid="{00000000-0005-0000-0000-0000E7190000}"/>
    <cellStyle name="Normal 25 2 3 2 3" xfId="8037" xr:uid="{00000000-0005-0000-0000-0000E8190000}"/>
    <cellStyle name="Normal 25 2 3 2 4" xfId="11238" xr:uid="{00000000-0005-0000-0000-0000E9190000}"/>
    <cellStyle name="Normal 25 2 3 2 5" xfId="12845" xr:uid="{00000000-0005-0000-0000-0000EA190000}"/>
    <cellStyle name="Normal 25 2 3 3" xfId="2706" xr:uid="{00000000-0005-0000-0000-0000EB190000}"/>
    <cellStyle name="Normal 25 2 3 3 2" xfId="9633" xr:uid="{00000000-0005-0000-0000-0000EC190000}"/>
    <cellStyle name="Normal 25 2 3 3 3" xfId="8038" xr:uid="{00000000-0005-0000-0000-0000ED190000}"/>
    <cellStyle name="Normal 25 2 3 3 4" xfId="11239" xr:uid="{00000000-0005-0000-0000-0000EE190000}"/>
    <cellStyle name="Normal 25 2 3 3 5" xfId="12846" xr:uid="{00000000-0005-0000-0000-0000EF190000}"/>
    <cellStyle name="Normal 25 2 3 4" xfId="2707" xr:uid="{00000000-0005-0000-0000-0000F0190000}"/>
    <cellStyle name="Normal 25 2 3 4 2" xfId="9634" xr:uid="{00000000-0005-0000-0000-0000F1190000}"/>
    <cellStyle name="Normal 25 2 3 4 3" xfId="8039" xr:uid="{00000000-0005-0000-0000-0000F2190000}"/>
    <cellStyle name="Normal 25 2 3 4 4" xfId="11240" xr:uid="{00000000-0005-0000-0000-0000F3190000}"/>
    <cellStyle name="Normal 25 2 3 4 5" xfId="12847" xr:uid="{00000000-0005-0000-0000-0000F4190000}"/>
    <cellStyle name="Normal 25 2 3 5" xfId="9631" xr:uid="{00000000-0005-0000-0000-0000F5190000}"/>
    <cellStyle name="Normal 25 2 3 6" xfId="8036" xr:uid="{00000000-0005-0000-0000-0000F6190000}"/>
    <cellStyle name="Normal 25 2 3 7" xfId="11237" xr:uid="{00000000-0005-0000-0000-0000F7190000}"/>
    <cellStyle name="Normal 25 2 3 8" xfId="12844" xr:uid="{00000000-0005-0000-0000-0000F8190000}"/>
    <cellStyle name="Normal 25 2 4" xfId="2708" xr:uid="{00000000-0005-0000-0000-0000F9190000}"/>
    <cellStyle name="Normal 25 2 5" xfId="2709" xr:uid="{00000000-0005-0000-0000-0000FA190000}"/>
    <cellStyle name="Normal 25 2 6" xfId="2710" xr:uid="{00000000-0005-0000-0000-0000FB190000}"/>
    <cellStyle name="Normal 25 2 6 2" xfId="9635" xr:uid="{00000000-0005-0000-0000-0000FC190000}"/>
    <cellStyle name="Normal 25 2 6 3" xfId="8040" xr:uid="{00000000-0005-0000-0000-0000FD190000}"/>
    <cellStyle name="Normal 25 2 6 4" xfId="11241" xr:uid="{00000000-0005-0000-0000-0000FE190000}"/>
    <cellStyle name="Normal 25 2 6 5" xfId="12848" xr:uid="{00000000-0005-0000-0000-0000FF190000}"/>
    <cellStyle name="Normal 25 2 7" xfId="2711" xr:uid="{00000000-0005-0000-0000-0000001A0000}"/>
    <cellStyle name="Normal 25 2 7 2" xfId="9636" xr:uid="{00000000-0005-0000-0000-0000011A0000}"/>
    <cellStyle name="Normal 25 2 7 3" xfId="8041" xr:uid="{00000000-0005-0000-0000-0000021A0000}"/>
    <cellStyle name="Normal 25 2 7 4" xfId="11242" xr:uid="{00000000-0005-0000-0000-0000031A0000}"/>
    <cellStyle name="Normal 25 2 7 5" xfId="12849" xr:uid="{00000000-0005-0000-0000-0000041A0000}"/>
    <cellStyle name="Normal 25 2 8" xfId="2712" xr:uid="{00000000-0005-0000-0000-0000051A0000}"/>
    <cellStyle name="Normal 25 2 8 2" xfId="9637" xr:uid="{00000000-0005-0000-0000-0000061A0000}"/>
    <cellStyle name="Normal 25 2 8 3" xfId="8042" xr:uid="{00000000-0005-0000-0000-0000071A0000}"/>
    <cellStyle name="Normal 25 2 8 4" xfId="11243" xr:uid="{00000000-0005-0000-0000-0000081A0000}"/>
    <cellStyle name="Normal 25 2 8 5" xfId="12850" xr:uid="{00000000-0005-0000-0000-0000091A0000}"/>
    <cellStyle name="Normal 25 2 9" xfId="9615" xr:uid="{00000000-0005-0000-0000-00000A1A0000}"/>
    <cellStyle name="Normal 25 3" xfId="2713" xr:uid="{00000000-0005-0000-0000-00000B1A0000}"/>
    <cellStyle name="Normal 25 3 2" xfId="19167" xr:uid="{F4C76A20-4AD4-42E6-ACCF-F37E2E2C7BB3}"/>
    <cellStyle name="Normal 25 4" xfId="2683" xr:uid="{00000000-0005-0000-0000-00000C1A0000}"/>
    <cellStyle name="Normal 25 4 2" xfId="19168" xr:uid="{EC4A70E5-C756-437E-8FA7-B0BEE32A5B70}"/>
    <cellStyle name="Normal 25 5" xfId="10740" xr:uid="{00000000-0005-0000-0000-00000D1A0000}"/>
    <cellStyle name="Normal 25 5 2" xfId="19166" xr:uid="{A4310CA7-DDE6-40C2-865D-AEDD315D617A}"/>
    <cellStyle name="Normal 25 6" xfId="15460" xr:uid="{9C289225-CC13-4030-A944-5619D54F8FAE}"/>
    <cellStyle name="Normal 256" xfId="142" xr:uid="{00000000-0005-0000-0000-00000E1A0000}"/>
    <cellStyle name="Normal 26" xfId="157" xr:uid="{00000000-0005-0000-0000-00000F1A0000}"/>
    <cellStyle name="Normal 26 2" xfId="2715" xr:uid="{00000000-0005-0000-0000-0000101A0000}"/>
    <cellStyle name="Normal 26 2 10" xfId="8043" xr:uid="{00000000-0005-0000-0000-0000111A0000}"/>
    <cellStyle name="Normal 26 2 11" xfId="11244" xr:uid="{00000000-0005-0000-0000-0000121A0000}"/>
    <cellStyle name="Normal 26 2 12" xfId="12851" xr:uid="{00000000-0005-0000-0000-0000131A0000}"/>
    <cellStyle name="Normal 26 2 2" xfId="2716" xr:uid="{00000000-0005-0000-0000-0000141A0000}"/>
    <cellStyle name="Normal 26 2 2 2" xfId="2717" xr:uid="{00000000-0005-0000-0000-0000151A0000}"/>
    <cellStyle name="Normal 26 2 2 2 2" xfId="2718" xr:uid="{00000000-0005-0000-0000-0000161A0000}"/>
    <cellStyle name="Normal 26 2 2 2 2 2" xfId="2719" xr:uid="{00000000-0005-0000-0000-0000171A0000}"/>
    <cellStyle name="Normal 26 2 2 2 2 2 2" xfId="9640" xr:uid="{00000000-0005-0000-0000-0000181A0000}"/>
    <cellStyle name="Normal 26 2 2 2 2 2 3" xfId="8045" xr:uid="{00000000-0005-0000-0000-0000191A0000}"/>
    <cellStyle name="Normal 26 2 2 2 2 2 4" xfId="11246" xr:uid="{00000000-0005-0000-0000-00001A1A0000}"/>
    <cellStyle name="Normal 26 2 2 2 2 2 5" xfId="12853" xr:uid="{00000000-0005-0000-0000-00001B1A0000}"/>
    <cellStyle name="Normal 26 2 2 2 2 3" xfId="2720" xr:uid="{00000000-0005-0000-0000-00001C1A0000}"/>
    <cellStyle name="Normal 26 2 2 2 2 3 2" xfId="9641" xr:uid="{00000000-0005-0000-0000-00001D1A0000}"/>
    <cellStyle name="Normal 26 2 2 2 2 3 3" xfId="8046" xr:uid="{00000000-0005-0000-0000-00001E1A0000}"/>
    <cellStyle name="Normal 26 2 2 2 2 3 4" xfId="11247" xr:uid="{00000000-0005-0000-0000-00001F1A0000}"/>
    <cellStyle name="Normal 26 2 2 2 2 3 5" xfId="12854" xr:uid="{00000000-0005-0000-0000-0000201A0000}"/>
    <cellStyle name="Normal 26 2 2 2 2 4" xfId="2721" xr:uid="{00000000-0005-0000-0000-0000211A0000}"/>
    <cellStyle name="Normal 26 2 2 2 2 4 2" xfId="9642" xr:uid="{00000000-0005-0000-0000-0000221A0000}"/>
    <cellStyle name="Normal 26 2 2 2 2 4 3" xfId="8047" xr:uid="{00000000-0005-0000-0000-0000231A0000}"/>
    <cellStyle name="Normal 26 2 2 2 2 4 4" xfId="11248" xr:uid="{00000000-0005-0000-0000-0000241A0000}"/>
    <cellStyle name="Normal 26 2 2 2 2 4 5" xfId="12855" xr:uid="{00000000-0005-0000-0000-0000251A0000}"/>
    <cellStyle name="Normal 26 2 2 2 3" xfId="2722" xr:uid="{00000000-0005-0000-0000-0000261A0000}"/>
    <cellStyle name="Normal 26 2 2 2 4" xfId="2723" xr:uid="{00000000-0005-0000-0000-0000271A0000}"/>
    <cellStyle name="Normal 26 2 2 2 5" xfId="9639" xr:uid="{00000000-0005-0000-0000-0000281A0000}"/>
    <cellStyle name="Normal 26 2 2 2 6" xfId="8044" xr:uid="{00000000-0005-0000-0000-0000291A0000}"/>
    <cellStyle name="Normal 26 2 2 2 7" xfId="11245" xr:uid="{00000000-0005-0000-0000-00002A1A0000}"/>
    <cellStyle name="Normal 26 2 2 2 8" xfId="12852" xr:uid="{00000000-0005-0000-0000-00002B1A0000}"/>
    <cellStyle name="Normal 26 2 2 3" xfId="2724" xr:uid="{00000000-0005-0000-0000-00002C1A0000}"/>
    <cellStyle name="Normal 26 2 2 3 2" xfId="2725" xr:uid="{00000000-0005-0000-0000-00002D1A0000}"/>
    <cellStyle name="Normal 26 2 2 3 2 2" xfId="9644" xr:uid="{00000000-0005-0000-0000-00002E1A0000}"/>
    <cellStyle name="Normal 26 2 2 3 2 3" xfId="8049" xr:uid="{00000000-0005-0000-0000-00002F1A0000}"/>
    <cellStyle name="Normal 26 2 2 3 2 4" xfId="11250" xr:uid="{00000000-0005-0000-0000-0000301A0000}"/>
    <cellStyle name="Normal 26 2 2 3 2 5" xfId="12857" xr:uid="{00000000-0005-0000-0000-0000311A0000}"/>
    <cellStyle name="Normal 26 2 2 3 3" xfId="2726" xr:uid="{00000000-0005-0000-0000-0000321A0000}"/>
    <cellStyle name="Normal 26 2 2 3 3 2" xfId="9645" xr:uid="{00000000-0005-0000-0000-0000331A0000}"/>
    <cellStyle name="Normal 26 2 2 3 3 3" xfId="8050" xr:uid="{00000000-0005-0000-0000-0000341A0000}"/>
    <cellStyle name="Normal 26 2 2 3 3 4" xfId="11251" xr:uid="{00000000-0005-0000-0000-0000351A0000}"/>
    <cellStyle name="Normal 26 2 2 3 3 5" xfId="12858" xr:uid="{00000000-0005-0000-0000-0000361A0000}"/>
    <cellStyle name="Normal 26 2 2 3 4" xfId="2727" xr:uid="{00000000-0005-0000-0000-0000371A0000}"/>
    <cellStyle name="Normal 26 2 2 3 4 2" xfId="9646" xr:uid="{00000000-0005-0000-0000-0000381A0000}"/>
    <cellStyle name="Normal 26 2 2 3 4 3" xfId="8051" xr:uid="{00000000-0005-0000-0000-0000391A0000}"/>
    <cellStyle name="Normal 26 2 2 3 4 4" xfId="11252" xr:uid="{00000000-0005-0000-0000-00003A1A0000}"/>
    <cellStyle name="Normal 26 2 2 3 4 5" xfId="12859" xr:uid="{00000000-0005-0000-0000-00003B1A0000}"/>
    <cellStyle name="Normal 26 2 2 3 5" xfId="9643" xr:uid="{00000000-0005-0000-0000-00003C1A0000}"/>
    <cellStyle name="Normal 26 2 2 3 6" xfId="8048" xr:uid="{00000000-0005-0000-0000-00003D1A0000}"/>
    <cellStyle name="Normal 26 2 2 3 7" xfId="11249" xr:uid="{00000000-0005-0000-0000-00003E1A0000}"/>
    <cellStyle name="Normal 26 2 2 3 8" xfId="12856" xr:uid="{00000000-0005-0000-0000-00003F1A0000}"/>
    <cellStyle name="Normal 26 2 2 4" xfId="2728" xr:uid="{00000000-0005-0000-0000-0000401A0000}"/>
    <cellStyle name="Normal 26 2 2 4 2" xfId="2729" xr:uid="{00000000-0005-0000-0000-0000411A0000}"/>
    <cellStyle name="Normal 26 2 2 4 2 2" xfId="9648" xr:uid="{00000000-0005-0000-0000-0000421A0000}"/>
    <cellStyle name="Normal 26 2 2 4 2 3" xfId="8053" xr:uid="{00000000-0005-0000-0000-0000431A0000}"/>
    <cellStyle name="Normal 26 2 2 4 2 4" xfId="11254" xr:uid="{00000000-0005-0000-0000-0000441A0000}"/>
    <cellStyle name="Normal 26 2 2 4 2 5" xfId="12861" xr:uid="{00000000-0005-0000-0000-0000451A0000}"/>
    <cellStyle name="Normal 26 2 2 4 3" xfId="2730" xr:uid="{00000000-0005-0000-0000-0000461A0000}"/>
    <cellStyle name="Normal 26 2 2 4 3 2" xfId="9649" xr:uid="{00000000-0005-0000-0000-0000471A0000}"/>
    <cellStyle name="Normal 26 2 2 4 3 3" xfId="8054" xr:uid="{00000000-0005-0000-0000-0000481A0000}"/>
    <cellStyle name="Normal 26 2 2 4 3 4" xfId="11255" xr:uid="{00000000-0005-0000-0000-0000491A0000}"/>
    <cellStyle name="Normal 26 2 2 4 3 5" xfId="12862" xr:uid="{00000000-0005-0000-0000-00004A1A0000}"/>
    <cellStyle name="Normal 26 2 2 4 4" xfId="2731" xr:uid="{00000000-0005-0000-0000-00004B1A0000}"/>
    <cellStyle name="Normal 26 2 2 4 4 2" xfId="9650" xr:uid="{00000000-0005-0000-0000-00004C1A0000}"/>
    <cellStyle name="Normal 26 2 2 4 4 3" xfId="8055" xr:uid="{00000000-0005-0000-0000-00004D1A0000}"/>
    <cellStyle name="Normal 26 2 2 4 4 4" xfId="11256" xr:uid="{00000000-0005-0000-0000-00004E1A0000}"/>
    <cellStyle name="Normal 26 2 2 4 4 5" xfId="12863" xr:uid="{00000000-0005-0000-0000-00004F1A0000}"/>
    <cellStyle name="Normal 26 2 2 4 5" xfId="9647" xr:uid="{00000000-0005-0000-0000-0000501A0000}"/>
    <cellStyle name="Normal 26 2 2 4 6" xfId="8052" xr:uid="{00000000-0005-0000-0000-0000511A0000}"/>
    <cellStyle name="Normal 26 2 2 4 7" xfId="11253" xr:uid="{00000000-0005-0000-0000-0000521A0000}"/>
    <cellStyle name="Normal 26 2 2 4 8" xfId="12860" xr:uid="{00000000-0005-0000-0000-0000531A0000}"/>
    <cellStyle name="Normal 26 2 2 5" xfId="2732" xr:uid="{00000000-0005-0000-0000-0000541A0000}"/>
    <cellStyle name="Normal 26 2 2 5 2" xfId="9651" xr:uid="{00000000-0005-0000-0000-0000551A0000}"/>
    <cellStyle name="Normal 26 2 2 5 3" xfId="8056" xr:uid="{00000000-0005-0000-0000-0000561A0000}"/>
    <cellStyle name="Normal 26 2 2 5 4" xfId="11257" xr:uid="{00000000-0005-0000-0000-0000571A0000}"/>
    <cellStyle name="Normal 26 2 2 5 5" xfId="12864" xr:uid="{00000000-0005-0000-0000-0000581A0000}"/>
    <cellStyle name="Normal 26 2 2 6" xfId="2733" xr:uid="{00000000-0005-0000-0000-0000591A0000}"/>
    <cellStyle name="Normal 26 2 2 6 2" xfId="9652" xr:uid="{00000000-0005-0000-0000-00005A1A0000}"/>
    <cellStyle name="Normal 26 2 2 6 3" xfId="8057" xr:uid="{00000000-0005-0000-0000-00005B1A0000}"/>
    <cellStyle name="Normal 26 2 2 6 4" xfId="11258" xr:uid="{00000000-0005-0000-0000-00005C1A0000}"/>
    <cellStyle name="Normal 26 2 2 6 5" xfId="12865" xr:uid="{00000000-0005-0000-0000-00005D1A0000}"/>
    <cellStyle name="Normal 26 2 2 7" xfId="2734" xr:uid="{00000000-0005-0000-0000-00005E1A0000}"/>
    <cellStyle name="Normal 26 2 2 7 2" xfId="9653" xr:uid="{00000000-0005-0000-0000-00005F1A0000}"/>
    <cellStyle name="Normal 26 2 2 7 3" xfId="8058" xr:uid="{00000000-0005-0000-0000-0000601A0000}"/>
    <cellStyle name="Normal 26 2 2 7 4" xfId="11259" xr:uid="{00000000-0005-0000-0000-0000611A0000}"/>
    <cellStyle name="Normal 26 2 2 7 5" xfId="12866" xr:uid="{00000000-0005-0000-0000-0000621A0000}"/>
    <cellStyle name="Normal 26 2 3" xfId="2735" xr:uid="{00000000-0005-0000-0000-0000631A0000}"/>
    <cellStyle name="Normal 26 2 3 2" xfId="2736" xr:uid="{00000000-0005-0000-0000-0000641A0000}"/>
    <cellStyle name="Normal 26 2 3 2 2" xfId="9655" xr:uid="{00000000-0005-0000-0000-0000651A0000}"/>
    <cellStyle name="Normal 26 2 3 2 3" xfId="8060" xr:uid="{00000000-0005-0000-0000-0000661A0000}"/>
    <cellStyle name="Normal 26 2 3 2 4" xfId="11261" xr:uid="{00000000-0005-0000-0000-0000671A0000}"/>
    <cellStyle name="Normal 26 2 3 2 5" xfId="12868" xr:uid="{00000000-0005-0000-0000-0000681A0000}"/>
    <cellStyle name="Normal 26 2 3 3" xfId="2737" xr:uid="{00000000-0005-0000-0000-0000691A0000}"/>
    <cellStyle name="Normal 26 2 3 3 2" xfId="9656" xr:uid="{00000000-0005-0000-0000-00006A1A0000}"/>
    <cellStyle name="Normal 26 2 3 3 3" xfId="8061" xr:uid="{00000000-0005-0000-0000-00006B1A0000}"/>
    <cellStyle name="Normal 26 2 3 3 4" xfId="11262" xr:uid="{00000000-0005-0000-0000-00006C1A0000}"/>
    <cellStyle name="Normal 26 2 3 3 5" xfId="12869" xr:uid="{00000000-0005-0000-0000-00006D1A0000}"/>
    <cellStyle name="Normal 26 2 3 4" xfId="2738" xr:uid="{00000000-0005-0000-0000-00006E1A0000}"/>
    <cellStyle name="Normal 26 2 3 4 2" xfId="9657" xr:uid="{00000000-0005-0000-0000-00006F1A0000}"/>
    <cellStyle name="Normal 26 2 3 4 3" xfId="8062" xr:uid="{00000000-0005-0000-0000-0000701A0000}"/>
    <cellStyle name="Normal 26 2 3 4 4" xfId="11263" xr:uid="{00000000-0005-0000-0000-0000711A0000}"/>
    <cellStyle name="Normal 26 2 3 4 5" xfId="12870" xr:uid="{00000000-0005-0000-0000-0000721A0000}"/>
    <cellStyle name="Normal 26 2 3 5" xfId="9654" xr:uid="{00000000-0005-0000-0000-0000731A0000}"/>
    <cellStyle name="Normal 26 2 3 6" xfId="8059" xr:uid="{00000000-0005-0000-0000-0000741A0000}"/>
    <cellStyle name="Normal 26 2 3 7" xfId="11260" xr:uid="{00000000-0005-0000-0000-0000751A0000}"/>
    <cellStyle name="Normal 26 2 3 8" xfId="12867" xr:uid="{00000000-0005-0000-0000-0000761A0000}"/>
    <cellStyle name="Normal 26 2 4" xfId="2739" xr:uid="{00000000-0005-0000-0000-0000771A0000}"/>
    <cellStyle name="Normal 26 2 5" xfId="2740" xr:uid="{00000000-0005-0000-0000-0000781A0000}"/>
    <cellStyle name="Normal 26 2 6" xfId="2741" xr:uid="{00000000-0005-0000-0000-0000791A0000}"/>
    <cellStyle name="Normal 26 2 6 2" xfId="9658" xr:uid="{00000000-0005-0000-0000-00007A1A0000}"/>
    <cellStyle name="Normal 26 2 6 3" xfId="8063" xr:uid="{00000000-0005-0000-0000-00007B1A0000}"/>
    <cellStyle name="Normal 26 2 6 4" xfId="11264" xr:uid="{00000000-0005-0000-0000-00007C1A0000}"/>
    <cellStyle name="Normal 26 2 6 5" xfId="12871" xr:uid="{00000000-0005-0000-0000-00007D1A0000}"/>
    <cellStyle name="Normal 26 2 7" xfId="2742" xr:uid="{00000000-0005-0000-0000-00007E1A0000}"/>
    <cellStyle name="Normal 26 2 7 2" xfId="9659" xr:uid="{00000000-0005-0000-0000-00007F1A0000}"/>
    <cellStyle name="Normal 26 2 7 3" xfId="8064" xr:uid="{00000000-0005-0000-0000-0000801A0000}"/>
    <cellStyle name="Normal 26 2 7 4" xfId="11265" xr:uid="{00000000-0005-0000-0000-0000811A0000}"/>
    <cellStyle name="Normal 26 2 7 5" xfId="12872" xr:uid="{00000000-0005-0000-0000-0000821A0000}"/>
    <cellStyle name="Normal 26 2 8" xfId="2743" xr:uid="{00000000-0005-0000-0000-0000831A0000}"/>
    <cellStyle name="Normal 26 2 8 2" xfId="9660" xr:uid="{00000000-0005-0000-0000-0000841A0000}"/>
    <cellStyle name="Normal 26 2 8 3" xfId="8065" xr:uid="{00000000-0005-0000-0000-0000851A0000}"/>
    <cellStyle name="Normal 26 2 8 4" xfId="11266" xr:uid="{00000000-0005-0000-0000-0000861A0000}"/>
    <cellStyle name="Normal 26 2 8 5" xfId="12873" xr:uid="{00000000-0005-0000-0000-0000871A0000}"/>
    <cellStyle name="Normal 26 2 9" xfId="9638" xr:uid="{00000000-0005-0000-0000-0000881A0000}"/>
    <cellStyle name="Normal 26 3" xfId="2744" xr:uid="{00000000-0005-0000-0000-0000891A0000}"/>
    <cellStyle name="Normal 26 3 2" xfId="19170" xr:uid="{58663F35-20CE-46A6-BFE0-FE4DE2E2BE6D}"/>
    <cellStyle name="Normal 26 4" xfId="2714" xr:uid="{00000000-0005-0000-0000-00008A1A0000}"/>
    <cellStyle name="Normal 26 4 2" xfId="19171" xr:uid="{52D95C70-142F-4151-BC1C-116350A9B1B7}"/>
    <cellStyle name="Normal 26 5" xfId="10742" xr:uid="{00000000-0005-0000-0000-00008B1A0000}"/>
    <cellStyle name="Normal 26 5 2" xfId="19169" xr:uid="{C6E5283D-C6AE-447E-9290-7D685EEF9374}"/>
    <cellStyle name="Normal 26 6" xfId="15461" xr:uid="{523CBCD8-3153-412A-9B6E-45D1C6D91F78}"/>
    <cellStyle name="Normal 27" xfId="156" xr:uid="{00000000-0005-0000-0000-00008C1A0000}"/>
    <cellStyle name="Normal 27 2" xfId="2746" xr:uid="{00000000-0005-0000-0000-00008D1A0000}"/>
    <cellStyle name="Normal 27 2 10" xfId="8066" xr:uid="{00000000-0005-0000-0000-00008E1A0000}"/>
    <cellStyle name="Normal 27 2 11" xfId="11267" xr:uid="{00000000-0005-0000-0000-00008F1A0000}"/>
    <cellStyle name="Normal 27 2 12" xfId="12874" xr:uid="{00000000-0005-0000-0000-0000901A0000}"/>
    <cellStyle name="Normal 27 2 2" xfId="2747" xr:uid="{00000000-0005-0000-0000-0000911A0000}"/>
    <cellStyle name="Normal 27 2 2 2" xfId="2748" xr:uid="{00000000-0005-0000-0000-0000921A0000}"/>
    <cellStyle name="Normal 27 2 2 2 2" xfId="2749" xr:uid="{00000000-0005-0000-0000-0000931A0000}"/>
    <cellStyle name="Normal 27 2 2 2 2 2" xfId="2750" xr:uid="{00000000-0005-0000-0000-0000941A0000}"/>
    <cellStyle name="Normal 27 2 2 2 2 2 2" xfId="9663" xr:uid="{00000000-0005-0000-0000-0000951A0000}"/>
    <cellStyle name="Normal 27 2 2 2 2 2 3" xfId="8068" xr:uid="{00000000-0005-0000-0000-0000961A0000}"/>
    <cellStyle name="Normal 27 2 2 2 2 2 4" xfId="11269" xr:uid="{00000000-0005-0000-0000-0000971A0000}"/>
    <cellStyle name="Normal 27 2 2 2 2 2 5" xfId="12876" xr:uid="{00000000-0005-0000-0000-0000981A0000}"/>
    <cellStyle name="Normal 27 2 2 2 2 3" xfId="2751" xr:uid="{00000000-0005-0000-0000-0000991A0000}"/>
    <cellStyle name="Normal 27 2 2 2 2 3 2" xfId="9664" xr:uid="{00000000-0005-0000-0000-00009A1A0000}"/>
    <cellStyle name="Normal 27 2 2 2 2 3 3" xfId="8069" xr:uid="{00000000-0005-0000-0000-00009B1A0000}"/>
    <cellStyle name="Normal 27 2 2 2 2 3 4" xfId="11270" xr:uid="{00000000-0005-0000-0000-00009C1A0000}"/>
    <cellStyle name="Normal 27 2 2 2 2 3 5" xfId="12877" xr:uid="{00000000-0005-0000-0000-00009D1A0000}"/>
    <cellStyle name="Normal 27 2 2 2 2 4" xfId="2752" xr:uid="{00000000-0005-0000-0000-00009E1A0000}"/>
    <cellStyle name="Normal 27 2 2 2 2 4 2" xfId="9665" xr:uid="{00000000-0005-0000-0000-00009F1A0000}"/>
    <cellStyle name="Normal 27 2 2 2 2 4 3" xfId="8070" xr:uid="{00000000-0005-0000-0000-0000A01A0000}"/>
    <cellStyle name="Normal 27 2 2 2 2 4 4" xfId="11271" xr:uid="{00000000-0005-0000-0000-0000A11A0000}"/>
    <cellStyle name="Normal 27 2 2 2 2 4 5" xfId="12878" xr:uid="{00000000-0005-0000-0000-0000A21A0000}"/>
    <cellStyle name="Normal 27 2 2 2 3" xfId="2753" xr:uid="{00000000-0005-0000-0000-0000A31A0000}"/>
    <cellStyle name="Normal 27 2 2 2 4" xfId="2754" xr:uid="{00000000-0005-0000-0000-0000A41A0000}"/>
    <cellStyle name="Normal 27 2 2 2 5" xfId="9662" xr:uid="{00000000-0005-0000-0000-0000A51A0000}"/>
    <cellStyle name="Normal 27 2 2 2 6" xfId="8067" xr:uid="{00000000-0005-0000-0000-0000A61A0000}"/>
    <cellStyle name="Normal 27 2 2 2 7" xfId="11268" xr:uid="{00000000-0005-0000-0000-0000A71A0000}"/>
    <cellStyle name="Normal 27 2 2 2 8" xfId="12875" xr:uid="{00000000-0005-0000-0000-0000A81A0000}"/>
    <cellStyle name="Normal 27 2 2 3" xfId="2755" xr:uid="{00000000-0005-0000-0000-0000A91A0000}"/>
    <cellStyle name="Normal 27 2 2 3 2" xfId="2756" xr:uid="{00000000-0005-0000-0000-0000AA1A0000}"/>
    <cellStyle name="Normal 27 2 2 3 2 2" xfId="9667" xr:uid="{00000000-0005-0000-0000-0000AB1A0000}"/>
    <cellStyle name="Normal 27 2 2 3 2 3" xfId="8072" xr:uid="{00000000-0005-0000-0000-0000AC1A0000}"/>
    <cellStyle name="Normal 27 2 2 3 2 4" xfId="11273" xr:uid="{00000000-0005-0000-0000-0000AD1A0000}"/>
    <cellStyle name="Normal 27 2 2 3 2 5" xfId="12880" xr:uid="{00000000-0005-0000-0000-0000AE1A0000}"/>
    <cellStyle name="Normal 27 2 2 3 3" xfId="2757" xr:uid="{00000000-0005-0000-0000-0000AF1A0000}"/>
    <cellStyle name="Normal 27 2 2 3 3 2" xfId="9668" xr:uid="{00000000-0005-0000-0000-0000B01A0000}"/>
    <cellStyle name="Normal 27 2 2 3 3 3" xfId="8073" xr:uid="{00000000-0005-0000-0000-0000B11A0000}"/>
    <cellStyle name="Normal 27 2 2 3 3 4" xfId="11274" xr:uid="{00000000-0005-0000-0000-0000B21A0000}"/>
    <cellStyle name="Normal 27 2 2 3 3 5" xfId="12881" xr:uid="{00000000-0005-0000-0000-0000B31A0000}"/>
    <cellStyle name="Normal 27 2 2 3 4" xfId="2758" xr:uid="{00000000-0005-0000-0000-0000B41A0000}"/>
    <cellStyle name="Normal 27 2 2 3 4 2" xfId="9669" xr:uid="{00000000-0005-0000-0000-0000B51A0000}"/>
    <cellStyle name="Normal 27 2 2 3 4 3" xfId="8074" xr:uid="{00000000-0005-0000-0000-0000B61A0000}"/>
    <cellStyle name="Normal 27 2 2 3 4 4" xfId="11275" xr:uid="{00000000-0005-0000-0000-0000B71A0000}"/>
    <cellStyle name="Normal 27 2 2 3 4 5" xfId="12882" xr:uid="{00000000-0005-0000-0000-0000B81A0000}"/>
    <cellStyle name="Normal 27 2 2 3 5" xfId="9666" xr:uid="{00000000-0005-0000-0000-0000B91A0000}"/>
    <cellStyle name="Normal 27 2 2 3 6" xfId="8071" xr:uid="{00000000-0005-0000-0000-0000BA1A0000}"/>
    <cellStyle name="Normal 27 2 2 3 7" xfId="11272" xr:uid="{00000000-0005-0000-0000-0000BB1A0000}"/>
    <cellStyle name="Normal 27 2 2 3 8" xfId="12879" xr:uid="{00000000-0005-0000-0000-0000BC1A0000}"/>
    <cellStyle name="Normal 27 2 2 4" xfId="2759" xr:uid="{00000000-0005-0000-0000-0000BD1A0000}"/>
    <cellStyle name="Normal 27 2 2 4 2" xfId="2760" xr:uid="{00000000-0005-0000-0000-0000BE1A0000}"/>
    <cellStyle name="Normal 27 2 2 4 2 2" xfId="9671" xr:uid="{00000000-0005-0000-0000-0000BF1A0000}"/>
    <cellStyle name="Normal 27 2 2 4 2 3" xfId="8076" xr:uid="{00000000-0005-0000-0000-0000C01A0000}"/>
    <cellStyle name="Normal 27 2 2 4 2 4" xfId="11277" xr:uid="{00000000-0005-0000-0000-0000C11A0000}"/>
    <cellStyle name="Normal 27 2 2 4 2 5" xfId="12884" xr:uid="{00000000-0005-0000-0000-0000C21A0000}"/>
    <cellStyle name="Normal 27 2 2 4 3" xfId="2761" xr:uid="{00000000-0005-0000-0000-0000C31A0000}"/>
    <cellStyle name="Normal 27 2 2 4 3 2" xfId="9672" xr:uid="{00000000-0005-0000-0000-0000C41A0000}"/>
    <cellStyle name="Normal 27 2 2 4 3 3" xfId="8077" xr:uid="{00000000-0005-0000-0000-0000C51A0000}"/>
    <cellStyle name="Normal 27 2 2 4 3 4" xfId="11278" xr:uid="{00000000-0005-0000-0000-0000C61A0000}"/>
    <cellStyle name="Normal 27 2 2 4 3 5" xfId="12885" xr:uid="{00000000-0005-0000-0000-0000C71A0000}"/>
    <cellStyle name="Normal 27 2 2 4 4" xfId="2762" xr:uid="{00000000-0005-0000-0000-0000C81A0000}"/>
    <cellStyle name="Normal 27 2 2 4 4 2" xfId="9673" xr:uid="{00000000-0005-0000-0000-0000C91A0000}"/>
    <cellStyle name="Normal 27 2 2 4 4 3" xfId="8078" xr:uid="{00000000-0005-0000-0000-0000CA1A0000}"/>
    <cellStyle name="Normal 27 2 2 4 4 4" xfId="11279" xr:uid="{00000000-0005-0000-0000-0000CB1A0000}"/>
    <cellStyle name="Normal 27 2 2 4 4 5" xfId="12886" xr:uid="{00000000-0005-0000-0000-0000CC1A0000}"/>
    <cellStyle name="Normal 27 2 2 4 5" xfId="9670" xr:uid="{00000000-0005-0000-0000-0000CD1A0000}"/>
    <cellStyle name="Normal 27 2 2 4 6" xfId="8075" xr:uid="{00000000-0005-0000-0000-0000CE1A0000}"/>
    <cellStyle name="Normal 27 2 2 4 7" xfId="11276" xr:uid="{00000000-0005-0000-0000-0000CF1A0000}"/>
    <cellStyle name="Normal 27 2 2 4 8" xfId="12883" xr:uid="{00000000-0005-0000-0000-0000D01A0000}"/>
    <cellStyle name="Normal 27 2 2 5" xfId="2763" xr:uid="{00000000-0005-0000-0000-0000D11A0000}"/>
    <cellStyle name="Normal 27 2 2 5 2" xfId="9674" xr:uid="{00000000-0005-0000-0000-0000D21A0000}"/>
    <cellStyle name="Normal 27 2 2 5 3" xfId="8079" xr:uid="{00000000-0005-0000-0000-0000D31A0000}"/>
    <cellStyle name="Normal 27 2 2 5 4" xfId="11280" xr:uid="{00000000-0005-0000-0000-0000D41A0000}"/>
    <cellStyle name="Normal 27 2 2 5 5" xfId="12887" xr:uid="{00000000-0005-0000-0000-0000D51A0000}"/>
    <cellStyle name="Normal 27 2 2 6" xfId="2764" xr:uid="{00000000-0005-0000-0000-0000D61A0000}"/>
    <cellStyle name="Normal 27 2 2 6 2" xfId="9675" xr:uid="{00000000-0005-0000-0000-0000D71A0000}"/>
    <cellStyle name="Normal 27 2 2 6 3" xfId="8080" xr:uid="{00000000-0005-0000-0000-0000D81A0000}"/>
    <cellStyle name="Normal 27 2 2 6 4" xfId="11281" xr:uid="{00000000-0005-0000-0000-0000D91A0000}"/>
    <cellStyle name="Normal 27 2 2 6 5" xfId="12888" xr:uid="{00000000-0005-0000-0000-0000DA1A0000}"/>
    <cellStyle name="Normal 27 2 2 7" xfId="2765" xr:uid="{00000000-0005-0000-0000-0000DB1A0000}"/>
    <cellStyle name="Normal 27 2 2 7 2" xfId="9676" xr:uid="{00000000-0005-0000-0000-0000DC1A0000}"/>
    <cellStyle name="Normal 27 2 2 7 3" xfId="8081" xr:uid="{00000000-0005-0000-0000-0000DD1A0000}"/>
    <cellStyle name="Normal 27 2 2 7 4" xfId="11282" xr:uid="{00000000-0005-0000-0000-0000DE1A0000}"/>
    <cellStyle name="Normal 27 2 2 7 5" xfId="12889" xr:uid="{00000000-0005-0000-0000-0000DF1A0000}"/>
    <cellStyle name="Normal 27 2 3" xfId="2766" xr:uid="{00000000-0005-0000-0000-0000E01A0000}"/>
    <cellStyle name="Normal 27 2 3 2" xfId="2767" xr:uid="{00000000-0005-0000-0000-0000E11A0000}"/>
    <cellStyle name="Normal 27 2 3 2 2" xfId="9678" xr:uid="{00000000-0005-0000-0000-0000E21A0000}"/>
    <cellStyle name="Normal 27 2 3 2 3" xfId="8083" xr:uid="{00000000-0005-0000-0000-0000E31A0000}"/>
    <cellStyle name="Normal 27 2 3 2 4" xfId="11284" xr:uid="{00000000-0005-0000-0000-0000E41A0000}"/>
    <cellStyle name="Normal 27 2 3 2 5" xfId="12891" xr:uid="{00000000-0005-0000-0000-0000E51A0000}"/>
    <cellStyle name="Normal 27 2 3 3" xfId="2768" xr:uid="{00000000-0005-0000-0000-0000E61A0000}"/>
    <cellStyle name="Normal 27 2 3 3 2" xfId="9679" xr:uid="{00000000-0005-0000-0000-0000E71A0000}"/>
    <cellStyle name="Normal 27 2 3 3 3" xfId="8084" xr:uid="{00000000-0005-0000-0000-0000E81A0000}"/>
    <cellStyle name="Normal 27 2 3 3 4" xfId="11285" xr:uid="{00000000-0005-0000-0000-0000E91A0000}"/>
    <cellStyle name="Normal 27 2 3 3 5" xfId="12892" xr:uid="{00000000-0005-0000-0000-0000EA1A0000}"/>
    <cellStyle name="Normal 27 2 3 4" xfId="2769" xr:uid="{00000000-0005-0000-0000-0000EB1A0000}"/>
    <cellStyle name="Normal 27 2 3 4 2" xfId="9680" xr:uid="{00000000-0005-0000-0000-0000EC1A0000}"/>
    <cellStyle name="Normal 27 2 3 4 3" xfId="8085" xr:uid="{00000000-0005-0000-0000-0000ED1A0000}"/>
    <cellStyle name="Normal 27 2 3 4 4" xfId="11286" xr:uid="{00000000-0005-0000-0000-0000EE1A0000}"/>
    <cellStyle name="Normal 27 2 3 4 5" xfId="12893" xr:uid="{00000000-0005-0000-0000-0000EF1A0000}"/>
    <cellStyle name="Normal 27 2 3 5" xfId="9677" xr:uid="{00000000-0005-0000-0000-0000F01A0000}"/>
    <cellStyle name="Normal 27 2 3 6" xfId="8082" xr:uid="{00000000-0005-0000-0000-0000F11A0000}"/>
    <cellStyle name="Normal 27 2 3 7" xfId="11283" xr:uid="{00000000-0005-0000-0000-0000F21A0000}"/>
    <cellStyle name="Normal 27 2 3 8" xfId="12890" xr:uid="{00000000-0005-0000-0000-0000F31A0000}"/>
    <cellStyle name="Normal 27 2 4" xfId="2770" xr:uid="{00000000-0005-0000-0000-0000F41A0000}"/>
    <cellStyle name="Normal 27 2 5" xfId="2771" xr:uid="{00000000-0005-0000-0000-0000F51A0000}"/>
    <cellStyle name="Normal 27 2 6" xfId="2772" xr:uid="{00000000-0005-0000-0000-0000F61A0000}"/>
    <cellStyle name="Normal 27 2 6 2" xfId="9681" xr:uid="{00000000-0005-0000-0000-0000F71A0000}"/>
    <cellStyle name="Normal 27 2 6 3" xfId="8086" xr:uid="{00000000-0005-0000-0000-0000F81A0000}"/>
    <cellStyle name="Normal 27 2 6 4" xfId="11287" xr:uid="{00000000-0005-0000-0000-0000F91A0000}"/>
    <cellStyle name="Normal 27 2 6 5" xfId="12894" xr:uid="{00000000-0005-0000-0000-0000FA1A0000}"/>
    <cellStyle name="Normal 27 2 7" xfId="2773" xr:uid="{00000000-0005-0000-0000-0000FB1A0000}"/>
    <cellStyle name="Normal 27 2 7 2" xfId="9682" xr:uid="{00000000-0005-0000-0000-0000FC1A0000}"/>
    <cellStyle name="Normal 27 2 7 3" xfId="8087" xr:uid="{00000000-0005-0000-0000-0000FD1A0000}"/>
    <cellStyle name="Normal 27 2 7 4" xfId="11288" xr:uid="{00000000-0005-0000-0000-0000FE1A0000}"/>
    <cellStyle name="Normal 27 2 7 5" xfId="12895" xr:uid="{00000000-0005-0000-0000-0000FF1A0000}"/>
    <cellStyle name="Normal 27 2 8" xfId="2774" xr:uid="{00000000-0005-0000-0000-0000001B0000}"/>
    <cellStyle name="Normal 27 2 8 2" xfId="9683" xr:uid="{00000000-0005-0000-0000-0000011B0000}"/>
    <cellStyle name="Normal 27 2 8 3" xfId="8088" xr:uid="{00000000-0005-0000-0000-0000021B0000}"/>
    <cellStyle name="Normal 27 2 8 4" xfId="11289" xr:uid="{00000000-0005-0000-0000-0000031B0000}"/>
    <cellStyle name="Normal 27 2 8 5" xfId="12896" xr:uid="{00000000-0005-0000-0000-0000041B0000}"/>
    <cellStyle name="Normal 27 2 9" xfId="9661" xr:uid="{00000000-0005-0000-0000-0000051B0000}"/>
    <cellStyle name="Normal 27 3" xfId="2775" xr:uid="{00000000-0005-0000-0000-0000061B0000}"/>
    <cellStyle name="Normal 27 3 2" xfId="19173" xr:uid="{8E3268F9-D458-4D17-B15D-E57F3C5557B3}"/>
    <cellStyle name="Normal 27 4" xfId="2745" xr:uid="{00000000-0005-0000-0000-0000071B0000}"/>
    <cellStyle name="Normal 27 4 2" xfId="19174" xr:uid="{BB5B4C22-8ABE-40AB-9A28-B637FFC24066}"/>
    <cellStyle name="Normal 27 5" xfId="10741" xr:uid="{00000000-0005-0000-0000-0000081B0000}"/>
    <cellStyle name="Normal 27 5 2" xfId="19172" xr:uid="{8D29EED8-BF14-4A38-90F1-D24BA01FE2FF}"/>
    <cellStyle name="Normal 28" xfId="2776" xr:uid="{00000000-0005-0000-0000-0000091B0000}"/>
    <cellStyle name="Normal 28 2" xfId="2777" xr:uid="{00000000-0005-0000-0000-00000A1B0000}"/>
    <cellStyle name="Normal 28 2 10" xfId="9684" xr:uid="{00000000-0005-0000-0000-00000B1B0000}"/>
    <cellStyle name="Normal 28 2 11" xfId="8089" xr:uid="{00000000-0005-0000-0000-00000C1B0000}"/>
    <cellStyle name="Normal 28 2 12" xfId="11290" xr:uid="{00000000-0005-0000-0000-00000D1B0000}"/>
    <cellStyle name="Normal 28 2 13" xfId="12897" xr:uid="{00000000-0005-0000-0000-00000E1B0000}"/>
    <cellStyle name="Normal 28 2 2" xfId="2778" xr:uid="{00000000-0005-0000-0000-00000F1B0000}"/>
    <cellStyle name="Normal 28 2 2 2" xfId="2779" xr:uid="{00000000-0005-0000-0000-0000101B0000}"/>
    <cellStyle name="Normal 28 2 2 2 2" xfId="9686" xr:uid="{00000000-0005-0000-0000-0000111B0000}"/>
    <cellStyle name="Normal 28 2 2 2 3" xfId="8091" xr:uid="{00000000-0005-0000-0000-0000121B0000}"/>
    <cellStyle name="Normal 28 2 2 2 4" xfId="11292" xr:uid="{00000000-0005-0000-0000-0000131B0000}"/>
    <cellStyle name="Normal 28 2 2 2 5" xfId="12899" xr:uid="{00000000-0005-0000-0000-0000141B0000}"/>
    <cellStyle name="Normal 28 2 2 3" xfId="2780" xr:uid="{00000000-0005-0000-0000-0000151B0000}"/>
    <cellStyle name="Normal 28 2 2 3 2" xfId="9687" xr:uid="{00000000-0005-0000-0000-0000161B0000}"/>
    <cellStyle name="Normal 28 2 2 3 3" xfId="8092" xr:uid="{00000000-0005-0000-0000-0000171B0000}"/>
    <cellStyle name="Normal 28 2 2 3 4" xfId="11293" xr:uid="{00000000-0005-0000-0000-0000181B0000}"/>
    <cellStyle name="Normal 28 2 2 3 5" xfId="12900" xr:uid="{00000000-0005-0000-0000-0000191B0000}"/>
    <cellStyle name="Normal 28 2 2 4" xfId="2781" xr:uid="{00000000-0005-0000-0000-00001A1B0000}"/>
    <cellStyle name="Normal 28 2 2 4 2" xfId="9688" xr:uid="{00000000-0005-0000-0000-00001B1B0000}"/>
    <cellStyle name="Normal 28 2 2 4 3" xfId="8093" xr:uid="{00000000-0005-0000-0000-00001C1B0000}"/>
    <cellStyle name="Normal 28 2 2 4 4" xfId="11294" xr:uid="{00000000-0005-0000-0000-00001D1B0000}"/>
    <cellStyle name="Normal 28 2 2 4 5" xfId="12901" xr:uid="{00000000-0005-0000-0000-00001E1B0000}"/>
    <cellStyle name="Normal 28 2 2 5" xfId="9685" xr:uid="{00000000-0005-0000-0000-00001F1B0000}"/>
    <cellStyle name="Normal 28 2 2 6" xfId="8090" xr:uid="{00000000-0005-0000-0000-0000201B0000}"/>
    <cellStyle name="Normal 28 2 2 7" xfId="11291" xr:uid="{00000000-0005-0000-0000-0000211B0000}"/>
    <cellStyle name="Normal 28 2 2 8" xfId="12898" xr:uid="{00000000-0005-0000-0000-0000221B0000}"/>
    <cellStyle name="Normal 28 2 3" xfId="2782" xr:uid="{00000000-0005-0000-0000-0000231B0000}"/>
    <cellStyle name="Normal 28 2 3 2" xfId="2783" xr:uid="{00000000-0005-0000-0000-0000241B0000}"/>
    <cellStyle name="Normal 28 2 3 2 2" xfId="9690" xr:uid="{00000000-0005-0000-0000-0000251B0000}"/>
    <cellStyle name="Normal 28 2 3 2 3" xfId="8095" xr:uid="{00000000-0005-0000-0000-0000261B0000}"/>
    <cellStyle name="Normal 28 2 3 2 4" xfId="11296" xr:uid="{00000000-0005-0000-0000-0000271B0000}"/>
    <cellStyle name="Normal 28 2 3 2 5" xfId="12903" xr:uid="{00000000-0005-0000-0000-0000281B0000}"/>
    <cellStyle name="Normal 28 2 3 3" xfId="2784" xr:uid="{00000000-0005-0000-0000-0000291B0000}"/>
    <cellStyle name="Normal 28 2 3 3 2" xfId="9691" xr:uid="{00000000-0005-0000-0000-00002A1B0000}"/>
    <cellStyle name="Normal 28 2 3 3 3" xfId="8096" xr:uid="{00000000-0005-0000-0000-00002B1B0000}"/>
    <cellStyle name="Normal 28 2 3 3 4" xfId="11297" xr:uid="{00000000-0005-0000-0000-00002C1B0000}"/>
    <cellStyle name="Normal 28 2 3 3 5" xfId="12904" xr:uid="{00000000-0005-0000-0000-00002D1B0000}"/>
    <cellStyle name="Normal 28 2 3 4" xfId="2785" xr:uid="{00000000-0005-0000-0000-00002E1B0000}"/>
    <cellStyle name="Normal 28 2 3 4 2" xfId="9692" xr:uid="{00000000-0005-0000-0000-00002F1B0000}"/>
    <cellStyle name="Normal 28 2 3 4 3" xfId="8097" xr:uid="{00000000-0005-0000-0000-0000301B0000}"/>
    <cellStyle name="Normal 28 2 3 4 4" xfId="11298" xr:uid="{00000000-0005-0000-0000-0000311B0000}"/>
    <cellStyle name="Normal 28 2 3 4 5" xfId="12905" xr:uid="{00000000-0005-0000-0000-0000321B0000}"/>
    <cellStyle name="Normal 28 2 3 5" xfId="9689" xr:uid="{00000000-0005-0000-0000-0000331B0000}"/>
    <cellStyle name="Normal 28 2 3 6" xfId="8094" xr:uid="{00000000-0005-0000-0000-0000341B0000}"/>
    <cellStyle name="Normal 28 2 3 7" xfId="11295" xr:uid="{00000000-0005-0000-0000-0000351B0000}"/>
    <cellStyle name="Normal 28 2 3 8" xfId="12902" xr:uid="{00000000-0005-0000-0000-0000361B0000}"/>
    <cellStyle name="Normal 28 2 4" xfId="2786" xr:uid="{00000000-0005-0000-0000-0000371B0000}"/>
    <cellStyle name="Normal 28 2 4 2" xfId="2787" xr:uid="{00000000-0005-0000-0000-0000381B0000}"/>
    <cellStyle name="Normal 28 2 4 2 2" xfId="2788" xr:uid="{00000000-0005-0000-0000-0000391B0000}"/>
    <cellStyle name="Normal 28 2 4 2 2 2" xfId="2789" xr:uid="{00000000-0005-0000-0000-00003A1B0000}"/>
    <cellStyle name="Normal 28 2 4 2 2 2 2" xfId="9694" xr:uid="{00000000-0005-0000-0000-00003B1B0000}"/>
    <cellStyle name="Normal 28 2 4 2 2 2 3" xfId="8099" xr:uid="{00000000-0005-0000-0000-00003C1B0000}"/>
    <cellStyle name="Normal 28 2 4 2 2 2 4" xfId="11300" xr:uid="{00000000-0005-0000-0000-00003D1B0000}"/>
    <cellStyle name="Normal 28 2 4 2 2 2 5" xfId="12907" xr:uid="{00000000-0005-0000-0000-00003E1B0000}"/>
    <cellStyle name="Normal 28 2 4 2 2 3" xfId="2790" xr:uid="{00000000-0005-0000-0000-00003F1B0000}"/>
    <cellStyle name="Normal 28 2 4 2 2 3 2" xfId="9695" xr:uid="{00000000-0005-0000-0000-0000401B0000}"/>
    <cellStyle name="Normal 28 2 4 2 2 3 3" xfId="8100" xr:uid="{00000000-0005-0000-0000-0000411B0000}"/>
    <cellStyle name="Normal 28 2 4 2 2 3 4" xfId="11301" xr:uid="{00000000-0005-0000-0000-0000421B0000}"/>
    <cellStyle name="Normal 28 2 4 2 2 3 5" xfId="12908" xr:uid="{00000000-0005-0000-0000-0000431B0000}"/>
    <cellStyle name="Normal 28 2 4 2 2 4" xfId="2791" xr:uid="{00000000-0005-0000-0000-0000441B0000}"/>
    <cellStyle name="Normal 28 2 4 2 2 4 2" xfId="9696" xr:uid="{00000000-0005-0000-0000-0000451B0000}"/>
    <cellStyle name="Normal 28 2 4 2 2 4 3" xfId="8101" xr:uid="{00000000-0005-0000-0000-0000461B0000}"/>
    <cellStyle name="Normal 28 2 4 2 2 4 4" xfId="11302" xr:uid="{00000000-0005-0000-0000-0000471B0000}"/>
    <cellStyle name="Normal 28 2 4 2 2 4 5" xfId="12909" xr:uid="{00000000-0005-0000-0000-0000481B0000}"/>
    <cellStyle name="Normal 28 2 4 2 3" xfId="2792" xr:uid="{00000000-0005-0000-0000-0000491B0000}"/>
    <cellStyle name="Normal 28 2 4 2 4" xfId="2793" xr:uid="{00000000-0005-0000-0000-00004A1B0000}"/>
    <cellStyle name="Normal 28 2 4 2 5" xfId="9693" xr:uid="{00000000-0005-0000-0000-00004B1B0000}"/>
    <cellStyle name="Normal 28 2 4 2 6" xfId="8098" xr:uid="{00000000-0005-0000-0000-00004C1B0000}"/>
    <cellStyle name="Normal 28 2 4 2 7" xfId="11299" xr:uid="{00000000-0005-0000-0000-00004D1B0000}"/>
    <cellStyle name="Normal 28 2 4 2 8" xfId="12906" xr:uid="{00000000-0005-0000-0000-00004E1B0000}"/>
    <cellStyle name="Normal 28 2 4 3" xfId="2794" xr:uid="{00000000-0005-0000-0000-00004F1B0000}"/>
    <cellStyle name="Normal 28 2 4 3 2" xfId="2795" xr:uid="{00000000-0005-0000-0000-0000501B0000}"/>
    <cellStyle name="Normal 28 2 4 3 2 2" xfId="9698" xr:uid="{00000000-0005-0000-0000-0000511B0000}"/>
    <cellStyle name="Normal 28 2 4 3 2 3" xfId="8103" xr:uid="{00000000-0005-0000-0000-0000521B0000}"/>
    <cellStyle name="Normal 28 2 4 3 2 4" xfId="11304" xr:uid="{00000000-0005-0000-0000-0000531B0000}"/>
    <cellStyle name="Normal 28 2 4 3 2 5" xfId="12911" xr:uid="{00000000-0005-0000-0000-0000541B0000}"/>
    <cellStyle name="Normal 28 2 4 3 3" xfId="2796" xr:uid="{00000000-0005-0000-0000-0000551B0000}"/>
    <cellStyle name="Normal 28 2 4 3 3 2" xfId="9699" xr:uid="{00000000-0005-0000-0000-0000561B0000}"/>
    <cellStyle name="Normal 28 2 4 3 3 3" xfId="8104" xr:uid="{00000000-0005-0000-0000-0000571B0000}"/>
    <cellStyle name="Normal 28 2 4 3 3 4" xfId="11305" xr:uid="{00000000-0005-0000-0000-0000581B0000}"/>
    <cellStyle name="Normal 28 2 4 3 3 5" xfId="12912" xr:uid="{00000000-0005-0000-0000-0000591B0000}"/>
    <cellStyle name="Normal 28 2 4 3 4" xfId="2797" xr:uid="{00000000-0005-0000-0000-00005A1B0000}"/>
    <cellStyle name="Normal 28 2 4 3 4 2" xfId="9700" xr:uid="{00000000-0005-0000-0000-00005B1B0000}"/>
    <cellStyle name="Normal 28 2 4 3 4 3" xfId="8105" xr:uid="{00000000-0005-0000-0000-00005C1B0000}"/>
    <cellStyle name="Normal 28 2 4 3 4 4" xfId="11306" xr:uid="{00000000-0005-0000-0000-00005D1B0000}"/>
    <cellStyle name="Normal 28 2 4 3 4 5" xfId="12913" xr:uid="{00000000-0005-0000-0000-00005E1B0000}"/>
    <cellStyle name="Normal 28 2 4 3 5" xfId="9697" xr:uid="{00000000-0005-0000-0000-00005F1B0000}"/>
    <cellStyle name="Normal 28 2 4 3 6" xfId="8102" xr:uid="{00000000-0005-0000-0000-0000601B0000}"/>
    <cellStyle name="Normal 28 2 4 3 7" xfId="11303" xr:uid="{00000000-0005-0000-0000-0000611B0000}"/>
    <cellStyle name="Normal 28 2 4 3 8" xfId="12910" xr:uid="{00000000-0005-0000-0000-0000621B0000}"/>
    <cellStyle name="Normal 28 2 4 4" xfId="2798" xr:uid="{00000000-0005-0000-0000-0000631B0000}"/>
    <cellStyle name="Normal 28 2 4 4 2" xfId="2799" xr:uid="{00000000-0005-0000-0000-0000641B0000}"/>
    <cellStyle name="Normal 28 2 4 4 2 2" xfId="9702" xr:uid="{00000000-0005-0000-0000-0000651B0000}"/>
    <cellStyle name="Normal 28 2 4 4 2 3" xfId="8107" xr:uid="{00000000-0005-0000-0000-0000661B0000}"/>
    <cellStyle name="Normal 28 2 4 4 2 4" xfId="11308" xr:uid="{00000000-0005-0000-0000-0000671B0000}"/>
    <cellStyle name="Normal 28 2 4 4 2 5" xfId="12915" xr:uid="{00000000-0005-0000-0000-0000681B0000}"/>
    <cellStyle name="Normal 28 2 4 4 3" xfId="2800" xr:uid="{00000000-0005-0000-0000-0000691B0000}"/>
    <cellStyle name="Normal 28 2 4 4 3 2" xfId="9703" xr:uid="{00000000-0005-0000-0000-00006A1B0000}"/>
    <cellStyle name="Normal 28 2 4 4 3 3" xfId="8108" xr:uid="{00000000-0005-0000-0000-00006B1B0000}"/>
    <cellStyle name="Normal 28 2 4 4 3 4" xfId="11309" xr:uid="{00000000-0005-0000-0000-00006C1B0000}"/>
    <cellStyle name="Normal 28 2 4 4 3 5" xfId="12916" xr:uid="{00000000-0005-0000-0000-00006D1B0000}"/>
    <cellStyle name="Normal 28 2 4 4 4" xfId="2801" xr:uid="{00000000-0005-0000-0000-00006E1B0000}"/>
    <cellStyle name="Normal 28 2 4 4 4 2" xfId="9704" xr:uid="{00000000-0005-0000-0000-00006F1B0000}"/>
    <cellStyle name="Normal 28 2 4 4 4 3" xfId="8109" xr:uid="{00000000-0005-0000-0000-0000701B0000}"/>
    <cellStyle name="Normal 28 2 4 4 4 4" xfId="11310" xr:uid="{00000000-0005-0000-0000-0000711B0000}"/>
    <cellStyle name="Normal 28 2 4 4 4 5" xfId="12917" xr:uid="{00000000-0005-0000-0000-0000721B0000}"/>
    <cellStyle name="Normal 28 2 4 4 5" xfId="9701" xr:uid="{00000000-0005-0000-0000-0000731B0000}"/>
    <cellStyle name="Normal 28 2 4 4 6" xfId="8106" xr:uid="{00000000-0005-0000-0000-0000741B0000}"/>
    <cellStyle name="Normal 28 2 4 4 7" xfId="11307" xr:uid="{00000000-0005-0000-0000-0000751B0000}"/>
    <cellStyle name="Normal 28 2 4 4 8" xfId="12914" xr:uid="{00000000-0005-0000-0000-0000761B0000}"/>
    <cellStyle name="Normal 28 2 4 5" xfId="2802" xr:uid="{00000000-0005-0000-0000-0000771B0000}"/>
    <cellStyle name="Normal 28 2 4 5 2" xfId="9705" xr:uid="{00000000-0005-0000-0000-0000781B0000}"/>
    <cellStyle name="Normal 28 2 4 5 3" xfId="8110" xr:uid="{00000000-0005-0000-0000-0000791B0000}"/>
    <cellStyle name="Normal 28 2 4 5 4" xfId="11311" xr:uid="{00000000-0005-0000-0000-00007A1B0000}"/>
    <cellStyle name="Normal 28 2 4 5 5" xfId="12918" xr:uid="{00000000-0005-0000-0000-00007B1B0000}"/>
    <cellStyle name="Normal 28 2 4 6" xfId="2803" xr:uid="{00000000-0005-0000-0000-00007C1B0000}"/>
    <cellStyle name="Normal 28 2 4 6 2" xfId="9706" xr:uid="{00000000-0005-0000-0000-00007D1B0000}"/>
    <cellStyle name="Normal 28 2 4 6 3" xfId="8111" xr:uid="{00000000-0005-0000-0000-00007E1B0000}"/>
    <cellStyle name="Normal 28 2 4 6 4" xfId="11312" xr:uid="{00000000-0005-0000-0000-00007F1B0000}"/>
    <cellStyle name="Normal 28 2 4 6 5" xfId="12919" xr:uid="{00000000-0005-0000-0000-0000801B0000}"/>
    <cellStyle name="Normal 28 2 4 7" xfId="2804" xr:uid="{00000000-0005-0000-0000-0000811B0000}"/>
    <cellStyle name="Normal 28 2 4 7 2" xfId="9707" xr:uid="{00000000-0005-0000-0000-0000821B0000}"/>
    <cellStyle name="Normal 28 2 4 7 3" xfId="8112" xr:uid="{00000000-0005-0000-0000-0000831B0000}"/>
    <cellStyle name="Normal 28 2 4 7 4" xfId="11313" xr:uid="{00000000-0005-0000-0000-0000841B0000}"/>
    <cellStyle name="Normal 28 2 4 7 5" xfId="12920" xr:uid="{00000000-0005-0000-0000-0000851B0000}"/>
    <cellStyle name="Normal 28 2 5" xfId="2805" xr:uid="{00000000-0005-0000-0000-0000861B0000}"/>
    <cellStyle name="Normal 28 2 6" xfId="2806" xr:uid="{00000000-0005-0000-0000-0000871B0000}"/>
    <cellStyle name="Normal 28 2 7" xfId="2807" xr:uid="{00000000-0005-0000-0000-0000881B0000}"/>
    <cellStyle name="Normal 28 2 7 2" xfId="9708" xr:uid="{00000000-0005-0000-0000-0000891B0000}"/>
    <cellStyle name="Normal 28 2 7 3" xfId="8113" xr:uid="{00000000-0005-0000-0000-00008A1B0000}"/>
    <cellStyle name="Normal 28 2 7 4" xfId="11314" xr:uid="{00000000-0005-0000-0000-00008B1B0000}"/>
    <cellStyle name="Normal 28 2 7 5" xfId="12921" xr:uid="{00000000-0005-0000-0000-00008C1B0000}"/>
    <cellStyle name="Normal 28 2 8" xfId="2808" xr:uid="{00000000-0005-0000-0000-00008D1B0000}"/>
    <cellStyle name="Normal 28 2 8 2" xfId="9709" xr:uid="{00000000-0005-0000-0000-00008E1B0000}"/>
    <cellStyle name="Normal 28 2 8 3" xfId="8114" xr:uid="{00000000-0005-0000-0000-00008F1B0000}"/>
    <cellStyle name="Normal 28 2 8 4" xfId="11315" xr:uid="{00000000-0005-0000-0000-0000901B0000}"/>
    <cellStyle name="Normal 28 2 8 5" xfId="12922" xr:uid="{00000000-0005-0000-0000-0000911B0000}"/>
    <cellStyle name="Normal 28 2 9" xfId="2809" xr:uid="{00000000-0005-0000-0000-0000921B0000}"/>
    <cellStyle name="Normal 28 2 9 2" xfId="9710" xr:uid="{00000000-0005-0000-0000-0000931B0000}"/>
    <cellStyle name="Normal 28 2 9 3" xfId="8115" xr:uid="{00000000-0005-0000-0000-0000941B0000}"/>
    <cellStyle name="Normal 28 2 9 4" xfId="11316" xr:uid="{00000000-0005-0000-0000-0000951B0000}"/>
    <cellStyle name="Normal 28 2 9 5" xfId="12923" xr:uid="{00000000-0005-0000-0000-0000961B0000}"/>
    <cellStyle name="Normal 28 3" xfId="2810" xr:uid="{00000000-0005-0000-0000-0000971B0000}"/>
    <cellStyle name="Normal 28 3 2" xfId="2811" xr:uid="{00000000-0005-0000-0000-0000981B0000}"/>
    <cellStyle name="Normal 28 3 2 2" xfId="9712" xr:uid="{00000000-0005-0000-0000-0000991B0000}"/>
    <cellStyle name="Normal 28 3 2 3" xfId="8117" xr:uid="{00000000-0005-0000-0000-00009A1B0000}"/>
    <cellStyle name="Normal 28 3 2 4" xfId="11318" xr:uid="{00000000-0005-0000-0000-00009B1B0000}"/>
    <cellStyle name="Normal 28 3 2 5" xfId="12925" xr:uid="{00000000-0005-0000-0000-00009C1B0000}"/>
    <cellStyle name="Normal 28 3 3" xfId="2812" xr:uid="{00000000-0005-0000-0000-00009D1B0000}"/>
    <cellStyle name="Normal 28 3 3 2" xfId="9713" xr:uid="{00000000-0005-0000-0000-00009E1B0000}"/>
    <cellStyle name="Normal 28 3 3 3" xfId="8118" xr:uid="{00000000-0005-0000-0000-00009F1B0000}"/>
    <cellStyle name="Normal 28 3 3 4" xfId="11319" xr:uid="{00000000-0005-0000-0000-0000A01B0000}"/>
    <cellStyle name="Normal 28 3 3 5" xfId="12926" xr:uid="{00000000-0005-0000-0000-0000A11B0000}"/>
    <cellStyle name="Normal 28 3 4" xfId="2813" xr:uid="{00000000-0005-0000-0000-0000A21B0000}"/>
    <cellStyle name="Normal 28 3 4 2" xfId="9714" xr:uid="{00000000-0005-0000-0000-0000A31B0000}"/>
    <cellStyle name="Normal 28 3 4 3" xfId="8119" xr:uid="{00000000-0005-0000-0000-0000A41B0000}"/>
    <cellStyle name="Normal 28 3 4 4" xfId="11320" xr:uid="{00000000-0005-0000-0000-0000A51B0000}"/>
    <cellStyle name="Normal 28 3 4 5" xfId="12927" xr:uid="{00000000-0005-0000-0000-0000A61B0000}"/>
    <cellStyle name="Normal 28 3 5" xfId="9711" xr:uid="{00000000-0005-0000-0000-0000A71B0000}"/>
    <cellStyle name="Normal 28 3 6" xfId="8116" xr:uid="{00000000-0005-0000-0000-0000A81B0000}"/>
    <cellStyle name="Normal 28 3 7" xfId="11317" xr:uid="{00000000-0005-0000-0000-0000A91B0000}"/>
    <cellStyle name="Normal 28 3 8" xfId="12924" xr:uid="{00000000-0005-0000-0000-0000AA1B0000}"/>
    <cellStyle name="Normal 28 4" xfId="2814" xr:uid="{00000000-0005-0000-0000-0000AB1B0000}"/>
    <cellStyle name="Normal 28 4 2" xfId="19176" xr:uid="{2AD917D4-CB23-4411-8A55-2429C8BAAE1B}"/>
    <cellStyle name="Normal 28 5" xfId="19175" xr:uid="{C358AA48-1DCE-4F38-BB76-FC2FA6B428D8}"/>
    <cellStyle name="Normal 28 6" xfId="15462" xr:uid="{9B8AB67E-F682-410D-B63D-DA19155CE7FF}"/>
    <cellStyle name="Normal 29" xfId="2815" xr:uid="{00000000-0005-0000-0000-0000AC1B0000}"/>
    <cellStyle name="Normal 29 2" xfId="2816" xr:uid="{00000000-0005-0000-0000-0000AD1B0000}"/>
    <cellStyle name="Normal 29 2 10" xfId="8120" xr:uid="{00000000-0005-0000-0000-0000AE1B0000}"/>
    <cellStyle name="Normal 29 2 11" xfId="11321" xr:uid="{00000000-0005-0000-0000-0000AF1B0000}"/>
    <cellStyle name="Normal 29 2 12" xfId="12928" xr:uid="{00000000-0005-0000-0000-0000B01B0000}"/>
    <cellStyle name="Normal 29 2 2" xfId="2817" xr:uid="{00000000-0005-0000-0000-0000B11B0000}"/>
    <cellStyle name="Normal 29 2 2 2" xfId="2818" xr:uid="{00000000-0005-0000-0000-0000B21B0000}"/>
    <cellStyle name="Normal 29 2 2 2 2" xfId="2819" xr:uid="{00000000-0005-0000-0000-0000B31B0000}"/>
    <cellStyle name="Normal 29 2 2 2 2 2" xfId="2820" xr:uid="{00000000-0005-0000-0000-0000B41B0000}"/>
    <cellStyle name="Normal 29 2 2 2 2 2 2" xfId="9717" xr:uid="{00000000-0005-0000-0000-0000B51B0000}"/>
    <cellStyle name="Normal 29 2 2 2 2 2 3" xfId="8122" xr:uid="{00000000-0005-0000-0000-0000B61B0000}"/>
    <cellStyle name="Normal 29 2 2 2 2 2 4" xfId="11323" xr:uid="{00000000-0005-0000-0000-0000B71B0000}"/>
    <cellStyle name="Normal 29 2 2 2 2 2 5" xfId="12930" xr:uid="{00000000-0005-0000-0000-0000B81B0000}"/>
    <cellStyle name="Normal 29 2 2 2 2 3" xfId="2821" xr:uid="{00000000-0005-0000-0000-0000B91B0000}"/>
    <cellStyle name="Normal 29 2 2 2 2 3 2" xfId="9718" xr:uid="{00000000-0005-0000-0000-0000BA1B0000}"/>
    <cellStyle name="Normal 29 2 2 2 2 3 3" xfId="8123" xr:uid="{00000000-0005-0000-0000-0000BB1B0000}"/>
    <cellStyle name="Normal 29 2 2 2 2 3 4" xfId="11324" xr:uid="{00000000-0005-0000-0000-0000BC1B0000}"/>
    <cellStyle name="Normal 29 2 2 2 2 3 5" xfId="12931" xr:uid="{00000000-0005-0000-0000-0000BD1B0000}"/>
    <cellStyle name="Normal 29 2 2 2 2 4" xfId="2822" xr:uid="{00000000-0005-0000-0000-0000BE1B0000}"/>
    <cellStyle name="Normal 29 2 2 2 2 4 2" xfId="9719" xr:uid="{00000000-0005-0000-0000-0000BF1B0000}"/>
    <cellStyle name="Normal 29 2 2 2 2 4 3" xfId="8124" xr:uid="{00000000-0005-0000-0000-0000C01B0000}"/>
    <cellStyle name="Normal 29 2 2 2 2 4 4" xfId="11325" xr:uid="{00000000-0005-0000-0000-0000C11B0000}"/>
    <cellStyle name="Normal 29 2 2 2 2 4 5" xfId="12932" xr:uid="{00000000-0005-0000-0000-0000C21B0000}"/>
    <cellStyle name="Normal 29 2 2 2 3" xfId="2823" xr:uid="{00000000-0005-0000-0000-0000C31B0000}"/>
    <cellStyle name="Normal 29 2 2 2 4" xfId="2824" xr:uid="{00000000-0005-0000-0000-0000C41B0000}"/>
    <cellStyle name="Normal 29 2 2 2 5" xfId="9716" xr:uid="{00000000-0005-0000-0000-0000C51B0000}"/>
    <cellStyle name="Normal 29 2 2 2 6" xfId="8121" xr:uid="{00000000-0005-0000-0000-0000C61B0000}"/>
    <cellStyle name="Normal 29 2 2 2 7" xfId="11322" xr:uid="{00000000-0005-0000-0000-0000C71B0000}"/>
    <cellStyle name="Normal 29 2 2 2 8" xfId="12929" xr:uid="{00000000-0005-0000-0000-0000C81B0000}"/>
    <cellStyle name="Normal 29 2 2 3" xfId="2825" xr:uid="{00000000-0005-0000-0000-0000C91B0000}"/>
    <cellStyle name="Normal 29 2 2 3 2" xfId="2826" xr:uid="{00000000-0005-0000-0000-0000CA1B0000}"/>
    <cellStyle name="Normal 29 2 2 3 2 2" xfId="9721" xr:uid="{00000000-0005-0000-0000-0000CB1B0000}"/>
    <cellStyle name="Normal 29 2 2 3 2 3" xfId="8126" xr:uid="{00000000-0005-0000-0000-0000CC1B0000}"/>
    <cellStyle name="Normal 29 2 2 3 2 4" xfId="11327" xr:uid="{00000000-0005-0000-0000-0000CD1B0000}"/>
    <cellStyle name="Normal 29 2 2 3 2 5" xfId="12934" xr:uid="{00000000-0005-0000-0000-0000CE1B0000}"/>
    <cellStyle name="Normal 29 2 2 3 3" xfId="2827" xr:uid="{00000000-0005-0000-0000-0000CF1B0000}"/>
    <cellStyle name="Normal 29 2 2 3 3 2" xfId="9722" xr:uid="{00000000-0005-0000-0000-0000D01B0000}"/>
    <cellStyle name="Normal 29 2 2 3 3 3" xfId="8127" xr:uid="{00000000-0005-0000-0000-0000D11B0000}"/>
    <cellStyle name="Normal 29 2 2 3 3 4" xfId="11328" xr:uid="{00000000-0005-0000-0000-0000D21B0000}"/>
    <cellStyle name="Normal 29 2 2 3 3 5" xfId="12935" xr:uid="{00000000-0005-0000-0000-0000D31B0000}"/>
    <cellStyle name="Normal 29 2 2 3 4" xfId="2828" xr:uid="{00000000-0005-0000-0000-0000D41B0000}"/>
    <cellStyle name="Normal 29 2 2 3 4 2" xfId="9723" xr:uid="{00000000-0005-0000-0000-0000D51B0000}"/>
    <cellStyle name="Normal 29 2 2 3 4 3" xfId="8128" xr:uid="{00000000-0005-0000-0000-0000D61B0000}"/>
    <cellStyle name="Normal 29 2 2 3 4 4" xfId="11329" xr:uid="{00000000-0005-0000-0000-0000D71B0000}"/>
    <cellStyle name="Normal 29 2 2 3 4 5" xfId="12936" xr:uid="{00000000-0005-0000-0000-0000D81B0000}"/>
    <cellStyle name="Normal 29 2 2 3 5" xfId="9720" xr:uid="{00000000-0005-0000-0000-0000D91B0000}"/>
    <cellStyle name="Normal 29 2 2 3 6" xfId="8125" xr:uid="{00000000-0005-0000-0000-0000DA1B0000}"/>
    <cellStyle name="Normal 29 2 2 3 7" xfId="11326" xr:uid="{00000000-0005-0000-0000-0000DB1B0000}"/>
    <cellStyle name="Normal 29 2 2 3 8" xfId="12933" xr:uid="{00000000-0005-0000-0000-0000DC1B0000}"/>
    <cellStyle name="Normal 29 2 2 4" xfId="2829" xr:uid="{00000000-0005-0000-0000-0000DD1B0000}"/>
    <cellStyle name="Normal 29 2 2 4 2" xfId="2830" xr:uid="{00000000-0005-0000-0000-0000DE1B0000}"/>
    <cellStyle name="Normal 29 2 2 4 2 2" xfId="9725" xr:uid="{00000000-0005-0000-0000-0000DF1B0000}"/>
    <cellStyle name="Normal 29 2 2 4 2 3" xfId="8130" xr:uid="{00000000-0005-0000-0000-0000E01B0000}"/>
    <cellStyle name="Normal 29 2 2 4 2 4" xfId="11331" xr:uid="{00000000-0005-0000-0000-0000E11B0000}"/>
    <cellStyle name="Normal 29 2 2 4 2 5" xfId="12938" xr:uid="{00000000-0005-0000-0000-0000E21B0000}"/>
    <cellStyle name="Normal 29 2 2 4 3" xfId="2831" xr:uid="{00000000-0005-0000-0000-0000E31B0000}"/>
    <cellStyle name="Normal 29 2 2 4 3 2" xfId="9726" xr:uid="{00000000-0005-0000-0000-0000E41B0000}"/>
    <cellStyle name="Normal 29 2 2 4 3 3" xfId="8131" xr:uid="{00000000-0005-0000-0000-0000E51B0000}"/>
    <cellStyle name="Normal 29 2 2 4 3 4" xfId="11332" xr:uid="{00000000-0005-0000-0000-0000E61B0000}"/>
    <cellStyle name="Normal 29 2 2 4 3 5" xfId="12939" xr:uid="{00000000-0005-0000-0000-0000E71B0000}"/>
    <cellStyle name="Normal 29 2 2 4 4" xfId="2832" xr:uid="{00000000-0005-0000-0000-0000E81B0000}"/>
    <cellStyle name="Normal 29 2 2 4 4 2" xfId="9727" xr:uid="{00000000-0005-0000-0000-0000E91B0000}"/>
    <cellStyle name="Normal 29 2 2 4 4 3" xfId="8132" xr:uid="{00000000-0005-0000-0000-0000EA1B0000}"/>
    <cellStyle name="Normal 29 2 2 4 4 4" xfId="11333" xr:uid="{00000000-0005-0000-0000-0000EB1B0000}"/>
    <cellStyle name="Normal 29 2 2 4 4 5" xfId="12940" xr:uid="{00000000-0005-0000-0000-0000EC1B0000}"/>
    <cellStyle name="Normal 29 2 2 4 5" xfId="9724" xr:uid="{00000000-0005-0000-0000-0000ED1B0000}"/>
    <cellStyle name="Normal 29 2 2 4 6" xfId="8129" xr:uid="{00000000-0005-0000-0000-0000EE1B0000}"/>
    <cellStyle name="Normal 29 2 2 4 7" xfId="11330" xr:uid="{00000000-0005-0000-0000-0000EF1B0000}"/>
    <cellStyle name="Normal 29 2 2 4 8" xfId="12937" xr:uid="{00000000-0005-0000-0000-0000F01B0000}"/>
    <cellStyle name="Normal 29 2 2 5" xfId="2833" xr:uid="{00000000-0005-0000-0000-0000F11B0000}"/>
    <cellStyle name="Normal 29 2 2 5 2" xfId="9728" xr:uid="{00000000-0005-0000-0000-0000F21B0000}"/>
    <cellStyle name="Normal 29 2 2 5 3" xfId="8133" xr:uid="{00000000-0005-0000-0000-0000F31B0000}"/>
    <cellStyle name="Normal 29 2 2 5 4" xfId="11334" xr:uid="{00000000-0005-0000-0000-0000F41B0000}"/>
    <cellStyle name="Normal 29 2 2 5 5" xfId="12941" xr:uid="{00000000-0005-0000-0000-0000F51B0000}"/>
    <cellStyle name="Normal 29 2 2 6" xfId="2834" xr:uid="{00000000-0005-0000-0000-0000F61B0000}"/>
    <cellStyle name="Normal 29 2 2 6 2" xfId="9729" xr:uid="{00000000-0005-0000-0000-0000F71B0000}"/>
    <cellStyle name="Normal 29 2 2 6 3" xfId="8134" xr:uid="{00000000-0005-0000-0000-0000F81B0000}"/>
    <cellStyle name="Normal 29 2 2 6 4" xfId="11335" xr:uid="{00000000-0005-0000-0000-0000F91B0000}"/>
    <cellStyle name="Normal 29 2 2 6 5" xfId="12942" xr:uid="{00000000-0005-0000-0000-0000FA1B0000}"/>
    <cellStyle name="Normal 29 2 2 7" xfId="2835" xr:uid="{00000000-0005-0000-0000-0000FB1B0000}"/>
    <cellStyle name="Normal 29 2 2 7 2" xfId="9730" xr:uid="{00000000-0005-0000-0000-0000FC1B0000}"/>
    <cellStyle name="Normal 29 2 2 7 3" xfId="8135" xr:uid="{00000000-0005-0000-0000-0000FD1B0000}"/>
    <cellStyle name="Normal 29 2 2 7 4" xfId="11336" xr:uid="{00000000-0005-0000-0000-0000FE1B0000}"/>
    <cellStyle name="Normal 29 2 2 7 5" xfId="12943" xr:uid="{00000000-0005-0000-0000-0000FF1B0000}"/>
    <cellStyle name="Normal 29 2 3" xfId="2836" xr:uid="{00000000-0005-0000-0000-0000001C0000}"/>
    <cellStyle name="Normal 29 2 3 2" xfId="2837" xr:uid="{00000000-0005-0000-0000-0000011C0000}"/>
    <cellStyle name="Normal 29 2 3 2 2" xfId="9732" xr:uid="{00000000-0005-0000-0000-0000021C0000}"/>
    <cellStyle name="Normal 29 2 3 2 3" xfId="8137" xr:uid="{00000000-0005-0000-0000-0000031C0000}"/>
    <cellStyle name="Normal 29 2 3 2 4" xfId="11338" xr:uid="{00000000-0005-0000-0000-0000041C0000}"/>
    <cellStyle name="Normal 29 2 3 2 5" xfId="12945" xr:uid="{00000000-0005-0000-0000-0000051C0000}"/>
    <cellStyle name="Normal 29 2 3 3" xfId="2838" xr:uid="{00000000-0005-0000-0000-0000061C0000}"/>
    <cellStyle name="Normal 29 2 3 3 2" xfId="9733" xr:uid="{00000000-0005-0000-0000-0000071C0000}"/>
    <cellStyle name="Normal 29 2 3 3 3" xfId="8138" xr:uid="{00000000-0005-0000-0000-0000081C0000}"/>
    <cellStyle name="Normal 29 2 3 3 4" xfId="11339" xr:uid="{00000000-0005-0000-0000-0000091C0000}"/>
    <cellStyle name="Normal 29 2 3 3 5" xfId="12946" xr:uid="{00000000-0005-0000-0000-00000A1C0000}"/>
    <cellStyle name="Normal 29 2 3 4" xfId="2839" xr:uid="{00000000-0005-0000-0000-00000B1C0000}"/>
    <cellStyle name="Normal 29 2 3 4 2" xfId="9734" xr:uid="{00000000-0005-0000-0000-00000C1C0000}"/>
    <cellStyle name="Normal 29 2 3 4 3" xfId="8139" xr:uid="{00000000-0005-0000-0000-00000D1C0000}"/>
    <cellStyle name="Normal 29 2 3 4 4" xfId="11340" xr:uid="{00000000-0005-0000-0000-00000E1C0000}"/>
    <cellStyle name="Normal 29 2 3 4 5" xfId="12947" xr:uid="{00000000-0005-0000-0000-00000F1C0000}"/>
    <cellStyle name="Normal 29 2 3 5" xfId="9731" xr:uid="{00000000-0005-0000-0000-0000101C0000}"/>
    <cellStyle name="Normal 29 2 3 6" xfId="8136" xr:uid="{00000000-0005-0000-0000-0000111C0000}"/>
    <cellStyle name="Normal 29 2 3 7" xfId="11337" xr:uid="{00000000-0005-0000-0000-0000121C0000}"/>
    <cellStyle name="Normal 29 2 3 8" xfId="12944" xr:uid="{00000000-0005-0000-0000-0000131C0000}"/>
    <cellStyle name="Normal 29 2 4" xfId="2840" xr:uid="{00000000-0005-0000-0000-0000141C0000}"/>
    <cellStyle name="Normal 29 2 5" xfId="2841" xr:uid="{00000000-0005-0000-0000-0000151C0000}"/>
    <cellStyle name="Normal 29 2 6" xfId="2842" xr:uid="{00000000-0005-0000-0000-0000161C0000}"/>
    <cellStyle name="Normal 29 2 6 2" xfId="9735" xr:uid="{00000000-0005-0000-0000-0000171C0000}"/>
    <cellStyle name="Normal 29 2 6 3" xfId="8140" xr:uid="{00000000-0005-0000-0000-0000181C0000}"/>
    <cellStyle name="Normal 29 2 6 4" xfId="11341" xr:uid="{00000000-0005-0000-0000-0000191C0000}"/>
    <cellStyle name="Normal 29 2 6 5" xfId="12948" xr:uid="{00000000-0005-0000-0000-00001A1C0000}"/>
    <cellStyle name="Normal 29 2 7" xfId="2843" xr:uid="{00000000-0005-0000-0000-00001B1C0000}"/>
    <cellStyle name="Normal 29 2 7 2" xfId="9736" xr:uid="{00000000-0005-0000-0000-00001C1C0000}"/>
    <cellStyle name="Normal 29 2 7 3" xfId="8141" xr:uid="{00000000-0005-0000-0000-00001D1C0000}"/>
    <cellStyle name="Normal 29 2 7 4" xfId="11342" xr:uid="{00000000-0005-0000-0000-00001E1C0000}"/>
    <cellStyle name="Normal 29 2 7 5" xfId="12949" xr:uid="{00000000-0005-0000-0000-00001F1C0000}"/>
    <cellStyle name="Normal 29 2 8" xfId="2844" xr:uid="{00000000-0005-0000-0000-0000201C0000}"/>
    <cellStyle name="Normal 29 2 8 2" xfId="9737" xr:uid="{00000000-0005-0000-0000-0000211C0000}"/>
    <cellStyle name="Normal 29 2 8 3" xfId="8142" xr:uid="{00000000-0005-0000-0000-0000221C0000}"/>
    <cellStyle name="Normal 29 2 8 4" xfId="11343" xr:uid="{00000000-0005-0000-0000-0000231C0000}"/>
    <cellStyle name="Normal 29 2 8 5" xfId="12950" xr:uid="{00000000-0005-0000-0000-0000241C0000}"/>
    <cellStyle name="Normal 29 2 9" xfId="9715" xr:uid="{00000000-0005-0000-0000-0000251C0000}"/>
    <cellStyle name="Normal 29 3" xfId="2845" xr:uid="{00000000-0005-0000-0000-0000261C0000}"/>
    <cellStyle name="Normal 29 3 2" xfId="19178" xr:uid="{7E53D84D-E725-4C79-939C-4C4A81F4747F}"/>
    <cellStyle name="Normal 29 4" xfId="19179" xr:uid="{55160F48-1AAC-49B1-BF01-6F39A2716FE9}"/>
    <cellStyle name="Normal 29 4 2" xfId="19180" xr:uid="{08CB5EA2-D6F0-4E63-A65B-FAC4A22C6A03}"/>
    <cellStyle name="Normal 29 5" xfId="19177" xr:uid="{BA59BA18-1409-44DA-A301-274DF93E657B}"/>
    <cellStyle name="Normal 29 6" xfId="15463" xr:uid="{1571EDD4-92D6-426A-BD0B-5123C2DE9294}"/>
    <cellStyle name="Normal 3" xfId="89" xr:uid="{00000000-0005-0000-0000-0000271C0000}"/>
    <cellStyle name="Normal 3 10" xfId="5409" xr:uid="{00000000-0005-0000-0000-0000281C0000}"/>
    <cellStyle name="Normal 3 10 2" xfId="19182" xr:uid="{1D0A47DF-61C7-4686-ADC4-AC3D875EAE58}"/>
    <cellStyle name="Normal 3 10 2 2" xfId="19183" xr:uid="{F1843454-D69A-49C8-81CE-7F1373C21B32}"/>
    <cellStyle name="Normal 3 10 3" xfId="19184" xr:uid="{F4177F22-EE4B-4259-9FA0-850A96AE0AD0}"/>
    <cellStyle name="Normal 3 10 4" xfId="19181" xr:uid="{E8709E11-7B3D-4A1B-8757-7C9721F09A97}"/>
    <cellStyle name="Normal 3 11" xfId="10704" xr:uid="{00000000-0005-0000-0000-0000291C0000}"/>
    <cellStyle name="Normal 3 11 2" xfId="19186" xr:uid="{357EE518-06CD-42DB-81A9-9F3B7A2D82B1}"/>
    <cellStyle name="Normal 3 11 3" xfId="19187" xr:uid="{6648E647-F455-4BFA-9466-9C441FD19D2F}"/>
    <cellStyle name="Normal 3 11 4" xfId="19185" xr:uid="{1207080D-72A5-4CB0-AB46-F44F6FE99357}"/>
    <cellStyle name="Normal 3 12" xfId="19188" xr:uid="{485B3B1B-CED4-4639-92AD-C7675D528B18}"/>
    <cellStyle name="Normal 3 12 2" xfId="19189" xr:uid="{C17F3A11-ACE6-4885-91A4-F6A483FCFE85}"/>
    <cellStyle name="Normal 3 13" xfId="19190" xr:uid="{C34184B1-DB9F-4BA7-B04E-FEBD20CCF54C}"/>
    <cellStyle name="Normal 3 13 2" xfId="19191" xr:uid="{4FD0AB8C-FCE7-4330-9A8E-B3A0BB314FB8}"/>
    <cellStyle name="Normal 3 14" xfId="19192" xr:uid="{E09BE0BA-19F8-4CE3-B417-9AEAD49EED5A}"/>
    <cellStyle name="Normal 3 14 2" xfId="19193" xr:uid="{06D6E438-448F-4654-9AF7-67BA81AF3A91}"/>
    <cellStyle name="Normal 3 15" xfId="19194" xr:uid="{4AFE5031-280C-49F1-9C1C-603B23AF36AA}"/>
    <cellStyle name="Normal 3 15 2" xfId="19195" xr:uid="{D66950B3-F394-4FF6-9DD7-01218A249D3D}"/>
    <cellStyle name="Normal 3 16" xfId="19196" xr:uid="{EEB829F2-A2A7-4E49-B71B-03C3B28B2B1F}"/>
    <cellStyle name="Normal 3 16 2" xfId="19197" xr:uid="{B3DCC8E9-6EE6-4734-9350-B9D9B1281A60}"/>
    <cellStyle name="Normal 3 17" xfId="19198" xr:uid="{45F09C88-3099-4EC6-A406-DB44CD65A2A9}"/>
    <cellStyle name="Normal 3 17 2" xfId="19199" xr:uid="{C3EB3D8E-16A0-4DA9-8360-5D9E965B0073}"/>
    <cellStyle name="Normal 3 18" xfId="19200" xr:uid="{0CD66B5B-AC79-4D60-943D-EFBC96967633}"/>
    <cellStyle name="Normal 3 18 2" xfId="19201" xr:uid="{7F731EF9-9FF4-4665-9D00-3FDD19E349D3}"/>
    <cellStyle name="Normal 3 19" xfId="19202" xr:uid="{87C3CEFD-647F-4ECB-A48A-1AA41DC23F35}"/>
    <cellStyle name="Normal 3 19 2" xfId="19203" xr:uid="{4311F9A4-86F3-4461-8588-32CAA7092288}"/>
    <cellStyle name="Normal 3 2" xfId="118" xr:uid="{00000000-0005-0000-0000-00002A1C0000}"/>
    <cellStyle name="Normal 3 2 10" xfId="2847" xr:uid="{00000000-0005-0000-0000-00002B1C0000}"/>
    <cellStyle name="Normal 3 2 10 2" xfId="9738" xr:uid="{00000000-0005-0000-0000-00002C1C0000}"/>
    <cellStyle name="Normal 3 2 10 3" xfId="8143" xr:uid="{00000000-0005-0000-0000-00002D1C0000}"/>
    <cellStyle name="Normal 3 2 10 4" xfId="11344" xr:uid="{00000000-0005-0000-0000-00002E1C0000}"/>
    <cellStyle name="Normal 3 2 10 5" xfId="12951" xr:uid="{00000000-0005-0000-0000-00002F1C0000}"/>
    <cellStyle name="Normal 3 2 11" xfId="7506" xr:uid="{00000000-0005-0000-0000-0000301C0000}"/>
    <cellStyle name="Normal 3 2 12" xfId="15416" xr:uid="{61FA4009-6D84-4177-870F-2A890222BDED}"/>
    <cellStyle name="Normal 3 2 2" xfId="2848" xr:uid="{00000000-0005-0000-0000-0000311C0000}"/>
    <cellStyle name="Normal 3 2 2 2" xfId="2849" xr:uid="{00000000-0005-0000-0000-0000321C0000}"/>
    <cellStyle name="Normal 3 2 2 2 2" xfId="9740" xr:uid="{00000000-0005-0000-0000-0000331C0000}"/>
    <cellStyle name="Normal 3 2 2 2 3" xfId="8145" xr:uid="{00000000-0005-0000-0000-0000341C0000}"/>
    <cellStyle name="Normal 3 2 2 2 4" xfId="11346" xr:uid="{00000000-0005-0000-0000-0000351C0000}"/>
    <cellStyle name="Normal 3 2 2 2 5" xfId="12953" xr:uid="{00000000-0005-0000-0000-0000361C0000}"/>
    <cellStyle name="Normal 3 2 2 3" xfId="2850" xr:uid="{00000000-0005-0000-0000-0000371C0000}"/>
    <cellStyle name="Normal 3 2 2 3 2" xfId="9741" xr:uid="{00000000-0005-0000-0000-0000381C0000}"/>
    <cellStyle name="Normal 3 2 2 3 3" xfId="8146" xr:uid="{00000000-0005-0000-0000-0000391C0000}"/>
    <cellStyle name="Normal 3 2 2 3 4" xfId="11347" xr:uid="{00000000-0005-0000-0000-00003A1C0000}"/>
    <cellStyle name="Normal 3 2 2 3 5" xfId="12954" xr:uid="{00000000-0005-0000-0000-00003B1C0000}"/>
    <cellStyle name="Normal 3 2 2 4" xfId="2851" xr:uid="{00000000-0005-0000-0000-00003C1C0000}"/>
    <cellStyle name="Normal 3 2 2 4 2" xfId="9742" xr:uid="{00000000-0005-0000-0000-00003D1C0000}"/>
    <cellStyle name="Normal 3 2 2 4 3" xfId="8147" xr:uid="{00000000-0005-0000-0000-00003E1C0000}"/>
    <cellStyle name="Normal 3 2 2 4 4" xfId="11348" xr:uid="{00000000-0005-0000-0000-00003F1C0000}"/>
    <cellStyle name="Normal 3 2 2 4 5" xfId="12955" xr:uid="{00000000-0005-0000-0000-0000401C0000}"/>
    <cellStyle name="Normal 3 2 2 5" xfId="9739" xr:uid="{00000000-0005-0000-0000-0000411C0000}"/>
    <cellStyle name="Normal 3 2 2 5 2" xfId="19204" xr:uid="{A183C9D0-2B52-4D9E-8CD9-55545A8C2A47}"/>
    <cellStyle name="Normal 3 2 2 6" xfId="8144" xr:uid="{00000000-0005-0000-0000-0000421C0000}"/>
    <cellStyle name="Normal 3 2 2 7" xfId="11345" xr:uid="{00000000-0005-0000-0000-0000431C0000}"/>
    <cellStyle name="Normal 3 2 2 8" xfId="12952" xr:uid="{00000000-0005-0000-0000-0000441C0000}"/>
    <cellStyle name="Normal 3 2 3" xfId="2852" xr:uid="{00000000-0005-0000-0000-0000451C0000}"/>
    <cellStyle name="Normal 3 2 3 2" xfId="2853" xr:uid="{00000000-0005-0000-0000-0000461C0000}"/>
    <cellStyle name="Normal 3 2 3 2 2" xfId="9744" xr:uid="{00000000-0005-0000-0000-0000471C0000}"/>
    <cellStyle name="Normal 3 2 3 2 3" xfId="8149" xr:uid="{00000000-0005-0000-0000-0000481C0000}"/>
    <cellStyle name="Normal 3 2 3 2 4" xfId="11350" xr:uid="{00000000-0005-0000-0000-0000491C0000}"/>
    <cellStyle name="Normal 3 2 3 2 5" xfId="12957" xr:uid="{00000000-0005-0000-0000-00004A1C0000}"/>
    <cellStyle name="Normal 3 2 3 3" xfId="2854" xr:uid="{00000000-0005-0000-0000-00004B1C0000}"/>
    <cellStyle name="Normal 3 2 3 3 2" xfId="9745" xr:uid="{00000000-0005-0000-0000-00004C1C0000}"/>
    <cellStyle name="Normal 3 2 3 3 3" xfId="8150" xr:uid="{00000000-0005-0000-0000-00004D1C0000}"/>
    <cellStyle name="Normal 3 2 3 3 4" xfId="11351" xr:uid="{00000000-0005-0000-0000-00004E1C0000}"/>
    <cellStyle name="Normal 3 2 3 3 5" xfId="12958" xr:uid="{00000000-0005-0000-0000-00004F1C0000}"/>
    <cellStyle name="Normal 3 2 3 4" xfId="2855" xr:uid="{00000000-0005-0000-0000-0000501C0000}"/>
    <cellStyle name="Normal 3 2 3 4 2" xfId="9746" xr:uid="{00000000-0005-0000-0000-0000511C0000}"/>
    <cellStyle name="Normal 3 2 3 4 3" xfId="8151" xr:uid="{00000000-0005-0000-0000-0000521C0000}"/>
    <cellStyle name="Normal 3 2 3 4 4" xfId="11352" xr:uid="{00000000-0005-0000-0000-0000531C0000}"/>
    <cellStyle name="Normal 3 2 3 4 5" xfId="12959" xr:uid="{00000000-0005-0000-0000-0000541C0000}"/>
    <cellStyle name="Normal 3 2 3 5" xfId="9743" xr:uid="{00000000-0005-0000-0000-0000551C0000}"/>
    <cellStyle name="Normal 3 2 3 6" xfId="8148" xr:uid="{00000000-0005-0000-0000-0000561C0000}"/>
    <cellStyle name="Normal 3 2 3 7" xfId="11349" xr:uid="{00000000-0005-0000-0000-0000571C0000}"/>
    <cellStyle name="Normal 3 2 3 8" xfId="12956" xr:uid="{00000000-0005-0000-0000-0000581C0000}"/>
    <cellStyle name="Normal 3 2 4" xfId="2856" xr:uid="{00000000-0005-0000-0000-0000591C0000}"/>
    <cellStyle name="Normal 3 2 4 2" xfId="2857" xr:uid="{00000000-0005-0000-0000-00005A1C0000}"/>
    <cellStyle name="Normal 3 2 4 2 2" xfId="2858" xr:uid="{00000000-0005-0000-0000-00005B1C0000}"/>
    <cellStyle name="Normal 3 2 4 2 2 2" xfId="2859" xr:uid="{00000000-0005-0000-0000-00005C1C0000}"/>
    <cellStyle name="Normal 3 2 4 2 2 2 2" xfId="9748" xr:uid="{00000000-0005-0000-0000-00005D1C0000}"/>
    <cellStyle name="Normal 3 2 4 2 2 2 3" xfId="8153" xr:uid="{00000000-0005-0000-0000-00005E1C0000}"/>
    <cellStyle name="Normal 3 2 4 2 2 2 4" xfId="11354" xr:uid="{00000000-0005-0000-0000-00005F1C0000}"/>
    <cellStyle name="Normal 3 2 4 2 2 2 5" xfId="12961" xr:uid="{00000000-0005-0000-0000-0000601C0000}"/>
    <cellStyle name="Normal 3 2 4 2 2 3" xfId="2860" xr:uid="{00000000-0005-0000-0000-0000611C0000}"/>
    <cellStyle name="Normal 3 2 4 2 2 3 2" xfId="9749" xr:uid="{00000000-0005-0000-0000-0000621C0000}"/>
    <cellStyle name="Normal 3 2 4 2 2 3 3" xfId="8154" xr:uid="{00000000-0005-0000-0000-0000631C0000}"/>
    <cellStyle name="Normal 3 2 4 2 2 3 4" xfId="11355" xr:uid="{00000000-0005-0000-0000-0000641C0000}"/>
    <cellStyle name="Normal 3 2 4 2 2 3 5" xfId="12962" xr:uid="{00000000-0005-0000-0000-0000651C0000}"/>
    <cellStyle name="Normal 3 2 4 2 2 4" xfId="2861" xr:uid="{00000000-0005-0000-0000-0000661C0000}"/>
    <cellStyle name="Normal 3 2 4 2 2 4 2" xfId="9750" xr:uid="{00000000-0005-0000-0000-0000671C0000}"/>
    <cellStyle name="Normal 3 2 4 2 2 4 3" xfId="8155" xr:uid="{00000000-0005-0000-0000-0000681C0000}"/>
    <cellStyle name="Normal 3 2 4 2 2 4 4" xfId="11356" xr:uid="{00000000-0005-0000-0000-0000691C0000}"/>
    <cellStyle name="Normal 3 2 4 2 2 4 5" xfId="12963" xr:uid="{00000000-0005-0000-0000-00006A1C0000}"/>
    <cellStyle name="Normal 3 2 4 2 3" xfId="2862" xr:uid="{00000000-0005-0000-0000-00006B1C0000}"/>
    <cellStyle name="Normal 3 2 4 2 4" xfId="2863" xr:uid="{00000000-0005-0000-0000-00006C1C0000}"/>
    <cellStyle name="Normal 3 2 4 2 5" xfId="9747" xr:uid="{00000000-0005-0000-0000-00006D1C0000}"/>
    <cellStyle name="Normal 3 2 4 2 6" xfId="8152" xr:uid="{00000000-0005-0000-0000-00006E1C0000}"/>
    <cellStyle name="Normal 3 2 4 2 7" xfId="11353" xr:uid="{00000000-0005-0000-0000-00006F1C0000}"/>
    <cellStyle name="Normal 3 2 4 2 8" xfId="12960" xr:uid="{00000000-0005-0000-0000-0000701C0000}"/>
    <cellStyle name="Normal 3 2 4 3" xfId="2864" xr:uid="{00000000-0005-0000-0000-0000711C0000}"/>
    <cellStyle name="Normal 3 2 4 3 2" xfId="2865" xr:uid="{00000000-0005-0000-0000-0000721C0000}"/>
    <cellStyle name="Normal 3 2 4 3 2 2" xfId="9752" xr:uid="{00000000-0005-0000-0000-0000731C0000}"/>
    <cellStyle name="Normal 3 2 4 3 2 3" xfId="8157" xr:uid="{00000000-0005-0000-0000-0000741C0000}"/>
    <cellStyle name="Normal 3 2 4 3 2 4" xfId="11358" xr:uid="{00000000-0005-0000-0000-0000751C0000}"/>
    <cellStyle name="Normal 3 2 4 3 2 5" xfId="12965" xr:uid="{00000000-0005-0000-0000-0000761C0000}"/>
    <cellStyle name="Normal 3 2 4 3 3" xfId="2866" xr:uid="{00000000-0005-0000-0000-0000771C0000}"/>
    <cellStyle name="Normal 3 2 4 3 3 2" xfId="9753" xr:uid="{00000000-0005-0000-0000-0000781C0000}"/>
    <cellStyle name="Normal 3 2 4 3 3 3" xfId="8158" xr:uid="{00000000-0005-0000-0000-0000791C0000}"/>
    <cellStyle name="Normal 3 2 4 3 3 4" xfId="11359" xr:uid="{00000000-0005-0000-0000-00007A1C0000}"/>
    <cellStyle name="Normal 3 2 4 3 3 5" xfId="12966" xr:uid="{00000000-0005-0000-0000-00007B1C0000}"/>
    <cellStyle name="Normal 3 2 4 3 4" xfId="2867" xr:uid="{00000000-0005-0000-0000-00007C1C0000}"/>
    <cellStyle name="Normal 3 2 4 3 4 2" xfId="9754" xr:uid="{00000000-0005-0000-0000-00007D1C0000}"/>
    <cellStyle name="Normal 3 2 4 3 4 3" xfId="8159" xr:uid="{00000000-0005-0000-0000-00007E1C0000}"/>
    <cellStyle name="Normal 3 2 4 3 4 4" xfId="11360" xr:uid="{00000000-0005-0000-0000-00007F1C0000}"/>
    <cellStyle name="Normal 3 2 4 3 4 5" xfId="12967" xr:uid="{00000000-0005-0000-0000-0000801C0000}"/>
    <cellStyle name="Normal 3 2 4 3 5" xfId="9751" xr:uid="{00000000-0005-0000-0000-0000811C0000}"/>
    <cellStyle name="Normal 3 2 4 3 6" xfId="8156" xr:uid="{00000000-0005-0000-0000-0000821C0000}"/>
    <cellStyle name="Normal 3 2 4 3 7" xfId="11357" xr:uid="{00000000-0005-0000-0000-0000831C0000}"/>
    <cellStyle name="Normal 3 2 4 3 8" xfId="12964" xr:uid="{00000000-0005-0000-0000-0000841C0000}"/>
    <cellStyle name="Normal 3 2 4 4" xfId="2868" xr:uid="{00000000-0005-0000-0000-0000851C0000}"/>
    <cellStyle name="Normal 3 2 4 4 2" xfId="2869" xr:uid="{00000000-0005-0000-0000-0000861C0000}"/>
    <cellStyle name="Normal 3 2 4 4 2 2" xfId="9756" xr:uid="{00000000-0005-0000-0000-0000871C0000}"/>
    <cellStyle name="Normal 3 2 4 4 2 3" xfId="8161" xr:uid="{00000000-0005-0000-0000-0000881C0000}"/>
    <cellStyle name="Normal 3 2 4 4 2 4" xfId="11362" xr:uid="{00000000-0005-0000-0000-0000891C0000}"/>
    <cellStyle name="Normal 3 2 4 4 2 5" xfId="12969" xr:uid="{00000000-0005-0000-0000-00008A1C0000}"/>
    <cellStyle name="Normal 3 2 4 4 3" xfId="2870" xr:uid="{00000000-0005-0000-0000-00008B1C0000}"/>
    <cellStyle name="Normal 3 2 4 4 3 2" xfId="9757" xr:uid="{00000000-0005-0000-0000-00008C1C0000}"/>
    <cellStyle name="Normal 3 2 4 4 3 3" xfId="8162" xr:uid="{00000000-0005-0000-0000-00008D1C0000}"/>
    <cellStyle name="Normal 3 2 4 4 3 4" xfId="11363" xr:uid="{00000000-0005-0000-0000-00008E1C0000}"/>
    <cellStyle name="Normal 3 2 4 4 3 5" xfId="12970" xr:uid="{00000000-0005-0000-0000-00008F1C0000}"/>
    <cellStyle name="Normal 3 2 4 4 4" xfId="2871" xr:uid="{00000000-0005-0000-0000-0000901C0000}"/>
    <cellStyle name="Normal 3 2 4 4 4 2" xfId="9758" xr:uid="{00000000-0005-0000-0000-0000911C0000}"/>
    <cellStyle name="Normal 3 2 4 4 4 3" xfId="8163" xr:uid="{00000000-0005-0000-0000-0000921C0000}"/>
    <cellStyle name="Normal 3 2 4 4 4 4" xfId="11364" xr:uid="{00000000-0005-0000-0000-0000931C0000}"/>
    <cellStyle name="Normal 3 2 4 4 4 5" xfId="12971" xr:uid="{00000000-0005-0000-0000-0000941C0000}"/>
    <cellStyle name="Normal 3 2 4 4 5" xfId="9755" xr:uid="{00000000-0005-0000-0000-0000951C0000}"/>
    <cellStyle name="Normal 3 2 4 4 6" xfId="8160" xr:uid="{00000000-0005-0000-0000-0000961C0000}"/>
    <cellStyle name="Normal 3 2 4 4 7" xfId="11361" xr:uid="{00000000-0005-0000-0000-0000971C0000}"/>
    <cellStyle name="Normal 3 2 4 4 8" xfId="12968" xr:uid="{00000000-0005-0000-0000-0000981C0000}"/>
    <cellStyle name="Normal 3 2 4 5" xfId="2872" xr:uid="{00000000-0005-0000-0000-0000991C0000}"/>
    <cellStyle name="Normal 3 2 4 5 2" xfId="9759" xr:uid="{00000000-0005-0000-0000-00009A1C0000}"/>
    <cellStyle name="Normal 3 2 4 5 3" xfId="8164" xr:uid="{00000000-0005-0000-0000-00009B1C0000}"/>
    <cellStyle name="Normal 3 2 4 5 4" xfId="11365" xr:uid="{00000000-0005-0000-0000-00009C1C0000}"/>
    <cellStyle name="Normal 3 2 4 5 5" xfId="12972" xr:uid="{00000000-0005-0000-0000-00009D1C0000}"/>
    <cellStyle name="Normal 3 2 4 6" xfId="2873" xr:uid="{00000000-0005-0000-0000-00009E1C0000}"/>
    <cellStyle name="Normal 3 2 4 6 2" xfId="9760" xr:uid="{00000000-0005-0000-0000-00009F1C0000}"/>
    <cellStyle name="Normal 3 2 4 6 3" xfId="8165" xr:uid="{00000000-0005-0000-0000-0000A01C0000}"/>
    <cellStyle name="Normal 3 2 4 6 4" xfId="11366" xr:uid="{00000000-0005-0000-0000-0000A11C0000}"/>
    <cellStyle name="Normal 3 2 4 6 5" xfId="12973" xr:uid="{00000000-0005-0000-0000-0000A21C0000}"/>
    <cellStyle name="Normal 3 2 4 7" xfId="2874" xr:uid="{00000000-0005-0000-0000-0000A31C0000}"/>
    <cellStyle name="Normal 3 2 4 7 2" xfId="9761" xr:uid="{00000000-0005-0000-0000-0000A41C0000}"/>
    <cellStyle name="Normal 3 2 4 7 3" xfId="8166" xr:uid="{00000000-0005-0000-0000-0000A51C0000}"/>
    <cellStyle name="Normal 3 2 4 7 4" xfId="11367" xr:uid="{00000000-0005-0000-0000-0000A61C0000}"/>
    <cellStyle name="Normal 3 2 4 7 5" xfId="12974" xr:uid="{00000000-0005-0000-0000-0000A71C0000}"/>
    <cellStyle name="Normal 3 2 5" xfId="2875" xr:uid="{00000000-0005-0000-0000-0000A81C0000}"/>
    <cellStyle name="Normal 3 2 5 2" xfId="19205" xr:uid="{18D69C06-45C0-40A8-958C-D1FC6BA1E71C}"/>
    <cellStyle name="Normal 3 2 6" xfId="2876" xr:uid="{00000000-0005-0000-0000-0000A91C0000}"/>
    <cellStyle name="Normal 3 2 6 2" xfId="19206" xr:uid="{B0FCF33C-2B9E-4486-BC28-EA77B56180AF}"/>
    <cellStyle name="Normal 3 2 7" xfId="2877" xr:uid="{00000000-0005-0000-0000-0000AA1C0000}"/>
    <cellStyle name="Normal 3 2 7 2" xfId="9762" xr:uid="{00000000-0005-0000-0000-0000AB1C0000}"/>
    <cellStyle name="Normal 3 2 7 3" xfId="8167" xr:uid="{00000000-0005-0000-0000-0000AC1C0000}"/>
    <cellStyle name="Normal 3 2 7 4" xfId="11368" xr:uid="{00000000-0005-0000-0000-0000AD1C0000}"/>
    <cellStyle name="Normal 3 2 7 5" xfId="12975" xr:uid="{00000000-0005-0000-0000-0000AE1C0000}"/>
    <cellStyle name="Normal 3 2 8" xfId="2878" xr:uid="{00000000-0005-0000-0000-0000AF1C0000}"/>
    <cellStyle name="Normal 3 2 8 2" xfId="9763" xr:uid="{00000000-0005-0000-0000-0000B01C0000}"/>
    <cellStyle name="Normal 3 2 8 3" xfId="8168" xr:uid="{00000000-0005-0000-0000-0000B11C0000}"/>
    <cellStyle name="Normal 3 2 8 4" xfId="11369" xr:uid="{00000000-0005-0000-0000-0000B21C0000}"/>
    <cellStyle name="Normal 3 2 8 5" xfId="12976" xr:uid="{00000000-0005-0000-0000-0000B31C0000}"/>
    <cellStyle name="Normal 3 2 9" xfId="2879" xr:uid="{00000000-0005-0000-0000-0000B41C0000}"/>
    <cellStyle name="Normal 3 2 9 2" xfId="9764" xr:uid="{00000000-0005-0000-0000-0000B51C0000}"/>
    <cellStyle name="Normal 3 2 9 3" xfId="8169" xr:uid="{00000000-0005-0000-0000-0000B61C0000}"/>
    <cellStyle name="Normal 3 2 9 4" xfId="11370" xr:uid="{00000000-0005-0000-0000-0000B71C0000}"/>
    <cellStyle name="Normal 3 2 9 5" xfId="12977" xr:uid="{00000000-0005-0000-0000-0000B81C0000}"/>
    <cellStyle name="Normal 3 20" xfId="19207" xr:uid="{35BC34DD-5EB2-49E3-B6C9-12F53D545705}"/>
    <cellStyle name="Normal 3 20 2" xfId="19208" xr:uid="{18ACAE09-6065-40B3-B059-08F7527BCBF3}"/>
    <cellStyle name="Normal 3 21" xfId="19209" xr:uid="{545A4C99-AA79-4CA9-85D3-7401E040DB89}"/>
    <cellStyle name="Normal 3 21 2" xfId="19210" xr:uid="{CB5FE931-6C28-4614-990E-99A0BEB37568}"/>
    <cellStyle name="Normal 3 22" xfId="19211" xr:uid="{F14130C8-280E-4597-A4D7-4B2CE2A8D8D9}"/>
    <cellStyle name="Normal 3 22 2" xfId="19212" xr:uid="{9E8A9DE1-E439-46A8-9DF9-BB34156564E7}"/>
    <cellStyle name="Normal 3 23" xfId="19213" xr:uid="{10C301D8-AA40-4A49-A974-89EACC860408}"/>
    <cellStyle name="Normal 3 23 2" xfId="19214" xr:uid="{7AD57546-889C-4EAF-AAB7-46A53121586F}"/>
    <cellStyle name="Normal 3 24" xfId="19215" xr:uid="{3FDC8280-0F87-467F-BBE0-16A041CF8382}"/>
    <cellStyle name="Normal 3 24 2" xfId="19216" xr:uid="{47834D16-C079-415D-A865-7EC25CBB95C6}"/>
    <cellStyle name="Normal 3 25" xfId="19217" xr:uid="{22E7B8F4-0AE2-4037-837C-20BC77A8799C}"/>
    <cellStyle name="Normal 3 25 2" xfId="19218" xr:uid="{FA56CE58-11A9-4201-9891-C99556F25123}"/>
    <cellStyle name="Normal 3 26" xfId="19219" xr:uid="{E95FBCD2-0D8D-4AC6-B6B8-862732ED6005}"/>
    <cellStyle name="Normal 3 26 2" xfId="19220" xr:uid="{944ED017-16B2-4232-BDBD-26A2E28E9081}"/>
    <cellStyle name="Normal 3 27" xfId="19221" xr:uid="{E4038EE3-6692-48E6-A2BC-2548D37D8F44}"/>
    <cellStyle name="Normal 3 27 2" xfId="19222" xr:uid="{22F662DD-F482-412F-83A6-C8E77AEDE347}"/>
    <cellStyle name="Normal 3 28" xfId="19223" xr:uid="{687765F8-3D4A-4470-8441-C1E650FC4FCC}"/>
    <cellStyle name="Normal 3 28 2" xfId="19224" xr:uid="{B6DFAE4A-33A7-45B4-825B-097A65623545}"/>
    <cellStyle name="Normal 3 29" xfId="19225" xr:uid="{48521618-6B0C-4993-8B26-D8B6D1CFC756}"/>
    <cellStyle name="Normal 3 29 2" xfId="19226" xr:uid="{416B185A-D97E-4B94-93AD-604E671D2C9A}"/>
    <cellStyle name="Normal 3 3" xfId="121" xr:uid="{00000000-0005-0000-0000-0000B91C0000}"/>
    <cellStyle name="Normal 3 3 10" xfId="15359" xr:uid="{2A424AD3-C2A4-4D1B-B2F6-E1CA4E9A5B98}"/>
    <cellStyle name="Normal 3 3 2" xfId="2881" xr:uid="{00000000-0005-0000-0000-0000BA1C0000}"/>
    <cellStyle name="Normal 3 3 2 2" xfId="2882" xr:uid="{00000000-0005-0000-0000-0000BB1C0000}"/>
    <cellStyle name="Normal 3 3 2 2 2" xfId="9766" xr:uid="{00000000-0005-0000-0000-0000BC1C0000}"/>
    <cellStyle name="Normal 3 3 2 2 3" xfId="8171" xr:uid="{00000000-0005-0000-0000-0000BD1C0000}"/>
    <cellStyle name="Normal 3 3 2 2 4" xfId="11372" xr:uid="{00000000-0005-0000-0000-0000BE1C0000}"/>
    <cellStyle name="Normal 3 3 2 2 5" xfId="12979" xr:uid="{00000000-0005-0000-0000-0000BF1C0000}"/>
    <cellStyle name="Normal 3 3 2 3" xfId="2883" xr:uid="{00000000-0005-0000-0000-0000C01C0000}"/>
    <cellStyle name="Normal 3 3 2 3 2" xfId="9767" xr:uid="{00000000-0005-0000-0000-0000C11C0000}"/>
    <cellStyle name="Normal 3 3 2 3 3" xfId="8172" xr:uid="{00000000-0005-0000-0000-0000C21C0000}"/>
    <cellStyle name="Normal 3 3 2 3 4" xfId="11373" xr:uid="{00000000-0005-0000-0000-0000C31C0000}"/>
    <cellStyle name="Normal 3 3 2 3 5" xfId="12980" xr:uid="{00000000-0005-0000-0000-0000C41C0000}"/>
    <cellStyle name="Normal 3 3 2 4" xfId="2884" xr:uid="{00000000-0005-0000-0000-0000C51C0000}"/>
    <cellStyle name="Normal 3 3 2 4 2" xfId="9768" xr:uid="{00000000-0005-0000-0000-0000C61C0000}"/>
    <cellStyle name="Normal 3 3 2 4 3" xfId="8173" xr:uid="{00000000-0005-0000-0000-0000C71C0000}"/>
    <cellStyle name="Normal 3 3 2 4 4" xfId="11374" xr:uid="{00000000-0005-0000-0000-0000C81C0000}"/>
    <cellStyle name="Normal 3 3 2 4 5" xfId="12981" xr:uid="{00000000-0005-0000-0000-0000C91C0000}"/>
    <cellStyle name="Normal 3 3 2 5" xfId="9765" xr:uid="{00000000-0005-0000-0000-0000CA1C0000}"/>
    <cellStyle name="Normal 3 3 2 5 2" xfId="19227" xr:uid="{164B9EFE-CC93-4A95-BFF2-B9C2673A5EDA}"/>
    <cellStyle name="Normal 3 3 2 6" xfId="8170" xr:uid="{00000000-0005-0000-0000-0000CB1C0000}"/>
    <cellStyle name="Normal 3 3 2 7" xfId="11371" xr:uid="{00000000-0005-0000-0000-0000CC1C0000}"/>
    <cellStyle name="Normal 3 3 2 8" xfId="12978" xr:uid="{00000000-0005-0000-0000-0000CD1C0000}"/>
    <cellStyle name="Normal 3 3 3" xfId="2885" xr:uid="{00000000-0005-0000-0000-0000CE1C0000}"/>
    <cellStyle name="Normal 3 3 3 2" xfId="2886" xr:uid="{00000000-0005-0000-0000-0000CF1C0000}"/>
    <cellStyle name="Normal 3 3 3 2 2" xfId="9770" xr:uid="{00000000-0005-0000-0000-0000D01C0000}"/>
    <cellStyle name="Normal 3 3 3 2 3" xfId="8175" xr:uid="{00000000-0005-0000-0000-0000D11C0000}"/>
    <cellStyle name="Normal 3 3 3 2 4" xfId="11376" xr:uid="{00000000-0005-0000-0000-0000D21C0000}"/>
    <cellStyle name="Normal 3 3 3 2 5" xfId="12983" xr:uid="{00000000-0005-0000-0000-0000D31C0000}"/>
    <cellStyle name="Normal 3 3 3 3" xfId="2887" xr:uid="{00000000-0005-0000-0000-0000D41C0000}"/>
    <cellStyle name="Normal 3 3 3 3 2" xfId="9771" xr:uid="{00000000-0005-0000-0000-0000D51C0000}"/>
    <cellStyle name="Normal 3 3 3 3 3" xfId="8176" xr:uid="{00000000-0005-0000-0000-0000D61C0000}"/>
    <cellStyle name="Normal 3 3 3 3 4" xfId="11377" xr:uid="{00000000-0005-0000-0000-0000D71C0000}"/>
    <cellStyle name="Normal 3 3 3 3 5" xfId="12984" xr:uid="{00000000-0005-0000-0000-0000D81C0000}"/>
    <cellStyle name="Normal 3 3 3 4" xfId="2888" xr:uid="{00000000-0005-0000-0000-0000D91C0000}"/>
    <cellStyle name="Normal 3 3 3 4 2" xfId="9772" xr:uid="{00000000-0005-0000-0000-0000DA1C0000}"/>
    <cellStyle name="Normal 3 3 3 4 3" xfId="8177" xr:uid="{00000000-0005-0000-0000-0000DB1C0000}"/>
    <cellStyle name="Normal 3 3 3 4 4" xfId="11378" xr:uid="{00000000-0005-0000-0000-0000DC1C0000}"/>
    <cellStyle name="Normal 3 3 3 4 5" xfId="12985" xr:uid="{00000000-0005-0000-0000-0000DD1C0000}"/>
    <cellStyle name="Normal 3 3 3 5" xfId="9769" xr:uid="{00000000-0005-0000-0000-0000DE1C0000}"/>
    <cellStyle name="Normal 3 3 3 6" xfId="8174" xr:uid="{00000000-0005-0000-0000-0000DF1C0000}"/>
    <cellStyle name="Normal 3 3 3 7" xfId="11375" xr:uid="{00000000-0005-0000-0000-0000E01C0000}"/>
    <cellStyle name="Normal 3 3 3 8" xfId="12982" xr:uid="{00000000-0005-0000-0000-0000E11C0000}"/>
    <cellStyle name="Normal 3 3 4" xfId="2889" xr:uid="{00000000-0005-0000-0000-0000E21C0000}"/>
    <cellStyle name="Normal 3 3 4 2" xfId="9773" xr:uid="{00000000-0005-0000-0000-0000E31C0000}"/>
    <cellStyle name="Normal 3 3 4 3" xfId="8178" xr:uid="{00000000-0005-0000-0000-0000E41C0000}"/>
    <cellStyle name="Normal 3 3 4 4" xfId="11379" xr:uid="{00000000-0005-0000-0000-0000E51C0000}"/>
    <cellStyle name="Normal 3 3 4 5" xfId="12986" xr:uid="{00000000-0005-0000-0000-0000E61C0000}"/>
    <cellStyle name="Normal 3 3 5" xfId="2890" xr:uid="{00000000-0005-0000-0000-0000E71C0000}"/>
    <cellStyle name="Normal 3 3 5 2" xfId="9774" xr:uid="{00000000-0005-0000-0000-0000E81C0000}"/>
    <cellStyle name="Normal 3 3 5 3" xfId="8179" xr:uid="{00000000-0005-0000-0000-0000E91C0000}"/>
    <cellStyle name="Normal 3 3 5 4" xfId="11380" xr:uid="{00000000-0005-0000-0000-0000EA1C0000}"/>
    <cellStyle name="Normal 3 3 5 5" xfId="12987" xr:uid="{00000000-0005-0000-0000-0000EB1C0000}"/>
    <cellStyle name="Normal 3 3 6" xfId="2891" xr:uid="{00000000-0005-0000-0000-0000EC1C0000}"/>
    <cellStyle name="Normal 3 3 6 2" xfId="9775" xr:uid="{00000000-0005-0000-0000-0000ED1C0000}"/>
    <cellStyle name="Normal 3 3 6 3" xfId="8180" xr:uid="{00000000-0005-0000-0000-0000EE1C0000}"/>
    <cellStyle name="Normal 3 3 6 4" xfId="11381" xr:uid="{00000000-0005-0000-0000-0000EF1C0000}"/>
    <cellStyle name="Normal 3 3 6 5" xfId="12988" xr:uid="{00000000-0005-0000-0000-0000F01C0000}"/>
    <cellStyle name="Normal 3 3 6 6" xfId="19228" xr:uid="{36FF848F-7920-4BF7-B876-5AF288E4F203}"/>
    <cellStyle name="Normal 3 3 7" xfId="2892" xr:uid="{00000000-0005-0000-0000-0000F11C0000}"/>
    <cellStyle name="Normal 3 3 7 2" xfId="9776" xr:uid="{00000000-0005-0000-0000-0000F21C0000}"/>
    <cellStyle name="Normal 3 3 7 3" xfId="8181" xr:uid="{00000000-0005-0000-0000-0000F31C0000}"/>
    <cellStyle name="Normal 3 3 7 4" xfId="11382" xr:uid="{00000000-0005-0000-0000-0000F41C0000}"/>
    <cellStyle name="Normal 3 3 7 5" xfId="12989" xr:uid="{00000000-0005-0000-0000-0000F51C0000}"/>
    <cellStyle name="Normal 3 3 8" xfId="2880" xr:uid="{00000000-0005-0000-0000-0000F61C0000}"/>
    <cellStyle name="Normal 3 3 9" xfId="10715" xr:uid="{00000000-0005-0000-0000-0000F71C0000}"/>
    <cellStyle name="Normal 3 30" xfId="19229" xr:uid="{8F90BDD9-ACE5-41A4-ACC2-A72A2BD5279B}"/>
    <cellStyle name="Normal 3 30 2" xfId="19230" xr:uid="{198C2721-EB0A-43D7-9300-2F74A69DBDA5}"/>
    <cellStyle name="Normal 3 31" xfId="19231" xr:uid="{9BC9CF5B-7069-42D3-AD98-AD9102E783E7}"/>
    <cellStyle name="Normal 3 31 2" xfId="19232" xr:uid="{2C2CB32F-AE47-483F-98AF-ED15FFBD08FB}"/>
    <cellStyle name="Normal 3 32" xfId="19233" xr:uid="{AF3A7941-D1AD-4BD2-97CF-7E052C8CC6E5}"/>
    <cellStyle name="Normal 3 32 2" xfId="19234" xr:uid="{D4C9E1E4-3CCD-4A05-937A-3C88262F3D35}"/>
    <cellStyle name="Normal 3 33" xfId="19235" xr:uid="{1DEAC25E-0075-4BCB-AC1B-3124B0A809AA}"/>
    <cellStyle name="Normal 3 34" xfId="15312" xr:uid="{6C919881-F9B4-4537-AA1F-9511167059C9}"/>
    <cellStyle name="Normal 3 35" xfId="15203" xr:uid="{DD37AA8A-38AD-424F-AB04-41F1AD596162}"/>
    <cellStyle name="Normal 3 36" xfId="15187" xr:uid="{B6FBAD60-4C65-4363-8A51-3567DFEA579B}"/>
    <cellStyle name="Normal 3 4" xfId="2893" xr:uid="{00000000-0005-0000-0000-0000F81C0000}"/>
    <cellStyle name="Normal 3 4 2" xfId="2894" xr:uid="{00000000-0005-0000-0000-0000F91C0000}"/>
    <cellStyle name="Normal 3 4 2 2" xfId="5070" xr:uid="{00000000-0005-0000-0000-0000FA1C0000}"/>
    <cellStyle name="Normal 3 4 2 2 2" xfId="19238" xr:uid="{416F8318-DACD-4397-9287-C12F92E4F19F}"/>
    <cellStyle name="Normal 3 4 2 3" xfId="19237" xr:uid="{BF7C7125-16AF-4052-8EBB-7E1AB9243AAC}"/>
    <cellStyle name="Normal 3 4 3" xfId="2895" xr:uid="{00000000-0005-0000-0000-0000FB1C0000}"/>
    <cellStyle name="Normal 3 4 3 2" xfId="19239" xr:uid="{D79A5BC2-0797-4DB2-902C-3800F85DFBBA}"/>
    <cellStyle name="Normal 3 4 4" xfId="5069" xr:uid="{00000000-0005-0000-0000-0000FC1C0000}"/>
    <cellStyle name="Normal 3 4 4 2" xfId="19240" xr:uid="{8E87B023-9890-4C3C-8398-17DBE2DA3EA1}"/>
    <cellStyle name="Normal 3 4 5" xfId="19241" xr:uid="{951B0D01-20BF-472A-B267-7060044E0752}"/>
    <cellStyle name="Normal 3 4 6" xfId="19236" xr:uid="{8FFAB2DF-A068-48C5-A17B-98118372A1F1}"/>
    <cellStyle name="Normal 3 5" xfId="2896" xr:uid="{00000000-0005-0000-0000-0000FD1C0000}"/>
    <cellStyle name="Normal 3 5 2" xfId="2897" xr:uid="{00000000-0005-0000-0000-0000FE1C0000}"/>
    <cellStyle name="Normal 3 5 2 2" xfId="9777" xr:uid="{00000000-0005-0000-0000-0000FF1C0000}"/>
    <cellStyle name="Normal 3 5 2 2 2" xfId="19242" xr:uid="{36DD0771-3096-42EF-BADC-66EE61249F14}"/>
    <cellStyle name="Normal 3 5 2 3" xfId="8182" xr:uid="{00000000-0005-0000-0000-0000001D0000}"/>
    <cellStyle name="Normal 3 5 2 4" xfId="11383" xr:uid="{00000000-0005-0000-0000-0000011D0000}"/>
    <cellStyle name="Normal 3 5 2 5" xfId="12990" xr:uid="{00000000-0005-0000-0000-0000021D0000}"/>
    <cellStyle name="Normal 3 5 3" xfId="2898" xr:uid="{00000000-0005-0000-0000-0000031D0000}"/>
    <cellStyle name="Normal 3 5 3 2" xfId="9778" xr:uid="{00000000-0005-0000-0000-0000041D0000}"/>
    <cellStyle name="Normal 3 5 3 3" xfId="8183" xr:uid="{00000000-0005-0000-0000-0000051D0000}"/>
    <cellStyle name="Normal 3 5 3 4" xfId="11384" xr:uid="{00000000-0005-0000-0000-0000061D0000}"/>
    <cellStyle name="Normal 3 5 3 5" xfId="12991" xr:uid="{00000000-0005-0000-0000-0000071D0000}"/>
    <cellStyle name="Normal 3 5 4" xfId="2899" xr:uid="{00000000-0005-0000-0000-0000081D0000}"/>
    <cellStyle name="Normal 3 5 4 2" xfId="9779" xr:uid="{00000000-0005-0000-0000-0000091D0000}"/>
    <cellStyle name="Normal 3 5 4 3" xfId="8184" xr:uid="{00000000-0005-0000-0000-00000A1D0000}"/>
    <cellStyle name="Normal 3 5 4 4" xfId="11385" xr:uid="{00000000-0005-0000-0000-00000B1D0000}"/>
    <cellStyle name="Normal 3 5 4 5" xfId="12992" xr:uid="{00000000-0005-0000-0000-00000C1D0000}"/>
    <cellStyle name="Normal 3 5 5" xfId="2900" xr:uid="{00000000-0005-0000-0000-00000D1D0000}"/>
    <cellStyle name="Normal 3 5 5 2" xfId="9780" xr:uid="{00000000-0005-0000-0000-00000E1D0000}"/>
    <cellStyle name="Normal 3 5 5 3" xfId="8185" xr:uid="{00000000-0005-0000-0000-00000F1D0000}"/>
    <cellStyle name="Normal 3 5 5 4" xfId="11386" xr:uid="{00000000-0005-0000-0000-0000101D0000}"/>
    <cellStyle name="Normal 3 5 5 5" xfId="12993" xr:uid="{00000000-0005-0000-0000-0000111D0000}"/>
    <cellStyle name="Normal 3 5 5 6" xfId="19243" xr:uid="{1C5DB8F1-49B3-40C6-96E8-3AF86F63A4E1}"/>
    <cellStyle name="Normal 3 6" xfId="2901" xr:uid="{00000000-0005-0000-0000-0000121D0000}"/>
    <cellStyle name="Normal 3 6 2" xfId="2902" xr:uid="{00000000-0005-0000-0000-0000131D0000}"/>
    <cellStyle name="Normal 3 6 2 2" xfId="9781" xr:uid="{00000000-0005-0000-0000-0000141D0000}"/>
    <cellStyle name="Normal 3 6 2 2 2" xfId="19244" xr:uid="{6EAA1786-061F-4963-B615-04CE5CAE5351}"/>
    <cellStyle name="Normal 3 6 2 3" xfId="8186" xr:uid="{00000000-0005-0000-0000-0000151D0000}"/>
    <cellStyle name="Normal 3 6 2 4" xfId="11387" xr:uid="{00000000-0005-0000-0000-0000161D0000}"/>
    <cellStyle name="Normal 3 6 2 5" xfId="12994" xr:uid="{00000000-0005-0000-0000-0000171D0000}"/>
    <cellStyle name="Normal 3 6 3" xfId="2903" xr:uid="{00000000-0005-0000-0000-0000181D0000}"/>
    <cellStyle name="Normal 3 6 3 2" xfId="9782" xr:uid="{00000000-0005-0000-0000-0000191D0000}"/>
    <cellStyle name="Normal 3 6 3 3" xfId="8187" xr:uid="{00000000-0005-0000-0000-00001A1D0000}"/>
    <cellStyle name="Normal 3 6 3 4" xfId="11388" xr:uid="{00000000-0005-0000-0000-00001B1D0000}"/>
    <cellStyle name="Normal 3 6 3 5" xfId="12995" xr:uid="{00000000-0005-0000-0000-00001C1D0000}"/>
    <cellStyle name="Normal 3 6 4" xfId="2904" xr:uid="{00000000-0005-0000-0000-00001D1D0000}"/>
    <cellStyle name="Normal 3 6 4 2" xfId="9783" xr:uid="{00000000-0005-0000-0000-00001E1D0000}"/>
    <cellStyle name="Normal 3 6 4 3" xfId="8188" xr:uid="{00000000-0005-0000-0000-00001F1D0000}"/>
    <cellStyle name="Normal 3 6 4 4" xfId="11389" xr:uid="{00000000-0005-0000-0000-0000201D0000}"/>
    <cellStyle name="Normal 3 6 4 5" xfId="12996" xr:uid="{00000000-0005-0000-0000-0000211D0000}"/>
    <cellStyle name="Normal 3 6 5" xfId="2905" xr:uid="{00000000-0005-0000-0000-0000221D0000}"/>
    <cellStyle name="Normal 3 6 5 2" xfId="9784" xr:uid="{00000000-0005-0000-0000-0000231D0000}"/>
    <cellStyle name="Normal 3 6 5 3" xfId="8189" xr:uid="{00000000-0005-0000-0000-0000241D0000}"/>
    <cellStyle name="Normal 3 6 5 4" xfId="11390" xr:uid="{00000000-0005-0000-0000-0000251D0000}"/>
    <cellStyle name="Normal 3 6 5 5" xfId="12997" xr:uid="{00000000-0005-0000-0000-0000261D0000}"/>
    <cellStyle name="Normal 3 6 5 6" xfId="19245" xr:uid="{727042D3-8254-4607-9DBA-C2AF9BD51971}"/>
    <cellStyle name="Normal 3 7" xfId="2906" xr:uid="{00000000-0005-0000-0000-0000271D0000}"/>
    <cellStyle name="Normal 3 7 2" xfId="19247" xr:uid="{35F629CC-7252-4963-A9AA-863525FA363D}"/>
    <cellStyle name="Normal 3 7 2 2" xfId="19248" xr:uid="{23EF1E4E-465A-4CED-A104-BC8200851F9D}"/>
    <cellStyle name="Normal 3 7 3" xfId="19249" xr:uid="{0607760E-C42B-4C72-BC0C-C85631A5097F}"/>
    <cellStyle name="Normal 3 7 4" xfId="19250" xr:uid="{75FDF848-0837-4646-8366-09439033F43F}"/>
    <cellStyle name="Normal 3 7 5" xfId="19251" xr:uid="{96395032-D440-437D-8F8C-47067D6A4B2A}"/>
    <cellStyle name="Normal 3 7 6" xfId="19246" xr:uid="{8E62C23A-DB97-461A-B0C4-E4D8DB732B91}"/>
    <cellStyle name="Normal 3 8" xfId="2907" xr:uid="{00000000-0005-0000-0000-0000281D0000}"/>
    <cellStyle name="Normal 3 8 2" xfId="19253" xr:uid="{3F536E04-0C5E-4D6D-8FAF-7F78C5ECE355}"/>
    <cellStyle name="Normal 3 8 3" xfId="19254" xr:uid="{9459B1AC-3453-4C40-8992-63AD4835E553}"/>
    <cellStyle name="Normal 3 8 4" xfId="19252" xr:uid="{390365EE-D600-4F7C-B251-1B7F095CAAF0}"/>
    <cellStyle name="Normal 3 9" xfId="2846" xr:uid="{00000000-0005-0000-0000-0000291D0000}"/>
    <cellStyle name="Normal 3 9 2" xfId="10554" xr:uid="{00000000-0005-0000-0000-00002A1D0000}"/>
    <cellStyle name="Normal 3 9 2 2" xfId="19256" xr:uid="{D5F877E9-1BDA-458C-91BB-CD683BA201FA}"/>
    <cellStyle name="Normal 3 9 3" xfId="19257" xr:uid="{58341F40-01F8-477E-9A2E-850A4F594CC9}"/>
    <cellStyle name="Normal 3 9 4" xfId="19255" xr:uid="{6389E75B-3A6F-4E3E-8EF7-F785FAF384D1}"/>
    <cellStyle name="Normal 3_Amortization" xfId="19258" xr:uid="{581DB484-9FD7-46A3-AC58-4BA526806A1A}"/>
    <cellStyle name="Normal 30" xfId="2908" xr:uid="{00000000-0005-0000-0000-00002C1D0000}"/>
    <cellStyle name="Normal 30 2" xfId="2909" xr:uid="{00000000-0005-0000-0000-00002D1D0000}"/>
    <cellStyle name="Normal 30 2 10" xfId="9785" xr:uid="{00000000-0005-0000-0000-00002E1D0000}"/>
    <cellStyle name="Normal 30 2 11" xfId="8190" xr:uid="{00000000-0005-0000-0000-00002F1D0000}"/>
    <cellStyle name="Normal 30 2 12" xfId="11391" xr:uid="{00000000-0005-0000-0000-0000301D0000}"/>
    <cellStyle name="Normal 30 2 13" xfId="12998" xr:uid="{00000000-0005-0000-0000-0000311D0000}"/>
    <cellStyle name="Normal 30 2 2" xfId="2910" xr:uid="{00000000-0005-0000-0000-0000321D0000}"/>
    <cellStyle name="Normal 30 2 2 2" xfId="2911" xr:uid="{00000000-0005-0000-0000-0000331D0000}"/>
    <cellStyle name="Normal 30 2 2 2 2" xfId="9787" xr:uid="{00000000-0005-0000-0000-0000341D0000}"/>
    <cellStyle name="Normal 30 2 2 2 3" xfId="8192" xr:uid="{00000000-0005-0000-0000-0000351D0000}"/>
    <cellStyle name="Normal 30 2 2 2 4" xfId="11393" xr:uid="{00000000-0005-0000-0000-0000361D0000}"/>
    <cellStyle name="Normal 30 2 2 2 5" xfId="13000" xr:uid="{00000000-0005-0000-0000-0000371D0000}"/>
    <cellStyle name="Normal 30 2 2 3" xfId="2912" xr:uid="{00000000-0005-0000-0000-0000381D0000}"/>
    <cellStyle name="Normal 30 2 2 3 2" xfId="9788" xr:uid="{00000000-0005-0000-0000-0000391D0000}"/>
    <cellStyle name="Normal 30 2 2 3 3" xfId="8193" xr:uid="{00000000-0005-0000-0000-00003A1D0000}"/>
    <cellStyle name="Normal 30 2 2 3 4" xfId="11394" xr:uid="{00000000-0005-0000-0000-00003B1D0000}"/>
    <cellStyle name="Normal 30 2 2 3 5" xfId="13001" xr:uid="{00000000-0005-0000-0000-00003C1D0000}"/>
    <cellStyle name="Normal 30 2 2 4" xfId="2913" xr:uid="{00000000-0005-0000-0000-00003D1D0000}"/>
    <cellStyle name="Normal 30 2 2 4 2" xfId="9789" xr:uid="{00000000-0005-0000-0000-00003E1D0000}"/>
    <cellStyle name="Normal 30 2 2 4 3" xfId="8194" xr:uid="{00000000-0005-0000-0000-00003F1D0000}"/>
    <cellStyle name="Normal 30 2 2 4 4" xfId="11395" xr:uid="{00000000-0005-0000-0000-0000401D0000}"/>
    <cellStyle name="Normal 30 2 2 4 5" xfId="13002" xr:uid="{00000000-0005-0000-0000-0000411D0000}"/>
    <cellStyle name="Normal 30 2 2 5" xfId="9786" xr:uid="{00000000-0005-0000-0000-0000421D0000}"/>
    <cellStyle name="Normal 30 2 2 6" xfId="8191" xr:uid="{00000000-0005-0000-0000-0000431D0000}"/>
    <cellStyle name="Normal 30 2 2 7" xfId="11392" xr:uid="{00000000-0005-0000-0000-0000441D0000}"/>
    <cellStyle name="Normal 30 2 2 8" xfId="12999" xr:uid="{00000000-0005-0000-0000-0000451D0000}"/>
    <cellStyle name="Normal 30 2 3" xfId="2914" xr:uid="{00000000-0005-0000-0000-0000461D0000}"/>
    <cellStyle name="Normal 30 2 3 2" xfId="2915" xr:uid="{00000000-0005-0000-0000-0000471D0000}"/>
    <cellStyle name="Normal 30 2 3 2 2" xfId="9791" xr:uid="{00000000-0005-0000-0000-0000481D0000}"/>
    <cellStyle name="Normal 30 2 3 2 3" xfId="8196" xr:uid="{00000000-0005-0000-0000-0000491D0000}"/>
    <cellStyle name="Normal 30 2 3 2 4" xfId="11397" xr:uid="{00000000-0005-0000-0000-00004A1D0000}"/>
    <cellStyle name="Normal 30 2 3 2 5" xfId="13004" xr:uid="{00000000-0005-0000-0000-00004B1D0000}"/>
    <cellStyle name="Normal 30 2 3 3" xfId="2916" xr:uid="{00000000-0005-0000-0000-00004C1D0000}"/>
    <cellStyle name="Normal 30 2 3 3 2" xfId="9792" xr:uid="{00000000-0005-0000-0000-00004D1D0000}"/>
    <cellStyle name="Normal 30 2 3 3 3" xfId="8197" xr:uid="{00000000-0005-0000-0000-00004E1D0000}"/>
    <cellStyle name="Normal 30 2 3 3 4" xfId="11398" xr:uid="{00000000-0005-0000-0000-00004F1D0000}"/>
    <cellStyle name="Normal 30 2 3 3 5" xfId="13005" xr:uid="{00000000-0005-0000-0000-0000501D0000}"/>
    <cellStyle name="Normal 30 2 3 4" xfId="2917" xr:uid="{00000000-0005-0000-0000-0000511D0000}"/>
    <cellStyle name="Normal 30 2 3 4 2" xfId="9793" xr:uid="{00000000-0005-0000-0000-0000521D0000}"/>
    <cellStyle name="Normal 30 2 3 4 3" xfId="8198" xr:uid="{00000000-0005-0000-0000-0000531D0000}"/>
    <cellStyle name="Normal 30 2 3 4 4" xfId="11399" xr:uid="{00000000-0005-0000-0000-0000541D0000}"/>
    <cellStyle name="Normal 30 2 3 4 5" xfId="13006" xr:uid="{00000000-0005-0000-0000-0000551D0000}"/>
    <cellStyle name="Normal 30 2 3 5" xfId="9790" xr:uid="{00000000-0005-0000-0000-0000561D0000}"/>
    <cellStyle name="Normal 30 2 3 6" xfId="8195" xr:uid="{00000000-0005-0000-0000-0000571D0000}"/>
    <cellStyle name="Normal 30 2 3 7" xfId="11396" xr:uid="{00000000-0005-0000-0000-0000581D0000}"/>
    <cellStyle name="Normal 30 2 3 8" xfId="13003" xr:uid="{00000000-0005-0000-0000-0000591D0000}"/>
    <cellStyle name="Normal 30 2 4" xfId="2918" xr:uid="{00000000-0005-0000-0000-00005A1D0000}"/>
    <cellStyle name="Normal 30 2 4 2" xfId="2919" xr:uid="{00000000-0005-0000-0000-00005B1D0000}"/>
    <cellStyle name="Normal 30 2 4 2 2" xfId="2920" xr:uid="{00000000-0005-0000-0000-00005C1D0000}"/>
    <cellStyle name="Normal 30 2 4 2 2 2" xfId="2921" xr:uid="{00000000-0005-0000-0000-00005D1D0000}"/>
    <cellStyle name="Normal 30 2 4 2 2 2 2" xfId="9795" xr:uid="{00000000-0005-0000-0000-00005E1D0000}"/>
    <cellStyle name="Normal 30 2 4 2 2 2 3" xfId="8200" xr:uid="{00000000-0005-0000-0000-00005F1D0000}"/>
    <cellStyle name="Normal 30 2 4 2 2 2 4" xfId="11401" xr:uid="{00000000-0005-0000-0000-0000601D0000}"/>
    <cellStyle name="Normal 30 2 4 2 2 2 5" xfId="13008" xr:uid="{00000000-0005-0000-0000-0000611D0000}"/>
    <cellStyle name="Normal 30 2 4 2 2 3" xfId="2922" xr:uid="{00000000-0005-0000-0000-0000621D0000}"/>
    <cellStyle name="Normal 30 2 4 2 2 3 2" xfId="9796" xr:uid="{00000000-0005-0000-0000-0000631D0000}"/>
    <cellStyle name="Normal 30 2 4 2 2 3 3" xfId="8201" xr:uid="{00000000-0005-0000-0000-0000641D0000}"/>
    <cellStyle name="Normal 30 2 4 2 2 3 4" xfId="11402" xr:uid="{00000000-0005-0000-0000-0000651D0000}"/>
    <cellStyle name="Normal 30 2 4 2 2 3 5" xfId="13009" xr:uid="{00000000-0005-0000-0000-0000661D0000}"/>
    <cellStyle name="Normal 30 2 4 2 2 4" xfId="2923" xr:uid="{00000000-0005-0000-0000-0000671D0000}"/>
    <cellStyle name="Normal 30 2 4 2 2 4 2" xfId="9797" xr:uid="{00000000-0005-0000-0000-0000681D0000}"/>
    <cellStyle name="Normal 30 2 4 2 2 4 3" xfId="8202" xr:uid="{00000000-0005-0000-0000-0000691D0000}"/>
    <cellStyle name="Normal 30 2 4 2 2 4 4" xfId="11403" xr:uid="{00000000-0005-0000-0000-00006A1D0000}"/>
    <cellStyle name="Normal 30 2 4 2 2 4 5" xfId="13010" xr:uid="{00000000-0005-0000-0000-00006B1D0000}"/>
    <cellStyle name="Normal 30 2 4 2 3" xfId="2924" xr:uid="{00000000-0005-0000-0000-00006C1D0000}"/>
    <cellStyle name="Normal 30 2 4 2 4" xfId="2925" xr:uid="{00000000-0005-0000-0000-00006D1D0000}"/>
    <cellStyle name="Normal 30 2 4 2 5" xfId="9794" xr:uid="{00000000-0005-0000-0000-00006E1D0000}"/>
    <cellStyle name="Normal 30 2 4 2 6" xfId="8199" xr:uid="{00000000-0005-0000-0000-00006F1D0000}"/>
    <cellStyle name="Normal 30 2 4 2 7" xfId="11400" xr:uid="{00000000-0005-0000-0000-0000701D0000}"/>
    <cellStyle name="Normal 30 2 4 2 8" xfId="13007" xr:uid="{00000000-0005-0000-0000-0000711D0000}"/>
    <cellStyle name="Normal 30 2 4 3" xfId="2926" xr:uid="{00000000-0005-0000-0000-0000721D0000}"/>
    <cellStyle name="Normal 30 2 4 3 2" xfId="2927" xr:uid="{00000000-0005-0000-0000-0000731D0000}"/>
    <cellStyle name="Normal 30 2 4 3 2 2" xfId="9799" xr:uid="{00000000-0005-0000-0000-0000741D0000}"/>
    <cellStyle name="Normal 30 2 4 3 2 3" xfId="8204" xr:uid="{00000000-0005-0000-0000-0000751D0000}"/>
    <cellStyle name="Normal 30 2 4 3 2 4" xfId="11405" xr:uid="{00000000-0005-0000-0000-0000761D0000}"/>
    <cellStyle name="Normal 30 2 4 3 2 5" xfId="13012" xr:uid="{00000000-0005-0000-0000-0000771D0000}"/>
    <cellStyle name="Normal 30 2 4 3 3" xfId="2928" xr:uid="{00000000-0005-0000-0000-0000781D0000}"/>
    <cellStyle name="Normal 30 2 4 3 3 2" xfId="9800" xr:uid="{00000000-0005-0000-0000-0000791D0000}"/>
    <cellStyle name="Normal 30 2 4 3 3 3" xfId="8205" xr:uid="{00000000-0005-0000-0000-00007A1D0000}"/>
    <cellStyle name="Normal 30 2 4 3 3 4" xfId="11406" xr:uid="{00000000-0005-0000-0000-00007B1D0000}"/>
    <cellStyle name="Normal 30 2 4 3 3 5" xfId="13013" xr:uid="{00000000-0005-0000-0000-00007C1D0000}"/>
    <cellStyle name="Normal 30 2 4 3 4" xfId="2929" xr:uid="{00000000-0005-0000-0000-00007D1D0000}"/>
    <cellStyle name="Normal 30 2 4 3 4 2" xfId="9801" xr:uid="{00000000-0005-0000-0000-00007E1D0000}"/>
    <cellStyle name="Normal 30 2 4 3 4 3" xfId="8206" xr:uid="{00000000-0005-0000-0000-00007F1D0000}"/>
    <cellStyle name="Normal 30 2 4 3 4 4" xfId="11407" xr:uid="{00000000-0005-0000-0000-0000801D0000}"/>
    <cellStyle name="Normal 30 2 4 3 4 5" xfId="13014" xr:uid="{00000000-0005-0000-0000-0000811D0000}"/>
    <cellStyle name="Normal 30 2 4 3 5" xfId="9798" xr:uid="{00000000-0005-0000-0000-0000821D0000}"/>
    <cellStyle name="Normal 30 2 4 3 6" xfId="8203" xr:uid="{00000000-0005-0000-0000-0000831D0000}"/>
    <cellStyle name="Normal 30 2 4 3 7" xfId="11404" xr:uid="{00000000-0005-0000-0000-0000841D0000}"/>
    <cellStyle name="Normal 30 2 4 3 8" xfId="13011" xr:uid="{00000000-0005-0000-0000-0000851D0000}"/>
    <cellStyle name="Normal 30 2 4 4" xfId="2930" xr:uid="{00000000-0005-0000-0000-0000861D0000}"/>
    <cellStyle name="Normal 30 2 4 4 2" xfId="2931" xr:uid="{00000000-0005-0000-0000-0000871D0000}"/>
    <cellStyle name="Normal 30 2 4 4 2 2" xfId="9803" xr:uid="{00000000-0005-0000-0000-0000881D0000}"/>
    <cellStyle name="Normal 30 2 4 4 2 3" xfId="8208" xr:uid="{00000000-0005-0000-0000-0000891D0000}"/>
    <cellStyle name="Normal 30 2 4 4 2 4" xfId="11409" xr:uid="{00000000-0005-0000-0000-00008A1D0000}"/>
    <cellStyle name="Normal 30 2 4 4 2 5" xfId="13016" xr:uid="{00000000-0005-0000-0000-00008B1D0000}"/>
    <cellStyle name="Normal 30 2 4 4 3" xfId="2932" xr:uid="{00000000-0005-0000-0000-00008C1D0000}"/>
    <cellStyle name="Normal 30 2 4 4 3 2" xfId="9804" xr:uid="{00000000-0005-0000-0000-00008D1D0000}"/>
    <cellStyle name="Normal 30 2 4 4 3 3" xfId="8209" xr:uid="{00000000-0005-0000-0000-00008E1D0000}"/>
    <cellStyle name="Normal 30 2 4 4 3 4" xfId="11410" xr:uid="{00000000-0005-0000-0000-00008F1D0000}"/>
    <cellStyle name="Normal 30 2 4 4 3 5" xfId="13017" xr:uid="{00000000-0005-0000-0000-0000901D0000}"/>
    <cellStyle name="Normal 30 2 4 4 4" xfId="2933" xr:uid="{00000000-0005-0000-0000-0000911D0000}"/>
    <cellStyle name="Normal 30 2 4 4 4 2" xfId="9805" xr:uid="{00000000-0005-0000-0000-0000921D0000}"/>
    <cellStyle name="Normal 30 2 4 4 4 3" xfId="8210" xr:uid="{00000000-0005-0000-0000-0000931D0000}"/>
    <cellStyle name="Normal 30 2 4 4 4 4" xfId="11411" xr:uid="{00000000-0005-0000-0000-0000941D0000}"/>
    <cellStyle name="Normal 30 2 4 4 4 5" xfId="13018" xr:uid="{00000000-0005-0000-0000-0000951D0000}"/>
    <cellStyle name="Normal 30 2 4 4 5" xfId="9802" xr:uid="{00000000-0005-0000-0000-0000961D0000}"/>
    <cellStyle name="Normal 30 2 4 4 6" xfId="8207" xr:uid="{00000000-0005-0000-0000-0000971D0000}"/>
    <cellStyle name="Normal 30 2 4 4 7" xfId="11408" xr:uid="{00000000-0005-0000-0000-0000981D0000}"/>
    <cellStyle name="Normal 30 2 4 4 8" xfId="13015" xr:uid="{00000000-0005-0000-0000-0000991D0000}"/>
    <cellStyle name="Normal 30 2 4 5" xfId="2934" xr:uid="{00000000-0005-0000-0000-00009A1D0000}"/>
    <cellStyle name="Normal 30 2 4 5 2" xfId="9806" xr:uid="{00000000-0005-0000-0000-00009B1D0000}"/>
    <cellStyle name="Normal 30 2 4 5 3" xfId="8211" xr:uid="{00000000-0005-0000-0000-00009C1D0000}"/>
    <cellStyle name="Normal 30 2 4 5 4" xfId="11412" xr:uid="{00000000-0005-0000-0000-00009D1D0000}"/>
    <cellStyle name="Normal 30 2 4 5 5" xfId="13019" xr:uid="{00000000-0005-0000-0000-00009E1D0000}"/>
    <cellStyle name="Normal 30 2 4 6" xfId="2935" xr:uid="{00000000-0005-0000-0000-00009F1D0000}"/>
    <cellStyle name="Normal 30 2 4 6 2" xfId="9807" xr:uid="{00000000-0005-0000-0000-0000A01D0000}"/>
    <cellStyle name="Normal 30 2 4 6 3" xfId="8212" xr:uid="{00000000-0005-0000-0000-0000A11D0000}"/>
    <cellStyle name="Normal 30 2 4 6 4" xfId="11413" xr:uid="{00000000-0005-0000-0000-0000A21D0000}"/>
    <cellStyle name="Normal 30 2 4 6 5" xfId="13020" xr:uid="{00000000-0005-0000-0000-0000A31D0000}"/>
    <cellStyle name="Normal 30 2 4 7" xfId="2936" xr:uid="{00000000-0005-0000-0000-0000A41D0000}"/>
    <cellStyle name="Normal 30 2 4 7 2" xfId="9808" xr:uid="{00000000-0005-0000-0000-0000A51D0000}"/>
    <cellStyle name="Normal 30 2 4 7 3" xfId="8213" xr:uid="{00000000-0005-0000-0000-0000A61D0000}"/>
    <cellStyle name="Normal 30 2 4 7 4" xfId="11414" xr:uid="{00000000-0005-0000-0000-0000A71D0000}"/>
    <cellStyle name="Normal 30 2 4 7 5" xfId="13021" xr:uid="{00000000-0005-0000-0000-0000A81D0000}"/>
    <cellStyle name="Normal 30 2 5" xfId="2937" xr:uid="{00000000-0005-0000-0000-0000A91D0000}"/>
    <cellStyle name="Normal 30 2 6" xfId="2938" xr:uid="{00000000-0005-0000-0000-0000AA1D0000}"/>
    <cellStyle name="Normal 30 2 7" xfId="2939" xr:uid="{00000000-0005-0000-0000-0000AB1D0000}"/>
    <cellStyle name="Normal 30 2 7 2" xfId="9809" xr:uid="{00000000-0005-0000-0000-0000AC1D0000}"/>
    <cellStyle name="Normal 30 2 7 3" xfId="8214" xr:uid="{00000000-0005-0000-0000-0000AD1D0000}"/>
    <cellStyle name="Normal 30 2 7 4" xfId="11415" xr:uid="{00000000-0005-0000-0000-0000AE1D0000}"/>
    <cellStyle name="Normal 30 2 7 5" xfId="13022" xr:uid="{00000000-0005-0000-0000-0000AF1D0000}"/>
    <cellStyle name="Normal 30 2 8" xfId="2940" xr:uid="{00000000-0005-0000-0000-0000B01D0000}"/>
    <cellStyle name="Normal 30 2 8 2" xfId="9810" xr:uid="{00000000-0005-0000-0000-0000B11D0000}"/>
    <cellStyle name="Normal 30 2 8 3" xfId="8215" xr:uid="{00000000-0005-0000-0000-0000B21D0000}"/>
    <cellStyle name="Normal 30 2 8 4" xfId="11416" xr:uid="{00000000-0005-0000-0000-0000B31D0000}"/>
    <cellStyle name="Normal 30 2 8 5" xfId="13023" xr:uid="{00000000-0005-0000-0000-0000B41D0000}"/>
    <cellStyle name="Normal 30 2 9" xfId="2941" xr:uid="{00000000-0005-0000-0000-0000B51D0000}"/>
    <cellStyle name="Normal 30 2 9 2" xfId="9811" xr:uid="{00000000-0005-0000-0000-0000B61D0000}"/>
    <cellStyle name="Normal 30 2 9 3" xfId="8216" xr:uid="{00000000-0005-0000-0000-0000B71D0000}"/>
    <cellStyle name="Normal 30 2 9 4" xfId="11417" xr:uid="{00000000-0005-0000-0000-0000B81D0000}"/>
    <cellStyle name="Normal 30 2 9 5" xfId="13024" xr:uid="{00000000-0005-0000-0000-0000B91D0000}"/>
    <cellStyle name="Normal 30 3" xfId="2942" xr:uid="{00000000-0005-0000-0000-0000BA1D0000}"/>
    <cellStyle name="Normal 30 3 2" xfId="2943" xr:uid="{00000000-0005-0000-0000-0000BB1D0000}"/>
    <cellStyle name="Normal 30 3 2 2" xfId="9813" xr:uid="{00000000-0005-0000-0000-0000BC1D0000}"/>
    <cellStyle name="Normal 30 3 2 3" xfId="8218" xr:uid="{00000000-0005-0000-0000-0000BD1D0000}"/>
    <cellStyle name="Normal 30 3 2 4" xfId="11419" xr:uid="{00000000-0005-0000-0000-0000BE1D0000}"/>
    <cellStyle name="Normal 30 3 2 5" xfId="13026" xr:uid="{00000000-0005-0000-0000-0000BF1D0000}"/>
    <cellStyle name="Normal 30 3 3" xfId="2944" xr:uid="{00000000-0005-0000-0000-0000C01D0000}"/>
    <cellStyle name="Normal 30 3 3 2" xfId="9814" xr:uid="{00000000-0005-0000-0000-0000C11D0000}"/>
    <cellStyle name="Normal 30 3 3 3" xfId="8219" xr:uid="{00000000-0005-0000-0000-0000C21D0000}"/>
    <cellStyle name="Normal 30 3 3 4" xfId="11420" xr:uid="{00000000-0005-0000-0000-0000C31D0000}"/>
    <cellStyle name="Normal 30 3 3 5" xfId="13027" xr:uid="{00000000-0005-0000-0000-0000C41D0000}"/>
    <cellStyle name="Normal 30 3 4" xfId="2945" xr:uid="{00000000-0005-0000-0000-0000C51D0000}"/>
    <cellStyle name="Normal 30 3 4 2" xfId="9815" xr:uid="{00000000-0005-0000-0000-0000C61D0000}"/>
    <cellStyle name="Normal 30 3 4 3" xfId="8220" xr:uid="{00000000-0005-0000-0000-0000C71D0000}"/>
    <cellStyle name="Normal 30 3 4 4" xfId="11421" xr:uid="{00000000-0005-0000-0000-0000C81D0000}"/>
    <cellStyle name="Normal 30 3 4 5" xfId="13028" xr:uid="{00000000-0005-0000-0000-0000C91D0000}"/>
    <cellStyle name="Normal 30 3 5" xfId="9812" xr:uid="{00000000-0005-0000-0000-0000CA1D0000}"/>
    <cellStyle name="Normal 30 3 6" xfId="8217" xr:uid="{00000000-0005-0000-0000-0000CB1D0000}"/>
    <cellStyle name="Normal 30 3 7" xfId="11418" xr:uid="{00000000-0005-0000-0000-0000CC1D0000}"/>
    <cellStyle name="Normal 30 3 8" xfId="13025" xr:uid="{00000000-0005-0000-0000-0000CD1D0000}"/>
    <cellStyle name="Normal 30 4" xfId="2946" xr:uid="{00000000-0005-0000-0000-0000CE1D0000}"/>
    <cellStyle name="Normal 30 5" xfId="15464" xr:uid="{5D20065F-2BF7-4920-BB82-526062D076CF}"/>
    <cellStyle name="Normal 31" xfId="2947" xr:uid="{00000000-0005-0000-0000-0000CF1D0000}"/>
    <cellStyle name="Normal 31 2" xfId="2948" xr:uid="{00000000-0005-0000-0000-0000D01D0000}"/>
    <cellStyle name="Normal 31 2 10" xfId="9816" xr:uid="{00000000-0005-0000-0000-0000D11D0000}"/>
    <cellStyle name="Normal 31 2 11" xfId="8221" xr:uid="{00000000-0005-0000-0000-0000D21D0000}"/>
    <cellStyle name="Normal 31 2 12" xfId="11422" xr:uid="{00000000-0005-0000-0000-0000D31D0000}"/>
    <cellStyle name="Normal 31 2 13" xfId="13029" xr:uid="{00000000-0005-0000-0000-0000D41D0000}"/>
    <cellStyle name="Normal 31 2 2" xfId="2949" xr:uid="{00000000-0005-0000-0000-0000D51D0000}"/>
    <cellStyle name="Normal 31 2 2 2" xfId="2950" xr:uid="{00000000-0005-0000-0000-0000D61D0000}"/>
    <cellStyle name="Normal 31 2 2 2 2" xfId="9818" xr:uid="{00000000-0005-0000-0000-0000D71D0000}"/>
    <cellStyle name="Normal 31 2 2 2 3" xfId="8223" xr:uid="{00000000-0005-0000-0000-0000D81D0000}"/>
    <cellStyle name="Normal 31 2 2 2 4" xfId="11424" xr:uid="{00000000-0005-0000-0000-0000D91D0000}"/>
    <cellStyle name="Normal 31 2 2 2 5" xfId="13031" xr:uid="{00000000-0005-0000-0000-0000DA1D0000}"/>
    <cellStyle name="Normal 31 2 2 3" xfId="2951" xr:uid="{00000000-0005-0000-0000-0000DB1D0000}"/>
    <cellStyle name="Normal 31 2 2 3 2" xfId="9819" xr:uid="{00000000-0005-0000-0000-0000DC1D0000}"/>
    <cellStyle name="Normal 31 2 2 3 3" xfId="8224" xr:uid="{00000000-0005-0000-0000-0000DD1D0000}"/>
    <cellStyle name="Normal 31 2 2 3 4" xfId="11425" xr:uid="{00000000-0005-0000-0000-0000DE1D0000}"/>
    <cellStyle name="Normal 31 2 2 3 5" xfId="13032" xr:uid="{00000000-0005-0000-0000-0000DF1D0000}"/>
    <cellStyle name="Normal 31 2 2 4" xfId="2952" xr:uid="{00000000-0005-0000-0000-0000E01D0000}"/>
    <cellStyle name="Normal 31 2 2 4 2" xfId="9820" xr:uid="{00000000-0005-0000-0000-0000E11D0000}"/>
    <cellStyle name="Normal 31 2 2 4 3" xfId="8225" xr:uid="{00000000-0005-0000-0000-0000E21D0000}"/>
    <cellStyle name="Normal 31 2 2 4 4" xfId="11426" xr:uid="{00000000-0005-0000-0000-0000E31D0000}"/>
    <cellStyle name="Normal 31 2 2 4 5" xfId="13033" xr:uid="{00000000-0005-0000-0000-0000E41D0000}"/>
    <cellStyle name="Normal 31 2 2 5" xfId="9817" xr:uid="{00000000-0005-0000-0000-0000E51D0000}"/>
    <cellStyle name="Normal 31 2 2 6" xfId="8222" xr:uid="{00000000-0005-0000-0000-0000E61D0000}"/>
    <cellStyle name="Normal 31 2 2 7" xfId="11423" xr:uid="{00000000-0005-0000-0000-0000E71D0000}"/>
    <cellStyle name="Normal 31 2 2 8" xfId="13030" xr:uid="{00000000-0005-0000-0000-0000E81D0000}"/>
    <cellStyle name="Normal 31 2 3" xfId="2953" xr:uid="{00000000-0005-0000-0000-0000E91D0000}"/>
    <cellStyle name="Normal 31 2 3 2" xfId="2954" xr:uid="{00000000-0005-0000-0000-0000EA1D0000}"/>
    <cellStyle name="Normal 31 2 3 2 2" xfId="9822" xr:uid="{00000000-0005-0000-0000-0000EB1D0000}"/>
    <cellStyle name="Normal 31 2 3 2 3" xfId="8227" xr:uid="{00000000-0005-0000-0000-0000EC1D0000}"/>
    <cellStyle name="Normal 31 2 3 2 4" xfId="11428" xr:uid="{00000000-0005-0000-0000-0000ED1D0000}"/>
    <cellStyle name="Normal 31 2 3 2 5" xfId="13035" xr:uid="{00000000-0005-0000-0000-0000EE1D0000}"/>
    <cellStyle name="Normal 31 2 3 3" xfId="2955" xr:uid="{00000000-0005-0000-0000-0000EF1D0000}"/>
    <cellStyle name="Normal 31 2 3 3 2" xfId="9823" xr:uid="{00000000-0005-0000-0000-0000F01D0000}"/>
    <cellStyle name="Normal 31 2 3 3 3" xfId="8228" xr:uid="{00000000-0005-0000-0000-0000F11D0000}"/>
    <cellStyle name="Normal 31 2 3 3 4" xfId="11429" xr:uid="{00000000-0005-0000-0000-0000F21D0000}"/>
    <cellStyle name="Normal 31 2 3 3 5" xfId="13036" xr:uid="{00000000-0005-0000-0000-0000F31D0000}"/>
    <cellStyle name="Normal 31 2 3 4" xfId="2956" xr:uid="{00000000-0005-0000-0000-0000F41D0000}"/>
    <cellStyle name="Normal 31 2 3 4 2" xfId="9824" xr:uid="{00000000-0005-0000-0000-0000F51D0000}"/>
    <cellStyle name="Normal 31 2 3 4 3" xfId="8229" xr:uid="{00000000-0005-0000-0000-0000F61D0000}"/>
    <cellStyle name="Normal 31 2 3 4 4" xfId="11430" xr:uid="{00000000-0005-0000-0000-0000F71D0000}"/>
    <cellStyle name="Normal 31 2 3 4 5" xfId="13037" xr:uid="{00000000-0005-0000-0000-0000F81D0000}"/>
    <cellStyle name="Normal 31 2 3 5" xfId="9821" xr:uid="{00000000-0005-0000-0000-0000F91D0000}"/>
    <cellStyle name="Normal 31 2 3 6" xfId="8226" xr:uid="{00000000-0005-0000-0000-0000FA1D0000}"/>
    <cellStyle name="Normal 31 2 3 7" xfId="11427" xr:uid="{00000000-0005-0000-0000-0000FB1D0000}"/>
    <cellStyle name="Normal 31 2 3 8" xfId="13034" xr:uid="{00000000-0005-0000-0000-0000FC1D0000}"/>
    <cellStyle name="Normal 31 2 4" xfId="2957" xr:uid="{00000000-0005-0000-0000-0000FD1D0000}"/>
    <cellStyle name="Normal 31 2 4 2" xfId="2958" xr:uid="{00000000-0005-0000-0000-0000FE1D0000}"/>
    <cellStyle name="Normal 31 2 4 2 2" xfId="2959" xr:uid="{00000000-0005-0000-0000-0000FF1D0000}"/>
    <cellStyle name="Normal 31 2 4 2 2 2" xfId="2960" xr:uid="{00000000-0005-0000-0000-0000001E0000}"/>
    <cellStyle name="Normal 31 2 4 2 2 2 2" xfId="9826" xr:uid="{00000000-0005-0000-0000-0000011E0000}"/>
    <cellStyle name="Normal 31 2 4 2 2 2 3" xfId="8231" xr:uid="{00000000-0005-0000-0000-0000021E0000}"/>
    <cellStyle name="Normal 31 2 4 2 2 2 4" xfId="11432" xr:uid="{00000000-0005-0000-0000-0000031E0000}"/>
    <cellStyle name="Normal 31 2 4 2 2 2 5" xfId="13039" xr:uid="{00000000-0005-0000-0000-0000041E0000}"/>
    <cellStyle name="Normal 31 2 4 2 2 3" xfId="2961" xr:uid="{00000000-0005-0000-0000-0000051E0000}"/>
    <cellStyle name="Normal 31 2 4 2 2 3 2" xfId="9827" xr:uid="{00000000-0005-0000-0000-0000061E0000}"/>
    <cellStyle name="Normal 31 2 4 2 2 3 3" xfId="8232" xr:uid="{00000000-0005-0000-0000-0000071E0000}"/>
    <cellStyle name="Normal 31 2 4 2 2 3 4" xfId="11433" xr:uid="{00000000-0005-0000-0000-0000081E0000}"/>
    <cellStyle name="Normal 31 2 4 2 2 3 5" xfId="13040" xr:uid="{00000000-0005-0000-0000-0000091E0000}"/>
    <cellStyle name="Normal 31 2 4 2 2 4" xfId="2962" xr:uid="{00000000-0005-0000-0000-00000A1E0000}"/>
    <cellStyle name="Normal 31 2 4 2 2 4 2" xfId="9828" xr:uid="{00000000-0005-0000-0000-00000B1E0000}"/>
    <cellStyle name="Normal 31 2 4 2 2 4 3" xfId="8233" xr:uid="{00000000-0005-0000-0000-00000C1E0000}"/>
    <cellStyle name="Normal 31 2 4 2 2 4 4" xfId="11434" xr:uid="{00000000-0005-0000-0000-00000D1E0000}"/>
    <cellStyle name="Normal 31 2 4 2 2 4 5" xfId="13041" xr:uid="{00000000-0005-0000-0000-00000E1E0000}"/>
    <cellStyle name="Normal 31 2 4 2 3" xfId="2963" xr:uid="{00000000-0005-0000-0000-00000F1E0000}"/>
    <cellStyle name="Normal 31 2 4 2 4" xfId="2964" xr:uid="{00000000-0005-0000-0000-0000101E0000}"/>
    <cellStyle name="Normal 31 2 4 2 5" xfId="9825" xr:uid="{00000000-0005-0000-0000-0000111E0000}"/>
    <cellStyle name="Normal 31 2 4 2 6" xfId="8230" xr:uid="{00000000-0005-0000-0000-0000121E0000}"/>
    <cellStyle name="Normal 31 2 4 2 7" xfId="11431" xr:uid="{00000000-0005-0000-0000-0000131E0000}"/>
    <cellStyle name="Normal 31 2 4 2 8" xfId="13038" xr:uid="{00000000-0005-0000-0000-0000141E0000}"/>
    <cellStyle name="Normal 31 2 4 3" xfId="2965" xr:uid="{00000000-0005-0000-0000-0000151E0000}"/>
    <cellStyle name="Normal 31 2 4 3 2" xfId="2966" xr:uid="{00000000-0005-0000-0000-0000161E0000}"/>
    <cellStyle name="Normal 31 2 4 3 2 2" xfId="9830" xr:uid="{00000000-0005-0000-0000-0000171E0000}"/>
    <cellStyle name="Normal 31 2 4 3 2 3" xfId="8235" xr:uid="{00000000-0005-0000-0000-0000181E0000}"/>
    <cellStyle name="Normal 31 2 4 3 2 4" xfId="11436" xr:uid="{00000000-0005-0000-0000-0000191E0000}"/>
    <cellStyle name="Normal 31 2 4 3 2 5" xfId="13043" xr:uid="{00000000-0005-0000-0000-00001A1E0000}"/>
    <cellStyle name="Normal 31 2 4 3 3" xfId="2967" xr:uid="{00000000-0005-0000-0000-00001B1E0000}"/>
    <cellStyle name="Normal 31 2 4 3 3 2" xfId="9831" xr:uid="{00000000-0005-0000-0000-00001C1E0000}"/>
    <cellStyle name="Normal 31 2 4 3 3 3" xfId="8236" xr:uid="{00000000-0005-0000-0000-00001D1E0000}"/>
    <cellStyle name="Normal 31 2 4 3 3 4" xfId="11437" xr:uid="{00000000-0005-0000-0000-00001E1E0000}"/>
    <cellStyle name="Normal 31 2 4 3 3 5" xfId="13044" xr:uid="{00000000-0005-0000-0000-00001F1E0000}"/>
    <cellStyle name="Normal 31 2 4 3 4" xfId="2968" xr:uid="{00000000-0005-0000-0000-0000201E0000}"/>
    <cellStyle name="Normal 31 2 4 3 4 2" xfId="9832" xr:uid="{00000000-0005-0000-0000-0000211E0000}"/>
    <cellStyle name="Normal 31 2 4 3 4 3" xfId="8237" xr:uid="{00000000-0005-0000-0000-0000221E0000}"/>
    <cellStyle name="Normal 31 2 4 3 4 4" xfId="11438" xr:uid="{00000000-0005-0000-0000-0000231E0000}"/>
    <cellStyle name="Normal 31 2 4 3 4 5" xfId="13045" xr:uid="{00000000-0005-0000-0000-0000241E0000}"/>
    <cellStyle name="Normal 31 2 4 3 5" xfId="9829" xr:uid="{00000000-0005-0000-0000-0000251E0000}"/>
    <cellStyle name="Normal 31 2 4 3 6" xfId="8234" xr:uid="{00000000-0005-0000-0000-0000261E0000}"/>
    <cellStyle name="Normal 31 2 4 3 7" xfId="11435" xr:uid="{00000000-0005-0000-0000-0000271E0000}"/>
    <cellStyle name="Normal 31 2 4 3 8" xfId="13042" xr:uid="{00000000-0005-0000-0000-0000281E0000}"/>
    <cellStyle name="Normal 31 2 4 4" xfId="2969" xr:uid="{00000000-0005-0000-0000-0000291E0000}"/>
    <cellStyle name="Normal 31 2 4 4 2" xfId="2970" xr:uid="{00000000-0005-0000-0000-00002A1E0000}"/>
    <cellStyle name="Normal 31 2 4 4 2 2" xfId="9834" xr:uid="{00000000-0005-0000-0000-00002B1E0000}"/>
    <cellStyle name="Normal 31 2 4 4 2 3" xfId="8239" xr:uid="{00000000-0005-0000-0000-00002C1E0000}"/>
    <cellStyle name="Normal 31 2 4 4 2 4" xfId="11440" xr:uid="{00000000-0005-0000-0000-00002D1E0000}"/>
    <cellStyle name="Normal 31 2 4 4 2 5" xfId="13047" xr:uid="{00000000-0005-0000-0000-00002E1E0000}"/>
    <cellStyle name="Normal 31 2 4 4 3" xfId="2971" xr:uid="{00000000-0005-0000-0000-00002F1E0000}"/>
    <cellStyle name="Normal 31 2 4 4 3 2" xfId="9835" xr:uid="{00000000-0005-0000-0000-0000301E0000}"/>
    <cellStyle name="Normal 31 2 4 4 3 3" xfId="8240" xr:uid="{00000000-0005-0000-0000-0000311E0000}"/>
    <cellStyle name="Normal 31 2 4 4 3 4" xfId="11441" xr:uid="{00000000-0005-0000-0000-0000321E0000}"/>
    <cellStyle name="Normal 31 2 4 4 3 5" xfId="13048" xr:uid="{00000000-0005-0000-0000-0000331E0000}"/>
    <cellStyle name="Normal 31 2 4 4 4" xfId="2972" xr:uid="{00000000-0005-0000-0000-0000341E0000}"/>
    <cellStyle name="Normal 31 2 4 4 4 2" xfId="9836" xr:uid="{00000000-0005-0000-0000-0000351E0000}"/>
    <cellStyle name="Normal 31 2 4 4 4 3" xfId="8241" xr:uid="{00000000-0005-0000-0000-0000361E0000}"/>
    <cellStyle name="Normal 31 2 4 4 4 4" xfId="11442" xr:uid="{00000000-0005-0000-0000-0000371E0000}"/>
    <cellStyle name="Normal 31 2 4 4 4 5" xfId="13049" xr:uid="{00000000-0005-0000-0000-0000381E0000}"/>
    <cellStyle name="Normal 31 2 4 4 5" xfId="9833" xr:uid="{00000000-0005-0000-0000-0000391E0000}"/>
    <cellStyle name="Normal 31 2 4 4 6" xfId="8238" xr:uid="{00000000-0005-0000-0000-00003A1E0000}"/>
    <cellStyle name="Normal 31 2 4 4 7" xfId="11439" xr:uid="{00000000-0005-0000-0000-00003B1E0000}"/>
    <cellStyle name="Normal 31 2 4 4 8" xfId="13046" xr:uid="{00000000-0005-0000-0000-00003C1E0000}"/>
    <cellStyle name="Normal 31 2 4 5" xfId="2973" xr:uid="{00000000-0005-0000-0000-00003D1E0000}"/>
    <cellStyle name="Normal 31 2 4 5 2" xfId="9837" xr:uid="{00000000-0005-0000-0000-00003E1E0000}"/>
    <cellStyle name="Normal 31 2 4 5 3" xfId="8242" xr:uid="{00000000-0005-0000-0000-00003F1E0000}"/>
    <cellStyle name="Normal 31 2 4 5 4" xfId="11443" xr:uid="{00000000-0005-0000-0000-0000401E0000}"/>
    <cellStyle name="Normal 31 2 4 5 5" xfId="13050" xr:uid="{00000000-0005-0000-0000-0000411E0000}"/>
    <cellStyle name="Normal 31 2 4 6" xfId="2974" xr:uid="{00000000-0005-0000-0000-0000421E0000}"/>
    <cellStyle name="Normal 31 2 4 6 2" xfId="9838" xr:uid="{00000000-0005-0000-0000-0000431E0000}"/>
    <cellStyle name="Normal 31 2 4 6 3" xfId="8243" xr:uid="{00000000-0005-0000-0000-0000441E0000}"/>
    <cellStyle name="Normal 31 2 4 6 4" xfId="11444" xr:uid="{00000000-0005-0000-0000-0000451E0000}"/>
    <cellStyle name="Normal 31 2 4 6 5" xfId="13051" xr:uid="{00000000-0005-0000-0000-0000461E0000}"/>
    <cellStyle name="Normal 31 2 4 7" xfId="2975" xr:uid="{00000000-0005-0000-0000-0000471E0000}"/>
    <cellStyle name="Normal 31 2 4 7 2" xfId="9839" xr:uid="{00000000-0005-0000-0000-0000481E0000}"/>
    <cellStyle name="Normal 31 2 4 7 3" xfId="8244" xr:uid="{00000000-0005-0000-0000-0000491E0000}"/>
    <cellStyle name="Normal 31 2 4 7 4" xfId="11445" xr:uid="{00000000-0005-0000-0000-00004A1E0000}"/>
    <cellStyle name="Normal 31 2 4 7 5" xfId="13052" xr:uid="{00000000-0005-0000-0000-00004B1E0000}"/>
    <cellStyle name="Normal 31 2 5" xfId="2976" xr:uid="{00000000-0005-0000-0000-00004C1E0000}"/>
    <cellStyle name="Normal 31 2 6" xfId="2977" xr:uid="{00000000-0005-0000-0000-00004D1E0000}"/>
    <cellStyle name="Normal 31 2 7" xfId="2978" xr:uid="{00000000-0005-0000-0000-00004E1E0000}"/>
    <cellStyle name="Normal 31 2 7 2" xfId="9840" xr:uid="{00000000-0005-0000-0000-00004F1E0000}"/>
    <cellStyle name="Normal 31 2 7 3" xfId="8245" xr:uid="{00000000-0005-0000-0000-0000501E0000}"/>
    <cellStyle name="Normal 31 2 7 4" xfId="11446" xr:uid="{00000000-0005-0000-0000-0000511E0000}"/>
    <cellStyle name="Normal 31 2 7 5" xfId="13053" xr:uid="{00000000-0005-0000-0000-0000521E0000}"/>
    <cellStyle name="Normal 31 2 8" xfId="2979" xr:uid="{00000000-0005-0000-0000-0000531E0000}"/>
    <cellStyle name="Normal 31 2 8 2" xfId="9841" xr:uid="{00000000-0005-0000-0000-0000541E0000}"/>
    <cellStyle name="Normal 31 2 8 3" xfId="8246" xr:uid="{00000000-0005-0000-0000-0000551E0000}"/>
    <cellStyle name="Normal 31 2 8 4" xfId="11447" xr:uid="{00000000-0005-0000-0000-0000561E0000}"/>
    <cellStyle name="Normal 31 2 8 5" xfId="13054" xr:uid="{00000000-0005-0000-0000-0000571E0000}"/>
    <cellStyle name="Normal 31 2 9" xfId="2980" xr:uid="{00000000-0005-0000-0000-0000581E0000}"/>
    <cellStyle name="Normal 31 2 9 2" xfId="9842" xr:uid="{00000000-0005-0000-0000-0000591E0000}"/>
    <cellStyle name="Normal 31 2 9 3" xfId="8247" xr:uid="{00000000-0005-0000-0000-00005A1E0000}"/>
    <cellStyle name="Normal 31 2 9 4" xfId="11448" xr:uid="{00000000-0005-0000-0000-00005B1E0000}"/>
    <cellStyle name="Normal 31 2 9 5" xfId="13055" xr:uid="{00000000-0005-0000-0000-00005C1E0000}"/>
    <cellStyle name="Normal 31 3" xfId="2981" xr:uid="{00000000-0005-0000-0000-00005D1E0000}"/>
    <cellStyle name="Normal 31 3 2" xfId="2982" xr:uid="{00000000-0005-0000-0000-00005E1E0000}"/>
    <cellStyle name="Normal 31 3 2 2" xfId="9844" xr:uid="{00000000-0005-0000-0000-00005F1E0000}"/>
    <cellStyle name="Normal 31 3 2 3" xfId="8249" xr:uid="{00000000-0005-0000-0000-0000601E0000}"/>
    <cellStyle name="Normal 31 3 2 4" xfId="11450" xr:uid="{00000000-0005-0000-0000-0000611E0000}"/>
    <cellStyle name="Normal 31 3 2 5" xfId="13057" xr:uid="{00000000-0005-0000-0000-0000621E0000}"/>
    <cellStyle name="Normal 31 3 3" xfId="2983" xr:uid="{00000000-0005-0000-0000-0000631E0000}"/>
    <cellStyle name="Normal 31 3 3 2" xfId="9845" xr:uid="{00000000-0005-0000-0000-0000641E0000}"/>
    <cellStyle name="Normal 31 3 3 3" xfId="8250" xr:uid="{00000000-0005-0000-0000-0000651E0000}"/>
    <cellStyle name="Normal 31 3 3 4" xfId="11451" xr:uid="{00000000-0005-0000-0000-0000661E0000}"/>
    <cellStyle name="Normal 31 3 3 5" xfId="13058" xr:uid="{00000000-0005-0000-0000-0000671E0000}"/>
    <cellStyle name="Normal 31 3 4" xfId="2984" xr:uid="{00000000-0005-0000-0000-0000681E0000}"/>
    <cellStyle name="Normal 31 3 4 2" xfId="9846" xr:uid="{00000000-0005-0000-0000-0000691E0000}"/>
    <cellStyle name="Normal 31 3 4 3" xfId="8251" xr:uid="{00000000-0005-0000-0000-00006A1E0000}"/>
    <cellStyle name="Normal 31 3 4 4" xfId="11452" xr:uid="{00000000-0005-0000-0000-00006B1E0000}"/>
    <cellStyle name="Normal 31 3 4 5" xfId="13059" xr:uid="{00000000-0005-0000-0000-00006C1E0000}"/>
    <cellStyle name="Normal 31 3 5" xfId="9843" xr:uid="{00000000-0005-0000-0000-00006D1E0000}"/>
    <cellStyle name="Normal 31 3 6" xfId="8248" xr:uid="{00000000-0005-0000-0000-00006E1E0000}"/>
    <cellStyle name="Normal 31 3 7" xfId="11449" xr:uid="{00000000-0005-0000-0000-00006F1E0000}"/>
    <cellStyle name="Normal 31 3 8" xfId="13056" xr:uid="{00000000-0005-0000-0000-0000701E0000}"/>
    <cellStyle name="Normal 31 4" xfId="2985" xr:uid="{00000000-0005-0000-0000-0000711E0000}"/>
    <cellStyle name="Normal 31 5" xfId="15465" xr:uid="{AA2CDC82-B9CA-4B63-9693-999195862F10}"/>
    <cellStyle name="Normal 32" xfId="2986" xr:uid="{00000000-0005-0000-0000-0000721E0000}"/>
    <cellStyle name="Normal 32 2" xfId="2987" xr:uid="{00000000-0005-0000-0000-0000731E0000}"/>
    <cellStyle name="Normal 32 2 10" xfId="9847" xr:uid="{00000000-0005-0000-0000-0000741E0000}"/>
    <cellStyle name="Normal 32 2 11" xfId="8252" xr:uid="{00000000-0005-0000-0000-0000751E0000}"/>
    <cellStyle name="Normal 32 2 12" xfId="11453" xr:uid="{00000000-0005-0000-0000-0000761E0000}"/>
    <cellStyle name="Normal 32 2 13" xfId="13060" xr:uid="{00000000-0005-0000-0000-0000771E0000}"/>
    <cellStyle name="Normal 32 2 2" xfId="2988" xr:uid="{00000000-0005-0000-0000-0000781E0000}"/>
    <cellStyle name="Normal 32 2 2 2" xfId="2989" xr:uid="{00000000-0005-0000-0000-0000791E0000}"/>
    <cellStyle name="Normal 32 2 2 2 2" xfId="9849" xr:uid="{00000000-0005-0000-0000-00007A1E0000}"/>
    <cellStyle name="Normal 32 2 2 2 3" xfId="8254" xr:uid="{00000000-0005-0000-0000-00007B1E0000}"/>
    <cellStyle name="Normal 32 2 2 2 4" xfId="11455" xr:uid="{00000000-0005-0000-0000-00007C1E0000}"/>
    <cellStyle name="Normal 32 2 2 2 5" xfId="13062" xr:uid="{00000000-0005-0000-0000-00007D1E0000}"/>
    <cellStyle name="Normal 32 2 2 3" xfId="2990" xr:uid="{00000000-0005-0000-0000-00007E1E0000}"/>
    <cellStyle name="Normal 32 2 2 3 2" xfId="9850" xr:uid="{00000000-0005-0000-0000-00007F1E0000}"/>
    <cellStyle name="Normal 32 2 2 3 3" xfId="8255" xr:uid="{00000000-0005-0000-0000-0000801E0000}"/>
    <cellStyle name="Normal 32 2 2 3 4" xfId="11456" xr:uid="{00000000-0005-0000-0000-0000811E0000}"/>
    <cellStyle name="Normal 32 2 2 3 5" xfId="13063" xr:uid="{00000000-0005-0000-0000-0000821E0000}"/>
    <cellStyle name="Normal 32 2 2 4" xfId="2991" xr:uid="{00000000-0005-0000-0000-0000831E0000}"/>
    <cellStyle name="Normal 32 2 2 4 2" xfId="9851" xr:uid="{00000000-0005-0000-0000-0000841E0000}"/>
    <cellStyle name="Normal 32 2 2 4 3" xfId="8256" xr:uid="{00000000-0005-0000-0000-0000851E0000}"/>
    <cellStyle name="Normal 32 2 2 4 4" xfId="11457" xr:uid="{00000000-0005-0000-0000-0000861E0000}"/>
    <cellStyle name="Normal 32 2 2 4 5" xfId="13064" xr:uid="{00000000-0005-0000-0000-0000871E0000}"/>
    <cellStyle name="Normal 32 2 2 5" xfId="9848" xr:uid="{00000000-0005-0000-0000-0000881E0000}"/>
    <cellStyle name="Normal 32 2 2 6" xfId="8253" xr:uid="{00000000-0005-0000-0000-0000891E0000}"/>
    <cellStyle name="Normal 32 2 2 7" xfId="11454" xr:uid="{00000000-0005-0000-0000-00008A1E0000}"/>
    <cellStyle name="Normal 32 2 2 8" xfId="13061" xr:uid="{00000000-0005-0000-0000-00008B1E0000}"/>
    <cellStyle name="Normal 32 2 3" xfId="2992" xr:uid="{00000000-0005-0000-0000-00008C1E0000}"/>
    <cellStyle name="Normal 32 2 3 2" xfId="2993" xr:uid="{00000000-0005-0000-0000-00008D1E0000}"/>
    <cellStyle name="Normal 32 2 3 2 2" xfId="9853" xr:uid="{00000000-0005-0000-0000-00008E1E0000}"/>
    <cellStyle name="Normal 32 2 3 2 3" xfId="8258" xr:uid="{00000000-0005-0000-0000-00008F1E0000}"/>
    <cellStyle name="Normal 32 2 3 2 4" xfId="11459" xr:uid="{00000000-0005-0000-0000-0000901E0000}"/>
    <cellStyle name="Normal 32 2 3 2 5" xfId="13066" xr:uid="{00000000-0005-0000-0000-0000911E0000}"/>
    <cellStyle name="Normal 32 2 3 3" xfId="2994" xr:uid="{00000000-0005-0000-0000-0000921E0000}"/>
    <cellStyle name="Normal 32 2 3 3 2" xfId="9854" xr:uid="{00000000-0005-0000-0000-0000931E0000}"/>
    <cellStyle name="Normal 32 2 3 3 3" xfId="8259" xr:uid="{00000000-0005-0000-0000-0000941E0000}"/>
    <cellStyle name="Normal 32 2 3 3 4" xfId="11460" xr:uid="{00000000-0005-0000-0000-0000951E0000}"/>
    <cellStyle name="Normal 32 2 3 3 5" xfId="13067" xr:uid="{00000000-0005-0000-0000-0000961E0000}"/>
    <cellStyle name="Normal 32 2 3 4" xfId="2995" xr:uid="{00000000-0005-0000-0000-0000971E0000}"/>
    <cellStyle name="Normal 32 2 3 4 2" xfId="9855" xr:uid="{00000000-0005-0000-0000-0000981E0000}"/>
    <cellStyle name="Normal 32 2 3 4 3" xfId="8260" xr:uid="{00000000-0005-0000-0000-0000991E0000}"/>
    <cellStyle name="Normal 32 2 3 4 4" xfId="11461" xr:uid="{00000000-0005-0000-0000-00009A1E0000}"/>
    <cellStyle name="Normal 32 2 3 4 5" xfId="13068" xr:uid="{00000000-0005-0000-0000-00009B1E0000}"/>
    <cellStyle name="Normal 32 2 3 5" xfId="9852" xr:uid="{00000000-0005-0000-0000-00009C1E0000}"/>
    <cellStyle name="Normal 32 2 3 6" xfId="8257" xr:uid="{00000000-0005-0000-0000-00009D1E0000}"/>
    <cellStyle name="Normal 32 2 3 7" xfId="11458" xr:uid="{00000000-0005-0000-0000-00009E1E0000}"/>
    <cellStyle name="Normal 32 2 3 8" xfId="13065" xr:uid="{00000000-0005-0000-0000-00009F1E0000}"/>
    <cellStyle name="Normal 32 2 4" xfId="2996" xr:uid="{00000000-0005-0000-0000-0000A01E0000}"/>
    <cellStyle name="Normal 32 2 4 2" xfId="2997" xr:uid="{00000000-0005-0000-0000-0000A11E0000}"/>
    <cellStyle name="Normal 32 2 4 2 2" xfId="2998" xr:uid="{00000000-0005-0000-0000-0000A21E0000}"/>
    <cellStyle name="Normal 32 2 4 2 2 2" xfId="2999" xr:uid="{00000000-0005-0000-0000-0000A31E0000}"/>
    <cellStyle name="Normal 32 2 4 2 2 2 2" xfId="9857" xr:uid="{00000000-0005-0000-0000-0000A41E0000}"/>
    <cellStyle name="Normal 32 2 4 2 2 2 3" xfId="8262" xr:uid="{00000000-0005-0000-0000-0000A51E0000}"/>
    <cellStyle name="Normal 32 2 4 2 2 2 4" xfId="11463" xr:uid="{00000000-0005-0000-0000-0000A61E0000}"/>
    <cellStyle name="Normal 32 2 4 2 2 2 5" xfId="13070" xr:uid="{00000000-0005-0000-0000-0000A71E0000}"/>
    <cellStyle name="Normal 32 2 4 2 2 3" xfId="3000" xr:uid="{00000000-0005-0000-0000-0000A81E0000}"/>
    <cellStyle name="Normal 32 2 4 2 2 3 2" xfId="9858" xr:uid="{00000000-0005-0000-0000-0000A91E0000}"/>
    <cellStyle name="Normal 32 2 4 2 2 3 3" xfId="8263" xr:uid="{00000000-0005-0000-0000-0000AA1E0000}"/>
    <cellStyle name="Normal 32 2 4 2 2 3 4" xfId="11464" xr:uid="{00000000-0005-0000-0000-0000AB1E0000}"/>
    <cellStyle name="Normal 32 2 4 2 2 3 5" xfId="13071" xr:uid="{00000000-0005-0000-0000-0000AC1E0000}"/>
    <cellStyle name="Normal 32 2 4 2 2 4" xfId="3001" xr:uid="{00000000-0005-0000-0000-0000AD1E0000}"/>
    <cellStyle name="Normal 32 2 4 2 2 4 2" xfId="9859" xr:uid="{00000000-0005-0000-0000-0000AE1E0000}"/>
    <cellStyle name="Normal 32 2 4 2 2 4 3" xfId="8264" xr:uid="{00000000-0005-0000-0000-0000AF1E0000}"/>
    <cellStyle name="Normal 32 2 4 2 2 4 4" xfId="11465" xr:uid="{00000000-0005-0000-0000-0000B01E0000}"/>
    <cellStyle name="Normal 32 2 4 2 2 4 5" xfId="13072" xr:uid="{00000000-0005-0000-0000-0000B11E0000}"/>
    <cellStyle name="Normal 32 2 4 2 3" xfId="3002" xr:uid="{00000000-0005-0000-0000-0000B21E0000}"/>
    <cellStyle name="Normal 32 2 4 2 4" xfId="3003" xr:uid="{00000000-0005-0000-0000-0000B31E0000}"/>
    <cellStyle name="Normal 32 2 4 2 5" xfId="9856" xr:uid="{00000000-0005-0000-0000-0000B41E0000}"/>
    <cellStyle name="Normal 32 2 4 2 6" xfId="8261" xr:uid="{00000000-0005-0000-0000-0000B51E0000}"/>
    <cellStyle name="Normal 32 2 4 2 7" xfId="11462" xr:uid="{00000000-0005-0000-0000-0000B61E0000}"/>
    <cellStyle name="Normal 32 2 4 2 8" xfId="13069" xr:uid="{00000000-0005-0000-0000-0000B71E0000}"/>
    <cellStyle name="Normal 32 2 4 3" xfId="3004" xr:uid="{00000000-0005-0000-0000-0000B81E0000}"/>
    <cellStyle name="Normal 32 2 4 3 2" xfId="3005" xr:uid="{00000000-0005-0000-0000-0000B91E0000}"/>
    <cellStyle name="Normal 32 2 4 3 2 2" xfId="9861" xr:uid="{00000000-0005-0000-0000-0000BA1E0000}"/>
    <cellStyle name="Normal 32 2 4 3 2 3" xfId="8266" xr:uid="{00000000-0005-0000-0000-0000BB1E0000}"/>
    <cellStyle name="Normal 32 2 4 3 2 4" xfId="11467" xr:uid="{00000000-0005-0000-0000-0000BC1E0000}"/>
    <cellStyle name="Normal 32 2 4 3 2 5" xfId="13074" xr:uid="{00000000-0005-0000-0000-0000BD1E0000}"/>
    <cellStyle name="Normal 32 2 4 3 3" xfId="3006" xr:uid="{00000000-0005-0000-0000-0000BE1E0000}"/>
    <cellStyle name="Normal 32 2 4 3 3 2" xfId="9862" xr:uid="{00000000-0005-0000-0000-0000BF1E0000}"/>
    <cellStyle name="Normal 32 2 4 3 3 3" xfId="8267" xr:uid="{00000000-0005-0000-0000-0000C01E0000}"/>
    <cellStyle name="Normal 32 2 4 3 3 4" xfId="11468" xr:uid="{00000000-0005-0000-0000-0000C11E0000}"/>
    <cellStyle name="Normal 32 2 4 3 3 5" xfId="13075" xr:uid="{00000000-0005-0000-0000-0000C21E0000}"/>
    <cellStyle name="Normal 32 2 4 3 4" xfId="3007" xr:uid="{00000000-0005-0000-0000-0000C31E0000}"/>
    <cellStyle name="Normal 32 2 4 3 4 2" xfId="9863" xr:uid="{00000000-0005-0000-0000-0000C41E0000}"/>
    <cellStyle name="Normal 32 2 4 3 4 3" xfId="8268" xr:uid="{00000000-0005-0000-0000-0000C51E0000}"/>
    <cellStyle name="Normal 32 2 4 3 4 4" xfId="11469" xr:uid="{00000000-0005-0000-0000-0000C61E0000}"/>
    <cellStyle name="Normal 32 2 4 3 4 5" xfId="13076" xr:uid="{00000000-0005-0000-0000-0000C71E0000}"/>
    <cellStyle name="Normal 32 2 4 3 5" xfId="9860" xr:uid="{00000000-0005-0000-0000-0000C81E0000}"/>
    <cellStyle name="Normal 32 2 4 3 6" xfId="8265" xr:uid="{00000000-0005-0000-0000-0000C91E0000}"/>
    <cellStyle name="Normal 32 2 4 3 7" xfId="11466" xr:uid="{00000000-0005-0000-0000-0000CA1E0000}"/>
    <cellStyle name="Normal 32 2 4 3 8" xfId="13073" xr:uid="{00000000-0005-0000-0000-0000CB1E0000}"/>
    <cellStyle name="Normal 32 2 4 4" xfId="3008" xr:uid="{00000000-0005-0000-0000-0000CC1E0000}"/>
    <cellStyle name="Normal 32 2 4 4 2" xfId="3009" xr:uid="{00000000-0005-0000-0000-0000CD1E0000}"/>
    <cellStyle name="Normal 32 2 4 4 2 2" xfId="9865" xr:uid="{00000000-0005-0000-0000-0000CE1E0000}"/>
    <cellStyle name="Normal 32 2 4 4 2 3" xfId="8270" xr:uid="{00000000-0005-0000-0000-0000CF1E0000}"/>
    <cellStyle name="Normal 32 2 4 4 2 4" xfId="11471" xr:uid="{00000000-0005-0000-0000-0000D01E0000}"/>
    <cellStyle name="Normal 32 2 4 4 2 5" xfId="13078" xr:uid="{00000000-0005-0000-0000-0000D11E0000}"/>
    <cellStyle name="Normal 32 2 4 4 3" xfId="3010" xr:uid="{00000000-0005-0000-0000-0000D21E0000}"/>
    <cellStyle name="Normal 32 2 4 4 3 2" xfId="9866" xr:uid="{00000000-0005-0000-0000-0000D31E0000}"/>
    <cellStyle name="Normal 32 2 4 4 3 3" xfId="8271" xr:uid="{00000000-0005-0000-0000-0000D41E0000}"/>
    <cellStyle name="Normal 32 2 4 4 3 4" xfId="11472" xr:uid="{00000000-0005-0000-0000-0000D51E0000}"/>
    <cellStyle name="Normal 32 2 4 4 3 5" xfId="13079" xr:uid="{00000000-0005-0000-0000-0000D61E0000}"/>
    <cellStyle name="Normal 32 2 4 4 4" xfId="3011" xr:uid="{00000000-0005-0000-0000-0000D71E0000}"/>
    <cellStyle name="Normal 32 2 4 4 4 2" xfId="9867" xr:uid="{00000000-0005-0000-0000-0000D81E0000}"/>
    <cellStyle name="Normal 32 2 4 4 4 3" xfId="8272" xr:uid="{00000000-0005-0000-0000-0000D91E0000}"/>
    <cellStyle name="Normal 32 2 4 4 4 4" xfId="11473" xr:uid="{00000000-0005-0000-0000-0000DA1E0000}"/>
    <cellStyle name="Normal 32 2 4 4 4 5" xfId="13080" xr:uid="{00000000-0005-0000-0000-0000DB1E0000}"/>
    <cellStyle name="Normal 32 2 4 4 5" xfId="9864" xr:uid="{00000000-0005-0000-0000-0000DC1E0000}"/>
    <cellStyle name="Normal 32 2 4 4 6" xfId="8269" xr:uid="{00000000-0005-0000-0000-0000DD1E0000}"/>
    <cellStyle name="Normal 32 2 4 4 7" xfId="11470" xr:uid="{00000000-0005-0000-0000-0000DE1E0000}"/>
    <cellStyle name="Normal 32 2 4 4 8" xfId="13077" xr:uid="{00000000-0005-0000-0000-0000DF1E0000}"/>
    <cellStyle name="Normal 32 2 4 5" xfId="3012" xr:uid="{00000000-0005-0000-0000-0000E01E0000}"/>
    <cellStyle name="Normal 32 2 4 5 2" xfId="9868" xr:uid="{00000000-0005-0000-0000-0000E11E0000}"/>
    <cellStyle name="Normal 32 2 4 5 3" xfId="8273" xr:uid="{00000000-0005-0000-0000-0000E21E0000}"/>
    <cellStyle name="Normal 32 2 4 5 4" xfId="11474" xr:uid="{00000000-0005-0000-0000-0000E31E0000}"/>
    <cellStyle name="Normal 32 2 4 5 5" xfId="13081" xr:uid="{00000000-0005-0000-0000-0000E41E0000}"/>
    <cellStyle name="Normal 32 2 4 6" xfId="3013" xr:uid="{00000000-0005-0000-0000-0000E51E0000}"/>
    <cellStyle name="Normal 32 2 4 6 2" xfId="9869" xr:uid="{00000000-0005-0000-0000-0000E61E0000}"/>
    <cellStyle name="Normal 32 2 4 6 3" xfId="8274" xr:uid="{00000000-0005-0000-0000-0000E71E0000}"/>
    <cellStyle name="Normal 32 2 4 6 4" xfId="11475" xr:uid="{00000000-0005-0000-0000-0000E81E0000}"/>
    <cellStyle name="Normal 32 2 4 6 5" xfId="13082" xr:uid="{00000000-0005-0000-0000-0000E91E0000}"/>
    <cellStyle name="Normal 32 2 4 7" xfId="3014" xr:uid="{00000000-0005-0000-0000-0000EA1E0000}"/>
    <cellStyle name="Normal 32 2 4 7 2" xfId="9870" xr:uid="{00000000-0005-0000-0000-0000EB1E0000}"/>
    <cellStyle name="Normal 32 2 4 7 3" xfId="8275" xr:uid="{00000000-0005-0000-0000-0000EC1E0000}"/>
    <cellStyle name="Normal 32 2 4 7 4" xfId="11476" xr:uid="{00000000-0005-0000-0000-0000ED1E0000}"/>
    <cellStyle name="Normal 32 2 4 7 5" xfId="13083" xr:uid="{00000000-0005-0000-0000-0000EE1E0000}"/>
    <cellStyle name="Normal 32 2 5" xfId="3015" xr:uid="{00000000-0005-0000-0000-0000EF1E0000}"/>
    <cellStyle name="Normal 32 2 6" xfId="3016" xr:uid="{00000000-0005-0000-0000-0000F01E0000}"/>
    <cellStyle name="Normal 32 2 7" xfId="3017" xr:uid="{00000000-0005-0000-0000-0000F11E0000}"/>
    <cellStyle name="Normal 32 2 7 2" xfId="9871" xr:uid="{00000000-0005-0000-0000-0000F21E0000}"/>
    <cellStyle name="Normal 32 2 7 3" xfId="8276" xr:uid="{00000000-0005-0000-0000-0000F31E0000}"/>
    <cellStyle name="Normal 32 2 7 4" xfId="11477" xr:uid="{00000000-0005-0000-0000-0000F41E0000}"/>
    <cellStyle name="Normal 32 2 7 5" xfId="13084" xr:uid="{00000000-0005-0000-0000-0000F51E0000}"/>
    <cellStyle name="Normal 32 2 8" xfId="3018" xr:uid="{00000000-0005-0000-0000-0000F61E0000}"/>
    <cellStyle name="Normal 32 2 8 2" xfId="9872" xr:uid="{00000000-0005-0000-0000-0000F71E0000}"/>
    <cellStyle name="Normal 32 2 8 3" xfId="8277" xr:uid="{00000000-0005-0000-0000-0000F81E0000}"/>
    <cellStyle name="Normal 32 2 8 4" xfId="11478" xr:uid="{00000000-0005-0000-0000-0000F91E0000}"/>
    <cellStyle name="Normal 32 2 8 5" xfId="13085" xr:uid="{00000000-0005-0000-0000-0000FA1E0000}"/>
    <cellStyle name="Normal 32 2 9" xfId="3019" xr:uid="{00000000-0005-0000-0000-0000FB1E0000}"/>
    <cellStyle name="Normal 32 2 9 2" xfId="9873" xr:uid="{00000000-0005-0000-0000-0000FC1E0000}"/>
    <cellStyle name="Normal 32 2 9 3" xfId="8278" xr:uid="{00000000-0005-0000-0000-0000FD1E0000}"/>
    <cellStyle name="Normal 32 2 9 4" xfId="11479" xr:uid="{00000000-0005-0000-0000-0000FE1E0000}"/>
    <cellStyle name="Normal 32 2 9 5" xfId="13086" xr:uid="{00000000-0005-0000-0000-0000FF1E0000}"/>
    <cellStyle name="Normal 32 3" xfId="3020" xr:uid="{00000000-0005-0000-0000-0000001F0000}"/>
    <cellStyle name="Normal 32 3 2" xfId="3021" xr:uid="{00000000-0005-0000-0000-0000011F0000}"/>
    <cellStyle name="Normal 32 3 2 2" xfId="9875" xr:uid="{00000000-0005-0000-0000-0000021F0000}"/>
    <cellStyle name="Normal 32 3 2 3" xfId="8280" xr:uid="{00000000-0005-0000-0000-0000031F0000}"/>
    <cellStyle name="Normal 32 3 2 4" xfId="11481" xr:uid="{00000000-0005-0000-0000-0000041F0000}"/>
    <cellStyle name="Normal 32 3 2 5" xfId="13088" xr:uid="{00000000-0005-0000-0000-0000051F0000}"/>
    <cellStyle name="Normal 32 3 3" xfId="3022" xr:uid="{00000000-0005-0000-0000-0000061F0000}"/>
    <cellStyle name="Normal 32 3 3 2" xfId="9876" xr:uid="{00000000-0005-0000-0000-0000071F0000}"/>
    <cellStyle name="Normal 32 3 3 3" xfId="8281" xr:uid="{00000000-0005-0000-0000-0000081F0000}"/>
    <cellStyle name="Normal 32 3 3 4" xfId="11482" xr:uid="{00000000-0005-0000-0000-0000091F0000}"/>
    <cellStyle name="Normal 32 3 3 5" xfId="13089" xr:uid="{00000000-0005-0000-0000-00000A1F0000}"/>
    <cellStyle name="Normal 32 3 4" xfId="3023" xr:uid="{00000000-0005-0000-0000-00000B1F0000}"/>
    <cellStyle name="Normal 32 3 4 2" xfId="9877" xr:uid="{00000000-0005-0000-0000-00000C1F0000}"/>
    <cellStyle name="Normal 32 3 4 3" xfId="8282" xr:uid="{00000000-0005-0000-0000-00000D1F0000}"/>
    <cellStyle name="Normal 32 3 4 4" xfId="11483" xr:uid="{00000000-0005-0000-0000-00000E1F0000}"/>
    <cellStyle name="Normal 32 3 4 5" xfId="13090" xr:uid="{00000000-0005-0000-0000-00000F1F0000}"/>
    <cellStyle name="Normal 32 3 5" xfId="9874" xr:uid="{00000000-0005-0000-0000-0000101F0000}"/>
    <cellStyle name="Normal 32 3 6" xfId="8279" xr:uid="{00000000-0005-0000-0000-0000111F0000}"/>
    <cellStyle name="Normal 32 3 7" xfId="11480" xr:uid="{00000000-0005-0000-0000-0000121F0000}"/>
    <cellStyle name="Normal 32 3 8" xfId="13087" xr:uid="{00000000-0005-0000-0000-0000131F0000}"/>
    <cellStyle name="Normal 32 4" xfId="3024" xr:uid="{00000000-0005-0000-0000-0000141F0000}"/>
    <cellStyle name="Normal 32 5" xfId="15466" xr:uid="{737117DE-5447-4F87-9F5E-A3398FCC8E2D}"/>
    <cellStyle name="Normal 33" xfId="3025" xr:uid="{00000000-0005-0000-0000-0000151F0000}"/>
    <cellStyle name="Normal 33 2" xfId="3026" xr:uid="{00000000-0005-0000-0000-0000161F0000}"/>
    <cellStyle name="Normal 33 2 2" xfId="3027" xr:uid="{00000000-0005-0000-0000-0000171F0000}"/>
    <cellStyle name="Normal 33 2 2 2" xfId="9879" xr:uid="{00000000-0005-0000-0000-0000181F0000}"/>
    <cellStyle name="Normal 33 2 2 3" xfId="8284" xr:uid="{00000000-0005-0000-0000-0000191F0000}"/>
    <cellStyle name="Normal 33 2 2 4" xfId="11485" xr:uid="{00000000-0005-0000-0000-00001A1F0000}"/>
    <cellStyle name="Normal 33 2 2 5" xfId="13092" xr:uid="{00000000-0005-0000-0000-00001B1F0000}"/>
    <cellStyle name="Normal 33 2 3" xfId="3028" xr:uid="{00000000-0005-0000-0000-00001C1F0000}"/>
    <cellStyle name="Normal 33 2 3 2" xfId="9880" xr:uid="{00000000-0005-0000-0000-00001D1F0000}"/>
    <cellStyle name="Normal 33 2 3 3" xfId="8285" xr:uid="{00000000-0005-0000-0000-00001E1F0000}"/>
    <cellStyle name="Normal 33 2 3 4" xfId="11486" xr:uid="{00000000-0005-0000-0000-00001F1F0000}"/>
    <cellStyle name="Normal 33 2 3 5" xfId="13093" xr:uid="{00000000-0005-0000-0000-0000201F0000}"/>
    <cellStyle name="Normal 33 2 4" xfId="3029" xr:uid="{00000000-0005-0000-0000-0000211F0000}"/>
    <cellStyle name="Normal 33 2 4 2" xfId="9881" xr:uid="{00000000-0005-0000-0000-0000221F0000}"/>
    <cellStyle name="Normal 33 2 4 3" xfId="8286" xr:uid="{00000000-0005-0000-0000-0000231F0000}"/>
    <cellStyle name="Normal 33 2 4 4" xfId="11487" xr:uid="{00000000-0005-0000-0000-0000241F0000}"/>
    <cellStyle name="Normal 33 2 4 5" xfId="13094" xr:uid="{00000000-0005-0000-0000-0000251F0000}"/>
    <cellStyle name="Normal 33 2 5" xfId="9878" xr:uid="{00000000-0005-0000-0000-0000261F0000}"/>
    <cellStyle name="Normal 33 2 6" xfId="8283" xr:uid="{00000000-0005-0000-0000-0000271F0000}"/>
    <cellStyle name="Normal 33 2 7" xfId="11484" xr:uid="{00000000-0005-0000-0000-0000281F0000}"/>
    <cellStyle name="Normal 33 2 8" xfId="13091" xr:uid="{00000000-0005-0000-0000-0000291F0000}"/>
    <cellStyle name="Normal 33 2 9" xfId="15484" xr:uid="{EEFFC702-1BC3-4E5D-8EE9-5614348D4209}"/>
    <cellStyle name="Normal 33 3" xfId="3030" xr:uid="{00000000-0005-0000-0000-00002A1F0000}"/>
    <cellStyle name="Normal 33 3 2" xfId="19259" xr:uid="{1142B364-9E48-4183-A9B9-9E5DBF141B62}"/>
    <cellStyle name="Normal 34" xfId="3031" xr:uid="{00000000-0005-0000-0000-00002B1F0000}"/>
    <cellStyle name="Normal 34 2" xfId="3032" xr:uid="{00000000-0005-0000-0000-00002C1F0000}"/>
    <cellStyle name="Normal 34 2 2" xfId="3033" xr:uid="{00000000-0005-0000-0000-00002D1F0000}"/>
    <cellStyle name="Normal 34 2 2 2" xfId="9883" xr:uid="{00000000-0005-0000-0000-00002E1F0000}"/>
    <cellStyle name="Normal 34 2 2 3" xfId="8288" xr:uid="{00000000-0005-0000-0000-00002F1F0000}"/>
    <cellStyle name="Normal 34 2 2 4" xfId="11489" xr:uid="{00000000-0005-0000-0000-0000301F0000}"/>
    <cellStyle name="Normal 34 2 2 5" xfId="13096" xr:uid="{00000000-0005-0000-0000-0000311F0000}"/>
    <cellStyle name="Normal 34 2 3" xfId="3034" xr:uid="{00000000-0005-0000-0000-0000321F0000}"/>
    <cellStyle name="Normal 34 2 3 2" xfId="9884" xr:uid="{00000000-0005-0000-0000-0000331F0000}"/>
    <cellStyle name="Normal 34 2 3 3" xfId="8289" xr:uid="{00000000-0005-0000-0000-0000341F0000}"/>
    <cellStyle name="Normal 34 2 3 4" xfId="11490" xr:uid="{00000000-0005-0000-0000-0000351F0000}"/>
    <cellStyle name="Normal 34 2 3 5" xfId="13097" xr:uid="{00000000-0005-0000-0000-0000361F0000}"/>
    <cellStyle name="Normal 34 2 4" xfId="3035" xr:uid="{00000000-0005-0000-0000-0000371F0000}"/>
    <cellStyle name="Normal 34 2 4 2" xfId="9885" xr:uid="{00000000-0005-0000-0000-0000381F0000}"/>
    <cellStyle name="Normal 34 2 4 3" xfId="8290" xr:uid="{00000000-0005-0000-0000-0000391F0000}"/>
    <cellStyle name="Normal 34 2 4 4" xfId="11491" xr:uid="{00000000-0005-0000-0000-00003A1F0000}"/>
    <cellStyle name="Normal 34 2 4 5" xfId="13098" xr:uid="{00000000-0005-0000-0000-00003B1F0000}"/>
    <cellStyle name="Normal 34 2 5" xfId="9882" xr:uid="{00000000-0005-0000-0000-00003C1F0000}"/>
    <cellStyle name="Normal 34 2 6" xfId="8287" xr:uid="{00000000-0005-0000-0000-00003D1F0000}"/>
    <cellStyle name="Normal 34 2 7" xfId="11488" xr:uid="{00000000-0005-0000-0000-00003E1F0000}"/>
    <cellStyle name="Normal 34 2 8" xfId="13095" xr:uid="{00000000-0005-0000-0000-00003F1F0000}"/>
    <cellStyle name="Normal 34 2 9" xfId="15485" xr:uid="{6CD5B816-6819-454B-B571-813296B78F0A}"/>
    <cellStyle name="Normal 34 3" xfId="3036" xr:uid="{00000000-0005-0000-0000-0000401F0000}"/>
    <cellStyle name="Normal 34 3 2" xfId="19260" xr:uid="{5418EBFA-6A43-4B83-9CEE-68E403950EB8}"/>
    <cellStyle name="Normal 35" xfId="3037" xr:uid="{00000000-0005-0000-0000-0000411F0000}"/>
    <cellStyle name="Normal 35 2" xfId="3038" xr:uid="{00000000-0005-0000-0000-0000421F0000}"/>
    <cellStyle name="Normal 35 2 10" xfId="13099" xr:uid="{00000000-0005-0000-0000-0000431F0000}"/>
    <cellStyle name="Normal 35 2 11" xfId="15486" xr:uid="{FE47C2B6-B8FD-4592-867E-B676CB39B1EF}"/>
    <cellStyle name="Normal 35 2 2" xfId="3039" xr:uid="{00000000-0005-0000-0000-0000441F0000}"/>
    <cellStyle name="Normal 35 2 2 2" xfId="3040" xr:uid="{00000000-0005-0000-0000-0000451F0000}"/>
    <cellStyle name="Normal 35 2 2 2 2" xfId="9888" xr:uid="{00000000-0005-0000-0000-0000461F0000}"/>
    <cellStyle name="Normal 35 2 2 2 3" xfId="8293" xr:uid="{00000000-0005-0000-0000-0000471F0000}"/>
    <cellStyle name="Normal 35 2 2 2 4" xfId="11494" xr:uid="{00000000-0005-0000-0000-0000481F0000}"/>
    <cellStyle name="Normal 35 2 2 2 5" xfId="13101" xr:uid="{00000000-0005-0000-0000-0000491F0000}"/>
    <cellStyle name="Normal 35 2 2 3" xfId="3041" xr:uid="{00000000-0005-0000-0000-00004A1F0000}"/>
    <cellStyle name="Normal 35 2 2 3 2" xfId="9889" xr:uid="{00000000-0005-0000-0000-00004B1F0000}"/>
    <cellStyle name="Normal 35 2 2 3 3" xfId="8294" xr:uid="{00000000-0005-0000-0000-00004C1F0000}"/>
    <cellStyle name="Normal 35 2 2 3 4" xfId="11495" xr:uid="{00000000-0005-0000-0000-00004D1F0000}"/>
    <cellStyle name="Normal 35 2 2 3 5" xfId="13102" xr:uid="{00000000-0005-0000-0000-00004E1F0000}"/>
    <cellStyle name="Normal 35 2 2 4" xfId="3042" xr:uid="{00000000-0005-0000-0000-00004F1F0000}"/>
    <cellStyle name="Normal 35 2 2 4 2" xfId="9890" xr:uid="{00000000-0005-0000-0000-0000501F0000}"/>
    <cellStyle name="Normal 35 2 2 4 3" xfId="8295" xr:uid="{00000000-0005-0000-0000-0000511F0000}"/>
    <cellStyle name="Normal 35 2 2 4 4" xfId="11496" xr:uid="{00000000-0005-0000-0000-0000521F0000}"/>
    <cellStyle name="Normal 35 2 2 4 5" xfId="13103" xr:uid="{00000000-0005-0000-0000-0000531F0000}"/>
    <cellStyle name="Normal 35 2 2 5" xfId="9887" xr:uid="{00000000-0005-0000-0000-0000541F0000}"/>
    <cellStyle name="Normal 35 2 2 6" xfId="8292" xr:uid="{00000000-0005-0000-0000-0000551F0000}"/>
    <cellStyle name="Normal 35 2 2 7" xfId="11493" xr:uid="{00000000-0005-0000-0000-0000561F0000}"/>
    <cellStyle name="Normal 35 2 2 8" xfId="13100" xr:uid="{00000000-0005-0000-0000-0000571F0000}"/>
    <cellStyle name="Normal 35 2 3" xfId="3043" xr:uid="{00000000-0005-0000-0000-0000581F0000}"/>
    <cellStyle name="Normal 35 2 3 2" xfId="3044" xr:uid="{00000000-0005-0000-0000-0000591F0000}"/>
    <cellStyle name="Normal 35 2 3 2 2" xfId="9892" xr:uid="{00000000-0005-0000-0000-00005A1F0000}"/>
    <cellStyle name="Normal 35 2 3 2 3" xfId="8297" xr:uid="{00000000-0005-0000-0000-00005B1F0000}"/>
    <cellStyle name="Normal 35 2 3 2 4" xfId="11498" xr:uid="{00000000-0005-0000-0000-00005C1F0000}"/>
    <cellStyle name="Normal 35 2 3 2 5" xfId="13105" xr:uid="{00000000-0005-0000-0000-00005D1F0000}"/>
    <cellStyle name="Normal 35 2 3 3" xfId="3045" xr:uid="{00000000-0005-0000-0000-00005E1F0000}"/>
    <cellStyle name="Normal 35 2 3 3 2" xfId="9893" xr:uid="{00000000-0005-0000-0000-00005F1F0000}"/>
    <cellStyle name="Normal 35 2 3 3 3" xfId="8298" xr:uid="{00000000-0005-0000-0000-0000601F0000}"/>
    <cellStyle name="Normal 35 2 3 3 4" xfId="11499" xr:uid="{00000000-0005-0000-0000-0000611F0000}"/>
    <cellStyle name="Normal 35 2 3 3 5" xfId="13106" xr:uid="{00000000-0005-0000-0000-0000621F0000}"/>
    <cellStyle name="Normal 35 2 3 4" xfId="3046" xr:uid="{00000000-0005-0000-0000-0000631F0000}"/>
    <cellStyle name="Normal 35 2 3 4 2" xfId="9894" xr:uid="{00000000-0005-0000-0000-0000641F0000}"/>
    <cellStyle name="Normal 35 2 3 4 3" xfId="8299" xr:uid="{00000000-0005-0000-0000-0000651F0000}"/>
    <cellStyle name="Normal 35 2 3 4 4" xfId="11500" xr:uid="{00000000-0005-0000-0000-0000661F0000}"/>
    <cellStyle name="Normal 35 2 3 4 5" xfId="13107" xr:uid="{00000000-0005-0000-0000-0000671F0000}"/>
    <cellStyle name="Normal 35 2 3 5" xfId="9891" xr:uid="{00000000-0005-0000-0000-0000681F0000}"/>
    <cellStyle name="Normal 35 2 3 6" xfId="8296" xr:uid="{00000000-0005-0000-0000-0000691F0000}"/>
    <cellStyle name="Normal 35 2 3 7" xfId="11497" xr:uid="{00000000-0005-0000-0000-00006A1F0000}"/>
    <cellStyle name="Normal 35 2 3 8" xfId="13104" xr:uid="{00000000-0005-0000-0000-00006B1F0000}"/>
    <cellStyle name="Normal 35 2 4" xfId="3047" xr:uid="{00000000-0005-0000-0000-00006C1F0000}"/>
    <cellStyle name="Normal 35 2 4 2" xfId="9895" xr:uid="{00000000-0005-0000-0000-00006D1F0000}"/>
    <cellStyle name="Normal 35 2 4 3" xfId="8300" xr:uid="{00000000-0005-0000-0000-00006E1F0000}"/>
    <cellStyle name="Normal 35 2 4 4" xfId="11501" xr:uid="{00000000-0005-0000-0000-00006F1F0000}"/>
    <cellStyle name="Normal 35 2 4 5" xfId="13108" xr:uid="{00000000-0005-0000-0000-0000701F0000}"/>
    <cellStyle name="Normal 35 2 5" xfId="3048" xr:uid="{00000000-0005-0000-0000-0000711F0000}"/>
    <cellStyle name="Normal 35 2 5 2" xfId="9896" xr:uid="{00000000-0005-0000-0000-0000721F0000}"/>
    <cellStyle name="Normal 35 2 5 3" xfId="8301" xr:uid="{00000000-0005-0000-0000-0000731F0000}"/>
    <cellStyle name="Normal 35 2 5 4" xfId="11502" xr:uid="{00000000-0005-0000-0000-0000741F0000}"/>
    <cellStyle name="Normal 35 2 5 5" xfId="13109" xr:uid="{00000000-0005-0000-0000-0000751F0000}"/>
    <cellStyle name="Normal 35 2 6" xfId="3049" xr:uid="{00000000-0005-0000-0000-0000761F0000}"/>
    <cellStyle name="Normal 35 2 6 2" xfId="9897" xr:uid="{00000000-0005-0000-0000-0000771F0000}"/>
    <cellStyle name="Normal 35 2 6 3" xfId="8302" xr:uid="{00000000-0005-0000-0000-0000781F0000}"/>
    <cellStyle name="Normal 35 2 6 4" xfId="11503" xr:uid="{00000000-0005-0000-0000-0000791F0000}"/>
    <cellStyle name="Normal 35 2 6 5" xfId="13110" xr:uid="{00000000-0005-0000-0000-00007A1F0000}"/>
    <cellStyle name="Normal 35 2 7" xfId="9886" xr:uid="{00000000-0005-0000-0000-00007B1F0000}"/>
    <cellStyle name="Normal 35 2 8" xfId="8291" xr:uid="{00000000-0005-0000-0000-00007C1F0000}"/>
    <cellStyle name="Normal 35 2 9" xfId="11492" xr:uid="{00000000-0005-0000-0000-00007D1F0000}"/>
    <cellStyle name="Normal 35 3" xfId="3050" xr:uid="{00000000-0005-0000-0000-00007E1F0000}"/>
    <cellStyle name="Normal 35 3 2" xfId="3051" xr:uid="{00000000-0005-0000-0000-00007F1F0000}"/>
    <cellStyle name="Normal 35 3 2 2" xfId="9899" xr:uid="{00000000-0005-0000-0000-0000801F0000}"/>
    <cellStyle name="Normal 35 3 2 3" xfId="8304" xr:uid="{00000000-0005-0000-0000-0000811F0000}"/>
    <cellStyle name="Normal 35 3 2 4" xfId="11505" xr:uid="{00000000-0005-0000-0000-0000821F0000}"/>
    <cellStyle name="Normal 35 3 2 5" xfId="13112" xr:uid="{00000000-0005-0000-0000-0000831F0000}"/>
    <cellStyle name="Normal 35 3 3" xfId="3052" xr:uid="{00000000-0005-0000-0000-0000841F0000}"/>
    <cellStyle name="Normal 35 3 3 2" xfId="9900" xr:uid="{00000000-0005-0000-0000-0000851F0000}"/>
    <cellStyle name="Normal 35 3 3 3" xfId="8305" xr:uid="{00000000-0005-0000-0000-0000861F0000}"/>
    <cellStyle name="Normal 35 3 3 4" xfId="11506" xr:uid="{00000000-0005-0000-0000-0000871F0000}"/>
    <cellStyle name="Normal 35 3 3 5" xfId="13113" xr:uid="{00000000-0005-0000-0000-0000881F0000}"/>
    <cellStyle name="Normal 35 3 4" xfId="3053" xr:uid="{00000000-0005-0000-0000-0000891F0000}"/>
    <cellStyle name="Normal 35 3 4 2" xfId="9901" xr:uid="{00000000-0005-0000-0000-00008A1F0000}"/>
    <cellStyle name="Normal 35 3 4 3" xfId="8306" xr:uid="{00000000-0005-0000-0000-00008B1F0000}"/>
    <cellStyle name="Normal 35 3 4 4" xfId="11507" xr:uid="{00000000-0005-0000-0000-00008C1F0000}"/>
    <cellStyle name="Normal 35 3 4 5" xfId="13114" xr:uid="{00000000-0005-0000-0000-00008D1F0000}"/>
    <cellStyle name="Normal 35 3 5" xfId="9898" xr:uid="{00000000-0005-0000-0000-00008E1F0000}"/>
    <cellStyle name="Normal 35 3 6" xfId="8303" xr:uid="{00000000-0005-0000-0000-00008F1F0000}"/>
    <cellStyle name="Normal 35 3 7" xfId="11504" xr:uid="{00000000-0005-0000-0000-0000901F0000}"/>
    <cellStyle name="Normal 35 3 8" xfId="13111" xr:uid="{00000000-0005-0000-0000-0000911F0000}"/>
    <cellStyle name="Normal 35 4" xfId="3054" xr:uid="{00000000-0005-0000-0000-0000921F0000}"/>
    <cellStyle name="Normal 35 4 2" xfId="19262" xr:uid="{63B85EBD-F376-4D7C-A640-9FCD6B755799}"/>
    <cellStyle name="Normal 35 5" xfId="19261" xr:uid="{13181E92-F41C-41A5-B993-2CB532BB2E94}"/>
    <cellStyle name="Normal 36" xfId="3055" xr:uid="{00000000-0005-0000-0000-0000931F0000}"/>
    <cellStyle name="Normal 36 2" xfId="3056" xr:uid="{00000000-0005-0000-0000-0000941F0000}"/>
    <cellStyle name="Normal 36 2 10" xfId="13115" xr:uid="{00000000-0005-0000-0000-0000951F0000}"/>
    <cellStyle name="Normal 36 2 11" xfId="15487" xr:uid="{FD088738-0585-4AB8-931B-6E39546175F7}"/>
    <cellStyle name="Normal 36 2 2" xfId="3057" xr:uid="{00000000-0005-0000-0000-0000961F0000}"/>
    <cellStyle name="Normal 36 2 2 2" xfId="3058" xr:uid="{00000000-0005-0000-0000-0000971F0000}"/>
    <cellStyle name="Normal 36 2 2 2 2" xfId="9904" xr:uid="{00000000-0005-0000-0000-0000981F0000}"/>
    <cellStyle name="Normal 36 2 2 2 3" xfId="8309" xr:uid="{00000000-0005-0000-0000-0000991F0000}"/>
    <cellStyle name="Normal 36 2 2 2 4" xfId="11510" xr:uid="{00000000-0005-0000-0000-00009A1F0000}"/>
    <cellStyle name="Normal 36 2 2 2 5" xfId="13117" xr:uid="{00000000-0005-0000-0000-00009B1F0000}"/>
    <cellStyle name="Normal 36 2 2 3" xfId="3059" xr:uid="{00000000-0005-0000-0000-00009C1F0000}"/>
    <cellStyle name="Normal 36 2 2 3 2" xfId="9905" xr:uid="{00000000-0005-0000-0000-00009D1F0000}"/>
    <cellStyle name="Normal 36 2 2 3 3" xfId="8310" xr:uid="{00000000-0005-0000-0000-00009E1F0000}"/>
    <cellStyle name="Normal 36 2 2 3 4" xfId="11511" xr:uid="{00000000-0005-0000-0000-00009F1F0000}"/>
    <cellStyle name="Normal 36 2 2 3 5" xfId="13118" xr:uid="{00000000-0005-0000-0000-0000A01F0000}"/>
    <cellStyle name="Normal 36 2 2 4" xfId="3060" xr:uid="{00000000-0005-0000-0000-0000A11F0000}"/>
    <cellStyle name="Normal 36 2 2 4 2" xfId="9906" xr:uid="{00000000-0005-0000-0000-0000A21F0000}"/>
    <cellStyle name="Normal 36 2 2 4 3" xfId="8311" xr:uid="{00000000-0005-0000-0000-0000A31F0000}"/>
    <cellStyle name="Normal 36 2 2 4 4" xfId="11512" xr:uid="{00000000-0005-0000-0000-0000A41F0000}"/>
    <cellStyle name="Normal 36 2 2 4 5" xfId="13119" xr:uid="{00000000-0005-0000-0000-0000A51F0000}"/>
    <cellStyle name="Normal 36 2 2 5" xfId="9903" xr:uid="{00000000-0005-0000-0000-0000A61F0000}"/>
    <cellStyle name="Normal 36 2 2 6" xfId="8308" xr:uid="{00000000-0005-0000-0000-0000A71F0000}"/>
    <cellStyle name="Normal 36 2 2 7" xfId="11509" xr:uid="{00000000-0005-0000-0000-0000A81F0000}"/>
    <cellStyle name="Normal 36 2 2 8" xfId="13116" xr:uid="{00000000-0005-0000-0000-0000A91F0000}"/>
    <cellStyle name="Normal 36 2 2 9" xfId="19264" xr:uid="{6BCED52E-9DBB-436A-8B27-C88858564EE6}"/>
    <cellStyle name="Normal 36 2 3" xfId="3061" xr:uid="{00000000-0005-0000-0000-0000AA1F0000}"/>
    <cellStyle name="Normal 36 2 3 2" xfId="3062" xr:uid="{00000000-0005-0000-0000-0000AB1F0000}"/>
    <cellStyle name="Normal 36 2 3 2 2" xfId="9908" xr:uid="{00000000-0005-0000-0000-0000AC1F0000}"/>
    <cellStyle name="Normal 36 2 3 2 3" xfId="8313" xr:uid="{00000000-0005-0000-0000-0000AD1F0000}"/>
    <cellStyle name="Normal 36 2 3 2 4" xfId="11514" xr:uid="{00000000-0005-0000-0000-0000AE1F0000}"/>
    <cellStyle name="Normal 36 2 3 2 5" xfId="13121" xr:uid="{00000000-0005-0000-0000-0000AF1F0000}"/>
    <cellStyle name="Normal 36 2 3 3" xfId="3063" xr:uid="{00000000-0005-0000-0000-0000B01F0000}"/>
    <cellStyle name="Normal 36 2 3 3 2" xfId="9909" xr:uid="{00000000-0005-0000-0000-0000B11F0000}"/>
    <cellStyle name="Normal 36 2 3 3 3" xfId="8314" xr:uid="{00000000-0005-0000-0000-0000B21F0000}"/>
    <cellStyle name="Normal 36 2 3 3 4" xfId="11515" xr:uid="{00000000-0005-0000-0000-0000B31F0000}"/>
    <cellStyle name="Normal 36 2 3 3 5" xfId="13122" xr:uid="{00000000-0005-0000-0000-0000B41F0000}"/>
    <cellStyle name="Normal 36 2 3 4" xfId="3064" xr:uid="{00000000-0005-0000-0000-0000B51F0000}"/>
    <cellStyle name="Normal 36 2 3 4 2" xfId="9910" xr:uid="{00000000-0005-0000-0000-0000B61F0000}"/>
    <cellStyle name="Normal 36 2 3 4 3" xfId="8315" xr:uid="{00000000-0005-0000-0000-0000B71F0000}"/>
    <cellStyle name="Normal 36 2 3 4 4" xfId="11516" xr:uid="{00000000-0005-0000-0000-0000B81F0000}"/>
    <cellStyle name="Normal 36 2 3 4 5" xfId="13123" xr:uid="{00000000-0005-0000-0000-0000B91F0000}"/>
    <cellStyle name="Normal 36 2 3 5" xfId="9907" xr:uid="{00000000-0005-0000-0000-0000BA1F0000}"/>
    <cellStyle name="Normal 36 2 3 6" xfId="8312" xr:uid="{00000000-0005-0000-0000-0000BB1F0000}"/>
    <cellStyle name="Normal 36 2 3 7" xfId="11513" xr:uid="{00000000-0005-0000-0000-0000BC1F0000}"/>
    <cellStyle name="Normal 36 2 3 8" xfId="13120" xr:uid="{00000000-0005-0000-0000-0000BD1F0000}"/>
    <cellStyle name="Normal 36 2 4" xfId="3065" xr:uid="{00000000-0005-0000-0000-0000BE1F0000}"/>
    <cellStyle name="Normal 36 2 4 2" xfId="9911" xr:uid="{00000000-0005-0000-0000-0000BF1F0000}"/>
    <cellStyle name="Normal 36 2 4 3" xfId="8316" xr:uid="{00000000-0005-0000-0000-0000C01F0000}"/>
    <cellStyle name="Normal 36 2 4 4" xfId="11517" xr:uid="{00000000-0005-0000-0000-0000C11F0000}"/>
    <cellStyle name="Normal 36 2 4 5" xfId="13124" xr:uid="{00000000-0005-0000-0000-0000C21F0000}"/>
    <cellStyle name="Normal 36 2 5" xfId="3066" xr:uid="{00000000-0005-0000-0000-0000C31F0000}"/>
    <cellStyle name="Normal 36 2 5 2" xfId="9912" xr:uid="{00000000-0005-0000-0000-0000C41F0000}"/>
    <cellStyle name="Normal 36 2 5 3" xfId="8317" xr:uid="{00000000-0005-0000-0000-0000C51F0000}"/>
    <cellStyle name="Normal 36 2 5 4" xfId="11518" xr:uid="{00000000-0005-0000-0000-0000C61F0000}"/>
    <cellStyle name="Normal 36 2 5 5" xfId="13125" xr:uid="{00000000-0005-0000-0000-0000C71F0000}"/>
    <cellStyle name="Normal 36 2 6" xfId="3067" xr:uid="{00000000-0005-0000-0000-0000C81F0000}"/>
    <cellStyle name="Normal 36 2 6 2" xfId="9913" xr:uid="{00000000-0005-0000-0000-0000C91F0000}"/>
    <cellStyle name="Normal 36 2 6 3" xfId="8318" xr:uid="{00000000-0005-0000-0000-0000CA1F0000}"/>
    <cellStyle name="Normal 36 2 6 4" xfId="11519" xr:uid="{00000000-0005-0000-0000-0000CB1F0000}"/>
    <cellStyle name="Normal 36 2 6 5" xfId="13126" xr:uid="{00000000-0005-0000-0000-0000CC1F0000}"/>
    <cellStyle name="Normal 36 2 7" xfId="9902" xr:uid="{00000000-0005-0000-0000-0000CD1F0000}"/>
    <cellStyle name="Normal 36 2 8" xfId="8307" xr:uid="{00000000-0005-0000-0000-0000CE1F0000}"/>
    <cellStyle name="Normal 36 2 9" xfId="11508" xr:uid="{00000000-0005-0000-0000-0000CF1F0000}"/>
    <cellStyle name="Normal 36 3" xfId="3068" xr:uid="{00000000-0005-0000-0000-0000D01F0000}"/>
    <cellStyle name="Normal 36 3 2" xfId="3069" xr:uid="{00000000-0005-0000-0000-0000D11F0000}"/>
    <cellStyle name="Normal 36 3 2 2" xfId="9915" xr:uid="{00000000-0005-0000-0000-0000D21F0000}"/>
    <cellStyle name="Normal 36 3 2 3" xfId="8320" xr:uid="{00000000-0005-0000-0000-0000D31F0000}"/>
    <cellStyle name="Normal 36 3 2 4" xfId="11521" xr:uid="{00000000-0005-0000-0000-0000D41F0000}"/>
    <cellStyle name="Normal 36 3 2 5" xfId="13128" xr:uid="{00000000-0005-0000-0000-0000D51F0000}"/>
    <cellStyle name="Normal 36 3 3" xfId="3070" xr:uid="{00000000-0005-0000-0000-0000D61F0000}"/>
    <cellStyle name="Normal 36 3 3 2" xfId="9916" xr:uid="{00000000-0005-0000-0000-0000D71F0000}"/>
    <cellStyle name="Normal 36 3 3 3" xfId="8321" xr:uid="{00000000-0005-0000-0000-0000D81F0000}"/>
    <cellStyle name="Normal 36 3 3 4" xfId="11522" xr:uid="{00000000-0005-0000-0000-0000D91F0000}"/>
    <cellStyle name="Normal 36 3 3 5" xfId="13129" xr:uid="{00000000-0005-0000-0000-0000DA1F0000}"/>
    <cellStyle name="Normal 36 3 4" xfId="3071" xr:uid="{00000000-0005-0000-0000-0000DB1F0000}"/>
    <cellStyle name="Normal 36 3 4 2" xfId="9917" xr:uid="{00000000-0005-0000-0000-0000DC1F0000}"/>
    <cellStyle name="Normal 36 3 4 3" xfId="8322" xr:uid="{00000000-0005-0000-0000-0000DD1F0000}"/>
    <cellStyle name="Normal 36 3 4 4" xfId="11523" xr:uid="{00000000-0005-0000-0000-0000DE1F0000}"/>
    <cellStyle name="Normal 36 3 4 5" xfId="13130" xr:uid="{00000000-0005-0000-0000-0000DF1F0000}"/>
    <cellStyle name="Normal 36 3 5" xfId="9914" xr:uid="{00000000-0005-0000-0000-0000E01F0000}"/>
    <cellStyle name="Normal 36 3 6" xfId="8319" xr:uid="{00000000-0005-0000-0000-0000E11F0000}"/>
    <cellStyle name="Normal 36 3 7" xfId="11520" xr:uid="{00000000-0005-0000-0000-0000E21F0000}"/>
    <cellStyle name="Normal 36 3 8" xfId="13127" xr:uid="{00000000-0005-0000-0000-0000E31F0000}"/>
    <cellStyle name="Normal 36 3 9" xfId="19263" xr:uid="{B1DBFD87-A373-474F-B509-6519F11F09B6}"/>
    <cellStyle name="Normal 36 4" xfId="3072" xr:uid="{00000000-0005-0000-0000-0000E41F0000}"/>
    <cellStyle name="Normal 366" xfId="138" xr:uid="{00000000-0005-0000-0000-0000E51F0000}"/>
    <cellStyle name="Normal 366 2" xfId="141" xr:uid="{00000000-0005-0000-0000-0000E61F0000}"/>
    <cellStyle name="Normal 366 2 2" xfId="10569" xr:uid="{00000000-0005-0000-0000-0000E71F0000}"/>
    <cellStyle name="Normal 366 2 3" xfId="10727" xr:uid="{00000000-0005-0000-0000-0000E81F0000}"/>
    <cellStyle name="Normal 366 3" xfId="10566" xr:uid="{00000000-0005-0000-0000-0000E91F0000}"/>
    <cellStyle name="Normal 366 4" xfId="10724" xr:uid="{00000000-0005-0000-0000-0000EA1F0000}"/>
    <cellStyle name="Normal 367" xfId="137" xr:uid="{00000000-0005-0000-0000-0000EB1F0000}"/>
    <cellStyle name="Normal 367 2" xfId="140" xr:uid="{00000000-0005-0000-0000-0000EC1F0000}"/>
    <cellStyle name="Normal 367 2 2" xfId="10568" xr:uid="{00000000-0005-0000-0000-0000ED1F0000}"/>
    <cellStyle name="Normal 367 2 3" xfId="10726" xr:uid="{00000000-0005-0000-0000-0000EE1F0000}"/>
    <cellStyle name="Normal 367 3" xfId="10565" xr:uid="{00000000-0005-0000-0000-0000EF1F0000}"/>
    <cellStyle name="Normal 367 4" xfId="10723" xr:uid="{00000000-0005-0000-0000-0000F01F0000}"/>
    <cellStyle name="Normal 37" xfId="3073" xr:uid="{00000000-0005-0000-0000-0000F11F0000}"/>
    <cellStyle name="Normal 37 2" xfId="3074" xr:uid="{00000000-0005-0000-0000-0000F21F0000}"/>
    <cellStyle name="Normal 37 2 10" xfId="13131" xr:uid="{00000000-0005-0000-0000-0000F31F0000}"/>
    <cellStyle name="Normal 37 2 2" xfId="3075" xr:uid="{00000000-0005-0000-0000-0000F41F0000}"/>
    <cellStyle name="Normal 37 2 2 2" xfId="3076" xr:uid="{00000000-0005-0000-0000-0000F51F0000}"/>
    <cellStyle name="Normal 37 2 2 2 2" xfId="9920" xr:uid="{00000000-0005-0000-0000-0000F61F0000}"/>
    <cellStyle name="Normal 37 2 2 2 3" xfId="8325" xr:uid="{00000000-0005-0000-0000-0000F71F0000}"/>
    <cellStyle name="Normal 37 2 2 2 4" xfId="11526" xr:uid="{00000000-0005-0000-0000-0000F81F0000}"/>
    <cellStyle name="Normal 37 2 2 2 5" xfId="13133" xr:uid="{00000000-0005-0000-0000-0000F91F0000}"/>
    <cellStyle name="Normal 37 2 2 3" xfId="3077" xr:uid="{00000000-0005-0000-0000-0000FA1F0000}"/>
    <cellStyle name="Normal 37 2 2 3 2" xfId="9921" xr:uid="{00000000-0005-0000-0000-0000FB1F0000}"/>
    <cellStyle name="Normal 37 2 2 3 3" xfId="8326" xr:uid="{00000000-0005-0000-0000-0000FC1F0000}"/>
    <cellStyle name="Normal 37 2 2 3 4" xfId="11527" xr:uid="{00000000-0005-0000-0000-0000FD1F0000}"/>
    <cellStyle name="Normal 37 2 2 3 5" xfId="13134" xr:uid="{00000000-0005-0000-0000-0000FE1F0000}"/>
    <cellStyle name="Normal 37 2 2 4" xfId="3078" xr:uid="{00000000-0005-0000-0000-0000FF1F0000}"/>
    <cellStyle name="Normal 37 2 2 4 2" xfId="9922" xr:uid="{00000000-0005-0000-0000-000000200000}"/>
    <cellStyle name="Normal 37 2 2 4 3" xfId="8327" xr:uid="{00000000-0005-0000-0000-000001200000}"/>
    <cellStyle name="Normal 37 2 2 4 4" xfId="11528" xr:uid="{00000000-0005-0000-0000-000002200000}"/>
    <cellStyle name="Normal 37 2 2 4 5" xfId="13135" xr:uid="{00000000-0005-0000-0000-000003200000}"/>
    <cellStyle name="Normal 37 2 2 5" xfId="9919" xr:uid="{00000000-0005-0000-0000-000004200000}"/>
    <cellStyle name="Normal 37 2 2 6" xfId="8324" xr:uid="{00000000-0005-0000-0000-000005200000}"/>
    <cellStyle name="Normal 37 2 2 7" xfId="11525" xr:uid="{00000000-0005-0000-0000-000006200000}"/>
    <cellStyle name="Normal 37 2 2 8" xfId="13132" xr:uid="{00000000-0005-0000-0000-000007200000}"/>
    <cellStyle name="Normal 37 2 3" xfId="3079" xr:uid="{00000000-0005-0000-0000-000008200000}"/>
    <cellStyle name="Normal 37 2 3 2" xfId="3080" xr:uid="{00000000-0005-0000-0000-000009200000}"/>
    <cellStyle name="Normal 37 2 3 2 2" xfId="9924" xr:uid="{00000000-0005-0000-0000-00000A200000}"/>
    <cellStyle name="Normal 37 2 3 2 3" xfId="8329" xr:uid="{00000000-0005-0000-0000-00000B200000}"/>
    <cellStyle name="Normal 37 2 3 2 4" xfId="11530" xr:uid="{00000000-0005-0000-0000-00000C200000}"/>
    <cellStyle name="Normal 37 2 3 2 5" xfId="13137" xr:uid="{00000000-0005-0000-0000-00000D200000}"/>
    <cellStyle name="Normal 37 2 3 3" xfId="3081" xr:uid="{00000000-0005-0000-0000-00000E200000}"/>
    <cellStyle name="Normal 37 2 3 3 2" xfId="9925" xr:uid="{00000000-0005-0000-0000-00000F200000}"/>
    <cellStyle name="Normal 37 2 3 3 3" xfId="8330" xr:uid="{00000000-0005-0000-0000-000010200000}"/>
    <cellStyle name="Normal 37 2 3 3 4" xfId="11531" xr:uid="{00000000-0005-0000-0000-000011200000}"/>
    <cellStyle name="Normal 37 2 3 3 5" xfId="13138" xr:uid="{00000000-0005-0000-0000-000012200000}"/>
    <cellStyle name="Normal 37 2 3 4" xfId="3082" xr:uid="{00000000-0005-0000-0000-000013200000}"/>
    <cellStyle name="Normal 37 2 3 4 2" xfId="9926" xr:uid="{00000000-0005-0000-0000-000014200000}"/>
    <cellStyle name="Normal 37 2 3 4 3" xfId="8331" xr:uid="{00000000-0005-0000-0000-000015200000}"/>
    <cellStyle name="Normal 37 2 3 4 4" xfId="11532" xr:uid="{00000000-0005-0000-0000-000016200000}"/>
    <cellStyle name="Normal 37 2 3 4 5" xfId="13139" xr:uid="{00000000-0005-0000-0000-000017200000}"/>
    <cellStyle name="Normal 37 2 3 5" xfId="9923" xr:uid="{00000000-0005-0000-0000-000018200000}"/>
    <cellStyle name="Normal 37 2 3 6" xfId="8328" xr:uid="{00000000-0005-0000-0000-000019200000}"/>
    <cellStyle name="Normal 37 2 3 7" xfId="11529" xr:uid="{00000000-0005-0000-0000-00001A200000}"/>
    <cellStyle name="Normal 37 2 3 8" xfId="13136" xr:uid="{00000000-0005-0000-0000-00001B200000}"/>
    <cellStyle name="Normal 37 2 4" xfId="3083" xr:uid="{00000000-0005-0000-0000-00001C200000}"/>
    <cellStyle name="Normal 37 2 4 2" xfId="9927" xr:uid="{00000000-0005-0000-0000-00001D200000}"/>
    <cellStyle name="Normal 37 2 4 3" xfId="8332" xr:uid="{00000000-0005-0000-0000-00001E200000}"/>
    <cellStyle name="Normal 37 2 4 4" xfId="11533" xr:uid="{00000000-0005-0000-0000-00001F200000}"/>
    <cellStyle name="Normal 37 2 4 5" xfId="13140" xr:uid="{00000000-0005-0000-0000-000020200000}"/>
    <cellStyle name="Normal 37 2 5" xfId="3084" xr:uid="{00000000-0005-0000-0000-000021200000}"/>
    <cellStyle name="Normal 37 2 5 2" xfId="9928" xr:uid="{00000000-0005-0000-0000-000022200000}"/>
    <cellStyle name="Normal 37 2 5 3" xfId="8333" xr:uid="{00000000-0005-0000-0000-000023200000}"/>
    <cellStyle name="Normal 37 2 5 4" xfId="11534" xr:uid="{00000000-0005-0000-0000-000024200000}"/>
    <cellStyle name="Normal 37 2 5 5" xfId="13141" xr:uid="{00000000-0005-0000-0000-000025200000}"/>
    <cellStyle name="Normal 37 2 6" xfId="3085" xr:uid="{00000000-0005-0000-0000-000026200000}"/>
    <cellStyle name="Normal 37 2 6 2" xfId="9929" xr:uid="{00000000-0005-0000-0000-000027200000}"/>
    <cellStyle name="Normal 37 2 6 3" xfId="8334" xr:uid="{00000000-0005-0000-0000-000028200000}"/>
    <cellStyle name="Normal 37 2 6 4" xfId="11535" xr:uid="{00000000-0005-0000-0000-000029200000}"/>
    <cellStyle name="Normal 37 2 6 5" xfId="13142" xr:uid="{00000000-0005-0000-0000-00002A200000}"/>
    <cellStyle name="Normal 37 2 7" xfId="9918" xr:uid="{00000000-0005-0000-0000-00002B200000}"/>
    <cellStyle name="Normal 37 2 8" xfId="8323" xr:uid="{00000000-0005-0000-0000-00002C200000}"/>
    <cellStyle name="Normal 37 2 9" xfId="11524" xr:uid="{00000000-0005-0000-0000-00002D200000}"/>
    <cellStyle name="Normal 37 3" xfId="3086" xr:uid="{00000000-0005-0000-0000-00002E200000}"/>
    <cellStyle name="Normal 37 3 2" xfId="3087" xr:uid="{00000000-0005-0000-0000-00002F200000}"/>
    <cellStyle name="Normal 37 3 2 2" xfId="9931" xr:uid="{00000000-0005-0000-0000-000030200000}"/>
    <cellStyle name="Normal 37 3 2 3" xfId="8336" xr:uid="{00000000-0005-0000-0000-000031200000}"/>
    <cellStyle name="Normal 37 3 2 4" xfId="11537" xr:uid="{00000000-0005-0000-0000-000032200000}"/>
    <cellStyle name="Normal 37 3 2 5" xfId="13144" xr:uid="{00000000-0005-0000-0000-000033200000}"/>
    <cellStyle name="Normal 37 3 3" xfId="3088" xr:uid="{00000000-0005-0000-0000-000034200000}"/>
    <cellStyle name="Normal 37 3 3 2" xfId="9932" xr:uid="{00000000-0005-0000-0000-000035200000}"/>
    <cellStyle name="Normal 37 3 3 3" xfId="8337" xr:uid="{00000000-0005-0000-0000-000036200000}"/>
    <cellStyle name="Normal 37 3 3 4" xfId="11538" xr:uid="{00000000-0005-0000-0000-000037200000}"/>
    <cellStyle name="Normal 37 3 3 5" xfId="13145" xr:uid="{00000000-0005-0000-0000-000038200000}"/>
    <cellStyle name="Normal 37 3 4" xfId="3089" xr:uid="{00000000-0005-0000-0000-000039200000}"/>
    <cellStyle name="Normal 37 3 4 2" xfId="9933" xr:uid="{00000000-0005-0000-0000-00003A200000}"/>
    <cellStyle name="Normal 37 3 4 3" xfId="8338" xr:uid="{00000000-0005-0000-0000-00003B200000}"/>
    <cellStyle name="Normal 37 3 4 4" xfId="11539" xr:uid="{00000000-0005-0000-0000-00003C200000}"/>
    <cellStyle name="Normal 37 3 4 5" xfId="13146" xr:uid="{00000000-0005-0000-0000-00003D200000}"/>
    <cellStyle name="Normal 37 3 5" xfId="9930" xr:uid="{00000000-0005-0000-0000-00003E200000}"/>
    <cellStyle name="Normal 37 3 6" xfId="8335" xr:uid="{00000000-0005-0000-0000-00003F200000}"/>
    <cellStyle name="Normal 37 3 7" xfId="11536" xr:uid="{00000000-0005-0000-0000-000040200000}"/>
    <cellStyle name="Normal 37 3 8" xfId="13143" xr:uid="{00000000-0005-0000-0000-000041200000}"/>
    <cellStyle name="Normal 37 4" xfId="3090" xr:uid="{00000000-0005-0000-0000-000042200000}"/>
    <cellStyle name="Normal 37 4 2" xfId="19266" xr:uid="{B3159716-BE89-4E1C-8E98-13E2E466D410}"/>
    <cellStyle name="Normal 37 5" xfId="19265" xr:uid="{5CD14707-422F-449D-9852-9922D6912E4C}"/>
    <cellStyle name="Normal 37 6" xfId="15488" xr:uid="{36A79ABF-A532-412B-805C-E80FC5D2B2E8}"/>
    <cellStyle name="Normal 38" xfId="3091" xr:uid="{00000000-0005-0000-0000-000043200000}"/>
    <cellStyle name="Normal 38 2" xfId="3092" xr:uid="{00000000-0005-0000-0000-000044200000}"/>
    <cellStyle name="Normal 38 2 10" xfId="13147" xr:uid="{00000000-0005-0000-0000-000045200000}"/>
    <cellStyle name="Normal 38 2 2" xfId="3093" xr:uid="{00000000-0005-0000-0000-000046200000}"/>
    <cellStyle name="Normal 38 2 2 2" xfId="3094" xr:uid="{00000000-0005-0000-0000-000047200000}"/>
    <cellStyle name="Normal 38 2 2 2 2" xfId="9936" xr:uid="{00000000-0005-0000-0000-000048200000}"/>
    <cellStyle name="Normal 38 2 2 2 3" xfId="8341" xr:uid="{00000000-0005-0000-0000-000049200000}"/>
    <cellStyle name="Normal 38 2 2 2 4" xfId="11542" xr:uid="{00000000-0005-0000-0000-00004A200000}"/>
    <cellStyle name="Normal 38 2 2 2 5" xfId="13149" xr:uid="{00000000-0005-0000-0000-00004B200000}"/>
    <cellStyle name="Normal 38 2 2 3" xfId="3095" xr:uid="{00000000-0005-0000-0000-00004C200000}"/>
    <cellStyle name="Normal 38 2 2 3 2" xfId="9937" xr:uid="{00000000-0005-0000-0000-00004D200000}"/>
    <cellStyle name="Normal 38 2 2 3 3" xfId="8342" xr:uid="{00000000-0005-0000-0000-00004E200000}"/>
    <cellStyle name="Normal 38 2 2 3 4" xfId="11543" xr:uid="{00000000-0005-0000-0000-00004F200000}"/>
    <cellStyle name="Normal 38 2 2 3 5" xfId="13150" xr:uid="{00000000-0005-0000-0000-000050200000}"/>
    <cellStyle name="Normal 38 2 2 4" xfId="3096" xr:uid="{00000000-0005-0000-0000-000051200000}"/>
    <cellStyle name="Normal 38 2 2 4 2" xfId="9938" xr:uid="{00000000-0005-0000-0000-000052200000}"/>
    <cellStyle name="Normal 38 2 2 4 3" xfId="8343" xr:uid="{00000000-0005-0000-0000-000053200000}"/>
    <cellStyle name="Normal 38 2 2 4 4" xfId="11544" xr:uid="{00000000-0005-0000-0000-000054200000}"/>
    <cellStyle name="Normal 38 2 2 4 5" xfId="13151" xr:uid="{00000000-0005-0000-0000-000055200000}"/>
    <cellStyle name="Normal 38 2 2 5" xfId="9935" xr:uid="{00000000-0005-0000-0000-000056200000}"/>
    <cellStyle name="Normal 38 2 2 6" xfId="8340" xr:uid="{00000000-0005-0000-0000-000057200000}"/>
    <cellStyle name="Normal 38 2 2 7" xfId="11541" xr:uid="{00000000-0005-0000-0000-000058200000}"/>
    <cellStyle name="Normal 38 2 2 8" xfId="13148" xr:uid="{00000000-0005-0000-0000-000059200000}"/>
    <cellStyle name="Normal 38 2 3" xfId="3097" xr:uid="{00000000-0005-0000-0000-00005A200000}"/>
    <cellStyle name="Normal 38 2 3 2" xfId="3098" xr:uid="{00000000-0005-0000-0000-00005B200000}"/>
    <cellStyle name="Normal 38 2 3 2 2" xfId="9940" xr:uid="{00000000-0005-0000-0000-00005C200000}"/>
    <cellStyle name="Normal 38 2 3 2 3" xfId="8345" xr:uid="{00000000-0005-0000-0000-00005D200000}"/>
    <cellStyle name="Normal 38 2 3 2 4" xfId="11546" xr:uid="{00000000-0005-0000-0000-00005E200000}"/>
    <cellStyle name="Normal 38 2 3 2 5" xfId="13153" xr:uid="{00000000-0005-0000-0000-00005F200000}"/>
    <cellStyle name="Normal 38 2 3 3" xfId="3099" xr:uid="{00000000-0005-0000-0000-000060200000}"/>
    <cellStyle name="Normal 38 2 3 3 2" xfId="9941" xr:uid="{00000000-0005-0000-0000-000061200000}"/>
    <cellStyle name="Normal 38 2 3 3 3" xfId="8346" xr:uid="{00000000-0005-0000-0000-000062200000}"/>
    <cellStyle name="Normal 38 2 3 3 4" xfId="11547" xr:uid="{00000000-0005-0000-0000-000063200000}"/>
    <cellStyle name="Normal 38 2 3 3 5" xfId="13154" xr:uid="{00000000-0005-0000-0000-000064200000}"/>
    <cellStyle name="Normal 38 2 3 4" xfId="3100" xr:uid="{00000000-0005-0000-0000-000065200000}"/>
    <cellStyle name="Normal 38 2 3 4 2" xfId="9942" xr:uid="{00000000-0005-0000-0000-000066200000}"/>
    <cellStyle name="Normal 38 2 3 4 3" xfId="8347" xr:uid="{00000000-0005-0000-0000-000067200000}"/>
    <cellStyle name="Normal 38 2 3 4 4" xfId="11548" xr:uid="{00000000-0005-0000-0000-000068200000}"/>
    <cellStyle name="Normal 38 2 3 4 5" xfId="13155" xr:uid="{00000000-0005-0000-0000-000069200000}"/>
    <cellStyle name="Normal 38 2 3 5" xfId="9939" xr:uid="{00000000-0005-0000-0000-00006A200000}"/>
    <cellStyle name="Normal 38 2 3 6" xfId="8344" xr:uid="{00000000-0005-0000-0000-00006B200000}"/>
    <cellStyle name="Normal 38 2 3 7" xfId="11545" xr:uid="{00000000-0005-0000-0000-00006C200000}"/>
    <cellStyle name="Normal 38 2 3 8" xfId="13152" xr:uid="{00000000-0005-0000-0000-00006D200000}"/>
    <cellStyle name="Normal 38 2 4" xfId="3101" xr:uid="{00000000-0005-0000-0000-00006E200000}"/>
    <cellStyle name="Normal 38 2 4 2" xfId="9943" xr:uid="{00000000-0005-0000-0000-00006F200000}"/>
    <cellStyle name="Normal 38 2 4 3" xfId="8348" xr:uid="{00000000-0005-0000-0000-000070200000}"/>
    <cellStyle name="Normal 38 2 4 4" xfId="11549" xr:uid="{00000000-0005-0000-0000-000071200000}"/>
    <cellStyle name="Normal 38 2 4 5" xfId="13156" xr:uid="{00000000-0005-0000-0000-000072200000}"/>
    <cellStyle name="Normal 38 2 5" xfId="3102" xr:uid="{00000000-0005-0000-0000-000073200000}"/>
    <cellStyle name="Normal 38 2 5 2" xfId="9944" xr:uid="{00000000-0005-0000-0000-000074200000}"/>
    <cellStyle name="Normal 38 2 5 3" xfId="8349" xr:uid="{00000000-0005-0000-0000-000075200000}"/>
    <cellStyle name="Normal 38 2 5 4" xfId="11550" xr:uid="{00000000-0005-0000-0000-000076200000}"/>
    <cellStyle name="Normal 38 2 5 5" xfId="13157" xr:uid="{00000000-0005-0000-0000-000077200000}"/>
    <cellStyle name="Normal 38 2 6" xfId="3103" xr:uid="{00000000-0005-0000-0000-000078200000}"/>
    <cellStyle name="Normal 38 2 6 2" xfId="9945" xr:uid="{00000000-0005-0000-0000-000079200000}"/>
    <cellStyle name="Normal 38 2 6 3" xfId="8350" xr:uid="{00000000-0005-0000-0000-00007A200000}"/>
    <cellStyle name="Normal 38 2 6 4" xfId="11551" xr:uid="{00000000-0005-0000-0000-00007B200000}"/>
    <cellStyle name="Normal 38 2 6 5" xfId="13158" xr:uid="{00000000-0005-0000-0000-00007C200000}"/>
    <cellStyle name="Normal 38 2 7" xfId="9934" xr:uid="{00000000-0005-0000-0000-00007D200000}"/>
    <cellStyle name="Normal 38 2 8" xfId="8339" xr:uid="{00000000-0005-0000-0000-00007E200000}"/>
    <cellStyle name="Normal 38 2 9" xfId="11540" xr:uid="{00000000-0005-0000-0000-00007F200000}"/>
    <cellStyle name="Normal 38 3" xfId="3104" xr:uid="{00000000-0005-0000-0000-000080200000}"/>
    <cellStyle name="Normal 38 3 2" xfId="3105" xr:uid="{00000000-0005-0000-0000-000081200000}"/>
    <cellStyle name="Normal 38 3 2 2" xfId="9947" xr:uid="{00000000-0005-0000-0000-000082200000}"/>
    <cellStyle name="Normal 38 3 2 3" xfId="8352" xr:uid="{00000000-0005-0000-0000-000083200000}"/>
    <cellStyle name="Normal 38 3 2 4" xfId="11553" xr:uid="{00000000-0005-0000-0000-000084200000}"/>
    <cellStyle name="Normal 38 3 2 5" xfId="13160" xr:uid="{00000000-0005-0000-0000-000085200000}"/>
    <cellStyle name="Normal 38 3 3" xfId="3106" xr:uid="{00000000-0005-0000-0000-000086200000}"/>
    <cellStyle name="Normal 38 3 3 2" xfId="9948" xr:uid="{00000000-0005-0000-0000-000087200000}"/>
    <cellStyle name="Normal 38 3 3 3" xfId="8353" xr:uid="{00000000-0005-0000-0000-000088200000}"/>
    <cellStyle name="Normal 38 3 3 4" xfId="11554" xr:uid="{00000000-0005-0000-0000-000089200000}"/>
    <cellStyle name="Normal 38 3 3 5" xfId="13161" xr:uid="{00000000-0005-0000-0000-00008A200000}"/>
    <cellStyle name="Normal 38 3 4" xfId="3107" xr:uid="{00000000-0005-0000-0000-00008B200000}"/>
    <cellStyle name="Normal 38 3 4 2" xfId="9949" xr:uid="{00000000-0005-0000-0000-00008C200000}"/>
    <cellStyle name="Normal 38 3 4 3" xfId="8354" xr:uid="{00000000-0005-0000-0000-00008D200000}"/>
    <cellStyle name="Normal 38 3 4 4" xfId="11555" xr:uid="{00000000-0005-0000-0000-00008E200000}"/>
    <cellStyle name="Normal 38 3 4 5" xfId="13162" xr:uid="{00000000-0005-0000-0000-00008F200000}"/>
    <cellStyle name="Normal 38 3 5" xfId="9946" xr:uid="{00000000-0005-0000-0000-000090200000}"/>
    <cellStyle name="Normal 38 3 6" xfId="8351" xr:uid="{00000000-0005-0000-0000-000091200000}"/>
    <cellStyle name="Normal 38 3 7" xfId="11552" xr:uid="{00000000-0005-0000-0000-000092200000}"/>
    <cellStyle name="Normal 38 3 8" xfId="13159" xr:uid="{00000000-0005-0000-0000-000093200000}"/>
    <cellStyle name="Normal 38 4" xfId="3108" xr:uid="{00000000-0005-0000-0000-000094200000}"/>
    <cellStyle name="Normal 38 4 2" xfId="19268" xr:uid="{161B730E-DB96-4A2C-92D2-56D56B80509F}"/>
    <cellStyle name="Normal 38 5" xfId="19267" xr:uid="{B8A00935-D698-4662-8F6E-71BF8BAC02DE}"/>
    <cellStyle name="Normal 38 6" xfId="15489" xr:uid="{5F69F34F-47F8-486C-84D0-B29D2D26A2D0}"/>
    <cellStyle name="Normal 39" xfId="3109" xr:uid="{00000000-0005-0000-0000-000095200000}"/>
    <cellStyle name="Normal 39 2" xfId="3110" xr:uid="{00000000-0005-0000-0000-000096200000}"/>
    <cellStyle name="Normal 39 2 10" xfId="13163" xr:uid="{00000000-0005-0000-0000-000097200000}"/>
    <cellStyle name="Normal 39 2 2" xfId="3111" xr:uid="{00000000-0005-0000-0000-000098200000}"/>
    <cellStyle name="Normal 39 2 2 2" xfId="3112" xr:uid="{00000000-0005-0000-0000-000099200000}"/>
    <cellStyle name="Normal 39 2 2 2 2" xfId="9952" xr:uid="{00000000-0005-0000-0000-00009A200000}"/>
    <cellStyle name="Normal 39 2 2 2 3" xfId="8357" xr:uid="{00000000-0005-0000-0000-00009B200000}"/>
    <cellStyle name="Normal 39 2 2 2 4" xfId="11558" xr:uid="{00000000-0005-0000-0000-00009C200000}"/>
    <cellStyle name="Normal 39 2 2 2 5" xfId="13165" xr:uid="{00000000-0005-0000-0000-00009D200000}"/>
    <cellStyle name="Normal 39 2 2 3" xfId="3113" xr:uid="{00000000-0005-0000-0000-00009E200000}"/>
    <cellStyle name="Normal 39 2 2 3 2" xfId="9953" xr:uid="{00000000-0005-0000-0000-00009F200000}"/>
    <cellStyle name="Normal 39 2 2 3 3" xfId="8358" xr:uid="{00000000-0005-0000-0000-0000A0200000}"/>
    <cellStyle name="Normal 39 2 2 3 4" xfId="11559" xr:uid="{00000000-0005-0000-0000-0000A1200000}"/>
    <cellStyle name="Normal 39 2 2 3 5" xfId="13166" xr:uid="{00000000-0005-0000-0000-0000A2200000}"/>
    <cellStyle name="Normal 39 2 2 4" xfId="3114" xr:uid="{00000000-0005-0000-0000-0000A3200000}"/>
    <cellStyle name="Normal 39 2 2 4 2" xfId="9954" xr:uid="{00000000-0005-0000-0000-0000A4200000}"/>
    <cellStyle name="Normal 39 2 2 4 3" xfId="8359" xr:uid="{00000000-0005-0000-0000-0000A5200000}"/>
    <cellStyle name="Normal 39 2 2 4 4" xfId="11560" xr:uid="{00000000-0005-0000-0000-0000A6200000}"/>
    <cellStyle name="Normal 39 2 2 4 5" xfId="13167" xr:uid="{00000000-0005-0000-0000-0000A7200000}"/>
    <cellStyle name="Normal 39 2 2 5" xfId="9951" xr:uid="{00000000-0005-0000-0000-0000A8200000}"/>
    <cellStyle name="Normal 39 2 2 6" xfId="8356" xr:uid="{00000000-0005-0000-0000-0000A9200000}"/>
    <cellStyle name="Normal 39 2 2 7" xfId="11557" xr:uid="{00000000-0005-0000-0000-0000AA200000}"/>
    <cellStyle name="Normal 39 2 2 8" xfId="13164" xr:uid="{00000000-0005-0000-0000-0000AB200000}"/>
    <cellStyle name="Normal 39 2 3" xfId="3115" xr:uid="{00000000-0005-0000-0000-0000AC200000}"/>
    <cellStyle name="Normal 39 2 3 2" xfId="3116" xr:uid="{00000000-0005-0000-0000-0000AD200000}"/>
    <cellStyle name="Normal 39 2 3 2 2" xfId="9956" xr:uid="{00000000-0005-0000-0000-0000AE200000}"/>
    <cellStyle name="Normal 39 2 3 2 3" xfId="8361" xr:uid="{00000000-0005-0000-0000-0000AF200000}"/>
    <cellStyle name="Normal 39 2 3 2 4" xfId="11562" xr:uid="{00000000-0005-0000-0000-0000B0200000}"/>
    <cellStyle name="Normal 39 2 3 2 5" xfId="13169" xr:uid="{00000000-0005-0000-0000-0000B1200000}"/>
    <cellStyle name="Normal 39 2 3 3" xfId="3117" xr:uid="{00000000-0005-0000-0000-0000B2200000}"/>
    <cellStyle name="Normal 39 2 3 3 2" xfId="9957" xr:uid="{00000000-0005-0000-0000-0000B3200000}"/>
    <cellStyle name="Normal 39 2 3 3 3" xfId="8362" xr:uid="{00000000-0005-0000-0000-0000B4200000}"/>
    <cellStyle name="Normal 39 2 3 3 4" xfId="11563" xr:uid="{00000000-0005-0000-0000-0000B5200000}"/>
    <cellStyle name="Normal 39 2 3 3 5" xfId="13170" xr:uid="{00000000-0005-0000-0000-0000B6200000}"/>
    <cellStyle name="Normal 39 2 3 4" xfId="3118" xr:uid="{00000000-0005-0000-0000-0000B7200000}"/>
    <cellStyle name="Normal 39 2 3 4 2" xfId="9958" xr:uid="{00000000-0005-0000-0000-0000B8200000}"/>
    <cellStyle name="Normal 39 2 3 4 3" xfId="8363" xr:uid="{00000000-0005-0000-0000-0000B9200000}"/>
    <cellStyle name="Normal 39 2 3 4 4" xfId="11564" xr:uid="{00000000-0005-0000-0000-0000BA200000}"/>
    <cellStyle name="Normal 39 2 3 4 5" xfId="13171" xr:uid="{00000000-0005-0000-0000-0000BB200000}"/>
    <cellStyle name="Normal 39 2 3 5" xfId="9955" xr:uid="{00000000-0005-0000-0000-0000BC200000}"/>
    <cellStyle name="Normal 39 2 3 6" xfId="8360" xr:uid="{00000000-0005-0000-0000-0000BD200000}"/>
    <cellStyle name="Normal 39 2 3 7" xfId="11561" xr:uid="{00000000-0005-0000-0000-0000BE200000}"/>
    <cellStyle name="Normal 39 2 3 8" xfId="13168" xr:uid="{00000000-0005-0000-0000-0000BF200000}"/>
    <cellStyle name="Normal 39 2 4" xfId="3119" xr:uid="{00000000-0005-0000-0000-0000C0200000}"/>
    <cellStyle name="Normal 39 2 4 2" xfId="9959" xr:uid="{00000000-0005-0000-0000-0000C1200000}"/>
    <cellStyle name="Normal 39 2 4 3" xfId="8364" xr:uid="{00000000-0005-0000-0000-0000C2200000}"/>
    <cellStyle name="Normal 39 2 4 4" xfId="11565" xr:uid="{00000000-0005-0000-0000-0000C3200000}"/>
    <cellStyle name="Normal 39 2 4 5" xfId="13172" xr:uid="{00000000-0005-0000-0000-0000C4200000}"/>
    <cellStyle name="Normal 39 2 5" xfId="3120" xr:uid="{00000000-0005-0000-0000-0000C5200000}"/>
    <cellStyle name="Normal 39 2 5 2" xfId="9960" xr:uid="{00000000-0005-0000-0000-0000C6200000}"/>
    <cellStyle name="Normal 39 2 5 3" xfId="8365" xr:uid="{00000000-0005-0000-0000-0000C7200000}"/>
    <cellStyle name="Normal 39 2 5 4" xfId="11566" xr:uid="{00000000-0005-0000-0000-0000C8200000}"/>
    <cellStyle name="Normal 39 2 5 5" xfId="13173" xr:uid="{00000000-0005-0000-0000-0000C9200000}"/>
    <cellStyle name="Normal 39 2 6" xfId="3121" xr:uid="{00000000-0005-0000-0000-0000CA200000}"/>
    <cellStyle name="Normal 39 2 6 2" xfId="9961" xr:uid="{00000000-0005-0000-0000-0000CB200000}"/>
    <cellStyle name="Normal 39 2 6 3" xfId="8366" xr:uid="{00000000-0005-0000-0000-0000CC200000}"/>
    <cellStyle name="Normal 39 2 6 4" xfId="11567" xr:uid="{00000000-0005-0000-0000-0000CD200000}"/>
    <cellStyle name="Normal 39 2 6 5" xfId="13174" xr:uid="{00000000-0005-0000-0000-0000CE200000}"/>
    <cellStyle name="Normal 39 2 7" xfId="9950" xr:uid="{00000000-0005-0000-0000-0000CF200000}"/>
    <cellStyle name="Normal 39 2 8" xfId="8355" xr:uid="{00000000-0005-0000-0000-0000D0200000}"/>
    <cellStyle name="Normal 39 2 9" xfId="11556" xr:uid="{00000000-0005-0000-0000-0000D1200000}"/>
    <cellStyle name="Normal 39 3" xfId="3122" xr:uid="{00000000-0005-0000-0000-0000D2200000}"/>
    <cellStyle name="Normal 39 3 2" xfId="3123" xr:uid="{00000000-0005-0000-0000-0000D3200000}"/>
    <cellStyle name="Normal 39 3 2 2" xfId="9963" xr:uid="{00000000-0005-0000-0000-0000D4200000}"/>
    <cellStyle name="Normal 39 3 2 3" xfId="8368" xr:uid="{00000000-0005-0000-0000-0000D5200000}"/>
    <cellStyle name="Normal 39 3 2 4" xfId="11569" xr:uid="{00000000-0005-0000-0000-0000D6200000}"/>
    <cellStyle name="Normal 39 3 2 5" xfId="13176" xr:uid="{00000000-0005-0000-0000-0000D7200000}"/>
    <cellStyle name="Normal 39 3 3" xfId="3124" xr:uid="{00000000-0005-0000-0000-0000D8200000}"/>
    <cellStyle name="Normal 39 3 3 2" xfId="9964" xr:uid="{00000000-0005-0000-0000-0000D9200000}"/>
    <cellStyle name="Normal 39 3 3 3" xfId="8369" xr:uid="{00000000-0005-0000-0000-0000DA200000}"/>
    <cellStyle name="Normal 39 3 3 4" xfId="11570" xr:uid="{00000000-0005-0000-0000-0000DB200000}"/>
    <cellStyle name="Normal 39 3 3 5" xfId="13177" xr:uid="{00000000-0005-0000-0000-0000DC200000}"/>
    <cellStyle name="Normal 39 3 4" xfId="3125" xr:uid="{00000000-0005-0000-0000-0000DD200000}"/>
    <cellStyle name="Normal 39 3 4 2" xfId="9965" xr:uid="{00000000-0005-0000-0000-0000DE200000}"/>
    <cellStyle name="Normal 39 3 4 3" xfId="8370" xr:uid="{00000000-0005-0000-0000-0000DF200000}"/>
    <cellStyle name="Normal 39 3 4 4" xfId="11571" xr:uid="{00000000-0005-0000-0000-0000E0200000}"/>
    <cellStyle name="Normal 39 3 4 5" xfId="13178" xr:uid="{00000000-0005-0000-0000-0000E1200000}"/>
    <cellStyle name="Normal 39 3 5" xfId="9962" xr:uid="{00000000-0005-0000-0000-0000E2200000}"/>
    <cellStyle name="Normal 39 3 6" xfId="8367" xr:uid="{00000000-0005-0000-0000-0000E3200000}"/>
    <cellStyle name="Normal 39 3 7" xfId="11568" xr:uid="{00000000-0005-0000-0000-0000E4200000}"/>
    <cellStyle name="Normal 39 3 8" xfId="13175" xr:uid="{00000000-0005-0000-0000-0000E5200000}"/>
    <cellStyle name="Normal 39 4" xfId="3126" xr:uid="{00000000-0005-0000-0000-0000E6200000}"/>
    <cellStyle name="Normal 39 4 2" xfId="19269" xr:uid="{1B185235-51A9-4444-9252-9291BD578769}"/>
    <cellStyle name="Normal 39 5" xfId="15490" xr:uid="{81804DE9-7826-439E-9D0D-57C5A21D2D17}"/>
    <cellStyle name="Normal 4" xfId="95" xr:uid="{00000000-0005-0000-0000-0000E7200000}"/>
    <cellStyle name="Normal 4 10" xfId="3127" xr:uid="{00000000-0005-0000-0000-0000E8200000}"/>
    <cellStyle name="Normal 4 10 2" xfId="19272" xr:uid="{03E48604-7D8B-4FBD-9BE5-5C05E3847923}"/>
    <cellStyle name="Normal 4 10 3" xfId="19273" xr:uid="{BCD5C831-D3FA-45E9-9535-740569E96CE7}"/>
    <cellStyle name="Normal 4 10 4" xfId="19271" xr:uid="{76EAD312-F158-427A-A910-7DE4DA106529}"/>
    <cellStyle name="Normal 4 11" xfId="4905" xr:uid="{00000000-0005-0000-0000-0000E9200000}"/>
    <cellStyle name="Normal 4 11 2" xfId="5997" xr:uid="{00000000-0005-0000-0000-0000EA200000}"/>
    <cellStyle name="Normal 4 11 2 2" xfId="19275" xr:uid="{C934C8FC-354E-4FFD-A438-7EDD1C98C765}"/>
    <cellStyle name="Normal 4 11 3" xfId="19276" xr:uid="{FB1FA896-877C-4196-A252-A6D4AD5F6946}"/>
    <cellStyle name="Normal 4 11 4" xfId="19274" xr:uid="{279DB89A-ED09-438A-A5E7-A83070E9F717}"/>
    <cellStyle name="Normal 4 12" xfId="19277" xr:uid="{B80090D8-4F44-42CE-BE96-39EFB85AA33D}"/>
    <cellStyle name="Normal 4 12 2" xfId="19278" xr:uid="{4818C0D0-D047-4527-8C63-F0A37FFB175A}"/>
    <cellStyle name="Normal 4 12 3" xfId="19279" xr:uid="{02E2E307-8564-4680-A9BD-FE6DFBCD6B53}"/>
    <cellStyle name="Normal 4 13" xfId="19280" xr:uid="{449BD56A-1A72-4FD7-9000-ACBD767F4CA5}"/>
    <cellStyle name="Normal 4 13 2" xfId="19281" xr:uid="{A515EFC4-6F37-442B-A789-52E53BFD3F26}"/>
    <cellStyle name="Normal 4 13 3" xfId="19282" xr:uid="{71710DF5-8BFF-4228-8DD6-CCDBAB3DA013}"/>
    <cellStyle name="Normal 4 14" xfId="19283" xr:uid="{6825DB3D-BCCB-4C33-BBA1-06592CDFA428}"/>
    <cellStyle name="Normal 4 15" xfId="19284" xr:uid="{6D7CA700-BA73-4B1C-B5F8-4DC11CC52E9D}"/>
    <cellStyle name="Normal 4 16" xfId="19270" xr:uid="{1B85EBC9-6643-4B10-A532-56DE0CB01791}"/>
    <cellStyle name="Normal 4 17" xfId="15362" xr:uid="{4809AA88-1202-4D1D-B31E-F1748A712684}"/>
    <cellStyle name="Normal 4 2" xfId="128" xr:uid="{00000000-0005-0000-0000-0000EB200000}"/>
    <cellStyle name="Normal 4 2 2" xfId="3128" xr:uid="{00000000-0005-0000-0000-0000EC200000}"/>
    <cellStyle name="Normal 4 2 2 2" xfId="3129" xr:uid="{00000000-0005-0000-0000-0000ED200000}"/>
    <cellStyle name="Normal 4 2 2 2 2" xfId="19287" xr:uid="{4D75329D-18AA-4FD9-8D7A-734D75930167}"/>
    <cellStyle name="Normal 4 2 2 3" xfId="19286" xr:uid="{1174D5B2-D1F4-496F-92C2-C27CDEFD540B}"/>
    <cellStyle name="Normal 4 2 3" xfId="3130" xr:uid="{00000000-0005-0000-0000-0000EE200000}"/>
    <cellStyle name="Normal 4 2 3 2" xfId="3131" xr:uid="{00000000-0005-0000-0000-0000EF200000}"/>
    <cellStyle name="Normal 4 2 3 2 2" xfId="3132" xr:uid="{00000000-0005-0000-0000-0000F0200000}"/>
    <cellStyle name="Normal 4 2 3 2 2 2" xfId="3133" xr:uid="{00000000-0005-0000-0000-0000F1200000}"/>
    <cellStyle name="Normal 4 2 3 2 2 3" xfId="3134" xr:uid="{00000000-0005-0000-0000-0000F2200000}"/>
    <cellStyle name="Normal 4 2 3 2 2 4" xfId="3135" xr:uid="{00000000-0005-0000-0000-0000F3200000}"/>
    <cellStyle name="Normal 4 2 3 2 3" xfId="3136" xr:uid="{00000000-0005-0000-0000-0000F4200000}"/>
    <cellStyle name="Normal 4 2 3 2 4" xfId="3137" xr:uid="{00000000-0005-0000-0000-0000F5200000}"/>
    <cellStyle name="Normal 4 2 3 3" xfId="3138" xr:uid="{00000000-0005-0000-0000-0000F6200000}"/>
    <cellStyle name="Normal 4 2 3 4" xfId="3139" xr:uid="{00000000-0005-0000-0000-0000F7200000}"/>
    <cellStyle name="Normal 4 2 3 5" xfId="3140" xr:uid="{00000000-0005-0000-0000-0000F8200000}"/>
    <cellStyle name="Normal 4 2 3 6" xfId="3141" xr:uid="{00000000-0005-0000-0000-0000F9200000}"/>
    <cellStyle name="Normal 4 2 3 7" xfId="3142" xr:uid="{00000000-0005-0000-0000-0000FA200000}"/>
    <cellStyle name="Normal 4 2 3 8" xfId="19288" xr:uid="{ACF54AD4-45C3-4E30-B72A-1256C9AFE695}"/>
    <cellStyle name="Normal 4 2 4" xfId="3143" xr:uid="{00000000-0005-0000-0000-0000FB200000}"/>
    <cellStyle name="Normal 4 2 4 2" xfId="3144" xr:uid="{00000000-0005-0000-0000-0000FC200000}"/>
    <cellStyle name="Normal 4 2 4 3" xfId="3145" xr:uid="{00000000-0005-0000-0000-0000FD200000}"/>
    <cellStyle name="Normal 4 2 4 4" xfId="3146" xr:uid="{00000000-0005-0000-0000-0000FE200000}"/>
    <cellStyle name="Normal 4 2 4 5" xfId="19289" xr:uid="{A62741F4-D310-4482-9252-B8BC13A8F192}"/>
    <cellStyle name="Normal 4 2 5" xfId="3147" xr:uid="{00000000-0005-0000-0000-0000FF200000}"/>
    <cellStyle name="Normal 4 2 5 2" xfId="3148" xr:uid="{00000000-0005-0000-0000-000000210000}"/>
    <cellStyle name="Normal 4 2 5 3" xfId="3149" xr:uid="{00000000-0005-0000-0000-000001210000}"/>
    <cellStyle name="Normal 4 2 5 4" xfId="3150" xr:uid="{00000000-0005-0000-0000-000002210000}"/>
    <cellStyle name="Normal 4 2 6" xfId="5071" xr:uid="{00000000-0005-0000-0000-000003210000}"/>
    <cellStyle name="Normal 4 2 7" xfId="19285" xr:uid="{1789322E-6B6E-431A-AE45-BFD9D772E065}"/>
    <cellStyle name="Normal 4 3" xfId="3151" xr:uid="{00000000-0005-0000-0000-000004210000}"/>
    <cellStyle name="Normal 4 3 10" xfId="13179" xr:uid="{00000000-0005-0000-0000-000005210000}"/>
    <cellStyle name="Normal 4 3 2" xfId="3152" xr:uid="{00000000-0005-0000-0000-000006210000}"/>
    <cellStyle name="Normal 4 3 2 2" xfId="3153" xr:uid="{00000000-0005-0000-0000-000007210000}"/>
    <cellStyle name="Normal 4 3 2 2 2" xfId="9968" xr:uid="{00000000-0005-0000-0000-000008210000}"/>
    <cellStyle name="Normal 4 3 2 2 3" xfId="8373" xr:uid="{00000000-0005-0000-0000-000009210000}"/>
    <cellStyle name="Normal 4 3 2 2 4" xfId="11574" xr:uid="{00000000-0005-0000-0000-00000A210000}"/>
    <cellStyle name="Normal 4 3 2 2 5" xfId="13181" xr:uid="{00000000-0005-0000-0000-00000B210000}"/>
    <cellStyle name="Normal 4 3 2 3" xfId="3154" xr:uid="{00000000-0005-0000-0000-00000C210000}"/>
    <cellStyle name="Normal 4 3 2 3 2" xfId="9969" xr:uid="{00000000-0005-0000-0000-00000D210000}"/>
    <cellStyle name="Normal 4 3 2 3 3" xfId="8374" xr:uid="{00000000-0005-0000-0000-00000E210000}"/>
    <cellStyle name="Normal 4 3 2 3 4" xfId="11575" xr:uid="{00000000-0005-0000-0000-00000F210000}"/>
    <cellStyle name="Normal 4 3 2 3 5" xfId="13182" xr:uid="{00000000-0005-0000-0000-000010210000}"/>
    <cellStyle name="Normal 4 3 2 4" xfId="3155" xr:uid="{00000000-0005-0000-0000-000011210000}"/>
    <cellStyle name="Normal 4 3 2 4 2" xfId="9970" xr:uid="{00000000-0005-0000-0000-000012210000}"/>
    <cellStyle name="Normal 4 3 2 4 3" xfId="8375" xr:uid="{00000000-0005-0000-0000-000013210000}"/>
    <cellStyle name="Normal 4 3 2 4 4" xfId="11576" xr:uid="{00000000-0005-0000-0000-000014210000}"/>
    <cellStyle name="Normal 4 3 2 4 5" xfId="13183" xr:uid="{00000000-0005-0000-0000-000015210000}"/>
    <cellStyle name="Normal 4 3 2 5" xfId="9967" xr:uid="{00000000-0005-0000-0000-000016210000}"/>
    <cellStyle name="Normal 4 3 2 6" xfId="8372" xr:uid="{00000000-0005-0000-0000-000017210000}"/>
    <cellStyle name="Normal 4 3 2 7" xfId="11573" xr:uid="{00000000-0005-0000-0000-000018210000}"/>
    <cellStyle name="Normal 4 3 2 8" xfId="13180" xr:uid="{00000000-0005-0000-0000-000019210000}"/>
    <cellStyle name="Normal 4 3 3" xfId="3156" xr:uid="{00000000-0005-0000-0000-00001A210000}"/>
    <cellStyle name="Normal 4 3 3 2" xfId="3157" xr:uid="{00000000-0005-0000-0000-00001B210000}"/>
    <cellStyle name="Normal 4 3 3 2 2" xfId="9972" xr:uid="{00000000-0005-0000-0000-00001C210000}"/>
    <cellStyle name="Normal 4 3 3 2 3" xfId="8377" xr:uid="{00000000-0005-0000-0000-00001D210000}"/>
    <cellStyle name="Normal 4 3 3 2 4" xfId="11578" xr:uid="{00000000-0005-0000-0000-00001E210000}"/>
    <cellStyle name="Normal 4 3 3 2 5" xfId="13185" xr:uid="{00000000-0005-0000-0000-00001F210000}"/>
    <cellStyle name="Normal 4 3 3 3" xfId="3158" xr:uid="{00000000-0005-0000-0000-000020210000}"/>
    <cellStyle name="Normal 4 3 3 3 2" xfId="9973" xr:uid="{00000000-0005-0000-0000-000021210000}"/>
    <cellStyle name="Normal 4 3 3 3 3" xfId="8378" xr:uid="{00000000-0005-0000-0000-000022210000}"/>
    <cellStyle name="Normal 4 3 3 3 4" xfId="11579" xr:uid="{00000000-0005-0000-0000-000023210000}"/>
    <cellStyle name="Normal 4 3 3 3 5" xfId="13186" xr:uid="{00000000-0005-0000-0000-000024210000}"/>
    <cellStyle name="Normal 4 3 3 4" xfId="3159" xr:uid="{00000000-0005-0000-0000-000025210000}"/>
    <cellStyle name="Normal 4 3 3 4 2" xfId="9974" xr:uid="{00000000-0005-0000-0000-000026210000}"/>
    <cellStyle name="Normal 4 3 3 4 3" xfId="8379" xr:uid="{00000000-0005-0000-0000-000027210000}"/>
    <cellStyle name="Normal 4 3 3 4 4" xfId="11580" xr:uid="{00000000-0005-0000-0000-000028210000}"/>
    <cellStyle name="Normal 4 3 3 4 5" xfId="13187" xr:uid="{00000000-0005-0000-0000-000029210000}"/>
    <cellStyle name="Normal 4 3 3 5" xfId="9971" xr:uid="{00000000-0005-0000-0000-00002A210000}"/>
    <cellStyle name="Normal 4 3 3 6" xfId="8376" xr:uid="{00000000-0005-0000-0000-00002B210000}"/>
    <cellStyle name="Normal 4 3 3 7" xfId="11577" xr:uid="{00000000-0005-0000-0000-00002C210000}"/>
    <cellStyle name="Normal 4 3 3 8" xfId="13184" xr:uid="{00000000-0005-0000-0000-00002D210000}"/>
    <cellStyle name="Normal 4 3 4" xfId="3160" xr:uid="{00000000-0005-0000-0000-00002E210000}"/>
    <cellStyle name="Normal 4 3 4 2" xfId="9975" xr:uid="{00000000-0005-0000-0000-00002F210000}"/>
    <cellStyle name="Normal 4 3 4 3" xfId="8380" xr:uid="{00000000-0005-0000-0000-000030210000}"/>
    <cellStyle name="Normal 4 3 4 4" xfId="11581" xr:uid="{00000000-0005-0000-0000-000031210000}"/>
    <cellStyle name="Normal 4 3 4 5" xfId="13188" xr:uid="{00000000-0005-0000-0000-000032210000}"/>
    <cellStyle name="Normal 4 3 5" xfId="3161" xr:uid="{00000000-0005-0000-0000-000033210000}"/>
    <cellStyle name="Normal 4 3 5 2" xfId="9976" xr:uid="{00000000-0005-0000-0000-000034210000}"/>
    <cellStyle name="Normal 4 3 5 3" xfId="8381" xr:uid="{00000000-0005-0000-0000-000035210000}"/>
    <cellStyle name="Normal 4 3 5 4" xfId="11582" xr:uid="{00000000-0005-0000-0000-000036210000}"/>
    <cellStyle name="Normal 4 3 5 5" xfId="13189" xr:uid="{00000000-0005-0000-0000-000037210000}"/>
    <cellStyle name="Normal 4 3 6" xfId="3162" xr:uid="{00000000-0005-0000-0000-000038210000}"/>
    <cellStyle name="Normal 4 3 6 2" xfId="9977" xr:uid="{00000000-0005-0000-0000-000039210000}"/>
    <cellStyle name="Normal 4 3 6 3" xfId="8382" xr:uid="{00000000-0005-0000-0000-00003A210000}"/>
    <cellStyle name="Normal 4 3 6 4" xfId="11583" xr:uid="{00000000-0005-0000-0000-00003B210000}"/>
    <cellStyle name="Normal 4 3 6 5" xfId="13190" xr:uid="{00000000-0005-0000-0000-00003C210000}"/>
    <cellStyle name="Normal 4 3 7" xfId="5072" xr:uid="{00000000-0005-0000-0000-00003D210000}"/>
    <cellStyle name="Normal 4 3 7 2" xfId="9966" xr:uid="{00000000-0005-0000-0000-00003E210000}"/>
    <cellStyle name="Normal 4 3 8" xfId="8371" xr:uid="{00000000-0005-0000-0000-00003F210000}"/>
    <cellStyle name="Normal 4 3 9" xfId="11572" xr:uid="{00000000-0005-0000-0000-000040210000}"/>
    <cellStyle name="Normal 4 4" xfId="3163" xr:uid="{00000000-0005-0000-0000-000041210000}"/>
    <cellStyle name="Normal 4 4 2" xfId="3164" xr:uid="{00000000-0005-0000-0000-000042210000}"/>
    <cellStyle name="Normal 4 4 2 2" xfId="19291" xr:uid="{D18AACC7-9193-45A6-A554-8A7745E4F7FE}"/>
    <cellStyle name="Normal 4 4 3" xfId="19292" xr:uid="{37255B1A-22D3-4514-BC4C-ECEDD05AC7E7}"/>
    <cellStyle name="Normal 4 4 4" xfId="19293" xr:uid="{FC7A2112-CD63-4E8A-94CB-E426096A9848}"/>
    <cellStyle name="Normal 4 4 5" xfId="19290" xr:uid="{7E5B4535-AFE5-4858-AA4D-61D9AED8FC57}"/>
    <cellStyle name="Normal 4 5" xfId="3165" xr:uid="{00000000-0005-0000-0000-000043210000}"/>
    <cellStyle name="Normal 4 5 2" xfId="3166" xr:uid="{00000000-0005-0000-0000-000044210000}"/>
    <cellStyle name="Normal 4 5 2 2" xfId="19295" xr:uid="{C245A379-D37D-493C-A82E-97F603F693FB}"/>
    <cellStyle name="Normal 4 5 3" xfId="3167" xr:uid="{00000000-0005-0000-0000-000045210000}"/>
    <cellStyle name="Normal 4 5 3 2" xfId="19296" xr:uid="{6A2BA7FA-F4D1-409D-A57E-177BFB09B5EE}"/>
    <cellStyle name="Normal 4 5 4" xfId="3168" xr:uid="{00000000-0005-0000-0000-000046210000}"/>
    <cellStyle name="Normal 4 5 4 2" xfId="19297" xr:uid="{CDC0A795-AA82-461C-857D-D9158807BF1E}"/>
    <cellStyle name="Normal 4 5 5" xfId="19294" xr:uid="{00475D45-CA08-4B24-B1C1-0D69D66C17E1}"/>
    <cellStyle name="Normal 4 6" xfId="3169" xr:uid="{00000000-0005-0000-0000-000047210000}"/>
    <cellStyle name="Normal 4 6 2" xfId="19299" xr:uid="{98A185ED-A9FE-477D-9950-A0CCB9B305D3}"/>
    <cellStyle name="Normal 4 6 2 2" xfId="19300" xr:uid="{CBCB33A5-CBE3-4756-A6AF-22B792CD7AFB}"/>
    <cellStyle name="Normal 4 6 2 3" xfId="19301" xr:uid="{E6537F82-F440-4E6F-B444-233956309DCD}"/>
    <cellStyle name="Normal 4 6 3" xfId="19302" xr:uid="{63616E1C-F41D-49E4-A07C-DF0ADA45A68E}"/>
    <cellStyle name="Normal 4 6 3 2" xfId="19303" xr:uid="{D7862FE0-8A90-4195-A519-C59DDDAB01EB}"/>
    <cellStyle name="Normal 4 6 3 3" xfId="19304" xr:uid="{AEBA9A4B-3CDE-4B91-A215-E94B6F4CDF67}"/>
    <cellStyle name="Normal 4 6 4" xfId="19305" xr:uid="{91D0A9A5-AFE5-4B35-A907-BE8E50ECBE50}"/>
    <cellStyle name="Normal 4 6 5" xfId="19298" xr:uid="{8C6537DC-D5BA-404F-B328-43D61C6DFDCE}"/>
    <cellStyle name="Normal 4 7" xfId="3170" xr:uid="{00000000-0005-0000-0000-000048210000}"/>
    <cellStyle name="Normal 4 7 2" xfId="19307" xr:uid="{904EA62E-912B-4279-AF6C-D9546547E04E}"/>
    <cellStyle name="Normal 4 7 3" xfId="19308" xr:uid="{0BBCBAB2-3614-4E7C-9346-EFE2D8B841DD}"/>
    <cellStyle name="Normal 4 7 4" xfId="19309" xr:uid="{2D643921-5704-4693-A089-D6F4B0C58CF9}"/>
    <cellStyle name="Normal 4 7 5" xfId="19306" xr:uid="{6385E4FB-0225-46B1-B65B-63A76DD0BDA4}"/>
    <cellStyle name="Normal 4 8" xfId="3171" xr:uid="{00000000-0005-0000-0000-000049210000}"/>
    <cellStyle name="Normal 4 8 2" xfId="19311" xr:uid="{48F7A1EA-1E6B-4FDC-B8D0-5EF75C5048E6}"/>
    <cellStyle name="Normal 4 8 3" xfId="19312" xr:uid="{EB5D067A-1F2D-4614-88E0-26C1B13691E7}"/>
    <cellStyle name="Normal 4 8 4" xfId="19310" xr:uid="{0E27BBC0-ECE0-4CA4-AE63-8364B8008198}"/>
    <cellStyle name="Normal 4 9" xfId="3172" xr:uid="{00000000-0005-0000-0000-00004A210000}"/>
    <cellStyle name="Normal 4 9 2" xfId="19314" xr:uid="{CD73CEC6-E9D9-4AD5-A674-5279A9DEEAF3}"/>
    <cellStyle name="Normal 4 9 3" xfId="19315" xr:uid="{F2C109D6-D9A7-4D09-A1CB-9742A033B1CC}"/>
    <cellStyle name="Normal 4 9 4" xfId="19313" xr:uid="{EB8B3D9F-9B8D-4DB5-8437-92724A61EA26}"/>
    <cellStyle name="Normal 40" xfId="3173" xr:uid="{00000000-0005-0000-0000-00004B210000}"/>
    <cellStyle name="Normal 40 2" xfId="3174" xr:uid="{00000000-0005-0000-0000-00004C210000}"/>
    <cellStyle name="Normal 40 2 10" xfId="13191" xr:uid="{00000000-0005-0000-0000-00004D210000}"/>
    <cellStyle name="Normal 40 2 2" xfId="3175" xr:uid="{00000000-0005-0000-0000-00004E210000}"/>
    <cellStyle name="Normal 40 2 2 2" xfId="3176" xr:uid="{00000000-0005-0000-0000-00004F210000}"/>
    <cellStyle name="Normal 40 2 2 2 2" xfId="9980" xr:uid="{00000000-0005-0000-0000-000050210000}"/>
    <cellStyle name="Normal 40 2 2 2 3" xfId="8385" xr:uid="{00000000-0005-0000-0000-000051210000}"/>
    <cellStyle name="Normal 40 2 2 2 4" xfId="11586" xr:uid="{00000000-0005-0000-0000-000052210000}"/>
    <cellStyle name="Normal 40 2 2 2 5" xfId="13193" xr:uid="{00000000-0005-0000-0000-000053210000}"/>
    <cellStyle name="Normal 40 2 2 3" xfId="3177" xr:uid="{00000000-0005-0000-0000-000054210000}"/>
    <cellStyle name="Normal 40 2 2 3 2" xfId="9981" xr:uid="{00000000-0005-0000-0000-000055210000}"/>
    <cellStyle name="Normal 40 2 2 3 3" xfId="8386" xr:uid="{00000000-0005-0000-0000-000056210000}"/>
    <cellStyle name="Normal 40 2 2 3 4" xfId="11587" xr:uid="{00000000-0005-0000-0000-000057210000}"/>
    <cellStyle name="Normal 40 2 2 3 5" xfId="13194" xr:uid="{00000000-0005-0000-0000-000058210000}"/>
    <cellStyle name="Normal 40 2 2 4" xfId="3178" xr:uid="{00000000-0005-0000-0000-000059210000}"/>
    <cellStyle name="Normal 40 2 2 4 2" xfId="9982" xr:uid="{00000000-0005-0000-0000-00005A210000}"/>
    <cellStyle name="Normal 40 2 2 4 3" xfId="8387" xr:uid="{00000000-0005-0000-0000-00005B210000}"/>
    <cellStyle name="Normal 40 2 2 4 4" xfId="11588" xr:uid="{00000000-0005-0000-0000-00005C210000}"/>
    <cellStyle name="Normal 40 2 2 4 5" xfId="13195" xr:uid="{00000000-0005-0000-0000-00005D210000}"/>
    <cellStyle name="Normal 40 2 2 5" xfId="9979" xr:uid="{00000000-0005-0000-0000-00005E210000}"/>
    <cellStyle name="Normal 40 2 2 6" xfId="8384" xr:uid="{00000000-0005-0000-0000-00005F210000}"/>
    <cellStyle name="Normal 40 2 2 7" xfId="11585" xr:uid="{00000000-0005-0000-0000-000060210000}"/>
    <cellStyle name="Normal 40 2 2 8" xfId="13192" xr:uid="{00000000-0005-0000-0000-000061210000}"/>
    <cellStyle name="Normal 40 2 3" xfId="3179" xr:uid="{00000000-0005-0000-0000-000062210000}"/>
    <cellStyle name="Normal 40 2 3 2" xfId="3180" xr:uid="{00000000-0005-0000-0000-000063210000}"/>
    <cellStyle name="Normal 40 2 3 2 2" xfId="9984" xr:uid="{00000000-0005-0000-0000-000064210000}"/>
    <cellStyle name="Normal 40 2 3 2 3" xfId="8389" xr:uid="{00000000-0005-0000-0000-000065210000}"/>
    <cellStyle name="Normal 40 2 3 2 4" xfId="11590" xr:uid="{00000000-0005-0000-0000-000066210000}"/>
    <cellStyle name="Normal 40 2 3 2 5" xfId="13197" xr:uid="{00000000-0005-0000-0000-000067210000}"/>
    <cellStyle name="Normal 40 2 3 3" xfId="3181" xr:uid="{00000000-0005-0000-0000-000068210000}"/>
    <cellStyle name="Normal 40 2 3 3 2" xfId="9985" xr:uid="{00000000-0005-0000-0000-000069210000}"/>
    <cellStyle name="Normal 40 2 3 3 3" xfId="8390" xr:uid="{00000000-0005-0000-0000-00006A210000}"/>
    <cellStyle name="Normal 40 2 3 3 4" xfId="11591" xr:uid="{00000000-0005-0000-0000-00006B210000}"/>
    <cellStyle name="Normal 40 2 3 3 5" xfId="13198" xr:uid="{00000000-0005-0000-0000-00006C210000}"/>
    <cellStyle name="Normal 40 2 3 4" xfId="3182" xr:uid="{00000000-0005-0000-0000-00006D210000}"/>
    <cellStyle name="Normal 40 2 3 4 2" xfId="9986" xr:uid="{00000000-0005-0000-0000-00006E210000}"/>
    <cellStyle name="Normal 40 2 3 4 3" xfId="8391" xr:uid="{00000000-0005-0000-0000-00006F210000}"/>
    <cellStyle name="Normal 40 2 3 4 4" xfId="11592" xr:uid="{00000000-0005-0000-0000-000070210000}"/>
    <cellStyle name="Normal 40 2 3 4 5" xfId="13199" xr:uid="{00000000-0005-0000-0000-000071210000}"/>
    <cellStyle name="Normal 40 2 3 5" xfId="9983" xr:uid="{00000000-0005-0000-0000-000072210000}"/>
    <cellStyle name="Normal 40 2 3 6" xfId="8388" xr:uid="{00000000-0005-0000-0000-000073210000}"/>
    <cellStyle name="Normal 40 2 3 7" xfId="11589" xr:uid="{00000000-0005-0000-0000-000074210000}"/>
    <cellStyle name="Normal 40 2 3 8" xfId="13196" xr:uid="{00000000-0005-0000-0000-000075210000}"/>
    <cellStyle name="Normal 40 2 4" xfId="3183" xr:uid="{00000000-0005-0000-0000-000076210000}"/>
    <cellStyle name="Normal 40 2 4 2" xfId="9987" xr:uid="{00000000-0005-0000-0000-000077210000}"/>
    <cellStyle name="Normal 40 2 4 3" xfId="8392" xr:uid="{00000000-0005-0000-0000-000078210000}"/>
    <cellStyle name="Normal 40 2 4 4" xfId="11593" xr:uid="{00000000-0005-0000-0000-000079210000}"/>
    <cellStyle name="Normal 40 2 4 5" xfId="13200" xr:uid="{00000000-0005-0000-0000-00007A210000}"/>
    <cellStyle name="Normal 40 2 5" xfId="3184" xr:uid="{00000000-0005-0000-0000-00007B210000}"/>
    <cellStyle name="Normal 40 2 5 2" xfId="9988" xr:uid="{00000000-0005-0000-0000-00007C210000}"/>
    <cellStyle name="Normal 40 2 5 3" xfId="8393" xr:uid="{00000000-0005-0000-0000-00007D210000}"/>
    <cellStyle name="Normal 40 2 5 4" xfId="11594" xr:uid="{00000000-0005-0000-0000-00007E210000}"/>
    <cellStyle name="Normal 40 2 5 5" xfId="13201" xr:uid="{00000000-0005-0000-0000-00007F210000}"/>
    <cellStyle name="Normal 40 2 6" xfId="3185" xr:uid="{00000000-0005-0000-0000-000080210000}"/>
    <cellStyle name="Normal 40 2 6 2" xfId="9989" xr:uid="{00000000-0005-0000-0000-000081210000}"/>
    <cellStyle name="Normal 40 2 6 3" xfId="8394" xr:uid="{00000000-0005-0000-0000-000082210000}"/>
    <cellStyle name="Normal 40 2 6 4" xfId="11595" xr:uid="{00000000-0005-0000-0000-000083210000}"/>
    <cellStyle name="Normal 40 2 6 5" xfId="13202" xr:uid="{00000000-0005-0000-0000-000084210000}"/>
    <cellStyle name="Normal 40 2 7" xfId="9978" xr:uid="{00000000-0005-0000-0000-000085210000}"/>
    <cellStyle name="Normal 40 2 8" xfId="8383" xr:uid="{00000000-0005-0000-0000-000086210000}"/>
    <cellStyle name="Normal 40 2 9" xfId="11584" xr:uid="{00000000-0005-0000-0000-000087210000}"/>
    <cellStyle name="Normal 40 3" xfId="3186" xr:uid="{00000000-0005-0000-0000-000088210000}"/>
    <cellStyle name="Normal 40 3 2" xfId="3187" xr:uid="{00000000-0005-0000-0000-000089210000}"/>
    <cellStyle name="Normal 40 3 2 2" xfId="9991" xr:uid="{00000000-0005-0000-0000-00008A210000}"/>
    <cellStyle name="Normal 40 3 2 3" xfId="8396" xr:uid="{00000000-0005-0000-0000-00008B210000}"/>
    <cellStyle name="Normal 40 3 2 4" xfId="11597" xr:uid="{00000000-0005-0000-0000-00008C210000}"/>
    <cellStyle name="Normal 40 3 2 5" xfId="13204" xr:uid="{00000000-0005-0000-0000-00008D210000}"/>
    <cellStyle name="Normal 40 3 3" xfId="3188" xr:uid="{00000000-0005-0000-0000-00008E210000}"/>
    <cellStyle name="Normal 40 3 3 2" xfId="9992" xr:uid="{00000000-0005-0000-0000-00008F210000}"/>
    <cellStyle name="Normal 40 3 3 3" xfId="8397" xr:uid="{00000000-0005-0000-0000-000090210000}"/>
    <cellStyle name="Normal 40 3 3 4" xfId="11598" xr:uid="{00000000-0005-0000-0000-000091210000}"/>
    <cellStyle name="Normal 40 3 3 5" xfId="13205" xr:uid="{00000000-0005-0000-0000-000092210000}"/>
    <cellStyle name="Normal 40 3 4" xfId="3189" xr:uid="{00000000-0005-0000-0000-000093210000}"/>
    <cellStyle name="Normal 40 3 4 2" xfId="9993" xr:uid="{00000000-0005-0000-0000-000094210000}"/>
    <cellStyle name="Normal 40 3 4 3" xfId="8398" xr:uid="{00000000-0005-0000-0000-000095210000}"/>
    <cellStyle name="Normal 40 3 4 4" xfId="11599" xr:uid="{00000000-0005-0000-0000-000096210000}"/>
    <cellStyle name="Normal 40 3 4 5" xfId="13206" xr:uid="{00000000-0005-0000-0000-000097210000}"/>
    <cellStyle name="Normal 40 3 5" xfId="9990" xr:uid="{00000000-0005-0000-0000-000098210000}"/>
    <cellStyle name="Normal 40 3 6" xfId="8395" xr:uid="{00000000-0005-0000-0000-000099210000}"/>
    <cellStyle name="Normal 40 3 7" xfId="11596" xr:uid="{00000000-0005-0000-0000-00009A210000}"/>
    <cellStyle name="Normal 40 3 8" xfId="13203" xr:uid="{00000000-0005-0000-0000-00009B210000}"/>
    <cellStyle name="Normal 40 4" xfId="3190" xr:uid="{00000000-0005-0000-0000-00009C210000}"/>
    <cellStyle name="Normal 40 4 2" xfId="19316" xr:uid="{E95B2BB9-D195-4854-9CB2-46DC1D3F4B61}"/>
    <cellStyle name="Normal 40 5" xfId="15491" xr:uid="{269F603B-6224-4E2B-B47A-A8C4ED8A8791}"/>
    <cellStyle name="Normal 41" xfId="3191" xr:uid="{00000000-0005-0000-0000-00009D210000}"/>
    <cellStyle name="Normal 41 2" xfId="3192" xr:uid="{00000000-0005-0000-0000-00009E210000}"/>
    <cellStyle name="Normal 41 2 10" xfId="13207" xr:uid="{00000000-0005-0000-0000-00009F210000}"/>
    <cellStyle name="Normal 41 2 2" xfId="3193" xr:uid="{00000000-0005-0000-0000-0000A0210000}"/>
    <cellStyle name="Normal 41 2 2 2" xfId="3194" xr:uid="{00000000-0005-0000-0000-0000A1210000}"/>
    <cellStyle name="Normal 41 2 2 2 2" xfId="9996" xr:uid="{00000000-0005-0000-0000-0000A2210000}"/>
    <cellStyle name="Normal 41 2 2 2 3" xfId="8401" xr:uid="{00000000-0005-0000-0000-0000A3210000}"/>
    <cellStyle name="Normal 41 2 2 2 4" xfId="11602" xr:uid="{00000000-0005-0000-0000-0000A4210000}"/>
    <cellStyle name="Normal 41 2 2 2 5" xfId="13209" xr:uid="{00000000-0005-0000-0000-0000A5210000}"/>
    <cellStyle name="Normal 41 2 2 3" xfId="3195" xr:uid="{00000000-0005-0000-0000-0000A6210000}"/>
    <cellStyle name="Normal 41 2 2 3 2" xfId="9997" xr:uid="{00000000-0005-0000-0000-0000A7210000}"/>
    <cellStyle name="Normal 41 2 2 3 3" xfId="8402" xr:uid="{00000000-0005-0000-0000-0000A8210000}"/>
    <cellStyle name="Normal 41 2 2 3 4" xfId="11603" xr:uid="{00000000-0005-0000-0000-0000A9210000}"/>
    <cellStyle name="Normal 41 2 2 3 5" xfId="13210" xr:uid="{00000000-0005-0000-0000-0000AA210000}"/>
    <cellStyle name="Normal 41 2 2 4" xfId="3196" xr:uid="{00000000-0005-0000-0000-0000AB210000}"/>
    <cellStyle name="Normal 41 2 2 4 2" xfId="9998" xr:uid="{00000000-0005-0000-0000-0000AC210000}"/>
    <cellStyle name="Normal 41 2 2 4 3" xfId="8403" xr:uid="{00000000-0005-0000-0000-0000AD210000}"/>
    <cellStyle name="Normal 41 2 2 4 4" xfId="11604" xr:uid="{00000000-0005-0000-0000-0000AE210000}"/>
    <cellStyle name="Normal 41 2 2 4 5" xfId="13211" xr:uid="{00000000-0005-0000-0000-0000AF210000}"/>
    <cellStyle name="Normal 41 2 2 5" xfId="9995" xr:uid="{00000000-0005-0000-0000-0000B0210000}"/>
    <cellStyle name="Normal 41 2 2 6" xfId="8400" xr:uid="{00000000-0005-0000-0000-0000B1210000}"/>
    <cellStyle name="Normal 41 2 2 7" xfId="11601" xr:uid="{00000000-0005-0000-0000-0000B2210000}"/>
    <cellStyle name="Normal 41 2 2 8" xfId="13208" xr:uid="{00000000-0005-0000-0000-0000B3210000}"/>
    <cellStyle name="Normal 41 2 3" xfId="3197" xr:uid="{00000000-0005-0000-0000-0000B4210000}"/>
    <cellStyle name="Normal 41 2 3 2" xfId="3198" xr:uid="{00000000-0005-0000-0000-0000B5210000}"/>
    <cellStyle name="Normal 41 2 3 2 2" xfId="10000" xr:uid="{00000000-0005-0000-0000-0000B6210000}"/>
    <cellStyle name="Normal 41 2 3 2 3" xfId="8405" xr:uid="{00000000-0005-0000-0000-0000B7210000}"/>
    <cellStyle name="Normal 41 2 3 2 4" xfId="11606" xr:uid="{00000000-0005-0000-0000-0000B8210000}"/>
    <cellStyle name="Normal 41 2 3 2 5" xfId="13213" xr:uid="{00000000-0005-0000-0000-0000B9210000}"/>
    <cellStyle name="Normal 41 2 3 3" xfId="3199" xr:uid="{00000000-0005-0000-0000-0000BA210000}"/>
    <cellStyle name="Normal 41 2 3 3 2" xfId="10001" xr:uid="{00000000-0005-0000-0000-0000BB210000}"/>
    <cellStyle name="Normal 41 2 3 3 3" xfId="8406" xr:uid="{00000000-0005-0000-0000-0000BC210000}"/>
    <cellStyle name="Normal 41 2 3 3 4" xfId="11607" xr:uid="{00000000-0005-0000-0000-0000BD210000}"/>
    <cellStyle name="Normal 41 2 3 3 5" xfId="13214" xr:uid="{00000000-0005-0000-0000-0000BE210000}"/>
    <cellStyle name="Normal 41 2 3 4" xfId="3200" xr:uid="{00000000-0005-0000-0000-0000BF210000}"/>
    <cellStyle name="Normal 41 2 3 4 2" xfId="10002" xr:uid="{00000000-0005-0000-0000-0000C0210000}"/>
    <cellStyle name="Normal 41 2 3 4 3" xfId="8407" xr:uid="{00000000-0005-0000-0000-0000C1210000}"/>
    <cellStyle name="Normal 41 2 3 4 4" xfId="11608" xr:uid="{00000000-0005-0000-0000-0000C2210000}"/>
    <cellStyle name="Normal 41 2 3 4 5" xfId="13215" xr:uid="{00000000-0005-0000-0000-0000C3210000}"/>
    <cellStyle name="Normal 41 2 3 5" xfId="9999" xr:uid="{00000000-0005-0000-0000-0000C4210000}"/>
    <cellStyle name="Normal 41 2 3 6" xfId="8404" xr:uid="{00000000-0005-0000-0000-0000C5210000}"/>
    <cellStyle name="Normal 41 2 3 7" xfId="11605" xr:uid="{00000000-0005-0000-0000-0000C6210000}"/>
    <cellStyle name="Normal 41 2 3 8" xfId="13212" xr:uid="{00000000-0005-0000-0000-0000C7210000}"/>
    <cellStyle name="Normal 41 2 4" xfId="3201" xr:uid="{00000000-0005-0000-0000-0000C8210000}"/>
    <cellStyle name="Normal 41 2 4 2" xfId="10003" xr:uid="{00000000-0005-0000-0000-0000C9210000}"/>
    <cellStyle name="Normal 41 2 4 3" xfId="8408" xr:uid="{00000000-0005-0000-0000-0000CA210000}"/>
    <cellStyle name="Normal 41 2 4 4" xfId="11609" xr:uid="{00000000-0005-0000-0000-0000CB210000}"/>
    <cellStyle name="Normal 41 2 4 5" xfId="13216" xr:uid="{00000000-0005-0000-0000-0000CC210000}"/>
    <cellStyle name="Normal 41 2 5" xfId="3202" xr:uid="{00000000-0005-0000-0000-0000CD210000}"/>
    <cellStyle name="Normal 41 2 5 2" xfId="10004" xr:uid="{00000000-0005-0000-0000-0000CE210000}"/>
    <cellStyle name="Normal 41 2 5 3" xfId="8409" xr:uid="{00000000-0005-0000-0000-0000CF210000}"/>
    <cellStyle name="Normal 41 2 5 4" xfId="11610" xr:uid="{00000000-0005-0000-0000-0000D0210000}"/>
    <cellStyle name="Normal 41 2 5 5" xfId="13217" xr:uid="{00000000-0005-0000-0000-0000D1210000}"/>
    <cellStyle name="Normal 41 2 6" xfId="3203" xr:uid="{00000000-0005-0000-0000-0000D2210000}"/>
    <cellStyle name="Normal 41 2 6 2" xfId="10005" xr:uid="{00000000-0005-0000-0000-0000D3210000}"/>
    <cellStyle name="Normal 41 2 6 3" xfId="8410" xr:uid="{00000000-0005-0000-0000-0000D4210000}"/>
    <cellStyle name="Normal 41 2 6 4" xfId="11611" xr:uid="{00000000-0005-0000-0000-0000D5210000}"/>
    <cellStyle name="Normal 41 2 6 5" xfId="13218" xr:uid="{00000000-0005-0000-0000-0000D6210000}"/>
    <cellStyle name="Normal 41 2 7" xfId="9994" xr:uid="{00000000-0005-0000-0000-0000D7210000}"/>
    <cellStyle name="Normal 41 2 8" xfId="8399" xr:uid="{00000000-0005-0000-0000-0000D8210000}"/>
    <cellStyle name="Normal 41 2 9" xfId="11600" xr:uid="{00000000-0005-0000-0000-0000D9210000}"/>
    <cellStyle name="Normal 41 3" xfId="3204" xr:uid="{00000000-0005-0000-0000-0000DA210000}"/>
    <cellStyle name="Normal 41 3 2" xfId="3205" xr:uid="{00000000-0005-0000-0000-0000DB210000}"/>
    <cellStyle name="Normal 41 3 2 2" xfId="10007" xr:uid="{00000000-0005-0000-0000-0000DC210000}"/>
    <cellStyle name="Normal 41 3 2 3" xfId="8412" xr:uid="{00000000-0005-0000-0000-0000DD210000}"/>
    <cellStyle name="Normal 41 3 2 4" xfId="11613" xr:uid="{00000000-0005-0000-0000-0000DE210000}"/>
    <cellStyle name="Normal 41 3 2 5" xfId="13220" xr:uid="{00000000-0005-0000-0000-0000DF210000}"/>
    <cellStyle name="Normal 41 3 3" xfId="3206" xr:uid="{00000000-0005-0000-0000-0000E0210000}"/>
    <cellStyle name="Normal 41 3 3 2" xfId="10008" xr:uid="{00000000-0005-0000-0000-0000E1210000}"/>
    <cellStyle name="Normal 41 3 3 3" xfId="8413" xr:uid="{00000000-0005-0000-0000-0000E2210000}"/>
    <cellStyle name="Normal 41 3 3 4" xfId="11614" xr:uid="{00000000-0005-0000-0000-0000E3210000}"/>
    <cellStyle name="Normal 41 3 3 5" xfId="13221" xr:uid="{00000000-0005-0000-0000-0000E4210000}"/>
    <cellStyle name="Normal 41 3 4" xfId="3207" xr:uid="{00000000-0005-0000-0000-0000E5210000}"/>
    <cellStyle name="Normal 41 3 4 2" xfId="10009" xr:uid="{00000000-0005-0000-0000-0000E6210000}"/>
    <cellStyle name="Normal 41 3 4 3" xfId="8414" xr:uid="{00000000-0005-0000-0000-0000E7210000}"/>
    <cellStyle name="Normal 41 3 4 4" xfId="11615" xr:uid="{00000000-0005-0000-0000-0000E8210000}"/>
    <cellStyle name="Normal 41 3 4 5" xfId="13222" xr:uid="{00000000-0005-0000-0000-0000E9210000}"/>
    <cellStyle name="Normal 41 3 5" xfId="10006" xr:uid="{00000000-0005-0000-0000-0000EA210000}"/>
    <cellStyle name="Normal 41 3 6" xfId="8411" xr:uid="{00000000-0005-0000-0000-0000EB210000}"/>
    <cellStyle name="Normal 41 3 7" xfId="11612" xr:uid="{00000000-0005-0000-0000-0000EC210000}"/>
    <cellStyle name="Normal 41 3 8" xfId="13219" xr:uid="{00000000-0005-0000-0000-0000ED210000}"/>
    <cellStyle name="Normal 41 4" xfId="3208" xr:uid="{00000000-0005-0000-0000-0000EE210000}"/>
    <cellStyle name="Normal 41 5" xfId="15492" xr:uid="{7C5594BE-5DB2-4944-BF7E-C0472BB1A99D}"/>
    <cellStyle name="Normal 42" xfId="3209" xr:uid="{00000000-0005-0000-0000-0000EF210000}"/>
    <cellStyle name="Normal 42 2" xfId="3210" xr:uid="{00000000-0005-0000-0000-0000F0210000}"/>
    <cellStyle name="Normal 42 2 10" xfId="13223" xr:uid="{00000000-0005-0000-0000-0000F1210000}"/>
    <cellStyle name="Normal 42 2 11" xfId="19318" xr:uid="{C5DDC3F8-6059-427D-A09A-7F7D3B9FCE14}"/>
    <cellStyle name="Normal 42 2 2" xfId="3211" xr:uid="{00000000-0005-0000-0000-0000F2210000}"/>
    <cellStyle name="Normal 42 2 2 2" xfId="3212" xr:uid="{00000000-0005-0000-0000-0000F3210000}"/>
    <cellStyle name="Normal 42 2 2 2 2" xfId="10012" xr:uid="{00000000-0005-0000-0000-0000F4210000}"/>
    <cellStyle name="Normal 42 2 2 2 3" xfId="8417" xr:uid="{00000000-0005-0000-0000-0000F5210000}"/>
    <cellStyle name="Normal 42 2 2 2 4" xfId="11618" xr:uid="{00000000-0005-0000-0000-0000F6210000}"/>
    <cellStyle name="Normal 42 2 2 2 5" xfId="13225" xr:uid="{00000000-0005-0000-0000-0000F7210000}"/>
    <cellStyle name="Normal 42 2 2 3" xfId="3213" xr:uid="{00000000-0005-0000-0000-0000F8210000}"/>
    <cellStyle name="Normal 42 2 2 3 2" xfId="10013" xr:uid="{00000000-0005-0000-0000-0000F9210000}"/>
    <cellStyle name="Normal 42 2 2 3 3" xfId="8418" xr:uid="{00000000-0005-0000-0000-0000FA210000}"/>
    <cellStyle name="Normal 42 2 2 3 4" xfId="11619" xr:uid="{00000000-0005-0000-0000-0000FB210000}"/>
    <cellStyle name="Normal 42 2 2 3 5" xfId="13226" xr:uid="{00000000-0005-0000-0000-0000FC210000}"/>
    <cellStyle name="Normal 42 2 2 4" xfId="3214" xr:uid="{00000000-0005-0000-0000-0000FD210000}"/>
    <cellStyle name="Normal 42 2 2 4 2" xfId="10014" xr:uid="{00000000-0005-0000-0000-0000FE210000}"/>
    <cellStyle name="Normal 42 2 2 4 3" xfId="8419" xr:uid="{00000000-0005-0000-0000-0000FF210000}"/>
    <cellStyle name="Normal 42 2 2 4 4" xfId="11620" xr:uid="{00000000-0005-0000-0000-000000220000}"/>
    <cellStyle name="Normal 42 2 2 4 5" xfId="13227" xr:uid="{00000000-0005-0000-0000-000001220000}"/>
    <cellStyle name="Normal 42 2 2 5" xfId="10011" xr:uid="{00000000-0005-0000-0000-000002220000}"/>
    <cellStyle name="Normal 42 2 2 6" xfId="8416" xr:uid="{00000000-0005-0000-0000-000003220000}"/>
    <cellStyle name="Normal 42 2 2 7" xfId="11617" xr:uid="{00000000-0005-0000-0000-000004220000}"/>
    <cellStyle name="Normal 42 2 2 8" xfId="13224" xr:uid="{00000000-0005-0000-0000-000005220000}"/>
    <cellStyle name="Normal 42 2 3" xfId="3215" xr:uid="{00000000-0005-0000-0000-000006220000}"/>
    <cellStyle name="Normal 42 2 3 2" xfId="3216" xr:uid="{00000000-0005-0000-0000-000007220000}"/>
    <cellStyle name="Normal 42 2 3 2 2" xfId="10016" xr:uid="{00000000-0005-0000-0000-000008220000}"/>
    <cellStyle name="Normal 42 2 3 2 3" xfId="8421" xr:uid="{00000000-0005-0000-0000-000009220000}"/>
    <cellStyle name="Normal 42 2 3 2 4" xfId="11622" xr:uid="{00000000-0005-0000-0000-00000A220000}"/>
    <cellStyle name="Normal 42 2 3 2 5" xfId="13229" xr:uid="{00000000-0005-0000-0000-00000B220000}"/>
    <cellStyle name="Normal 42 2 3 3" xfId="3217" xr:uid="{00000000-0005-0000-0000-00000C220000}"/>
    <cellStyle name="Normal 42 2 3 3 2" xfId="10017" xr:uid="{00000000-0005-0000-0000-00000D220000}"/>
    <cellStyle name="Normal 42 2 3 3 3" xfId="8422" xr:uid="{00000000-0005-0000-0000-00000E220000}"/>
    <cellStyle name="Normal 42 2 3 3 4" xfId="11623" xr:uid="{00000000-0005-0000-0000-00000F220000}"/>
    <cellStyle name="Normal 42 2 3 3 5" xfId="13230" xr:uid="{00000000-0005-0000-0000-000010220000}"/>
    <cellStyle name="Normal 42 2 3 4" xfId="3218" xr:uid="{00000000-0005-0000-0000-000011220000}"/>
    <cellStyle name="Normal 42 2 3 4 2" xfId="10018" xr:uid="{00000000-0005-0000-0000-000012220000}"/>
    <cellStyle name="Normal 42 2 3 4 3" xfId="8423" xr:uid="{00000000-0005-0000-0000-000013220000}"/>
    <cellStyle name="Normal 42 2 3 4 4" xfId="11624" xr:uid="{00000000-0005-0000-0000-000014220000}"/>
    <cellStyle name="Normal 42 2 3 4 5" xfId="13231" xr:uid="{00000000-0005-0000-0000-000015220000}"/>
    <cellStyle name="Normal 42 2 3 5" xfId="10015" xr:uid="{00000000-0005-0000-0000-000016220000}"/>
    <cellStyle name="Normal 42 2 3 6" xfId="8420" xr:uid="{00000000-0005-0000-0000-000017220000}"/>
    <cellStyle name="Normal 42 2 3 7" xfId="11621" xr:uid="{00000000-0005-0000-0000-000018220000}"/>
    <cellStyle name="Normal 42 2 3 8" xfId="13228" xr:uid="{00000000-0005-0000-0000-000019220000}"/>
    <cellStyle name="Normal 42 2 4" xfId="3219" xr:uid="{00000000-0005-0000-0000-00001A220000}"/>
    <cellStyle name="Normal 42 2 4 2" xfId="10019" xr:uid="{00000000-0005-0000-0000-00001B220000}"/>
    <cellStyle name="Normal 42 2 4 3" xfId="8424" xr:uid="{00000000-0005-0000-0000-00001C220000}"/>
    <cellStyle name="Normal 42 2 4 4" xfId="11625" xr:uid="{00000000-0005-0000-0000-00001D220000}"/>
    <cellStyle name="Normal 42 2 4 5" xfId="13232" xr:uid="{00000000-0005-0000-0000-00001E220000}"/>
    <cellStyle name="Normal 42 2 5" xfId="3220" xr:uid="{00000000-0005-0000-0000-00001F220000}"/>
    <cellStyle name="Normal 42 2 5 2" xfId="10020" xr:uid="{00000000-0005-0000-0000-000020220000}"/>
    <cellStyle name="Normal 42 2 5 3" xfId="8425" xr:uid="{00000000-0005-0000-0000-000021220000}"/>
    <cellStyle name="Normal 42 2 5 4" xfId="11626" xr:uid="{00000000-0005-0000-0000-000022220000}"/>
    <cellStyle name="Normal 42 2 5 5" xfId="13233" xr:uid="{00000000-0005-0000-0000-000023220000}"/>
    <cellStyle name="Normal 42 2 6" xfId="3221" xr:uid="{00000000-0005-0000-0000-000024220000}"/>
    <cellStyle name="Normal 42 2 6 2" xfId="10021" xr:uid="{00000000-0005-0000-0000-000025220000}"/>
    <cellStyle name="Normal 42 2 6 3" xfId="8426" xr:uid="{00000000-0005-0000-0000-000026220000}"/>
    <cellStyle name="Normal 42 2 6 4" xfId="11627" xr:uid="{00000000-0005-0000-0000-000027220000}"/>
    <cellStyle name="Normal 42 2 6 5" xfId="13234" xr:uid="{00000000-0005-0000-0000-000028220000}"/>
    <cellStyle name="Normal 42 2 7" xfId="10010" xr:uid="{00000000-0005-0000-0000-000029220000}"/>
    <cellStyle name="Normal 42 2 8" xfId="8415" xr:uid="{00000000-0005-0000-0000-00002A220000}"/>
    <cellStyle name="Normal 42 2 9" xfId="11616" xr:uid="{00000000-0005-0000-0000-00002B220000}"/>
    <cellStyle name="Normal 42 3" xfId="3222" xr:uid="{00000000-0005-0000-0000-00002C220000}"/>
    <cellStyle name="Normal 42 3 2" xfId="3223" xr:uid="{00000000-0005-0000-0000-00002D220000}"/>
    <cellStyle name="Normal 42 3 2 2" xfId="10023" xr:uid="{00000000-0005-0000-0000-00002E220000}"/>
    <cellStyle name="Normal 42 3 2 3" xfId="8428" xr:uid="{00000000-0005-0000-0000-00002F220000}"/>
    <cellStyle name="Normal 42 3 2 4" xfId="11629" xr:uid="{00000000-0005-0000-0000-000030220000}"/>
    <cellStyle name="Normal 42 3 2 5" xfId="13236" xr:uid="{00000000-0005-0000-0000-000031220000}"/>
    <cellStyle name="Normal 42 3 3" xfId="3224" xr:uid="{00000000-0005-0000-0000-000032220000}"/>
    <cellStyle name="Normal 42 3 3 2" xfId="10024" xr:uid="{00000000-0005-0000-0000-000033220000}"/>
    <cellStyle name="Normal 42 3 3 3" xfId="8429" xr:uid="{00000000-0005-0000-0000-000034220000}"/>
    <cellStyle name="Normal 42 3 3 4" xfId="11630" xr:uid="{00000000-0005-0000-0000-000035220000}"/>
    <cellStyle name="Normal 42 3 3 5" xfId="13237" xr:uid="{00000000-0005-0000-0000-000036220000}"/>
    <cellStyle name="Normal 42 3 4" xfId="3225" xr:uid="{00000000-0005-0000-0000-000037220000}"/>
    <cellStyle name="Normal 42 3 4 2" xfId="10025" xr:uid="{00000000-0005-0000-0000-000038220000}"/>
    <cellStyle name="Normal 42 3 4 3" xfId="8430" xr:uid="{00000000-0005-0000-0000-000039220000}"/>
    <cellStyle name="Normal 42 3 4 4" xfId="11631" xr:uid="{00000000-0005-0000-0000-00003A220000}"/>
    <cellStyle name="Normal 42 3 4 5" xfId="13238" xr:uid="{00000000-0005-0000-0000-00003B220000}"/>
    <cellStyle name="Normal 42 3 5" xfId="10022" xr:uid="{00000000-0005-0000-0000-00003C220000}"/>
    <cellStyle name="Normal 42 3 6" xfId="8427" xr:uid="{00000000-0005-0000-0000-00003D220000}"/>
    <cellStyle name="Normal 42 3 7" xfId="11628" xr:uid="{00000000-0005-0000-0000-00003E220000}"/>
    <cellStyle name="Normal 42 3 8" xfId="13235" xr:uid="{00000000-0005-0000-0000-00003F220000}"/>
    <cellStyle name="Normal 42 4" xfId="3226" xr:uid="{00000000-0005-0000-0000-000040220000}"/>
    <cellStyle name="Normal 42 4 2" xfId="19319" xr:uid="{544E4A8B-26AE-4778-99CF-9DB511F9BD7F}"/>
    <cellStyle name="Normal 42 5" xfId="19317" xr:uid="{11EE33CC-0790-42D1-92C4-35E2DAA5E239}"/>
    <cellStyle name="Normal 42 6" xfId="15493" xr:uid="{A5572FAC-24E6-4B92-AD50-7FC9DACE2686}"/>
    <cellStyle name="Normal 43" xfId="3227" xr:uid="{00000000-0005-0000-0000-000041220000}"/>
    <cellStyle name="Normal 43 2" xfId="3228" xr:uid="{00000000-0005-0000-0000-000042220000}"/>
    <cellStyle name="Normal 43 2 2" xfId="19321" xr:uid="{F6528F12-62E1-4489-8056-2F4B80711B50}"/>
    <cellStyle name="Normal 43 3" xfId="19320" xr:uid="{FD5CA4A6-0529-4F53-946F-159217E5BAD0}"/>
    <cellStyle name="Normal 43 4" xfId="15494" xr:uid="{F8A1C11D-AC3A-4BC3-9749-4A1187C25607}"/>
    <cellStyle name="Normal 44" xfId="3229" xr:uid="{00000000-0005-0000-0000-000043220000}"/>
    <cellStyle name="Normal 44 2" xfId="3230" xr:uid="{00000000-0005-0000-0000-000044220000}"/>
    <cellStyle name="Normal 44 2 2" xfId="19323" xr:uid="{6E6DDDC5-757E-4CF1-AADA-095842814B2B}"/>
    <cellStyle name="Normal 44 3" xfId="19324" xr:uid="{73A25FB9-6A85-4F93-AC6D-228D60995875}"/>
    <cellStyle name="Normal 44 4" xfId="19322" xr:uid="{8D1C9F06-64F0-4E86-8EDD-26D7CA38C80A}"/>
    <cellStyle name="Normal 44 5" xfId="15495" xr:uid="{D66368B6-8327-48BE-9E8B-C12CC2A0C3D1}"/>
    <cellStyle name="Normal 45" xfId="3231" xr:uid="{00000000-0005-0000-0000-000045220000}"/>
    <cellStyle name="Normal 45 2" xfId="3232" xr:uid="{00000000-0005-0000-0000-000046220000}"/>
    <cellStyle name="Normal 45 2 2" xfId="3233" xr:uid="{00000000-0005-0000-0000-000047220000}"/>
    <cellStyle name="Normal 45 2 2 2" xfId="10027" xr:uid="{00000000-0005-0000-0000-000048220000}"/>
    <cellStyle name="Normal 45 2 2 3" xfId="8432" xr:uid="{00000000-0005-0000-0000-000049220000}"/>
    <cellStyle name="Normal 45 2 2 4" xfId="11633" xr:uid="{00000000-0005-0000-0000-00004A220000}"/>
    <cellStyle name="Normal 45 2 2 5" xfId="13240" xr:uid="{00000000-0005-0000-0000-00004B220000}"/>
    <cellStyle name="Normal 45 2 3" xfId="3234" xr:uid="{00000000-0005-0000-0000-00004C220000}"/>
    <cellStyle name="Normal 45 2 3 2" xfId="10028" xr:uid="{00000000-0005-0000-0000-00004D220000}"/>
    <cellStyle name="Normal 45 2 3 3" xfId="8433" xr:uid="{00000000-0005-0000-0000-00004E220000}"/>
    <cellStyle name="Normal 45 2 3 4" xfId="11634" xr:uid="{00000000-0005-0000-0000-00004F220000}"/>
    <cellStyle name="Normal 45 2 3 5" xfId="13241" xr:uid="{00000000-0005-0000-0000-000050220000}"/>
    <cellStyle name="Normal 45 2 4" xfId="3235" xr:uid="{00000000-0005-0000-0000-000051220000}"/>
    <cellStyle name="Normal 45 2 4 2" xfId="10029" xr:uid="{00000000-0005-0000-0000-000052220000}"/>
    <cellStyle name="Normal 45 2 4 3" xfId="8434" xr:uid="{00000000-0005-0000-0000-000053220000}"/>
    <cellStyle name="Normal 45 2 4 4" xfId="11635" xr:uid="{00000000-0005-0000-0000-000054220000}"/>
    <cellStyle name="Normal 45 2 4 5" xfId="13242" xr:uid="{00000000-0005-0000-0000-000055220000}"/>
    <cellStyle name="Normal 45 2 5" xfId="10026" xr:uid="{00000000-0005-0000-0000-000056220000}"/>
    <cellStyle name="Normal 45 2 6" xfId="8431" xr:uid="{00000000-0005-0000-0000-000057220000}"/>
    <cellStyle name="Normal 45 2 7" xfId="11632" xr:uid="{00000000-0005-0000-0000-000058220000}"/>
    <cellStyle name="Normal 45 2 8" xfId="13239" xr:uid="{00000000-0005-0000-0000-000059220000}"/>
    <cellStyle name="Normal 45 3" xfId="3236" xr:uid="{00000000-0005-0000-0000-00005A220000}"/>
    <cellStyle name="Normal 45 3 2" xfId="19326" xr:uid="{6DCA8F6F-2F1D-4069-AC53-283CA0C70F58}"/>
    <cellStyle name="Normal 45 4" xfId="19325" xr:uid="{0D083AAA-CEEE-4A0A-9DBE-D73C8F726C14}"/>
    <cellStyle name="Normal 45 5" xfId="15496" xr:uid="{3C05FD29-C39F-47B4-8BE4-8044C1D36B86}"/>
    <cellStyle name="Normal 46" xfId="3237" xr:uid="{00000000-0005-0000-0000-00005B220000}"/>
    <cellStyle name="Normal 46 10" xfId="13243" xr:uid="{00000000-0005-0000-0000-00005C220000}"/>
    <cellStyle name="Normal 46 11" xfId="15497" xr:uid="{13CD9B90-9222-438B-A857-BEB67951E994}"/>
    <cellStyle name="Normal 46 2" xfId="3238" xr:uid="{00000000-0005-0000-0000-00005D220000}"/>
    <cellStyle name="Normal 46 2 2" xfId="3239" xr:uid="{00000000-0005-0000-0000-00005E220000}"/>
    <cellStyle name="Normal 46 2 2 2" xfId="10032" xr:uid="{00000000-0005-0000-0000-00005F220000}"/>
    <cellStyle name="Normal 46 2 2 3" xfId="8437" xr:uid="{00000000-0005-0000-0000-000060220000}"/>
    <cellStyle name="Normal 46 2 2 4" xfId="11638" xr:uid="{00000000-0005-0000-0000-000061220000}"/>
    <cellStyle name="Normal 46 2 2 5" xfId="13245" xr:uid="{00000000-0005-0000-0000-000062220000}"/>
    <cellStyle name="Normal 46 2 3" xfId="3240" xr:uid="{00000000-0005-0000-0000-000063220000}"/>
    <cellStyle name="Normal 46 2 3 2" xfId="10033" xr:uid="{00000000-0005-0000-0000-000064220000}"/>
    <cellStyle name="Normal 46 2 3 3" xfId="8438" xr:uid="{00000000-0005-0000-0000-000065220000}"/>
    <cellStyle name="Normal 46 2 3 4" xfId="11639" xr:uid="{00000000-0005-0000-0000-000066220000}"/>
    <cellStyle name="Normal 46 2 3 5" xfId="13246" xr:uid="{00000000-0005-0000-0000-000067220000}"/>
    <cellStyle name="Normal 46 2 4" xfId="3241" xr:uid="{00000000-0005-0000-0000-000068220000}"/>
    <cellStyle name="Normal 46 2 4 2" xfId="10034" xr:uid="{00000000-0005-0000-0000-000069220000}"/>
    <cellStyle name="Normal 46 2 4 3" xfId="8439" xr:uid="{00000000-0005-0000-0000-00006A220000}"/>
    <cellStyle name="Normal 46 2 4 4" xfId="11640" xr:uid="{00000000-0005-0000-0000-00006B220000}"/>
    <cellStyle name="Normal 46 2 4 5" xfId="13247" xr:uid="{00000000-0005-0000-0000-00006C220000}"/>
    <cellStyle name="Normal 46 2 5" xfId="10031" xr:uid="{00000000-0005-0000-0000-00006D220000}"/>
    <cellStyle name="Normal 46 2 6" xfId="8436" xr:uid="{00000000-0005-0000-0000-00006E220000}"/>
    <cellStyle name="Normal 46 2 7" xfId="11637" xr:uid="{00000000-0005-0000-0000-00006F220000}"/>
    <cellStyle name="Normal 46 2 8" xfId="13244" xr:uid="{00000000-0005-0000-0000-000070220000}"/>
    <cellStyle name="Normal 46 2 9" xfId="19328" xr:uid="{52EF41C3-DF2A-454A-8EFF-A4761D04CD8F}"/>
    <cellStyle name="Normal 46 3" xfId="3242" xr:uid="{00000000-0005-0000-0000-000071220000}"/>
    <cellStyle name="Normal 46 3 2" xfId="3243" xr:uid="{00000000-0005-0000-0000-000072220000}"/>
    <cellStyle name="Normal 46 3 2 2" xfId="10036" xr:uid="{00000000-0005-0000-0000-000073220000}"/>
    <cellStyle name="Normal 46 3 2 3" xfId="8441" xr:uid="{00000000-0005-0000-0000-000074220000}"/>
    <cellStyle name="Normal 46 3 2 4" xfId="11642" xr:uid="{00000000-0005-0000-0000-000075220000}"/>
    <cellStyle name="Normal 46 3 2 5" xfId="13249" xr:uid="{00000000-0005-0000-0000-000076220000}"/>
    <cellStyle name="Normal 46 3 3" xfId="3244" xr:uid="{00000000-0005-0000-0000-000077220000}"/>
    <cellStyle name="Normal 46 3 3 2" xfId="10037" xr:uid="{00000000-0005-0000-0000-000078220000}"/>
    <cellStyle name="Normal 46 3 3 3" xfId="8442" xr:uid="{00000000-0005-0000-0000-000079220000}"/>
    <cellStyle name="Normal 46 3 3 4" xfId="11643" xr:uid="{00000000-0005-0000-0000-00007A220000}"/>
    <cellStyle name="Normal 46 3 3 5" xfId="13250" xr:uid="{00000000-0005-0000-0000-00007B220000}"/>
    <cellStyle name="Normal 46 3 4" xfId="3245" xr:uid="{00000000-0005-0000-0000-00007C220000}"/>
    <cellStyle name="Normal 46 3 4 2" xfId="10038" xr:uid="{00000000-0005-0000-0000-00007D220000}"/>
    <cellStyle name="Normal 46 3 4 3" xfId="8443" xr:uid="{00000000-0005-0000-0000-00007E220000}"/>
    <cellStyle name="Normal 46 3 4 4" xfId="11644" xr:uid="{00000000-0005-0000-0000-00007F220000}"/>
    <cellStyle name="Normal 46 3 4 5" xfId="13251" xr:uid="{00000000-0005-0000-0000-000080220000}"/>
    <cellStyle name="Normal 46 3 5" xfId="10035" xr:uid="{00000000-0005-0000-0000-000081220000}"/>
    <cellStyle name="Normal 46 3 6" xfId="8440" xr:uid="{00000000-0005-0000-0000-000082220000}"/>
    <cellStyle name="Normal 46 3 7" xfId="11641" xr:uid="{00000000-0005-0000-0000-000083220000}"/>
    <cellStyle name="Normal 46 3 8" xfId="13248" xr:uid="{00000000-0005-0000-0000-000084220000}"/>
    <cellStyle name="Normal 46 3 9" xfId="19327" xr:uid="{41698D8A-B0C2-440E-B9E6-F85007001DEB}"/>
    <cellStyle name="Normal 46 4" xfId="3246" xr:uid="{00000000-0005-0000-0000-000085220000}"/>
    <cellStyle name="Normal 46 4 2" xfId="10039" xr:uid="{00000000-0005-0000-0000-000086220000}"/>
    <cellStyle name="Normal 46 4 3" xfId="8444" xr:uid="{00000000-0005-0000-0000-000087220000}"/>
    <cellStyle name="Normal 46 4 4" xfId="11645" xr:uid="{00000000-0005-0000-0000-000088220000}"/>
    <cellStyle name="Normal 46 4 5" xfId="13252" xr:uid="{00000000-0005-0000-0000-000089220000}"/>
    <cellStyle name="Normal 46 5" xfId="3247" xr:uid="{00000000-0005-0000-0000-00008A220000}"/>
    <cellStyle name="Normal 46 5 2" xfId="10040" xr:uid="{00000000-0005-0000-0000-00008B220000}"/>
    <cellStyle name="Normal 46 5 3" xfId="8445" xr:uid="{00000000-0005-0000-0000-00008C220000}"/>
    <cellStyle name="Normal 46 5 4" xfId="11646" xr:uid="{00000000-0005-0000-0000-00008D220000}"/>
    <cellStyle name="Normal 46 5 5" xfId="13253" xr:uid="{00000000-0005-0000-0000-00008E220000}"/>
    <cellStyle name="Normal 46 6" xfId="3248" xr:uid="{00000000-0005-0000-0000-00008F220000}"/>
    <cellStyle name="Normal 46 6 2" xfId="10041" xr:uid="{00000000-0005-0000-0000-000090220000}"/>
    <cellStyle name="Normal 46 6 3" xfId="8446" xr:uid="{00000000-0005-0000-0000-000091220000}"/>
    <cellStyle name="Normal 46 6 4" xfId="11647" xr:uid="{00000000-0005-0000-0000-000092220000}"/>
    <cellStyle name="Normal 46 6 5" xfId="13254" xr:uid="{00000000-0005-0000-0000-000093220000}"/>
    <cellStyle name="Normal 46 7" xfId="10030" xr:uid="{00000000-0005-0000-0000-000094220000}"/>
    <cellStyle name="Normal 46 8" xfId="8435" xr:uid="{00000000-0005-0000-0000-000095220000}"/>
    <cellStyle name="Normal 46 9" xfId="11636" xr:uid="{00000000-0005-0000-0000-000096220000}"/>
    <cellStyle name="Normal 47" xfId="3249" xr:uid="{00000000-0005-0000-0000-000097220000}"/>
    <cellStyle name="Normal 47 10" xfId="13255" xr:uid="{00000000-0005-0000-0000-000098220000}"/>
    <cellStyle name="Normal 47 11" xfId="15498" xr:uid="{E435F757-D606-4864-928B-A6BC9802A027}"/>
    <cellStyle name="Normal 47 2" xfId="3250" xr:uid="{00000000-0005-0000-0000-000099220000}"/>
    <cellStyle name="Normal 47 2 2" xfId="3251" xr:uid="{00000000-0005-0000-0000-00009A220000}"/>
    <cellStyle name="Normal 47 2 2 2" xfId="10044" xr:uid="{00000000-0005-0000-0000-00009B220000}"/>
    <cellStyle name="Normal 47 2 2 3" xfId="8449" xr:uid="{00000000-0005-0000-0000-00009C220000}"/>
    <cellStyle name="Normal 47 2 2 4" xfId="11650" xr:uid="{00000000-0005-0000-0000-00009D220000}"/>
    <cellStyle name="Normal 47 2 2 5" xfId="13257" xr:uid="{00000000-0005-0000-0000-00009E220000}"/>
    <cellStyle name="Normal 47 2 3" xfId="3252" xr:uid="{00000000-0005-0000-0000-00009F220000}"/>
    <cellStyle name="Normal 47 2 3 2" xfId="10045" xr:uid="{00000000-0005-0000-0000-0000A0220000}"/>
    <cellStyle name="Normal 47 2 3 3" xfId="8450" xr:uid="{00000000-0005-0000-0000-0000A1220000}"/>
    <cellStyle name="Normal 47 2 3 4" xfId="11651" xr:uid="{00000000-0005-0000-0000-0000A2220000}"/>
    <cellStyle name="Normal 47 2 3 5" xfId="13258" xr:uid="{00000000-0005-0000-0000-0000A3220000}"/>
    <cellStyle name="Normal 47 2 4" xfId="3253" xr:uid="{00000000-0005-0000-0000-0000A4220000}"/>
    <cellStyle name="Normal 47 2 4 2" xfId="10046" xr:uid="{00000000-0005-0000-0000-0000A5220000}"/>
    <cellStyle name="Normal 47 2 4 3" xfId="8451" xr:uid="{00000000-0005-0000-0000-0000A6220000}"/>
    <cellStyle name="Normal 47 2 4 4" xfId="11652" xr:uid="{00000000-0005-0000-0000-0000A7220000}"/>
    <cellStyle name="Normal 47 2 4 5" xfId="13259" xr:uid="{00000000-0005-0000-0000-0000A8220000}"/>
    <cellStyle name="Normal 47 2 5" xfId="10043" xr:uid="{00000000-0005-0000-0000-0000A9220000}"/>
    <cellStyle name="Normal 47 2 6" xfId="8448" xr:uid="{00000000-0005-0000-0000-0000AA220000}"/>
    <cellStyle name="Normal 47 2 7" xfId="11649" xr:uid="{00000000-0005-0000-0000-0000AB220000}"/>
    <cellStyle name="Normal 47 2 8" xfId="13256" xr:uid="{00000000-0005-0000-0000-0000AC220000}"/>
    <cellStyle name="Normal 47 2 9" xfId="19329" xr:uid="{496B9134-3007-4C27-8E37-FB862A1B1F9F}"/>
    <cellStyle name="Normal 47 3" xfId="3254" xr:uid="{00000000-0005-0000-0000-0000AD220000}"/>
    <cellStyle name="Normal 47 3 2" xfId="3255" xr:uid="{00000000-0005-0000-0000-0000AE220000}"/>
    <cellStyle name="Normal 47 3 2 2" xfId="10048" xr:uid="{00000000-0005-0000-0000-0000AF220000}"/>
    <cellStyle name="Normal 47 3 2 3" xfId="8453" xr:uid="{00000000-0005-0000-0000-0000B0220000}"/>
    <cellStyle name="Normal 47 3 2 4" xfId="11654" xr:uid="{00000000-0005-0000-0000-0000B1220000}"/>
    <cellStyle name="Normal 47 3 2 5" xfId="13261" xr:uid="{00000000-0005-0000-0000-0000B2220000}"/>
    <cellStyle name="Normal 47 3 3" xfId="3256" xr:uid="{00000000-0005-0000-0000-0000B3220000}"/>
    <cellStyle name="Normal 47 3 3 2" xfId="10049" xr:uid="{00000000-0005-0000-0000-0000B4220000}"/>
    <cellStyle name="Normal 47 3 3 3" xfId="8454" xr:uid="{00000000-0005-0000-0000-0000B5220000}"/>
    <cellStyle name="Normal 47 3 3 4" xfId="11655" xr:uid="{00000000-0005-0000-0000-0000B6220000}"/>
    <cellStyle name="Normal 47 3 3 5" xfId="13262" xr:uid="{00000000-0005-0000-0000-0000B7220000}"/>
    <cellStyle name="Normal 47 3 4" xfId="3257" xr:uid="{00000000-0005-0000-0000-0000B8220000}"/>
    <cellStyle name="Normal 47 3 4 2" xfId="10050" xr:uid="{00000000-0005-0000-0000-0000B9220000}"/>
    <cellStyle name="Normal 47 3 4 3" xfId="8455" xr:uid="{00000000-0005-0000-0000-0000BA220000}"/>
    <cellStyle name="Normal 47 3 4 4" xfId="11656" xr:uid="{00000000-0005-0000-0000-0000BB220000}"/>
    <cellStyle name="Normal 47 3 4 5" xfId="13263" xr:uid="{00000000-0005-0000-0000-0000BC220000}"/>
    <cellStyle name="Normal 47 3 5" xfId="10047" xr:uid="{00000000-0005-0000-0000-0000BD220000}"/>
    <cellStyle name="Normal 47 3 6" xfId="8452" xr:uid="{00000000-0005-0000-0000-0000BE220000}"/>
    <cellStyle name="Normal 47 3 7" xfId="11653" xr:uid="{00000000-0005-0000-0000-0000BF220000}"/>
    <cellStyle name="Normal 47 3 8" xfId="13260" xr:uid="{00000000-0005-0000-0000-0000C0220000}"/>
    <cellStyle name="Normal 47 4" xfId="3258" xr:uid="{00000000-0005-0000-0000-0000C1220000}"/>
    <cellStyle name="Normal 47 4 2" xfId="10051" xr:uid="{00000000-0005-0000-0000-0000C2220000}"/>
    <cellStyle name="Normal 47 4 3" xfId="8456" xr:uid="{00000000-0005-0000-0000-0000C3220000}"/>
    <cellStyle name="Normal 47 4 4" xfId="11657" xr:uid="{00000000-0005-0000-0000-0000C4220000}"/>
    <cellStyle name="Normal 47 4 5" xfId="13264" xr:uid="{00000000-0005-0000-0000-0000C5220000}"/>
    <cellStyle name="Normal 47 5" xfId="3259" xr:uid="{00000000-0005-0000-0000-0000C6220000}"/>
    <cellStyle name="Normal 47 5 2" xfId="10052" xr:uid="{00000000-0005-0000-0000-0000C7220000}"/>
    <cellStyle name="Normal 47 5 3" xfId="8457" xr:uid="{00000000-0005-0000-0000-0000C8220000}"/>
    <cellStyle name="Normal 47 5 4" xfId="11658" xr:uid="{00000000-0005-0000-0000-0000C9220000}"/>
    <cellStyle name="Normal 47 5 5" xfId="13265" xr:uid="{00000000-0005-0000-0000-0000CA220000}"/>
    <cellStyle name="Normal 47 6" xfId="3260" xr:uid="{00000000-0005-0000-0000-0000CB220000}"/>
    <cellStyle name="Normal 47 6 2" xfId="10053" xr:uid="{00000000-0005-0000-0000-0000CC220000}"/>
    <cellStyle name="Normal 47 6 3" xfId="8458" xr:uid="{00000000-0005-0000-0000-0000CD220000}"/>
    <cellStyle name="Normal 47 6 4" xfId="11659" xr:uid="{00000000-0005-0000-0000-0000CE220000}"/>
    <cellStyle name="Normal 47 6 5" xfId="13266" xr:uid="{00000000-0005-0000-0000-0000CF220000}"/>
    <cellStyle name="Normal 47 7" xfId="10042" xr:uid="{00000000-0005-0000-0000-0000D0220000}"/>
    <cellStyle name="Normal 47 8" xfId="8447" xr:uid="{00000000-0005-0000-0000-0000D1220000}"/>
    <cellStyle name="Normal 47 9" xfId="11648" xr:uid="{00000000-0005-0000-0000-0000D2220000}"/>
    <cellStyle name="Normal 471 2" xfId="4892" xr:uid="{00000000-0005-0000-0000-0000D3220000}"/>
    <cellStyle name="Normal 471 2 2" xfId="10548" xr:uid="{00000000-0005-0000-0000-0000D4220000}"/>
    <cellStyle name="Normal 471 2 3" xfId="9138" xr:uid="{00000000-0005-0000-0000-0000D5220000}"/>
    <cellStyle name="Normal 471 2 4" xfId="12339" xr:uid="{00000000-0005-0000-0000-0000D6220000}"/>
    <cellStyle name="Normal 471 2 5" xfId="13948" xr:uid="{00000000-0005-0000-0000-0000D7220000}"/>
    <cellStyle name="Normal 48" xfId="3261" xr:uid="{00000000-0005-0000-0000-0000D8220000}"/>
    <cellStyle name="Normal 48 10" xfId="13267" xr:uid="{00000000-0005-0000-0000-0000D9220000}"/>
    <cellStyle name="Normal 48 11" xfId="15499" xr:uid="{76A02627-CA66-408F-83A3-A0E359FCEE4D}"/>
    <cellStyle name="Normal 48 2" xfId="3262" xr:uid="{00000000-0005-0000-0000-0000DA220000}"/>
    <cellStyle name="Normal 48 2 2" xfId="3263" xr:uid="{00000000-0005-0000-0000-0000DB220000}"/>
    <cellStyle name="Normal 48 2 2 2" xfId="10056" xr:uid="{00000000-0005-0000-0000-0000DC220000}"/>
    <cellStyle name="Normal 48 2 2 3" xfId="8461" xr:uid="{00000000-0005-0000-0000-0000DD220000}"/>
    <cellStyle name="Normal 48 2 2 4" xfId="11662" xr:uid="{00000000-0005-0000-0000-0000DE220000}"/>
    <cellStyle name="Normal 48 2 2 5" xfId="13269" xr:uid="{00000000-0005-0000-0000-0000DF220000}"/>
    <cellStyle name="Normal 48 2 3" xfId="3264" xr:uid="{00000000-0005-0000-0000-0000E0220000}"/>
    <cellStyle name="Normal 48 2 3 2" xfId="10057" xr:uid="{00000000-0005-0000-0000-0000E1220000}"/>
    <cellStyle name="Normal 48 2 3 3" xfId="8462" xr:uid="{00000000-0005-0000-0000-0000E2220000}"/>
    <cellStyle name="Normal 48 2 3 4" xfId="11663" xr:uid="{00000000-0005-0000-0000-0000E3220000}"/>
    <cellStyle name="Normal 48 2 3 5" xfId="13270" xr:uid="{00000000-0005-0000-0000-0000E4220000}"/>
    <cellStyle name="Normal 48 2 4" xfId="3265" xr:uid="{00000000-0005-0000-0000-0000E5220000}"/>
    <cellStyle name="Normal 48 2 4 2" xfId="10058" xr:uid="{00000000-0005-0000-0000-0000E6220000}"/>
    <cellStyle name="Normal 48 2 4 3" xfId="8463" xr:uid="{00000000-0005-0000-0000-0000E7220000}"/>
    <cellStyle name="Normal 48 2 4 4" xfId="11664" xr:uid="{00000000-0005-0000-0000-0000E8220000}"/>
    <cellStyle name="Normal 48 2 4 5" xfId="13271" xr:uid="{00000000-0005-0000-0000-0000E9220000}"/>
    <cellStyle name="Normal 48 2 5" xfId="10055" xr:uid="{00000000-0005-0000-0000-0000EA220000}"/>
    <cellStyle name="Normal 48 2 6" xfId="8460" xr:uid="{00000000-0005-0000-0000-0000EB220000}"/>
    <cellStyle name="Normal 48 2 7" xfId="11661" xr:uid="{00000000-0005-0000-0000-0000EC220000}"/>
    <cellStyle name="Normal 48 2 8" xfId="13268" xr:uid="{00000000-0005-0000-0000-0000ED220000}"/>
    <cellStyle name="Normal 48 2 9" xfId="19330" xr:uid="{5F54470F-1473-42B2-A867-B630F993C90D}"/>
    <cellStyle name="Normal 48 3" xfId="3266" xr:uid="{00000000-0005-0000-0000-0000EE220000}"/>
    <cellStyle name="Normal 48 3 2" xfId="3267" xr:uid="{00000000-0005-0000-0000-0000EF220000}"/>
    <cellStyle name="Normal 48 3 2 2" xfId="10060" xr:uid="{00000000-0005-0000-0000-0000F0220000}"/>
    <cellStyle name="Normal 48 3 2 3" xfId="8465" xr:uid="{00000000-0005-0000-0000-0000F1220000}"/>
    <cellStyle name="Normal 48 3 2 4" xfId="11666" xr:uid="{00000000-0005-0000-0000-0000F2220000}"/>
    <cellStyle name="Normal 48 3 2 5" xfId="13273" xr:uid="{00000000-0005-0000-0000-0000F3220000}"/>
    <cellStyle name="Normal 48 3 3" xfId="3268" xr:uid="{00000000-0005-0000-0000-0000F4220000}"/>
    <cellStyle name="Normal 48 3 3 2" xfId="10061" xr:uid="{00000000-0005-0000-0000-0000F5220000}"/>
    <cellStyle name="Normal 48 3 3 3" xfId="8466" xr:uid="{00000000-0005-0000-0000-0000F6220000}"/>
    <cellStyle name="Normal 48 3 3 4" xfId="11667" xr:uid="{00000000-0005-0000-0000-0000F7220000}"/>
    <cellStyle name="Normal 48 3 3 5" xfId="13274" xr:uid="{00000000-0005-0000-0000-0000F8220000}"/>
    <cellStyle name="Normal 48 3 4" xfId="3269" xr:uid="{00000000-0005-0000-0000-0000F9220000}"/>
    <cellStyle name="Normal 48 3 4 2" xfId="10062" xr:uid="{00000000-0005-0000-0000-0000FA220000}"/>
    <cellStyle name="Normal 48 3 4 3" xfId="8467" xr:uid="{00000000-0005-0000-0000-0000FB220000}"/>
    <cellStyle name="Normal 48 3 4 4" xfId="11668" xr:uid="{00000000-0005-0000-0000-0000FC220000}"/>
    <cellStyle name="Normal 48 3 4 5" xfId="13275" xr:uid="{00000000-0005-0000-0000-0000FD220000}"/>
    <cellStyle name="Normal 48 3 5" xfId="10059" xr:uid="{00000000-0005-0000-0000-0000FE220000}"/>
    <cellStyle name="Normal 48 3 6" xfId="8464" xr:uid="{00000000-0005-0000-0000-0000FF220000}"/>
    <cellStyle name="Normal 48 3 7" xfId="11665" xr:uid="{00000000-0005-0000-0000-000000230000}"/>
    <cellStyle name="Normal 48 3 8" xfId="13272" xr:uid="{00000000-0005-0000-0000-000001230000}"/>
    <cellStyle name="Normal 48 4" xfId="3270" xr:uid="{00000000-0005-0000-0000-000002230000}"/>
    <cellStyle name="Normal 48 4 2" xfId="10063" xr:uid="{00000000-0005-0000-0000-000003230000}"/>
    <cellStyle name="Normal 48 4 3" xfId="8468" xr:uid="{00000000-0005-0000-0000-000004230000}"/>
    <cellStyle name="Normal 48 4 4" xfId="11669" xr:uid="{00000000-0005-0000-0000-000005230000}"/>
    <cellStyle name="Normal 48 4 5" xfId="13276" xr:uid="{00000000-0005-0000-0000-000006230000}"/>
    <cellStyle name="Normal 48 5" xfId="3271" xr:uid="{00000000-0005-0000-0000-000007230000}"/>
    <cellStyle name="Normal 48 5 2" xfId="10064" xr:uid="{00000000-0005-0000-0000-000008230000}"/>
    <cellStyle name="Normal 48 5 3" xfId="8469" xr:uid="{00000000-0005-0000-0000-000009230000}"/>
    <cellStyle name="Normal 48 5 4" xfId="11670" xr:uid="{00000000-0005-0000-0000-00000A230000}"/>
    <cellStyle name="Normal 48 5 5" xfId="13277" xr:uid="{00000000-0005-0000-0000-00000B230000}"/>
    <cellStyle name="Normal 48 6" xfId="3272" xr:uid="{00000000-0005-0000-0000-00000C230000}"/>
    <cellStyle name="Normal 48 6 2" xfId="10065" xr:uid="{00000000-0005-0000-0000-00000D230000}"/>
    <cellStyle name="Normal 48 6 3" xfId="8470" xr:uid="{00000000-0005-0000-0000-00000E230000}"/>
    <cellStyle name="Normal 48 6 4" xfId="11671" xr:uid="{00000000-0005-0000-0000-00000F230000}"/>
    <cellStyle name="Normal 48 6 5" xfId="13278" xr:uid="{00000000-0005-0000-0000-000010230000}"/>
    <cellStyle name="Normal 48 7" xfId="10054" xr:uid="{00000000-0005-0000-0000-000011230000}"/>
    <cellStyle name="Normal 48 8" xfId="8459" xr:uid="{00000000-0005-0000-0000-000012230000}"/>
    <cellStyle name="Normal 48 9" xfId="11660" xr:uid="{00000000-0005-0000-0000-000013230000}"/>
    <cellStyle name="Normal 49" xfId="3273" xr:uid="{00000000-0005-0000-0000-000014230000}"/>
    <cellStyle name="Normal 49 10" xfId="13279" xr:uid="{00000000-0005-0000-0000-000015230000}"/>
    <cellStyle name="Normal 49 11" xfId="15500" xr:uid="{95AB66BE-94B1-451C-A5B8-55D424364915}"/>
    <cellStyle name="Normal 49 2" xfId="3274" xr:uid="{00000000-0005-0000-0000-000016230000}"/>
    <cellStyle name="Normal 49 2 2" xfId="3275" xr:uid="{00000000-0005-0000-0000-000017230000}"/>
    <cellStyle name="Normal 49 2 2 2" xfId="10068" xr:uid="{00000000-0005-0000-0000-000018230000}"/>
    <cellStyle name="Normal 49 2 2 3" xfId="8473" xr:uid="{00000000-0005-0000-0000-000019230000}"/>
    <cellStyle name="Normal 49 2 2 4" xfId="11674" xr:uid="{00000000-0005-0000-0000-00001A230000}"/>
    <cellStyle name="Normal 49 2 2 5" xfId="13281" xr:uid="{00000000-0005-0000-0000-00001B230000}"/>
    <cellStyle name="Normal 49 2 3" xfId="3276" xr:uid="{00000000-0005-0000-0000-00001C230000}"/>
    <cellStyle name="Normal 49 2 3 2" xfId="10069" xr:uid="{00000000-0005-0000-0000-00001D230000}"/>
    <cellStyle name="Normal 49 2 3 3" xfId="8474" xr:uid="{00000000-0005-0000-0000-00001E230000}"/>
    <cellStyle name="Normal 49 2 3 4" xfId="11675" xr:uid="{00000000-0005-0000-0000-00001F230000}"/>
    <cellStyle name="Normal 49 2 3 5" xfId="13282" xr:uid="{00000000-0005-0000-0000-000020230000}"/>
    <cellStyle name="Normal 49 2 4" xfId="3277" xr:uid="{00000000-0005-0000-0000-000021230000}"/>
    <cellStyle name="Normal 49 2 4 2" xfId="10070" xr:uid="{00000000-0005-0000-0000-000022230000}"/>
    <cellStyle name="Normal 49 2 4 3" xfId="8475" xr:uid="{00000000-0005-0000-0000-000023230000}"/>
    <cellStyle name="Normal 49 2 4 4" xfId="11676" xr:uid="{00000000-0005-0000-0000-000024230000}"/>
    <cellStyle name="Normal 49 2 4 5" xfId="13283" xr:uid="{00000000-0005-0000-0000-000025230000}"/>
    <cellStyle name="Normal 49 2 5" xfId="10067" xr:uid="{00000000-0005-0000-0000-000026230000}"/>
    <cellStyle name="Normal 49 2 6" xfId="8472" xr:uid="{00000000-0005-0000-0000-000027230000}"/>
    <cellStyle name="Normal 49 2 7" xfId="11673" xr:uid="{00000000-0005-0000-0000-000028230000}"/>
    <cellStyle name="Normal 49 2 8" xfId="13280" xr:uid="{00000000-0005-0000-0000-000029230000}"/>
    <cellStyle name="Normal 49 2 9" xfId="57658" xr:uid="{62953954-4437-4725-87F4-CE5A5CFBFDD7}"/>
    <cellStyle name="Normal 49 3" xfId="3278" xr:uid="{00000000-0005-0000-0000-00002A230000}"/>
    <cellStyle name="Normal 49 3 2" xfId="3279" xr:uid="{00000000-0005-0000-0000-00002B230000}"/>
    <cellStyle name="Normal 49 3 2 2" xfId="10072" xr:uid="{00000000-0005-0000-0000-00002C230000}"/>
    <cellStyle name="Normal 49 3 2 3" xfId="8477" xr:uid="{00000000-0005-0000-0000-00002D230000}"/>
    <cellStyle name="Normal 49 3 2 4" xfId="11678" xr:uid="{00000000-0005-0000-0000-00002E230000}"/>
    <cellStyle name="Normal 49 3 2 5" xfId="13285" xr:uid="{00000000-0005-0000-0000-00002F230000}"/>
    <cellStyle name="Normal 49 3 3" xfId="3280" xr:uid="{00000000-0005-0000-0000-000030230000}"/>
    <cellStyle name="Normal 49 3 3 2" xfId="10073" xr:uid="{00000000-0005-0000-0000-000031230000}"/>
    <cellStyle name="Normal 49 3 3 3" xfId="8478" xr:uid="{00000000-0005-0000-0000-000032230000}"/>
    <cellStyle name="Normal 49 3 3 4" xfId="11679" xr:uid="{00000000-0005-0000-0000-000033230000}"/>
    <cellStyle name="Normal 49 3 3 5" xfId="13286" xr:uid="{00000000-0005-0000-0000-000034230000}"/>
    <cellStyle name="Normal 49 3 4" xfId="3281" xr:uid="{00000000-0005-0000-0000-000035230000}"/>
    <cellStyle name="Normal 49 3 4 2" xfId="10074" xr:uid="{00000000-0005-0000-0000-000036230000}"/>
    <cellStyle name="Normal 49 3 4 3" xfId="8479" xr:uid="{00000000-0005-0000-0000-000037230000}"/>
    <cellStyle name="Normal 49 3 4 4" xfId="11680" xr:uid="{00000000-0005-0000-0000-000038230000}"/>
    <cellStyle name="Normal 49 3 4 5" xfId="13287" xr:uid="{00000000-0005-0000-0000-000039230000}"/>
    <cellStyle name="Normal 49 3 5" xfId="10071" xr:uid="{00000000-0005-0000-0000-00003A230000}"/>
    <cellStyle name="Normal 49 3 6" xfId="8476" xr:uid="{00000000-0005-0000-0000-00003B230000}"/>
    <cellStyle name="Normal 49 3 7" xfId="11677" xr:uid="{00000000-0005-0000-0000-00003C230000}"/>
    <cellStyle name="Normal 49 3 8" xfId="13284" xr:uid="{00000000-0005-0000-0000-00003D230000}"/>
    <cellStyle name="Normal 49 4" xfId="3282" xr:uid="{00000000-0005-0000-0000-00003E230000}"/>
    <cellStyle name="Normal 49 4 2" xfId="10075" xr:uid="{00000000-0005-0000-0000-00003F230000}"/>
    <cellStyle name="Normal 49 4 3" xfId="8480" xr:uid="{00000000-0005-0000-0000-000040230000}"/>
    <cellStyle name="Normal 49 4 4" xfId="11681" xr:uid="{00000000-0005-0000-0000-000041230000}"/>
    <cellStyle name="Normal 49 4 5" xfId="13288" xr:uid="{00000000-0005-0000-0000-000042230000}"/>
    <cellStyle name="Normal 49 5" xfId="3283" xr:uid="{00000000-0005-0000-0000-000043230000}"/>
    <cellStyle name="Normal 49 5 2" xfId="10076" xr:uid="{00000000-0005-0000-0000-000044230000}"/>
    <cellStyle name="Normal 49 5 3" xfId="8481" xr:uid="{00000000-0005-0000-0000-000045230000}"/>
    <cellStyle name="Normal 49 5 4" xfId="11682" xr:uid="{00000000-0005-0000-0000-000046230000}"/>
    <cellStyle name="Normal 49 5 5" xfId="13289" xr:uid="{00000000-0005-0000-0000-000047230000}"/>
    <cellStyle name="Normal 49 6" xfId="3284" xr:uid="{00000000-0005-0000-0000-000048230000}"/>
    <cellStyle name="Normal 49 6 2" xfId="10077" xr:uid="{00000000-0005-0000-0000-000049230000}"/>
    <cellStyle name="Normal 49 6 3" xfId="8482" xr:uid="{00000000-0005-0000-0000-00004A230000}"/>
    <cellStyle name="Normal 49 6 4" xfId="11683" xr:uid="{00000000-0005-0000-0000-00004B230000}"/>
    <cellStyle name="Normal 49 6 5" xfId="13290" xr:uid="{00000000-0005-0000-0000-00004C230000}"/>
    <cellStyle name="Normal 49 7" xfId="10066" xr:uid="{00000000-0005-0000-0000-00004D230000}"/>
    <cellStyle name="Normal 49 8" xfId="8471" xr:uid="{00000000-0005-0000-0000-00004E230000}"/>
    <cellStyle name="Normal 49 9" xfId="11672" xr:uid="{00000000-0005-0000-0000-00004F230000}"/>
    <cellStyle name="Normal 5" xfId="114" xr:uid="{00000000-0005-0000-0000-000050230000}"/>
    <cellStyle name="Normal 5 2" xfId="130" xr:uid="{00000000-0005-0000-0000-000051230000}"/>
    <cellStyle name="Normal 5 2 10" xfId="3286" xr:uid="{00000000-0005-0000-0000-000052230000}"/>
    <cellStyle name="Normal 5 2 10 2" xfId="10078" xr:uid="{00000000-0005-0000-0000-000053230000}"/>
    <cellStyle name="Normal 5 2 10 3" xfId="11684" xr:uid="{00000000-0005-0000-0000-000054230000}"/>
    <cellStyle name="Normal 5 2 11" xfId="8483" xr:uid="{00000000-0005-0000-0000-000055230000}"/>
    <cellStyle name="Normal 5 2 12" xfId="13291" xr:uid="{00000000-0005-0000-0000-000056230000}"/>
    <cellStyle name="Normal 5 2 2" xfId="3287" xr:uid="{00000000-0005-0000-0000-000057230000}"/>
    <cellStyle name="Normal 5 2 2 2" xfId="3288" xr:uid="{00000000-0005-0000-0000-000058230000}"/>
    <cellStyle name="Normal 5 2 2 2 2" xfId="10080" xr:uid="{00000000-0005-0000-0000-000059230000}"/>
    <cellStyle name="Normal 5 2 2 2 3" xfId="8485" xr:uid="{00000000-0005-0000-0000-00005A230000}"/>
    <cellStyle name="Normal 5 2 2 2 4" xfId="11686" xr:uid="{00000000-0005-0000-0000-00005B230000}"/>
    <cellStyle name="Normal 5 2 2 2 5" xfId="13293" xr:uid="{00000000-0005-0000-0000-00005C230000}"/>
    <cellStyle name="Normal 5 2 2 3" xfId="3289" xr:uid="{00000000-0005-0000-0000-00005D230000}"/>
    <cellStyle name="Normal 5 2 2 3 2" xfId="10081" xr:uid="{00000000-0005-0000-0000-00005E230000}"/>
    <cellStyle name="Normal 5 2 2 3 3" xfId="8486" xr:uid="{00000000-0005-0000-0000-00005F230000}"/>
    <cellStyle name="Normal 5 2 2 3 4" xfId="11687" xr:uid="{00000000-0005-0000-0000-000060230000}"/>
    <cellStyle name="Normal 5 2 2 3 5" xfId="13294" xr:uid="{00000000-0005-0000-0000-000061230000}"/>
    <cellStyle name="Normal 5 2 2 4" xfId="3290" xr:uid="{00000000-0005-0000-0000-000062230000}"/>
    <cellStyle name="Normal 5 2 2 4 2" xfId="10082" xr:uid="{00000000-0005-0000-0000-000063230000}"/>
    <cellStyle name="Normal 5 2 2 4 3" xfId="8487" xr:uid="{00000000-0005-0000-0000-000064230000}"/>
    <cellStyle name="Normal 5 2 2 4 4" xfId="11688" xr:uid="{00000000-0005-0000-0000-000065230000}"/>
    <cellStyle name="Normal 5 2 2 4 5" xfId="13295" xr:uid="{00000000-0005-0000-0000-000066230000}"/>
    <cellStyle name="Normal 5 2 2 5" xfId="10079" xr:uid="{00000000-0005-0000-0000-000067230000}"/>
    <cellStyle name="Normal 5 2 2 6" xfId="8484" xr:uid="{00000000-0005-0000-0000-000068230000}"/>
    <cellStyle name="Normal 5 2 2 7" xfId="11685" xr:uid="{00000000-0005-0000-0000-000069230000}"/>
    <cellStyle name="Normal 5 2 2 8" xfId="13292" xr:uid="{00000000-0005-0000-0000-00006A230000}"/>
    <cellStyle name="Normal 5 2 3" xfId="3291" xr:uid="{00000000-0005-0000-0000-00006B230000}"/>
    <cellStyle name="Normal 5 2 3 2" xfId="3292" xr:uid="{00000000-0005-0000-0000-00006C230000}"/>
    <cellStyle name="Normal 5 2 3 2 2" xfId="10084" xr:uid="{00000000-0005-0000-0000-00006D230000}"/>
    <cellStyle name="Normal 5 2 3 2 3" xfId="8489" xr:uid="{00000000-0005-0000-0000-00006E230000}"/>
    <cellStyle name="Normal 5 2 3 2 4" xfId="11690" xr:uid="{00000000-0005-0000-0000-00006F230000}"/>
    <cellStyle name="Normal 5 2 3 2 5" xfId="13297" xr:uid="{00000000-0005-0000-0000-000070230000}"/>
    <cellStyle name="Normal 5 2 3 3" xfId="3293" xr:uid="{00000000-0005-0000-0000-000071230000}"/>
    <cellStyle name="Normal 5 2 3 3 2" xfId="10085" xr:uid="{00000000-0005-0000-0000-000072230000}"/>
    <cellStyle name="Normal 5 2 3 3 3" xfId="8490" xr:uid="{00000000-0005-0000-0000-000073230000}"/>
    <cellStyle name="Normal 5 2 3 3 4" xfId="11691" xr:uid="{00000000-0005-0000-0000-000074230000}"/>
    <cellStyle name="Normal 5 2 3 3 5" xfId="13298" xr:uid="{00000000-0005-0000-0000-000075230000}"/>
    <cellStyle name="Normal 5 2 3 4" xfId="3294" xr:uid="{00000000-0005-0000-0000-000076230000}"/>
    <cellStyle name="Normal 5 2 3 4 2" xfId="10086" xr:uid="{00000000-0005-0000-0000-000077230000}"/>
    <cellStyle name="Normal 5 2 3 4 3" xfId="8491" xr:uid="{00000000-0005-0000-0000-000078230000}"/>
    <cellStyle name="Normal 5 2 3 4 4" xfId="11692" xr:uid="{00000000-0005-0000-0000-000079230000}"/>
    <cellStyle name="Normal 5 2 3 4 5" xfId="13299" xr:uid="{00000000-0005-0000-0000-00007A230000}"/>
    <cellStyle name="Normal 5 2 3 5" xfId="10083" xr:uid="{00000000-0005-0000-0000-00007B230000}"/>
    <cellStyle name="Normal 5 2 3 6" xfId="8488" xr:uid="{00000000-0005-0000-0000-00007C230000}"/>
    <cellStyle name="Normal 5 2 3 7" xfId="11689" xr:uid="{00000000-0005-0000-0000-00007D230000}"/>
    <cellStyle name="Normal 5 2 3 8" xfId="13296" xr:uid="{00000000-0005-0000-0000-00007E230000}"/>
    <cellStyle name="Normal 5 2 4" xfId="3295" xr:uid="{00000000-0005-0000-0000-00007F230000}"/>
    <cellStyle name="Normal 5 2 4 2" xfId="3296" xr:uid="{00000000-0005-0000-0000-000080230000}"/>
    <cellStyle name="Normal 5 2 4 2 2" xfId="3297" xr:uid="{00000000-0005-0000-0000-000081230000}"/>
    <cellStyle name="Normal 5 2 4 2 2 2" xfId="3298" xr:uid="{00000000-0005-0000-0000-000082230000}"/>
    <cellStyle name="Normal 5 2 4 2 2 2 2" xfId="10088" xr:uid="{00000000-0005-0000-0000-000083230000}"/>
    <cellStyle name="Normal 5 2 4 2 2 2 3" xfId="8493" xr:uid="{00000000-0005-0000-0000-000084230000}"/>
    <cellStyle name="Normal 5 2 4 2 2 2 4" xfId="11694" xr:uid="{00000000-0005-0000-0000-000085230000}"/>
    <cellStyle name="Normal 5 2 4 2 2 2 5" xfId="13301" xr:uid="{00000000-0005-0000-0000-000086230000}"/>
    <cellStyle name="Normal 5 2 4 2 2 3" xfId="3299" xr:uid="{00000000-0005-0000-0000-000087230000}"/>
    <cellStyle name="Normal 5 2 4 2 2 3 2" xfId="10089" xr:uid="{00000000-0005-0000-0000-000088230000}"/>
    <cellStyle name="Normal 5 2 4 2 2 3 3" xfId="8494" xr:uid="{00000000-0005-0000-0000-000089230000}"/>
    <cellStyle name="Normal 5 2 4 2 2 3 4" xfId="11695" xr:uid="{00000000-0005-0000-0000-00008A230000}"/>
    <cellStyle name="Normal 5 2 4 2 2 3 5" xfId="13302" xr:uid="{00000000-0005-0000-0000-00008B230000}"/>
    <cellStyle name="Normal 5 2 4 2 2 4" xfId="3300" xr:uid="{00000000-0005-0000-0000-00008C230000}"/>
    <cellStyle name="Normal 5 2 4 2 2 4 2" xfId="10090" xr:uid="{00000000-0005-0000-0000-00008D230000}"/>
    <cellStyle name="Normal 5 2 4 2 2 4 3" xfId="8495" xr:uid="{00000000-0005-0000-0000-00008E230000}"/>
    <cellStyle name="Normal 5 2 4 2 2 4 4" xfId="11696" xr:uid="{00000000-0005-0000-0000-00008F230000}"/>
    <cellStyle name="Normal 5 2 4 2 2 4 5" xfId="13303" xr:uid="{00000000-0005-0000-0000-000090230000}"/>
    <cellStyle name="Normal 5 2 4 2 3" xfId="3301" xr:uid="{00000000-0005-0000-0000-000091230000}"/>
    <cellStyle name="Normal 5 2 4 2 4" xfId="3302" xr:uid="{00000000-0005-0000-0000-000092230000}"/>
    <cellStyle name="Normal 5 2 4 2 5" xfId="10087" xr:uid="{00000000-0005-0000-0000-000093230000}"/>
    <cellStyle name="Normal 5 2 4 2 6" xfId="8492" xr:uid="{00000000-0005-0000-0000-000094230000}"/>
    <cellStyle name="Normal 5 2 4 2 7" xfId="11693" xr:uid="{00000000-0005-0000-0000-000095230000}"/>
    <cellStyle name="Normal 5 2 4 2 8" xfId="13300" xr:uid="{00000000-0005-0000-0000-000096230000}"/>
    <cellStyle name="Normal 5 2 4 3" xfId="3303" xr:uid="{00000000-0005-0000-0000-000097230000}"/>
    <cellStyle name="Normal 5 2 4 3 2" xfId="3304" xr:uid="{00000000-0005-0000-0000-000098230000}"/>
    <cellStyle name="Normal 5 2 4 3 2 2" xfId="10092" xr:uid="{00000000-0005-0000-0000-000099230000}"/>
    <cellStyle name="Normal 5 2 4 3 2 3" xfId="8497" xr:uid="{00000000-0005-0000-0000-00009A230000}"/>
    <cellStyle name="Normal 5 2 4 3 2 4" xfId="11698" xr:uid="{00000000-0005-0000-0000-00009B230000}"/>
    <cellStyle name="Normal 5 2 4 3 2 5" xfId="13305" xr:uid="{00000000-0005-0000-0000-00009C230000}"/>
    <cellStyle name="Normal 5 2 4 3 3" xfId="3305" xr:uid="{00000000-0005-0000-0000-00009D230000}"/>
    <cellStyle name="Normal 5 2 4 3 3 2" xfId="10093" xr:uid="{00000000-0005-0000-0000-00009E230000}"/>
    <cellStyle name="Normal 5 2 4 3 3 3" xfId="8498" xr:uid="{00000000-0005-0000-0000-00009F230000}"/>
    <cellStyle name="Normal 5 2 4 3 3 4" xfId="11699" xr:uid="{00000000-0005-0000-0000-0000A0230000}"/>
    <cellStyle name="Normal 5 2 4 3 3 5" xfId="13306" xr:uid="{00000000-0005-0000-0000-0000A1230000}"/>
    <cellStyle name="Normal 5 2 4 3 4" xfId="3306" xr:uid="{00000000-0005-0000-0000-0000A2230000}"/>
    <cellStyle name="Normal 5 2 4 3 4 2" xfId="10094" xr:uid="{00000000-0005-0000-0000-0000A3230000}"/>
    <cellStyle name="Normal 5 2 4 3 4 3" xfId="8499" xr:uid="{00000000-0005-0000-0000-0000A4230000}"/>
    <cellStyle name="Normal 5 2 4 3 4 4" xfId="11700" xr:uid="{00000000-0005-0000-0000-0000A5230000}"/>
    <cellStyle name="Normal 5 2 4 3 4 5" xfId="13307" xr:uid="{00000000-0005-0000-0000-0000A6230000}"/>
    <cellStyle name="Normal 5 2 4 3 5" xfId="10091" xr:uid="{00000000-0005-0000-0000-0000A7230000}"/>
    <cellStyle name="Normal 5 2 4 3 6" xfId="8496" xr:uid="{00000000-0005-0000-0000-0000A8230000}"/>
    <cellStyle name="Normal 5 2 4 3 7" xfId="11697" xr:uid="{00000000-0005-0000-0000-0000A9230000}"/>
    <cellStyle name="Normal 5 2 4 3 8" xfId="13304" xr:uid="{00000000-0005-0000-0000-0000AA230000}"/>
    <cellStyle name="Normal 5 2 4 4" xfId="3307" xr:uid="{00000000-0005-0000-0000-0000AB230000}"/>
    <cellStyle name="Normal 5 2 4 4 2" xfId="3308" xr:uid="{00000000-0005-0000-0000-0000AC230000}"/>
    <cellStyle name="Normal 5 2 4 4 2 2" xfId="10096" xr:uid="{00000000-0005-0000-0000-0000AD230000}"/>
    <cellStyle name="Normal 5 2 4 4 2 3" xfId="8501" xr:uid="{00000000-0005-0000-0000-0000AE230000}"/>
    <cellStyle name="Normal 5 2 4 4 2 4" xfId="11702" xr:uid="{00000000-0005-0000-0000-0000AF230000}"/>
    <cellStyle name="Normal 5 2 4 4 2 5" xfId="13309" xr:uid="{00000000-0005-0000-0000-0000B0230000}"/>
    <cellStyle name="Normal 5 2 4 4 3" xfId="3309" xr:uid="{00000000-0005-0000-0000-0000B1230000}"/>
    <cellStyle name="Normal 5 2 4 4 3 2" xfId="10097" xr:uid="{00000000-0005-0000-0000-0000B2230000}"/>
    <cellStyle name="Normal 5 2 4 4 3 3" xfId="8502" xr:uid="{00000000-0005-0000-0000-0000B3230000}"/>
    <cellStyle name="Normal 5 2 4 4 3 4" xfId="11703" xr:uid="{00000000-0005-0000-0000-0000B4230000}"/>
    <cellStyle name="Normal 5 2 4 4 3 5" xfId="13310" xr:uid="{00000000-0005-0000-0000-0000B5230000}"/>
    <cellStyle name="Normal 5 2 4 4 4" xfId="3310" xr:uid="{00000000-0005-0000-0000-0000B6230000}"/>
    <cellStyle name="Normal 5 2 4 4 4 2" xfId="10098" xr:uid="{00000000-0005-0000-0000-0000B7230000}"/>
    <cellStyle name="Normal 5 2 4 4 4 3" xfId="8503" xr:uid="{00000000-0005-0000-0000-0000B8230000}"/>
    <cellStyle name="Normal 5 2 4 4 4 4" xfId="11704" xr:uid="{00000000-0005-0000-0000-0000B9230000}"/>
    <cellStyle name="Normal 5 2 4 4 4 5" xfId="13311" xr:uid="{00000000-0005-0000-0000-0000BA230000}"/>
    <cellStyle name="Normal 5 2 4 4 5" xfId="10095" xr:uid="{00000000-0005-0000-0000-0000BB230000}"/>
    <cellStyle name="Normal 5 2 4 4 6" xfId="8500" xr:uid="{00000000-0005-0000-0000-0000BC230000}"/>
    <cellStyle name="Normal 5 2 4 4 7" xfId="11701" xr:uid="{00000000-0005-0000-0000-0000BD230000}"/>
    <cellStyle name="Normal 5 2 4 4 8" xfId="13308" xr:uid="{00000000-0005-0000-0000-0000BE230000}"/>
    <cellStyle name="Normal 5 2 4 5" xfId="3311" xr:uid="{00000000-0005-0000-0000-0000BF230000}"/>
    <cellStyle name="Normal 5 2 4 5 2" xfId="10099" xr:uid="{00000000-0005-0000-0000-0000C0230000}"/>
    <cellStyle name="Normal 5 2 4 5 3" xfId="8504" xr:uid="{00000000-0005-0000-0000-0000C1230000}"/>
    <cellStyle name="Normal 5 2 4 5 4" xfId="11705" xr:uid="{00000000-0005-0000-0000-0000C2230000}"/>
    <cellStyle name="Normal 5 2 4 5 5" xfId="13312" xr:uid="{00000000-0005-0000-0000-0000C3230000}"/>
    <cellStyle name="Normal 5 2 4 6" xfId="3312" xr:uid="{00000000-0005-0000-0000-0000C4230000}"/>
    <cellStyle name="Normal 5 2 4 6 2" xfId="10100" xr:uid="{00000000-0005-0000-0000-0000C5230000}"/>
    <cellStyle name="Normal 5 2 4 6 3" xfId="8505" xr:uid="{00000000-0005-0000-0000-0000C6230000}"/>
    <cellStyle name="Normal 5 2 4 6 4" xfId="11706" xr:uid="{00000000-0005-0000-0000-0000C7230000}"/>
    <cellStyle name="Normal 5 2 4 6 5" xfId="13313" xr:uid="{00000000-0005-0000-0000-0000C8230000}"/>
    <cellStyle name="Normal 5 2 4 7" xfId="3313" xr:uid="{00000000-0005-0000-0000-0000C9230000}"/>
    <cellStyle name="Normal 5 2 4 7 2" xfId="10101" xr:uid="{00000000-0005-0000-0000-0000CA230000}"/>
    <cellStyle name="Normal 5 2 4 7 3" xfId="8506" xr:uid="{00000000-0005-0000-0000-0000CB230000}"/>
    <cellStyle name="Normal 5 2 4 7 4" xfId="11707" xr:uid="{00000000-0005-0000-0000-0000CC230000}"/>
    <cellStyle name="Normal 5 2 4 7 5" xfId="13314" xr:uid="{00000000-0005-0000-0000-0000CD230000}"/>
    <cellStyle name="Normal 5 2 5" xfId="3314" xr:uid="{00000000-0005-0000-0000-0000CE230000}"/>
    <cellStyle name="Normal 5 2 6" xfId="3315" xr:uid="{00000000-0005-0000-0000-0000CF230000}"/>
    <cellStyle name="Normal 5 2 7" xfId="3316" xr:uid="{00000000-0005-0000-0000-0000D0230000}"/>
    <cellStyle name="Normal 5 2 7 2" xfId="10102" xr:uid="{00000000-0005-0000-0000-0000D1230000}"/>
    <cellStyle name="Normal 5 2 7 3" xfId="8507" xr:uid="{00000000-0005-0000-0000-0000D2230000}"/>
    <cellStyle name="Normal 5 2 7 4" xfId="11708" xr:uid="{00000000-0005-0000-0000-0000D3230000}"/>
    <cellStyle name="Normal 5 2 7 5" xfId="13315" xr:uid="{00000000-0005-0000-0000-0000D4230000}"/>
    <cellStyle name="Normal 5 2 8" xfId="3317" xr:uid="{00000000-0005-0000-0000-0000D5230000}"/>
    <cellStyle name="Normal 5 2 8 2" xfId="10103" xr:uid="{00000000-0005-0000-0000-0000D6230000}"/>
    <cellStyle name="Normal 5 2 8 3" xfId="8508" xr:uid="{00000000-0005-0000-0000-0000D7230000}"/>
    <cellStyle name="Normal 5 2 8 4" xfId="11709" xr:uid="{00000000-0005-0000-0000-0000D8230000}"/>
    <cellStyle name="Normal 5 2 8 5" xfId="13316" xr:uid="{00000000-0005-0000-0000-0000D9230000}"/>
    <cellStyle name="Normal 5 2 9" xfId="3318" xr:uid="{00000000-0005-0000-0000-0000DA230000}"/>
    <cellStyle name="Normal 5 2 9 2" xfId="10104" xr:uid="{00000000-0005-0000-0000-0000DB230000}"/>
    <cellStyle name="Normal 5 2 9 3" xfId="8509" xr:uid="{00000000-0005-0000-0000-0000DC230000}"/>
    <cellStyle name="Normal 5 2 9 4" xfId="11710" xr:uid="{00000000-0005-0000-0000-0000DD230000}"/>
    <cellStyle name="Normal 5 2 9 5" xfId="13317" xr:uid="{00000000-0005-0000-0000-0000DE230000}"/>
    <cellStyle name="Normal 5 3" xfId="3319" xr:uid="{00000000-0005-0000-0000-0000DF230000}"/>
    <cellStyle name="Normal 5 3 2" xfId="3320" xr:uid="{00000000-0005-0000-0000-0000E0230000}"/>
    <cellStyle name="Normal 5 3 2 2" xfId="10106" xr:uid="{00000000-0005-0000-0000-0000E1230000}"/>
    <cellStyle name="Normal 5 3 2 3" xfId="8511" xr:uid="{00000000-0005-0000-0000-0000E2230000}"/>
    <cellStyle name="Normal 5 3 2 4" xfId="11712" xr:uid="{00000000-0005-0000-0000-0000E3230000}"/>
    <cellStyle name="Normal 5 3 2 5" xfId="13319" xr:uid="{00000000-0005-0000-0000-0000E4230000}"/>
    <cellStyle name="Normal 5 3 3" xfId="3321" xr:uid="{00000000-0005-0000-0000-0000E5230000}"/>
    <cellStyle name="Normal 5 3 3 2" xfId="10107" xr:uid="{00000000-0005-0000-0000-0000E6230000}"/>
    <cellStyle name="Normal 5 3 3 3" xfId="8512" xr:uid="{00000000-0005-0000-0000-0000E7230000}"/>
    <cellStyle name="Normal 5 3 3 4" xfId="11713" xr:uid="{00000000-0005-0000-0000-0000E8230000}"/>
    <cellStyle name="Normal 5 3 3 5" xfId="13320" xr:uid="{00000000-0005-0000-0000-0000E9230000}"/>
    <cellStyle name="Normal 5 3 4" xfId="3322" xr:uid="{00000000-0005-0000-0000-0000EA230000}"/>
    <cellStyle name="Normal 5 3 4 2" xfId="10108" xr:uid="{00000000-0005-0000-0000-0000EB230000}"/>
    <cellStyle name="Normal 5 3 4 3" xfId="8513" xr:uid="{00000000-0005-0000-0000-0000EC230000}"/>
    <cellStyle name="Normal 5 3 4 4" xfId="11714" xr:uid="{00000000-0005-0000-0000-0000ED230000}"/>
    <cellStyle name="Normal 5 3 4 5" xfId="13321" xr:uid="{00000000-0005-0000-0000-0000EE230000}"/>
    <cellStyle name="Normal 5 3 5" xfId="5073" xr:uid="{00000000-0005-0000-0000-0000EF230000}"/>
    <cellStyle name="Normal 5 3 5 2" xfId="10105" xr:uid="{00000000-0005-0000-0000-0000F0230000}"/>
    <cellStyle name="Normal 5 3 6" xfId="8510" xr:uid="{00000000-0005-0000-0000-0000F1230000}"/>
    <cellStyle name="Normal 5 3 7" xfId="11711" xr:uid="{00000000-0005-0000-0000-0000F2230000}"/>
    <cellStyle name="Normal 5 3 8" xfId="13318" xr:uid="{00000000-0005-0000-0000-0000F3230000}"/>
    <cellStyle name="Normal 5 4" xfId="3323" xr:uid="{00000000-0005-0000-0000-0000F4230000}"/>
    <cellStyle name="Normal 5 4 2" xfId="3324" xr:uid="{00000000-0005-0000-0000-0000F5230000}"/>
    <cellStyle name="Normal 5 4 2 2" xfId="10110" xr:uid="{00000000-0005-0000-0000-0000F6230000}"/>
    <cellStyle name="Normal 5 4 2 3" xfId="8515" xr:uid="{00000000-0005-0000-0000-0000F7230000}"/>
    <cellStyle name="Normal 5 4 2 4" xfId="11716" xr:uid="{00000000-0005-0000-0000-0000F8230000}"/>
    <cellStyle name="Normal 5 4 2 5" xfId="13323" xr:uid="{00000000-0005-0000-0000-0000F9230000}"/>
    <cellStyle name="Normal 5 4 3" xfId="3325" xr:uid="{00000000-0005-0000-0000-0000FA230000}"/>
    <cellStyle name="Normal 5 4 3 2" xfId="10111" xr:uid="{00000000-0005-0000-0000-0000FB230000}"/>
    <cellStyle name="Normal 5 4 3 3" xfId="8516" xr:uid="{00000000-0005-0000-0000-0000FC230000}"/>
    <cellStyle name="Normal 5 4 3 4" xfId="11717" xr:uid="{00000000-0005-0000-0000-0000FD230000}"/>
    <cellStyle name="Normal 5 4 3 5" xfId="13324" xr:uid="{00000000-0005-0000-0000-0000FE230000}"/>
    <cellStyle name="Normal 5 4 4" xfId="3326" xr:uid="{00000000-0005-0000-0000-0000FF230000}"/>
    <cellStyle name="Normal 5 4 4 2" xfId="10112" xr:uid="{00000000-0005-0000-0000-000000240000}"/>
    <cellStyle name="Normal 5 4 4 3" xfId="8517" xr:uid="{00000000-0005-0000-0000-000001240000}"/>
    <cellStyle name="Normal 5 4 4 4" xfId="11718" xr:uid="{00000000-0005-0000-0000-000002240000}"/>
    <cellStyle name="Normal 5 4 4 5" xfId="13325" xr:uid="{00000000-0005-0000-0000-000003240000}"/>
    <cellStyle name="Normal 5 4 5" xfId="10109" xr:uid="{00000000-0005-0000-0000-000004240000}"/>
    <cellStyle name="Normal 5 4 6" xfId="8514" xr:uid="{00000000-0005-0000-0000-000005240000}"/>
    <cellStyle name="Normal 5 4 7" xfId="11715" xr:uid="{00000000-0005-0000-0000-000006240000}"/>
    <cellStyle name="Normal 5 4 8" xfId="13322" xr:uid="{00000000-0005-0000-0000-000007240000}"/>
    <cellStyle name="Normal 5 4 9" xfId="19332" xr:uid="{E1F2002E-0392-40C8-A0C0-B5DC93E5D317}"/>
    <cellStyle name="Normal 5 5" xfId="3327" xr:uid="{00000000-0005-0000-0000-000008240000}"/>
    <cellStyle name="Normal 5 6" xfId="3285" xr:uid="{00000000-0005-0000-0000-000009240000}"/>
    <cellStyle name="Normal 5 6 2" xfId="10560" xr:uid="{00000000-0005-0000-0000-00000A240000}"/>
    <cellStyle name="Normal 5 6 3" xfId="19331" xr:uid="{CC9C73A1-8A23-4350-9FB2-8E432681BDC1}"/>
    <cellStyle name="Normal 5 7" xfId="6037" xr:uid="{00000000-0005-0000-0000-00000B240000}"/>
    <cellStyle name="Normal 5 8" xfId="10713" xr:uid="{00000000-0005-0000-0000-00000C240000}"/>
    <cellStyle name="Normal 50" xfId="3328" xr:uid="{00000000-0005-0000-0000-00000D240000}"/>
    <cellStyle name="Normal 50 10" xfId="13326" xr:uid="{00000000-0005-0000-0000-00000E240000}"/>
    <cellStyle name="Normal 50 11" xfId="15501" xr:uid="{264FA33D-9365-4125-A1C6-DC470C50FF4D}"/>
    <cellStyle name="Normal 50 2" xfId="3329" xr:uid="{00000000-0005-0000-0000-00000F240000}"/>
    <cellStyle name="Normal 50 2 2" xfId="3330" xr:uid="{00000000-0005-0000-0000-000010240000}"/>
    <cellStyle name="Normal 50 2 2 2" xfId="10115" xr:uid="{00000000-0005-0000-0000-000011240000}"/>
    <cellStyle name="Normal 50 2 2 3" xfId="8520" xr:uid="{00000000-0005-0000-0000-000012240000}"/>
    <cellStyle name="Normal 50 2 2 4" xfId="11721" xr:uid="{00000000-0005-0000-0000-000013240000}"/>
    <cellStyle name="Normal 50 2 2 5" xfId="13328" xr:uid="{00000000-0005-0000-0000-000014240000}"/>
    <cellStyle name="Normal 50 2 3" xfId="3331" xr:uid="{00000000-0005-0000-0000-000015240000}"/>
    <cellStyle name="Normal 50 2 3 2" xfId="10116" xr:uid="{00000000-0005-0000-0000-000016240000}"/>
    <cellStyle name="Normal 50 2 3 3" xfId="8521" xr:uid="{00000000-0005-0000-0000-000017240000}"/>
    <cellStyle name="Normal 50 2 3 4" xfId="11722" xr:uid="{00000000-0005-0000-0000-000018240000}"/>
    <cellStyle name="Normal 50 2 3 5" xfId="13329" xr:uid="{00000000-0005-0000-0000-000019240000}"/>
    <cellStyle name="Normal 50 2 4" xfId="3332" xr:uid="{00000000-0005-0000-0000-00001A240000}"/>
    <cellStyle name="Normal 50 2 4 2" xfId="10117" xr:uid="{00000000-0005-0000-0000-00001B240000}"/>
    <cellStyle name="Normal 50 2 4 3" xfId="8522" xr:uid="{00000000-0005-0000-0000-00001C240000}"/>
    <cellStyle name="Normal 50 2 4 4" xfId="11723" xr:uid="{00000000-0005-0000-0000-00001D240000}"/>
    <cellStyle name="Normal 50 2 4 5" xfId="13330" xr:uid="{00000000-0005-0000-0000-00001E240000}"/>
    <cellStyle name="Normal 50 2 5" xfId="10114" xr:uid="{00000000-0005-0000-0000-00001F240000}"/>
    <cellStyle name="Normal 50 2 6" xfId="8519" xr:uid="{00000000-0005-0000-0000-000020240000}"/>
    <cellStyle name="Normal 50 2 7" xfId="11720" xr:uid="{00000000-0005-0000-0000-000021240000}"/>
    <cellStyle name="Normal 50 2 8" xfId="13327" xr:uid="{00000000-0005-0000-0000-000022240000}"/>
    <cellStyle name="Normal 50 2 9" xfId="57660" xr:uid="{A2ED6170-2E75-4FDC-BCBB-A1E4B19956ED}"/>
    <cellStyle name="Normal 50 3" xfId="3333" xr:uid="{00000000-0005-0000-0000-000023240000}"/>
    <cellStyle name="Normal 50 3 2" xfId="3334" xr:uid="{00000000-0005-0000-0000-000024240000}"/>
    <cellStyle name="Normal 50 3 2 2" xfId="10119" xr:uid="{00000000-0005-0000-0000-000025240000}"/>
    <cellStyle name="Normal 50 3 2 3" xfId="8524" xr:uid="{00000000-0005-0000-0000-000026240000}"/>
    <cellStyle name="Normal 50 3 2 4" xfId="11725" xr:uid="{00000000-0005-0000-0000-000027240000}"/>
    <cellStyle name="Normal 50 3 2 5" xfId="13332" xr:uid="{00000000-0005-0000-0000-000028240000}"/>
    <cellStyle name="Normal 50 3 3" xfId="3335" xr:uid="{00000000-0005-0000-0000-000029240000}"/>
    <cellStyle name="Normal 50 3 3 2" xfId="10120" xr:uid="{00000000-0005-0000-0000-00002A240000}"/>
    <cellStyle name="Normal 50 3 3 3" xfId="8525" xr:uid="{00000000-0005-0000-0000-00002B240000}"/>
    <cellStyle name="Normal 50 3 3 4" xfId="11726" xr:uid="{00000000-0005-0000-0000-00002C240000}"/>
    <cellStyle name="Normal 50 3 3 5" xfId="13333" xr:uid="{00000000-0005-0000-0000-00002D240000}"/>
    <cellStyle name="Normal 50 3 4" xfId="3336" xr:uid="{00000000-0005-0000-0000-00002E240000}"/>
    <cellStyle name="Normal 50 3 4 2" xfId="10121" xr:uid="{00000000-0005-0000-0000-00002F240000}"/>
    <cellStyle name="Normal 50 3 4 3" xfId="8526" xr:uid="{00000000-0005-0000-0000-000030240000}"/>
    <cellStyle name="Normal 50 3 4 4" xfId="11727" xr:uid="{00000000-0005-0000-0000-000031240000}"/>
    <cellStyle name="Normal 50 3 4 5" xfId="13334" xr:uid="{00000000-0005-0000-0000-000032240000}"/>
    <cellStyle name="Normal 50 3 5" xfId="10118" xr:uid="{00000000-0005-0000-0000-000033240000}"/>
    <cellStyle name="Normal 50 3 6" xfId="8523" xr:uid="{00000000-0005-0000-0000-000034240000}"/>
    <cellStyle name="Normal 50 3 7" xfId="11724" xr:uid="{00000000-0005-0000-0000-000035240000}"/>
    <cellStyle name="Normal 50 3 8" xfId="13331" xr:uid="{00000000-0005-0000-0000-000036240000}"/>
    <cellStyle name="Normal 50 4" xfId="3337" xr:uid="{00000000-0005-0000-0000-000037240000}"/>
    <cellStyle name="Normal 50 4 2" xfId="10122" xr:uid="{00000000-0005-0000-0000-000038240000}"/>
    <cellStyle name="Normal 50 4 3" xfId="8527" xr:uid="{00000000-0005-0000-0000-000039240000}"/>
    <cellStyle name="Normal 50 4 4" xfId="11728" xr:uid="{00000000-0005-0000-0000-00003A240000}"/>
    <cellStyle name="Normal 50 4 5" xfId="13335" xr:uid="{00000000-0005-0000-0000-00003B240000}"/>
    <cellStyle name="Normal 50 5" xfId="3338" xr:uid="{00000000-0005-0000-0000-00003C240000}"/>
    <cellStyle name="Normal 50 5 2" xfId="10123" xr:uid="{00000000-0005-0000-0000-00003D240000}"/>
    <cellStyle name="Normal 50 5 3" xfId="8528" xr:uid="{00000000-0005-0000-0000-00003E240000}"/>
    <cellStyle name="Normal 50 5 4" xfId="11729" xr:uid="{00000000-0005-0000-0000-00003F240000}"/>
    <cellStyle name="Normal 50 5 5" xfId="13336" xr:uid="{00000000-0005-0000-0000-000040240000}"/>
    <cellStyle name="Normal 50 6" xfId="3339" xr:uid="{00000000-0005-0000-0000-000041240000}"/>
    <cellStyle name="Normal 50 6 2" xfId="10124" xr:uid="{00000000-0005-0000-0000-000042240000}"/>
    <cellStyle name="Normal 50 6 3" xfId="8529" xr:uid="{00000000-0005-0000-0000-000043240000}"/>
    <cellStyle name="Normal 50 6 4" xfId="11730" xr:uid="{00000000-0005-0000-0000-000044240000}"/>
    <cellStyle name="Normal 50 6 5" xfId="13337" xr:uid="{00000000-0005-0000-0000-000045240000}"/>
    <cellStyle name="Normal 50 7" xfId="10113" xr:uid="{00000000-0005-0000-0000-000046240000}"/>
    <cellStyle name="Normal 50 8" xfId="8518" xr:uid="{00000000-0005-0000-0000-000047240000}"/>
    <cellStyle name="Normal 50 9" xfId="11719" xr:uid="{00000000-0005-0000-0000-000048240000}"/>
    <cellStyle name="Normal 51" xfId="3340" xr:uid="{00000000-0005-0000-0000-000049240000}"/>
    <cellStyle name="Normal 51 10" xfId="13338" xr:uid="{00000000-0005-0000-0000-00004A240000}"/>
    <cellStyle name="Normal 51 11" xfId="15502" xr:uid="{F31A013B-524E-4AE6-89A7-8D7F994080DE}"/>
    <cellStyle name="Normal 51 2" xfId="3341" xr:uid="{00000000-0005-0000-0000-00004B240000}"/>
    <cellStyle name="Normal 51 2 2" xfId="3342" xr:uid="{00000000-0005-0000-0000-00004C240000}"/>
    <cellStyle name="Normal 51 2 2 2" xfId="10127" xr:uid="{00000000-0005-0000-0000-00004D240000}"/>
    <cellStyle name="Normal 51 2 2 3" xfId="8532" xr:uid="{00000000-0005-0000-0000-00004E240000}"/>
    <cellStyle name="Normal 51 2 2 4" xfId="11733" xr:uid="{00000000-0005-0000-0000-00004F240000}"/>
    <cellStyle name="Normal 51 2 2 5" xfId="13340" xr:uid="{00000000-0005-0000-0000-000050240000}"/>
    <cellStyle name="Normal 51 2 3" xfId="3343" xr:uid="{00000000-0005-0000-0000-000051240000}"/>
    <cellStyle name="Normal 51 2 3 2" xfId="10128" xr:uid="{00000000-0005-0000-0000-000052240000}"/>
    <cellStyle name="Normal 51 2 3 3" xfId="8533" xr:uid="{00000000-0005-0000-0000-000053240000}"/>
    <cellStyle name="Normal 51 2 3 4" xfId="11734" xr:uid="{00000000-0005-0000-0000-000054240000}"/>
    <cellStyle name="Normal 51 2 3 5" xfId="13341" xr:uid="{00000000-0005-0000-0000-000055240000}"/>
    <cellStyle name="Normal 51 2 4" xfId="3344" xr:uid="{00000000-0005-0000-0000-000056240000}"/>
    <cellStyle name="Normal 51 2 4 2" xfId="10129" xr:uid="{00000000-0005-0000-0000-000057240000}"/>
    <cellStyle name="Normal 51 2 4 3" xfId="8534" xr:uid="{00000000-0005-0000-0000-000058240000}"/>
    <cellStyle name="Normal 51 2 4 4" xfId="11735" xr:uid="{00000000-0005-0000-0000-000059240000}"/>
    <cellStyle name="Normal 51 2 4 5" xfId="13342" xr:uid="{00000000-0005-0000-0000-00005A240000}"/>
    <cellStyle name="Normal 51 2 5" xfId="10126" xr:uid="{00000000-0005-0000-0000-00005B240000}"/>
    <cellStyle name="Normal 51 2 6" xfId="8531" xr:uid="{00000000-0005-0000-0000-00005C240000}"/>
    <cellStyle name="Normal 51 2 7" xfId="11732" xr:uid="{00000000-0005-0000-0000-00005D240000}"/>
    <cellStyle name="Normal 51 2 8" xfId="13339" xr:uid="{00000000-0005-0000-0000-00005E240000}"/>
    <cellStyle name="Normal 51 2 9" xfId="57661" xr:uid="{2086929C-B8E7-4AA8-847B-813DC0C8E0EC}"/>
    <cellStyle name="Normal 51 3" xfId="3345" xr:uid="{00000000-0005-0000-0000-00005F240000}"/>
    <cellStyle name="Normal 51 3 2" xfId="3346" xr:uid="{00000000-0005-0000-0000-000060240000}"/>
    <cellStyle name="Normal 51 3 2 2" xfId="10131" xr:uid="{00000000-0005-0000-0000-000061240000}"/>
    <cellStyle name="Normal 51 3 2 3" xfId="8536" xr:uid="{00000000-0005-0000-0000-000062240000}"/>
    <cellStyle name="Normal 51 3 2 4" xfId="11737" xr:uid="{00000000-0005-0000-0000-000063240000}"/>
    <cellStyle name="Normal 51 3 2 5" xfId="13344" xr:uid="{00000000-0005-0000-0000-000064240000}"/>
    <cellStyle name="Normal 51 3 3" xfId="3347" xr:uid="{00000000-0005-0000-0000-000065240000}"/>
    <cellStyle name="Normal 51 3 3 2" xfId="10132" xr:uid="{00000000-0005-0000-0000-000066240000}"/>
    <cellStyle name="Normal 51 3 3 3" xfId="8537" xr:uid="{00000000-0005-0000-0000-000067240000}"/>
    <cellStyle name="Normal 51 3 3 4" xfId="11738" xr:uid="{00000000-0005-0000-0000-000068240000}"/>
    <cellStyle name="Normal 51 3 3 5" xfId="13345" xr:uid="{00000000-0005-0000-0000-000069240000}"/>
    <cellStyle name="Normal 51 3 4" xfId="3348" xr:uid="{00000000-0005-0000-0000-00006A240000}"/>
    <cellStyle name="Normal 51 3 4 2" xfId="10133" xr:uid="{00000000-0005-0000-0000-00006B240000}"/>
    <cellStyle name="Normal 51 3 4 3" xfId="8538" xr:uid="{00000000-0005-0000-0000-00006C240000}"/>
    <cellStyle name="Normal 51 3 4 4" xfId="11739" xr:uid="{00000000-0005-0000-0000-00006D240000}"/>
    <cellStyle name="Normal 51 3 4 5" xfId="13346" xr:uid="{00000000-0005-0000-0000-00006E240000}"/>
    <cellStyle name="Normal 51 3 5" xfId="10130" xr:uid="{00000000-0005-0000-0000-00006F240000}"/>
    <cellStyle name="Normal 51 3 6" xfId="8535" xr:uid="{00000000-0005-0000-0000-000070240000}"/>
    <cellStyle name="Normal 51 3 7" xfId="11736" xr:uid="{00000000-0005-0000-0000-000071240000}"/>
    <cellStyle name="Normal 51 3 8" xfId="13343" xr:uid="{00000000-0005-0000-0000-000072240000}"/>
    <cellStyle name="Normal 51 4" xfId="3349" xr:uid="{00000000-0005-0000-0000-000073240000}"/>
    <cellStyle name="Normal 51 4 2" xfId="10134" xr:uid="{00000000-0005-0000-0000-000074240000}"/>
    <cellStyle name="Normal 51 4 3" xfId="8539" xr:uid="{00000000-0005-0000-0000-000075240000}"/>
    <cellStyle name="Normal 51 4 4" xfId="11740" xr:uid="{00000000-0005-0000-0000-000076240000}"/>
    <cellStyle name="Normal 51 4 5" xfId="13347" xr:uid="{00000000-0005-0000-0000-000077240000}"/>
    <cellStyle name="Normal 51 5" xfId="3350" xr:uid="{00000000-0005-0000-0000-000078240000}"/>
    <cellStyle name="Normal 51 5 2" xfId="10135" xr:uid="{00000000-0005-0000-0000-000079240000}"/>
    <cellStyle name="Normal 51 5 3" xfId="8540" xr:uid="{00000000-0005-0000-0000-00007A240000}"/>
    <cellStyle name="Normal 51 5 4" xfId="11741" xr:uid="{00000000-0005-0000-0000-00007B240000}"/>
    <cellStyle name="Normal 51 5 5" xfId="13348" xr:uid="{00000000-0005-0000-0000-00007C240000}"/>
    <cellStyle name="Normal 51 6" xfId="3351" xr:uid="{00000000-0005-0000-0000-00007D240000}"/>
    <cellStyle name="Normal 51 6 2" xfId="10136" xr:uid="{00000000-0005-0000-0000-00007E240000}"/>
    <cellStyle name="Normal 51 6 3" xfId="8541" xr:uid="{00000000-0005-0000-0000-00007F240000}"/>
    <cellStyle name="Normal 51 6 4" xfId="11742" xr:uid="{00000000-0005-0000-0000-000080240000}"/>
    <cellStyle name="Normal 51 6 5" xfId="13349" xr:uid="{00000000-0005-0000-0000-000081240000}"/>
    <cellStyle name="Normal 51 7" xfId="10125" xr:uid="{00000000-0005-0000-0000-000082240000}"/>
    <cellStyle name="Normal 51 8" xfId="8530" xr:uid="{00000000-0005-0000-0000-000083240000}"/>
    <cellStyle name="Normal 51 9" xfId="11731" xr:uid="{00000000-0005-0000-0000-000084240000}"/>
    <cellStyle name="Normal 52" xfId="3352" xr:uid="{00000000-0005-0000-0000-000085240000}"/>
    <cellStyle name="Normal 52 10" xfId="13350" xr:uid="{00000000-0005-0000-0000-000086240000}"/>
    <cellStyle name="Normal 52 11" xfId="15503" xr:uid="{8877C31E-90EA-4FA1-902A-6843953BB163}"/>
    <cellStyle name="Normal 52 2" xfId="3353" xr:uid="{00000000-0005-0000-0000-000087240000}"/>
    <cellStyle name="Normal 52 2 2" xfId="3354" xr:uid="{00000000-0005-0000-0000-000088240000}"/>
    <cellStyle name="Normal 52 2 2 2" xfId="10139" xr:uid="{00000000-0005-0000-0000-000089240000}"/>
    <cellStyle name="Normal 52 2 2 3" xfId="8544" xr:uid="{00000000-0005-0000-0000-00008A240000}"/>
    <cellStyle name="Normal 52 2 2 4" xfId="11745" xr:uid="{00000000-0005-0000-0000-00008B240000}"/>
    <cellStyle name="Normal 52 2 2 5" xfId="13352" xr:uid="{00000000-0005-0000-0000-00008C240000}"/>
    <cellStyle name="Normal 52 2 3" xfId="3355" xr:uid="{00000000-0005-0000-0000-00008D240000}"/>
    <cellStyle name="Normal 52 2 3 2" xfId="10140" xr:uid="{00000000-0005-0000-0000-00008E240000}"/>
    <cellStyle name="Normal 52 2 3 3" xfId="8545" xr:uid="{00000000-0005-0000-0000-00008F240000}"/>
    <cellStyle name="Normal 52 2 3 4" xfId="11746" xr:uid="{00000000-0005-0000-0000-000090240000}"/>
    <cellStyle name="Normal 52 2 3 5" xfId="13353" xr:uid="{00000000-0005-0000-0000-000091240000}"/>
    <cellStyle name="Normal 52 2 4" xfId="3356" xr:uid="{00000000-0005-0000-0000-000092240000}"/>
    <cellStyle name="Normal 52 2 4 2" xfId="10141" xr:uid="{00000000-0005-0000-0000-000093240000}"/>
    <cellStyle name="Normal 52 2 4 3" xfId="8546" xr:uid="{00000000-0005-0000-0000-000094240000}"/>
    <cellStyle name="Normal 52 2 4 4" xfId="11747" xr:uid="{00000000-0005-0000-0000-000095240000}"/>
    <cellStyle name="Normal 52 2 4 5" xfId="13354" xr:uid="{00000000-0005-0000-0000-000096240000}"/>
    <cellStyle name="Normal 52 2 5" xfId="10138" xr:uid="{00000000-0005-0000-0000-000097240000}"/>
    <cellStyle name="Normal 52 2 6" xfId="8543" xr:uid="{00000000-0005-0000-0000-000098240000}"/>
    <cellStyle name="Normal 52 2 7" xfId="11744" xr:uid="{00000000-0005-0000-0000-000099240000}"/>
    <cellStyle name="Normal 52 2 8" xfId="13351" xr:uid="{00000000-0005-0000-0000-00009A240000}"/>
    <cellStyle name="Normal 52 2 9" xfId="57662" xr:uid="{F3C6D527-BC74-44A9-BA53-12C7BEEDA0BC}"/>
    <cellStyle name="Normal 52 3" xfId="3357" xr:uid="{00000000-0005-0000-0000-00009B240000}"/>
    <cellStyle name="Normal 52 3 2" xfId="3358" xr:uid="{00000000-0005-0000-0000-00009C240000}"/>
    <cellStyle name="Normal 52 3 2 2" xfId="10143" xr:uid="{00000000-0005-0000-0000-00009D240000}"/>
    <cellStyle name="Normal 52 3 2 3" xfId="8548" xr:uid="{00000000-0005-0000-0000-00009E240000}"/>
    <cellStyle name="Normal 52 3 2 4" xfId="11749" xr:uid="{00000000-0005-0000-0000-00009F240000}"/>
    <cellStyle name="Normal 52 3 2 5" xfId="13356" xr:uid="{00000000-0005-0000-0000-0000A0240000}"/>
    <cellStyle name="Normal 52 3 3" xfId="3359" xr:uid="{00000000-0005-0000-0000-0000A1240000}"/>
    <cellStyle name="Normal 52 3 3 2" xfId="10144" xr:uid="{00000000-0005-0000-0000-0000A2240000}"/>
    <cellStyle name="Normal 52 3 3 3" xfId="8549" xr:uid="{00000000-0005-0000-0000-0000A3240000}"/>
    <cellStyle name="Normal 52 3 3 4" xfId="11750" xr:uid="{00000000-0005-0000-0000-0000A4240000}"/>
    <cellStyle name="Normal 52 3 3 5" xfId="13357" xr:uid="{00000000-0005-0000-0000-0000A5240000}"/>
    <cellStyle name="Normal 52 3 4" xfId="3360" xr:uid="{00000000-0005-0000-0000-0000A6240000}"/>
    <cellStyle name="Normal 52 3 4 2" xfId="10145" xr:uid="{00000000-0005-0000-0000-0000A7240000}"/>
    <cellStyle name="Normal 52 3 4 3" xfId="8550" xr:uid="{00000000-0005-0000-0000-0000A8240000}"/>
    <cellStyle name="Normal 52 3 4 4" xfId="11751" xr:uid="{00000000-0005-0000-0000-0000A9240000}"/>
    <cellStyle name="Normal 52 3 4 5" xfId="13358" xr:uid="{00000000-0005-0000-0000-0000AA240000}"/>
    <cellStyle name="Normal 52 3 5" xfId="10142" xr:uid="{00000000-0005-0000-0000-0000AB240000}"/>
    <cellStyle name="Normal 52 3 6" xfId="8547" xr:uid="{00000000-0005-0000-0000-0000AC240000}"/>
    <cellStyle name="Normal 52 3 7" xfId="11748" xr:uid="{00000000-0005-0000-0000-0000AD240000}"/>
    <cellStyle name="Normal 52 3 8" xfId="13355" xr:uid="{00000000-0005-0000-0000-0000AE240000}"/>
    <cellStyle name="Normal 52 4" xfId="3361" xr:uid="{00000000-0005-0000-0000-0000AF240000}"/>
    <cellStyle name="Normal 52 4 2" xfId="10146" xr:uid="{00000000-0005-0000-0000-0000B0240000}"/>
    <cellStyle name="Normal 52 4 3" xfId="8551" xr:uid="{00000000-0005-0000-0000-0000B1240000}"/>
    <cellStyle name="Normal 52 4 4" xfId="11752" xr:uid="{00000000-0005-0000-0000-0000B2240000}"/>
    <cellStyle name="Normal 52 4 5" xfId="13359" xr:uid="{00000000-0005-0000-0000-0000B3240000}"/>
    <cellStyle name="Normal 52 5" xfId="3362" xr:uid="{00000000-0005-0000-0000-0000B4240000}"/>
    <cellStyle name="Normal 52 5 2" xfId="10147" xr:uid="{00000000-0005-0000-0000-0000B5240000}"/>
    <cellStyle name="Normal 52 5 3" xfId="8552" xr:uid="{00000000-0005-0000-0000-0000B6240000}"/>
    <cellStyle name="Normal 52 5 4" xfId="11753" xr:uid="{00000000-0005-0000-0000-0000B7240000}"/>
    <cellStyle name="Normal 52 5 5" xfId="13360" xr:uid="{00000000-0005-0000-0000-0000B8240000}"/>
    <cellStyle name="Normal 52 6" xfId="3363" xr:uid="{00000000-0005-0000-0000-0000B9240000}"/>
    <cellStyle name="Normal 52 6 2" xfId="10148" xr:uid="{00000000-0005-0000-0000-0000BA240000}"/>
    <cellStyle name="Normal 52 6 3" xfId="8553" xr:uid="{00000000-0005-0000-0000-0000BB240000}"/>
    <cellStyle name="Normal 52 6 4" xfId="11754" xr:uid="{00000000-0005-0000-0000-0000BC240000}"/>
    <cellStyle name="Normal 52 6 5" xfId="13361" xr:uid="{00000000-0005-0000-0000-0000BD240000}"/>
    <cellStyle name="Normal 52 7" xfId="10137" xr:uid="{00000000-0005-0000-0000-0000BE240000}"/>
    <cellStyle name="Normal 52 8" xfId="8542" xr:uid="{00000000-0005-0000-0000-0000BF240000}"/>
    <cellStyle name="Normal 52 9" xfId="11743" xr:uid="{00000000-0005-0000-0000-0000C0240000}"/>
    <cellStyle name="Normal 53" xfId="3364" xr:uid="{00000000-0005-0000-0000-0000C1240000}"/>
    <cellStyle name="Normal 53 10" xfId="13362" xr:uid="{00000000-0005-0000-0000-0000C2240000}"/>
    <cellStyle name="Normal 53 11" xfId="15504" xr:uid="{7F2082D3-2B7E-4133-A77D-E3A7E9DBF5B0}"/>
    <cellStyle name="Normal 53 2" xfId="3365" xr:uid="{00000000-0005-0000-0000-0000C3240000}"/>
    <cellStyle name="Normal 53 2 2" xfId="3366" xr:uid="{00000000-0005-0000-0000-0000C4240000}"/>
    <cellStyle name="Normal 53 2 2 2" xfId="10151" xr:uid="{00000000-0005-0000-0000-0000C5240000}"/>
    <cellStyle name="Normal 53 2 2 3" xfId="8556" xr:uid="{00000000-0005-0000-0000-0000C6240000}"/>
    <cellStyle name="Normal 53 2 2 4" xfId="11757" xr:uid="{00000000-0005-0000-0000-0000C7240000}"/>
    <cellStyle name="Normal 53 2 2 5" xfId="13364" xr:uid="{00000000-0005-0000-0000-0000C8240000}"/>
    <cellStyle name="Normal 53 2 3" xfId="3367" xr:uid="{00000000-0005-0000-0000-0000C9240000}"/>
    <cellStyle name="Normal 53 2 3 2" xfId="10152" xr:uid="{00000000-0005-0000-0000-0000CA240000}"/>
    <cellStyle name="Normal 53 2 3 3" xfId="8557" xr:uid="{00000000-0005-0000-0000-0000CB240000}"/>
    <cellStyle name="Normal 53 2 3 4" xfId="11758" xr:uid="{00000000-0005-0000-0000-0000CC240000}"/>
    <cellStyle name="Normal 53 2 3 5" xfId="13365" xr:uid="{00000000-0005-0000-0000-0000CD240000}"/>
    <cellStyle name="Normal 53 2 4" xfId="3368" xr:uid="{00000000-0005-0000-0000-0000CE240000}"/>
    <cellStyle name="Normal 53 2 4 2" xfId="10153" xr:uid="{00000000-0005-0000-0000-0000CF240000}"/>
    <cellStyle name="Normal 53 2 4 3" xfId="8558" xr:uid="{00000000-0005-0000-0000-0000D0240000}"/>
    <cellStyle name="Normal 53 2 4 4" xfId="11759" xr:uid="{00000000-0005-0000-0000-0000D1240000}"/>
    <cellStyle name="Normal 53 2 4 5" xfId="13366" xr:uid="{00000000-0005-0000-0000-0000D2240000}"/>
    <cellStyle name="Normal 53 2 5" xfId="10150" xr:uid="{00000000-0005-0000-0000-0000D3240000}"/>
    <cellStyle name="Normal 53 2 6" xfId="8555" xr:uid="{00000000-0005-0000-0000-0000D4240000}"/>
    <cellStyle name="Normal 53 2 7" xfId="11756" xr:uid="{00000000-0005-0000-0000-0000D5240000}"/>
    <cellStyle name="Normal 53 2 8" xfId="13363" xr:uid="{00000000-0005-0000-0000-0000D6240000}"/>
    <cellStyle name="Normal 53 2 9" xfId="57663" xr:uid="{D782F95D-2AA9-446C-9686-38CF4ED19A84}"/>
    <cellStyle name="Normal 53 3" xfId="3369" xr:uid="{00000000-0005-0000-0000-0000D7240000}"/>
    <cellStyle name="Normal 53 3 2" xfId="3370" xr:uid="{00000000-0005-0000-0000-0000D8240000}"/>
    <cellStyle name="Normal 53 3 2 2" xfId="10155" xr:uid="{00000000-0005-0000-0000-0000D9240000}"/>
    <cellStyle name="Normal 53 3 2 3" xfId="8560" xr:uid="{00000000-0005-0000-0000-0000DA240000}"/>
    <cellStyle name="Normal 53 3 2 4" xfId="11761" xr:uid="{00000000-0005-0000-0000-0000DB240000}"/>
    <cellStyle name="Normal 53 3 2 5" xfId="13368" xr:uid="{00000000-0005-0000-0000-0000DC240000}"/>
    <cellStyle name="Normal 53 3 3" xfId="3371" xr:uid="{00000000-0005-0000-0000-0000DD240000}"/>
    <cellStyle name="Normal 53 3 3 2" xfId="10156" xr:uid="{00000000-0005-0000-0000-0000DE240000}"/>
    <cellStyle name="Normal 53 3 3 3" xfId="8561" xr:uid="{00000000-0005-0000-0000-0000DF240000}"/>
    <cellStyle name="Normal 53 3 3 4" xfId="11762" xr:uid="{00000000-0005-0000-0000-0000E0240000}"/>
    <cellStyle name="Normal 53 3 3 5" xfId="13369" xr:uid="{00000000-0005-0000-0000-0000E1240000}"/>
    <cellStyle name="Normal 53 3 4" xfId="3372" xr:uid="{00000000-0005-0000-0000-0000E2240000}"/>
    <cellStyle name="Normal 53 3 4 2" xfId="10157" xr:uid="{00000000-0005-0000-0000-0000E3240000}"/>
    <cellStyle name="Normal 53 3 4 3" xfId="8562" xr:uid="{00000000-0005-0000-0000-0000E4240000}"/>
    <cellStyle name="Normal 53 3 4 4" xfId="11763" xr:uid="{00000000-0005-0000-0000-0000E5240000}"/>
    <cellStyle name="Normal 53 3 4 5" xfId="13370" xr:uid="{00000000-0005-0000-0000-0000E6240000}"/>
    <cellStyle name="Normal 53 3 5" xfId="10154" xr:uid="{00000000-0005-0000-0000-0000E7240000}"/>
    <cellStyle name="Normal 53 3 6" xfId="8559" xr:uid="{00000000-0005-0000-0000-0000E8240000}"/>
    <cellStyle name="Normal 53 3 7" xfId="11760" xr:uid="{00000000-0005-0000-0000-0000E9240000}"/>
    <cellStyle name="Normal 53 3 8" xfId="13367" xr:uid="{00000000-0005-0000-0000-0000EA240000}"/>
    <cellStyle name="Normal 53 4" xfId="3373" xr:uid="{00000000-0005-0000-0000-0000EB240000}"/>
    <cellStyle name="Normal 53 4 2" xfId="10158" xr:uid="{00000000-0005-0000-0000-0000EC240000}"/>
    <cellStyle name="Normal 53 4 3" xfId="8563" xr:uid="{00000000-0005-0000-0000-0000ED240000}"/>
    <cellStyle name="Normal 53 4 4" xfId="11764" xr:uid="{00000000-0005-0000-0000-0000EE240000}"/>
    <cellStyle name="Normal 53 4 5" xfId="13371" xr:uid="{00000000-0005-0000-0000-0000EF240000}"/>
    <cellStyle name="Normal 53 5" xfId="3374" xr:uid="{00000000-0005-0000-0000-0000F0240000}"/>
    <cellStyle name="Normal 53 5 2" xfId="10159" xr:uid="{00000000-0005-0000-0000-0000F1240000}"/>
    <cellStyle name="Normal 53 5 3" xfId="8564" xr:uid="{00000000-0005-0000-0000-0000F2240000}"/>
    <cellStyle name="Normal 53 5 4" xfId="11765" xr:uid="{00000000-0005-0000-0000-0000F3240000}"/>
    <cellStyle name="Normal 53 5 5" xfId="13372" xr:uid="{00000000-0005-0000-0000-0000F4240000}"/>
    <cellStyle name="Normal 53 6" xfId="3375" xr:uid="{00000000-0005-0000-0000-0000F5240000}"/>
    <cellStyle name="Normal 53 6 2" xfId="10160" xr:uid="{00000000-0005-0000-0000-0000F6240000}"/>
    <cellStyle name="Normal 53 6 3" xfId="8565" xr:uid="{00000000-0005-0000-0000-0000F7240000}"/>
    <cellStyle name="Normal 53 6 4" xfId="11766" xr:uid="{00000000-0005-0000-0000-0000F8240000}"/>
    <cellStyle name="Normal 53 6 5" xfId="13373" xr:uid="{00000000-0005-0000-0000-0000F9240000}"/>
    <cellStyle name="Normal 53 7" xfId="10149" xr:uid="{00000000-0005-0000-0000-0000FA240000}"/>
    <cellStyle name="Normal 53 8" xfId="8554" xr:uid="{00000000-0005-0000-0000-0000FB240000}"/>
    <cellStyle name="Normal 53 9" xfId="11755" xr:uid="{00000000-0005-0000-0000-0000FC240000}"/>
    <cellStyle name="Normal 54" xfId="3376" xr:uid="{00000000-0005-0000-0000-0000FD240000}"/>
    <cellStyle name="Normal 54 10" xfId="13374" xr:uid="{00000000-0005-0000-0000-0000FE240000}"/>
    <cellStyle name="Normal 54 11" xfId="15505" xr:uid="{701EC583-BFFD-426A-B699-7553BC00A33D}"/>
    <cellStyle name="Normal 54 2" xfId="3377" xr:uid="{00000000-0005-0000-0000-0000FF240000}"/>
    <cellStyle name="Normal 54 2 2" xfId="3378" xr:uid="{00000000-0005-0000-0000-000000250000}"/>
    <cellStyle name="Normal 54 2 2 2" xfId="10163" xr:uid="{00000000-0005-0000-0000-000001250000}"/>
    <cellStyle name="Normal 54 2 2 3" xfId="8568" xr:uid="{00000000-0005-0000-0000-000002250000}"/>
    <cellStyle name="Normal 54 2 2 4" xfId="11769" xr:uid="{00000000-0005-0000-0000-000003250000}"/>
    <cellStyle name="Normal 54 2 2 5" xfId="13376" xr:uid="{00000000-0005-0000-0000-000004250000}"/>
    <cellStyle name="Normal 54 2 3" xfId="3379" xr:uid="{00000000-0005-0000-0000-000005250000}"/>
    <cellStyle name="Normal 54 2 3 2" xfId="10164" xr:uid="{00000000-0005-0000-0000-000006250000}"/>
    <cellStyle name="Normal 54 2 3 3" xfId="8569" xr:uid="{00000000-0005-0000-0000-000007250000}"/>
    <cellStyle name="Normal 54 2 3 4" xfId="11770" xr:uid="{00000000-0005-0000-0000-000008250000}"/>
    <cellStyle name="Normal 54 2 3 5" xfId="13377" xr:uid="{00000000-0005-0000-0000-000009250000}"/>
    <cellStyle name="Normal 54 2 4" xfId="3380" xr:uid="{00000000-0005-0000-0000-00000A250000}"/>
    <cellStyle name="Normal 54 2 4 2" xfId="10165" xr:uid="{00000000-0005-0000-0000-00000B250000}"/>
    <cellStyle name="Normal 54 2 4 3" xfId="8570" xr:uid="{00000000-0005-0000-0000-00000C250000}"/>
    <cellStyle name="Normal 54 2 4 4" xfId="11771" xr:uid="{00000000-0005-0000-0000-00000D250000}"/>
    <cellStyle name="Normal 54 2 4 5" xfId="13378" xr:uid="{00000000-0005-0000-0000-00000E250000}"/>
    <cellStyle name="Normal 54 2 5" xfId="10162" xr:uid="{00000000-0005-0000-0000-00000F250000}"/>
    <cellStyle name="Normal 54 2 6" xfId="8567" xr:uid="{00000000-0005-0000-0000-000010250000}"/>
    <cellStyle name="Normal 54 2 7" xfId="11768" xr:uid="{00000000-0005-0000-0000-000011250000}"/>
    <cellStyle name="Normal 54 2 8" xfId="13375" xr:uid="{00000000-0005-0000-0000-000012250000}"/>
    <cellStyle name="Normal 54 3" xfId="3381" xr:uid="{00000000-0005-0000-0000-000013250000}"/>
    <cellStyle name="Normal 54 3 2" xfId="3382" xr:uid="{00000000-0005-0000-0000-000014250000}"/>
    <cellStyle name="Normal 54 3 2 2" xfId="10167" xr:uid="{00000000-0005-0000-0000-000015250000}"/>
    <cellStyle name="Normal 54 3 2 3" xfId="8572" xr:uid="{00000000-0005-0000-0000-000016250000}"/>
    <cellStyle name="Normal 54 3 2 4" xfId="11773" xr:uid="{00000000-0005-0000-0000-000017250000}"/>
    <cellStyle name="Normal 54 3 2 5" xfId="13380" xr:uid="{00000000-0005-0000-0000-000018250000}"/>
    <cellStyle name="Normal 54 3 3" xfId="3383" xr:uid="{00000000-0005-0000-0000-000019250000}"/>
    <cellStyle name="Normal 54 3 3 2" xfId="10168" xr:uid="{00000000-0005-0000-0000-00001A250000}"/>
    <cellStyle name="Normal 54 3 3 3" xfId="8573" xr:uid="{00000000-0005-0000-0000-00001B250000}"/>
    <cellStyle name="Normal 54 3 3 4" xfId="11774" xr:uid="{00000000-0005-0000-0000-00001C250000}"/>
    <cellStyle name="Normal 54 3 3 5" xfId="13381" xr:uid="{00000000-0005-0000-0000-00001D250000}"/>
    <cellStyle name="Normal 54 3 4" xfId="3384" xr:uid="{00000000-0005-0000-0000-00001E250000}"/>
    <cellStyle name="Normal 54 3 4 2" xfId="10169" xr:uid="{00000000-0005-0000-0000-00001F250000}"/>
    <cellStyle name="Normal 54 3 4 3" xfId="8574" xr:uid="{00000000-0005-0000-0000-000020250000}"/>
    <cellStyle name="Normal 54 3 4 4" xfId="11775" xr:uid="{00000000-0005-0000-0000-000021250000}"/>
    <cellStyle name="Normal 54 3 4 5" xfId="13382" xr:uid="{00000000-0005-0000-0000-000022250000}"/>
    <cellStyle name="Normal 54 3 5" xfId="10166" xr:uid="{00000000-0005-0000-0000-000023250000}"/>
    <cellStyle name="Normal 54 3 6" xfId="8571" xr:uid="{00000000-0005-0000-0000-000024250000}"/>
    <cellStyle name="Normal 54 3 7" xfId="11772" xr:uid="{00000000-0005-0000-0000-000025250000}"/>
    <cellStyle name="Normal 54 3 8" xfId="13379" xr:uid="{00000000-0005-0000-0000-000026250000}"/>
    <cellStyle name="Normal 54 4" xfId="3385" xr:uid="{00000000-0005-0000-0000-000027250000}"/>
    <cellStyle name="Normal 54 4 2" xfId="10170" xr:uid="{00000000-0005-0000-0000-000028250000}"/>
    <cellStyle name="Normal 54 4 3" xfId="8575" xr:uid="{00000000-0005-0000-0000-000029250000}"/>
    <cellStyle name="Normal 54 4 4" xfId="11776" xr:uid="{00000000-0005-0000-0000-00002A250000}"/>
    <cellStyle name="Normal 54 4 5" xfId="13383" xr:uid="{00000000-0005-0000-0000-00002B250000}"/>
    <cellStyle name="Normal 54 5" xfId="3386" xr:uid="{00000000-0005-0000-0000-00002C250000}"/>
    <cellStyle name="Normal 54 5 2" xfId="10171" xr:uid="{00000000-0005-0000-0000-00002D250000}"/>
    <cellStyle name="Normal 54 5 3" xfId="8576" xr:uid="{00000000-0005-0000-0000-00002E250000}"/>
    <cellStyle name="Normal 54 5 4" xfId="11777" xr:uid="{00000000-0005-0000-0000-00002F250000}"/>
    <cellStyle name="Normal 54 5 5" xfId="13384" xr:uid="{00000000-0005-0000-0000-000030250000}"/>
    <cellStyle name="Normal 54 6" xfId="3387" xr:uid="{00000000-0005-0000-0000-000031250000}"/>
    <cellStyle name="Normal 54 6 2" xfId="10172" xr:uid="{00000000-0005-0000-0000-000032250000}"/>
    <cellStyle name="Normal 54 6 3" xfId="8577" xr:uid="{00000000-0005-0000-0000-000033250000}"/>
    <cellStyle name="Normal 54 6 4" xfId="11778" xr:uid="{00000000-0005-0000-0000-000034250000}"/>
    <cellStyle name="Normal 54 6 5" xfId="13385" xr:uid="{00000000-0005-0000-0000-000035250000}"/>
    <cellStyle name="Normal 54 7" xfId="10161" xr:uid="{00000000-0005-0000-0000-000036250000}"/>
    <cellStyle name="Normal 54 8" xfId="8566" xr:uid="{00000000-0005-0000-0000-000037250000}"/>
    <cellStyle name="Normal 54 9" xfId="11767" xr:uid="{00000000-0005-0000-0000-000038250000}"/>
    <cellStyle name="Normal 55" xfId="3388" xr:uid="{00000000-0005-0000-0000-000039250000}"/>
    <cellStyle name="Normal 55 10" xfId="13386" xr:uid="{00000000-0005-0000-0000-00003A250000}"/>
    <cellStyle name="Normal 55 11" xfId="15506" xr:uid="{C6FF00F5-B692-40DC-ABF9-8976A7A3C26C}"/>
    <cellStyle name="Normal 55 2" xfId="3389" xr:uid="{00000000-0005-0000-0000-00003B250000}"/>
    <cellStyle name="Normal 55 2 2" xfId="3390" xr:uid="{00000000-0005-0000-0000-00003C250000}"/>
    <cellStyle name="Normal 55 2 2 2" xfId="10175" xr:uid="{00000000-0005-0000-0000-00003D250000}"/>
    <cellStyle name="Normal 55 2 2 3" xfId="8580" xr:uid="{00000000-0005-0000-0000-00003E250000}"/>
    <cellStyle name="Normal 55 2 2 4" xfId="11781" xr:uid="{00000000-0005-0000-0000-00003F250000}"/>
    <cellStyle name="Normal 55 2 2 5" xfId="13388" xr:uid="{00000000-0005-0000-0000-000040250000}"/>
    <cellStyle name="Normal 55 2 3" xfId="3391" xr:uid="{00000000-0005-0000-0000-000041250000}"/>
    <cellStyle name="Normal 55 2 3 2" xfId="10176" xr:uid="{00000000-0005-0000-0000-000042250000}"/>
    <cellStyle name="Normal 55 2 3 3" xfId="8581" xr:uid="{00000000-0005-0000-0000-000043250000}"/>
    <cellStyle name="Normal 55 2 3 4" xfId="11782" xr:uid="{00000000-0005-0000-0000-000044250000}"/>
    <cellStyle name="Normal 55 2 3 5" xfId="13389" xr:uid="{00000000-0005-0000-0000-000045250000}"/>
    <cellStyle name="Normal 55 2 4" xfId="3392" xr:uid="{00000000-0005-0000-0000-000046250000}"/>
    <cellStyle name="Normal 55 2 4 2" xfId="10177" xr:uid="{00000000-0005-0000-0000-000047250000}"/>
    <cellStyle name="Normal 55 2 4 3" xfId="8582" xr:uid="{00000000-0005-0000-0000-000048250000}"/>
    <cellStyle name="Normal 55 2 4 4" xfId="11783" xr:uid="{00000000-0005-0000-0000-000049250000}"/>
    <cellStyle name="Normal 55 2 4 5" xfId="13390" xr:uid="{00000000-0005-0000-0000-00004A250000}"/>
    <cellStyle name="Normal 55 2 5" xfId="10174" xr:uid="{00000000-0005-0000-0000-00004B250000}"/>
    <cellStyle name="Normal 55 2 6" xfId="8579" xr:uid="{00000000-0005-0000-0000-00004C250000}"/>
    <cellStyle name="Normal 55 2 7" xfId="11780" xr:uid="{00000000-0005-0000-0000-00004D250000}"/>
    <cellStyle name="Normal 55 2 8" xfId="13387" xr:uid="{00000000-0005-0000-0000-00004E250000}"/>
    <cellStyle name="Normal 55 3" xfId="3393" xr:uid="{00000000-0005-0000-0000-00004F250000}"/>
    <cellStyle name="Normal 55 3 2" xfId="3394" xr:uid="{00000000-0005-0000-0000-000050250000}"/>
    <cellStyle name="Normal 55 3 2 2" xfId="10179" xr:uid="{00000000-0005-0000-0000-000051250000}"/>
    <cellStyle name="Normal 55 3 2 3" xfId="8584" xr:uid="{00000000-0005-0000-0000-000052250000}"/>
    <cellStyle name="Normal 55 3 2 4" xfId="11785" xr:uid="{00000000-0005-0000-0000-000053250000}"/>
    <cellStyle name="Normal 55 3 2 5" xfId="13392" xr:uid="{00000000-0005-0000-0000-000054250000}"/>
    <cellStyle name="Normal 55 3 3" xfId="3395" xr:uid="{00000000-0005-0000-0000-000055250000}"/>
    <cellStyle name="Normal 55 3 3 2" xfId="10180" xr:uid="{00000000-0005-0000-0000-000056250000}"/>
    <cellStyle name="Normal 55 3 3 3" xfId="8585" xr:uid="{00000000-0005-0000-0000-000057250000}"/>
    <cellStyle name="Normal 55 3 3 4" xfId="11786" xr:uid="{00000000-0005-0000-0000-000058250000}"/>
    <cellStyle name="Normal 55 3 3 5" xfId="13393" xr:uid="{00000000-0005-0000-0000-000059250000}"/>
    <cellStyle name="Normal 55 3 4" xfId="3396" xr:uid="{00000000-0005-0000-0000-00005A250000}"/>
    <cellStyle name="Normal 55 3 4 2" xfId="10181" xr:uid="{00000000-0005-0000-0000-00005B250000}"/>
    <cellStyle name="Normal 55 3 4 3" xfId="8586" xr:uid="{00000000-0005-0000-0000-00005C250000}"/>
    <cellStyle name="Normal 55 3 4 4" xfId="11787" xr:uid="{00000000-0005-0000-0000-00005D250000}"/>
    <cellStyle name="Normal 55 3 4 5" xfId="13394" xr:uid="{00000000-0005-0000-0000-00005E250000}"/>
    <cellStyle name="Normal 55 3 5" xfId="10178" xr:uid="{00000000-0005-0000-0000-00005F250000}"/>
    <cellStyle name="Normal 55 3 6" xfId="8583" xr:uid="{00000000-0005-0000-0000-000060250000}"/>
    <cellStyle name="Normal 55 3 7" xfId="11784" xr:uid="{00000000-0005-0000-0000-000061250000}"/>
    <cellStyle name="Normal 55 3 8" xfId="13391" xr:uid="{00000000-0005-0000-0000-000062250000}"/>
    <cellStyle name="Normal 55 4" xfId="3397" xr:uid="{00000000-0005-0000-0000-000063250000}"/>
    <cellStyle name="Normal 55 4 2" xfId="10182" xr:uid="{00000000-0005-0000-0000-000064250000}"/>
    <cellStyle name="Normal 55 4 3" xfId="8587" xr:uid="{00000000-0005-0000-0000-000065250000}"/>
    <cellStyle name="Normal 55 4 4" xfId="11788" xr:uid="{00000000-0005-0000-0000-000066250000}"/>
    <cellStyle name="Normal 55 4 5" xfId="13395" xr:uid="{00000000-0005-0000-0000-000067250000}"/>
    <cellStyle name="Normal 55 5" xfId="3398" xr:uid="{00000000-0005-0000-0000-000068250000}"/>
    <cellStyle name="Normal 55 5 2" xfId="10183" xr:uid="{00000000-0005-0000-0000-000069250000}"/>
    <cellStyle name="Normal 55 5 3" xfId="8588" xr:uid="{00000000-0005-0000-0000-00006A250000}"/>
    <cellStyle name="Normal 55 5 4" xfId="11789" xr:uid="{00000000-0005-0000-0000-00006B250000}"/>
    <cellStyle name="Normal 55 5 5" xfId="13396" xr:uid="{00000000-0005-0000-0000-00006C250000}"/>
    <cellStyle name="Normal 55 6" xfId="3399" xr:uid="{00000000-0005-0000-0000-00006D250000}"/>
    <cellStyle name="Normal 55 6 2" xfId="10184" xr:uid="{00000000-0005-0000-0000-00006E250000}"/>
    <cellStyle name="Normal 55 6 3" xfId="8589" xr:uid="{00000000-0005-0000-0000-00006F250000}"/>
    <cellStyle name="Normal 55 6 4" xfId="11790" xr:uid="{00000000-0005-0000-0000-000070250000}"/>
    <cellStyle name="Normal 55 6 5" xfId="13397" xr:uid="{00000000-0005-0000-0000-000071250000}"/>
    <cellStyle name="Normal 55 7" xfId="10173" xr:uid="{00000000-0005-0000-0000-000072250000}"/>
    <cellStyle name="Normal 55 8" xfId="8578" xr:uid="{00000000-0005-0000-0000-000073250000}"/>
    <cellStyle name="Normal 55 9" xfId="11779" xr:uid="{00000000-0005-0000-0000-000074250000}"/>
    <cellStyle name="Normal 56" xfId="3400" xr:uid="{00000000-0005-0000-0000-000075250000}"/>
    <cellStyle name="Normal 56 10" xfId="13398" xr:uid="{00000000-0005-0000-0000-000076250000}"/>
    <cellStyle name="Normal 56 11" xfId="15507" xr:uid="{3C0BD1E7-42F8-40D5-8E9A-28F726F09FA2}"/>
    <cellStyle name="Normal 56 2" xfId="3401" xr:uid="{00000000-0005-0000-0000-000077250000}"/>
    <cellStyle name="Normal 56 2 2" xfId="3402" xr:uid="{00000000-0005-0000-0000-000078250000}"/>
    <cellStyle name="Normal 56 2 2 2" xfId="10187" xr:uid="{00000000-0005-0000-0000-000079250000}"/>
    <cellStyle name="Normal 56 2 2 3" xfId="8592" xr:uid="{00000000-0005-0000-0000-00007A250000}"/>
    <cellStyle name="Normal 56 2 2 4" xfId="11793" xr:uid="{00000000-0005-0000-0000-00007B250000}"/>
    <cellStyle name="Normal 56 2 2 5" xfId="13400" xr:uid="{00000000-0005-0000-0000-00007C250000}"/>
    <cellStyle name="Normal 56 2 3" xfId="3403" xr:uid="{00000000-0005-0000-0000-00007D250000}"/>
    <cellStyle name="Normal 56 2 3 2" xfId="10188" xr:uid="{00000000-0005-0000-0000-00007E250000}"/>
    <cellStyle name="Normal 56 2 3 3" xfId="8593" xr:uid="{00000000-0005-0000-0000-00007F250000}"/>
    <cellStyle name="Normal 56 2 3 4" xfId="11794" xr:uid="{00000000-0005-0000-0000-000080250000}"/>
    <cellStyle name="Normal 56 2 3 5" xfId="13401" xr:uid="{00000000-0005-0000-0000-000081250000}"/>
    <cellStyle name="Normal 56 2 4" xfId="3404" xr:uid="{00000000-0005-0000-0000-000082250000}"/>
    <cellStyle name="Normal 56 2 4 2" xfId="10189" xr:uid="{00000000-0005-0000-0000-000083250000}"/>
    <cellStyle name="Normal 56 2 4 3" xfId="8594" xr:uid="{00000000-0005-0000-0000-000084250000}"/>
    <cellStyle name="Normal 56 2 4 4" xfId="11795" xr:uid="{00000000-0005-0000-0000-000085250000}"/>
    <cellStyle name="Normal 56 2 4 5" xfId="13402" xr:uid="{00000000-0005-0000-0000-000086250000}"/>
    <cellStyle name="Normal 56 2 5" xfId="10186" xr:uid="{00000000-0005-0000-0000-000087250000}"/>
    <cellStyle name="Normal 56 2 6" xfId="8591" xr:uid="{00000000-0005-0000-0000-000088250000}"/>
    <cellStyle name="Normal 56 2 7" xfId="11792" xr:uid="{00000000-0005-0000-0000-000089250000}"/>
    <cellStyle name="Normal 56 2 8" xfId="13399" xr:uid="{00000000-0005-0000-0000-00008A250000}"/>
    <cellStyle name="Normal 56 3" xfId="3405" xr:uid="{00000000-0005-0000-0000-00008B250000}"/>
    <cellStyle name="Normal 56 3 2" xfId="3406" xr:uid="{00000000-0005-0000-0000-00008C250000}"/>
    <cellStyle name="Normal 56 3 2 2" xfId="10191" xr:uid="{00000000-0005-0000-0000-00008D250000}"/>
    <cellStyle name="Normal 56 3 2 3" xfId="8596" xr:uid="{00000000-0005-0000-0000-00008E250000}"/>
    <cellStyle name="Normal 56 3 2 4" xfId="11797" xr:uid="{00000000-0005-0000-0000-00008F250000}"/>
    <cellStyle name="Normal 56 3 2 5" xfId="13404" xr:uid="{00000000-0005-0000-0000-000090250000}"/>
    <cellStyle name="Normal 56 3 3" xfId="3407" xr:uid="{00000000-0005-0000-0000-000091250000}"/>
    <cellStyle name="Normal 56 3 3 2" xfId="10192" xr:uid="{00000000-0005-0000-0000-000092250000}"/>
    <cellStyle name="Normal 56 3 3 3" xfId="8597" xr:uid="{00000000-0005-0000-0000-000093250000}"/>
    <cellStyle name="Normal 56 3 3 4" xfId="11798" xr:uid="{00000000-0005-0000-0000-000094250000}"/>
    <cellStyle name="Normal 56 3 3 5" xfId="13405" xr:uid="{00000000-0005-0000-0000-000095250000}"/>
    <cellStyle name="Normal 56 3 4" xfId="3408" xr:uid="{00000000-0005-0000-0000-000096250000}"/>
    <cellStyle name="Normal 56 3 4 2" xfId="10193" xr:uid="{00000000-0005-0000-0000-000097250000}"/>
    <cellStyle name="Normal 56 3 4 3" xfId="8598" xr:uid="{00000000-0005-0000-0000-000098250000}"/>
    <cellStyle name="Normal 56 3 4 4" xfId="11799" xr:uid="{00000000-0005-0000-0000-000099250000}"/>
    <cellStyle name="Normal 56 3 4 5" xfId="13406" xr:uid="{00000000-0005-0000-0000-00009A250000}"/>
    <cellStyle name="Normal 56 3 5" xfId="10190" xr:uid="{00000000-0005-0000-0000-00009B250000}"/>
    <cellStyle name="Normal 56 3 6" xfId="8595" xr:uid="{00000000-0005-0000-0000-00009C250000}"/>
    <cellStyle name="Normal 56 3 7" xfId="11796" xr:uid="{00000000-0005-0000-0000-00009D250000}"/>
    <cellStyle name="Normal 56 3 8" xfId="13403" xr:uid="{00000000-0005-0000-0000-00009E250000}"/>
    <cellStyle name="Normal 56 4" xfId="3409" xr:uid="{00000000-0005-0000-0000-00009F250000}"/>
    <cellStyle name="Normal 56 4 2" xfId="10194" xr:uid="{00000000-0005-0000-0000-0000A0250000}"/>
    <cellStyle name="Normal 56 4 3" xfId="8599" xr:uid="{00000000-0005-0000-0000-0000A1250000}"/>
    <cellStyle name="Normal 56 4 4" xfId="11800" xr:uid="{00000000-0005-0000-0000-0000A2250000}"/>
    <cellStyle name="Normal 56 4 5" xfId="13407" xr:uid="{00000000-0005-0000-0000-0000A3250000}"/>
    <cellStyle name="Normal 56 5" xfId="3410" xr:uid="{00000000-0005-0000-0000-0000A4250000}"/>
    <cellStyle name="Normal 56 5 2" xfId="10195" xr:uid="{00000000-0005-0000-0000-0000A5250000}"/>
    <cellStyle name="Normal 56 5 3" xfId="8600" xr:uid="{00000000-0005-0000-0000-0000A6250000}"/>
    <cellStyle name="Normal 56 5 4" xfId="11801" xr:uid="{00000000-0005-0000-0000-0000A7250000}"/>
    <cellStyle name="Normal 56 5 5" xfId="13408" xr:uid="{00000000-0005-0000-0000-0000A8250000}"/>
    <cellStyle name="Normal 56 6" xfId="3411" xr:uid="{00000000-0005-0000-0000-0000A9250000}"/>
    <cellStyle name="Normal 56 6 2" xfId="10196" xr:uid="{00000000-0005-0000-0000-0000AA250000}"/>
    <cellStyle name="Normal 56 6 3" xfId="8601" xr:uid="{00000000-0005-0000-0000-0000AB250000}"/>
    <cellStyle name="Normal 56 6 4" xfId="11802" xr:uid="{00000000-0005-0000-0000-0000AC250000}"/>
    <cellStyle name="Normal 56 6 5" xfId="13409" xr:uid="{00000000-0005-0000-0000-0000AD250000}"/>
    <cellStyle name="Normal 56 7" xfId="10185" xr:uid="{00000000-0005-0000-0000-0000AE250000}"/>
    <cellStyle name="Normal 56 8" xfId="8590" xr:uid="{00000000-0005-0000-0000-0000AF250000}"/>
    <cellStyle name="Normal 56 9" xfId="11791" xr:uid="{00000000-0005-0000-0000-0000B0250000}"/>
    <cellStyle name="Normal 57" xfId="3412" xr:uid="{00000000-0005-0000-0000-0000B1250000}"/>
    <cellStyle name="Normal 57 10" xfId="13410" xr:uid="{00000000-0005-0000-0000-0000B2250000}"/>
    <cellStyle name="Normal 57 11" xfId="15508" xr:uid="{3C9295E0-561B-4FFB-A3E0-606FA6A27EF4}"/>
    <cellStyle name="Normal 57 2" xfId="3413" xr:uid="{00000000-0005-0000-0000-0000B3250000}"/>
    <cellStyle name="Normal 57 2 2" xfId="3414" xr:uid="{00000000-0005-0000-0000-0000B4250000}"/>
    <cellStyle name="Normal 57 2 2 2" xfId="10199" xr:uid="{00000000-0005-0000-0000-0000B5250000}"/>
    <cellStyle name="Normal 57 2 2 3" xfId="8604" xr:uid="{00000000-0005-0000-0000-0000B6250000}"/>
    <cellStyle name="Normal 57 2 2 4" xfId="11805" xr:uid="{00000000-0005-0000-0000-0000B7250000}"/>
    <cellStyle name="Normal 57 2 2 5" xfId="13412" xr:uid="{00000000-0005-0000-0000-0000B8250000}"/>
    <cellStyle name="Normal 57 2 3" xfId="3415" xr:uid="{00000000-0005-0000-0000-0000B9250000}"/>
    <cellStyle name="Normal 57 2 3 2" xfId="10200" xr:uid="{00000000-0005-0000-0000-0000BA250000}"/>
    <cellStyle name="Normal 57 2 3 3" xfId="8605" xr:uid="{00000000-0005-0000-0000-0000BB250000}"/>
    <cellStyle name="Normal 57 2 3 4" xfId="11806" xr:uid="{00000000-0005-0000-0000-0000BC250000}"/>
    <cellStyle name="Normal 57 2 3 5" xfId="13413" xr:uid="{00000000-0005-0000-0000-0000BD250000}"/>
    <cellStyle name="Normal 57 2 4" xfId="3416" xr:uid="{00000000-0005-0000-0000-0000BE250000}"/>
    <cellStyle name="Normal 57 2 4 2" xfId="10201" xr:uid="{00000000-0005-0000-0000-0000BF250000}"/>
    <cellStyle name="Normal 57 2 4 3" xfId="8606" xr:uid="{00000000-0005-0000-0000-0000C0250000}"/>
    <cellStyle name="Normal 57 2 4 4" xfId="11807" xr:uid="{00000000-0005-0000-0000-0000C1250000}"/>
    <cellStyle name="Normal 57 2 4 5" xfId="13414" xr:uid="{00000000-0005-0000-0000-0000C2250000}"/>
    <cellStyle name="Normal 57 2 5" xfId="10198" xr:uid="{00000000-0005-0000-0000-0000C3250000}"/>
    <cellStyle name="Normal 57 2 6" xfId="8603" xr:uid="{00000000-0005-0000-0000-0000C4250000}"/>
    <cellStyle name="Normal 57 2 7" xfId="11804" xr:uid="{00000000-0005-0000-0000-0000C5250000}"/>
    <cellStyle name="Normal 57 2 8" xfId="13411" xr:uid="{00000000-0005-0000-0000-0000C6250000}"/>
    <cellStyle name="Normal 57 3" xfId="3417" xr:uid="{00000000-0005-0000-0000-0000C7250000}"/>
    <cellStyle name="Normal 57 3 2" xfId="3418" xr:uid="{00000000-0005-0000-0000-0000C8250000}"/>
    <cellStyle name="Normal 57 3 2 2" xfId="10203" xr:uid="{00000000-0005-0000-0000-0000C9250000}"/>
    <cellStyle name="Normal 57 3 2 3" xfId="8608" xr:uid="{00000000-0005-0000-0000-0000CA250000}"/>
    <cellStyle name="Normal 57 3 2 4" xfId="11809" xr:uid="{00000000-0005-0000-0000-0000CB250000}"/>
    <cellStyle name="Normal 57 3 2 5" xfId="13416" xr:uid="{00000000-0005-0000-0000-0000CC250000}"/>
    <cellStyle name="Normal 57 3 3" xfId="3419" xr:uid="{00000000-0005-0000-0000-0000CD250000}"/>
    <cellStyle name="Normal 57 3 3 2" xfId="10204" xr:uid="{00000000-0005-0000-0000-0000CE250000}"/>
    <cellStyle name="Normal 57 3 3 3" xfId="8609" xr:uid="{00000000-0005-0000-0000-0000CF250000}"/>
    <cellStyle name="Normal 57 3 3 4" xfId="11810" xr:uid="{00000000-0005-0000-0000-0000D0250000}"/>
    <cellStyle name="Normal 57 3 3 5" xfId="13417" xr:uid="{00000000-0005-0000-0000-0000D1250000}"/>
    <cellStyle name="Normal 57 3 4" xfId="3420" xr:uid="{00000000-0005-0000-0000-0000D2250000}"/>
    <cellStyle name="Normal 57 3 4 2" xfId="10205" xr:uid="{00000000-0005-0000-0000-0000D3250000}"/>
    <cellStyle name="Normal 57 3 4 3" xfId="8610" xr:uid="{00000000-0005-0000-0000-0000D4250000}"/>
    <cellStyle name="Normal 57 3 4 4" xfId="11811" xr:uid="{00000000-0005-0000-0000-0000D5250000}"/>
    <cellStyle name="Normal 57 3 4 5" xfId="13418" xr:uid="{00000000-0005-0000-0000-0000D6250000}"/>
    <cellStyle name="Normal 57 3 5" xfId="10202" xr:uid="{00000000-0005-0000-0000-0000D7250000}"/>
    <cellStyle name="Normal 57 3 6" xfId="8607" xr:uid="{00000000-0005-0000-0000-0000D8250000}"/>
    <cellStyle name="Normal 57 3 7" xfId="11808" xr:uid="{00000000-0005-0000-0000-0000D9250000}"/>
    <cellStyle name="Normal 57 3 8" xfId="13415" xr:uid="{00000000-0005-0000-0000-0000DA250000}"/>
    <cellStyle name="Normal 57 4" xfId="3421" xr:uid="{00000000-0005-0000-0000-0000DB250000}"/>
    <cellStyle name="Normal 57 4 2" xfId="10206" xr:uid="{00000000-0005-0000-0000-0000DC250000}"/>
    <cellStyle name="Normal 57 4 3" xfId="8611" xr:uid="{00000000-0005-0000-0000-0000DD250000}"/>
    <cellStyle name="Normal 57 4 4" xfId="11812" xr:uid="{00000000-0005-0000-0000-0000DE250000}"/>
    <cellStyle name="Normal 57 4 5" xfId="13419" xr:uid="{00000000-0005-0000-0000-0000DF250000}"/>
    <cellStyle name="Normal 57 5" xfId="3422" xr:uid="{00000000-0005-0000-0000-0000E0250000}"/>
    <cellStyle name="Normal 57 5 2" xfId="10207" xr:uid="{00000000-0005-0000-0000-0000E1250000}"/>
    <cellStyle name="Normal 57 5 3" xfId="8612" xr:uid="{00000000-0005-0000-0000-0000E2250000}"/>
    <cellStyle name="Normal 57 5 4" xfId="11813" xr:uid="{00000000-0005-0000-0000-0000E3250000}"/>
    <cellStyle name="Normal 57 5 5" xfId="13420" xr:uid="{00000000-0005-0000-0000-0000E4250000}"/>
    <cellStyle name="Normal 57 6" xfId="3423" xr:uid="{00000000-0005-0000-0000-0000E5250000}"/>
    <cellStyle name="Normal 57 6 2" xfId="10208" xr:uid="{00000000-0005-0000-0000-0000E6250000}"/>
    <cellStyle name="Normal 57 6 3" xfId="8613" xr:uid="{00000000-0005-0000-0000-0000E7250000}"/>
    <cellStyle name="Normal 57 6 4" xfId="11814" xr:uid="{00000000-0005-0000-0000-0000E8250000}"/>
    <cellStyle name="Normal 57 6 5" xfId="13421" xr:uid="{00000000-0005-0000-0000-0000E9250000}"/>
    <cellStyle name="Normal 57 7" xfId="10197" xr:uid="{00000000-0005-0000-0000-0000EA250000}"/>
    <cellStyle name="Normal 57 8" xfId="8602" xr:uid="{00000000-0005-0000-0000-0000EB250000}"/>
    <cellStyle name="Normal 57 9" xfId="11803" xr:uid="{00000000-0005-0000-0000-0000EC250000}"/>
    <cellStyle name="Normal 58" xfId="3424" xr:uid="{00000000-0005-0000-0000-0000ED250000}"/>
    <cellStyle name="Normal 58 10" xfId="13422" xr:uid="{00000000-0005-0000-0000-0000EE250000}"/>
    <cellStyle name="Normal 58 11" xfId="15509" xr:uid="{974342CF-0E42-4838-BCFB-C8E40E48BF2C}"/>
    <cellStyle name="Normal 58 2" xfId="3425" xr:uid="{00000000-0005-0000-0000-0000EF250000}"/>
    <cellStyle name="Normal 58 2 2" xfId="3426" xr:uid="{00000000-0005-0000-0000-0000F0250000}"/>
    <cellStyle name="Normal 58 2 2 2" xfId="10211" xr:uid="{00000000-0005-0000-0000-0000F1250000}"/>
    <cellStyle name="Normal 58 2 2 3" xfId="8616" xr:uid="{00000000-0005-0000-0000-0000F2250000}"/>
    <cellStyle name="Normal 58 2 2 4" xfId="11817" xr:uid="{00000000-0005-0000-0000-0000F3250000}"/>
    <cellStyle name="Normal 58 2 2 5" xfId="13424" xr:uid="{00000000-0005-0000-0000-0000F4250000}"/>
    <cellStyle name="Normal 58 2 3" xfId="3427" xr:uid="{00000000-0005-0000-0000-0000F5250000}"/>
    <cellStyle name="Normal 58 2 3 2" xfId="10212" xr:uid="{00000000-0005-0000-0000-0000F6250000}"/>
    <cellStyle name="Normal 58 2 3 3" xfId="8617" xr:uid="{00000000-0005-0000-0000-0000F7250000}"/>
    <cellStyle name="Normal 58 2 3 4" xfId="11818" xr:uid="{00000000-0005-0000-0000-0000F8250000}"/>
    <cellStyle name="Normal 58 2 3 5" xfId="13425" xr:uid="{00000000-0005-0000-0000-0000F9250000}"/>
    <cellStyle name="Normal 58 2 4" xfId="3428" xr:uid="{00000000-0005-0000-0000-0000FA250000}"/>
    <cellStyle name="Normal 58 2 4 2" xfId="10213" xr:uid="{00000000-0005-0000-0000-0000FB250000}"/>
    <cellStyle name="Normal 58 2 4 3" xfId="8618" xr:uid="{00000000-0005-0000-0000-0000FC250000}"/>
    <cellStyle name="Normal 58 2 4 4" xfId="11819" xr:uid="{00000000-0005-0000-0000-0000FD250000}"/>
    <cellStyle name="Normal 58 2 4 5" xfId="13426" xr:uid="{00000000-0005-0000-0000-0000FE250000}"/>
    <cellStyle name="Normal 58 2 5" xfId="10210" xr:uid="{00000000-0005-0000-0000-0000FF250000}"/>
    <cellStyle name="Normal 58 2 6" xfId="8615" xr:uid="{00000000-0005-0000-0000-000000260000}"/>
    <cellStyle name="Normal 58 2 7" xfId="11816" xr:uid="{00000000-0005-0000-0000-000001260000}"/>
    <cellStyle name="Normal 58 2 8" xfId="13423" xr:uid="{00000000-0005-0000-0000-000002260000}"/>
    <cellStyle name="Normal 58 3" xfId="3429" xr:uid="{00000000-0005-0000-0000-000003260000}"/>
    <cellStyle name="Normal 58 3 2" xfId="3430" xr:uid="{00000000-0005-0000-0000-000004260000}"/>
    <cellStyle name="Normal 58 3 2 2" xfId="10215" xr:uid="{00000000-0005-0000-0000-000005260000}"/>
    <cellStyle name="Normal 58 3 2 3" xfId="8620" xr:uid="{00000000-0005-0000-0000-000006260000}"/>
    <cellStyle name="Normal 58 3 2 4" xfId="11821" xr:uid="{00000000-0005-0000-0000-000007260000}"/>
    <cellStyle name="Normal 58 3 2 5" xfId="13428" xr:uid="{00000000-0005-0000-0000-000008260000}"/>
    <cellStyle name="Normal 58 3 3" xfId="3431" xr:uid="{00000000-0005-0000-0000-000009260000}"/>
    <cellStyle name="Normal 58 3 3 2" xfId="10216" xr:uid="{00000000-0005-0000-0000-00000A260000}"/>
    <cellStyle name="Normal 58 3 3 3" xfId="8621" xr:uid="{00000000-0005-0000-0000-00000B260000}"/>
    <cellStyle name="Normal 58 3 3 4" xfId="11822" xr:uid="{00000000-0005-0000-0000-00000C260000}"/>
    <cellStyle name="Normal 58 3 3 5" xfId="13429" xr:uid="{00000000-0005-0000-0000-00000D260000}"/>
    <cellStyle name="Normal 58 3 4" xfId="3432" xr:uid="{00000000-0005-0000-0000-00000E260000}"/>
    <cellStyle name="Normal 58 3 4 2" xfId="10217" xr:uid="{00000000-0005-0000-0000-00000F260000}"/>
    <cellStyle name="Normal 58 3 4 3" xfId="8622" xr:uid="{00000000-0005-0000-0000-000010260000}"/>
    <cellStyle name="Normal 58 3 4 4" xfId="11823" xr:uid="{00000000-0005-0000-0000-000011260000}"/>
    <cellStyle name="Normal 58 3 4 5" xfId="13430" xr:uid="{00000000-0005-0000-0000-000012260000}"/>
    <cellStyle name="Normal 58 3 5" xfId="10214" xr:uid="{00000000-0005-0000-0000-000013260000}"/>
    <cellStyle name="Normal 58 3 6" xfId="8619" xr:uid="{00000000-0005-0000-0000-000014260000}"/>
    <cellStyle name="Normal 58 3 7" xfId="11820" xr:uid="{00000000-0005-0000-0000-000015260000}"/>
    <cellStyle name="Normal 58 3 8" xfId="13427" xr:uid="{00000000-0005-0000-0000-000016260000}"/>
    <cellStyle name="Normal 58 4" xfId="3433" xr:uid="{00000000-0005-0000-0000-000017260000}"/>
    <cellStyle name="Normal 58 4 2" xfId="10218" xr:uid="{00000000-0005-0000-0000-000018260000}"/>
    <cellStyle name="Normal 58 4 3" xfId="8623" xr:uid="{00000000-0005-0000-0000-000019260000}"/>
    <cellStyle name="Normal 58 4 4" xfId="11824" xr:uid="{00000000-0005-0000-0000-00001A260000}"/>
    <cellStyle name="Normal 58 4 5" xfId="13431" xr:uid="{00000000-0005-0000-0000-00001B260000}"/>
    <cellStyle name="Normal 58 5" xfId="3434" xr:uid="{00000000-0005-0000-0000-00001C260000}"/>
    <cellStyle name="Normal 58 5 2" xfId="10219" xr:uid="{00000000-0005-0000-0000-00001D260000}"/>
    <cellStyle name="Normal 58 5 3" xfId="8624" xr:uid="{00000000-0005-0000-0000-00001E260000}"/>
    <cellStyle name="Normal 58 5 4" xfId="11825" xr:uid="{00000000-0005-0000-0000-00001F260000}"/>
    <cellStyle name="Normal 58 5 5" xfId="13432" xr:uid="{00000000-0005-0000-0000-000020260000}"/>
    <cellStyle name="Normal 58 6" xfId="3435" xr:uid="{00000000-0005-0000-0000-000021260000}"/>
    <cellStyle name="Normal 58 6 2" xfId="10220" xr:uid="{00000000-0005-0000-0000-000022260000}"/>
    <cellStyle name="Normal 58 6 3" xfId="8625" xr:uid="{00000000-0005-0000-0000-000023260000}"/>
    <cellStyle name="Normal 58 6 4" xfId="11826" xr:uid="{00000000-0005-0000-0000-000024260000}"/>
    <cellStyle name="Normal 58 6 5" xfId="13433" xr:uid="{00000000-0005-0000-0000-000025260000}"/>
    <cellStyle name="Normal 58 7" xfId="10209" xr:uid="{00000000-0005-0000-0000-000026260000}"/>
    <cellStyle name="Normal 58 8" xfId="8614" xr:uid="{00000000-0005-0000-0000-000027260000}"/>
    <cellStyle name="Normal 58 9" xfId="11815" xr:uid="{00000000-0005-0000-0000-000028260000}"/>
    <cellStyle name="Normal 59" xfId="3436" xr:uid="{00000000-0005-0000-0000-000029260000}"/>
    <cellStyle name="Normal 59 10" xfId="13434" xr:uid="{00000000-0005-0000-0000-00002A260000}"/>
    <cellStyle name="Normal 59 2" xfId="3437" xr:uid="{00000000-0005-0000-0000-00002B260000}"/>
    <cellStyle name="Normal 59 2 2" xfId="3438" xr:uid="{00000000-0005-0000-0000-00002C260000}"/>
    <cellStyle name="Normal 59 2 2 2" xfId="10223" xr:uid="{00000000-0005-0000-0000-00002D260000}"/>
    <cellStyle name="Normal 59 2 2 3" xfId="8628" xr:uid="{00000000-0005-0000-0000-00002E260000}"/>
    <cellStyle name="Normal 59 2 2 4" xfId="11829" xr:uid="{00000000-0005-0000-0000-00002F260000}"/>
    <cellStyle name="Normal 59 2 2 5" xfId="13436" xr:uid="{00000000-0005-0000-0000-000030260000}"/>
    <cellStyle name="Normal 59 2 3" xfId="3439" xr:uid="{00000000-0005-0000-0000-000031260000}"/>
    <cellStyle name="Normal 59 2 3 2" xfId="10224" xr:uid="{00000000-0005-0000-0000-000032260000}"/>
    <cellStyle name="Normal 59 2 3 3" xfId="8629" xr:uid="{00000000-0005-0000-0000-000033260000}"/>
    <cellStyle name="Normal 59 2 3 4" xfId="11830" xr:uid="{00000000-0005-0000-0000-000034260000}"/>
    <cellStyle name="Normal 59 2 3 5" xfId="13437" xr:uid="{00000000-0005-0000-0000-000035260000}"/>
    <cellStyle name="Normal 59 2 4" xfId="3440" xr:uid="{00000000-0005-0000-0000-000036260000}"/>
    <cellStyle name="Normal 59 2 4 2" xfId="10225" xr:uid="{00000000-0005-0000-0000-000037260000}"/>
    <cellStyle name="Normal 59 2 4 3" xfId="8630" xr:uid="{00000000-0005-0000-0000-000038260000}"/>
    <cellStyle name="Normal 59 2 4 4" xfId="11831" xr:uid="{00000000-0005-0000-0000-000039260000}"/>
    <cellStyle name="Normal 59 2 4 5" xfId="13438" xr:uid="{00000000-0005-0000-0000-00003A260000}"/>
    <cellStyle name="Normal 59 2 5" xfId="10222" xr:uid="{00000000-0005-0000-0000-00003B260000}"/>
    <cellStyle name="Normal 59 2 6" xfId="8627" xr:uid="{00000000-0005-0000-0000-00003C260000}"/>
    <cellStyle name="Normal 59 2 7" xfId="11828" xr:uid="{00000000-0005-0000-0000-00003D260000}"/>
    <cellStyle name="Normal 59 2 8" xfId="13435" xr:uid="{00000000-0005-0000-0000-00003E260000}"/>
    <cellStyle name="Normal 59 3" xfId="3441" xr:uid="{00000000-0005-0000-0000-00003F260000}"/>
    <cellStyle name="Normal 59 3 2" xfId="3442" xr:uid="{00000000-0005-0000-0000-000040260000}"/>
    <cellStyle name="Normal 59 3 2 2" xfId="10227" xr:uid="{00000000-0005-0000-0000-000041260000}"/>
    <cellStyle name="Normal 59 3 2 3" xfId="8632" xr:uid="{00000000-0005-0000-0000-000042260000}"/>
    <cellStyle name="Normal 59 3 2 4" xfId="11833" xr:uid="{00000000-0005-0000-0000-000043260000}"/>
    <cellStyle name="Normal 59 3 2 5" xfId="13440" xr:uid="{00000000-0005-0000-0000-000044260000}"/>
    <cellStyle name="Normal 59 3 3" xfId="3443" xr:uid="{00000000-0005-0000-0000-000045260000}"/>
    <cellStyle name="Normal 59 3 3 2" xfId="10228" xr:uid="{00000000-0005-0000-0000-000046260000}"/>
    <cellStyle name="Normal 59 3 3 3" xfId="8633" xr:uid="{00000000-0005-0000-0000-000047260000}"/>
    <cellStyle name="Normal 59 3 3 4" xfId="11834" xr:uid="{00000000-0005-0000-0000-000048260000}"/>
    <cellStyle name="Normal 59 3 3 5" xfId="13441" xr:uid="{00000000-0005-0000-0000-000049260000}"/>
    <cellStyle name="Normal 59 3 4" xfId="3444" xr:uid="{00000000-0005-0000-0000-00004A260000}"/>
    <cellStyle name="Normal 59 3 4 2" xfId="10229" xr:uid="{00000000-0005-0000-0000-00004B260000}"/>
    <cellStyle name="Normal 59 3 4 3" xfId="8634" xr:uid="{00000000-0005-0000-0000-00004C260000}"/>
    <cellStyle name="Normal 59 3 4 4" xfId="11835" xr:uid="{00000000-0005-0000-0000-00004D260000}"/>
    <cellStyle name="Normal 59 3 4 5" xfId="13442" xr:uid="{00000000-0005-0000-0000-00004E260000}"/>
    <cellStyle name="Normal 59 3 5" xfId="10226" xr:uid="{00000000-0005-0000-0000-00004F260000}"/>
    <cellStyle name="Normal 59 3 6" xfId="8631" xr:uid="{00000000-0005-0000-0000-000050260000}"/>
    <cellStyle name="Normal 59 3 7" xfId="11832" xr:uid="{00000000-0005-0000-0000-000051260000}"/>
    <cellStyle name="Normal 59 3 8" xfId="13439" xr:uid="{00000000-0005-0000-0000-000052260000}"/>
    <cellStyle name="Normal 59 4" xfId="3445" xr:uid="{00000000-0005-0000-0000-000053260000}"/>
    <cellStyle name="Normal 59 4 2" xfId="10230" xr:uid="{00000000-0005-0000-0000-000054260000}"/>
    <cellStyle name="Normal 59 4 3" xfId="8635" xr:uid="{00000000-0005-0000-0000-000055260000}"/>
    <cellStyle name="Normal 59 4 4" xfId="11836" xr:uid="{00000000-0005-0000-0000-000056260000}"/>
    <cellStyle name="Normal 59 4 5" xfId="13443" xr:uid="{00000000-0005-0000-0000-000057260000}"/>
    <cellStyle name="Normal 59 5" xfId="3446" xr:uid="{00000000-0005-0000-0000-000058260000}"/>
    <cellStyle name="Normal 59 5 2" xfId="10231" xr:uid="{00000000-0005-0000-0000-000059260000}"/>
    <cellStyle name="Normal 59 5 3" xfId="8636" xr:uid="{00000000-0005-0000-0000-00005A260000}"/>
    <cellStyle name="Normal 59 5 4" xfId="11837" xr:uid="{00000000-0005-0000-0000-00005B260000}"/>
    <cellStyle name="Normal 59 5 5" xfId="13444" xr:uid="{00000000-0005-0000-0000-00005C260000}"/>
    <cellStyle name="Normal 59 6" xfId="3447" xr:uid="{00000000-0005-0000-0000-00005D260000}"/>
    <cellStyle name="Normal 59 6 2" xfId="10232" xr:uid="{00000000-0005-0000-0000-00005E260000}"/>
    <cellStyle name="Normal 59 6 3" xfId="8637" xr:uid="{00000000-0005-0000-0000-00005F260000}"/>
    <cellStyle name="Normal 59 6 4" xfId="11838" xr:uid="{00000000-0005-0000-0000-000060260000}"/>
    <cellStyle name="Normal 59 6 5" xfId="13445" xr:uid="{00000000-0005-0000-0000-000061260000}"/>
    <cellStyle name="Normal 59 7" xfId="10221" xr:uid="{00000000-0005-0000-0000-000062260000}"/>
    <cellStyle name="Normal 59 8" xfId="8626" xr:uid="{00000000-0005-0000-0000-000063260000}"/>
    <cellStyle name="Normal 59 9" xfId="11827" xr:uid="{00000000-0005-0000-0000-000064260000}"/>
    <cellStyle name="Normal 6" xfId="131" xr:uid="{00000000-0005-0000-0000-000065260000}"/>
    <cellStyle name="Normal 6 10" xfId="3448" xr:uid="{00000000-0005-0000-0000-000066260000}"/>
    <cellStyle name="Normal 6 10 2" xfId="10561" xr:uid="{00000000-0005-0000-0000-000067260000}"/>
    <cellStyle name="Normal 6 11" xfId="7509" xr:uid="{00000000-0005-0000-0000-000068260000}"/>
    <cellStyle name="Normal 6 12" xfId="10719" xr:uid="{00000000-0005-0000-0000-000069260000}"/>
    <cellStyle name="Normal 6 2" xfId="3449" xr:uid="{00000000-0005-0000-0000-00006A260000}"/>
    <cellStyle name="Normal 6 2 10" xfId="11839" xr:uid="{00000000-0005-0000-0000-00006B260000}"/>
    <cellStyle name="Normal 6 2 11" xfId="13446" xr:uid="{00000000-0005-0000-0000-00006C260000}"/>
    <cellStyle name="Normal 6 2 2" xfId="3450" xr:uid="{00000000-0005-0000-0000-00006D260000}"/>
    <cellStyle name="Normal 6 2 2 2" xfId="3451" xr:uid="{00000000-0005-0000-0000-00006E260000}"/>
    <cellStyle name="Normal 6 2 2 2 2" xfId="10235" xr:uid="{00000000-0005-0000-0000-00006F260000}"/>
    <cellStyle name="Normal 6 2 2 2 3" xfId="8640" xr:uid="{00000000-0005-0000-0000-000070260000}"/>
    <cellStyle name="Normal 6 2 2 2 4" xfId="11841" xr:uid="{00000000-0005-0000-0000-000071260000}"/>
    <cellStyle name="Normal 6 2 2 2 5" xfId="13448" xr:uid="{00000000-0005-0000-0000-000072260000}"/>
    <cellStyle name="Normal 6 2 2 3" xfId="3452" xr:uid="{00000000-0005-0000-0000-000073260000}"/>
    <cellStyle name="Normal 6 2 2 3 2" xfId="10236" xr:uid="{00000000-0005-0000-0000-000074260000}"/>
    <cellStyle name="Normal 6 2 2 3 3" xfId="8641" xr:uid="{00000000-0005-0000-0000-000075260000}"/>
    <cellStyle name="Normal 6 2 2 3 4" xfId="11842" xr:uid="{00000000-0005-0000-0000-000076260000}"/>
    <cellStyle name="Normal 6 2 2 3 5" xfId="13449" xr:uid="{00000000-0005-0000-0000-000077260000}"/>
    <cellStyle name="Normal 6 2 2 4" xfId="3453" xr:uid="{00000000-0005-0000-0000-000078260000}"/>
    <cellStyle name="Normal 6 2 2 4 2" xfId="10237" xr:uid="{00000000-0005-0000-0000-000079260000}"/>
    <cellStyle name="Normal 6 2 2 4 3" xfId="8642" xr:uid="{00000000-0005-0000-0000-00007A260000}"/>
    <cellStyle name="Normal 6 2 2 4 4" xfId="11843" xr:uid="{00000000-0005-0000-0000-00007B260000}"/>
    <cellStyle name="Normal 6 2 2 4 5" xfId="13450" xr:uid="{00000000-0005-0000-0000-00007C260000}"/>
    <cellStyle name="Normal 6 2 2 5" xfId="10234" xr:uid="{00000000-0005-0000-0000-00007D260000}"/>
    <cellStyle name="Normal 6 2 2 6" xfId="8639" xr:uid="{00000000-0005-0000-0000-00007E260000}"/>
    <cellStyle name="Normal 6 2 2 7" xfId="11840" xr:uid="{00000000-0005-0000-0000-00007F260000}"/>
    <cellStyle name="Normal 6 2 2 8" xfId="13447" xr:uid="{00000000-0005-0000-0000-000080260000}"/>
    <cellStyle name="Normal 6 2 3" xfId="3454" xr:uid="{00000000-0005-0000-0000-000081260000}"/>
    <cellStyle name="Normal 6 2 3 2" xfId="3455" xr:uid="{00000000-0005-0000-0000-000082260000}"/>
    <cellStyle name="Normal 6 2 3 2 2" xfId="10239" xr:uid="{00000000-0005-0000-0000-000083260000}"/>
    <cellStyle name="Normal 6 2 3 2 3" xfId="8644" xr:uid="{00000000-0005-0000-0000-000084260000}"/>
    <cellStyle name="Normal 6 2 3 2 4" xfId="11845" xr:uid="{00000000-0005-0000-0000-000085260000}"/>
    <cellStyle name="Normal 6 2 3 2 5" xfId="13452" xr:uid="{00000000-0005-0000-0000-000086260000}"/>
    <cellStyle name="Normal 6 2 3 3" xfId="3456" xr:uid="{00000000-0005-0000-0000-000087260000}"/>
    <cellStyle name="Normal 6 2 3 3 2" xfId="10240" xr:uid="{00000000-0005-0000-0000-000088260000}"/>
    <cellStyle name="Normal 6 2 3 3 3" xfId="8645" xr:uid="{00000000-0005-0000-0000-000089260000}"/>
    <cellStyle name="Normal 6 2 3 3 4" xfId="11846" xr:uid="{00000000-0005-0000-0000-00008A260000}"/>
    <cellStyle name="Normal 6 2 3 3 5" xfId="13453" xr:uid="{00000000-0005-0000-0000-00008B260000}"/>
    <cellStyle name="Normal 6 2 3 4" xfId="3457" xr:uid="{00000000-0005-0000-0000-00008C260000}"/>
    <cellStyle name="Normal 6 2 3 4 2" xfId="10241" xr:uid="{00000000-0005-0000-0000-00008D260000}"/>
    <cellStyle name="Normal 6 2 3 4 3" xfId="8646" xr:uid="{00000000-0005-0000-0000-00008E260000}"/>
    <cellStyle name="Normal 6 2 3 4 4" xfId="11847" xr:uid="{00000000-0005-0000-0000-00008F260000}"/>
    <cellStyle name="Normal 6 2 3 4 5" xfId="13454" xr:uid="{00000000-0005-0000-0000-000090260000}"/>
    <cellStyle name="Normal 6 2 3 5" xfId="10238" xr:uid="{00000000-0005-0000-0000-000091260000}"/>
    <cellStyle name="Normal 6 2 3 6" xfId="8643" xr:uid="{00000000-0005-0000-0000-000092260000}"/>
    <cellStyle name="Normal 6 2 3 7" xfId="11844" xr:uid="{00000000-0005-0000-0000-000093260000}"/>
    <cellStyle name="Normal 6 2 3 8" xfId="13451" xr:uid="{00000000-0005-0000-0000-000094260000}"/>
    <cellStyle name="Normal 6 2 3 9" xfId="19334" xr:uid="{BA68A821-58B9-47D2-9A67-073C1625D47C}"/>
    <cellStyle name="Normal 6 2 4" xfId="3458" xr:uid="{00000000-0005-0000-0000-000095260000}"/>
    <cellStyle name="Normal 6 2 4 2" xfId="10242" xr:uid="{00000000-0005-0000-0000-000096260000}"/>
    <cellStyle name="Normal 6 2 4 3" xfId="8647" xr:uid="{00000000-0005-0000-0000-000097260000}"/>
    <cellStyle name="Normal 6 2 4 4" xfId="11848" xr:uid="{00000000-0005-0000-0000-000098260000}"/>
    <cellStyle name="Normal 6 2 4 5" xfId="13455" xr:uid="{00000000-0005-0000-0000-000099260000}"/>
    <cellStyle name="Normal 6 2 5" xfId="3459" xr:uid="{00000000-0005-0000-0000-00009A260000}"/>
    <cellStyle name="Normal 6 2 5 2" xfId="10243" xr:uid="{00000000-0005-0000-0000-00009B260000}"/>
    <cellStyle name="Normal 6 2 5 3" xfId="8648" xr:uid="{00000000-0005-0000-0000-00009C260000}"/>
    <cellStyle name="Normal 6 2 5 4" xfId="11849" xr:uid="{00000000-0005-0000-0000-00009D260000}"/>
    <cellStyle name="Normal 6 2 5 5" xfId="13456" xr:uid="{00000000-0005-0000-0000-00009E260000}"/>
    <cellStyle name="Normal 6 2 6" xfId="3460" xr:uid="{00000000-0005-0000-0000-00009F260000}"/>
    <cellStyle name="Normal 6 2 6 2" xfId="10244" xr:uid="{00000000-0005-0000-0000-0000A0260000}"/>
    <cellStyle name="Normal 6 2 6 3" xfId="8649" xr:uid="{00000000-0005-0000-0000-0000A1260000}"/>
    <cellStyle name="Normal 6 2 6 4" xfId="11850" xr:uid="{00000000-0005-0000-0000-0000A2260000}"/>
    <cellStyle name="Normal 6 2 6 5" xfId="13457" xr:uid="{00000000-0005-0000-0000-0000A3260000}"/>
    <cellStyle name="Normal 6 2 7" xfId="4891" xr:uid="{00000000-0005-0000-0000-0000A4260000}"/>
    <cellStyle name="Normal 6 2 8" xfId="5074" xr:uid="{00000000-0005-0000-0000-0000A5260000}"/>
    <cellStyle name="Normal 6 2 8 2" xfId="10233" xr:uid="{00000000-0005-0000-0000-0000A6260000}"/>
    <cellStyle name="Normal 6 2 9" xfId="8638" xr:uid="{00000000-0005-0000-0000-0000A7260000}"/>
    <cellStyle name="Normal 6 3" xfId="3461" xr:uid="{00000000-0005-0000-0000-0000A8260000}"/>
    <cellStyle name="Normal 6 3 2" xfId="3462" xr:uid="{00000000-0005-0000-0000-0000A9260000}"/>
    <cellStyle name="Normal 6 3 2 2" xfId="10246" xr:uid="{00000000-0005-0000-0000-0000AA260000}"/>
    <cellStyle name="Normal 6 3 2 3" xfId="8651" xr:uid="{00000000-0005-0000-0000-0000AB260000}"/>
    <cellStyle name="Normal 6 3 2 4" xfId="11852" xr:uid="{00000000-0005-0000-0000-0000AC260000}"/>
    <cellStyle name="Normal 6 3 2 5" xfId="13459" xr:uid="{00000000-0005-0000-0000-0000AD260000}"/>
    <cellStyle name="Normal 6 3 3" xfId="3463" xr:uid="{00000000-0005-0000-0000-0000AE260000}"/>
    <cellStyle name="Normal 6 3 3 2" xfId="10247" xr:uid="{00000000-0005-0000-0000-0000AF260000}"/>
    <cellStyle name="Normal 6 3 3 3" xfId="8652" xr:uid="{00000000-0005-0000-0000-0000B0260000}"/>
    <cellStyle name="Normal 6 3 3 4" xfId="11853" xr:uid="{00000000-0005-0000-0000-0000B1260000}"/>
    <cellStyle name="Normal 6 3 3 5" xfId="13460" xr:uid="{00000000-0005-0000-0000-0000B2260000}"/>
    <cellStyle name="Normal 6 3 4" xfId="3464" xr:uid="{00000000-0005-0000-0000-0000B3260000}"/>
    <cellStyle name="Normal 6 3 4 2" xfId="10248" xr:uid="{00000000-0005-0000-0000-0000B4260000}"/>
    <cellStyle name="Normal 6 3 4 3" xfId="8653" xr:uid="{00000000-0005-0000-0000-0000B5260000}"/>
    <cellStyle name="Normal 6 3 4 4" xfId="11854" xr:uid="{00000000-0005-0000-0000-0000B6260000}"/>
    <cellStyle name="Normal 6 3 4 5" xfId="13461" xr:uid="{00000000-0005-0000-0000-0000B7260000}"/>
    <cellStyle name="Normal 6 3 5" xfId="5233" xr:uid="{00000000-0005-0000-0000-0000B8260000}"/>
    <cellStyle name="Normal 6 3 5 2" xfId="10245" xr:uid="{00000000-0005-0000-0000-0000B9260000}"/>
    <cellStyle name="Normal 6 3 6" xfId="8650" xr:uid="{00000000-0005-0000-0000-0000BA260000}"/>
    <cellStyle name="Normal 6 3 7" xfId="11851" xr:uid="{00000000-0005-0000-0000-0000BB260000}"/>
    <cellStyle name="Normal 6 3 8" xfId="13458" xr:uid="{00000000-0005-0000-0000-0000BC260000}"/>
    <cellStyle name="Normal 6 3 9" xfId="19335" xr:uid="{6FEE9F5E-940A-4E96-9D6C-ADFF1928485B}"/>
    <cellStyle name="Normal 6 4" xfId="3465" xr:uid="{00000000-0005-0000-0000-0000BD260000}"/>
    <cellStyle name="Normal 6 4 2" xfId="3466" xr:uid="{00000000-0005-0000-0000-0000BE260000}"/>
    <cellStyle name="Normal 6 4 2 2" xfId="10250" xr:uid="{00000000-0005-0000-0000-0000BF260000}"/>
    <cellStyle name="Normal 6 4 2 3" xfId="8655" xr:uid="{00000000-0005-0000-0000-0000C0260000}"/>
    <cellStyle name="Normal 6 4 2 4" xfId="11856" xr:uid="{00000000-0005-0000-0000-0000C1260000}"/>
    <cellStyle name="Normal 6 4 2 5" xfId="13463" xr:uid="{00000000-0005-0000-0000-0000C2260000}"/>
    <cellStyle name="Normal 6 4 3" xfId="3467" xr:uid="{00000000-0005-0000-0000-0000C3260000}"/>
    <cellStyle name="Normal 6 4 3 2" xfId="10251" xr:uid="{00000000-0005-0000-0000-0000C4260000}"/>
    <cellStyle name="Normal 6 4 3 3" xfId="8656" xr:uid="{00000000-0005-0000-0000-0000C5260000}"/>
    <cellStyle name="Normal 6 4 3 4" xfId="11857" xr:uid="{00000000-0005-0000-0000-0000C6260000}"/>
    <cellStyle name="Normal 6 4 3 5" xfId="13464" xr:uid="{00000000-0005-0000-0000-0000C7260000}"/>
    <cellStyle name="Normal 6 4 4" xfId="3468" xr:uid="{00000000-0005-0000-0000-0000C8260000}"/>
    <cellStyle name="Normal 6 4 4 2" xfId="10252" xr:uid="{00000000-0005-0000-0000-0000C9260000}"/>
    <cellStyle name="Normal 6 4 4 3" xfId="8657" xr:uid="{00000000-0005-0000-0000-0000CA260000}"/>
    <cellStyle name="Normal 6 4 4 4" xfId="11858" xr:uid="{00000000-0005-0000-0000-0000CB260000}"/>
    <cellStyle name="Normal 6 4 4 5" xfId="13465" xr:uid="{00000000-0005-0000-0000-0000CC260000}"/>
    <cellStyle name="Normal 6 4 5" xfId="10249" xr:uid="{00000000-0005-0000-0000-0000CD260000}"/>
    <cellStyle name="Normal 6 4 6" xfId="8654" xr:uid="{00000000-0005-0000-0000-0000CE260000}"/>
    <cellStyle name="Normal 6 4 7" xfId="11855" xr:uid="{00000000-0005-0000-0000-0000CF260000}"/>
    <cellStyle name="Normal 6 4 8" xfId="13462" xr:uid="{00000000-0005-0000-0000-0000D0260000}"/>
    <cellStyle name="Normal 6 4 9" xfId="19336" xr:uid="{7167820E-FC0A-4BC8-A5AE-0C8F376AED50}"/>
    <cellStyle name="Normal 6 5" xfId="3469" xr:uid="{00000000-0005-0000-0000-0000D1260000}"/>
    <cellStyle name="Normal 6 5 2" xfId="3470" xr:uid="{00000000-0005-0000-0000-0000D2260000}"/>
    <cellStyle name="Normal 6 5 2 2" xfId="10254" xr:uid="{00000000-0005-0000-0000-0000D3260000}"/>
    <cellStyle name="Normal 6 5 2 3" xfId="8659" xr:uid="{00000000-0005-0000-0000-0000D4260000}"/>
    <cellStyle name="Normal 6 5 2 4" xfId="11860" xr:uid="{00000000-0005-0000-0000-0000D5260000}"/>
    <cellStyle name="Normal 6 5 2 5" xfId="13467" xr:uid="{00000000-0005-0000-0000-0000D6260000}"/>
    <cellStyle name="Normal 6 5 3" xfId="3471" xr:uid="{00000000-0005-0000-0000-0000D7260000}"/>
    <cellStyle name="Normal 6 5 3 2" xfId="10255" xr:uid="{00000000-0005-0000-0000-0000D8260000}"/>
    <cellStyle name="Normal 6 5 3 3" xfId="8660" xr:uid="{00000000-0005-0000-0000-0000D9260000}"/>
    <cellStyle name="Normal 6 5 3 4" xfId="11861" xr:uid="{00000000-0005-0000-0000-0000DA260000}"/>
    <cellStyle name="Normal 6 5 3 5" xfId="13468" xr:uid="{00000000-0005-0000-0000-0000DB260000}"/>
    <cellStyle name="Normal 6 5 4" xfId="3472" xr:uid="{00000000-0005-0000-0000-0000DC260000}"/>
    <cellStyle name="Normal 6 5 4 2" xfId="10256" xr:uid="{00000000-0005-0000-0000-0000DD260000}"/>
    <cellStyle name="Normal 6 5 4 3" xfId="8661" xr:uid="{00000000-0005-0000-0000-0000DE260000}"/>
    <cellStyle name="Normal 6 5 4 4" xfId="11862" xr:uid="{00000000-0005-0000-0000-0000DF260000}"/>
    <cellStyle name="Normal 6 5 4 5" xfId="13469" xr:uid="{00000000-0005-0000-0000-0000E0260000}"/>
    <cellStyle name="Normal 6 5 5" xfId="10253" xr:uid="{00000000-0005-0000-0000-0000E1260000}"/>
    <cellStyle name="Normal 6 5 6" xfId="8658" xr:uid="{00000000-0005-0000-0000-0000E2260000}"/>
    <cellStyle name="Normal 6 5 7" xfId="11859" xr:uid="{00000000-0005-0000-0000-0000E3260000}"/>
    <cellStyle name="Normal 6 5 8" xfId="13466" xr:uid="{00000000-0005-0000-0000-0000E4260000}"/>
    <cellStyle name="Normal 6 5 9" xfId="19333" xr:uid="{B05B2A9A-2458-4CBB-8A64-540F4B24A5C1}"/>
    <cellStyle name="Normal 6 6" xfId="3473" xr:uid="{00000000-0005-0000-0000-0000E5260000}"/>
    <cellStyle name="Normal 6 6 2" xfId="10257" xr:uid="{00000000-0005-0000-0000-0000E6260000}"/>
    <cellStyle name="Normal 6 6 3" xfId="8662" xr:uid="{00000000-0005-0000-0000-0000E7260000}"/>
    <cellStyle name="Normal 6 6 4" xfId="11863" xr:uid="{00000000-0005-0000-0000-0000E8260000}"/>
    <cellStyle name="Normal 6 6 5" xfId="13470" xr:uid="{00000000-0005-0000-0000-0000E9260000}"/>
    <cellStyle name="Normal 6 7" xfId="3474" xr:uid="{00000000-0005-0000-0000-0000EA260000}"/>
    <cellStyle name="Normal 6 7 2" xfId="10258" xr:uid="{00000000-0005-0000-0000-0000EB260000}"/>
    <cellStyle name="Normal 6 7 3" xfId="8663" xr:uid="{00000000-0005-0000-0000-0000EC260000}"/>
    <cellStyle name="Normal 6 7 4" xfId="11864" xr:uid="{00000000-0005-0000-0000-0000ED260000}"/>
    <cellStyle name="Normal 6 7 5" xfId="13471" xr:uid="{00000000-0005-0000-0000-0000EE260000}"/>
    <cellStyle name="Normal 6 8" xfId="3475" xr:uid="{00000000-0005-0000-0000-0000EF260000}"/>
    <cellStyle name="Normal 6 8 2" xfId="10259" xr:uid="{00000000-0005-0000-0000-0000F0260000}"/>
    <cellStyle name="Normal 6 8 3" xfId="8664" xr:uid="{00000000-0005-0000-0000-0000F1260000}"/>
    <cellStyle name="Normal 6 8 4" xfId="11865" xr:uid="{00000000-0005-0000-0000-0000F2260000}"/>
    <cellStyle name="Normal 6 8 5" xfId="13472" xr:uid="{00000000-0005-0000-0000-0000F3260000}"/>
    <cellStyle name="Normal 6 9" xfId="3476" xr:uid="{00000000-0005-0000-0000-0000F4260000}"/>
    <cellStyle name="Normal 6 9 2" xfId="10260" xr:uid="{00000000-0005-0000-0000-0000F5260000}"/>
    <cellStyle name="Normal 6 9 3" xfId="8665" xr:uid="{00000000-0005-0000-0000-0000F6260000}"/>
    <cellStyle name="Normal 6 9 4" xfId="11866" xr:uid="{00000000-0005-0000-0000-0000F7260000}"/>
    <cellStyle name="Normal 6 9 5" xfId="13473" xr:uid="{00000000-0005-0000-0000-0000F8260000}"/>
    <cellStyle name="Normal 60" xfId="3477" xr:uid="{00000000-0005-0000-0000-0000F9260000}"/>
    <cellStyle name="Normal 60 2" xfId="3478" xr:uid="{00000000-0005-0000-0000-0000FA260000}"/>
    <cellStyle name="Normal 60 2 2" xfId="10262" xr:uid="{00000000-0005-0000-0000-0000FB260000}"/>
    <cellStyle name="Normal 60 2 3" xfId="8667" xr:uid="{00000000-0005-0000-0000-0000FC260000}"/>
    <cellStyle name="Normal 60 2 4" xfId="11868" xr:uid="{00000000-0005-0000-0000-0000FD260000}"/>
    <cellStyle name="Normal 60 2 5" xfId="13475" xr:uid="{00000000-0005-0000-0000-0000FE260000}"/>
    <cellStyle name="Normal 60 3" xfId="3479" xr:uid="{00000000-0005-0000-0000-0000FF260000}"/>
    <cellStyle name="Normal 60 3 2" xfId="10263" xr:uid="{00000000-0005-0000-0000-000000270000}"/>
    <cellStyle name="Normal 60 3 3" xfId="8668" xr:uid="{00000000-0005-0000-0000-000001270000}"/>
    <cellStyle name="Normal 60 3 4" xfId="11869" xr:uid="{00000000-0005-0000-0000-000002270000}"/>
    <cellStyle name="Normal 60 3 5" xfId="13476" xr:uid="{00000000-0005-0000-0000-000003270000}"/>
    <cellStyle name="Normal 60 4" xfId="3480" xr:uid="{00000000-0005-0000-0000-000004270000}"/>
    <cellStyle name="Normal 60 4 2" xfId="10264" xr:uid="{00000000-0005-0000-0000-000005270000}"/>
    <cellStyle name="Normal 60 4 3" xfId="8669" xr:uid="{00000000-0005-0000-0000-000006270000}"/>
    <cellStyle name="Normal 60 4 4" xfId="11870" xr:uid="{00000000-0005-0000-0000-000007270000}"/>
    <cellStyle name="Normal 60 4 5" xfId="13477" xr:uid="{00000000-0005-0000-0000-000008270000}"/>
    <cellStyle name="Normal 60 5" xfId="10261" xr:uid="{00000000-0005-0000-0000-000009270000}"/>
    <cellStyle name="Normal 60 6" xfId="8666" xr:uid="{00000000-0005-0000-0000-00000A270000}"/>
    <cellStyle name="Normal 60 7" xfId="11867" xr:uid="{00000000-0005-0000-0000-00000B270000}"/>
    <cellStyle name="Normal 60 8" xfId="13474" xr:uid="{00000000-0005-0000-0000-00000C270000}"/>
    <cellStyle name="Normal 61" xfId="3481" xr:uid="{00000000-0005-0000-0000-00000D270000}"/>
    <cellStyle name="Normal 61 2" xfId="3482" xr:uid="{00000000-0005-0000-0000-00000E270000}"/>
    <cellStyle name="Normal 61 2 2" xfId="10266" xr:uid="{00000000-0005-0000-0000-00000F270000}"/>
    <cellStyle name="Normal 61 2 3" xfId="8671" xr:uid="{00000000-0005-0000-0000-000010270000}"/>
    <cellStyle name="Normal 61 2 4" xfId="11872" xr:uid="{00000000-0005-0000-0000-000011270000}"/>
    <cellStyle name="Normal 61 2 5" xfId="13479" xr:uid="{00000000-0005-0000-0000-000012270000}"/>
    <cellStyle name="Normal 61 3" xfId="3483" xr:uid="{00000000-0005-0000-0000-000013270000}"/>
    <cellStyle name="Normal 61 3 2" xfId="10267" xr:uid="{00000000-0005-0000-0000-000014270000}"/>
    <cellStyle name="Normal 61 3 3" xfId="8672" xr:uid="{00000000-0005-0000-0000-000015270000}"/>
    <cellStyle name="Normal 61 3 4" xfId="11873" xr:uid="{00000000-0005-0000-0000-000016270000}"/>
    <cellStyle name="Normal 61 3 5" xfId="13480" xr:uid="{00000000-0005-0000-0000-000017270000}"/>
    <cellStyle name="Normal 61 4" xfId="3484" xr:uid="{00000000-0005-0000-0000-000018270000}"/>
    <cellStyle name="Normal 61 4 2" xfId="10268" xr:uid="{00000000-0005-0000-0000-000019270000}"/>
    <cellStyle name="Normal 61 4 3" xfId="8673" xr:uid="{00000000-0005-0000-0000-00001A270000}"/>
    <cellStyle name="Normal 61 4 4" xfId="11874" xr:uid="{00000000-0005-0000-0000-00001B270000}"/>
    <cellStyle name="Normal 61 4 5" xfId="13481" xr:uid="{00000000-0005-0000-0000-00001C270000}"/>
    <cellStyle name="Normal 61 5" xfId="10265" xr:uid="{00000000-0005-0000-0000-00001D270000}"/>
    <cellStyle name="Normal 61 6" xfId="8670" xr:uid="{00000000-0005-0000-0000-00001E270000}"/>
    <cellStyle name="Normal 61 7" xfId="11871" xr:uid="{00000000-0005-0000-0000-00001F270000}"/>
    <cellStyle name="Normal 61 8" xfId="13478" xr:uid="{00000000-0005-0000-0000-000020270000}"/>
    <cellStyle name="Normal 62" xfId="3485" xr:uid="{00000000-0005-0000-0000-000021270000}"/>
    <cellStyle name="Normal 62 2" xfId="3486" xr:uid="{00000000-0005-0000-0000-000022270000}"/>
    <cellStyle name="Normal 62 2 2" xfId="10270" xr:uid="{00000000-0005-0000-0000-000023270000}"/>
    <cellStyle name="Normal 62 2 3" xfId="8675" xr:uid="{00000000-0005-0000-0000-000024270000}"/>
    <cellStyle name="Normal 62 2 4" xfId="11876" xr:uid="{00000000-0005-0000-0000-000025270000}"/>
    <cellStyle name="Normal 62 2 5" xfId="13483" xr:uid="{00000000-0005-0000-0000-000026270000}"/>
    <cellStyle name="Normal 62 3" xfId="3487" xr:uid="{00000000-0005-0000-0000-000027270000}"/>
    <cellStyle name="Normal 62 3 2" xfId="10271" xr:uid="{00000000-0005-0000-0000-000028270000}"/>
    <cellStyle name="Normal 62 3 3" xfId="8676" xr:uid="{00000000-0005-0000-0000-000029270000}"/>
    <cellStyle name="Normal 62 3 4" xfId="11877" xr:uid="{00000000-0005-0000-0000-00002A270000}"/>
    <cellStyle name="Normal 62 3 5" xfId="13484" xr:uid="{00000000-0005-0000-0000-00002B270000}"/>
    <cellStyle name="Normal 62 4" xfId="3488" xr:uid="{00000000-0005-0000-0000-00002C270000}"/>
    <cellStyle name="Normal 62 4 2" xfId="10272" xr:uid="{00000000-0005-0000-0000-00002D270000}"/>
    <cellStyle name="Normal 62 4 3" xfId="8677" xr:uid="{00000000-0005-0000-0000-00002E270000}"/>
    <cellStyle name="Normal 62 4 4" xfId="11878" xr:uid="{00000000-0005-0000-0000-00002F270000}"/>
    <cellStyle name="Normal 62 4 5" xfId="13485" xr:uid="{00000000-0005-0000-0000-000030270000}"/>
    <cellStyle name="Normal 62 5" xfId="10269" xr:uid="{00000000-0005-0000-0000-000031270000}"/>
    <cellStyle name="Normal 62 6" xfId="8674" xr:uid="{00000000-0005-0000-0000-000032270000}"/>
    <cellStyle name="Normal 62 7" xfId="11875" xr:uid="{00000000-0005-0000-0000-000033270000}"/>
    <cellStyle name="Normal 62 8" xfId="13482" xr:uid="{00000000-0005-0000-0000-000034270000}"/>
    <cellStyle name="Normal 63" xfId="3489" xr:uid="{00000000-0005-0000-0000-000035270000}"/>
    <cellStyle name="Normal 63 2" xfId="3490" xr:uid="{00000000-0005-0000-0000-000036270000}"/>
    <cellStyle name="Normal 63 2 2" xfId="10274" xr:uid="{00000000-0005-0000-0000-000037270000}"/>
    <cellStyle name="Normal 63 2 3" xfId="8679" xr:uid="{00000000-0005-0000-0000-000038270000}"/>
    <cellStyle name="Normal 63 2 4" xfId="11880" xr:uid="{00000000-0005-0000-0000-000039270000}"/>
    <cellStyle name="Normal 63 2 5" xfId="13487" xr:uid="{00000000-0005-0000-0000-00003A270000}"/>
    <cellStyle name="Normal 63 3" xfId="3491" xr:uid="{00000000-0005-0000-0000-00003B270000}"/>
    <cellStyle name="Normal 63 3 2" xfId="10275" xr:uid="{00000000-0005-0000-0000-00003C270000}"/>
    <cellStyle name="Normal 63 3 3" xfId="8680" xr:uid="{00000000-0005-0000-0000-00003D270000}"/>
    <cellStyle name="Normal 63 3 4" xfId="11881" xr:uid="{00000000-0005-0000-0000-00003E270000}"/>
    <cellStyle name="Normal 63 3 5" xfId="13488" xr:uid="{00000000-0005-0000-0000-00003F270000}"/>
    <cellStyle name="Normal 63 4" xfId="3492" xr:uid="{00000000-0005-0000-0000-000040270000}"/>
    <cellStyle name="Normal 63 4 2" xfId="10276" xr:uid="{00000000-0005-0000-0000-000041270000}"/>
    <cellStyle name="Normal 63 4 3" xfId="8681" xr:uid="{00000000-0005-0000-0000-000042270000}"/>
    <cellStyle name="Normal 63 4 4" xfId="11882" xr:uid="{00000000-0005-0000-0000-000043270000}"/>
    <cellStyle name="Normal 63 4 5" xfId="13489" xr:uid="{00000000-0005-0000-0000-000044270000}"/>
    <cellStyle name="Normal 63 5" xfId="10273" xr:uid="{00000000-0005-0000-0000-000045270000}"/>
    <cellStyle name="Normal 63 6" xfId="8678" xr:uid="{00000000-0005-0000-0000-000046270000}"/>
    <cellStyle name="Normal 63 7" xfId="11879" xr:uid="{00000000-0005-0000-0000-000047270000}"/>
    <cellStyle name="Normal 63 8" xfId="13486" xr:uid="{00000000-0005-0000-0000-000048270000}"/>
    <cellStyle name="Normal 64" xfId="3493" xr:uid="{00000000-0005-0000-0000-000049270000}"/>
    <cellStyle name="Normal 64 2" xfId="3494" xr:uid="{00000000-0005-0000-0000-00004A270000}"/>
    <cellStyle name="Normal 64 2 2" xfId="10278" xr:uid="{00000000-0005-0000-0000-00004B270000}"/>
    <cellStyle name="Normal 64 2 3" xfId="8683" xr:uid="{00000000-0005-0000-0000-00004C270000}"/>
    <cellStyle name="Normal 64 2 4" xfId="11884" xr:uid="{00000000-0005-0000-0000-00004D270000}"/>
    <cellStyle name="Normal 64 2 5" xfId="13491" xr:uid="{00000000-0005-0000-0000-00004E270000}"/>
    <cellStyle name="Normal 64 3" xfId="3495" xr:uid="{00000000-0005-0000-0000-00004F270000}"/>
    <cellStyle name="Normal 64 3 2" xfId="10279" xr:uid="{00000000-0005-0000-0000-000050270000}"/>
    <cellStyle name="Normal 64 3 3" xfId="8684" xr:uid="{00000000-0005-0000-0000-000051270000}"/>
    <cellStyle name="Normal 64 3 4" xfId="11885" xr:uid="{00000000-0005-0000-0000-000052270000}"/>
    <cellStyle name="Normal 64 3 5" xfId="13492" xr:uid="{00000000-0005-0000-0000-000053270000}"/>
    <cellStyle name="Normal 64 4" xfId="3496" xr:uid="{00000000-0005-0000-0000-000054270000}"/>
    <cellStyle name="Normal 64 4 2" xfId="10280" xr:uid="{00000000-0005-0000-0000-000055270000}"/>
    <cellStyle name="Normal 64 4 3" xfId="8685" xr:uid="{00000000-0005-0000-0000-000056270000}"/>
    <cellStyle name="Normal 64 4 4" xfId="11886" xr:uid="{00000000-0005-0000-0000-000057270000}"/>
    <cellStyle name="Normal 64 4 5" xfId="13493" xr:uid="{00000000-0005-0000-0000-000058270000}"/>
    <cellStyle name="Normal 64 5" xfId="10277" xr:uid="{00000000-0005-0000-0000-000059270000}"/>
    <cellStyle name="Normal 64 6" xfId="8682" xr:uid="{00000000-0005-0000-0000-00005A270000}"/>
    <cellStyle name="Normal 64 7" xfId="11883" xr:uid="{00000000-0005-0000-0000-00005B270000}"/>
    <cellStyle name="Normal 64 8" xfId="13490" xr:uid="{00000000-0005-0000-0000-00005C270000}"/>
    <cellStyle name="Normal 65" xfId="3497" xr:uid="{00000000-0005-0000-0000-00005D270000}"/>
    <cellStyle name="Normal 65 10" xfId="13494" xr:uid="{00000000-0005-0000-0000-00005E270000}"/>
    <cellStyle name="Normal 65 2" xfId="3498" xr:uid="{00000000-0005-0000-0000-00005F270000}"/>
    <cellStyle name="Normal 65 2 2" xfId="3499" xr:uid="{00000000-0005-0000-0000-000060270000}"/>
    <cellStyle name="Normal 65 2 2 2" xfId="10283" xr:uid="{00000000-0005-0000-0000-000061270000}"/>
    <cellStyle name="Normal 65 2 2 3" xfId="8688" xr:uid="{00000000-0005-0000-0000-000062270000}"/>
    <cellStyle name="Normal 65 2 2 4" xfId="11889" xr:uid="{00000000-0005-0000-0000-000063270000}"/>
    <cellStyle name="Normal 65 2 2 5" xfId="13496" xr:uid="{00000000-0005-0000-0000-000064270000}"/>
    <cellStyle name="Normal 65 2 3" xfId="3500" xr:uid="{00000000-0005-0000-0000-000065270000}"/>
    <cellStyle name="Normal 65 2 3 2" xfId="10284" xr:uid="{00000000-0005-0000-0000-000066270000}"/>
    <cellStyle name="Normal 65 2 3 3" xfId="8689" xr:uid="{00000000-0005-0000-0000-000067270000}"/>
    <cellStyle name="Normal 65 2 3 4" xfId="11890" xr:uid="{00000000-0005-0000-0000-000068270000}"/>
    <cellStyle name="Normal 65 2 3 5" xfId="13497" xr:uid="{00000000-0005-0000-0000-000069270000}"/>
    <cellStyle name="Normal 65 2 4" xfId="3501" xr:uid="{00000000-0005-0000-0000-00006A270000}"/>
    <cellStyle name="Normal 65 2 4 2" xfId="10285" xr:uid="{00000000-0005-0000-0000-00006B270000}"/>
    <cellStyle name="Normal 65 2 4 3" xfId="8690" xr:uid="{00000000-0005-0000-0000-00006C270000}"/>
    <cellStyle name="Normal 65 2 4 4" xfId="11891" xr:uid="{00000000-0005-0000-0000-00006D270000}"/>
    <cellStyle name="Normal 65 2 4 5" xfId="13498" xr:uid="{00000000-0005-0000-0000-00006E270000}"/>
    <cellStyle name="Normal 65 2 5" xfId="10282" xr:uid="{00000000-0005-0000-0000-00006F270000}"/>
    <cellStyle name="Normal 65 2 6" xfId="8687" xr:uid="{00000000-0005-0000-0000-000070270000}"/>
    <cellStyle name="Normal 65 2 7" xfId="11888" xr:uid="{00000000-0005-0000-0000-000071270000}"/>
    <cellStyle name="Normal 65 2 8" xfId="13495" xr:uid="{00000000-0005-0000-0000-000072270000}"/>
    <cellStyle name="Normal 65 3" xfId="3502" xr:uid="{00000000-0005-0000-0000-000073270000}"/>
    <cellStyle name="Normal 65 3 2" xfId="3503" xr:uid="{00000000-0005-0000-0000-000074270000}"/>
    <cellStyle name="Normal 65 3 2 2" xfId="10287" xr:uid="{00000000-0005-0000-0000-000075270000}"/>
    <cellStyle name="Normal 65 3 2 3" xfId="8692" xr:uid="{00000000-0005-0000-0000-000076270000}"/>
    <cellStyle name="Normal 65 3 2 4" xfId="11893" xr:uid="{00000000-0005-0000-0000-000077270000}"/>
    <cellStyle name="Normal 65 3 2 5" xfId="13500" xr:uid="{00000000-0005-0000-0000-000078270000}"/>
    <cellStyle name="Normal 65 3 3" xfId="3504" xr:uid="{00000000-0005-0000-0000-000079270000}"/>
    <cellStyle name="Normal 65 3 3 2" xfId="10288" xr:uid="{00000000-0005-0000-0000-00007A270000}"/>
    <cellStyle name="Normal 65 3 3 3" xfId="8693" xr:uid="{00000000-0005-0000-0000-00007B270000}"/>
    <cellStyle name="Normal 65 3 3 4" xfId="11894" xr:uid="{00000000-0005-0000-0000-00007C270000}"/>
    <cellStyle name="Normal 65 3 3 5" xfId="13501" xr:uid="{00000000-0005-0000-0000-00007D270000}"/>
    <cellStyle name="Normal 65 3 4" xfId="3505" xr:uid="{00000000-0005-0000-0000-00007E270000}"/>
    <cellStyle name="Normal 65 3 4 2" xfId="10289" xr:uid="{00000000-0005-0000-0000-00007F270000}"/>
    <cellStyle name="Normal 65 3 4 3" xfId="8694" xr:uid="{00000000-0005-0000-0000-000080270000}"/>
    <cellStyle name="Normal 65 3 4 4" xfId="11895" xr:uid="{00000000-0005-0000-0000-000081270000}"/>
    <cellStyle name="Normal 65 3 4 5" xfId="13502" xr:uid="{00000000-0005-0000-0000-000082270000}"/>
    <cellStyle name="Normal 65 3 5" xfId="10286" xr:uid="{00000000-0005-0000-0000-000083270000}"/>
    <cellStyle name="Normal 65 3 6" xfId="8691" xr:uid="{00000000-0005-0000-0000-000084270000}"/>
    <cellStyle name="Normal 65 3 7" xfId="11892" xr:uid="{00000000-0005-0000-0000-000085270000}"/>
    <cellStyle name="Normal 65 3 8" xfId="13499" xr:uid="{00000000-0005-0000-0000-000086270000}"/>
    <cellStyle name="Normal 65 4" xfId="3506" xr:uid="{00000000-0005-0000-0000-000087270000}"/>
    <cellStyle name="Normal 65 4 2" xfId="10290" xr:uid="{00000000-0005-0000-0000-000088270000}"/>
    <cellStyle name="Normal 65 4 3" xfId="8695" xr:uid="{00000000-0005-0000-0000-000089270000}"/>
    <cellStyle name="Normal 65 4 4" xfId="11896" xr:uid="{00000000-0005-0000-0000-00008A270000}"/>
    <cellStyle name="Normal 65 4 5" xfId="13503" xr:uid="{00000000-0005-0000-0000-00008B270000}"/>
    <cellStyle name="Normal 65 5" xfId="3507" xr:uid="{00000000-0005-0000-0000-00008C270000}"/>
    <cellStyle name="Normal 65 5 2" xfId="10291" xr:uid="{00000000-0005-0000-0000-00008D270000}"/>
    <cellStyle name="Normal 65 5 3" xfId="8696" xr:uid="{00000000-0005-0000-0000-00008E270000}"/>
    <cellStyle name="Normal 65 5 4" xfId="11897" xr:uid="{00000000-0005-0000-0000-00008F270000}"/>
    <cellStyle name="Normal 65 5 5" xfId="13504" xr:uid="{00000000-0005-0000-0000-000090270000}"/>
    <cellStyle name="Normal 65 6" xfId="3508" xr:uid="{00000000-0005-0000-0000-000091270000}"/>
    <cellStyle name="Normal 65 6 2" xfId="10292" xr:uid="{00000000-0005-0000-0000-000092270000}"/>
    <cellStyle name="Normal 65 6 3" xfId="8697" xr:uid="{00000000-0005-0000-0000-000093270000}"/>
    <cellStyle name="Normal 65 6 4" xfId="11898" xr:uid="{00000000-0005-0000-0000-000094270000}"/>
    <cellStyle name="Normal 65 6 5" xfId="13505" xr:uid="{00000000-0005-0000-0000-000095270000}"/>
    <cellStyle name="Normal 65 7" xfId="10281" xr:uid="{00000000-0005-0000-0000-000096270000}"/>
    <cellStyle name="Normal 65 8" xfId="8686" xr:uid="{00000000-0005-0000-0000-000097270000}"/>
    <cellStyle name="Normal 65 9" xfId="11887" xr:uid="{00000000-0005-0000-0000-000098270000}"/>
    <cellStyle name="Normal 66" xfId="3509" xr:uid="{00000000-0005-0000-0000-000099270000}"/>
    <cellStyle name="Normal 66 2" xfId="3510" xr:uid="{00000000-0005-0000-0000-00009A270000}"/>
    <cellStyle name="Normal 66 2 2" xfId="3511" xr:uid="{00000000-0005-0000-0000-00009B270000}"/>
    <cellStyle name="Normal 66 2 2 2" xfId="10294" xr:uid="{00000000-0005-0000-0000-00009C270000}"/>
    <cellStyle name="Normal 66 2 2 3" xfId="8699" xr:uid="{00000000-0005-0000-0000-00009D270000}"/>
    <cellStyle name="Normal 66 2 2 4" xfId="11900" xr:uid="{00000000-0005-0000-0000-00009E270000}"/>
    <cellStyle name="Normal 66 2 2 5" xfId="13507" xr:uid="{00000000-0005-0000-0000-00009F270000}"/>
    <cellStyle name="Normal 66 2 3" xfId="3512" xr:uid="{00000000-0005-0000-0000-0000A0270000}"/>
    <cellStyle name="Normal 66 2 3 2" xfId="10295" xr:uid="{00000000-0005-0000-0000-0000A1270000}"/>
    <cellStyle name="Normal 66 2 3 3" xfId="8700" xr:uid="{00000000-0005-0000-0000-0000A2270000}"/>
    <cellStyle name="Normal 66 2 3 4" xfId="11901" xr:uid="{00000000-0005-0000-0000-0000A3270000}"/>
    <cellStyle name="Normal 66 2 3 5" xfId="13508" xr:uid="{00000000-0005-0000-0000-0000A4270000}"/>
    <cellStyle name="Normal 66 2 4" xfId="3513" xr:uid="{00000000-0005-0000-0000-0000A5270000}"/>
    <cellStyle name="Normal 66 2 4 2" xfId="10296" xr:uid="{00000000-0005-0000-0000-0000A6270000}"/>
    <cellStyle name="Normal 66 2 4 3" xfId="8701" xr:uid="{00000000-0005-0000-0000-0000A7270000}"/>
    <cellStyle name="Normal 66 2 4 4" xfId="11902" xr:uid="{00000000-0005-0000-0000-0000A8270000}"/>
    <cellStyle name="Normal 66 2 4 5" xfId="13509" xr:uid="{00000000-0005-0000-0000-0000A9270000}"/>
    <cellStyle name="Normal 66 2 5" xfId="10293" xr:uid="{00000000-0005-0000-0000-0000AA270000}"/>
    <cellStyle name="Normal 66 2 6" xfId="8698" xr:uid="{00000000-0005-0000-0000-0000AB270000}"/>
    <cellStyle name="Normal 66 2 7" xfId="11899" xr:uid="{00000000-0005-0000-0000-0000AC270000}"/>
    <cellStyle name="Normal 66 2 8" xfId="13506" xr:uid="{00000000-0005-0000-0000-0000AD270000}"/>
    <cellStyle name="Normal 66 3" xfId="3514" xr:uid="{00000000-0005-0000-0000-0000AE270000}"/>
    <cellStyle name="Normal 67" xfId="3515" xr:uid="{00000000-0005-0000-0000-0000AF270000}"/>
    <cellStyle name="Normal 67 2" xfId="3516" xr:uid="{00000000-0005-0000-0000-0000B0270000}"/>
    <cellStyle name="Normal 67 2 2" xfId="10298" xr:uid="{00000000-0005-0000-0000-0000B1270000}"/>
    <cellStyle name="Normal 67 2 3" xfId="8703" xr:uid="{00000000-0005-0000-0000-0000B2270000}"/>
    <cellStyle name="Normal 67 2 4" xfId="11904" xr:uid="{00000000-0005-0000-0000-0000B3270000}"/>
    <cellStyle name="Normal 67 2 5" xfId="13511" xr:uid="{00000000-0005-0000-0000-0000B4270000}"/>
    <cellStyle name="Normal 67 3" xfId="3517" xr:uid="{00000000-0005-0000-0000-0000B5270000}"/>
    <cellStyle name="Normal 67 3 2" xfId="10299" xr:uid="{00000000-0005-0000-0000-0000B6270000}"/>
    <cellStyle name="Normal 67 3 3" xfId="8704" xr:uid="{00000000-0005-0000-0000-0000B7270000}"/>
    <cellStyle name="Normal 67 3 4" xfId="11905" xr:uid="{00000000-0005-0000-0000-0000B8270000}"/>
    <cellStyle name="Normal 67 3 5" xfId="13512" xr:uid="{00000000-0005-0000-0000-0000B9270000}"/>
    <cellStyle name="Normal 67 4" xfId="3518" xr:uid="{00000000-0005-0000-0000-0000BA270000}"/>
    <cellStyle name="Normal 67 4 2" xfId="10300" xr:uid="{00000000-0005-0000-0000-0000BB270000}"/>
    <cellStyle name="Normal 67 4 3" xfId="8705" xr:uid="{00000000-0005-0000-0000-0000BC270000}"/>
    <cellStyle name="Normal 67 4 4" xfId="11906" xr:uid="{00000000-0005-0000-0000-0000BD270000}"/>
    <cellStyle name="Normal 67 4 5" xfId="13513" xr:uid="{00000000-0005-0000-0000-0000BE270000}"/>
    <cellStyle name="Normal 67 5" xfId="10297" xr:uid="{00000000-0005-0000-0000-0000BF270000}"/>
    <cellStyle name="Normal 67 6" xfId="8702" xr:uid="{00000000-0005-0000-0000-0000C0270000}"/>
    <cellStyle name="Normal 67 7" xfId="11903" xr:uid="{00000000-0005-0000-0000-0000C1270000}"/>
    <cellStyle name="Normal 67 8" xfId="13510" xr:uid="{00000000-0005-0000-0000-0000C2270000}"/>
    <cellStyle name="Normal 68" xfId="3519" xr:uid="{00000000-0005-0000-0000-0000C3270000}"/>
    <cellStyle name="Normal 68 2" xfId="3520" xr:uid="{00000000-0005-0000-0000-0000C4270000}"/>
    <cellStyle name="Normal 68 2 2" xfId="10302" xr:uid="{00000000-0005-0000-0000-0000C5270000}"/>
    <cellStyle name="Normal 68 2 3" xfId="8707" xr:uid="{00000000-0005-0000-0000-0000C6270000}"/>
    <cellStyle name="Normal 68 2 4" xfId="11908" xr:uid="{00000000-0005-0000-0000-0000C7270000}"/>
    <cellStyle name="Normal 68 2 5" xfId="13515" xr:uid="{00000000-0005-0000-0000-0000C8270000}"/>
    <cellStyle name="Normal 68 3" xfId="3521" xr:uid="{00000000-0005-0000-0000-0000C9270000}"/>
    <cellStyle name="Normal 68 3 2" xfId="10303" xr:uid="{00000000-0005-0000-0000-0000CA270000}"/>
    <cellStyle name="Normal 68 3 3" xfId="8708" xr:uid="{00000000-0005-0000-0000-0000CB270000}"/>
    <cellStyle name="Normal 68 3 4" xfId="11909" xr:uid="{00000000-0005-0000-0000-0000CC270000}"/>
    <cellStyle name="Normal 68 3 5" xfId="13516" xr:uid="{00000000-0005-0000-0000-0000CD270000}"/>
    <cellStyle name="Normal 68 4" xfId="3522" xr:uid="{00000000-0005-0000-0000-0000CE270000}"/>
    <cellStyle name="Normal 68 4 2" xfId="10304" xr:uid="{00000000-0005-0000-0000-0000CF270000}"/>
    <cellStyle name="Normal 68 4 3" xfId="8709" xr:uid="{00000000-0005-0000-0000-0000D0270000}"/>
    <cellStyle name="Normal 68 4 4" xfId="11910" xr:uid="{00000000-0005-0000-0000-0000D1270000}"/>
    <cellStyle name="Normal 68 4 5" xfId="13517" xr:uid="{00000000-0005-0000-0000-0000D2270000}"/>
    <cellStyle name="Normal 68 5" xfId="10301" xr:uid="{00000000-0005-0000-0000-0000D3270000}"/>
    <cellStyle name="Normal 68 6" xfId="8706" xr:uid="{00000000-0005-0000-0000-0000D4270000}"/>
    <cellStyle name="Normal 68 7" xfId="11907" xr:uid="{00000000-0005-0000-0000-0000D5270000}"/>
    <cellStyle name="Normal 68 8" xfId="13514" xr:uid="{00000000-0005-0000-0000-0000D6270000}"/>
    <cellStyle name="Normal 69" xfId="3523" xr:uid="{00000000-0005-0000-0000-0000D7270000}"/>
    <cellStyle name="Normal 69 2" xfId="3524" xr:uid="{00000000-0005-0000-0000-0000D8270000}"/>
    <cellStyle name="Normal 69 2 2" xfId="10306" xr:uid="{00000000-0005-0000-0000-0000D9270000}"/>
    <cellStyle name="Normal 69 2 3" xfId="8711" xr:uid="{00000000-0005-0000-0000-0000DA270000}"/>
    <cellStyle name="Normal 69 2 4" xfId="11912" xr:uid="{00000000-0005-0000-0000-0000DB270000}"/>
    <cellStyle name="Normal 69 2 5" xfId="13519" xr:uid="{00000000-0005-0000-0000-0000DC270000}"/>
    <cellStyle name="Normal 69 3" xfId="3525" xr:uid="{00000000-0005-0000-0000-0000DD270000}"/>
    <cellStyle name="Normal 69 3 2" xfId="10307" xr:uid="{00000000-0005-0000-0000-0000DE270000}"/>
    <cellStyle name="Normal 69 3 3" xfId="8712" xr:uid="{00000000-0005-0000-0000-0000DF270000}"/>
    <cellStyle name="Normal 69 3 4" xfId="11913" xr:uid="{00000000-0005-0000-0000-0000E0270000}"/>
    <cellStyle name="Normal 69 3 5" xfId="13520" xr:uid="{00000000-0005-0000-0000-0000E1270000}"/>
    <cellStyle name="Normal 69 4" xfId="3526" xr:uid="{00000000-0005-0000-0000-0000E2270000}"/>
    <cellStyle name="Normal 69 4 2" xfId="10308" xr:uid="{00000000-0005-0000-0000-0000E3270000}"/>
    <cellStyle name="Normal 69 4 3" xfId="8713" xr:uid="{00000000-0005-0000-0000-0000E4270000}"/>
    <cellStyle name="Normal 69 4 4" xfId="11914" xr:uid="{00000000-0005-0000-0000-0000E5270000}"/>
    <cellStyle name="Normal 69 4 5" xfId="13521" xr:uid="{00000000-0005-0000-0000-0000E6270000}"/>
    <cellStyle name="Normal 69 5" xfId="10305" xr:uid="{00000000-0005-0000-0000-0000E7270000}"/>
    <cellStyle name="Normal 69 6" xfId="8710" xr:uid="{00000000-0005-0000-0000-0000E8270000}"/>
    <cellStyle name="Normal 69 7" xfId="11911" xr:uid="{00000000-0005-0000-0000-0000E9270000}"/>
    <cellStyle name="Normal 69 8" xfId="13518" xr:uid="{00000000-0005-0000-0000-0000EA270000}"/>
    <cellStyle name="Normal 7" xfId="133" xr:uid="{00000000-0005-0000-0000-0000EB270000}"/>
    <cellStyle name="Normal 7 10" xfId="15313" xr:uid="{B9940E36-C58A-4184-B159-41A25247EB71}"/>
    <cellStyle name="Normal 7 2" xfId="3528" xr:uid="{00000000-0005-0000-0000-0000EC270000}"/>
    <cellStyle name="Normal 7 2 10" xfId="3529" xr:uid="{00000000-0005-0000-0000-0000ED270000}"/>
    <cellStyle name="Normal 7 2 10 2" xfId="10310" xr:uid="{00000000-0005-0000-0000-0000EE270000}"/>
    <cellStyle name="Normal 7 2 10 3" xfId="8715" xr:uid="{00000000-0005-0000-0000-0000EF270000}"/>
    <cellStyle name="Normal 7 2 10 4" xfId="11916" xr:uid="{00000000-0005-0000-0000-0000F0270000}"/>
    <cellStyle name="Normal 7 2 10 5" xfId="13523" xr:uid="{00000000-0005-0000-0000-0000F1270000}"/>
    <cellStyle name="Normal 7 2 11" xfId="5076" xr:uid="{00000000-0005-0000-0000-0000F2270000}"/>
    <cellStyle name="Normal 7 2 12" xfId="15417" xr:uid="{BFC9E149-3D23-487D-AF74-DA102B7066C2}"/>
    <cellStyle name="Normal 7 2 2" xfId="3530" xr:uid="{00000000-0005-0000-0000-0000F3270000}"/>
    <cellStyle name="Normal 7 2 2 2" xfId="3531" xr:uid="{00000000-0005-0000-0000-0000F4270000}"/>
    <cellStyle name="Normal 7 2 2 2 2" xfId="10312" xr:uid="{00000000-0005-0000-0000-0000F5270000}"/>
    <cellStyle name="Normal 7 2 2 2 3" xfId="8717" xr:uid="{00000000-0005-0000-0000-0000F6270000}"/>
    <cellStyle name="Normal 7 2 2 2 4" xfId="11918" xr:uid="{00000000-0005-0000-0000-0000F7270000}"/>
    <cellStyle name="Normal 7 2 2 2 5" xfId="13525" xr:uid="{00000000-0005-0000-0000-0000F8270000}"/>
    <cellStyle name="Normal 7 2 2 3" xfId="3532" xr:uid="{00000000-0005-0000-0000-0000F9270000}"/>
    <cellStyle name="Normal 7 2 2 3 2" xfId="10313" xr:uid="{00000000-0005-0000-0000-0000FA270000}"/>
    <cellStyle name="Normal 7 2 2 3 3" xfId="8718" xr:uid="{00000000-0005-0000-0000-0000FB270000}"/>
    <cellStyle name="Normal 7 2 2 3 4" xfId="11919" xr:uid="{00000000-0005-0000-0000-0000FC270000}"/>
    <cellStyle name="Normal 7 2 2 3 5" xfId="13526" xr:uid="{00000000-0005-0000-0000-0000FD270000}"/>
    <cellStyle name="Normal 7 2 2 4" xfId="3533" xr:uid="{00000000-0005-0000-0000-0000FE270000}"/>
    <cellStyle name="Normal 7 2 2 4 2" xfId="10314" xr:uid="{00000000-0005-0000-0000-0000FF270000}"/>
    <cellStyle name="Normal 7 2 2 4 3" xfId="8719" xr:uid="{00000000-0005-0000-0000-000000280000}"/>
    <cellStyle name="Normal 7 2 2 4 4" xfId="11920" xr:uid="{00000000-0005-0000-0000-000001280000}"/>
    <cellStyle name="Normal 7 2 2 4 5" xfId="13527" xr:uid="{00000000-0005-0000-0000-000002280000}"/>
    <cellStyle name="Normal 7 2 2 5" xfId="10311" xr:uid="{00000000-0005-0000-0000-000003280000}"/>
    <cellStyle name="Normal 7 2 2 6" xfId="8716" xr:uid="{00000000-0005-0000-0000-000004280000}"/>
    <cellStyle name="Normal 7 2 2 7" xfId="11917" xr:uid="{00000000-0005-0000-0000-000005280000}"/>
    <cellStyle name="Normal 7 2 2 8" xfId="13524" xr:uid="{00000000-0005-0000-0000-000006280000}"/>
    <cellStyle name="Normal 7 2 3" xfId="3534" xr:uid="{00000000-0005-0000-0000-000007280000}"/>
    <cellStyle name="Normal 7 2 3 2" xfId="3535" xr:uid="{00000000-0005-0000-0000-000008280000}"/>
    <cellStyle name="Normal 7 2 3 2 2" xfId="10316" xr:uid="{00000000-0005-0000-0000-000009280000}"/>
    <cellStyle name="Normal 7 2 3 2 3" xfId="8721" xr:uid="{00000000-0005-0000-0000-00000A280000}"/>
    <cellStyle name="Normal 7 2 3 2 4" xfId="11922" xr:uid="{00000000-0005-0000-0000-00000B280000}"/>
    <cellStyle name="Normal 7 2 3 2 5" xfId="13529" xr:uid="{00000000-0005-0000-0000-00000C280000}"/>
    <cellStyle name="Normal 7 2 3 3" xfId="3536" xr:uid="{00000000-0005-0000-0000-00000D280000}"/>
    <cellStyle name="Normal 7 2 3 3 2" xfId="10317" xr:uid="{00000000-0005-0000-0000-00000E280000}"/>
    <cellStyle name="Normal 7 2 3 3 3" xfId="8722" xr:uid="{00000000-0005-0000-0000-00000F280000}"/>
    <cellStyle name="Normal 7 2 3 3 4" xfId="11923" xr:uid="{00000000-0005-0000-0000-000010280000}"/>
    <cellStyle name="Normal 7 2 3 3 5" xfId="13530" xr:uid="{00000000-0005-0000-0000-000011280000}"/>
    <cellStyle name="Normal 7 2 3 4" xfId="3537" xr:uid="{00000000-0005-0000-0000-000012280000}"/>
    <cellStyle name="Normal 7 2 3 4 2" xfId="10318" xr:uid="{00000000-0005-0000-0000-000013280000}"/>
    <cellStyle name="Normal 7 2 3 4 3" xfId="8723" xr:uid="{00000000-0005-0000-0000-000014280000}"/>
    <cellStyle name="Normal 7 2 3 4 4" xfId="11924" xr:uid="{00000000-0005-0000-0000-000015280000}"/>
    <cellStyle name="Normal 7 2 3 4 5" xfId="13531" xr:uid="{00000000-0005-0000-0000-000016280000}"/>
    <cellStyle name="Normal 7 2 3 5" xfId="10315" xr:uid="{00000000-0005-0000-0000-000017280000}"/>
    <cellStyle name="Normal 7 2 3 6" xfId="8720" xr:uid="{00000000-0005-0000-0000-000018280000}"/>
    <cellStyle name="Normal 7 2 3 7" xfId="11921" xr:uid="{00000000-0005-0000-0000-000019280000}"/>
    <cellStyle name="Normal 7 2 3 8" xfId="13528" xr:uid="{00000000-0005-0000-0000-00001A280000}"/>
    <cellStyle name="Normal 7 2 4" xfId="3538" xr:uid="{00000000-0005-0000-0000-00001B280000}"/>
    <cellStyle name="Normal 7 2 4 2" xfId="3539" xr:uid="{00000000-0005-0000-0000-00001C280000}"/>
    <cellStyle name="Normal 7 2 4 2 2" xfId="3540" xr:uid="{00000000-0005-0000-0000-00001D280000}"/>
    <cellStyle name="Normal 7 2 4 2 2 2" xfId="3541" xr:uid="{00000000-0005-0000-0000-00001E280000}"/>
    <cellStyle name="Normal 7 2 4 2 2 2 2" xfId="10320" xr:uid="{00000000-0005-0000-0000-00001F280000}"/>
    <cellStyle name="Normal 7 2 4 2 2 2 3" xfId="8725" xr:uid="{00000000-0005-0000-0000-000020280000}"/>
    <cellStyle name="Normal 7 2 4 2 2 2 4" xfId="11926" xr:uid="{00000000-0005-0000-0000-000021280000}"/>
    <cellStyle name="Normal 7 2 4 2 2 2 5" xfId="13533" xr:uid="{00000000-0005-0000-0000-000022280000}"/>
    <cellStyle name="Normal 7 2 4 2 2 3" xfId="3542" xr:uid="{00000000-0005-0000-0000-000023280000}"/>
    <cellStyle name="Normal 7 2 4 2 2 3 2" xfId="10321" xr:uid="{00000000-0005-0000-0000-000024280000}"/>
    <cellStyle name="Normal 7 2 4 2 2 3 3" xfId="8726" xr:uid="{00000000-0005-0000-0000-000025280000}"/>
    <cellStyle name="Normal 7 2 4 2 2 3 4" xfId="11927" xr:uid="{00000000-0005-0000-0000-000026280000}"/>
    <cellStyle name="Normal 7 2 4 2 2 3 5" xfId="13534" xr:uid="{00000000-0005-0000-0000-000027280000}"/>
    <cellStyle name="Normal 7 2 4 2 2 4" xfId="3543" xr:uid="{00000000-0005-0000-0000-000028280000}"/>
    <cellStyle name="Normal 7 2 4 2 2 4 2" xfId="10322" xr:uid="{00000000-0005-0000-0000-000029280000}"/>
    <cellStyle name="Normal 7 2 4 2 2 4 3" xfId="8727" xr:uid="{00000000-0005-0000-0000-00002A280000}"/>
    <cellStyle name="Normal 7 2 4 2 2 4 4" xfId="11928" xr:uid="{00000000-0005-0000-0000-00002B280000}"/>
    <cellStyle name="Normal 7 2 4 2 2 4 5" xfId="13535" xr:uid="{00000000-0005-0000-0000-00002C280000}"/>
    <cellStyle name="Normal 7 2 4 2 3" xfId="3544" xr:uid="{00000000-0005-0000-0000-00002D280000}"/>
    <cellStyle name="Normal 7 2 4 2 4" xfId="3545" xr:uid="{00000000-0005-0000-0000-00002E280000}"/>
    <cellStyle name="Normal 7 2 4 2 5" xfId="10319" xr:uid="{00000000-0005-0000-0000-00002F280000}"/>
    <cellStyle name="Normal 7 2 4 2 6" xfId="8724" xr:uid="{00000000-0005-0000-0000-000030280000}"/>
    <cellStyle name="Normal 7 2 4 2 7" xfId="11925" xr:uid="{00000000-0005-0000-0000-000031280000}"/>
    <cellStyle name="Normal 7 2 4 2 8" xfId="13532" xr:uid="{00000000-0005-0000-0000-000032280000}"/>
    <cellStyle name="Normal 7 2 4 3" xfId="3546" xr:uid="{00000000-0005-0000-0000-000033280000}"/>
    <cellStyle name="Normal 7 2 4 3 2" xfId="3547" xr:uid="{00000000-0005-0000-0000-000034280000}"/>
    <cellStyle name="Normal 7 2 4 3 2 2" xfId="10324" xr:uid="{00000000-0005-0000-0000-000035280000}"/>
    <cellStyle name="Normal 7 2 4 3 2 3" xfId="8729" xr:uid="{00000000-0005-0000-0000-000036280000}"/>
    <cellStyle name="Normal 7 2 4 3 2 4" xfId="11930" xr:uid="{00000000-0005-0000-0000-000037280000}"/>
    <cellStyle name="Normal 7 2 4 3 2 5" xfId="13537" xr:uid="{00000000-0005-0000-0000-000038280000}"/>
    <cellStyle name="Normal 7 2 4 3 3" xfId="3548" xr:uid="{00000000-0005-0000-0000-000039280000}"/>
    <cellStyle name="Normal 7 2 4 3 3 2" xfId="10325" xr:uid="{00000000-0005-0000-0000-00003A280000}"/>
    <cellStyle name="Normal 7 2 4 3 3 3" xfId="8730" xr:uid="{00000000-0005-0000-0000-00003B280000}"/>
    <cellStyle name="Normal 7 2 4 3 3 4" xfId="11931" xr:uid="{00000000-0005-0000-0000-00003C280000}"/>
    <cellStyle name="Normal 7 2 4 3 3 5" xfId="13538" xr:uid="{00000000-0005-0000-0000-00003D280000}"/>
    <cellStyle name="Normal 7 2 4 3 4" xfId="3549" xr:uid="{00000000-0005-0000-0000-00003E280000}"/>
    <cellStyle name="Normal 7 2 4 3 4 2" xfId="10326" xr:uid="{00000000-0005-0000-0000-00003F280000}"/>
    <cellStyle name="Normal 7 2 4 3 4 3" xfId="8731" xr:uid="{00000000-0005-0000-0000-000040280000}"/>
    <cellStyle name="Normal 7 2 4 3 4 4" xfId="11932" xr:uid="{00000000-0005-0000-0000-000041280000}"/>
    <cellStyle name="Normal 7 2 4 3 4 5" xfId="13539" xr:uid="{00000000-0005-0000-0000-000042280000}"/>
    <cellStyle name="Normal 7 2 4 3 5" xfId="10323" xr:uid="{00000000-0005-0000-0000-000043280000}"/>
    <cellStyle name="Normal 7 2 4 3 6" xfId="8728" xr:uid="{00000000-0005-0000-0000-000044280000}"/>
    <cellStyle name="Normal 7 2 4 3 7" xfId="11929" xr:uid="{00000000-0005-0000-0000-000045280000}"/>
    <cellStyle name="Normal 7 2 4 3 8" xfId="13536" xr:uid="{00000000-0005-0000-0000-000046280000}"/>
    <cellStyle name="Normal 7 2 4 4" xfId="3550" xr:uid="{00000000-0005-0000-0000-000047280000}"/>
    <cellStyle name="Normal 7 2 4 4 2" xfId="3551" xr:uid="{00000000-0005-0000-0000-000048280000}"/>
    <cellStyle name="Normal 7 2 4 4 2 2" xfId="10328" xr:uid="{00000000-0005-0000-0000-000049280000}"/>
    <cellStyle name="Normal 7 2 4 4 2 3" xfId="8733" xr:uid="{00000000-0005-0000-0000-00004A280000}"/>
    <cellStyle name="Normal 7 2 4 4 2 4" xfId="11934" xr:uid="{00000000-0005-0000-0000-00004B280000}"/>
    <cellStyle name="Normal 7 2 4 4 2 5" xfId="13541" xr:uid="{00000000-0005-0000-0000-00004C280000}"/>
    <cellStyle name="Normal 7 2 4 4 3" xfId="3552" xr:uid="{00000000-0005-0000-0000-00004D280000}"/>
    <cellStyle name="Normal 7 2 4 4 3 2" xfId="10329" xr:uid="{00000000-0005-0000-0000-00004E280000}"/>
    <cellStyle name="Normal 7 2 4 4 3 3" xfId="8734" xr:uid="{00000000-0005-0000-0000-00004F280000}"/>
    <cellStyle name="Normal 7 2 4 4 3 4" xfId="11935" xr:uid="{00000000-0005-0000-0000-000050280000}"/>
    <cellStyle name="Normal 7 2 4 4 3 5" xfId="13542" xr:uid="{00000000-0005-0000-0000-000051280000}"/>
    <cellStyle name="Normal 7 2 4 4 4" xfId="3553" xr:uid="{00000000-0005-0000-0000-000052280000}"/>
    <cellStyle name="Normal 7 2 4 4 4 2" xfId="10330" xr:uid="{00000000-0005-0000-0000-000053280000}"/>
    <cellStyle name="Normal 7 2 4 4 4 3" xfId="8735" xr:uid="{00000000-0005-0000-0000-000054280000}"/>
    <cellStyle name="Normal 7 2 4 4 4 4" xfId="11936" xr:uid="{00000000-0005-0000-0000-000055280000}"/>
    <cellStyle name="Normal 7 2 4 4 4 5" xfId="13543" xr:uid="{00000000-0005-0000-0000-000056280000}"/>
    <cellStyle name="Normal 7 2 4 4 5" xfId="10327" xr:uid="{00000000-0005-0000-0000-000057280000}"/>
    <cellStyle name="Normal 7 2 4 4 6" xfId="8732" xr:uid="{00000000-0005-0000-0000-000058280000}"/>
    <cellStyle name="Normal 7 2 4 4 7" xfId="11933" xr:uid="{00000000-0005-0000-0000-000059280000}"/>
    <cellStyle name="Normal 7 2 4 4 8" xfId="13540" xr:uid="{00000000-0005-0000-0000-00005A280000}"/>
    <cellStyle name="Normal 7 2 4 5" xfId="3554" xr:uid="{00000000-0005-0000-0000-00005B280000}"/>
    <cellStyle name="Normal 7 2 4 5 2" xfId="10331" xr:uid="{00000000-0005-0000-0000-00005C280000}"/>
    <cellStyle name="Normal 7 2 4 5 3" xfId="8736" xr:uid="{00000000-0005-0000-0000-00005D280000}"/>
    <cellStyle name="Normal 7 2 4 5 4" xfId="11937" xr:uid="{00000000-0005-0000-0000-00005E280000}"/>
    <cellStyle name="Normal 7 2 4 5 5" xfId="13544" xr:uid="{00000000-0005-0000-0000-00005F280000}"/>
    <cellStyle name="Normal 7 2 4 6" xfId="3555" xr:uid="{00000000-0005-0000-0000-000060280000}"/>
    <cellStyle name="Normal 7 2 4 6 2" xfId="10332" xr:uid="{00000000-0005-0000-0000-000061280000}"/>
    <cellStyle name="Normal 7 2 4 6 3" xfId="8737" xr:uid="{00000000-0005-0000-0000-000062280000}"/>
    <cellStyle name="Normal 7 2 4 6 4" xfId="11938" xr:uid="{00000000-0005-0000-0000-000063280000}"/>
    <cellStyle name="Normal 7 2 4 6 5" xfId="13545" xr:uid="{00000000-0005-0000-0000-000064280000}"/>
    <cellStyle name="Normal 7 2 4 7" xfId="3556" xr:uid="{00000000-0005-0000-0000-000065280000}"/>
    <cellStyle name="Normal 7 2 4 7 2" xfId="10333" xr:uid="{00000000-0005-0000-0000-000066280000}"/>
    <cellStyle name="Normal 7 2 4 7 3" xfId="8738" xr:uid="{00000000-0005-0000-0000-000067280000}"/>
    <cellStyle name="Normal 7 2 4 7 4" xfId="11939" xr:uid="{00000000-0005-0000-0000-000068280000}"/>
    <cellStyle name="Normal 7 2 4 7 5" xfId="13546" xr:uid="{00000000-0005-0000-0000-000069280000}"/>
    <cellStyle name="Normal 7 2 5" xfId="3557" xr:uid="{00000000-0005-0000-0000-00006A280000}"/>
    <cellStyle name="Normal 7 2 6" xfId="3558" xr:uid="{00000000-0005-0000-0000-00006B280000}"/>
    <cellStyle name="Normal 7 2 7" xfId="3559" xr:uid="{00000000-0005-0000-0000-00006C280000}"/>
    <cellStyle name="Normal 7 2 7 2" xfId="10334" xr:uid="{00000000-0005-0000-0000-00006D280000}"/>
    <cellStyle name="Normal 7 2 7 3" xfId="8739" xr:uid="{00000000-0005-0000-0000-00006E280000}"/>
    <cellStyle name="Normal 7 2 7 4" xfId="11940" xr:uid="{00000000-0005-0000-0000-00006F280000}"/>
    <cellStyle name="Normal 7 2 7 5" xfId="13547" xr:uid="{00000000-0005-0000-0000-000070280000}"/>
    <cellStyle name="Normal 7 2 8" xfId="3560" xr:uid="{00000000-0005-0000-0000-000071280000}"/>
    <cellStyle name="Normal 7 2 8 2" xfId="10335" xr:uid="{00000000-0005-0000-0000-000072280000}"/>
    <cellStyle name="Normal 7 2 8 3" xfId="8740" xr:uid="{00000000-0005-0000-0000-000073280000}"/>
    <cellStyle name="Normal 7 2 8 4" xfId="11941" xr:uid="{00000000-0005-0000-0000-000074280000}"/>
    <cellStyle name="Normal 7 2 8 5" xfId="13548" xr:uid="{00000000-0005-0000-0000-000075280000}"/>
    <cellStyle name="Normal 7 2 9" xfId="3561" xr:uid="{00000000-0005-0000-0000-000076280000}"/>
    <cellStyle name="Normal 7 2 9 2" xfId="10336" xr:uid="{00000000-0005-0000-0000-000077280000}"/>
    <cellStyle name="Normal 7 2 9 3" xfId="8741" xr:uid="{00000000-0005-0000-0000-000078280000}"/>
    <cellStyle name="Normal 7 2 9 4" xfId="11942" xr:uid="{00000000-0005-0000-0000-000079280000}"/>
    <cellStyle name="Normal 7 2 9 5" xfId="13549" xr:uid="{00000000-0005-0000-0000-00007A280000}"/>
    <cellStyle name="Normal 7 3" xfId="3562" xr:uid="{00000000-0005-0000-0000-00007B280000}"/>
    <cellStyle name="Normal 7 3 2" xfId="3563" xr:uid="{00000000-0005-0000-0000-00007C280000}"/>
    <cellStyle name="Normal 7 3 2 2" xfId="19339" xr:uid="{C84D0067-B380-4C48-A03C-0E8AB4CEA4A1}"/>
    <cellStyle name="Normal 7 3 3" xfId="10337" xr:uid="{00000000-0005-0000-0000-00007D280000}"/>
    <cellStyle name="Normal 7 3 4" xfId="8742" xr:uid="{00000000-0005-0000-0000-00007E280000}"/>
    <cellStyle name="Normal 7 3 5" xfId="11943" xr:uid="{00000000-0005-0000-0000-00007F280000}"/>
    <cellStyle name="Normal 7 3 6" xfId="13550" xr:uid="{00000000-0005-0000-0000-000080280000}"/>
    <cellStyle name="Normal 7 3 7" xfId="19338" xr:uid="{D11A2CD2-2B00-43E9-A7BB-C616519432CA}"/>
    <cellStyle name="Normal 7 4" xfId="3564" xr:uid="{00000000-0005-0000-0000-000081280000}"/>
    <cellStyle name="Normal 7 4 2" xfId="19340" xr:uid="{3D68B067-E646-4327-A72B-EDAD31D406EA}"/>
    <cellStyle name="Normal 7 5" xfId="3527" xr:uid="{00000000-0005-0000-0000-000082280000}"/>
    <cellStyle name="Normal 7 5 2" xfId="10309" xr:uid="{00000000-0005-0000-0000-000083280000}"/>
    <cellStyle name="Normal 7 5 3" xfId="11915" xr:uid="{00000000-0005-0000-0000-000084280000}"/>
    <cellStyle name="Normal 7 5 4" xfId="19337" xr:uid="{D574C37A-A59A-447E-BB8E-D9AB20876201}"/>
    <cellStyle name="Normal 7 6" xfId="5075" xr:uid="{00000000-0005-0000-0000-000085280000}"/>
    <cellStyle name="Normal 7 6 2" xfId="10563" xr:uid="{00000000-0005-0000-0000-000086280000}"/>
    <cellStyle name="Normal 7 7" xfId="8714" xr:uid="{00000000-0005-0000-0000-000087280000}"/>
    <cellStyle name="Normal 7 8" xfId="10721" xr:uid="{00000000-0005-0000-0000-000088280000}"/>
    <cellStyle name="Normal 7 9" xfId="13522" xr:uid="{00000000-0005-0000-0000-000089280000}"/>
    <cellStyle name="Normal 70" xfId="3565" xr:uid="{00000000-0005-0000-0000-00008A280000}"/>
    <cellStyle name="Normal 70 2" xfId="3566" xr:uid="{00000000-0005-0000-0000-00008B280000}"/>
    <cellStyle name="Normal 70 2 2" xfId="10339" xr:uid="{00000000-0005-0000-0000-00008C280000}"/>
    <cellStyle name="Normal 70 2 3" xfId="8744" xr:uid="{00000000-0005-0000-0000-00008D280000}"/>
    <cellStyle name="Normal 70 2 4" xfId="11945" xr:uid="{00000000-0005-0000-0000-00008E280000}"/>
    <cellStyle name="Normal 70 2 5" xfId="13552" xr:uid="{00000000-0005-0000-0000-00008F280000}"/>
    <cellStyle name="Normal 70 3" xfId="3567" xr:uid="{00000000-0005-0000-0000-000090280000}"/>
    <cellStyle name="Normal 70 3 2" xfId="10340" xr:uid="{00000000-0005-0000-0000-000091280000}"/>
    <cellStyle name="Normal 70 3 3" xfId="8745" xr:uid="{00000000-0005-0000-0000-000092280000}"/>
    <cellStyle name="Normal 70 3 4" xfId="11946" xr:uid="{00000000-0005-0000-0000-000093280000}"/>
    <cellStyle name="Normal 70 3 5" xfId="13553" xr:uid="{00000000-0005-0000-0000-000094280000}"/>
    <cellStyle name="Normal 70 4" xfId="3568" xr:uid="{00000000-0005-0000-0000-000095280000}"/>
    <cellStyle name="Normal 70 4 2" xfId="10341" xr:uid="{00000000-0005-0000-0000-000096280000}"/>
    <cellStyle name="Normal 70 4 3" xfId="8746" xr:uid="{00000000-0005-0000-0000-000097280000}"/>
    <cellStyle name="Normal 70 4 4" xfId="11947" xr:uid="{00000000-0005-0000-0000-000098280000}"/>
    <cellStyle name="Normal 70 4 5" xfId="13554" xr:uid="{00000000-0005-0000-0000-000099280000}"/>
    <cellStyle name="Normal 70 5" xfId="10338" xr:uid="{00000000-0005-0000-0000-00009A280000}"/>
    <cellStyle name="Normal 70 6" xfId="8743" xr:uid="{00000000-0005-0000-0000-00009B280000}"/>
    <cellStyle name="Normal 70 7" xfId="11944" xr:uid="{00000000-0005-0000-0000-00009C280000}"/>
    <cellStyle name="Normal 70 8" xfId="13551" xr:uid="{00000000-0005-0000-0000-00009D280000}"/>
    <cellStyle name="Normal 71" xfId="3569" xr:uid="{00000000-0005-0000-0000-00009E280000}"/>
    <cellStyle name="Normal 71 2" xfId="3570" xr:uid="{00000000-0005-0000-0000-00009F280000}"/>
    <cellStyle name="Normal 71 2 2" xfId="10343" xr:uid="{00000000-0005-0000-0000-0000A0280000}"/>
    <cellStyle name="Normal 71 2 3" xfId="8748" xr:uid="{00000000-0005-0000-0000-0000A1280000}"/>
    <cellStyle name="Normal 71 2 4" xfId="11949" xr:uid="{00000000-0005-0000-0000-0000A2280000}"/>
    <cellStyle name="Normal 71 2 5" xfId="13556" xr:uid="{00000000-0005-0000-0000-0000A3280000}"/>
    <cellStyle name="Normal 71 3" xfId="3571" xr:uid="{00000000-0005-0000-0000-0000A4280000}"/>
    <cellStyle name="Normal 71 3 2" xfId="10344" xr:uid="{00000000-0005-0000-0000-0000A5280000}"/>
    <cellStyle name="Normal 71 3 3" xfId="8749" xr:uid="{00000000-0005-0000-0000-0000A6280000}"/>
    <cellStyle name="Normal 71 3 4" xfId="11950" xr:uid="{00000000-0005-0000-0000-0000A7280000}"/>
    <cellStyle name="Normal 71 3 5" xfId="13557" xr:uid="{00000000-0005-0000-0000-0000A8280000}"/>
    <cellStyle name="Normal 71 4" xfId="3572" xr:uid="{00000000-0005-0000-0000-0000A9280000}"/>
    <cellStyle name="Normal 71 4 2" xfId="10345" xr:uid="{00000000-0005-0000-0000-0000AA280000}"/>
    <cellStyle name="Normal 71 4 3" xfId="8750" xr:uid="{00000000-0005-0000-0000-0000AB280000}"/>
    <cellStyle name="Normal 71 4 4" xfId="11951" xr:uid="{00000000-0005-0000-0000-0000AC280000}"/>
    <cellStyle name="Normal 71 4 5" xfId="13558" xr:uid="{00000000-0005-0000-0000-0000AD280000}"/>
    <cellStyle name="Normal 71 5" xfId="10342" xr:uid="{00000000-0005-0000-0000-0000AE280000}"/>
    <cellStyle name="Normal 71 6" xfId="8747" xr:uid="{00000000-0005-0000-0000-0000AF280000}"/>
    <cellStyle name="Normal 71 7" xfId="11948" xr:uid="{00000000-0005-0000-0000-0000B0280000}"/>
    <cellStyle name="Normal 71 8" xfId="13555" xr:uid="{00000000-0005-0000-0000-0000B1280000}"/>
    <cellStyle name="Normal 72" xfId="3573" xr:uid="{00000000-0005-0000-0000-0000B2280000}"/>
    <cellStyle name="Normal 72 2" xfId="3574" xr:uid="{00000000-0005-0000-0000-0000B3280000}"/>
    <cellStyle name="Normal 72 2 2" xfId="10347" xr:uid="{00000000-0005-0000-0000-0000B4280000}"/>
    <cellStyle name="Normal 72 2 3" xfId="8752" xr:uid="{00000000-0005-0000-0000-0000B5280000}"/>
    <cellStyle name="Normal 72 2 4" xfId="11953" xr:uid="{00000000-0005-0000-0000-0000B6280000}"/>
    <cellStyle name="Normal 72 2 5" xfId="13560" xr:uid="{00000000-0005-0000-0000-0000B7280000}"/>
    <cellStyle name="Normal 72 3" xfId="3575" xr:uid="{00000000-0005-0000-0000-0000B8280000}"/>
    <cellStyle name="Normal 72 3 2" xfId="10348" xr:uid="{00000000-0005-0000-0000-0000B9280000}"/>
    <cellStyle name="Normal 72 3 3" xfId="8753" xr:uid="{00000000-0005-0000-0000-0000BA280000}"/>
    <cellStyle name="Normal 72 3 4" xfId="11954" xr:uid="{00000000-0005-0000-0000-0000BB280000}"/>
    <cellStyle name="Normal 72 3 5" xfId="13561" xr:uid="{00000000-0005-0000-0000-0000BC280000}"/>
    <cellStyle name="Normal 72 4" xfId="3576" xr:uid="{00000000-0005-0000-0000-0000BD280000}"/>
    <cellStyle name="Normal 72 4 2" xfId="10349" xr:uid="{00000000-0005-0000-0000-0000BE280000}"/>
    <cellStyle name="Normal 72 4 3" xfId="8754" xr:uid="{00000000-0005-0000-0000-0000BF280000}"/>
    <cellStyle name="Normal 72 4 4" xfId="11955" xr:uid="{00000000-0005-0000-0000-0000C0280000}"/>
    <cellStyle name="Normal 72 4 5" xfId="13562" xr:uid="{00000000-0005-0000-0000-0000C1280000}"/>
    <cellStyle name="Normal 72 5" xfId="10346" xr:uid="{00000000-0005-0000-0000-0000C2280000}"/>
    <cellStyle name="Normal 72 6" xfId="8751" xr:uid="{00000000-0005-0000-0000-0000C3280000}"/>
    <cellStyle name="Normal 72 7" xfId="11952" xr:uid="{00000000-0005-0000-0000-0000C4280000}"/>
    <cellStyle name="Normal 72 8" xfId="13559" xr:uid="{00000000-0005-0000-0000-0000C5280000}"/>
    <cellStyle name="Normal 73" xfId="3577" xr:uid="{00000000-0005-0000-0000-0000C6280000}"/>
    <cellStyle name="Normal 73 2" xfId="3578" xr:uid="{00000000-0005-0000-0000-0000C7280000}"/>
    <cellStyle name="Normal 73 2 2" xfId="10351" xr:uid="{00000000-0005-0000-0000-0000C8280000}"/>
    <cellStyle name="Normal 73 2 3" xfId="8756" xr:uid="{00000000-0005-0000-0000-0000C9280000}"/>
    <cellStyle name="Normal 73 2 4" xfId="11957" xr:uid="{00000000-0005-0000-0000-0000CA280000}"/>
    <cellStyle name="Normal 73 2 5" xfId="13564" xr:uid="{00000000-0005-0000-0000-0000CB280000}"/>
    <cellStyle name="Normal 73 3" xfId="3579" xr:uid="{00000000-0005-0000-0000-0000CC280000}"/>
    <cellStyle name="Normal 73 3 2" xfId="10352" xr:uid="{00000000-0005-0000-0000-0000CD280000}"/>
    <cellStyle name="Normal 73 3 3" xfId="8757" xr:uid="{00000000-0005-0000-0000-0000CE280000}"/>
    <cellStyle name="Normal 73 3 4" xfId="11958" xr:uid="{00000000-0005-0000-0000-0000CF280000}"/>
    <cellStyle name="Normal 73 3 5" xfId="13565" xr:uid="{00000000-0005-0000-0000-0000D0280000}"/>
    <cellStyle name="Normal 73 4" xfId="3580" xr:uid="{00000000-0005-0000-0000-0000D1280000}"/>
    <cellStyle name="Normal 73 4 2" xfId="10353" xr:uid="{00000000-0005-0000-0000-0000D2280000}"/>
    <cellStyle name="Normal 73 4 3" xfId="8758" xr:uid="{00000000-0005-0000-0000-0000D3280000}"/>
    <cellStyle name="Normal 73 4 4" xfId="11959" xr:uid="{00000000-0005-0000-0000-0000D4280000}"/>
    <cellStyle name="Normal 73 4 5" xfId="13566" xr:uid="{00000000-0005-0000-0000-0000D5280000}"/>
    <cellStyle name="Normal 73 5" xfId="10350" xr:uid="{00000000-0005-0000-0000-0000D6280000}"/>
    <cellStyle name="Normal 73 6" xfId="8755" xr:uid="{00000000-0005-0000-0000-0000D7280000}"/>
    <cellStyle name="Normal 73 7" xfId="11956" xr:uid="{00000000-0005-0000-0000-0000D8280000}"/>
    <cellStyle name="Normal 73 8" xfId="13563" xr:uid="{00000000-0005-0000-0000-0000D9280000}"/>
    <cellStyle name="Normal 74" xfId="3581" xr:uid="{00000000-0005-0000-0000-0000DA280000}"/>
    <cellStyle name="Normal 74 2" xfId="3582" xr:uid="{00000000-0005-0000-0000-0000DB280000}"/>
    <cellStyle name="Normal 74 2 2" xfId="10355" xr:uid="{00000000-0005-0000-0000-0000DC280000}"/>
    <cellStyle name="Normal 74 2 3" xfId="8760" xr:uid="{00000000-0005-0000-0000-0000DD280000}"/>
    <cellStyle name="Normal 74 2 4" xfId="11961" xr:uid="{00000000-0005-0000-0000-0000DE280000}"/>
    <cellStyle name="Normal 74 2 5" xfId="13568" xr:uid="{00000000-0005-0000-0000-0000DF280000}"/>
    <cellStyle name="Normal 74 3" xfId="3583" xr:uid="{00000000-0005-0000-0000-0000E0280000}"/>
    <cellStyle name="Normal 74 3 2" xfId="10356" xr:uid="{00000000-0005-0000-0000-0000E1280000}"/>
    <cellStyle name="Normal 74 3 3" xfId="8761" xr:uid="{00000000-0005-0000-0000-0000E2280000}"/>
    <cellStyle name="Normal 74 3 4" xfId="11962" xr:uid="{00000000-0005-0000-0000-0000E3280000}"/>
    <cellStyle name="Normal 74 3 5" xfId="13569" xr:uid="{00000000-0005-0000-0000-0000E4280000}"/>
    <cellStyle name="Normal 74 4" xfId="3584" xr:uid="{00000000-0005-0000-0000-0000E5280000}"/>
    <cellStyle name="Normal 74 4 2" xfId="10357" xr:uid="{00000000-0005-0000-0000-0000E6280000}"/>
    <cellStyle name="Normal 74 4 3" xfId="8762" xr:uid="{00000000-0005-0000-0000-0000E7280000}"/>
    <cellStyle name="Normal 74 4 4" xfId="11963" xr:uid="{00000000-0005-0000-0000-0000E8280000}"/>
    <cellStyle name="Normal 74 4 5" xfId="13570" xr:uid="{00000000-0005-0000-0000-0000E9280000}"/>
    <cellStyle name="Normal 74 5" xfId="10354" xr:uid="{00000000-0005-0000-0000-0000EA280000}"/>
    <cellStyle name="Normal 74 6" xfId="8759" xr:uid="{00000000-0005-0000-0000-0000EB280000}"/>
    <cellStyle name="Normal 74 7" xfId="11960" xr:uid="{00000000-0005-0000-0000-0000EC280000}"/>
    <cellStyle name="Normal 74 8" xfId="13567" xr:uid="{00000000-0005-0000-0000-0000ED280000}"/>
    <cellStyle name="Normal 75" xfId="3585" xr:uid="{00000000-0005-0000-0000-0000EE280000}"/>
    <cellStyle name="Normal 75 2" xfId="3586" xr:uid="{00000000-0005-0000-0000-0000EF280000}"/>
    <cellStyle name="Normal 75 2 2" xfId="10359" xr:uid="{00000000-0005-0000-0000-0000F0280000}"/>
    <cellStyle name="Normal 75 2 3" xfId="8764" xr:uid="{00000000-0005-0000-0000-0000F1280000}"/>
    <cellStyle name="Normal 75 2 4" xfId="11965" xr:uid="{00000000-0005-0000-0000-0000F2280000}"/>
    <cellStyle name="Normal 75 2 5" xfId="13572" xr:uid="{00000000-0005-0000-0000-0000F3280000}"/>
    <cellStyle name="Normal 75 3" xfId="3587" xr:uid="{00000000-0005-0000-0000-0000F4280000}"/>
    <cellStyle name="Normal 75 3 2" xfId="10360" xr:uid="{00000000-0005-0000-0000-0000F5280000}"/>
    <cellStyle name="Normal 75 3 3" xfId="8765" xr:uid="{00000000-0005-0000-0000-0000F6280000}"/>
    <cellStyle name="Normal 75 3 4" xfId="11966" xr:uid="{00000000-0005-0000-0000-0000F7280000}"/>
    <cellStyle name="Normal 75 3 5" xfId="13573" xr:uid="{00000000-0005-0000-0000-0000F8280000}"/>
    <cellStyle name="Normal 75 4" xfId="3588" xr:uid="{00000000-0005-0000-0000-0000F9280000}"/>
    <cellStyle name="Normal 75 4 2" xfId="10361" xr:uid="{00000000-0005-0000-0000-0000FA280000}"/>
    <cellStyle name="Normal 75 4 3" xfId="8766" xr:uid="{00000000-0005-0000-0000-0000FB280000}"/>
    <cellStyle name="Normal 75 4 4" xfId="11967" xr:uid="{00000000-0005-0000-0000-0000FC280000}"/>
    <cellStyle name="Normal 75 4 5" xfId="13574" xr:uid="{00000000-0005-0000-0000-0000FD280000}"/>
    <cellStyle name="Normal 75 5" xfId="10358" xr:uid="{00000000-0005-0000-0000-0000FE280000}"/>
    <cellStyle name="Normal 75 6" xfId="8763" xr:uid="{00000000-0005-0000-0000-0000FF280000}"/>
    <cellStyle name="Normal 75 7" xfId="11964" xr:uid="{00000000-0005-0000-0000-000000290000}"/>
    <cellStyle name="Normal 75 8" xfId="13571" xr:uid="{00000000-0005-0000-0000-000001290000}"/>
    <cellStyle name="Normal 76" xfId="3589" xr:uid="{00000000-0005-0000-0000-000002290000}"/>
    <cellStyle name="Normal 76 2" xfId="3590" xr:uid="{00000000-0005-0000-0000-000003290000}"/>
    <cellStyle name="Normal 76 2 2" xfId="10363" xr:uid="{00000000-0005-0000-0000-000004290000}"/>
    <cellStyle name="Normal 76 2 3" xfId="8768" xr:uid="{00000000-0005-0000-0000-000005290000}"/>
    <cellStyle name="Normal 76 2 4" xfId="11969" xr:uid="{00000000-0005-0000-0000-000006290000}"/>
    <cellStyle name="Normal 76 2 5" xfId="13576" xr:uid="{00000000-0005-0000-0000-000007290000}"/>
    <cellStyle name="Normal 76 3" xfId="3591" xr:uid="{00000000-0005-0000-0000-000008290000}"/>
    <cellStyle name="Normal 76 3 2" xfId="10364" xr:uid="{00000000-0005-0000-0000-000009290000}"/>
    <cellStyle name="Normal 76 3 3" xfId="8769" xr:uid="{00000000-0005-0000-0000-00000A290000}"/>
    <cellStyle name="Normal 76 3 4" xfId="11970" xr:uid="{00000000-0005-0000-0000-00000B290000}"/>
    <cellStyle name="Normal 76 3 5" xfId="13577" xr:uid="{00000000-0005-0000-0000-00000C290000}"/>
    <cellStyle name="Normal 76 4" xfId="3592" xr:uid="{00000000-0005-0000-0000-00000D290000}"/>
    <cellStyle name="Normal 76 4 2" xfId="10365" xr:uid="{00000000-0005-0000-0000-00000E290000}"/>
    <cellStyle name="Normal 76 4 3" xfId="8770" xr:uid="{00000000-0005-0000-0000-00000F290000}"/>
    <cellStyle name="Normal 76 4 4" xfId="11971" xr:uid="{00000000-0005-0000-0000-000010290000}"/>
    <cellStyle name="Normal 76 4 5" xfId="13578" xr:uid="{00000000-0005-0000-0000-000011290000}"/>
    <cellStyle name="Normal 76 5" xfId="10362" xr:uid="{00000000-0005-0000-0000-000012290000}"/>
    <cellStyle name="Normal 76 6" xfId="8767" xr:uid="{00000000-0005-0000-0000-000013290000}"/>
    <cellStyle name="Normal 76 7" xfId="11968" xr:uid="{00000000-0005-0000-0000-000014290000}"/>
    <cellStyle name="Normal 76 8" xfId="13575" xr:uid="{00000000-0005-0000-0000-000015290000}"/>
    <cellStyle name="Normal 77" xfId="3593" xr:uid="{00000000-0005-0000-0000-000016290000}"/>
    <cellStyle name="Normal 77 2" xfId="3594" xr:uid="{00000000-0005-0000-0000-000017290000}"/>
    <cellStyle name="Normal 77 2 2" xfId="10367" xr:uid="{00000000-0005-0000-0000-000018290000}"/>
    <cellStyle name="Normal 77 2 3" xfId="8772" xr:uid="{00000000-0005-0000-0000-000019290000}"/>
    <cellStyle name="Normal 77 2 4" xfId="11973" xr:uid="{00000000-0005-0000-0000-00001A290000}"/>
    <cellStyle name="Normal 77 2 5" xfId="13580" xr:uid="{00000000-0005-0000-0000-00001B290000}"/>
    <cellStyle name="Normal 77 3" xfId="3595" xr:uid="{00000000-0005-0000-0000-00001C290000}"/>
    <cellStyle name="Normal 77 3 2" xfId="10368" xr:uid="{00000000-0005-0000-0000-00001D290000}"/>
    <cellStyle name="Normal 77 3 3" xfId="8773" xr:uid="{00000000-0005-0000-0000-00001E290000}"/>
    <cellStyle name="Normal 77 3 4" xfId="11974" xr:uid="{00000000-0005-0000-0000-00001F290000}"/>
    <cellStyle name="Normal 77 3 5" xfId="13581" xr:uid="{00000000-0005-0000-0000-000020290000}"/>
    <cellStyle name="Normal 77 4" xfId="3596" xr:uid="{00000000-0005-0000-0000-000021290000}"/>
    <cellStyle name="Normal 77 4 2" xfId="10369" xr:uid="{00000000-0005-0000-0000-000022290000}"/>
    <cellStyle name="Normal 77 4 3" xfId="8774" xr:uid="{00000000-0005-0000-0000-000023290000}"/>
    <cellStyle name="Normal 77 4 4" xfId="11975" xr:uid="{00000000-0005-0000-0000-000024290000}"/>
    <cellStyle name="Normal 77 4 5" xfId="13582" xr:uid="{00000000-0005-0000-0000-000025290000}"/>
    <cellStyle name="Normal 77 5" xfId="10366" xr:uid="{00000000-0005-0000-0000-000026290000}"/>
    <cellStyle name="Normal 77 6" xfId="8771" xr:uid="{00000000-0005-0000-0000-000027290000}"/>
    <cellStyle name="Normal 77 7" xfId="11972" xr:uid="{00000000-0005-0000-0000-000028290000}"/>
    <cellStyle name="Normal 77 8" xfId="13579" xr:uid="{00000000-0005-0000-0000-000029290000}"/>
    <cellStyle name="Normal 78" xfId="3597" xr:uid="{00000000-0005-0000-0000-00002A290000}"/>
    <cellStyle name="Normal 78 2" xfId="3598" xr:uid="{00000000-0005-0000-0000-00002B290000}"/>
    <cellStyle name="Normal 78 2 2" xfId="10371" xr:uid="{00000000-0005-0000-0000-00002C290000}"/>
    <cellStyle name="Normal 78 2 3" xfId="8776" xr:uid="{00000000-0005-0000-0000-00002D290000}"/>
    <cellStyle name="Normal 78 2 4" xfId="11977" xr:uid="{00000000-0005-0000-0000-00002E290000}"/>
    <cellStyle name="Normal 78 2 5" xfId="13584" xr:uid="{00000000-0005-0000-0000-00002F290000}"/>
    <cellStyle name="Normal 78 3" xfId="3599" xr:uid="{00000000-0005-0000-0000-000030290000}"/>
    <cellStyle name="Normal 78 3 2" xfId="10372" xr:uid="{00000000-0005-0000-0000-000031290000}"/>
    <cellStyle name="Normal 78 3 3" xfId="8777" xr:uid="{00000000-0005-0000-0000-000032290000}"/>
    <cellStyle name="Normal 78 3 4" xfId="11978" xr:uid="{00000000-0005-0000-0000-000033290000}"/>
    <cellStyle name="Normal 78 3 5" xfId="13585" xr:uid="{00000000-0005-0000-0000-000034290000}"/>
    <cellStyle name="Normal 78 4" xfId="3600" xr:uid="{00000000-0005-0000-0000-000035290000}"/>
    <cellStyle name="Normal 78 4 2" xfId="10373" xr:uid="{00000000-0005-0000-0000-000036290000}"/>
    <cellStyle name="Normal 78 4 3" xfId="8778" xr:uid="{00000000-0005-0000-0000-000037290000}"/>
    <cellStyle name="Normal 78 4 4" xfId="11979" xr:uid="{00000000-0005-0000-0000-000038290000}"/>
    <cellStyle name="Normal 78 4 5" xfId="13586" xr:uid="{00000000-0005-0000-0000-000039290000}"/>
    <cellStyle name="Normal 78 5" xfId="10370" xr:uid="{00000000-0005-0000-0000-00003A290000}"/>
    <cellStyle name="Normal 78 6" xfId="8775" xr:uid="{00000000-0005-0000-0000-00003B290000}"/>
    <cellStyle name="Normal 78 7" xfId="11976" xr:uid="{00000000-0005-0000-0000-00003C290000}"/>
    <cellStyle name="Normal 78 8" xfId="13583" xr:uid="{00000000-0005-0000-0000-00003D290000}"/>
    <cellStyle name="Normal 79" xfId="3601" xr:uid="{00000000-0005-0000-0000-00003E290000}"/>
    <cellStyle name="Normal 79 2" xfId="3602" xr:uid="{00000000-0005-0000-0000-00003F290000}"/>
    <cellStyle name="Normal 79 2 2" xfId="10375" xr:uid="{00000000-0005-0000-0000-000040290000}"/>
    <cellStyle name="Normal 79 2 3" xfId="8780" xr:uid="{00000000-0005-0000-0000-000041290000}"/>
    <cellStyle name="Normal 79 2 4" xfId="11981" xr:uid="{00000000-0005-0000-0000-000042290000}"/>
    <cellStyle name="Normal 79 2 5" xfId="13588" xr:uid="{00000000-0005-0000-0000-000043290000}"/>
    <cellStyle name="Normal 79 3" xfId="3603" xr:uid="{00000000-0005-0000-0000-000044290000}"/>
    <cellStyle name="Normal 79 3 2" xfId="10376" xr:uid="{00000000-0005-0000-0000-000045290000}"/>
    <cellStyle name="Normal 79 3 3" xfId="8781" xr:uid="{00000000-0005-0000-0000-000046290000}"/>
    <cellStyle name="Normal 79 3 4" xfId="11982" xr:uid="{00000000-0005-0000-0000-000047290000}"/>
    <cellStyle name="Normal 79 3 5" xfId="13589" xr:uid="{00000000-0005-0000-0000-000048290000}"/>
    <cellStyle name="Normal 79 4" xfId="3604" xr:uid="{00000000-0005-0000-0000-000049290000}"/>
    <cellStyle name="Normal 79 4 2" xfId="10377" xr:uid="{00000000-0005-0000-0000-00004A290000}"/>
    <cellStyle name="Normal 79 4 3" xfId="8782" xr:uid="{00000000-0005-0000-0000-00004B290000}"/>
    <cellStyle name="Normal 79 4 4" xfId="11983" xr:uid="{00000000-0005-0000-0000-00004C290000}"/>
    <cellStyle name="Normal 79 4 5" xfId="13590" xr:uid="{00000000-0005-0000-0000-00004D290000}"/>
    <cellStyle name="Normal 79 5" xfId="10374" xr:uid="{00000000-0005-0000-0000-00004E290000}"/>
    <cellStyle name="Normal 79 6" xfId="8779" xr:uid="{00000000-0005-0000-0000-00004F290000}"/>
    <cellStyle name="Normal 79 7" xfId="11980" xr:uid="{00000000-0005-0000-0000-000050290000}"/>
    <cellStyle name="Normal 79 8" xfId="13587" xr:uid="{00000000-0005-0000-0000-000051290000}"/>
    <cellStyle name="Normal 8" xfId="139" xr:uid="{00000000-0005-0000-0000-000052290000}"/>
    <cellStyle name="Normal 8 10" xfId="3606" xr:uid="{00000000-0005-0000-0000-000053290000}"/>
    <cellStyle name="Normal 8 11" xfId="3607" xr:uid="{00000000-0005-0000-0000-000054290000}"/>
    <cellStyle name="Normal 8 12" xfId="3608" xr:uid="{00000000-0005-0000-0000-000055290000}"/>
    <cellStyle name="Normal 8 13" xfId="3609" xr:uid="{00000000-0005-0000-0000-000056290000}"/>
    <cellStyle name="Normal 8 14" xfId="3610" xr:uid="{00000000-0005-0000-0000-000057290000}"/>
    <cellStyle name="Normal 8 15" xfId="3611" xr:uid="{00000000-0005-0000-0000-000058290000}"/>
    <cellStyle name="Normal 8 16" xfId="3612" xr:uid="{00000000-0005-0000-0000-000059290000}"/>
    <cellStyle name="Normal 8 17" xfId="3613" xr:uid="{00000000-0005-0000-0000-00005A290000}"/>
    <cellStyle name="Normal 8 18" xfId="3614" xr:uid="{00000000-0005-0000-0000-00005B290000}"/>
    <cellStyle name="Normal 8 19" xfId="3615" xr:uid="{00000000-0005-0000-0000-00005C290000}"/>
    <cellStyle name="Normal 8 2" xfId="3616" xr:uid="{00000000-0005-0000-0000-00005D290000}"/>
    <cellStyle name="Normal 8 2 10" xfId="13592" xr:uid="{00000000-0005-0000-0000-00005E290000}"/>
    <cellStyle name="Normal 8 2 2" xfId="3617" xr:uid="{00000000-0005-0000-0000-00005F290000}"/>
    <cellStyle name="Normal 8 2 2 10" xfId="8785" xr:uid="{00000000-0005-0000-0000-000060290000}"/>
    <cellStyle name="Normal 8 2 2 11" xfId="11986" xr:uid="{00000000-0005-0000-0000-000061290000}"/>
    <cellStyle name="Normal 8 2 2 12" xfId="13593" xr:uid="{00000000-0005-0000-0000-000062290000}"/>
    <cellStyle name="Normal 8 2 2 2" xfId="3618" xr:uid="{00000000-0005-0000-0000-000063290000}"/>
    <cellStyle name="Normal 8 2 2 2 2" xfId="3619" xr:uid="{00000000-0005-0000-0000-000064290000}"/>
    <cellStyle name="Normal 8 2 2 2 2 2" xfId="3620" xr:uid="{00000000-0005-0000-0000-000065290000}"/>
    <cellStyle name="Normal 8 2 2 2 2 3" xfId="3621" xr:uid="{00000000-0005-0000-0000-000066290000}"/>
    <cellStyle name="Normal 8 2 2 2 2 4" xfId="3622" xr:uid="{00000000-0005-0000-0000-000067290000}"/>
    <cellStyle name="Normal 8 2 2 2 3" xfId="3623" xr:uid="{00000000-0005-0000-0000-000068290000}"/>
    <cellStyle name="Normal 8 2 2 2 4" xfId="3624" xr:uid="{00000000-0005-0000-0000-000069290000}"/>
    <cellStyle name="Normal 8 2 2 3" xfId="3625" xr:uid="{00000000-0005-0000-0000-00006A290000}"/>
    <cellStyle name="Normal 8 2 2 4" xfId="3626" xr:uid="{00000000-0005-0000-0000-00006B290000}"/>
    <cellStyle name="Normal 8 2 2 5" xfId="3627" xr:uid="{00000000-0005-0000-0000-00006C290000}"/>
    <cellStyle name="Normal 8 2 2 6" xfId="3628" xr:uid="{00000000-0005-0000-0000-00006D290000}"/>
    <cellStyle name="Normal 8 2 2 7" xfId="3629" xr:uid="{00000000-0005-0000-0000-00006E290000}"/>
    <cellStyle name="Normal 8 2 2 8" xfId="3630" xr:uid="{00000000-0005-0000-0000-00006F290000}"/>
    <cellStyle name="Normal 8 2 2 9" xfId="10380" xr:uid="{00000000-0005-0000-0000-000070290000}"/>
    <cellStyle name="Normal 8 2 3" xfId="3631" xr:uid="{00000000-0005-0000-0000-000071290000}"/>
    <cellStyle name="Normal 8 2 4" xfId="3632" xr:uid="{00000000-0005-0000-0000-000072290000}"/>
    <cellStyle name="Normal 8 2 5" xfId="3633" xr:uid="{00000000-0005-0000-0000-000073290000}"/>
    <cellStyle name="Normal 8 2 6" xfId="3634" xr:uid="{00000000-0005-0000-0000-000074290000}"/>
    <cellStyle name="Normal 8 2 7" xfId="10379" xr:uid="{00000000-0005-0000-0000-000075290000}"/>
    <cellStyle name="Normal 8 2 8" xfId="8784" xr:uid="{00000000-0005-0000-0000-000076290000}"/>
    <cellStyle name="Normal 8 2 9" xfId="11985" xr:uid="{00000000-0005-0000-0000-000077290000}"/>
    <cellStyle name="Normal 8 20" xfId="3635" xr:uid="{00000000-0005-0000-0000-000078290000}"/>
    <cellStyle name="Normal 8 21" xfId="3636" xr:uid="{00000000-0005-0000-0000-000079290000}"/>
    <cellStyle name="Normal 8 22" xfId="3637" xr:uid="{00000000-0005-0000-0000-00007A290000}"/>
    <cellStyle name="Normal 8 23" xfId="3638" xr:uid="{00000000-0005-0000-0000-00007B290000}"/>
    <cellStyle name="Normal 8 24" xfId="3639" xr:uid="{00000000-0005-0000-0000-00007C290000}"/>
    <cellStyle name="Normal 8 25" xfId="3640" xr:uid="{00000000-0005-0000-0000-00007D290000}"/>
    <cellStyle name="Normal 8 26" xfId="3641" xr:uid="{00000000-0005-0000-0000-00007E290000}"/>
    <cellStyle name="Normal 8 27" xfId="3642" xr:uid="{00000000-0005-0000-0000-00007F290000}"/>
    <cellStyle name="Normal 8 28" xfId="3643" xr:uid="{00000000-0005-0000-0000-000080290000}"/>
    <cellStyle name="Normal 8 29" xfId="3644" xr:uid="{00000000-0005-0000-0000-000081290000}"/>
    <cellStyle name="Normal 8 3" xfId="3645" xr:uid="{00000000-0005-0000-0000-000082290000}"/>
    <cellStyle name="Normal 8 3 2" xfId="3646" xr:uid="{00000000-0005-0000-0000-000083290000}"/>
    <cellStyle name="Normal 8 3 2 2" xfId="19343" xr:uid="{DCDBEAB9-6D40-47C5-86EC-F6B49955F21E}"/>
    <cellStyle name="Normal 8 3 3" xfId="3647" xr:uid="{00000000-0005-0000-0000-000084290000}"/>
    <cellStyle name="Normal 8 3 4" xfId="19342" xr:uid="{63DA39C7-3B61-4E1E-95EA-EEE483592541}"/>
    <cellStyle name="Normal 8 30" xfId="3648" xr:uid="{00000000-0005-0000-0000-000085290000}"/>
    <cellStyle name="Normal 8 31" xfId="3649" xr:uid="{00000000-0005-0000-0000-000086290000}"/>
    <cellStyle name="Normal 8 32" xfId="3650" xr:uid="{00000000-0005-0000-0000-000087290000}"/>
    <cellStyle name="Normal 8 33" xfId="3651" xr:uid="{00000000-0005-0000-0000-000088290000}"/>
    <cellStyle name="Normal 8 34" xfId="3652" xr:uid="{00000000-0005-0000-0000-000089290000}"/>
    <cellStyle name="Normal 8 35" xfId="3653" xr:uid="{00000000-0005-0000-0000-00008A290000}"/>
    <cellStyle name="Normal 8 36" xfId="3654" xr:uid="{00000000-0005-0000-0000-00008B290000}"/>
    <cellStyle name="Normal 8 37" xfId="3655" xr:uid="{00000000-0005-0000-0000-00008C290000}"/>
    <cellStyle name="Normal 8 38" xfId="3656" xr:uid="{00000000-0005-0000-0000-00008D290000}"/>
    <cellStyle name="Normal 8 39" xfId="3657" xr:uid="{00000000-0005-0000-0000-00008E290000}"/>
    <cellStyle name="Normal 8 4" xfId="3658" xr:uid="{00000000-0005-0000-0000-00008F290000}"/>
    <cellStyle name="Normal 8 4 2" xfId="3659" xr:uid="{00000000-0005-0000-0000-000090290000}"/>
    <cellStyle name="Normal 8 4 2 2" xfId="19345" xr:uid="{580A5A94-6842-40F9-97D0-154A8F2A3E62}"/>
    <cellStyle name="Normal 8 4 3" xfId="5226" xr:uid="{00000000-0005-0000-0000-000091290000}"/>
    <cellStyle name="Normal 8 4 4" xfId="19344" xr:uid="{41DBCEE7-2072-468E-B53D-B980664F1B69}"/>
    <cellStyle name="Normal 8 40" xfId="3660" xr:uid="{00000000-0005-0000-0000-000092290000}"/>
    <cellStyle name="Normal 8 41" xfId="3661" xr:uid="{00000000-0005-0000-0000-000093290000}"/>
    <cellStyle name="Normal 8 42" xfId="3605" xr:uid="{00000000-0005-0000-0000-000094290000}"/>
    <cellStyle name="Normal 8 42 2" xfId="10378" xr:uid="{00000000-0005-0000-0000-000095290000}"/>
    <cellStyle name="Normal 8 42 3" xfId="11984" xr:uid="{00000000-0005-0000-0000-000096290000}"/>
    <cellStyle name="Normal 8 43" xfId="10567" xr:uid="{00000000-0005-0000-0000-000097290000}"/>
    <cellStyle name="Normal 8 44" xfId="8783" xr:uid="{00000000-0005-0000-0000-000098290000}"/>
    <cellStyle name="Normal 8 45" xfId="10725" xr:uid="{00000000-0005-0000-0000-000099290000}"/>
    <cellStyle name="Normal 8 46" xfId="13591" xr:uid="{00000000-0005-0000-0000-00009A290000}"/>
    <cellStyle name="Normal 8 5" xfId="3662" xr:uid="{00000000-0005-0000-0000-00009B290000}"/>
    <cellStyle name="Normal 8 5 2" xfId="19346" xr:uid="{EC558158-7B8E-4C51-9C94-398A71206CAD}"/>
    <cellStyle name="Normal 8 6" xfId="3663" xr:uid="{00000000-0005-0000-0000-00009C290000}"/>
    <cellStyle name="Normal 8 6 2" xfId="19341" xr:uid="{FBB96B2C-F704-4CEB-82ED-DF50F1E0E08B}"/>
    <cellStyle name="Normal 8 7" xfId="3664" xr:uid="{00000000-0005-0000-0000-00009D290000}"/>
    <cellStyle name="Normal 8 8" xfId="3665" xr:uid="{00000000-0005-0000-0000-00009E290000}"/>
    <cellStyle name="Normal 8 9" xfId="3666" xr:uid="{00000000-0005-0000-0000-00009F290000}"/>
    <cellStyle name="Normal 80" xfId="3667" xr:uid="{00000000-0005-0000-0000-0000A0290000}"/>
    <cellStyle name="Normal 80 2" xfId="3668" xr:uid="{00000000-0005-0000-0000-0000A1290000}"/>
    <cellStyle name="Normal 80 2 2" xfId="10382" xr:uid="{00000000-0005-0000-0000-0000A2290000}"/>
    <cellStyle name="Normal 80 2 3" xfId="8787" xr:uid="{00000000-0005-0000-0000-0000A3290000}"/>
    <cellStyle name="Normal 80 2 4" xfId="11988" xr:uid="{00000000-0005-0000-0000-0000A4290000}"/>
    <cellStyle name="Normal 80 2 5" xfId="13595" xr:uid="{00000000-0005-0000-0000-0000A5290000}"/>
    <cellStyle name="Normal 80 3" xfId="3669" xr:uid="{00000000-0005-0000-0000-0000A6290000}"/>
    <cellStyle name="Normal 80 3 2" xfId="10383" xr:uid="{00000000-0005-0000-0000-0000A7290000}"/>
    <cellStyle name="Normal 80 3 3" xfId="8788" xr:uid="{00000000-0005-0000-0000-0000A8290000}"/>
    <cellStyle name="Normal 80 3 4" xfId="11989" xr:uid="{00000000-0005-0000-0000-0000A9290000}"/>
    <cellStyle name="Normal 80 3 5" xfId="13596" xr:uid="{00000000-0005-0000-0000-0000AA290000}"/>
    <cellStyle name="Normal 80 4" xfId="3670" xr:uid="{00000000-0005-0000-0000-0000AB290000}"/>
    <cellStyle name="Normal 80 4 2" xfId="10384" xr:uid="{00000000-0005-0000-0000-0000AC290000}"/>
    <cellStyle name="Normal 80 4 3" xfId="8789" xr:uid="{00000000-0005-0000-0000-0000AD290000}"/>
    <cellStyle name="Normal 80 4 4" xfId="11990" xr:uid="{00000000-0005-0000-0000-0000AE290000}"/>
    <cellStyle name="Normal 80 4 5" xfId="13597" xr:uid="{00000000-0005-0000-0000-0000AF290000}"/>
    <cellStyle name="Normal 80 5" xfId="10381" xr:uid="{00000000-0005-0000-0000-0000B0290000}"/>
    <cellStyle name="Normal 80 6" xfId="8786" xr:uid="{00000000-0005-0000-0000-0000B1290000}"/>
    <cellStyle name="Normal 80 7" xfId="11987" xr:uid="{00000000-0005-0000-0000-0000B2290000}"/>
    <cellStyle name="Normal 80 8" xfId="13594" xr:uid="{00000000-0005-0000-0000-0000B3290000}"/>
    <cellStyle name="Normal 81" xfId="3671" xr:uid="{00000000-0005-0000-0000-0000B4290000}"/>
    <cellStyle name="Normal 81 2" xfId="3672" xr:uid="{00000000-0005-0000-0000-0000B5290000}"/>
    <cellStyle name="Normal 81 2 2" xfId="10386" xr:uid="{00000000-0005-0000-0000-0000B6290000}"/>
    <cellStyle name="Normal 81 2 3" xfId="8791" xr:uid="{00000000-0005-0000-0000-0000B7290000}"/>
    <cellStyle name="Normal 81 2 4" xfId="11992" xr:uid="{00000000-0005-0000-0000-0000B8290000}"/>
    <cellStyle name="Normal 81 2 5" xfId="13599" xr:uid="{00000000-0005-0000-0000-0000B9290000}"/>
    <cellStyle name="Normal 81 3" xfId="3673" xr:uid="{00000000-0005-0000-0000-0000BA290000}"/>
    <cellStyle name="Normal 81 3 2" xfId="10387" xr:uid="{00000000-0005-0000-0000-0000BB290000}"/>
    <cellStyle name="Normal 81 3 3" xfId="8792" xr:uid="{00000000-0005-0000-0000-0000BC290000}"/>
    <cellStyle name="Normal 81 3 4" xfId="11993" xr:uid="{00000000-0005-0000-0000-0000BD290000}"/>
    <cellStyle name="Normal 81 3 5" xfId="13600" xr:uid="{00000000-0005-0000-0000-0000BE290000}"/>
    <cellStyle name="Normal 81 4" xfId="3674" xr:uid="{00000000-0005-0000-0000-0000BF290000}"/>
    <cellStyle name="Normal 81 4 2" xfId="10388" xr:uid="{00000000-0005-0000-0000-0000C0290000}"/>
    <cellStyle name="Normal 81 4 3" xfId="8793" xr:uid="{00000000-0005-0000-0000-0000C1290000}"/>
    <cellStyle name="Normal 81 4 4" xfId="11994" xr:uid="{00000000-0005-0000-0000-0000C2290000}"/>
    <cellStyle name="Normal 81 4 5" xfId="13601" xr:uid="{00000000-0005-0000-0000-0000C3290000}"/>
    <cellStyle name="Normal 81 5" xfId="10385" xr:uid="{00000000-0005-0000-0000-0000C4290000}"/>
    <cellStyle name="Normal 81 6" xfId="8790" xr:uid="{00000000-0005-0000-0000-0000C5290000}"/>
    <cellStyle name="Normal 81 7" xfId="11991" xr:uid="{00000000-0005-0000-0000-0000C6290000}"/>
    <cellStyle name="Normal 81 8" xfId="13598" xr:uid="{00000000-0005-0000-0000-0000C7290000}"/>
    <cellStyle name="Normal 82" xfId="3675" xr:uid="{00000000-0005-0000-0000-0000C8290000}"/>
    <cellStyle name="Normal 82 2" xfId="3676" xr:uid="{00000000-0005-0000-0000-0000C9290000}"/>
    <cellStyle name="Normal 82 2 2" xfId="10390" xr:uid="{00000000-0005-0000-0000-0000CA290000}"/>
    <cellStyle name="Normal 82 2 3" xfId="8795" xr:uid="{00000000-0005-0000-0000-0000CB290000}"/>
    <cellStyle name="Normal 82 2 4" xfId="11996" xr:uid="{00000000-0005-0000-0000-0000CC290000}"/>
    <cellStyle name="Normal 82 2 5" xfId="13603" xr:uid="{00000000-0005-0000-0000-0000CD290000}"/>
    <cellStyle name="Normal 82 3" xfId="3677" xr:uid="{00000000-0005-0000-0000-0000CE290000}"/>
    <cellStyle name="Normal 82 3 2" xfId="10391" xr:uid="{00000000-0005-0000-0000-0000CF290000}"/>
    <cellStyle name="Normal 82 3 3" xfId="8796" xr:uid="{00000000-0005-0000-0000-0000D0290000}"/>
    <cellStyle name="Normal 82 3 4" xfId="11997" xr:uid="{00000000-0005-0000-0000-0000D1290000}"/>
    <cellStyle name="Normal 82 3 5" xfId="13604" xr:uid="{00000000-0005-0000-0000-0000D2290000}"/>
    <cellStyle name="Normal 82 4" xfId="3678" xr:uid="{00000000-0005-0000-0000-0000D3290000}"/>
    <cellStyle name="Normal 82 4 2" xfId="10392" xr:uid="{00000000-0005-0000-0000-0000D4290000}"/>
    <cellStyle name="Normal 82 4 3" xfId="8797" xr:uid="{00000000-0005-0000-0000-0000D5290000}"/>
    <cellStyle name="Normal 82 4 4" xfId="11998" xr:uid="{00000000-0005-0000-0000-0000D6290000}"/>
    <cellStyle name="Normal 82 4 5" xfId="13605" xr:uid="{00000000-0005-0000-0000-0000D7290000}"/>
    <cellStyle name="Normal 82 5" xfId="10389" xr:uid="{00000000-0005-0000-0000-0000D8290000}"/>
    <cellStyle name="Normal 82 6" xfId="8794" xr:uid="{00000000-0005-0000-0000-0000D9290000}"/>
    <cellStyle name="Normal 82 7" xfId="11995" xr:uid="{00000000-0005-0000-0000-0000DA290000}"/>
    <cellStyle name="Normal 82 8" xfId="13602" xr:uid="{00000000-0005-0000-0000-0000DB290000}"/>
    <cellStyle name="Normal 83" xfId="3679" xr:uid="{00000000-0005-0000-0000-0000DC290000}"/>
    <cellStyle name="Normal 83 2" xfId="3680" xr:uid="{00000000-0005-0000-0000-0000DD290000}"/>
    <cellStyle name="Normal 83 2 2" xfId="10394" xr:uid="{00000000-0005-0000-0000-0000DE290000}"/>
    <cellStyle name="Normal 83 2 3" xfId="8799" xr:uid="{00000000-0005-0000-0000-0000DF290000}"/>
    <cellStyle name="Normal 83 2 4" xfId="12000" xr:uid="{00000000-0005-0000-0000-0000E0290000}"/>
    <cellStyle name="Normal 83 2 5" xfId="13607" xr:uid="{00000000-0005-0000-0000-0000E1290000}"/>
    <cellStyle name="Normal 83 3" xfId="3681" xr:uid="{00000000-0005-0000-0000-0000E2290000}"/>
    <cellStyle name="Normal 83 3 2" xfId="10395" xr:uid="{00000000-0005-0000-0000-0000E3290000}"/>
    <cellStyle name="Normal 83 3 3" xfId="8800" xr:uid="{00000000-0005-0000-0000-0000E4290000}"/>
    <cellStyle name="Normal 83 3 4" xfId="12001" xr:uid="{00000000-0005-0000-0000-0000E5290000}"/>
    <cellStyle name="Normal 83 3 5" xfId="13608" xr:uid="{00000000-0005-0000-0000-0000E6290000}"/>
    <cellStyle name="Normal 83 4" xfId="3682" xr:uid="{00000000-0005-0000-0000-0000E7290000}"/>
    <cellStyle name="Normal 83 4 2" xfId="10396" xr:uid="{00000000-0005-0000-0000-0000E8290000}"/>
    <cellStyle name="Normal 83 4 3" xfId="8801" xr:uid="{00000000-0005-0000-0000-0000E9290000}"/>
    <cellStyle name="Normal 83 4 4" xfId="12002" xr:uid="{00000000-0005-0000-0000-0000EA290000}"/>
    <cellStyle name="Normal 83 4 5" xfId="13609" xr:uid="{00000000-0005-0000-0000-0000EB290000}"/>
    <cellStyle name="Normal 83 5" xfId="10393" xr:uid="{00000000-0005-0000-0000-0000EC290000}"/>
    <cellStyle name="Normal 83 6" xfId="8798" xr:uid="{00000000-0005-0000-0000-0000ED290000}"/>
    <cellStyle name="Normal 83 7" xfId="11999" xr:uid="{00000000-0005-0000-0000-0000EE290000}"/>
    <cellStyle name="Normal 83 8" xfId="13606" xr:uid="{00000000-0005-0000-0000-0000EF290000}"/>
    <cellStyle name="Normal 84" xfId="3683" xr:uid="{00000000-0005-0000-0000-0000F0290000}"/>
    <cellStyle name="Normal 84 2" xfId="3684" xr:uid="{00000000-0005-0000-0000-0000F1290000}"/>
    <cellStyle name="Normal 84 2 2" xfId="10398" xr:uid="{00000000-0005-0000-0000-0000F2290000}"/>
    <cellStyle name="Normal 84 2 3" xfId="8803" xr:uid="{00000000-0005-0000-0000-0000F3290000}"/>
    <cellStyle name="Normal 84 2 4" xfId="12004" xr:uid="{00000000-0005-0000-0000-0000F4290000}"/>
    <cellStyle name="Normal 84 2 5" xfId="13611" xr:uid="{00000000-0005-0000-0000-0000F5290000}"/>
    <cellStyle name="Normal 84 3" xfId="3685" xr:uid="{00000000-0005-0000-0000-0000F6290000}"/>
    <cellStyle name="Normal 84 3 2" xfId="10399" xr:uid="{00000000-0005-0000-0000-0000F7290000}"/>
    <cellStyle name="Normal 84 3 3" xfId="8804" xr:uid="{00000000-0005-0000-0000-0000F8290000}"/>
    <cellStyle name="Normal 84 3 4" xfId="12005" xr:uid="{00000000-0005-0000-0000-0000F9290000}"/>
    <cellStyle name="Normal 84 3 5" xfId="13612" xr:uid="{00000000-0005-0000-0000-0000FA290000}"/>
    <cellStyle name="Normal 84 4" xfId="3686" xr:uid="{00000000-0005-0000-0000-0000FB290000}"/>
    <cellStyle name="Normal 84 4 2" xfId="10400" xr:uid="{00000000-0005-0000-0000-0000FC290000}"/>
    <cellStyle name="Normal 84 4 3" xfId="8805" xr:uid="{00000000-0005-0000-0000-0000FD290000}"/>
    <cellStyle name="Normal 84 4 4" xfId="12006" xr:uid="{00000000-0005-0000-0000-0000FE290000}"/>
    <cellStyle name="Normal 84 4 5" xfId="13613" xr:uid="{00000000-0005-0000-0000-0000FF290000}"/>
    <cellStyle name="Normal 84 5" xfId="10397" xr:uid="{00000000-0005-0000-0000-0000002A0000}"/>
    <cellStyle name="Normal 84 6" xfId="8802" xr:uid="{00000000-0005-0000-0000-0000012A0000}"/>
    <cellStyle name="Normal 84 7" xfId="12003" xr:uid="{00000000-0005-0000-0000-0000022A0000}"/>
    <cellStyle name="Normal 84 8" xfId="13610" xr:uid="{00000000-0005-0000-0000-0000032A0000}"/>
    <cellStyle name="Normal 85" xfId="3687" xr:uid="{00000000-0005-0000-0000-0000042A0000}"/>
    <cellStyle name="Normal 85 2" xfId="3688" xr:uid="{00000000-0005-0000-0000-0000052A0000}"/>
    <cellStyle name="Normal 85 2 2" xfId="10402" xr:uid="{00000000-0005-0000-0000-0000062A0000}"/>
    <cellStyle name="Normal 85 2 3" xfId="8807" xr:uid="{00000000-0005-0000-0000-0000072A0000}"/>
    <cellStyle name="Normal 85 2 4" xfId="12008" xr:uid="{00000000-0005-0000-0000-0000082A0000}"/>
    <cellStyle name="Normal 85 2 5" xfId="13615" xr:uid="{00000000-0005-0000-0000-0000092A0000}"/>
    <cellStyle name="Normal 85 3" xfId="3689" xr:uid="{00000000-0005-0000-0000-00000A2A0000}"/>
    <cellStyle name="Normal 85 3 2" xfId="10403" xr:uid="{00000000-0005-0000-0000-00000B2A0000}"/>
    <cellStyle name="Normal 85 3 3" xfId="8808" xr:uid="{00000000-0005-0000-0000-00000C2A0000}"/>
    <cellStyle name="Normal 85 3 4" xfId="12009" xr:uid="{00000000-0005-0000-0000-00000D2A0000}"/>
    <cellStyle name="Normal 85 3 5" xfId="13616" xr:uid="{00000000-0005-0000-0000-00000E2A0000}"/>
    <cellStyle name="Normal 85 4" xfId="3690" xr:uid="{00000000-0005-0000-0000-00000F2A0000}"/>
    <cellStyle name="Normal 85 4 2" xfId="10404" xr:uid="{00000000-0005-0000-0000-0000102A0000}"/>
    <cellStyle name="Normal 85 4 3" xfId="8809" xr:uid="{00000000-0005-0000-0000-0000112A0000}"/>
    <cellStyle name="Normal 85 4 4" xfId="12010" xr:uid="{00000000-0005-0000-0000-0000122A0000}"/>
    <cellStyle name="Normal 85 4 5" xfId="13617" xr:uid="{00000000-0005-0000-0000-0000132A0000}"/>
    <cellStyle name="Normal 85 5" xfId="10401" xr:uid="{00000000-0005-0000-0000-0000142A0000}"/>
    <cellStyle name="Normal 85 6" xfId="8806" xr:uid="{00000000-0005-0000-0000-0000152A0000}"/>
    <cellStyle name="Normal 85 7" xfId="12007" xr:uid="{00000000-0005-0000-0000-0000162A0000}"/>
    <cellStyle name="Normal 85 8" xfId="13614" xr:uid="{00000000-0005-0000-0000-0000172A0000}"/>
    <cellStyle name="Normal 86" xfId="3691" xr:uid="{00000000-0005-0000-0000-0000182A0000}"/>
    <cellStyle name="Normal 86 2" xfId="3692" xr:uid="{00000000-0005-0000-0000-0000192A0000}"/>
    <cellStyle name="Normal 86 2 2" xfId="10406" xr:uid="{00000000-0005-0000-0000-00001A2A0000}"/>
    <cellStyle name="Normal 86 2 3" xfId="8811" xr:uid="{00000000-0005-0000-0000-00001B2A0000}"/>
    <cellStyle name="Normal 86 2 4" xfId="12012" xr:uid="{00000000-0005-0000-0000-00001C2A0000}"/>
    <cellStyle name="Normal 86 2 5" xfId="13619" xr:uid="{00000000-0005-0000-0000-00001D2A0000}"/>
    <cellStyle name="Normal 86 3" xfId="3693" xr:uid="{00000000-0005-0000-0000-00001E2A0000}"/>
    <cellStyle name="Normal 86 3 2" xfId="10407" xr:uid="{00000000-0005-0000-0000-00001F2A0000}"/>
    <cellStyle name="Normal 86 3 3" xfId="8812" xr:uid="{00000000-0005-0000-0000-0000202A0000}"/>
    <cellStyle name="Normal 86 3 4" xfId="12013" xr:uid="{00000000-0005-0000-0000-0000212A0000}"/>
    <cellStyle name="Normal 86 3 5" xfId="13620" xr:uid="{00000000-0005-0000-0000-0000222A0000}"/>
    <cellStyle name="Normal 86 4" xfId="3694" xr:uid="{00000000-0005-0000-0000-0000232A0000}"/>
    <cellStyle name="Normal 86 4 2" xfId="10408" xr:uid="{00000000-0005-0000-0000-0000242A0000}"/>
    <cellStyle name="Normal 86 4 3" xfId="8813" xr:uid="{00000000-0005-0000-0000-0000252A0000}"/>
    <cellStyle name="Normal 86 4 4" xfId="12014" xr:uid="{00000000-0005-0000-0000-0000262A0000}"/>
    <cellStyle name="Normal 86 4 5" xfId="13621" xr:uid="{00000000-0005-0000-0000-0000272A0000}"/>
    <cellStyle name="Normal 86 5" xfId="10405" xr:uid="{00000000-0005-0000-0000-0000282A0000}"/>
    <cellStyle name="Normal 86 6" xfId="8810" xr:uid="{00000000-0005-0000-0000-0000292A0000}"/>
    <cellStyle name="Normal 86 7" xfId="12011" xr:uid="{00000000-0005-0000-0000-00002A2A0000}"/>
    <cellStyle name="Normal 86 8" xfId="13618" xr:uid="{00000000-0005-0000-0000-00002B2A0000}"/>
    <cellStyle name="Normal 87" xfId="3695" xr:uid="{00000000-0005-0000-0000-00002C2A0000}"/>
    <cellStyle name="Normal 87 2" xfId="3696" xr:uid="{00000000-0005-0000-0000-00002D2A0000}"/>
    <cellStyle name="Normal 87 2 2" xfId="10410" xr:uid="{00000000-0005-0000-0000-00002E2A0000}"/>
    <cellStyle name="Normal 87 2 3" xfId="8815" xr:uid="{00000000-0005-0000-0000-00002F2A0000}"/>
    <cellStyle name="Normal 87 2 4" xfId="12016" xr:uid="{00000000-0005-0000-0000-0000302A0000}"/>
    <cellStyle name="Normal 87 2 5" xfId="13623" xr:uid="{00000000-0005-0000-0000-0000312A0000}"/>
    <cellStyle name="Normal 87 3" xfId="3697" xr:uid="{00000000-0005-0000-0000-0000322A0000}"/>
    <cellStyle name="Normal 87 3 2" xfId="10411" xr:uid="{00000000-0005-0000-0000-0000332A0000}"/>
    <cellStyle name="Normal 87 3 3" xfId="8816" xr:uid="{00000000-0005-0000-0000-0000342A0000}"/>
    <cellStyle name="Normal 87 3 4" xfId="12017" xr:uid="{00000000-0005-0000-0000-0000352A0000}"/>
    <cellStyle name="Normal 87 3 5" xfId="13624" xr:uid="{00000000-0005-0000-0000-0000362A0000}"/>
    <cellStyle name="Normal 87 4" xfId="3698" xr:uid="{00000000-0005-0000-0000-0000372A0000}"/>
    <cellStyle name="Normal 87 4 2" xfId="10412" xr:uid="{00000000-0005-0000-0000-0000382A0000}"/>
    <cellStyle name="Normal 87 4 3" xfId="8817" xr:uid="{00000000-0005-0000-0000-0000392A0000}"/>
    <cellStyle name="Normal 87 4 4" xfId="12018" xr:uid="{00000000-0005-0000-0000-00003A2A0000}"/>
    <cellStyle name="Normal 87 4 5" xfId="13625" xr:uid="{00000000-0005-0000-0000-00003B2A0000}"/>
    <cellStyle name="Normal 87 5" xfId="10409" xr:uid="{00000000-0005-0000-0000-00003C2A0000}"/>
    <cellStyle name="Normal 87 6" xfId="8814" xr:uid="{00000000-0005-0000-0000-00003D2A0000}"/>
    <cellStyle name="Normal 87 7" xfId="12015" xr:uid="{00000000-0005-0000-0000-00003E2A0000}"/>
    <cellStyle name="Normal 87 8" xfId="13622" xr:uid="{00000000-0005-0000-0000-00003F2A0000}"/>
    <cellStyle name="Normal 88" xfId="3699" xr:uid="{00000000-0005-0000-0000-0000402A0000}"/>
    <cellStyle name="Normal 88 2" xfId="3700" xr:uid="{00000000-0005-0000-0000-0000412A0000}"/>
    <cellStyle name="Normal 88 2 2" xfId="10414" xr:uid="{00000000-0005-0000-0000-0000422A0000}"/>
    <cellStyle name="Normal 88 2 3" xfId="8819" xr:uid="{00000000-0005-0000-0000-0000432A0000}"/>
    <cellStyle name="Normal 88 2 4" xfId="12020" xr:uid="{00000000-0005-0000-0000-0000442A0000}"/>
    <cellStyle name="Normal 88 2 5" xfId="13627" xr:uid="{00000000-0005-0000-0000-0000452A0000}"/>
    <cellStyle name="Normal 88 3" xfId="3701" xr:uid="{00000000-0005-0000-0000-0000462A0000}"/>
    <cellStyle name="Normal 88 3 2" xfId="10415" xr:uid="{00000000-0005-0000-0000-0000472A0000}"/>
    <cellStyle name="Normal 88 3 3" xfId="8820" xr:uid="{00000000-0005-0000-0000-0000482A0000}"/>
    <cellStyle name="Normal 88 3 4" xfId="12021" xr:uid="{00000000-0005-0000-0000-0000492A0000}"/>
    <cellStyle name="Normal 88 3 5" xfId="13628" xr:uid="{00000000-0005-0000-0000-00004A2A0000}"/>
    <cellStyle name="Normal 88 4" xfId="3702" xr:uid="{00000000-0005-0000-0000-00004B2A0000}"/>
    <cellStyle name="Normal 88 4 2" xfId="10416" xr:uid="{00000000-0005-0000-0000-00004C2A0000}"/>
    <cellStyle name="Normal 88 4 3" xfId="8821" xr:uid="{00000000-0005-0000-0000-00004D2A0000}"/>
    <cellStyle name="Normal 88 4 4" xfId="12022" xr:uid="{00000000-0005-0000-0000-00004E2A0000}"/>
    <cellStyle name="Normal 88 4 5" xfId="13629" xr:uid="{00000000-0005-0000-0000-00004F2A0000}"/>
    <cellStyle name="Normal 88 5" xfId="10413" xr:uid="{00000000-0005-0000-0000-0000502A0000}"/>
    <cellStyle name="Normal 88 6" xfId="8818" xr:uid="{00000000-0005-0000-0000-0000512A0000}"/>
    <cellStyle name="Normal 88 7" xfId="12019" xr:uid="{00000000-0005-0000-0000-0000522A0000}"/>
    <cellStyle name="Normal 88 8" xfId="13626" xr:uid="{00000000-0005-0000-0000-0000532A0000}"/>
    <cellStyle name="Normal 89" xfId="3703" xr:uid="{00000000-0005-0000-0000-0000542A0000}"/>
    <cellStyle name="Normal 89 2" xfId="3704" xr:uid="{00000000-0005-0000-0000-0000552A0000}"/>
    <cellStyle name="Normal 89 2 2" xfId="10418" xr:uid="{00000000-0005-0000-0000-0000562A0000}"/>
    <cellStyle name="Normal 89 2 3" xfId="8823" xr:uid="{00000000-0005-0000-0000-0000572A0000}"/>
    <cellStyle name="Normal 89 2 4" xfId="12024" xr:uid="{00000000-0005-0000-0000-0000582A0000}"/>
    <cellStyle name="Normal 89 2 5" xfId="13631" xr:uid="{00000000-0005-0000-0000-0000592A0000}"/>
    <cellStyle name="Normal 89 3" xfId="3705" xr:uid="{00000000-0005-0000-0000-00005A2A0000}"/>
    <cellStyle name="Normal 89 3 2" xfId="10419" xr:uid="{00000000-0005-0000-0000-00005B2A0000}"/>
    <cellStyle name="Normal 89 3 3" xfId="8824" xr:uid="{00000000-0005-0000-0000-00005C2A0000}"/>
    <cellStyle name="Normal 89 3 4" xfId="12025" xr:uid="{00000000-0005-0000-0000-00005D2A0000}"/>
    <cellStyle name="Normal 89 3 5" xfId="13632" xr:uid="{00000000-0005-0000-0000-00005E2A0000}"/>
    <cellStyle name="Normal 89 4" xfId="3706" xr:uid="{00000000-0005-0000-0000-00005F2A0000}"/>
    <cellStyle name="Normal 89 4 2" xfId="10420" xr:uid="{00000000-0005-0000-0000-0000602A0000}"/>
    <cellStyle name="Normal 89 4 3" xfId="8825" xr:uid="{00000000-0005-0000-0000-0000612A0000}"/>
    <cellStyle name="Normal 89 4 4" xfId="12026" xr:uid="{00000000-0005-0000-0000-0000622A0000}"/>
    <cellStyle name="Normal 89 4 5" xfId="13633" xr:uid="{00000000-0005-0000-0000-0000632A0000}"/>
    <cellStyle name="Normal 89 5" xfId="10417" xr:uid="{00000000-0005-0000-0000-0000642A0000}"/>
    <cellStyle name="Normal 89 6" xfId="8822" xr:uid="{00000000-0005-0000-0000-0000652A0000}"/>
    <cellStyle name="Normal 89 7" xfId="12023" xr:uid="{00000000-0005-0000-0000-0000662A0000}"/>
    <cellStyle name="Normal 89 8" xfId="13630" xr:uid="{00000000-0005-0000-0000-0000672A0000}"/>
    <cellStyle name="Normal 9" xfId="116" xr:uid="{00000000-0005-0000-0000-0000682A0000}"/>
    <cellStyle name="Normal 9 10" xfId="3708" xr:uid="{00000000-0005-0000-0000-0000692A0000}"/>
    <cellStyle name="Normal 9 11" xfId="3709" xr:uid="{00000000-0005-0000-0000-00006A2A0000}"/>
    <cellStyle name="Normal 9 12" xfId="3710" xr:uid="{00000000-0005-0000-0000-00006B2A0000}"/>
    <cellStyle name="Normal 9 13" xfId="3711" xr:uid="{00000000-0005-0000-0000-00006C2A0000}"/>
    <cellStyle name="Normal 9 14" xfId="3712" xr:uid="{00000000-0005-0000-0000-00006D2A0000}"/>
    <cellStyle name="Normal 9 15" xfId="3713" xr:uid="{00000000-0005-0000-0000-00006E2A0000}"/>
    <cellStyle name="Normal 9 16" xfId="3714" xr:uid="{00000000-0005-0000-0000-00006F2A0000}"/>
    <cellStyle name="Normal 9 17" xfId="3715" xr:uid="{00000000-0005-0000-0000-0000702A0000}"/>
    <cellStyle name="Normal 9 18" xfId="3716" xr:uid="{00000000-0005-0000-0000-0000712A0000}"/>
    <cellStyle name="Normal 9 19" xfId="3717" xr:uid="{00000000-0005-0000-0000-0000722A0000}"/>
    <cellStyle name="Normal 9 2" xfId="3718" xr:uid="{00000000-0005-0000-0000-0000732A0000}"/>
    <cellStyle name="Normal 9 2 10" xfId="3719" xr:uid="{00000000-0005-0000-0000-0000742A0000}"/>
    <cellStyle name="Normal 9 2 11" xfId="3720" xr:uid="{00000000-0005-0000-0000-0000752A0000}"/>
    <cellStyle name="Normal 9 2 12" xfId="3721" xr:uid="{00000000-0005-0000-0000-0000762A0000}"/>
    <cellStyle name="Normal 9 2 13" xfId="3722" xr:uid="{00000000-0005-0000-0000-0000772A0000}"/>
    <cellStyle name="Normal 9 2 14" xfId="3723" xr:uid="{00000000-0005-0000-0000-0000782A0000}"/>
    <cellStyle name="Normal 9 2 15" xfId="3724" xr:uid="{00000000-0005-0000-0000-0000792A0000}"/>
    <cellStyle name="Normal 9 2 16" xfId="3725" xr:uid="{00000000-0005-0000-0000-00007A2A0000}"/>
    <cellStyle name="Normal 9 2 17" xfId="3726" xr:uid="{00000000-0005-0000-0000-00007B2A0000}"/>
    <cellStyle name="Normal 9 2 18" xfId="3727" xr:uid="{00000000-0005-0000-0000-00007C2A0000}"/>
    <cellStyle name="Normal 9 2 19" xfId="3728" xr:uid="{00000000-0005-0000-0000-00007D2A0000}"/>
    <cellStyle name="Normal 9 2 2" xfId="3729" xr:uid="{00000000-0005-0000-0000-00007E2A0000}"/>
    <cellStyle name="Normal 9 2 2 2" xfId="3730" xr:uid="{00000000-0005-0000-0000-00007F2A0000}"/>
    <cellStyle name="Normal 9 2 2 3" xfId="10422" xr:uid="{00000000-0005-0000-0000-0000802A0000}"/>
    <cellStyle name="Normal 9 2 2 4" xfId="8827" xr:uid="{00000000-0005-0000-0000-0000812A0000}"/>
    <cellStyle name="Normal 9 2 2 5" xfId="12028" xr:uid="{00000000-0005-0000-0000-0000822A0000}"/>
    <cellStyle name="Normal 9 2 2 6" xfId="13635" xr:uid="{00000000-0005-0000-0000-0000832A0000}"/>
    <cellStyle name="Normal 9 2 20" xfId="3731" xr:uid="{00000000-0005-0000-0000-0000842A0000}"/>
    <cellStyle name="Normal 9 2 21" xfId="3732" xr:uid="{00000000-0005-0000-0000-0000852A0000}"/>
    <cellStyle name="Normal 9 2 22" xfId="3733" xr:uid="{00000000-0005-0000-0000-0000862A0000}"/>
    <cellStyle name="Normal 9 2 23" xfId="3734" xr:uid="{00000000-0005-0000-0000-0000872A0000}"/>
    <cellStyle name="Normal 9 2 24" xfId="3735" xr:uid="{00000000-0005-0000-0000-0000882A0000}"/>
    <cellStyle name="Normal 9 2 25" xfId="3736" xr:uid="{00000000-0005-0000-0000-0000892A0000}"/>
    <cellStyle name="Normal 9 2 26" xfId="3737" xr:uid="{00000000-0005-0000-0000-00008A2A0000}"/>
    <cellStyle name="Normal 9 2 27" xfId="3738" xr:uid="{00000000-0005-0000-0000-00008B2A0000}"/>
    <cellStyle name="Normal 9 2 28" xfId="3739" xr:uid="{00000000-0005-0000-0000-00008C2A0000}"/>
    <cellStyle name="Normal 9 2 29" xfId="3740" xr:uid="{00000000-0005-0000-0000-00008D2A0000}"/>
    <cellStyle name="Normal 9 2 3" xfId="3741" xr:uid="{00000000-0005-0000-0000-00008E2A0000}"/>
    <cellStyle name="Normal 9 2 30" xfId="3742" xr:uid="{00000000-0005-0000-0000-00008F2A0000}"/>
    <cellStyle name="Normal 9 2 31" xfId="3743" xr:uid="{00000000-0005-0000-0000-0000902A0000}"/>
    <cellStyle name="Normal 9 2 32" xfId="3744" xr:uid="{00000000-0005-0000-0000-0000912A0000}"/>
    <cellStyle name="Normal 9 2 33" xfId="3745" xr:uid="{00000000-0005-0000-0000-0000922A0000}"/>
    <cellStyle name="Normal 9 2 34" xfId="3746" xr:uid="{00000000-0005-0000-0000-0000932A0000}"/>
    <cellStyle name="Normal 9 2 35" xfId="3747" xr:uid="{00000000-0005-0000-0000-0000942A0000}"/>
    <cellStyle name="Normal 9 2 36" xfId="3748" xr:uid="{00000000-0005-0000-0000-0000952A0000}"/>
    <cellStyle name="Normal 9 2 37" xfId="3749" xr:uid="{00000000-0005-0000-0000-0000962A0000}"/>
    <cellStyle name="Normal 9 2 38" xfId="3750" xr:uid="{00000000-0005-0000-0000-0000972A0000}"/>
    <cellStyle name="Normal 9 2 39" xfId="3751" xr:uid="{00000000-0005-0000-0000-0000982A0000}"/>
    <cellStyle name="Normal 9 2 4" xfId="3752" xr:uid="{00000000-0005-0000-0000-0000992A0000}"/>
    <cellStyle name="Normal 9 2 40" xfId="3753" xr:uid="{00000000-0005-0000-0000-00009A2A0000}"/>
    <cellStyle name="Normal 9 2 41" xfId="3754" xr:uid="{00000000-0005-0000-0000-00009B2A0000}"/>
    <cellStyle name="Normal 9 2 42" xfId="3755" xr:uid="{00000000-0005-0000-0000-00009C2A0000}"/>
    <cellStyle name="Normal 9 2 43" xfId="7076" xr:uid="{00000000-0005-0000-0000-00009D2A0000}"/>
    <cellStyle name="Normal 9 2 43 2" xfId="10421" xr:uid="{00000000-0005-0000-0000-00009E2A0000}"/>
    <cellStyle name="Normal 9 2 44" xfId="8826" xr:uid="{00000000-0005-0000-0000-00009F2A0000}"/>
    <cellStyle name="Normal 9 2 45" xfId="12027" xr:uid="{00000000-0005-0000-0000-0000A02A0000}"/>
    <cellStyle name="Normal 9 2 46" xfId="13634" xr:uid="{00000000-0005-0000-0000-0000A12A0000}"/>
    <cellStyle name="Normal 9 2 5" xfId="3756" xr:uid="{00000000-0005-0000-0000-0000A22A0000}"/>
    <cellStyle name="Normal 9 2 6" xfId="3757" xr:uid="{00000000-0005-0000-0000-0000A32A0000}"/>
    <cellStyle name="Normal 9 2 7" xfId="3758" xr:uid="{00000000-0005-0000-0000-0000A42A0000}"/>
    <cellStyle name="Normal 9 2 8" xfId="3759" xr:uid="{00000000-0005-0000-0000-0000A52A0000}"/>
    <cellStyle name="Normal 9 2 9" xfId="3760" xr:uid="{00000000-0005-0000-0000-0000A62A0000}"/>
    <cellStyle name="Normal 9 20" xfId="3761" xr:uid="{00000000-0005-0000-0000-0000A72A0000}"/>
    <cellStyle name="Normal 9 21" xfId="3762" xr:uid="{00000000-0005-0000-0000-0000A82A0000}"/>
    <cellStyle name="Normal 9 22" xfId="3763" xr:uid="{00000000-0005-0000-0000-0000A92A0000}"/>
    <cellStyle name="Normal 9 23" xfId="3764" xr:uid="{00000000-0005-0000-0000-0000AA2A0000}"/>
    <cellStyle name="Normal 9 24" xfId="3765" xr:uid="{00000000-0005-0000-0000-0000AB2A0000}"/>
    <cellStyle name="Normal 9 25" xfId="3766" xr:uid="{00000000-0005-0000-0000-0000AC2A0000}"/>
    <cellStyle name="Normal 9 26" xfId="3767" xr:uid="{00000000-0005-0000-0000-0000AD2A0000}"/>
    <cellStyle name="Normal 9 27" xfId="3768" xr:uid="{00000000-0005-0000-0000-0000AE2A0000}"/>
    <cellStyle name="Normal 9 28" xfId="3769" xr:uid="{00000000-0005-0000-0000-0000AF2A0000}"/>
    <cellStyle name="Normal 9 29" xfId="3770" xr:uid="{00000000-0005-0000-0000-0000B02A0000}"/>
    <cellStyle name="Normal 9 3" xfId="3771" xr:uid="{00000000-0005-0000-0000-0000B12A0000}"/>
    <cellStyle name="Normal 9 3 2" xfId="3772" xr:uid="{00000000-0005-0000-0000-0000B22A0000}"/>
    <cellStyle name="Normal 9 3 3" xfId="7077" xr:uid="{00000000-0005-0000-0000-0000B32A0000}"/>
    <cellStyle name="Normal 9 30" xfId="3773" xr:uid="{00000000-0005-0000-0000-0000B42A0000}"/>
    <cellStyle name="Normal 9 31" xfId="3774" xr:uid="{00000000-0005-0000-0000-0000B52A0000}"/>
    <cellStyle name="Normal 9 32" xfId="3775" xr:uid="{00000000-0005-0000-0000-0000B62A0000}"/>
    <cellStyle name="Normal 9 33" xfId="3776" xr:uid="{00000000-0005-0000-0000-0000B72A0000}"/>
    <cellStyle name="Normal 9 34" xfId="3777" xr:uid="{00000000-0005-0000-0000-0000B82A0000}"/>
    <cellStyle name="Normal 9 35" xfId="3778" xr:uid="{00000000-0005-0000-0000-0000B92A0000}"/>
    <cellStyle name="Normal 9 36" xfId="3779" xr:uid="{00000000-0005-0000-0000-0000BA2A0000}"/>
    <cellStyle name="Normal 9 37" xfId="3780" xr:uid="{00000000-0005-0000-0000-0000BB2A0000}"/>
    <cellStyle name="Normal 9 38" xfId="3781" xr:uid="{00000000-0005-0000-0000-0000BC2A0000}"/>
    <cellStyle name="Normal 9 39" xfId="3782" xr:uid="{00000000-0005-0000-0000-0000BD2A0000}"/>
    <cellStyle name="Normal 9 4" xfId="3783" xr:uid="{00000000-0005-0000-0000-0000BE2A0000}"/>
    <cellStyle name="Normal 9 4 2" xfId="3784" xr:uid="{00000000-0005-0000-0000-0000BF2A0000}"/>
    <cellStyle name="Normal 9 4 3" xfId="7078" xr:uid="{00000000-0005-0000-0000-0000C02A0000}"/>
    <cellStyle name="Normal 9 40" xfId="3785" xr:uid="{00000000-0005-0000-0000-0000C12A0000}"/>
    <cellStyle name="Normal 9 41" xfId="3786" xr:uid="{00000000-0005-0000-0000-0000C22A0000}"/>
    <cellStyle name="Normal 9 42" xfId="3707" xr:uid="{00000000-0005-0000-0000-0000C32A0000}"/>
    <cellStyle name="Normal 9 42 2" xfId="10570" xr:uid="{00000000-0005-0000-0000-0000C42A0000}"/>
    <cellStyle name="Normal 9 43" xfId="5077" xr:uid="{00000000-0005-0000-0000-0000C52A0000}"/>
    <cellStyle name="Normal 9 43 2" xfId="7075" xr:uid="{00000000-0005-0000-0000-0000C62A0000}"/>
    <cellStyle name="Normal 9 5" xfId="3787" xr:uid="{00000000-0005-0000-0000-0000C72A0000}"/>
    <cellStyle name="Normal 9 5 2" xfId="7079" xr:uid="{00000000-0005-0000-0000-0000C82A0000}"/>
    <cellStyle name="Normal 9 6" xfId="3788" xr:uid="{00000000-0005-0000-0000-0000C92A0000}"/>
    <cellStyle name="Normal 9 6 2" xfId="7080" xr:uid="{00000000-0005-0000-0000-0000CA2A0000}"/>
    <cellStyle name="Normal 9 7" xfId="3789" xr:uid="{00000000-0005-0000-0000-0000CB2A0000}"/>
    <cellStyle name="Normal 9 8" xfId="3790" xr:uid="{00000000-0005-0000-0000-0000CC2A0000}"/>
    <cellStyle name="Normal 9 9" xfId="3791" xr:uid="{00000000-0005-0000-0000-0000CD2A0000}"/>
    <cellStyle name="Normal 90" xfId="3792" xr:uid="{00000000-0005-0000-0000-0000CE2A0000}"/>
    <cellStyle name="Normal 90 2" xfId="3793" xr:uid="{00000000-0005-0000-0000-0000CF2A0000}"/>
    <cellStyle name="Normal 90 2 2" xfId="10424" xr:uid="{00000000-0005-0000-0000-0000D02A0000}"/>
    <cellStyle name="Normal 90 2 3" xfId="8829" xr:uid="{00000000-0005-0000-0000-0000D12A0000}"/>
    <cellStyle name="Normal 90 2 4" xfId="12030" xr:uid="{00000000-0005-0000-0000-0000D22A0000}"/>
    <cellStyle name="Normal 90 2 5" xfId="13637" xr:uid="{00000000-0005-0000-0000-0000D32A0000}"/>
    <cellStyle name="Normal 90 3" xfId="3794" xr:uid="{00000000-0005-0000-0000-0000D42A0000}"/>
    <cellStyle name="Normal 90 3 2" xfId="10425" xr:uid="{00000000-0005-0000-0000-0000D52A0000}"/>
    <cellStyle name="Normal 90 3 3" xfId="8830" xr:uid="{00000000-0005-0000-0000-0000D62A0000}"/>
    <cellStyle name="Normal 90 3 4" xfId="12031" xr:uid="{00000000-0005-0000-0000-0000D72A0000}"/>
    <cellStyle name="Normal 90 3 5" xfId="13638" xr:uid="{00000000-0005-0000-0000-0000D82A0000}"/>
    <cellStyle name="Normal 90 4" xfId="3795" xr:uid="{00000000-0005-0000-0000-0000D92A0000}"/>
    <cellStyle name="Normal 90 4 2" xfId="10426" xr:uid="{00000000-0005-0000-0000-0000DA2A0000}"/>
    <cellStyle name="Normal 90 4 3" xfId="8831" xr:uid="{00000000-0005-0000-0000-0000DB2A0000}"/>
    <cellStyle name="Normal 90 4 4" xfId="12032" xr:uid="{00000000-0005-0000-0000-0000DC2A0000}"/>
    <cellStyle name="Normal 90 4 5" xfId="13639" xr:uid="{00000000-0005-0000-0000-0000DD2A0000}"/>
    <cellStyle name="Normal 90 5" xfId="10423" xr:uid="{00000000-0005-0000-0000-0000DE2A0000}"/>
    <cellStyle name="Normal 90 6" xfId="8828" xr:uid="{00000000-0005-0000-0000-0000DF2A0000}"/>
    <cellStyle name="Normal 90 7" xfId="12029" xr:uid="{00000000-0005-0000-0000-0000E02A0000}"/>
    <cellStyle name="Normal 90 8" xfId="13636" xr:uid="{00000000-0005-0000-0000-0000E12A0000}"/>
    <cellStyle name="Normal 91" xfId="3796" xr:uid="{00000000-0005-0000-0000-0000E22A0000}"/>
    <cellStyle name="Normal 91 2" xfId="3797" xr:uid="{00000000-0005-0000-0000-0000E32A0000}"/>
    <cellStyle name="Normal 91 2 2" xfId="10428" xr:uid="{00000000-0005-0000-0000-0000E42A0000}"/>
    <cellStyle name="Normal 91 2 3" xfId="8833" xr:uid="{00000000-0005-0000-0000-0000E52A0000}"/>
    <cellStyle name="Normal 91 2 4" xfId="12034" xr:uid="{00000000-0005-0000-0000-0000E62A0000}"/>
    <cellStyle name="Normal 91 2 5" xfId="13641" xr:uid="{00000000-0005-0000-0000-0000E72A0000}"/>
    <cellStyle name="Normal 91 3" xfId="3798" xr:uid="{00000000-0005-0000-0000-0000E82A0000}"/>
    <cellStyle name="Normal 91 3 2" xfId="10429" xr:uid="{00000000-0005-0000-0000-0000E92A0000}"/>
    <cellStyle name="Normal 91 3 3" xfId="8834" xr:uid="{00000000-0005-0000-0000-0000EA2A0000}"/>
    <cellStyle name="Normal 91 3 4" xfId="12035" xr:uid="{00000000-0005-0000-0000-0000EB2A0000}"/>
    <cellStyle name="Normal 91 3 5" xfId="13642" xr:uid="{00000000-0005-0000-0000-0000EC2A0000}"/>
    <cellStyle name="Normal 91 4" xfId="3799" xr:uid="{00000000-0005-0000-0000-0000ED2A0000}"/>
    <cellStyle name="Normal 91 4 2" xfId="10430" xr:uid="{00000000-0005-0000-0000-0000EE2A0000}"/>
    <cellStyle name="Normal 91 4 3" xfId="8835" xr:uid="{00000000-0005-0000-0000-0000EF2A0000}"/>
    <cellStyle name="Normal 91 4 4" xfId="12036" xr:uid="{00000000-0005-0000-0000-0000F02A0000}"/>
    <cellStyle name="Normal 91 4 5" xfId="13643" xr:uid="{00000000-0005-0000-0000-0000F12A0000}"/>
    <cellStyle name="Normal 91 5" xfId="10427" xr:uid="{00000000-0005-0000-0000-0000F22A0000}"/>
    <cellStyle name="Normal 91 6" xfId="8832" xr:uid="{00000000-0005-0000-0000-0000F32A0000}"/>
    <cellStyle name="Normal 91 7" xfId="12033" xr:uid="{00000000-0005-0000-0000-0000F42A0000}"/>
    <cellStyle name="Normal 91 8" xfId="13640" xr:uid="{00000000-0005-0000-0000-0000F52A0000}"/>
    <cellStyle name="Normal 92" xfId="3800" xr:uid="{00000000-0005-0000-0000-0000F62A0000}"/>
    <cellStyle name="Normal 92 2" xfId="3801" xr:uid="{00000000-0005-0000-0000-0000F72A0000}"/>
    <cellStyle name="Normal 92 2 2" xfId="10432" xr:uid="{00000000-0005-0000-0000-0000F82A0000}"/>
    <cellStyle name="Normal 92 2 3" xfId="8837" xr:uid="{00000000-0005-0000-0000-0000F92A0000}"/>
    <cellStyle name="Normal 92 2 4" xfId="12038" xr:uid="{00000000-0005-0000-0000-0000FA2A0000}"/>
    <cellStyle name="Normal 92 2 5" xfId="13645" xr:uid="{00000000-0005-0000-0000-0000FB2A0000}"/>
    <cellStyle name="Normal 92 3" xfId="3802" xr:uid="{00000000-0005-0000-0000-0000FC2A0000}"/>
    <cellStyle name="Normal 92 3 2" xfId="10433" xr:uid="{00000000-0005-0000-0000-0000FD2A0000}"/>
    <cellStyle name="Normal 92 3 3" xfId="8838" xr:uid="{00000000-0005-0000-0000-0000FE2A0000}"/>
    <cellStyle name="Normal 92 3 4" xfId="12039" xr:uid="{00000000-0005-0000-0000-0000FF2A0000}"/>
    <cellStyle name="Normal 92 3 5" xfId="13646" xr:uid="{00000000-0005-0000-0000-0000002B0000}"/>
    <cellStyle name="Normal 92 4" xfId="3803" xr:uid="{00000000-0005-0000-0000-0000012B0000}"/>
    <cellStyle name="Normal 92 4 2" xfId="10434" xr:uid="{00000000-0005-0000-0000-0000022B0000}"/>
    <cellStyle name="Normal 92 4 3" xfId="8839" xr:uid="{00000000-0005-0000-0000-0000032B0000}"/>
    <cellStyle name="Normal 92 4 4" xfId="12040" xr:uid="{00000000-0005-0000-0000-0000042B0000}"/>
    <cellStyle name="Normal 92 4 5" xfId="13647" xr:uid="{00000000-0005-0000-0000-0000052B0000}"/>
    <cellStyle name="Normal 92 5" xfId="10431" xr:uid="{00000000-0005-0000-0000-0000062B0000}"/>
    <cellStyle name="Normal 92 6" xfId="8836" xr:uid="{00000000-0005-0000-0000-0000072B0000}"/>
    <cellStyle name="Normal 92 7" xfId="12037" xr:uid="{00000000-0005-0000-0000-0000082B0000}"/>
    <cellStyle name="Normal 92 8" xfId="13644" xr:uid="{00000000-0005-0000-0000-0000092B0000}"/>
    <cellStyle name="Normal 93" xfId="3804" xr:uid="{00000000-0005-0000-0000-00000A2B0000}"/>
    <cellStyle name="Normal 93 2" xfId="3805" xr:uid="{00000000-0005-0000-0000-00000B2B0000}"/>
    <cellStyle name="Normal 93 2 2" xfId="10436" xr:uid="{00000000-0005-0000-0000-00000C2B0000}"/>
    <cellStyle name="Normal 93 2 3" xfId="8841" xr:uid="{00000000-0005-0000-0000-00000D2B0000}"/>
    <cellStyle name="Normal 93 2 4" xfId="12042" xr:uid="{00000000-0005-0000-0000-00000E2B0000}"/>
    <cellStyle name="Normal 93 2 5" xfId="13649" xr:uid="{00000000-0005-0000-0000-00000F2B0000}"/>
    <cellStyle name="Normal 93 3" xfId="3806" xr:uid="{00000000-0005-0000-0000-0000102B0000}"/>
    <cellStyle name="Normal 93 3 2" xfId="10437" xr:uid="{00000000-0005-0000-0000-0000112B0000}"/>
    <cellStyle name="Normal 93 3 3" xfId="8842" xr:uid="{00000000-0005-0000-0000-0000122B0000}"/>
    <cellStyle name="Normal 93 3 4" xfId="12043" xr:uid="{00000000-0005-0000-0000-0000132B0000}"/>
    <cellStyle name="Normal 93 3 5" xfId="13650" xr:uid="{00000000-0005-0000-0000-0000142B0000}"/>
    <cellStyle name="Normal 93 4" xfId="3807" xr:uid="{00000000-0005-0000-0000-0000152B0000}"/>
    <cellStyle name="Normal 93 4 2" xfId="10438" xr:uid="{00000000-0005-0000-0000-0000162B0000}"/>
    <cellStyle name="Normal 93 4 3" xfId="8843" xr:uid="{00000000-0005-0000-0000-0000172B0000}"/>
    <cellStyle name="Normal 93 4 4" xfId="12044" xr:uid="{00000000-0005-0000-0000-0000182B0000}"/>
    <cellStyle name="Normal 93 4 5" xfId="13651" xr:uid="{00000000-0005-0000-0000-0000192B0000}"/>
    <cellStyle name="Normal 93 5" xfId="10435" xr:uid="{00000000-0005-0000-0000-00001A2B0000}"/>
    <cellStyle name="Normal 93 6" xfId="8840" xr:uid="{00000000-0005-0000-0000-00001B2B0000}"/>
    <cellStyle name="Normal 93 7" xfId="12041" xr:uid="{00000000-0005-0000-0000-00001C2B0000}"/>
    <cellStyle name="Normal 93 8" xfId="13648" xr:uid="{00000000-0005-0000-0000-00001D2B0000}"/>
    <cellStyle name="Normal 94" xfId="3808" xr:uid="{00000000-0005-0000-0000-00001E2B0000}"/>
    <cellStyle name="Normal 94 2" xfId="15515" xr:uid="{BF8DA9DC-8EEF-4A6D-B0AE-7E30503D547B}"/>
    <cellStyle name="Normal 95" xfId="3809" xr:uid="{00000000-0005-0000-0000-00001F2B0000}"/>
    <cellStyle name="Normal 95 2" xfId="3810" xr:uid="{00000000-0005-0000-0000-0000202B0000}"/>
    <cellStyle name="Normal 95 2 2" xfId="3811" xr:uid="{00000000-0005-0000-0000-0000212B0000}"/>
    <cellStyle name="Normal 95 2 2 2" xfId="3812" xr:uid="{00000000-0005-0000-0000-0000222B0000}"/>
    <cellStyle name="Normal 95 2 2 3" xfId="3813" xr:uid="{00000000-0005-0000-0000-0000232B0000}"/>
    <cellStyle name="Normal 95 2 2 4" xfId="3814" xr:uid="{00000000-0005-0000-0000-0000242B0000}"/>
    <cellStyle name="Normal 95 2 3" xfId="3815" xr:uid="{00000000-0005-0000-0000-0000252B0000}"/>
    <cellStyle name="Normal 95 2 4" xfId="3816" xr:uid="{00000000-0005-0000-0000-0000262B0000}"/>
    <cellStyle name="Normal 95 3" xfId="3817" xr:uid="{00000000-0005-0000-0000-0000272B0000}"/>
    <cellStyle name="Normal 95 4" xfId="3818" xr:uid="{00000000-0005-0000-0000-0000282B0000}"/>
    <cellStyle name="Normal 95 5" xfId="3819" xr:uid="{00000000-0005-0000-0000-0000292B0000}"/>
    <cellStyle name="Normal 95 6" xfId="3820" xr:uid="{00000000-0005-0000-0000-00002A2B0000}"/>
    <cellStyle name="Normal 95 7" xfId="3821" xr:uid="{00000000-0005-0000-0000-00002B2B0000}"/>
    <cellStyle name="Normal 95 8" xfId="15206" xr:uid="{A8361446-DEA0-4548-B1DC-CCC53F9E6F97}"/>
    <cellStyle name="Normal 96" xfId="3822" xr:uid="{00000000-0005-0000-0000-00002C2B0000}"/>
    <cellStyle name="Normal 96 2" xfId="3823" xr:uid="{00000000-0005-0000-0000-00002D2B0000}"/>
    <cellStyle name="Normal 96 2 2" xfId="10440" xr:uid="{00000000-0005-0000-0000-00002E2B0000}"/>
    <cellStyle name="Normal 96 2 3" xfId="8845" xr:uid="{00000000-0005-0000-0000-00002F2B0000}"/>
    <cellStyle name="Normal 96 2 4" xfId="12046" xr:uid="{00000000-0005-0000-0000-0000302B0000}"/>
    <cellStyle name="Normal 96 2 5" xfId="13653" xr:uid="{00000000-0005-0000-0000-0000312B0000}"/>
    <cellStyle name="Normal 96 3" xfId="3824" xr:uid="{00000000-0005-0000-0000-0000322B0000}"/>
    <cellStyle name="Normal 96 3 2" xfId="10441" xr:uid="{00000000-0005-0000-0000-0000332B0000}"/>
    <cellStyle name="Normal 96 3 3" xfId="8846" xr:uid="{00000000-0005-0000-0000-0000342B0000}"/>
    <cellStyle name="Normal 96 3 4" xfId="12047" xr:uid="{00000000-0005-0000-0000-0000352B0000}"/>
    <cellStyle name="Normal 96 3 5" xfId="13654" xr:uid="{00000000-0005-0000-0000-0000362B0000}"/>
    <cellStyle name="Normal 96 4" xfId="3825" xr:uid="{00000000-0005-0000-0000-0000372B0000}"/>
    <cellStyle name="Normal 96 4 2" xfId="10442" xr:uid="{00000000-0005-0000-0000-0000382B0000}"/>
    <cellStyle name="Normal 96 4 3" xfId="8847" xr:uid="{00000000-0005-0000-0000-0000392B0000}"/>
    <cellStyle name="Normal 96 4 4" xfId="12048" xr:uid="{00000000-0005-0000-0000-00003A2B0000}"/>
    <cellStyle name="Normal 96 4 5" xfId="13655" xr:uid="{00000000-0005-0000-0000-00003B2B0000}"/>
    <cellStyle name="Normal 96 5" xfId="10439" xr:uid="{00000000-0005-0000-0000-00003C2B0000}"/>
    <cellStyle name="Normal 96 6" xfId="8844" xr:uid="{00000000-0005-0000-0000-00003D2B0000}"/>
    <cellStyle name="Normal 96 7" xfId="12045" xr:uid="{00000000-0005-0000-0000-00003E2B0000}"/>
    <cellStyle name="Normal 96 8" xfId="13652" xr:uid="{00000000-0005-0000-0000-00003F2B0000}"/>
    <cellStyle name="Normal 97" xfId="3826" xr:uid="{00000000-0005-0000-0000-0000402B0000}"/>
    <cellStyle name="Normal 97 2" xfId="3827" xr:uid="{00000000-0005-0000-0000-0000412B0000}"/>
    <cellStyle name="Normal 97 2 2" xfId="10444" xr:uid="{00000000-0005-0000-0000-0000422B0000}"/>
    <cellStyle name="Normal 97 2 3" xfId="8849" xr:uid="{00000000-0005-0000-0000-0000432B0000}"/>
    <cellStyle name="Normal 97 2 4" xfId="12050" xr:uid="{00000000-0005-0000-0000-0000442B0000}"/>
    <cellStyle name="Normal 97 2 5" xfId="13657" xr:uid="{00000000-0005-0000-0000-0000452B0000}"/>
    <cellStyle name="Normal 97 3" xfId="3828" xr:uid="{00000000-0005-0000-0000-0000462B0000}"/>
    <cellStyle name="Normal 97 3 2" xfId="10445" xr:uid="{00000000-0005-0000-0000-0000472B0000}"/>
    <cellStyle name="Normal 97 3 3" xfId="8850" xr:uid="{00000000-0005-0000-0000-0000482B0000}"/>
    <cellStyle name="Normal 97 3 4" xfId="12051" xr:uid="{00000000-0005-0000-0000-0000492B0000}"/>
    <cellStyle name="Normal 97 3 5" xfId="13658" xr:uid="{00000000-0005-0000-0000-00004A2B0000}"/>
    <cellStyle name="Normal 97 4" xfId="3829" xr:uid="{00000000-0005-0000-0000-00004B2B0000}"/>
    <cellStyle name="Normal 97 4 2" xfId="10446" xr:uid="{00000000-0005-0000-0000-00004C2B0000}"/>
    <cellStyle name="Normal 97 4 3" xfId="8851" xr:uid="{00000000-0005-0000-0000-00004D2B0000}"/>
    <cellStyle name="Normal 97 4 4" xfId="12052" xr:uid="{00000000-0005-0000-0000-00004E2B0000}"/>
    <cellStyle name="Normal 97 4 5" xfId="13659" xr:uid="{00000000-0005-0000-0000-00004F2B0000}"/>
    <cellStyle name="Normal 97 5" xfId="10443" xr:uid="{00000000-0005-0000-0000-0000502B0000}"/>
    <cellStyle name="Normal 97 6" xfId="8848" xr:uid="{00000000-0005-0000-0000-0000512B0000}"/>
    <cellStyle name="Normal 97 7" xfId="12049" xr:uid="{00000000-0005-0000-0000-0000522B0000}"/>
    <cellStyle name="Normal 97 8" xfId="13656" xr:uid="{00000000-0005-0000-0000-0000532B0000}"/>
    <cellStyle name="Normal 98" xfId="3830" xr:uid="{00000000-0005-0000-0000-0000542B0000}"/>
    <cellStyle name="Normal 98 2" xfId="3831" xr:uid="{00000000-0005-0000-0000-0000552B0000}"/>
    <cellStyle name="Normal 98 2 2" xfId="10448" xr:uid="{00000000-0005-0000-0000-0000562B0000}"/>
    <cellStyle name="Normal 98 2 3" xfId="8853" xr:uid="{00000000-0005-0000-0000-0000572B0000}"/>
    <cellStyle name="Normal 98 2 4" xfId="12054" xr:uid="{00000000-0005-0000-0000-0000582B0000}"/>
    <cellStyle name="Normal 98 2 5" xfId="13661" xr:uid="{00000000-0005-0000-0000-0000592B0000}"/>
    <cellStyle name="Normal 98 3" xfId="3832" xr:uid="{00000000-0005-0000-0000-00005A2B0000}"/>
    <cellStyle name="Normal 98 3 2" xfId="10449" xr:uid="{00000000-0005-0000-0000-00005B2B0000}"/>
    <cellStyle name="Normal 98 3 3" xfId="8854" xr:uid="{00000000-0005-0000-0000-00005C2B0000}"/>
    <cellStyle name="Normal 98 3 4" xfId="12055" xr:uid="{00000000-0005-0000-0000-00005D2B0000}"/>
    <cellStyle name="Normal 98 3 5" xfId="13662" xr:uid="{00000000-0005-0000-0000-00005E2B0000}"/>
    <cellStyle name="Normal 98 4" xfId="3833" xr:uid="{00000000-0005-0000-0000-00005F2B0000}"/>
    <cellStyle name="Normal 98 4 2" xfId="10450" xr:uid="{00000000-0005-0000-0000-0000602B0000}"/>
    <cellStyle name="Normal 98 4 3" xfId="8855" xr:uid="{00000000-0005-0000-0000-0000612B0000}"/>
    <cellStyle name="Normal 98 4 4" xfId="12056" xr:uid="{00000000-0005-0000-0000-0000622B0000}"/>
    <cellStyle name="Normal 98 4 5" xfId="13663" xr:uid="{00000000-0005-0000-0000-0000632B0000}"/>
    <cellStyle name="Normal 98 5" xfId="10447" xr:uid="{00000000-0005-0000-0000-0000642B0000}"/>
    <cellStyle name="Normal 98 6" xfId="8852" xr:uid="{00000000-0005-0000-0000-0000652B0000}"/>
    <cellStyle name="Normal 98 7" xfId="12053" xr:uid="{00000000-0005-0000-0000-0000662B0000}"/>
    <cellStyle name="Normal 98 8" xfId="13660" xr:uid="{00000000-0005-0000-0000-0000672B0000}"/>
    <cellStyle name="Normal 99" xfId="3834" xr:uid="{00000000-0005-0000-0000-0000682B0000}"/>
    <cellStyle name="Normal 99 2" xfId="3835" xr:uid="{00000000-0005-0000-0000-0000692B0000}"/>
    <cellStyle name="Normal 99 2 2" xfId="10452" xr:uid="{00000000-0005-0000-0000-00006A2B0000}"/>
    <cellStyle name="Normal 99 2 3" xfId="8857" xr:uid="{00000000-0005-0000-0000-00006B2B0000}"/>
    <cellStyle name="Normal 99 2 4" xfId="12058" xr:uid="{00000000-0005-0000-0000-00006C2B0000}"/>
    <cellStyle name="Normal 99 2 5" xfId="13665" xr:uid="{00000000-0005-0000-0000-00006D2B0000}"/>
    <cellStyle name="Normal 99 3" xfId="3836" xr:uid="{00000000-0005-0000-0000-00006E2B0000}"/>
    <cellStyle name="Normal 99 3 2" xfId="10453" xr:uid="{00000000-0005-0000-0000-00006F2B0000}"/>
    <cellStyle name="Normal 99 3 3" xfId="8858" xr:uid="{00000000-0005-0000-0000-0000702B0000}"/>
    <cellStyle name="Normal 99 3 4" xfId="12059" xr:uid="{00000000-0005-0000-0000-0000712B0000}"/>
    <cellStyle name="Normal 99 3 5" xfId="13666" xr:uid="{00000000-0005-0000-0000-0000722B0000}"/>
    <cellStyle name="Normal 99 4" xfId="3837" xr:uid="{00000000-0005-0000-0000-0000732B0000}"/>
    <cellStyle name="Normal 99 4 2" xfId="10454" xr:uid="{00000000-0005-0000-0000-0000742B0000}"/>
    <cellStyle name="Normal 99 4 3" xfId="8859" xr:uid="{00000000-0005-0000-0000-0000752B0000}"/>
    <cellStyle name="Normal 99 4 4" xfId="12060" xr:uid="{00000000-0005-0000-0000-0000762B0000}"/>
    <cellStyle name="Normal 99 4 5" xfId="13667" xr:uid="{00000000-0005-0000-0000-0000772B0000}"/>
    <cellStyle name="Normal 99 5" xfId="10451" xr:uid="{00000000-0005-0000-0000-0000782B0000}"/>
    <cellStyle name="Normal 99 6" xfId="8856" xr:uid="{00000000-0005-0000-0000-0000792B0000}"/>
    <cellStyle name="Normal 99 7" xfId="12057" xr:uid="{00000000-0005-0000-0000-00007A2B0000}"/>
    <cellStyle name="Normal 99 8" xfId="13664" xr:uid="{00000000-0005-0000-0000-00007B2B0000}"/>
    <cellStyle name="Normal Bold" xfId="3838" xr:uid="{00000000-0005-0000-0000-00007C2B0000}"/>
    <cellStyle name="Normal Pct" xfId="3839" xr:uid="{00000000-0005-0000-0000-00007D2B0000}"/>
    <cellStyle name="Normal_BOOK INFO_PUBLICO_2005_2010 2" xfId="5255" xr:uid="{00000000-0005-0000-0000-00007E2B0000}"/>
    <cellStyle name="Normal_BOOK INFO_PUBLICO_2005_2010_Book_2005_2T11emerson" xfId="69" xr:uid="{00000000-0005-0000-0000-00007F2B0000}"/>
    <cellStyle name="Normal1" xfId="3840" xr:uid="{00000000-0005-0000-0000-0000802B0000}"/>
    <cellStyle name="Normal1 10" xfId="3841" xr:uid="{00000000-0005-0000-0000-0000812B0000}"/>
    <cellStyle name="Normal1 11" xfId="3842" xr:uid="{00000000-0005-0000-0000-0000822B0000}"/>
    <cellStyle name="Normal1 12" xfId="3843" xr:uid="{00000000-0005-0000-0000-0000832B0000}"/>
    <cellStyle name="Normal1 2" xfId="3844" xr:uid="{00000000-0005-0000-0000-0000842B0000}"/>
    <cellStyle name="Normal1 2 2" xfId="3845" xr:uid="{00000000-0005-0000-0000-0000852B0000}"/>
    <cellStyle name="Normal1 2 3" xfId="3846" xr:uid="{00000000-0005-0000-0000-0000862B0000}"/>
    <cellStyle name="Normal1 2 4" xfId="3847" xr:uid="{00000000-0005-0000-0000-0000872B0000}"/>
    <cellStyle name="Normal1 2 5" xfId="3848" xr:uid="{00000000-0005-0000-0000-0000882B0000}"/>
    <cellStyle name="Normal1 2 6" xfId="3849" xr:uid="{00000000-0005-0000-0000-0000892B0000}"/>
    <cellStyle name="Normal1 3" xfId="3850" xr:uid="{00000000-0005-0000-0000-00008A2B0000}"/>
    <cellStyle name="Normal1 3 2" xfId="3851" xr:uid="{00000000-0005-0000-0000-00008B2B0000}"/>
    <cellStyle name="Normal1 3 3" xfId="3852" xr:uid="{00000000-0005-0000-0000-00008C2B0000}"/>
    <cellStyle name="Normal1 3 4" xfId="3853" xr:uid="{00000000-0005-0000-0000-00008D2B0000}"/>
    <cellStyle name="Normal1 3 5" xfId="3854" xr:uid="{00000000-0005-0000-0000-00008E2B0000}"/>
    <cellStyle name="Normal1 3 6" xfId="3855" xr:uid="{00000000-0005-0000-0000-00008F2B0000}"/>
    <cellStyle name="Normal1 4" xfId="3856" xr:uid="{00000000-0005-0000-0000-0000902B0000}"/>
    <cellStyle name="Normal1 4 2" xfId="3857" xr:uid="{00000000-0005-0000-0000-0000912B0000}"/>
    <cellStyle name="Normal1 4 3" xfId="3858" xr:uid="{00000000-0005-0000-0000-0000922B0000}"/>
    <cellStyle name="Normal1 4 4" xfId="3859" xr:uid="{00000000-0005-0000-0000-0000932B0000}"/>
    <cellStyle name="Normal1 4 5" xfId="3860" xr:uid="{00000000-0005-0000-0000-0000942B0000}"/>
    <cellStyle name="Normal1 4 6" xfId="3861" xr:uid="{00000000-0005-0000-0000-0000952B0000}"/>
    <cellStyle name="Normal1 5" xfId="3862" xr:uid="{00000000-0005-0000-0000-0000962B0000}"/>
    <cellStyle name="Normal1 5 2" xfId="3863" xr:uid="{00000000-0005-0000-0000-0000972B0000}"/>
    <cellStyle name="Normal1 5 3" xfId="3864" xr:uid="{00000000-0005-0000-0000-0000982B0000}"/>
    <cellStyle name="Normal1 5 4" xfId="3865" xr:uid="{00000000-0005-0000-0000-0000992B0000}"/>
    <cellStyle name="Normal1 5 5" xfId="3866" xr:uid="{00000000-0005-0000-0000-00009A2B0000}"/>
    <cellStyle name="Normal1 5 6" xfId="3867" xr:uid="{00000000-0005-0000-0000-00009B2B0000}"/>
    <cellStyle name="Normal1 5 7" xfId="3868" xr:uid="{00000000-0005-0000-0000-00009C2B0000}"/>
    <cellStyle name="Normal1 6" xfId="3869" xr:uid="{00000000-0005-0000-0000-00009D2B0000}"/>
    <cellStyle name="Normal1 6 2" xfId="3870" xr:uid="{00000000-0005-0000-0000-00009E2B0000}"/>
    <cellStyle name="Normal1 6 3" xfId="3871" xr:uid="{00000000-0005-0000-0000-00009F2B0000}"/>
    <cellStyle name="Normal1 6 4" xfId="3872" xr:uid="{00000000-0005-0000-0000-0000A02B0000}"/>
    <cellStyle name="Normal1 6 5" xfId="3873" xr:uid="{00000000-0005-0000-0000-0000A12B0000}"/>
    <cellStyle name="Normal1 6 6" xfId="3874" xr:uid="{00000000-0005-0000-0000-0000A22B0000}"/>
    <cellStyle name="Normal1 7" xfId="3875" xr:uid="{00000000-0005-0000-0000-0000A32B0000}"/>
    <cellStyle name="Normal1 7 2" xfId="3876" xr:uid="{00000000-0005-0000-0000-0000A42B0000}"/>
    <cellStyle name="Normal1 7 3" xfId="3877" xr:uid="{00000000-0005-0000-0000-0000A52B0000}"/>
    <cellStyle name="Normal1 7 4" xfId="3878" xr:uid="{00000000-0005-0000-0000-0000A62B0000}"/>
    <cellStyle name="Normal1 7 5" xfId="3879" xr:uid="{00000000-0005-0000-0000-0000A72B0000}"/>
    <cellStyle name="Normal1 7 6" xfId="3880" xr:uid="{00000000-0005-0000-0000-0000A82B0000}"/>
    <cellStyle name="Normal1 8" xfId="3881" xr:uid="{00000000-0005-0000-0000-0000A92B0000}"/>
    <cellStyle name="Normal1 9" xfId="3882" xr:uid="{00000000-0005-0000-0000-0000AA2B0000}"/>
    <cellStyle name="Normal2" xfId="3883" xr:uid="{00000000-0005-0000-0000-0000AB2B0000}"/>
    <cellStyle name="Normale_050202" xfId="19347" xr:uid="{80521373-C861-47C4-9DA2-FDBCC22469B8}"/>
    <cellStyle name="NormalGB" xfId="5410" xr:uid="{00000000-0005-0000-0000-0000AC2B0000}"/>
    <cellStyle name="Normalny_laroux" xfId="15314" xr:uid="{90E072B9-0D57-461E-9E5D-4C8BA5F995CB}"/>
    <cellStyle name="Nota 10" xfId="5800" xr:uid="{00000000-0005-0000-0000-0000AD2B0000}"/>
    <cellStyle name="Nota 10 2" xfId="7508" xr:uid="{00000000-0005-0000-0000-0000AE2B0000}"/>
    <cellStyle name="Nota 10 3" xfId="19348" xr:uid="{0A5F60F7-7521-434A-A2BA-4A6068FADBD0}"/>
    <cellStyle name="Nota 10 4" xfId="19349" xr:uid="{D1A70648-1BD3-4499-875F-76DB21227DD2}"/>
    <cellStyle name="Nota 11" xfId="5751" xr:uid="{00000000-0005-0000-0000-0000AF2B0000}"/>
    <cellStyle name="Nota 11 2" xfId="19351" xr:uid="{21024DCD-F4AC-440C-94D7-72A7C1F74E5D}"/>
    <cellStyle name="Nota 11 3" xfId="19352" xr:uid="{5FE70396-FB4C-485B-BB25-AC7E3C294B2B}"/>
    <cellStyle name="Nota 11 4" xfId="19353" xr:uid="{0C5DFA9E-4CCC-4229-9AFA-C791A2A72DF3}"/>
    <cellStyle name="Nota 11 5" xfId="19350" xr:uid="{34DE540E-8FDE-48B0-BA00-4421AA21D69A}"/>
    <cellStyle name="Nota 12" xfId="5803" xr:uid="{00000000-0005-0000-0000-0000B02B0000}"/>
    <cellStyle name="Nota 12 2" xfId="19355" xr:uid="{84E9F7E5-433B-4B37-A7CA-7DF98320E907}"/>
    <cellStyle name="Nota 12 3" xfId="19356" xr:uid="{2F113145-15E9-41F0-B421-474260A00D9E}"/>
    <cellStyle name="Nota 12 4" xfId="19357" xr:uid="{EC3377DD-4E2D-404F-A9D2-E44E61B26FA3}"/>
    <cellStyle name="Nota 12 5" xfId="19354" xr:uid="{07D1285A-5980-44B8-AF6F-A65898EAC07B}"/>
    <cellStyle name="Nota 13" xfId="5747" xr:uid="{00000000-0005-0000-0000-0000B12B0000}"/>
    <cellStyle name="Nota 13 2" xfId="19359" xr:uid="{C8818BAC-67E2-47AF-9AC0-747039B55114}"/>
    <cellStyle name="Nota 13 3" xfId="19360" xr:uid="{34932317-E0FE-435B-83F5-67E4CC85F543}"/>
    <cellStyle name="Nota 13 4" xfId="19361" xr:uid="{B062F36A-7788-4428-B9C3-F9EE55A511A6}"/>
    <cellStyle name="Nota 13 5" xfId="19358" xr:uid="{653E6EBD-7959-4229-B14F-07644BDA2B94}"/>
    <cellStyle name="Nota 14" xfId="5854" xr:uid="{00000000-0005-0000-0000-0000B22B0000}"/>
    <cellStyle name="Nota 14 2" xfId="19363" xr:uid="{CF4717EC-E0D0-40A6-85D3-3218EAC9650D}"/>
    <cellStyle name="Nota 14 3" xfId="19364" xr:uid="{7661846F-8895-411B-9022-66CDCDD92500}"/>
    <cellStyle name="Nota 14 4" xfId="19365" xr:uid="{BE0A8B1F-9F97-4CD4-BD45-D766DF9F94F6}"/>
    <cellStyle name="Nota 14 5" xfId="19362" xr:uid="{0CC4150D-4FA6-43B0-AEFE-E47B501CE2A5}"/>
    <cellStyle name="Nota 15" xfId="5958" xr:uid="{00000000-0005-0000-0000-0000B32B0000}"/>
    <cellStyle name="Nota 15 2" xfId="19367" xr:uid="{C9B06287-1A81-49F2-A939-9488D65A592B}"/>
    <cellStyle name="Nota 15 3" xfId="19368" xr:uid="{EFA9DC80-588C-4A1C-99CD-E44493DA4E8F}"/>
    <cellStyle name="Nota 15 4" xfId="19369" xr:uid="{AA51CE34-12DB-45E9-BBF7-DB2E826C4A2E}"/>
    <cellStyle name="Nota 15 5" xfId="19366" xr:uid="{FD24CBC5-1661-4C2F-AFD1-129A6308FEFC}"/>
    <cellStyle name="Nota 16" xfId="5938" xr:uid="{00000000-0005-0000-0000-0000B42B0000}"/>
    <cellStyle name="Nota 16 2" xfId="19371" xr:uid="{93CBC94E-BAF5-4E34-9083-908AE1C15B0E}"/>
    <cellStyle name="Nota 16 2 2" xfId="19372" xr:uid="{59D167F8-F946-4932-BB43-70CDDC26A2CC}"/>
    <cellStyle name="Nota 16 2 2 2" xfId="19373" xr:uid="{64BF96F5-74C6-46BD-A722-B514EE2155AF}"/>
    <cellStyle name="Nota 16 2 2 2 2" xfId="19374" xr:uid="{6C1F977B-5FC2-4543-82B2-0DED98B8AB69}"/>
    <cellStyle name="Nota 16 2 2 3" xfId="19375" xr:uid="{D6ACCDBA-789D-4183-A523-7AF329A08BE4}"/>
    <cellStyle name="Nota 16 2 2 3 2" xfId="19376" xr:uid="{7248B44B-44AB-4886-A258-1A62C7F03D72}"/>
    <cellStyle name="Nota 16 2 2 4" xfId="19377" xr:uid="{9DDA8BFE-1FE0-473F-B271-4267C4F367DA}"/>
    <cellStyle name="Nota 16 2 2 4 2" xfId="19378" xr:uid="{398EFA47-2871-41D0-9426-0A4D546E1E23}"/>
    <cellStyle name="Nota 16 2 2 5" xfId="19379" xr:uid="{70A7A14D-A243-4A70-879F-DF0BFBB8CF72}"/>
    <cellStyle name="Nota 16 2 2 5 2" xfId="19380" xr:uid="{C4C2E8BD-E06B-4529-9785-CE683ACC519D}"/>
    <cellStyle name="Nota 16 2 2 6" xfId="19381" xr:uid="{9ED63F58-FF2D-44BA-A79C-9E8C8A870810}"/>
    <cellStyle name="Nota 16 2 2 6 2" xfId="19382" xr:uid="{6BC2263E-C7D8-4726-82C7-C2BCF256BE96}"/>
    <cellStyle name="Nota 16 2 2 7" xfId="19383" xr:uid="{8CB6838F-C618-4D2B-8ADA-0EBC54D0EC70}"/>
    <cellStyle name="Nota 16 2 2 7 2" xfId="19384" xr:uid="{01BD3143-1346-4F7B-835B-3D16C17E8D0C}"/>
    <cellStyle name="Nota 16 2 2 8" xfId="19385" xr:uid="{86280A51-0CA5-4538-804D-528C536934B0}"/>
    <cellStyle name="Nota 16 2 3" xfId="19386" xr:uid="{A9D04E65-18A2-4926-AA14-0E5AC13A522E}"/>
    <cellStyle name="Nota 16 2 3 2" xfId="19387" xr:uid="{E89B1916-6C61-45A7-99E1-7C76F7237AB9}"/>
    <cellStyle name="Nota 16 2 3 2 2" xfId="19388" xr:uid="{8ECFA5C1-2C5E-4821-A029-5F134EE1D165}"/>
    <cellStyle name="Nota 16 2 3 3" xfId="19389" xr:uid="{E903B040-D437-4658-8BD1-C4C0BD87439D}"/>
    <cellStyle name="Nota 16 2 3 3 2" xfId="19390" xr:uid="{B895A95D-7263-4372-BAE4-989912469720}"/>
    <cellStyle name="Nota 16 2 3 4" xfId="19391" xr:uid="{CFF4E78A-A9B0-4B66-9FBB-BEC9FD304089}"/>
    <cellStyle name="Nota 16 2 3 4 2" xfId="19392" xr:uid="{361198CE-6926-40F0-9ECC-8390E53F3BA7}"/>
    <cellStyle name="Nota 16 2 3 5" xfId="19393" xr:uid="{05801438-E5FF-4167-B7AC-7B8BB137BA7E}"/>
    <cellStyle name="Nota 16 2 3 5 2" xfId="19394" xr:uid="{905B36CF-6DA2-41A5-884E-035BBC62B046}"/>
    <cellStyle name="Nota 16 2 3 6" xfId="19395" xr:uid="{1FC50BD9-49D5-47B9-AD9E-E811A7EAD435}"/>
    <cellStyle name="Nota 16 2 3 6 2" xfId="19396" xr:uid="{BBE27DA7-9915-47CC-A390-435DC94DFDF2}"/>
    <cellStyle name="Nota 16 2 3 7" xfId="19397" xr:uid="{6D09D5C5-FDD0-42BC-A028-C5F86A58265F}"/>
    <cellStyle name="Nota 16 2 4" xfId="19398" xr:uid="{8EFCEC5C-732E-4617-9AF5-58EF8C7AD58E}"/>
    <cellStyle name="Nota 16 2 4 2" xfId="19399" xr:uid="{BC30CEB0-B7DD-4BBA-8590-A3F9A3628EE3}"/>
    <cellStyle name="Nota 16 2 5" xfId="19400" xr:uid="{D018F44F-F759-42CC-869B-74CC86F6E6C9}"/>
    <cellStyle name="Nota 16 2 5 2" xfId="19401" xr:uid="{1E92A842-6ED1-4944-97C8-CD01C29289AA}"/>
    <cellStyle name="Nota 16 2 6" xfId="19402" xr:uid="{02E060E4-93BA-4330-8699-F02433DE7455}"/>
    <cellStyle name="Nota 16 2 6 2" xfId="19403" xr:uid="{9BD2E3F1-1B63-441B-B852-86C699E59D5F}"/>
    <cellStyle name="Nota 16 2 7" xfId="19404" xr:uid="{AA990558-D07D-4185-9EC3-7B2D1DA1E5B4}"/>
    <cellStyle name="Nota 16 2 7 2" xfId="19405" xr:uid="{9FD1F429-8398-417E-994B-C2A1B9215991}"/>
    <cellStyle name="Nota 16 2 8" xfId="19406" xr:uid="{C5B77530-D793-443F-9571-38634F6B592D}"/>
    <cellStyle name="Nota 16 2 8 2" xfId="19407" xr:uid="{909789A2-53B5-4F2C-8870-F378E99D005A}"/>
    <cellStyle name="Nota 16 2 9" xfId="19408" xr:uid="{E3F4B34F-3C54-47E6-8342-F3FCAF82EB3F}"/>
    <cellStyle name="Nota 16 3" xfId="19409" xr:uid="{62AE77B3-E9FC-4685-A7A4-4285E6736379}"/>
    <cellStyle name="Nota 16 3 2" xfId="19410" xr:uid="{8505C983-CC17-4E31-98E1-126B506242CD}"/>
    <cellStyle name="Nota 16 3 2 2" xfId="19411" xr:uid="{E8C57419-8DA4-4FC0-A5A8-3A6DD53631C2}"/>
    <cellStyle name="Nota 16 3 3" xfId="19412" xr:uid="{49A79B7B-0976-4825-A2E5-8E6B7E653B19}"/>
    <cellStyle name="Nota 16 3 3 2" xfId="19413" xr:uid="{4FA56B11-4919-44AC-B228-9205BE0741F4}"/>
    <cellStyle name="Nota 16 3 4" xfId="19414" xr:uid="{7B0C4C49-192B-476A-A957-1E453BBC8CA4}"/>
    <cellStyle name="Nota 16 3 4 2" xfId="19415" xr:uid="{6C0967FE-7844-4278-9662-83050E37A111}"/>
    <cellStyle name="Nota 16 3 5" xfId="19416" xr:uid="{5636B1D7-2C36-4085-8C0B-923F542A0C87}"/>
    <cellStyle name="Nota 16 3 5 2" xfId="19417" xr:uid="{2A9D7CD4-85E9-4A0F-866D-28F44E8BB5B8}"/>
    <cellStyle name="Nota 16 3 6" xfId="19418" xr:uid="{E18F4C31-6101-4929-A91B-A5592FFC65D8}"/>
    <cellStyle name="Nota 16 3 6 2" xfId="19419" xr:uid="{F37CA8F4-82F4-416C-B8BE-F79B1DFD05D4}"/>
    <cellStyle name="Nota 16 3 7" xfId="19420" xr:uid="{47F6B029-2C19-4341-8371-32BFD8FE1457}"/>
    <cellStyle name="Nota 16 3 7 2" xfId="19421" xr:uid="{9B2E8D96-9AB5-43B7-BDCA-0EAEB8106A95}"/>
    <cellStyle name="Nota 16 3 8" xfId="19422" xr:uid="{63B16158-3D60-4FF3-95D8-1ED3B0B9BE78}"/>
    <cellStyle name="Nota 16 4" xfId="19423" xr:uid="{D014FAB5-EA42-49D8-8D0A-745A8E8D0A32}"/>
    <cellStyle name="Nota 16 4 2" xfId="19424" xr:uid="{14FF338C-F7E3-4B9E-AE15-CA51268C6294}"/>
    <cellStyle name="Nota 16 4 2 2" xfId="19425" xr:uid="{E5D8943D-325C-465B-8B64-EEAE39301570}"/>
    <cellStyle name="Nota 16 4 3" xfId="19426" xr:uid="{9C5727F8-C045-4DFB-8BD3-64E12E392622}"/>
    <cellStyle name="Nota 16 4 3 2" xfId="19427" xr:uid="{E4D9EF90-37F4-4CD7-A8CD-9DE2D7163336}"/>
    <cellStyle name="Nota 16 4 4" xfId="19428" xr:uid="{3800A2AA-5B87-4C89-B447-F4BF96CD76CF}"/>
    <cellStyle name="Nota 16 4 4 2" xfId="19429" xr:uid="{65061E88-2736-4828-B9C5-A5454CF50C6E}"/>
    <cellStyle name="Nota 16 4 5" xfId="19430" xr:uid="{4AE5CC81-9FDB-4234-A0C3-5ACA34373F07}"/>
    <cellStyle name="Nota 16 4 5 2" xfId="19431" xr:uid="{C7A083A1-EE9F-4A6F-9C4F-11A0162E75A1}"/>
    <cellStyle name="Nota 16 4 6" xfId="19432" xr:uid="{7D82F739-F7A0-4F16-8ACF-1A530691D88B}"/>
    <cellStyle name="Nota 16 4 6 2" xfId="19433" xr:uid="{67528007-4917-407A-A3DE-39C293985CD1}"/>
    <cellStyle name="Nota 16 4 7" xfId="19434" xr:uid="{CD967AED-6F2C-4429-8DDE-7A8E1FADB7C5}"/>
    <cellStyle name="Nota 16 5" xfId="19435" xr:uid="{C7EF87F4-5A7D-4E7F-A4FE-72A7F5ADD062}"/>
    <cellStyle name="Nota 16 5 2" xfId="19436" xr:uid="{BB7FF0DC-CFF3-4C0E-9363-54CE1799BD18}"/>
    <cellStyle name="Nota 16 6" xfId="19437" xr:uid="{95E65C45-033D-4A9B-911D-EAB2EC4A32AC}"/>
    <cellStyle name="Nota 16 7" xfId="19370" xr:uid="{9F7F2F18-B4E8-45AA-9F14-EAD51313DD50}"/>
    <cellStyle name="Nota 17" xfId="15315" xr:uid="{4EFA28B2-20E9-4DCB-9DC3-866E345F7C09}"/>
    <cellStyle name="Nota 2" xfId="3884" xr:uid="{00000000-0005-0000-0000-0000B52B0000}"/>
    <cellStyle name="Nota 2 10" xfId="15418" xr:uid="{49EE9B70-66B3-4C6C-BE7C-D6E89B01E3A0}"/>
    <cellStyle name="Nota 2 2" xfId="3885" xr:uid="{00000000-0005-0000-0000-0000B62B0000}"/>
    <cellStyle name="Nota 2 2 2" xfId="5079" xr:uid="{00000000-0005-0000-0000-0000B72B0000}"/>
    <cellStyle name="Nota 2 2 2 2" xfId="7085" xr:uid="{00000000-0005-0000-0000-0000B82B0000}"/>
    <cellStyle name="Nota 2 2 2 2 2" xfId="7086" xr:uid="{00000000-0005-0000-0000-0000B92B0000}"/>
    <cellStyle name="Nota 2 2 2 2 2 2" xfId="7087" xr:uid="{00000000-0005-0000-0000-0000BA2B0000}"/>
    <cellStyle name="Nota 2 2 2 2 2 2 2" xfId="7088" xr:uid="{00000000-0005-0000-0000-0000BB2B0000}"/>
    <cellStyle name="Nota 2 2 2 2 2 2 2 2" xfId="7089" xr:uid="{00000000-0005-0000-0000-0000BC2B0000}"/>
    <cellStyle name="Nota 2 2 2 2 2 2 3" xfId="7090" xr:uid="{00000000-0005-0000-0000-0000BD2B0000}"/>
    <cellStyle name="Nota 2 2 2 2 2 3" xfId="7091" xr:uid="{00000000-0005-0000-0000-0000BE2B0000}"/>
    <cellStyle name="Nota 2 2 2 2 2 3 2" xfId="7092" xr:uid="{00000000-0005-0000-0000-0000BF2B0000}"/>
    <cellStyle name="Nota 2 2 2 2 3" xfId="7093" xr:uid="{00000000-0005-0000-0000-0000C02B0000}"/>
    <cellStyle name="Nota 2 2 2 2 3 2" xfId="7094" xr:uid="{00000000-0005-0000-0000-0000C12B0000}"/>
    <cellStyle name="Nota 2 2 2 3" xfId="7095" xr:uid="{00000000-0005-0000-0000-0000C22B0000}"/>
    <cellStyle name="Nota 2 2 2 3 2" xfId="19439" xr:uid="{7C8C20A2-A14E-4AC9-AF35-35168B1F49E5}"/>
    <cellStyle name="Nota 2 2 2 4" xfId="7096" xr:uid="{00000000-0005-0000-0000-0000C32B0000}"/>
    <cellStyle name="Nota 2 2 2 4 2" xfId="7097" xr:uid="{00000000-0005-0000-0000-0000C42B0000}"/>
    <cellStyle name="Nota 2 2 2 5" xfId="7084" xr:uid="{00000000-0005-0000-0000-0000C52B0000}"/>
    <cellStyle name="Nota 2 2 3" xfId="7098" xr:uid="{00000000-0005-0000-0000-0000C62B0000}"/>
    <cellStyle name="Nota 2 2 4" xfId="7099" xr:uid="{00000000-0005-0000-0000-0000C72B0000}"/>
    <cellStyle name="Nota 2 2 4 2" xfId="7100" xr:uid="{00000000-0005-0000-0000-0000C82B0000}"/>
    <cellStyle name="Nota 2 2 5" xfId="7083" xr:uid="{00000000-0005-0000-0000-0000C92B0000}"/>
    <cellStyle name="Nota 2 2 5 2" xfId="19440" xr:uid="{2F376EED-920E-4ECE-84EF-F6CF239A04F6}"/>
    <cellStyle name="Nota 2 3" xfId="3886" xr:uid="{00000000-0005-0000-0000-0000CA2B0000}"/>
    <cellStyle name="Nota 2 3 2" xfId="5080" xr:uid="{00000000-0005-0000-0000-0000CB2B0000}"/>
    <cellStyle name="Nota 2 3 2 2" xfId="19443" xr:uid="{54E211AF-3F18-4E90-9235-3FA4902CCD52}"/>
    <cellStyle name="Nota 2 3 2 3" xfId="19444" xr:uid="{56ECB34E-90A3-4E71-B5F0-4171583E578C}"/>
    <cellStyle name="Nota 2 3 2 4" xfId="19445" xr:uid="{2542FD78-B7F0-4AD8-9CD8-966D060203A5}"/>
    <cellStyle name="Nota 2 3 2 5" xfId="19442" xr:uid="{960F953C-2DF4-44D6-81F0-07B01641B4A9}"/>
    <cellStyle name="Nota 2 3 3" xfId="19446" xr:uid="{63F0D96A-4FB8-43DB-ADB5-53F389848209}"/>
    <cellStyle name="Nota 2 3 4" xfId="19447" xr:uid="{42B2369D-D51F-48B4-BB4C-F1CDC2CBE42C}"/>
    <cellStyle name="Nota 2 3 5" xfId="19448" xr:uid="{A2C1B34E-0AAE-48C1-82DC-78229EBB931E}"/>
    <cellStyle name="Nota 2 3 6" xfId="19441" xr:uid="{AC67D654-1EE3-4EDA-BD57-DE9FBA4FF92E}"/>
    <cellStyle name="Nota 2 4" xfId="3887" xr:uid="{00000000-0005-0000-0000-0000CC2B0000}"/>
    <cellStyle name="Nota 2 4 2" xfId="5081" xr:uid="{00000000-0005-0000-0000-0000CD2B0000}"/>
    <cellStyle name="Nota 2 4 2 2" xfId="19450" xr:uid="{32FD3618-5C8C-4431-BC1B-CD48C8F1262F}"/>
    <cellStyle name="Nota 2 4 3" xfId="19451" xr:uid="{87D22B5D-50BD-4BD9-AF5D-08134CD5C981}"/>
    <cellStyle name="Nota 2 4 4" xfId="19452" xr:uid="{0DC74419-6262-43C7-8B85-F83C80E0D7CF}"/>
    <cellStyle name="Nota 2 4 5" xfId="19449" xr:uid="{3F13F087-B15D-419B-83E5-63022F611BCC}"/>
    <cellStyle name="Nota 2 5" xfId="5214" xr:uid="{00000000-0005-0000-0000-0000CE2B0000}"/>
    <cellStyle name="Nota 2 5 2" xfId="7101" xr:uid="{00000000-0005-0000-0000-0000CF2B0000}"/>
    <cellStyle name="Nota 2 5 3" xfId="19453" xr:uid="{8C80C661-EEB1-4797-B3D5-D20A8B624F94}"/>
    <cellStyle name="Nota 2 6" xfId="5078" xr:uid="{00000000-0005-0000-0000-0000D02B0000}"/>
    <cellStyle name="Nota 2 6 2" xfId="7102" xr:uid="{00000000-0005-0000-0000-0000D12B0000}"/>
    <cellStyle name="Nota 2 7" xfId="7082" xr:uid="{00000000-0005-0000-0000-0000D22B0000}"/>
    <cellStyle name="Nota 2 8" xfId="5411" xr:uid="{00000000-0005-0000-0000-0000D32B0000}"/>
    <cellStyle name="Nota 2 8 2" xfId="19438" xr:uid="{5F376B99-3159-47B0-AD62-1726D9217D19}"/>
    <cellStyle name="Nota 2 9" xfId="10637" xr:uid="{00000000-0005-0000-0000-0000D42B0000}"/>
    <cellStyle name="Nota 3" xfId="3888" xr:uid="{00000000-0005-0000-0000-0000D52B0000}"/>
    <cellStyle name="Nota 3 2" xfId="3889" xr:uid="{00000000-0005-0000-0000-0000D62B0000}"/>
    <cellStyle name="Nota 3 2 2" xfId="7104" xr:uid="{00000000-0005-0000-0000-0000D72B0000}"/>
    <cellStyle name="Nota 3 2 2 2" xfId="19454" xr:uid="{0218BB8C-90FE-492B-9D38-9E14D4D76E82}"/>
    <cellStyle name="Nota 3 2 2 3" xfId="19455" xr:uid="{F56C1EFC-BC95-4E4F-A13E-49CCC1F1C3AF}"/>
    <cellStyle name="Nota 3 2 2 4" xfId="19456" xr:uid="{B4A08CB3-6757-4256-B07B-B225046B6FE6}"/>
    <cellStyle name="Nota 3 2 3" xfId="19457" xr:uid="{7927F067-FA8B-49F3-91EE-589CC1DB6DE3}"/>
    <cellStyle name="Nota 3 2 4" xfId="19458" xr:uid="{08DBC484-2BC8-4BC2-968C-56D7A16FE58F}"/>
    <cellStyle name="Nota 3 2 5" xfId="19459" xr:uid="{D77EE4C3-A861-4027-BF8E-DCAF2D128062}"/>
    <cellStyle name="Nota 3 3" xfId="3890" xr:uid="{00000000-0005-0000-0000-0000D82B0000}"/>
    <cellStyle name="Nota 3 3 2" xfId="7105" xr:uid="{00000000-0005-0000-0000-0000D92B0000}"/>
    <cellStyle name="Nota 3 3 2 2" xfId="19460" xr:uid="{BC4EFCCB-A784-4AA3-9DFB-EBCD3820C96E}"/>
    <cellStyle name="Nota 3 3 2 3" xfId="19461" xr:uid="{5D47CB85-7F49-4760-8C6B-3D508276525C}"/>
    <cellStyle name="Nota 3 3 2 4" xfId="19462" xr:uid="{363634A5-DA72-4C27-AF68-57E9F50156E6}"/>
    <cellStyle name="Nota 3 3 3" xfId="19463" xr:uid="{3F96F4B2-D2C8-4D57-8127-E770B99FE2BB}"/>
    <cellStyle name="Nota 3 3 4" xfId="19464" xr:uid="{5B3C2E02-74C5-44CE-B37D-4071611A3AC8}"/>
    <cellStyle name="Nota 3 3 5" xfId="19465" xr:uid="{68E133F4-76BC-4E92-AD82-563375D1C7B5}"/>
    <cellStyle name="Nota 3 4" xfId="3891" xr:uid="{00000000-0005-0000-0000-0000DA2B0000}"/>
    <cellStyle name="Nota 3 4 2" xfId="7106" xr:uid="{00000000-0005-0000-0000-0000DB2B0000}"/>
    <cellStyle name="Nota 3 4 3" xfId="19466" xr:uid="{0E5DFA85-0A8B-4DF5-98E5-7D3BDE6165D8}"/>
    <cellStyle name="Nota 3 4 4" xfId="19467" xr:uid="{3457E2C7-A54D-4058-85DD-D9FF3F815B36}"/>
    <cellStyle name="Nota 3 5" xfId="5082" xr:uid="{00000000-0005-0000-0000-0000DC2B0000}"/>
    <cellStyle name="Nota 3 5 2" xfId="7103" xr:uid="{00000000-0005-0000-0000-0000DD2B0000}"/>
    <cellStyle name="Nota 3 6" xfId="5570" xr:uid="{00000000-0005-0000-0000-0000DE2B0000}"/>
    <cellStyle name="Nota 3 6 2" xfId="19468" xr:uid="{F5816CC5-AD8D-4623-A426-13B244FC60FF}"/>
    <cellStyle name="Nota 3 7" xfId="10638" xr:uid="{00000000-0005-0000-0000-0000DF2B0000}"/>
    <cellStyle name="Nota 3 7 2" xfId="19469" xr:uid="{7080059E-DE6A-4E96-B0B1-37B63AC4F57A}"/>
    <cellStyle name="Nota 4" xfId="3892" xr:uid="{00000000-0005-0000-0000-0000E02B0000}"/>
    <cellStyle name="Nota 4 2" xfId="3893" xr:uid="{00000000-0005-0000-0000-0000E12B0000}"/>
    <cellStyle name="Nota 4 2 2" xfId="7108" xr:uid="{00000000-0005-0000-0000-0000E22B0000}"/>
    <cellStyle name="Nota 4 2 3" xfId="19470" xr:uid="{EBA052D3-CD62-496D-AA9D-7B55F837DE51}"/>
    <cellStyle name="Nota 4 2 4" xfId="19471" xr:uid="{94E8DECE-8928-472B-96D3-B8BA804C794B}"/>
    <cellStyle name="Nota 4 3" xfId="3894" xr:uid="{00000000-0005-0000-0000-0000E32B0000}"/>
    <cellStyle name="Nota 4 3 2" xfId="7109" xr:uid="{00000000-0005-0000-0000-0000E42B0000}"/>
    <cellStyle name="Nota 4 4" xfId="3895" xr:uid="{00000000-0005-0000-0000-0000E52B0000}"/>
    <cellStyle name="Nota 4 4 2" xfId="7107" xr:uid="{00000000-0005-0000-0000-0000E62B0000}"/>
    <cellStyle name="Nota 4 5" xfId="5083" xr:uid="{00000000-0005-0000-0000-0000E72B0000}"/>
    <cellStyle name="Nota 4 5 2" xfId="5525" xr:uid="{00000000-0005-0000-0000-0000E82B0000}"/>
    <cellStyle name="Nota 4 5 3" xfId="19472" xr:uid="{709CC565-7746-48DE-8189-A916111874E8}"/>
    <cellStyle name="Nota 4 6" xfId="10639" xr:uid="{00000000-0005-0000-0000-0000E92B0000}"/>
    <cellStyle name="Nota 5" xfId="3896" xr:uid="{00000000-0005-0000-0000-0000EA2B0000}"/>
    <cellStyle name="Nota 5 2" xfId="5085" xr:uid="{00000000-0005-0000-0000-0000EB2B0000}"/>
    <cellStyle name="Nota 5 2 2" xfId="7111" xr:uid="{00000000-0005-0000-0000-0000EC2B0000}"/>
    <cellStyle name="Nota 5 2 3" xfId="19473" xr:uid="{B8756AE3-8899-4817-9AB2-367FB2CCA100}"/>
    <cellStyle name="Nota 5 2 4" xfId="19474" xr:uid="{34AE4B73-6FAF-4103-A160-A8B80FA6F400}"/>
    <cellStyle name="Nota 5 3" xfId="5084" xr:uid="{00000000-0005-0000-0000-0000ED2B0000}"/>
    <cellStyle name="Nota 5 3 2" xfId="7110" xr:uid="{00000000-0005-0000-0000-0000EE2B0000}"/>
    <cellStyle name="Nota 5 4" xfId="5573" xr:uid="{00000000-0005-0000-0000-0000EF2B0000}"/>
    <cellStyle name="Nota 5 4 2" xfId="19475" xr:uid="{7A97544D-5C4A-43CC-85B4-C86E72DB4998}"/>
    <cellStyle name="Nota 5 5" xfId="10640" xr:uid="{00000000-0005-0000-0000-0000F02B0000}"/>
    <cellStyle name="Nota 5 5 2" xfId="19476" xr:uid="{962B9AD9-F593-4F82-B86E-FAE6EC8AC189}"/>
    <cellStyle name="Nota 6" xfId="3897" xr:uid="{00000000-0005-0000-0000-0000F12B0000}"/>
    <cellStyle name="Nota 6 2" xfId="5086" xr:uid="{00000000-0005-0000-0000-0000F22B0000}"/>
    <cellStyle name="Nota 6 2 2" xfId="7113" xr:uid="{00000000-0005-0000-0000-0000F32B0000}"/>
    <cellStyle name="Nota 6 2 2 2" xfId="19478" xr:uid="{1CC4CE08-2A8A-4856-B1E4-BC7F4D4E8E48}"/>
    <cellStyle name="Nota 6 2 3" xfId="19479" xr:uid="{20D810EA-9EDA-4378-987E-65A0EBE7CA3F}"/>
    <cellStyle name="Nota 6 2 4" xfId="19480" xr:uid="{B5D4BB70-B44B-4298-AB52-FA78C988891F}"/>
    <cellStyle name="Nota 6 2 5" xfId="19477" xr:uid="{393D1A60-C03B-4DF8-AE61-7181BC9F6627}"/>
    <cellStyle name="Nota 6 3" xfId="7484" xr:uid="{00000000-0005-0000-0000-0000F42B0000}"/>
    <cellStyle name="Nota 6 4" xfId="7112" xr:uid="{00000000-0005-0000-0000-0000F52B0000}"/>
    <cellStyle name="Nota 6 5" xfId="5522" xr:uid="{00000000-0005-0000-0000-0000F62B0000}"/>
    <cellStyle name="Nota 6 5 2" xfId="19481" xr:uid="{BF759385-C539-4037-B9FF-F5C6BC7E8BA2}"/>
    <cellStyle name="Nota 6 6" xfId="10641" xr:uid="{00000000-0005-0000-0000-0000F72B0000}"/>
    <cellStyle name="Nota 7" xfId="3898" xr:uid="{00000000-0005-0000-0000-0000F82B0000}"/>
    <cellStyle name="Nota 7 2" xfId="5087" xr:uid="{00000000-0005-0000-0000-0000F92B0000}"/>
    <cellStyle name="Nota 7 2 2" xfId="7485" xr:uid="{00000000-0005-0000-0000-0000FA2B0000}"/>
    <cellStyle name="Nota 7 2 3" xfId="19482" xr:uid="{0D30A922-361B-42E9-A796-F224C2269F83}"/>
    <cellStyle name="Nota 7 2 4" xfId="19483" xr:uid="{8DD82A1D-BE8E-42D6-B623-38CAA6A10292}"/>
    <cellStyle name="Nota 7 3" xfId="7114" xr:uid="{00000000-0005-0000-0000-0000FB2B0000}"/>
    <cellStyle name="Nota 7 4" xfId="5599" xr:uid="{00000000-0005-0000-0000-0000FC2B0000}"/>
    <cellStyle name="Nota 7 4 2" xfId="19484" xr:uid="{981D1316-BC52-4A24-B114-BE10185B8EE8}"/>
    <cellStyle name="Nota 7 5" xfId="10642" xr:uid="{00000000-0005-0000-0000-0000FD2B0000}"/>
    <cellStyle name="Nota 7 5 2" xfId="19485" xr:uid="{3A4156A9-6EDF-4088-A245-8109E21F281A}"/>
    <cellStyle name="Nota 8" xfId="70" xr:uid="{00000000-0005-0000-0000-0000FE2B0000}"/>
    <cellStyle name="Nota 8 2" xfId="5088" xr:uid="{00000000-0005-0000-0000-0000FF2B0000}"/>
    <cellStyle name="Nota 8 2 2" xfId="7483" xr:uid="{00000000-0005-0000-0000-0000002C0000}"/>
    <cellStyle name="Nota 8 2 3" xfId="19487" xr:uid="{92526640-807C-4302-B0B8-A72602B3BF14}"/>
    <cellStyle name="Nota 8 3" xfId="5620" xr:uid="{00000000-0005-0000-0000-0000012C0000}"/>
    <cellStyle name="Nota 8 3 2" xfId="19488" xr:uid="{9C21BEBF-C9D2-4932-A049-E5DBC8AF1516}"/>
    <cellStyle name="Nota 8 4" xfId="19489" xr:uid="{6D51C566-DCD8-479D-B0D7-5A9ACC0DB581}"/>
    <cellStyle name="Nota 8 5" xfId="19486" xr:uid="{BCC89A61-B9C1-4AC0-88FF-DEBCFAAC78B4}"/>
    <cellStyle name="Nota 9" xfId="5215" xr:uid="{00000000-0005-0000-0000-0000022C0000}"/>
    <cellStyle name="Nota 9 2" xfId="5250" xr:uid="{00000000-0005-0000-0000-0000032C0000}"/>
    <cellStyle name="Nota 9 2 2" xfId="7081" xr:uid="{00000000-0005-0000-0000-0000042C0000}"/>
    <cellStyle name="Nota 9 3" xfId="5647" xr:uid="{00000000-0005-0000-0000-0000052C0000}"/>
    <cellStyle name="Nota 9 3 2" xfId="19490" xr:uid="{2F94935D-939E-487B-931E-0586473A59A2}"/>
    <cellStyle name="Nota 9 4" xfId="19491" xr:uid="{B22C5426-9011-40EB-8CD2-794CEC2330C3}"/>
    <cellStyle name="Notas" xfId="3899" xr:uid="{00000000-0005-0000-0000-0000062C0000}"/>
    <cellStyle name="Notas 2" xfId="3900" xr:uid="{00000000-0005-0000-0000-0000072C0000}"/>
    <cellStyle name="Notas 2 2" xfId="10644" xr:uid="{00000000-0005-0000-0000-0000082C0000}"/>
    <cellStyle name="Notas 2 2 2" xfId="19492" xr:uid="{F88A1499-9138-4CE4-8DBE-BFA424349492}"/>
    <cellStyle name="Notas 2 2 2 10" xfId="19493" xr:uid="{3EE3754D-0E48-423A-9859-A5823230DF4E}"/>
    <cellStyle name="Notas 2 2 2 2" xfId="19494" xr:uid="{D00A3DC5-7CE8-4C80-809E-917DD262DB6A}"/>
    <cellStyle name="Notas 2 2 2 2 10" xfId="19495" xr:uid="{B81C6561-E16C-4FBE-9C8C-7B94AE1D5EBD}"/>
    <cellStyle name="Notas 2 2 2 2 2" xfId="19496" xr:uid="{3106223A-E3FD-4E5F-B28E-C80EA5A72528}"/>
    <cellStyle name="Notas 2 2 2 2 2 2" xfId="19497" xr:uid="{FF599086-7B1C-4753-8DB1-F23FC305F404}"/>
    <cellStyle name="Notas 2 2 2 2 2 2 2" xfId="19498" xr:uid="{60E2A6B1-1BB2-45C9-98CD-64D48A651557}"/>
    <cellStyle name="Notas 2 2 2 2 2 3" xfId="19499" xr:uid="{34AB286E-E805-4123-9F8C-823597E00BCB}"/>
    <cellStyle name="Notas 2 2 2 2 2 3 2" xfId="19500" xr:uid="{051937E3-BBB0-45A2-9A0E-4264F5203E73}"/>
    <cellStyle name="Notas 2 2 2 2 2 4" xfId="19501" xr:uid="{274B7277-B2FC-4089-AED4-EF99B6CD2A5B}"/>
    <cellStyle name="Notas 2 2 2 2 2 4 2" xfId="19502" xr:uid="{14A38530-D957-4F7E-8D8C-E7B3B240DED2}"/>
    <cellStyle name="Notas 2 2 2 2 2 5" xfId="19503" xr:uid="{B7F477A8-25C6-414D-8F4B-C1EA66744464}"/>
    <cellStyle name="Notas 2 2 2 2 2 5 2" xfId="19504" xr:uid="{D24E9B69-FEC4-4279-B566-5FBE65212A77}"/>
    <cellStyle name="Notas 2 2 2 2 2 6" xfId="19505" xr:uid="{658FA4D0-2850-46E3-8C05-D1889A9B6E37}"/>
    <cellStyle name="Notas 2 2 2 2 2 6 2" xfId="19506" xr:uid="{B99195D9-ED2F-44F5-B3C0-0456B0C5CE6B}"/>
    <cellStyle name="Notas 2 2 2 2 2 7" xfId="19507" xr:uid="{3B381E5D-DEF4-41E1-B548-6805599D75FD}"/>
    <cellStyle name="Notas 2 2 2 2 2 7 2" xfId="19508" xr:uid="{31805BEC-A407-47EC-89FD-F049F32F2484}"/>
    <cellStyle name="Notas 2 2 2 2 2 8" xfId="19509" xr:uid="{2494CB3C-D9A9-4A5E-943D-6FF25704232C}"/>
    <cellStyle name="Notas 2 2 2 2 3" xfId="19510" xr:uid="{56240529-32F3-4905-91D2-3DE4023536CA}"/>
    <cellStyle name="Notas 2 2 2 2 3 2" xfId="19511" xr:uid="{B96456ED-99DC-43DD-B60C-A0DBAB09DC20}"/>
    <cellStyle name="Notas 2 2 2 2 4" xfId="19512" xr:uid="{6C6ACF3C-3BA5-41BE-966F-F12A3521D60B}"/>
    <cellStyle name="Notas 2 2 2 2 4 2" xfId="19513" xr:uid="{D2341D92-4618-4E15-A09D-A14BE2C045C7}"/>
    <cellStyle name="Notas 2 2 2 2 5" xfId="19514" xr:uid="{87339133-F39C-4284-AF2E-368D3E2257B5}"/>
    <cellStyle name="Notas 2 2 2 2 5 2" xfId="19515" xr:uid="{53B9E494-4B3B-4B84-9076-745444BE9697}"/>
    <cellStyle name="Notas 2 2 2 2 6" xfId="19516" xr:uid="{A8F2FEA1-365B-4F8E-BDDE-79A035CB4406}"/>
    <cellStyle name="Notas 2 2 2 2 6 2" xfId="19517" xr:uid="{24B26744-A285-46FD-BAE8-AA859DFEB1A1}"/>
    <cellStyle name="Notas 2 2 2 2 7" xfId="19518" xr:uid="{50AC8694-346D-4D33-9FEB-677773837B55}"/>
    <cellStyle name="Notas 2 2 2 2 7 2" xfId="19519" xr:uid="{04DAA3EA-BC44-4694-9CF0-7F41064DC165}"/>
    <cellStyle name="Notas 2 2 2 2 8" xfId="19520" xr:uid="{45400A5F-A625-4FA7-936F-9795B8953E78}"/>
    <cellStyle name="Notas 2 2 2 2 8 2" xfId="19521" xr:uid="{52AC7836-5D0E-4835-9AEE-1DD6FA7A4CBD}"/>
    <cellStyle name="Notas 2 2 2 2 9" xfId="19522" xr:uid="{4B031B77-976A-4B82-A1CF-B0AC0D4FC307}"/>
    <cellStyle name="Notas 2 2 2 3" xfId="19523" xr:uid="{A825844D-0064-49CD-B9CE-F9E9BD1FC3F1}"/>
    <cellStyle name="Notas 2 2 2 3 2" xfId="19524" xr:uid="{C7454A76-9F8C-4923-B845-37F1E392113D}"/>
    <cellStyle name="Notas 2 2 2 3 2 2" xfId="19525" xr:uid="{A6DCD398-EF9E-4CD0-993E-2A23EEEE2893}"/>
    <cellStyle name="Notas 2 2 2 3 3" xfId="19526" xr:uid="{536F5EB5-475C-465A-B40A-110D85F862FA}"/>
    <cellStyle name="Notas 2 2 2 3 3 2" xfId="19527" xr:uid="{72FE9172-D977-43C6-84DC-3554ADE9B447}"/>
    <cellStyle name="Notas 2 2 2 3 4" xfId="19528" xr:uid="{F4154D3F-B435-430C-8A4C-8EE0B8C627A1}"/>
    <cellStyle name="Notas 2 2 2 3 4 2" xfId="19529" xr:uid="{01951E4C-8548-4E3B-AA4B-EDBBEAB57289}"/>
    <cellStyle name="Notas 2 2 2 3 5" xfId="19530" xr:uid="{E905C7FD-58E9-495B-8F63-603048FDD8D6}"/>
    <cellStyle name="Notas 2 2 2 3 5 2" xfId="19531" xr:uid="{5623BE64-C73E-4C46-868A-F280FD157A15}"/>
    <cellStyle name="Notas 2 2 2 3 6" xfId="19532" xr:uid="{0186C068-7B5A-4AC5-A32A-B7D418AAC715}"/>
    <cellStyle name="Notas 2 2 2 3 6 2" xfId="19533" xr:uid="{70394B72-3751-41CA-9B1A-5EEBA4E2A14F}"/>
    <cellStyle name="Notas 2 2 2 3 7" xfId="19534" xr:uid="{54B97EBF-9721-4C57-B04F-196F2B4974B4}"/>
    <cellStyle name="Notas 2 2 2 3 7 2" xfId="19535" xr:uid="{19384AFC-F3B4-4BB9-B2C4-0CB604828870}"/>
    <cellStyle name="Notas 2 2 2 3 8" xfId="19536" xr:uid="{CDD9B633-9436-43FF-B073-C39EC2C366AF}"/>
    <cellStyle name="Notas 2 2 2 3 9" xfId="19537" xr:uid="{9BFE7F74-C8E8-4472-B5F8-FE385950E9A6}"/>
    <cellStyle name="Notas 2 2 2 4" xfId="19538" xr:uid="{6CC19EB9-4DCB-4EDC-A42D-96CF4909514A}"/>
    <cellStyle name="Notas 2 2 2 4 2" xfId="19539" xr:uid="{F1B0520A-ED5E-41F3-A195-C74E8E3735AD}"/>
    <cellStyle name="Notas 2 2 2 5" xfId="19540" xr:uid="{EA1D9CBA-87E9-4BE0-AE26-419AFC646871}"/>
    <cellStyle name="Notas 2 2 2 5 2" xfId="19541" xr:uid="{25ECEE83-4F1D-4BFE-9F7E-11FA8D278DF2}"/>
    <cellStyle name="Notas 2 2 2 6" xfId="19542" xr:uid="{15D4A392-38A2-4A6E-8FFF-6271CFECEA7A}"/>
    <cellStyle name="Notas 2 2 2 6 2" xfId="19543" xr:uid="{B632DD6E-FBDE-4FA6-99AB-110742ECB055}"/>
    <cellStyle name="Notas 2 2 2 7" xfId="19544" xr:uid="{F6D30D48-75B2-48F8-86F8-F16CF4BCF0C3}"/>
    <cellStyle name="Notas 2 2 2 7 2" xfId="19545" xr:uid="{9AFD6628-D122-4795-B4F8-BA95E0A85A6E}"/>
    <cellStyle name="Notas 2 2 2 8" xfId="19546" xr:uid="{BE7EFD20-577D-4D73-93B2-5CA49D5FD08C}"/>
    <cellStyle name="Notas 2 2 2 8 2" xfId="19547" xr:uid="{4C819AC0-01D0-400D-9828-CCF73DD8B080}"/>
    <cellStyle name="Notas 2 2 2 9" xfId="19548" xr:uid="{64651BB9-DD45-4A95-98E7-BE4688D275D3}"/>
    <cellStyle name="Notas 2 2 3" xfId="19549" xr:uid="{3D50C55D-74C4-4BE9-9F73-B43A229A00B2}"/>
    <cellStyle name="Notas 2 2 3 2" xfId="19550" xr:uid="{E9C71ED2-D11A-4EA3-A74B-B20DC40D101C}"/>
    <cellStyle name="Notas 2 2 3 2 2" xfId="19551" xr:uid="{2DD58DAA-1A39-408B-82FA-04926C94D4BD}"/>
    <cellStyle name="Notas 2 2 3 2 2 2" xfId="19552" xr:uid="{B4F51230-97C3-4782-B2AD-FE6C0FA1BCA3}"/>
    <cellStyle name="Notas 2 2 3 2 2 2 2" xfId="19553" xr:uid="{EE4EB515-D55C-4115-B64A-868ECBB5D997}"/>
    <cellStyle name="Notas 2 2 3 2 2 3" xfId="19554" xr:uid="{2F6A8CD3-6B73-4760-BD1E-47A1930D0ED1}"/>
    <cellStyle name="Notas 2 2 3 2 2 3 2" xfId="19555" xr:uid="{7B1F086E-648F-46FB-A874-03C5FA50BEAB}"/>
    <cellStyle name="Notas 2 2 3 2 2 4" xfId="19556" xr:uid="{D4AEBBB2-0641-4E33-8628-665D41E3F3AF}"/>
    <cellStyle name="Notas 2 2 3 2 2 4 2" xfId="19557" xr:uid="{329FA91F-668F-4FC4-BA8E-F986B7F929F8}"/>
    <cellStyle name="Notas 2 2 3 2 2 5" xfId="19558" xr:uid="{2820CB74-3C0E-4BF9-85A5-71E4DB903FE4}"/>
    <cellStyle name="Notas 2 2 3 2 2 5 2" xfId="19559" xr:uid="{E6DB7B02-8751-46D4-A18B-E1DAA1F64793}"/>
    <cellStyle name="Notas 2 2 3 2 2 6" xfId="19560" xr:uid="{8FDB62FA-27FD-41C4-BF67-DDD145E124C1}"/>
    <cellStyle name="Notas 2 2 3 2 2 6 2" xfId="19561" xr:uid="{4AC148A2-9760-4EB6-87FA-5CDECD9F3A8C}"/>
    <cellStyle name="Notas 2 2 3 2 2 7" xfId="19562" xr:uid="{79C3DCE8-7578-427A-94AC-93E58E9FA767}"/>
    <cellStyle name="Notas 2 2 3 2 2 7 2" xfId="19563" xr:uid="{6FD0B6AA-65EF-4AB3-B8AC-9A0655D0168D}"/>
    <cellStyle name="Notas 2 2 3 2 2 8" xfId="19564" xr:uid="{51357A69-136C-47FA-BBE6-C1CA1774C813}"/>
    <cellStyle name="Notas 2 2 3 2 3" xfId="19565" xr:uid="{5AED697E-C149-4306-9F3A-1F80A863936B}"/>
    <cellStyle name="Notas 2 2 3 2 3 2" xfId="19566" xr:uid="{684F01A2-8ED0-468B-B275-E2369F38BF1F}"/>
    <cellStyle name="Notas 2 2 3 2 3 2 2" xfId="19567" xr:uid="{0425CD37-3E14-48CA-8A7F-FCE341D90CF9}"/>
    <cellStyle name="Notas 2 2 3 2 3 3" xfId="19568" xr:uid="{D82A62CE-10C9-4868-97E7-8F3144E7041D}"/>
    <cellStyle name="Notas 2 2 3 2 3 3 2" xfId="19569" xr:uid="{77A9A038-A757-4755-A62E-2C42749D04B3}"/>
    <cellStyle name="Notas 2 2 3 2 3 4" xfId="19570" xr:uid="{97ABD0F4-99E9-41D8-B5B4-0DC9EE9638DE}"/>
    <cellStyle name="Notas 2 2 3 2 3 4 2" xfId="19571" xr:uid="{728C7409-E064-4188-B94C-8D0A5BF53C58}"/>
    <cellStyle name="Notas 2 2 3 2 3 5" xfId="19572" xr:uid="{72838BB3-CB0C-41FA-B09E-F9B40156E7A6}"/>
    <cellStyle name="Notas 2 2 3 2 3 5 2" xfId="19573" xr:uid="{20004166-3DD7-4ED1-9D04-176C50610A2E}"/>
    <cellStyle name="Notas 2 2 3 2 3 6" xfId="19574" xr:uid="{76106461-9BF5-45DC-B824-EC03725127AA}"/>
    <cellStyle name="Notas 2 2 3 2 3 6 2" xfId="19575" xr:uid="{3466D5B6-A35C-4BE6-B6FE-1502CEA23382}"/>
    <cellStyle name="Notas 2 2 3 2 3 7" xfId="19576" xr:uid="{D5D834E1-025B-443A-8B5C-585A4BDE704C}"/>
    <cellStyle name="Notas 2 2 3 2 4" xfId="19577" xr:uid="{2B2EA635-0AE1-413E-AC2C-FDCD7F08D273}"/>
    <cellStyle name="Notas 2 2 3 2 4 2" xfId="19578" xr:uid="{3E0531EC-C959-4E27-8B5E-A6ACF228201E}"/>
    <cellStyle name="Notas 2 2 3 2 5" xfId="19579" xr:uid="{7A377F82-4753-4053-96BA-010EC99F483C}"/>
    <cellStyle name="Notas 2 2 3 2 5 2" xfId="19580" xr:uid="{F6DACCFC-A937-4DCA-9B03-200EB2FBFEFC}"/>
    <cellStyle name="Notas 2 2 3 2 6" xfId="19581" xr:uid="{07DA8C92-AD41-4213-B871-79E76AA7E0C4}"/>
    <cellStyle name="Notas 2 2 3 2 6 2" xfId="19582" xr:uid="{1CB05296-0E0D-482C-9AF3-74AB68085874}"/>
    <cellStyle name="Notas 2 2 3 2 7" xfId="19583" xr:uid="{93D8D9B3-8FC1-4BBA-90A3-94F283C30F18}"/>
    <cellStyle name="Notas 2 2 3 2 7 2" xfId="19584" xr:uid="{F42D43B6-0A2E-4EBA-97C1-4983B71384E2}"/>
    <cellStyle name="Notas 2 2 3 2 8" xfId="19585" xr:uid="{3C23ECB1-DF9E-4161-A36E-BD28032D6454}"/>
    <cellStyle name="Notas 2 2 3 2 8 2" xfId="19586" xr:uid="{70FBD278-55A5-4ECB-B1B7-51136E987206}"/>
    <cellStyle name="Notas 2 2 3 2 9" xfId="19587" xr:uid="{079E2677-A824-494A-B76D-9D4FD4F01DD8}"/>
    <cellStyle name="Notas 2 2 3 3" xfId="19588" xr:uid="{5319595A-CCE3-4E9F-93B8-A181B8F43BFC}"/>
    <cellStyle name="Notas 2 2 3 3 2" xfId="19589" xr:uid="{F8E9C137-C7A5-47A8-8D97-254C7530A52B}"/>
    <cellStyle name="Notas 2 2 3 3 2 2" xfId="19590" xr:uid="{8C06538C-50CC-4DD1-BBA3-4B67DC86044B}"/>
    <cellStyle name="Notas 2 2 3 3 3" xfId="19591" xr:uid="{3B40E224-B009-4B4C-A77F-BED6C02DD483}"/>
    <cellStyle name="Notas 2 2 3 3 3 2" xfId="19592" xr:uid="{659A98D5-2C50-44B7-8F94-267EDB2EEFF5}"/>
    <cellStyle name="Notas 2 2 3 3 4" xfId="19593" xr:uid="{139BF463-12E9-4D3F-B268-DC24C061D8A3}"/>
    <cellStyle name="Notas 2 2 3 3 4 2" xfId="19594" xr:uid="{E0E67081-0146-4913-A406-0B3DE73652E3}"/>
    <cellStyle name="Notas 2 2 3 3 5" xfId="19595" xr:uid="{2FEDD1F8-2982-4968-9651-4B21E39C3511}"/>
    <cellStyle name="Notas 2 2 3 3 5 2" xfId="19596" xr:uid="{1536C686-6E6E-4658-8310-DF881C8A9154}"/>
    <cellStyle name="Notas 2 2 3 3 6" xfId="19597" xr:uid="{1616EFFE-8AD5-4F19-A51E-4EF9E57A561D}"/>
    <cellStyle name="Notas 2 2 3 3 6 2" xfId="19598" xr:uid="{EBC8A297-8BD6-4E3B-81BE-878EAED9AD97}"/>
    <cellStyle name="Notas 2 2 3 3 7" xfId="19599" xr:uid="{85B37EAE-F9FE-4232-89B7-5A95143133AB}"/>
    <cellStyle name="Notas 2 2 3 3 7 2" xfId="19600" xr:uid="{EA3D2FC8-B02F-4744-A0F0-309F6719E322}"/>
    <cellStyle name="Notas 2 2 3 3 8" xfId="19601" xr:uid="{71444CBF-2C06-45DC-9670-4208619AB8C5}"/>
    <cellStyle name="Notas 2 2 3 4" xfId="19602" xr:uid="{CED7E519-D0BF-40B5-B3C2-3FDEA4B4266A}"/>
    <cellStyle name="Notas 2 2 3 4 2" xfId="19603" xr:uid="{622C9B2E-F154-4760-8899-EF39E259D4E0}"/>
    <cellStyle name="Notas 2 2 3 4 2 2" xfId="19604" xr:uid="{F771490A-19A3-4A7C-BDE6-270DB327C676}"/>
    <cellStyle name="Notas 2 2 3 4 3" xfId="19605" xr:uid="{4783E15D-30E4-4324-8616-AFAF1373F70B}"/>
    <cellStyle name="Notas 2 2 3 4 3 2" xfId="19606" xr:uid="{75674983-B4AF-4D94-9B96-4F9022B77DF2}"/>
    <cellStyle name="Notas 2 2 3 4 4" xfId="19607" xr:uid="{56422166-242B-45EB-99A9-D1BE86F457B3}"/>
    <cellStyle name="Notas 2 2 3 4 4 2" xfId="19608" xr:uid="{FF280F6B-C25E-444E-9D6A-FA3C1C5DFDE1}"/>
    <cellStyle name="Notas 2 2 3 4 5" xfId="19609" xr:uid="{8A0ECA98-7250-4533-B867-65177C5FB410}"/>
    <cellStyle name="Notas 2 2 3 4 5 2" xfId="19610" xr:uid="{0AEB9BAC-FC2E-4CCA-9D1E-BCA46F578ABF}"/>
    <cellStyle name="Notas 2 2 3 4 6" xfId="19611" xr:uid="{9C0F3836-CBB2-4D3A-9C1A-A676F5A4268F}"/>
    <cellStyle name="Notas 2 2 3 4 6 2" xfId="19612" xr:uid="{2194F0C7-45C2-4DBE-8963-A1D45585805B}"/>
    <cellStyle name="Notas 2 2 3 4 7" xfId="19613" xr:uid="{A50B2953-2390-489C-8E9E-469E346F1BC6}"/>
    <cellStyle name="Notas 2 2 3 5" xfId="19614" xr:uid="{2B80C3E9-7872-417C-AE97-9011FC225460}"/>
    <cellStyle name="Notas 2 2 3 5 2" xfId="19615" xr:uid="{34C13937-7807-4EA9-B6E7-2850FFADC69A}"/>
    <cellStyle name="Notas 2 2 3 6" xfId="19616" xr:uid="{A0C746FB-52EA-42D4-A645-08B01CE8A93A}"/>
    <cellStyle name="Notas 2 2 4" xfId="19617" xr:uid="{6E03C09F-6DCF-4669-8A80-3C7575FEADA9}"/>
    <cellStyle name="Notas 2 2 4 2" xfId="19618" xr:uid="{718668C2-669C-45FC-A222-90A592145CC0}"/>
    <cellStyle name="Notas 2 2 4 2 2" xfId="19619" xr:uid="{3B3DE231-BE11-43AB-A6A2-26491BB2310A}"/>
    <cellStyle name="Notas 2 2 4 2 2 2" xfId="19620" xr:uid="{3E7101FF-0FA5-4483-8C5C-8F7540EF96EB}"/>
    <cellStyle name="Notas 2 2 4 2 3" xfId="19621" xr:uid="{21723224-5522-4B59-94FB-4F5C65A42E58}"/>
    <cellStyle name="Notas 2 2 4 2 3 2" xfId="19622" xr:uid="{772C6291-FA8E-485A-ABAA-7115A125B82D}"/>
    <cellStyle name="Notas 2 2 4 2 4" xfId="19623" xr:uid="{473E1DD4-BAF0-4B54-9EDC-D12BF2B769DD}"/>
    <cellStyle name="Notas 2 2 4 2 4 2" xfId="19624" xr:uid="{714BAC4B-0BC7-4E44-9644-909AFC59D950}"/>
    <cellStyle name="Notas 2 2 4 2 5" xfId="19625" xr:uid="{8D974144-60DC-46C5-9E15-F7D1F036010D}"/>
    <cellStyle name="Notas 2 2 4 2 5 2" xfId="19626" xr:uid="{D3A12994-1858-4D79-AC5B-8C6546943A7C}"/>
    <cellStyle name="Notas 2 2 4 2 6" xfId="19627" xr:uid="{C64058C4-CF21-4005-A32D-1D2CF7FBAEA4}"/>
    <cellStyle name="Notas 2 2 4 2 6 2" xfId="19628" xr:uid="{C7353DB4-51EB-4676-B78E-6D652762D86E}"/>
    <cellStyle name="Notas 2 2 4 2 7" xfId="19629" xr:uid="{277DA223-CA3E-4CDD-8B32-360935F0DFE8}"/>
    <cellStyle name="Notas 2 2 4 2 7 2" xfId="19630" xr:uid="{89879EE5-9335-4F54-95EA-70E346952C99}"/>
    <cellStyle name="Notas 2 2 4 2 8" xfId="19631" xr:uid="{B753FD1B-337D-40A5-AA8D-7865DD47EEAD}"/>
    <cellStyle name="Notas 2 2 4 3" xfId="19632" xr:uid="{9A04C479-1551-4B37-810F-596FDD9C2321}"/>
    <cellStyle name="Notas 2 2 4 3 2" xfId="19633" xr:uid="{AFC23F9E-C3F3-4D5B-A680-ED6A8D424E78}"/>
    <cellStyle name="Notas 2 2 4 4" xfId="19634" xr:uid="{AD75D0CD-0760-4078-A785-E1432EF0188B}"/>
    <cellStyle name="Notas 2 2 4 4 2" xfId="19635" xr:uid="{6B85D53E-028C-49DF-88F2-B8BB93A367A5}"/>
    <cellStyle name="Notas 2 2 4 5" xfId="19636" xr:uid="{29F3D7F8-C205-4232-8B33-4D75BA14F6F3}"/>
    <cellStyle name="Notas 2 2 4 5 2" xfId="19637" xr:uid="{E7CB0994-8E11-46AE-AE56-A97941A24DE9}"/>
    <cellStyle name="Notas 2 2 4 6" xfId="19638" xr:uid="{56805B27-346A-4C34-8789-AF9ECF9D72F4}"/>
    <cellStyle name="Notas 2 2 4 6 2" xfId="19639" xr:uid="{6E75946B-0311-4F6D-A2F9-2EA79E3A8D1A}"/>
    <cellStyle name="Notas 2 2 4 7" xfId="19640" xr:uid="{4EC9A08E-76AA-474C-95D0-4A33690066C4}"/>
    <cellStyle name="Notas 2 2 4 7 2" xfId="19641" xr:uid="{A425AC52-F540-4A58-90DA-E72D97A8DD21}"/>
    <cellStyle name="Notas 2 2 4 8" xfId="19642" xr:uid="{CEEB7459-2653-4AA3-B37D-12E2727B12F6}"/>
    <cellStyle name="Notas 2 2 4 8 2" xfId="19643" xr:uid="{BDA8DDDC-8CB3-419E-92CC-CC23CD5872B1}"/>
    <cellStyle name="Notas 2 2 4 9" xfId="19644" xr:uid="{6DB83DE0-C4B9-4291-BAAF-3F754C9833E5}"/>
    <cellStyle name="Notas 2 2 5" xfId="19645" xr:uid="{B4569AD7-2FCD-411C-9099-C4F2883D4602}"/>
    <cellStyle name="Notas 2 2 5 2" xfId="19646" xr:uid="{71F37A66-DAAB-4A29-B18E-46DF6D08113A}"/>
    <cellStyle name="Notas 2 2 6" xfId="19647" xr:uid="{CE184DE5-B03D-4438-8896-8BA69B6F01C7}"/>
    <cellStyle name="Notas 2 2 6 2" xfId="19648" xr:uid="{D034C524-0E1E-477F-9E88-AA9C6ABDB97B}"/>
    <cellStyle name="Notas 2 2 7" xfId="19649" xr:uid="{795EB0ED-11DB-4E22-9205-2303F67EFCB9}"/>
    <cellStyle name="Notas 2 2 8" xfId="19650" xr:uid="{C2D5BB0D-26CF-4F58-8B99-4AA94BEE4DF7}"/>
    <cellStyle name="Notas 2 3" xfId="19651" xr:uid="{BB10C886-E7A1-4E63-980A-31A8072C0A1B}"/>
    <cellStyle name="Notas 2 3 2" xfId="19652" xr:uid="{27A5B9C4-D110-4E3B-8FCF-5030528EA3BF}"/>
    <cellStyle name="Notas 2 3 2 10" xfId="19653" xr:uid="{D33E7FBD-ED59-4603-9494-7451AEF58020}"/>
    <cellStyle name="Notas 2 3 2 2" xfId="19654" xr:uid="{B5099105-5A6C-42C5-9BE6-9627CC0C4A1A}"/>
    <cellStyle name="Notas 2 3 2 2 10" xfId="19655" xr:uid="{2E4FC5E0-1E8B-40EE-8E5D-EA99648F0FA0}"/>
    <cellStyle name="Notas 2 3 2 2 2" xfId="19656" xr:uid="{09DC6634-8A89-4FF0-8F2D-FC3EF5A62203}"/>
    <cellStyle name="Notas 2 3 2 2 2 2" xfId="19657" xr:uid="{BC675DEF-2924-4E8A-994E-4CE66DE5BB5A}"/>
    <cellStyle name="Notas 2 3 2 2 2 2 2" xfId="19658" xr:uid="{0AF33AD9-8540-4653-A9A2-86FF1C6F1D36}"/>
    <cellStyle name="Notas 2 3 2 2 2 3" xfId="19659" xr:uid="{8B6BFB51-72D8-4CC2-A4BA-A7CAFC4275D5}"/>
    <cellStyle name="Notas 2 3 2 2 2 3 2" xfId="19660" xr:uid="{EF3D65F8-E94F-494B-9540-7E5BEFE3C6E9}"/>
    <cellStyle name="Notas 2 3 2 2 2 4" xfId="19661" xr:uid="{5A7F9045-670F-46F5-B4F7-5293B9680D6A}"/>
    <cellStyle name="Notas 2 3 2 2 2 4 2" xfId="19662" xr:uid="{19C6619B-32C9-4A4D-89D6-2389AEAF6A33}"/>
    <cellStyle name="Notas 2 3 2 2 2 5" xfId="19663" xr:uid="{5D3FAFF0-1687-41B8-8A5F-DF6F99DF1C7C}"/>
    <cellStyle name="Notas 2 3 2 2 2 5 2" xfId="19664" xr:uid="{6562A375-079F-4DB7-BB39-19709178E842}"/>
    <cellStyle name="Notas 2 3 2 2 2 6" xfId="19665" xr:uid="{A4F16684-5C0C-4EC2-880D-10A7ECCD4864}"/>
    <cellStyle name="Notas 2 3 2 2 2 6 2" xfId="19666" xr:uid="{403CF41F-D56E-4B8B-A6F1-ACA3534E4970}"/>
    <cellStyle name="Notas 2 3 2 2 2 7" xfId="19667" xr:uid="{1C27E4CC-4302-464A-A5EC-E71986A79E8A}"/>
    <cellStyle name="Notas 2 3 2 2 2 7 2" xfId="19668" xr:uid="{E501B2BE-6339-459F-A371-B5BF97488DD2}"/>
    <cellStyle name="Notas 2 3 2 2 2 8" xfId="19669" xr:uid="{CC0DAB53-F26D-400B-934F-103422B9E0FD}"/>
    <cellStyle name="Notas 2 3 2 2 3" xfId="19670" xr:uid="{92204D7B-3CEA-4648-A4B0-19A0CE513FEF}"/>
    <cellStyle name="Notas 2 3 2 2 3 2" xfId="19671" xr:uid="{C10B3E39-04FC-4590-A56A-CCFF2264514D}"/>
    <cellStyle name="Notas 2 3 2 2 4" xfId="19672" xr:uid="{1418B9CF-8BA6-462F-BD5E-1742B1262AFD}"/>
    <cellStyle name="Notas 2 3 2 2 4 2" xfId="19673" xr:uid="{486DC864-EBB0-4639-A540-CDC7B8520DE0}"/>
    <cellStyle name="Notas 2 3 2 2 5" xfId="19674" xr:uid="{17950EF8-E9C4-474E-BA39-3734050CF364}"/>
    <cellStyle name="Notas 2 3 2 2 5 2" xfId="19675" xr:uid="{4ECA0BCD-C6DC-4FEC-A2C2-8A500CAD8147}"/>
    <cellStyle name="Notas 2 3 2 2 6" xfId="19676" xr:uid="{5BE31189-B6E6-47BF-A2C1-AB447A4EAEEE}"/>
    <cellStyle name="Notas 2 3 2 2 6 2" xfId="19677" xr:uid="{B6901776-C9CC-4A79-AE37-90D3FB667964}"/>
    <cellStyle name="Notas 2 3 2 2 7" xfId="19678" xr:uid="{28159F46-4A56-4D07-9151-216B72902165}"/>
    <cellStyle name="Notas 2 3 2 2 7 2" xfId="19679" xr:uid="{ABEFCB32-1BCD-4A84-BF0D-84BABEFDB017}"/>
    <cellStyle name="Notas 2 3 2 2 8" xfId="19680" xr:uid="{FB3BECA6-DC29-43DB-84B7-362E0F96E902}"/>
    <cellStyle name="Notas 2 3 2 2 8 2" xfId="19681" xr:uid="{4C69A90A-1829-49A9-AD52-D073F6001B02}"/>
    <cellStyle name="Notas 2 3 2 2 9" xfId="19682" xr:uid="{36441B61-A978-413A-A26C-3329E20251EF}"/>
    <cellStyle name="Notas 2 3 2 3" xfId="19683" xr:uid="{BD3EABFF-DFEA-44A8-87F5-E57466D517B0}"/>
    <cellStyle name="Notas 2 3 2 3 2" xfId="19684" xr:uid="{42CE7679-0B01-45B8-93C6-68C2B696F8E7}"/>
    <cellStyle name="Notas 2 3 2 3 2 2" xfId="19685" xr:uid="{335A4D87-F00D-4EBD-A307-4CAA6D22C55D}"/>
    <cellStyle name="Notas 2 3 2 3 3" xfId="19686" xr:uid="{FD243AD6-F1E1-4A65-B228-7E96A69475DE}"/>
    <cellStyle name="Notas 2 3 2 3 3 2" xfId="19687" xr:uid="{D24A913D-08E3-4317-8005-CFB84857D156}"/>
    <cellStyle name="Notas 2 3 2 3 4" xfId="19688" xr:uid="{354664D8-6218-4A6A-9360-E6EDCCFE41BC}"/>
    <cellStyle name="Notas 2 3 2 3 4 2" xfId="19689" xr:uid="{BE82010C-D3C9-498A-A80B-4DC36A7161C3}"/>
    <cellStyle name="Notas 2 3 2 3 5" xfId="19690" xr:uid="{1975D463-3066-490B-9E39-B50572FA8D78}"/>
    <cellStyle name="Notas 2 3 2 3 5 2" xfId="19691" xr:uid="{3D77B7A5-5D35-4BB9-8043-2928DB5E2276}"/>
    <cellStyle name="Notas 2 3 2 3 6" xfId="19692" xr:uid="{09BD036B-B1C0-4DED-A8C5-4902C7B4E687}"/>
    <cellStyle name="Notas 2 3 2 3 6 2" xfId="19693" xr:uid="{261C47C2-A918-418D-B5B1-54623D3FE520}"/>
    <cellStyle name="Notas 2 3 2 3 7" xfId="19694" xr:uid="{D8F0CE8D-9EC7-4EC3-BC0B-4B3B19014938}"/>
    <cellStyle name="Notas 2 3 2 3 7 2" xfId="19695" xr:uid="{DB9C6B9D-024B-49A3-9B69-723BA44914D4}"/>
    <cellStyle name="Notas 2 3 2 3 8" xfId="19696" xr:uid="{76E69579-90B4-4F93-91BB-3A48CF7A9AD9}"/>
    <cellStyle name="Notas 2 3 2 3 9" xfId="19697" xr:uid="{DE3E7EB8-EB70-44C6-81A2-3DDED5DEAD9E}"/>
    <cellStyle name="Notas 2 3 2 4" xfId="19698" xr:uid="{97A8FD86-F639-44AB-BB24-36F7388FC3DE}"/>
    <cellStyle name="Notas 2 3 2 4 2" xfId="19699" xr:uid="{65D73043-C3DC-45E2-9E27-BC8583BFED67}"/>
    <cellStyle name="Notas 2 3 2 5" xfId="19700" xr:uid="{6C25D305-80C1-451F-B38D-F3B1D16DB918}"/>
    <cellStyle name="Notas 2 3 2 5 2" xfId="19701" xr:uid="{49687558-EE06-4EE8-BD3D-5FA3D6527F38}"/>
    <cellStyle name="Notas 2 3 2 6" xfId="19702" xr:uid="{E4D3B9EA-6D9F-455C-9E0B-28CB9AA40B44}"/>
    <cellStyle name="Notas 2 3 2 6 2" xfId="19703" xr:uid="{1AAF2170-4B25-45B6-A0FF-34DD4A3D0428}"/>
    <cellStyle name="Notas 2 3 2 7" xfId="19704" xr:uid="{428C0B6C-E172-4DA0-9E1A-DB211FE407F6}"/>
    <cellStyle name="Notas 2 3 2 7 2" xfId="19705" xr:uid="{3D1061EB-3DE1-4988-9777-A34F8D282416}"/>
    <cellStyle name="Notas 2 3 2 8" xfId="19706" xr:uid="{C53C0A3E-12D7-4918-A2DC-680BBCDC19EC}"/>
    <cellStyle name="Notas 2 3 2 8 2" xfId="19707" xr:uid="{C174A024-B6B0-49D9-B14C-1E107C5B22D3}"/>
    <cellStyle name="Notas 2 3 2 9" xfId="19708" xr:uid="{1E1B4B39-C597-415A-BD11-3FAF05E46464}"/>
    <cellStyle name="Notas 2 3 3" xfId="19709" xr:uid="{5DED36C3-E8C4-41CA-B112-823FA6AB179A}"/>
    <cellStyle name="Notas 2 3 3 2" xfId="19710" xr:uid="{AAA4C14E-1B7E-449A-9CF8-27B0C375265E}"/>
    <cellStyle name="Notas 2 3 3 2 2" xfId="19711" xr:uid="{F10C0F1B-6F10-4D3E-A561-83431CDA6FCD}"/>
    <cellStyle name="Notas 2 3 3 2 2 2" xfId="19712" xr:uid="{C669C76A-B9F4-4955-9CDC-2241E235E9B2}"/>
    <cellStyle name="Notas 2 3 3 2 2 2 2" xfId="19713" xr:uid="{E99080D4-F2CB-47FE-9562-A905FA9CDBCA}"/>
    <cellStyle name="Notas 2 3 3 2 2 3" xfId="19714" xr:uid="{230C3A51-B605-492F-83B4-301BAF0A77E2}"/>
    <cellStyle name="Notas 2 3 3 2 2 3 2" xfId="19715" xr:uid="{E14F77A8-0437-407E-B210-A259FC69DF2C}"/>
    <cellStyle name="Notas 2 3 3 2 2 4" xfId="19716" xr:uid="{B7644947-6347-4FD9-914C-4F133036977E}"/>
    <cellStyle name="Notas 2 3 3 2 2 4 2" xfId="19717" xr:uid="{F76C9BE3-0709-44EE-AD92-0ADA1460823E}"/>
    <cellStyle name="Notas 2 3 3 2 2 5" xfId="19718" xr:uid="{6D50FA55-3D16-4717-82B5-9C5BA3E33733}"/>
    <cellStyle name="Notas 2 3 3 2 2 5 2" xfId="19719" xr:uid="{FE8345B2-04B8-4C99-B4C4-8907EE0C52D6}"/>
    <cellStyle name="Notas 2 3 3 2 2 6" xfId="19720" xr:uid="{B265331E-A6CA-4FC6-B626-CF9EFDC21343}"/>
    <cellStyle name="Notas 2 3 3 2 2 6 2" xfId="19721" xr:uid="{2FDB9A38-42D3-44B8-B3DD-DF1B3DB4244F}"/>
    <cellStyle name="Notas 2 3 3 2 2 7" xfId="19722" xr:uid="{5928B9C0-2A13-4503-B914-C5E25204C8DB}"/>
    <cellStyle name="Notas 2 3 3 2 2 7 2" xfId="19723" xr:uid="{6D3B708D-075B-4DF5-B025-5144642E3818}"/>
    <cellStyle name="Notas 2 3 3 2 2 8" xfId="19724" xr:uid="{33669140-71DD-4ECF-B502-2BC1D26845BF}"/>
    <cellStyle name="Notas 2 3 3 2 3" xfId="19725" xr:uid="{BB8296C9-CD54-4423-A8B2-8C748D16C018}"/>
    <cellStyle name="Notas 2 3 3 2 3 2" xfId="19726" xr:uid="{DBDBAF01-6EAE-49A8-8F9A-EB7BD58C91CB}"/>
    <cellStyle name="Notas 2 3 3 2 3 2 2" xfId="19727" xr:uid="{DF6AE967-A978-439C-9186-8C16C73DC9CD}"/>
    <cellStyle name="Notas 2 3 3 2 3 3" xfId="19728" xr:uid="{7C3D6DB5-19CA-4B4E-854C-766E4E913955}"/>
    <cellStyle name="Notas 2 3 3 2 3 3 2" xfId="19729" xr:uid="{3149237D-5A0B-4157-A75C-6F241766B20E}"/>
    <cellStyle name="Notas 2 3 3 2 3 4" xfId="19730" xr:uid="{DB189A02-8EF5-4593-9683-E50C51067D9A}"/>
    <cellStyle name="Notas 2 3 3 2 3 4 2" xfId="19731" xr:uid="{A71208FC-BCC6-4964-94F3-6E29B0B01A81}"/>
    <cellStyle name="Notas 2 3 3 2 3 5" xfId="19732" xr:uid="{A9C3A53D-D04E-4B80-910A-979B37B7CA4E}"/>
    <cellStyle name="Notas 2 3 3 2 3 5 2" xfId="19733" xr:uid="{82E0D8C2-008B-41B2-A8A1-8E55F6064B86}"/>
    <cellStyle name="Notas 2 3 3 2 3 6" xfId="19734" xr:uid="{1A232D97-4D2D-4ECD-9C43-1768CF06D5C3}"/>
    <cellStyle name="Notas 2 3 3 2 3 6 2" xfId="19735" xr:uid="{A01B0005-DD0C-42C6-9759-20C5119EC65E}"/>
    <cellStyle name="Notas 2 3 3 2 3 7" xfId="19736" xr:uid="{A90C8612-43DF-4D6B-8F3C-8D1981575BF6}"/>
    <cellStyle name="Notas 2 3 3 2 4" xfId="19737" xr:uid="{9AE4D92A-FB9E-431A-A988-818B417A250B}"/>
    <cellStyle name="Notas 2 3 3 2 4 2" xfId="19738" xr:uid="{BF3EE2A6-93AB-421C-BE7B-F986D38D00F6}"/>
    <cellStyle name="Notas 2 3 3 2 5" xfId="19739" xr:uid="{2273BA27-4CB0-4960-B7E1-DA098D03E3D4}"/>
    <cellStyle name="Notas 2 3 3 2 5 2" xfId="19740" xr:uid="{2AF80729-F738-4290-96D0-634B2C0EC441}"/>
    <cellStyle name="Notas 2 3 3 2 6" xfId="19741" xr:uid="{18D22348-D9B0-4D64-B1EB-467D1E64EE9C}"/>
    <cellStyle name="Notas 2 3 3 2 6 2" xfId="19742" xr:uid="{5E601F42-1AA9-4A64-88A9-565C17A2CA71}"/>
    <cellStyle name="Notas 2 3 3 2 7" xfId="19743" xr:uid="{87600C00-FD1E-4FD8-9FC1-4C58CB082B13}"/>
    <cellStyle name="Notas 2 3 3 2 7 2" xfId="19744" xr:uid="{813A3322-DEC7-47D3-B212-F409D799A845}"/>
    <cellStyle name="Notas 2 3 3 2 8" xfId="19745" xr:uid="{F7ACA8B7-0486-4A8C-9AA5-A1668AC6989B}"/>
    <cellStyle name="Notas 2 3 3 2 8 2" xfId="19746" xr:uid="{B1827F18-5EFC-43BB-9860-F49ED25D431A}"/>
    <cellStyle name="Notas 2 3 3 2 9" xfId="19747" xr:uid="{A270B674-28BA-40E6-ADB3-EAA9F620F9B4}"/>
    <cellStyle name="Notas 2 3 3 3" xfId="19748" xr:uid="{FFDDE1B7-AFE4-472E-8D48-77BFAF582C95}"/>
    <cellStyle name="Notas 2 3 3 3 2" xfId="19749" xr:uid="{4C2027AD-C3C8-4379-AEEE-84E181674E56}"/>
    <cellStyle name="Notas 2 3 3 3 2 2" xfId="19750" xr:uid="{13DA218D-F4F9-4ECA-A1D4-00D799052872}"/>
    <cellStyle name="Notas 2 3 3 3 3" xfId="19751" xr:uid="{47486D2F-FBB3-4E64-A181-5E4961437FB9}"/>
    <cellStyle name="Notas 2 3 3 3 3 2" xfId="19752" xr:uid="{F9FB44A2-E4F4-4C74-BBA0-DABA126206FD}"/>
    <cellStyle name="Notas 2 3 3 3 4" xfId="19753" xr:uid="{FE192DF2-5704-4E69-9041-A2E497A28DDF}"/>
    <cellStyle name="Notas 2 3 3 3 4 2" xfId="19754" xr:uid="{04454EB5-546E-4AC9-AD9F-46A8B34351EC}"/>
    <cellStyle name="Notas 2 3 3 3 5" xfId="19755" xr:uid="{0F56BFDD-5F00-4A2A-9CCA-A54FA83C3B6C}"/>
    <cellStyle name="Notas 2 3 3 3 5 2" xfId="19756" xr:uid="{31D44CF3-97C1-4DF5-8A9A-73D1DD0ED70E}"/>
    <cellStyle name="Notas 2 3 3 3 6" xfId="19757" xr:uid="{FEE6EB2D-F541-4B0D-A7B3-3A92036B8E77}"/>
    <cellStyle name="Notas 2 3 3 3 6 2" xfId="19758" xr:uid="{B27EB1FE-CD49-4A9B-9CE4-3B6FDA75528C}"/>
    <cellStyle name="Notas 2 3 3 3 7" xfId="19759" xr:uid="{DA724A77-4239-4CB0-AD67-FB6709E37497}"/>
    <cellStyle name="Notas 2 3 3 3 7 2" xfId="19760" xr:uid="{8E6668A3-910C-490D-9491-3A690B5777CF}"/>
    <cellStyle name="Notas 2 3 3 3 8" xfId="19761" xr:uid="{D0FB91FF-E140-4DDB-89F4-03A86F43C33C}"/>
    <cellStyle name="Notas 2 3 3 4" xfId="19762" xr:uid="{84119667-6F25-4708-821D-5B6868AD846F}"/>
    <cellStyle name="Notas 2 3 3 4 2" xfId="19763" xr:uid="{7E488EB6-C87E-4601-81D9-6D66F1F37958}"/>
    <cellStyle name="Notas 2 3 3 4 2 2" xfId="19764" xr:uid="{0ED60E44-31F4-4950-B2FF-AAAAC05B1591}"/>
    <cellStyle name="Notas 2 3 3 4 3" xfId="19765" xr:uid="{2C724FE1-DFEB-4804-AF39-B8D52EFD7B82}"/>
    <cellStyle name="Notas 2 3 3 4 3 2" xfId="19766" xr:uid="{1ABF396A-E044-4A0D-A57B-CC8850B93966}"/>
    <cellStyle name="Notas 2 3 3 4 4" xfId="19767" xr:uid="{E0FE07E2-CC6A-4C7B-9AF7-B1C1EA4C50CA}"/>
    <cellStyle name="Notas 2 3 3 4 4 2" xfId="19768" xr:uid="{68E19D93-C5B8-4E74-9E32-49092A8D3708}"/>
    <cellStyle name="Notas 2 3 3 4 5" xfId="19769" xr:uid="{4A5E9EC2-6392-4791-977B-82409B2DB31D}"/>
    <cellStyle name="Notas 2 3 3 4 5 2" xfId="19770" xr:uid="{78B6F382-61EC-4920-BC59-47C7A87C1BDB}"/>
    <cellStyle name="Notas 2 3 3 4 6" xfId="19771" xr:uid="{EAF46C27-9048-4853-BAD8-11920E83A7A5}"/>
    <cellStyle name="Notas 2 3 3 4 6 2" xfId="19772" xr:uid="{62A6E520-AC0A-45AE-8352-2C66B0D2C6D3}"/>
    <cellStyle name="Notas 2 3 3 4 7" xfId="19773" xr:uid="{B45BEF61-9E57-4627-B906-8195C646F973}"/>
    <cellStyle name="Notas 2 3 3 5" xfId="19774" xr:uid="{EEAB3EF4-04DB-4E69-B8B1-8715FE0BF83B}"/>
    <cellStyle name="Notas 2 3 3 5 2" xfId="19775" xr:uid="{8B2E7449-A763-4531-A9A7-507BE2FA8F42}"/>
    <cellStyle name="Notas 2 3 3 6" xfId="19776" xr:uid="{B74558C5-A849-4A48-AD59-308326428A6E}"/>
    <cellStyle name="Notas 2 3 4" xfId="19777" xr:uid="{F488D1BE-3101-43E4-BCED-977125FDDC90}"/>
    <cellStyle name="Notas 2 3 4 2" xfId="19778" xr:uid="{E6C4B438-00E4-4821-AA09-4F7469F109EF}"/>
    <cellStyle name="Notas 2 3 4 2 2" xfId="19779" xr:uid="{73ACAA6B-A9E5-4745-927D-2FB1C6A06C87}"/>
    <cellStyle name="Notas 2 3 4 2 2 2" xfId="19780" xr:uid="{DD6FF945-E3D9-42B8-9CD0-BFE1BDB51D24}"/>
    <cellStyle name="Notas 2 3 4 2 3" xfId="19781" xr:uid="{25E0D981-4163-499D-8163-9DDB3EF51260}"/>
    <cellStyle name="Notas 2 3 4 2 3 2" xfId="19782" xr:uid="{29EF5E7C-469D-431C-8868-0E129A6DC4B0}"/>
    <cellStyle name="Notas 2 3 4 2 4" xfId="19783" xr:uid="{E94F9DFE-C660-4430-B1ED-0A4F8B5FE50A}"/>
    <cellStyle name="Notas 2 3 4 2 4 2" xfId="19784" xr:uid="{26994C78-A317-4E0B-9756-9B3453275C27}"/>
    <cellStyle name="Notas 2 3 4 2 5" xfId="19785" xr:uid="{C9D925AF-8FA9-4A97-876E-B356039CD769}"/>
    <cellStyle name="Notas 2 3 4 2 5 2" xfId="19786" xr:uid="{9D2A53EA-0701-49FE-BCE9-94AAB49A9E45}"/>
    <cellStyle name="Notas 2 3 4 2 6" xfId="19787" xr:uid="{484EB417-B5F5-4B32-BE4F-96D8DD24FC37}"/>
    <cellStyle name="Notas 2 3 4 2 6 2" xfId="19788" xr:uid="{DB285C31-E071-417F-85C3-DFD2985F1253}"/>
    <cellStyle name="Notas 2 3 4 2 7" xfId="19789" xr:uid="{E8741F02-8048-4156-9B2F-0A4952B9692C}"/>
    <cellStyle name="Notas 2 3 4 2 7 2" xfId="19790" xr:uid="{421165AF-1C8E-4DA3-BFB8-537B5B650A49}"/>
    <cellStyle name="Notas 2 3 4 2 8" xfId="19791" xr:uid="{2F0276E4-1C04-4505-82DE-D0A253472408}"/>
    <cellStyle name="Notas 2 3 4 3" xfId="19792" xr:uid="{B42106C6-B177-4CA7-9E58-5F767850A664}"/>
    <cellStyle name="Notas 2 3 4 3 2" xfId="19793" xr:uid="{CC4A6249-FC6B-41EC-93CF-1B9AFC771C38}"/>
    <cellStyle name="Notas 2 3 4 4" xfId="19794" xr:uid="{80B8B9F6-ADB2-434D-AB76-0DD4A378E326}"/>
    <cellStyle name="Notas 2 3 4 4 2" xfId="19795" xr:uid="{20B0648D-B313-424D-AE36-89213096E781}"/>
    <cellStyle name="Notas 2 3 4 5" xfId="19796" xr:uid="{E058F55B-4894-466B-A20A-16A05E1B9D72}"/>
    <cellStyle name="Notas 2 3 4 5 2" xfId="19797" xr:uid="{6B151656-8E2B-48DE-8D16-E0E97D20E86B}"/>
    <cellStyle name="Notas 2 3 4 6" xfId="19798" xr:uid="{8F56EA6E-7E76-41CB-AFEA-7E351D8016D9}"/>
    <cellStyle name="Notas 2 3 4 6 2" xfId="19799" xr:uid="{ECD37372-B302-4BC9-8F89-C997617A5728}"/>
    <cellStyle name="Notas 2 3 4 7" xfId="19800" xr:uid="{4D07A307-BD02-49C5-877F-62D8E4A8735A}"/>
    <cellStyle name="Notas 2 3 4 7 2" xfId="19801" xr:uid="{82A824C1-2AA6-4F73-95B8-CA2D5D7F1335}"/>
    <cellStyle name="Notas 2 3 4 8" xfId="19802" xr:uid="{EFA95238-08FC-4F5B-8E03-7464142190DF}"/>
    <cellStyle name="Notas 2 3 4 8 2" xfId="19803" xr:uid="{F50FB764-FE80-4421-992B-435D31001FFC}"/>
    <cellStyle name="Notas 2 3 4 9" xfId="19804" xr:uid="{95A859BC-53EC-44C2-A679-D28EFC018794}"/>
    <cellStyle name="Notas 2 3 5" xfId="19805" xr:uid="{1F691472-00FC-4F15-9882-BF89A033E985}"/>
    <cellStyle name="Notas 2 3 5 2" xfId="19806" xr:uid="{2BA146F6-986F-46D3-950C-3500511623C5}"/>
    <cellStyle name="Notas 2 3 6" xfId="19807" xr:uid="{B0FB4F1E-8B92-46A4-9AC5-A427605AE1B4}"/>
    <cellStyle name="Notas 2 3 6 2" xfId="19808" xr:uid="{58ADEDE9-D5EB-49BE-8EB0-824FB8B92D83}"/>
    <cellStyle name="Notas 2 3 7" xfId="19809" xr:uid="{ADA63E05-E7B7-48BA-ABB6-B7406707E1E2}"/>
    <cellStyle name="Notas 2 3 8" xfId="19810" xr:uid="{FC86BE7B-8EBA-4D1A-8911-03552BC20700}"/>
    <cellStyle name="Notas 2 4" xfId="19811" xr:uid="{5C14A597-0778-45AC-96F3-E476CA36105F}"/>
    <cellStyle name="Notas 2 4 10" xfId="19812" xr:uid="{5CD5026B-BDA1-40F6-ABC0-DB6D8AB104AA}"/>
    <cellStyle name="Notas 2 4 2" xfId="19813" xr:uid="{F89CB7C2-FA6E-44E3-A2EE-D3F995E0C03C}"/>
    <cellStyle name="Notas 2 4 2 2" xfId="19814" xr:uid="{899FA904-75AD-4667-BB03-FF958EC502F8}"/>
    <cellStyle name="Notas 2 4 2 2 2" xfId="19815" xr:uid="{A57BBC32-A167-49DC-BF1C-F98C60AB2E1B}"/>
    <cellStyle name="Notas 2 4 2 3" xfId="19816" xr:uid="{A7A56375-D44A-48E6-BAE7-24161BFBDDE4}"/>
    <cellStyle name="Notas 2 4 2 3 2" xfId="19817" xr:uid="{F41DF86E-7CA8-4505-9F09-7F8097C35EC7}"/>
    <cellStyle name="Notas 2 4 2 4" xfId="19818" xr:uid="{1C0B6E6E-133D-4853-9987-E8D3DDF56283}"/>
    <cellStyle name="Notas 2 4 2 4 2" xfId="19819" xr:uid="{C4DAB7B6-7FF1-4426-8BAD-74491914CDB6}"/>
    <cellStyle name="Notas 2 4 2 5" xfId="19820" xr:uid="{081E9D5F-DC5E-410F-828D-E6338D38347F}"/>
    <cellStyle name="Notas 2 4 2 5 2" xfId="19821" xr:uid="{9B6BA3CE-3664-48A4-A616-4F3D76DAFF27}"/>
    <cellStyle name="Notas 2 4 2 6" xfId="19822" xr:uid="{AE5CC15E-A8C3-48CE-8796-E6ECB1AD9A85}"/>
    <cellStyle name="Notas 2 4 2 6 2" xfId="19823" xr:uid="{52126293-C5C0-46F3-9FEC-7889FFA892BA}"/>
    <cellStyle name="Notas 2 4 2 7" xfId="19824" xr:uid="{70306F98-8AE3-440C-AA48-624563844AA9}"/>
    <cellStyle name="Notas 2 4 2 7 2" xfId="19825" xr:uid="{FA53FE3F-9514-4562-8C0B-513DBE1F8954}"/>
    <cellStyle name="Notas 2 4 2 8" xfId="19826" xr:uid="{AF7ED881-B61F-4D60-BC01-1DF4FD23AB41}"/>
    <cellStyle name="Notas 2 4 2 9" xfId="19827" xr:uid="{4A8FFED6-FE1B-4241-9ED5-0134CCADD5DC}"/>
    <cellStyle name="Notas 2 4 3" xfId="19828" xr:uid="{1377FCEB-FA17-48A3-998C-6FAC8A74D977}"/>
    <cellStyle name="Notas 2 4 3 2" xfId="19829" xr:uid="{9DDC8417-DFBB-4785-B894-229B1EE60230}"/>
    <cellStyle name="Notas 2 4 3 2 2" xfId="19830" xr:uid="{780A1CDD-A6E5-429D-9E10-A1CEA516DB41}"/>
    <cellStyle name="Notas 2 4 3 3" xfId="19831" xr:uid="{18CCF830-9309-477F-9210-0D04D8EF5D6D}"/>
    <cellStyle name="Notas 2 4 3 3 2" xfId="19832" xr:uid="{4E86B404-B582-4343-B11A-108445CBB575}"/>
    <cellStyle name="Notas 2 4 3 4" xfId="19833" xr:uid="{46B0682E-1574-4F7E-AF03-3C830338CA52}"/>
    <cellStyle name="Notas 2 4 3 4 2" xfId="19834" xr:uid="{2895F7F5-5463-4360-930C-B9F478B5CF02}"/>
    <cellStyle name="Notas 2 4 3 5" xfId="19835" xr:uid="{832B1646-78BB-4B3A-947A-031E3BDCEEC2}"/>
    <cellStyle name="Notas 2 4 3 5 2" xfId="19836" xr:uid="{EA36D633-D24F-4BF0-B111-9553F53ACEFA}"/>
    <cellStyle name="Notas 2 4 3 6" xfId="19837" xr:uid="{4BDCC511-4D93-4619-85C1-7EF7C6A73BF7}"/>
    <cellStyle name="Notas 2 4 3 6 2" xfId="19838" xr:uid="{30F2F3F7-C3DF-44C0-BE0F-0DC86C39872A}"/>
    <cellStyle name="Notas 2 4 3 7" xfId="19839" xr:uid="{A224B172-CF99-4A62-9CFA-F7A04B1D23B6}"/>
    <cellStyle name="Notas 2 4 3 8" xfId="19840" xr:uid="{CF492B35-4B67-40D5-8183-832CA1648C85}"/>
    <cellStyle name="Notas 2 4 4" xfId="19841" xr:uid="{C8863B78-7061-4157-8755-AE566F6B9E2B}"/>
    <cellStyle name="Notas 2 4 4 2" xfId="19842" xr:uid="{7D3C9A1B-78C5-4D20-A0F3-F86210C82AB6}"/>
    <cellStyle name="Notas 2 4 5" xfId="19843" xr:uid="{AABFA5DF-1550-4B89-A20F-1E27FCC23D94}"/>
    <cellStyle name="Notas 2 4 5 2" xfId="19844" xr:uid="{71D15B39-A6DE-4E94-9DB6-FB62621D5D1C}"/>
    <cellStyle name="Notas 2 4 6" xfId="19845" xr:uid="{6273E865-0B92-40B2-A2E5-80CE92929533}"/>
    <cellStyle name="Notas 2 4 6 2" xfId="19846" xr:uid="{1167CE8F-D746-4CAC-8327-FC0FB9B39C09}"/>
    <cellStyle name="Notas 2 4 7" xfId="19847" xr:uid="{4C03B038-1206-46D0-A489-91F37BBB9CC2}"/>
    <cellStyle name="Notas 2 4 7 2" xfId="19848" xr:uid="{2CE93F16-BA79-4C9E-A6EE-AA0D9F538E25}"/>
    <cellStyle name="Notas 2 4 8" xfId="19849" xr:uid="{BDA5E327-D986-4904-B418-F313BE568707}"/>
    <cellStyle name="Notas 2 4 8 2" xfId="19850" xr:uid="{3C75E7B2-1851-4410-B914-7DCDAAA1A4E5}"/>
    <cellStyle name="Notas 2 4 9" xfId="19851" xr:uid="{8B7BB1C1-B1C9-4928-A5C7-CFB085A8643F}"/>
    <cellStyle name="Notas 2 5" xfId="19852" xr:uid="{B11AEC8A-9299-48ED-9A2E-FDEFE64DDF60}"/>
    <cellStyle name="Notas 2 6" xfId="19853" xr:uid="{3F8D9586-1E59-4AC7-A36F-203A5B5667B4}"/>
    <cellStyle name="Notas 3" xfId="3901" xr:uid="{00000000-0005-0000-0000-0000092C0000}"/>
    <cellStyle name="Notas 3 2" xfId="10645" xr:uid="{00000000-0005-0000-0000-00000A2C0000}"/>
    <cellStyle name="Notas 3 2 10" xfId="19854" xr:uid="{F08152A1-BDD3-41AB-A8F9-813BCCD15656}"/>
    <cellStyle name="Notas 3 2 2" xfId="19855" xr:uid="{1EC204D1-35C5-4774-BDC5-93BFAE4088A9}"/>
    <cellStyle name="Notas 3 2 2 10" xfId="19856" xr:uid="{4BC25008-AE98-4729-A80C-4B618EEC9B43}"/>
    <cellStyle name="Notas 3 2 2 2" xfId="19857" xr:uid="{6D199C04-6A6F-4EB2-865B-8CFD5A074D9E}"/>
    <cellStyle name="Notas 3 2 2 2 2" xfId="19858" xr:uid="{2AAF8075-6F9A-47B3-8DEC-57AAC5889011}"/>
    <cellStyle name="Notas 3 2 2 2 2 2" xfId="19859" xr:uid="{19286837-F2AF-4CAA-9108-2066DB53779F}"/>
    <cellStyle name="Notas 3 2 2 2 3" xfId="19860" xr:uid="{0D009778-2FF4-4225-8994-8F6E3C4018D7}"/>
    <cellStyle name="Notas 3 2 2 2 3 2" xfId="19861" xr:uid="{B0F5DF63-9942-4838-A2B5-56BB46A48706}"/>
    <cellStyle name="Notas 3 2 2 2 4" xfId="19862" xr:uid="{5E0ADF06-1F6E-41EF-8389-52B222128FEF}"/>
    <cellStyle name="Notas 3 2 2 2 4 2" xfId="19863" xr:uid="{C60DCC93-42FE-4BD8-98F6-7BB895705DC1}"/>
    <cellStyle name="Notas 3 2 2 2 5" xfId="19864" xr:uid="{DA2F053D-7029-4C35-BD6D-4078080600E3}"/>
    <cellStyle name="Notas 3 2 2 2 5 2" xfId="19865" xr:uid="{55A62CEF-9967-4672-BE62-429ACBC8CA34}"/>
    <cellStyle name="Notas 3 2 2 2 6" xfId="19866" xr:uid="{83FFA6DC-D18D-4142-93E7-8E749660FB92}"/>
    <cellStyle name="Notas 3 2 2 2 6 2" xfId="19867" xr:uid="{61B3546E-5379-4C91-85DB-4CFF5E57EEE8}"/>
    <cellStyle name="Notas 3 2 2 2 7" xfId="19868" xr:uid="{836367BE-04A5-4247-B21A-E1C7EFE4E7CC}"/>
    <cellStyle name="Notas 3 2 2 2 7 2" xfId="19869" xr:uid="{10C18D66-9B16-42DE-9B3F-0C2A93E9A67F}"/>
    <cellStyle name="Notas 3 2 2 2 8" xfId="19870" xr:uid="{35B42D05-2318-4470-AF9E-57C1800CB753}"/>
    <cellStyle name="Notas 3 2 2 3" xfId="19871" xr:uid="{245622E6-87A7-4F76-B3EE-F3F176797F03}"/>
    <cellStyle name="Notas 3 2 2 3 2" xfId="19872" xr:uid="{5EF2598D-5C18-4543-8542-69F8BF1327D1}"/>
    <cellStyle name="Notas 3 2 2 4" xfId="19873" xr:uid="{C7DF2010-1E28-4061-866C-CDD4A333A2D1}"/>
    <cellStyle name="Notas 3 2 2 4 2" xfId="19874" xr:uid="{ADD6A46F-338F-4B12-8839-2FED36435B34}"/>
    <cellStyle name="Notas 3 2 2 5" xfId="19875" xr:uid="{4FE1AD45-582F-4900-8671-50806DF3A88E}"/>
    <cellStyle name="Notas 3 2 2 5 2" xfId="19876" xr:uid="{EF737799-AEEC-4332-9825-9BA22C9295E1}"/>
    <cellStyle name="Notas 3 2 2 6" xfId="19877" xr:uid="{28F11BDE-1C82-42A5-9E42-3468ABFD714F}"/>
    <cellStyle name="Notas 3 2 2 6 2" xfId="19878" xr:uid="{65614745-7195-4045-9B4A-7989F9106DCE}"/>
    <cellStyle name="Notas 3 2 2 7" xfId="19879" xr:uid="{0169CBAA-9227-4F00-8B68-57CB4582117A}"/>
    <cellStyle name="Notas 3 2 2 7 2" xfId="19880" xr:uid="{EF93C44A-7535-4C8E-8AD1-1242821BCE83}"/>
    <cellStyle name="Notas 3 2 2 8" xfId="19881" xr:uid="{0F79A01E-773F-4150-83D2-CEEF70643EF7}"/>
    <cellStyle name="Notas 3 2 2 8 2" xfId="19882" xr:uid="{B0EB2477-6C62-45FF-975E-271C3CD8D1CF}"/>
    <cellStyle name="Notas 3 2 2 9" xfId="19883" xr:uid="{C34728C3-D61D-4388-B40C-39E7F4731050}"/>
    <cellStyle name="Notas 3 2 3" xfId="19884" xr:uid="{A785FBAF-A029-4177-8D2C-547285A7470C}"/>
    <cellStyle name="Notas 3 2 3 2" xfId="19885" xr:uid="{614C418C-940A-415A-A2D3-41887E6C3876}"/>
    <cellStyle name="Notas 3 2 3 2 2" xfId="19886" xr:uid="{98B071D2-C58D-4B3B-AC07-7D9265B1251A}"/>
    <cellStyle name="Notas 3 2 3 3" xfId="19887" xr:uid="{A3CC1958-039C-4A61-A7B0-DA04847D4E08}"/>
    <cellStyle name="Notas 3 2 3 3 2" xfId="19888" xr:uid="{FCB3CE9F-A23C-462D-BF68-A3136B783CF6}"/>
    <cellStyle name="Notas 3 2 3 4" xfId="19889" xr:uid="{84AE66CF-9D17-4833-8730-EB93339E1AD5}"/>
    <cellStyle name="Notas 3 2 3 4 2" xfId="19890" xr:uid="{C163C4D6-8381-4DBD-8B24-887907A150CF}"/>
    <cellStyle name="Notas 3 2 3 5" xfId="19891" xr:uid="{252CA12E-F1E9-4473-A609-E85554F6885E}"/>
    <cellStyle name="Notas 3 2 3 5 2" xfId="19892" xr:uid="{000C4CE5-3C74-4787-A8EA-BFC82815AB67}"/>
    <cellStyle name="Notas 3 2 3 6" xfId="19893" xr:uid="{D1E1EB3A-5056-405C-BDD8-452CDC9F2A6A}"/>
    <cellStyle name="Notas 3 2 3 6 2" xfId="19894" xr:uid="{0AF2F2CB-E29A-4BCC-B6EA-C8878F34B343}"/>
    <cellStyle name="Notas 3 2 3 7" xfId="19895" xr:uid="{F010CE83-08B1-4542-8F7D-333495E1521E}"/>
    <cellStyle name="Notas 3 2 3 7 2" xfId="19896" xr:uid="{8002E570-4B4A-4264-B677-9CC739F72664}"/>
    <cellStyle name="Notas 3 2 3 8" xfId="19897" xr:uid="{6FFCDF1A-271D-4A01-AEB0-86998F2D71E6}"/>
    <cellStyle name="Notas 3 2 3 9" xfId="19898" xr:uid="{FB1D6C40-656F-4C2E-B7DC-4AEC61E997C1}"/>
    <cellStyle name="Notas 3 2 4" xfId="19899" xr:uid="{00CF8F77-87B9-4E3C-B8CF-8E0D2174974E}"/>
    <cellStyle name="Notas 3 2 4 2" xfId="19900" xr:uid="{929DF536-CB84-40B8-99C1-0DF1B77CB324}"/>
    <cellStyle name="Notas 3 2 5" xfId="19901" xr:uid="{A0C22DE1-C5C7-435A-99B1-A0A5502BFBE2}"/>
    <cellStyle name="Notas 3 2 5 2" xfId="19902" xr:uid="{86579D79-5A96-4098-8176-A23293E147A8}"/>
    <cellStyle name="Notas 3 2 6" xfId="19903" xr:uid="{C669CAF3-C7A2-4AFF-A3DF-5DDBFC2B6653}"/>
    <cellStyle name="Notas 3 2 6 2" xfId="19904" xr:uid="{33AFD2AD-B154-4998-8F11-44C150B55388}"/>
    <cellStyle name="Notas 3 2 7" xfId="19905" xr:uid="{C3453632-AAAC-4244-B4C0-AB1A8347C0D8}"/>
    <cellStyle name="Notas 3 2 7 2" xfId="19906" xr:uid="{15A3C864-A27F-4429-804F-5037590CAD3A}"/>
    <cellStyle name="Notas 3 2 8" xfId="19907" xr:uid="{CC184160-3AC6-4B81-8A4C-A310E3F16CBD}"/>
    <cellStyle name="Notas 3 2 8 2" xfId="19908" xr:uid="{32395D84-06EF-4D59-B321-0E382FD7BFEF}"/>
    <cellStyle name="Notas 3 2 9" xfId="19909" xr:uid="{3EFFD672-51B7-4F30-86F4-3E1533FDB06B}"/>
    <cellStyle name="Notas 3 3" xfId="19910" xr:uid="{84DD6CBE-9F3A-4015-A0C5-32B29559E690}"/>
    <cellStyle name="Notas 3 3 2" xfId="19911" xr:uid="{C597C966-FD13-49BE-9D35-A73741C5282D}"/>
    <cellStyle name="Notas 3 3 2 2" xfId="19912" xr:uid="{77355707-EB4E-4514-960E-A800A0E9A151}"/>
    <cellStyle name="Notas 3 3 2 2 2" xfId="19913" xr:uid="{5620FFDF-FF76-4D4A-9F7F-C51C84AE3885}"/>
    <cellStyle name="Notas 3 3 2 2 2 2" xfId="19914" xr:uid="{95898BC0-CA57-4698-B567-19567BAB1302}"/>
    <cellStyle name="Notas 3 3 2 2 3" xfId="19915" xr:uid="{8FF658CA-2C48-4FB7-AD29-FD20B7745854}"/>
    <cellStyle name="Notas 3 3 2 2 3 2" xfId="19916" xr:uid="{B2487FAB-5D26-4B7C-A3EC-597176589382}"/>
    <cellStyle name="Notas 3 3 2 2 4" xfId="19917" xr:uid="{4D9672C9-10DF-49FE-8FDB-068870FB607B}"/>
    <cellStyle name="Notas 3 3 2 2 4 2" xfId="19918" xr:uid="{25FAD30C-897C-41D9-A2B7-C5A660D0BDB8}"/>
    <cellStyle name="Notas 3 3 2 2 5" xfId="19919" xr:uid="{0706E8CB-80C6-42C9-B68D-837652AA2EF7}"/>
    <cellStyle name="Notas 3 3 2 2 5 2" xfId="19920" xr:uid="{A7DA92BF-DD1A-42E9-AB8D-1830EC2FE9B7}"/>
    <cellStyle name="Notas 3 3 2 2 6" xfId="19921" xr:uid="{C7A4D7D2-7C78-4035-9C19-FCA6B68BD42B}"/>
    <cellStyle name="Notas 3 3 2 2 6 2" xfId="19922" xr:uid="{D6A0BF7C-836C-42E6-80B3-F437EE6FFC45}"/>
    <cellStyle name="Notas 3 3 2 2 7" xfId="19923" xr:uid="{F51AE057-FF07-4289-B3F8-D5FF25B2194A}"/>
    <cellStyle name="Notas 3 3 2 2 7 2" xfId="19924" xr:uid="{45B399D9-3BD6-4ABA-B6A4-10EDA956F6DA}"/>
    <cellStyle name="Notas 3 3 2 2 8" xfId="19925" xr:uid="{CE5C5F15-715F-4A16-9594-8CA7E68F3FC2}"/>
    <cellStyle name="Notas 3 3 2 3" xfId="19926" xr:uid="{D53AD563-0391-4F73-9684-0BEB87EB2B95}"/>
    <cellStyle name="Notas 3 3 2 3 2" xfId="19927" xr:uid="{342DB291-5905-4E01-814A-DB6BE030D589}"/>
    <cellStyle name="Notas 3 3 2 3 2 2" xfId="19928" xr:uid="{9B4AE5BC-A76C-4AD2-B217-9E261D696182}"/>
    <cellStyle name="Notas 3 3 2 3 3" xfId="19929" xr:uid="{03D429D9-F9B6-4986-83E5-102D4C2184A1}"/>
    <cellStyle name="Notas 3 3 2 3 3 2" xfId="19930" xr:uid="{CD832F54-6852-428A-8E42-038AE7BF6687}"/>
    <cellStyle name="Notas 3 3 2 3 4" xfId="19931" xr:uid="{3FDD33A9-4BF3-4934-8624-90731D5D5EDB}"/>
    <cellStyle name="Notas 3 3 2 3 4 2" xfId="19932" xr:uid="{5C492C41-357F-4180-8183-DDCD267AAE96}"/>
    <cellStyle name="Notas 3 3 2 3 5" xfId="19933" xr:uid="{AAB486AD-2647-4C9A-B9F2-C2899AFC7614}"/>
    <cellStyle name="Notas 3 3 2 3 5 2" xfId="19934" xr:uid="{325AAB8D-BCAD-48CB-A81A-B35ED8BA1517}"/>
    <cellStyle name="Notas 3 3 2 3 6" xfId="19935" xr:uid="{39849FA1-E135-4179-8FAD-6547C9604E69}"/>
    <cellStyle name="Notas 3 3 2 3 6 2" xfId="19936" xr:uid="{59799D52-2010-4C97-AA60-9CF422F296C6}"/>
    <cellStyle name="Notas 3 3 2 3 7" xfId="19937" xr:uid="{68C52587-BE75-417C-977B-DC1B26F38422}"/>
    <cellStyle name="Notas 3 3 2 4" xfId="19938" xr:uid="{6E156D67-4840-47E1-B7A6-101554A6160C}"/>
    <cellStyle name="Notas 3 3 2 4 2" xfId="19939" xr:uid="{1EDED2FC-88AE-48DD-86BF-FD6DB2363047}"/>
    <cellStyle name="Notas 3 3 2 5" xfId="19940" xr:uid="{81EF9728-7345-4195-AA5E-5788B43CB80D}"/>
    <cellStyle name="Notas 3 3 2 5 2" xfId="19941" xr:uid="{8F69B1C3-F78F-4871-A7E3-BE691FF6BFF9}"/>
    <cellStyle name="Notas 3 3 2 6" xfId="19942" xr:uid="{46339C15-F9C5-4F5B-B942-92FC1171FCBD}"/>
    <cellStyle name="Notas 3 3 2 6 2" xfId="19943" xr:uid="{0E1D6919-5211-44C0-80F6-741645E043F1}"/>
    <cellStyle name="Notas 3 3 2 7" xfId="19944" xr:uid="{D4F64C7F-8548-434B-90C1-802AF146B7D2}"/>
    <cellStyle name="Notas 3 3 2 7 2" xfId="19945" xr:uid="{0C3FC8FC-3BE4-4A5D-BFE4-0541601CDFCC}"/>
    <cellStyle name="Notas 3 3 2 8" xfId="19946" xr:uid="{D8985AF5-1C87-4BD9-AFF5-DDF7E2072D05}"/>
    <cellStyle name="Notas 3 3 2 8 2" xfId="19947" xr:uid="{08B4FEB3-EC43-415F-83D4-2B4250C7F825}"/>
    <cellStyle name="Notas 3 3 2 9" xfId="19948" xr:uid="{63DEFEF1-693B-4173-95A4-2F33DFF1E562}"/>
    <cellStyle name="Notas 3 3 3" xfId="19949" xr:uid="{A4681E94-1D83-4A51-A3DB-F49051B1CB3F}"/>
    <cellStyle name="Notas 3 3 3 2" xfId="19950" xr:uid="{0403ECC3-9A02-4991-AADD-77659414DBB3}"/>
    <cellStyle name="Notas 3 3 3 2 2" xfId="19951" xr:uid="{5A267FF1-1461-4670-8D32-2307F56F3A7C}"/>
    <cellStyle name="Notas 3 3 3 3" xfId="19952" xr:uid="{89790552-4C61-4089-8095-B687E871E600}"/>
    <cellStyle name="Notas 3 3 3 3 2" xfId="19953" xr:uid="{00D15FB9-F6EC-492C-A0CE-DCFBEEC0A925}"/>
    <cellStyle name="Notas 3 3 3 4" xfId="19954" xr:uid="{F33E697E-F04E-405A-925A-18E9307D7665}"/>
    <cellStyle name="Notas 3 3 3 4 2" xfId="19955" xr:uid="{9FE8FF26-3622-45A0-A5A0-FAB93A30C416}"/>
    <cellStyle name="Notas 3 3 3 5" xfId="19956" xr:uid="{2167B1E2-E8AA-4E00-A219-20D85F80AA50}"/>
    <cellStyle name="Notas 3 3 3 5 2" xfId="19957" xr:uid="{A1E20756-306F-4E2E-8A56-C1EA88D44BB4}"/>
    <cellStyle name="Notas 3 3 3 6" xfId="19958" xr:uid="{C5A4CE3D-D117-4F34-9F42-FCBCD238F350}"/>
    <cellStyle name="Notas 3 3 3 6 2" xfId="19959" xr:uid="{474EF56B-6241-4C1A-BC38-30B3396B958F}"/>
    <cellStyle name="Notas 3 3 3 7" xfId="19960" xr:uid="{EA74EB21-F8A1-4ABC-9ABC-02F8260763DD}"/>
    <cellStyle name="Notas 3 3 3 7 2" xfId="19961" xr:uid="{341B0735-4B54-4569-B10B-882FE2FE6DB8}"/>
    <cellStyle name="Notas 3 3 3 8" xfId="19962" xr:uid="{87CB5854-F56E-45F8-8105-2D61777E85D5}"/>
    <cellStyle name="Notas 3 3 4" xfId="19963" xr:uid="{D6B1FE56-9401-4C72-AA72-0DC9E07D17AB}"/>
    <cellStyle name="Notas 3 3 4 2" xfId="19964" xr:uid="{E46273A0-84AC-447C-AB85-0ED3EF354822}"/>
    <cellStyle name="Notas 3 3 4 2 2" xfId="19965" xr:uid="{F4C96325-973C-460D-B4C0-CBE252D78FEB}"/>
    <cellStyle name="Notas 3 3 4 3" xfId="19966" xr:uid="{EF27CD0F-773D-48AE-8CD2-BF66B2C42E2B}"/>
    <cellStyle name="Notas 3 3 4 3 2" xfId="19967" xr:uid="{867AC808-AA5A-4397-A62B-F2E80CA15E52}"/>
    <cellStyle name="Notas 3 3 4 4" xfId="19968" xr:uid="{15BD00E2-83C6-4C93-A7FE-3AAEF2D6043B}"/>
    <cellStyle name="Notas 3 3 4 4 2" xfId="19969" xr:uid="{A301B11F-E96B-4B49-B703-BBA5A770E9B3}"/>
    <cellStyle name="Notas 3 3 4 5" xfId="19970" xr:uid="{CA14A330-DBA0-461D-A7AB-278052A91651}"/>
    <cellStyle name="Notas 3 3 4 5 2" xfId="19971" xr:uid="{B6DDAAE0-4F7C-4C67-924A-608B4B7BDB50}"/>
    <cellStyle name="Notas 3 3 4 6" xfId="19972" xr:uid="{5CA60D19-BE8C-4539-AB65-CE540F5A3C05}"/>
    <cellStyle name="Notas 3 3 4 6 2" xfId="19973" xr:uid="{1CD31810-6EE9-41E2-AF8C-8ADE64CABC33}"/>
    <cellStyle name="Notas 3 3 4 7" xfId="19974" xr:uid="{AA5C0CBC-8FC1-45EB-930C-E28D48B8F065}"/>
    <cellStyle name="Notas 3 3 5" xfId="19975" xr:uid="{B5D41F7F-D893-4DA1-A2CF-FBCA808486CD}"/>
    <cellStyle name="Notas 3 3 5 2" xfId="19976" xr:uid="{A81B609B-6411-46DD-A40E-3EE961689A05}"/>
    <cellStyle name="Notas 3 3 6" xfId="19977" xr:uid="{7A8396A7-AAE9-4DF5-B1DC-C9F64F02C587}"/>
    <cellStyle name="Notas 3 4" xfId="19978" xr:uid="{D3DD8E45-8595-4970-A8BF-D9569BDA15B6}"/>
    <cellStyle name="Notas 3 4 2" xfId="19979" xr:uid="{DD36F08D-6D33-49C5-8D7A-F17498B1F605}"/>
    <cellStyle name="Notas 3 4 2 2" xfId="19980" xr:uid="{CFBDA989-1B7D-408C-BF73-3AB3F801A301}"/>
    <cellStyle name="Notas 3 4 2 2 2" xfId="19981" xr:uid="{5B76EFD2-AB78-405A-B46C-92DAE6A4EED5}"/>
    <cellStyle name="Notas 3 4 2 3" xfId="19982" xr:uid="{BA8779EA-1EB9-40D1-9927-66C257F08090}"/>
    <cellStyle name="Notas 3 4 2 3 2" xfId="19983" xr:uid="{C1556EF5-4BCD-4D07-B15A-251D8F9E10A1}"/>
    <cellStyle name="Notas 3 4 2 4" xfId="19984" xr:uid="{73E16AF3-A38D-47C1-8E99-DEC2B9755283}"/>
    <cellStyle name="Notas 3 4 2 4 2" xfId="19985" xr:uid="{0E31187E-182A-4EF0-AA9F-3D32874343A4}"/>
    <cellStyle name="Notas 3 4 2 5" xfId="19986" xr:uid="{3E43B44C-CE4E-4769-8AF8-45570E423992}"/>
    <cellStyle name="Notas 3 4 2 5 2" xfId="19987" xr:uid="{AC13F977-39D1-4D1A-AFA3-7963A2707E8B}"/>
    <cellStyle name="Notas 3 4 2 6" xfId="19988" xr:uid="{A84D8FDF-A463-44E2-91EB-C85EEB21BB3C}"/>
    <cellStyle name="Notas 3 4 2 6 2" xfId="19989" xr:uid="{80BFE7B2-4BFB-4B84-A753-4B1AE209D96A}"/>
    <cellStyle name="Notas 3 4 2 7" xfId="19990" xr:uid="{0009F499-90C7-4CDF-BF8A-E8D947FB2479}"/>
    <cellStyle name="Notas 3 4 2 7 2" xfId="19991" xr:uid="{1F32B0B3-4698-46A4-B668-68493EA5A4DB}"/>
    <cellStyle name="Notas 3 4 2 8" xfId="19992" xr:uid="{A5C1BE9C-6303-4382-9B1B-D898B4C2644A}"/>
    <cellStyle name="Notas 3 4 3" xfId="19993" xr:uid="{334CFE5E-712D-4F1B-A2DC-B84BED7CE35A}"/>
    <cellStyle name="Notas 3 4 3 2" xfId="19994" xr:uid="{41D2EAA7-2A30-48E3-8C8B-40F01A646031}"/>
    <cellStyle name="Notas 3 4 4" xfId="19995" xr:uid="{636BDC73-BDDE-4579-AF68-DD342ACF0B97}"/>
    <cellStyle name="Notas 3 4 4 2" xfId="19996" xr:uid="{1B87637C-3738-47F2-86A4-F169E490F073}"/>
    <cellStyle name="Notas 3 4 5" xfId="19997" xr:uid="{3C5713DB-EFC1-4A70-9A6E-EDFA7B8A93CA}"/>
    <cellStyle name="Notas 3 4 5 2" xfId="19998" xr:uid="{C33A8E41-3BD0-4616-9EC3-5B5612EA4108}"/>
    <cellStyle name="Notas 3 4 6" xfId="19999" xr:uid="{66E52167-F31C-4F2D-903B-D83544A21439}"/>
    <cellStyle name="Notas 3 4 6 2" xfId="20000" xr:uid="{18E29442-BED8-4B28-AA2A-1E0F2C06BABD}"/>
    <cellStyle name="Notas 3 4 7" xfId="20001" xr:uid="{B88CA44D-69D8-4481-BC03-CF0881465B6D}"/>
    <cellStyle name="Notas 3 4 7 2" xfId="20002" xr:uid="{672C0C8C-822F-4205-8A88-BD4F2E0251F1}"/>
    <cellStyle name="Notas 3 4 8" xfId="20003" xr:uid="{5F3BD41E-ABB0-48B0-9EE6-C987174F6567}"/>
    <cellStyle name="Notas 3 4 8 2" xfId="20004" xr:uid="{6C765885-38D5-4C5D-AF7D-6E9480CF0BEB}"/>
    <cellStyle name="Notas 3 4 9" xfId="20005" xr:uid="{B2B4E45F-6DC3-4454-AB9F-1FFFCF29AC57}"/>
    <cellStyle name="Notas 3 5" xfId="20006" xr:uid="{F4CAF0BB-6DE5-40A0-9FF1-5556EE411F07}"/>
    <cellStyle name="Notas 3 5 2" xfId="20007" xr:uid="{4C35F353-CFB5-449C-88E6-E438A2C8F12E}"/>
    <cellStyle name="Notas 3 6" xfId="20008" xr:uid="{27F0382E-96ED-4F84-A8BF-CA485B647170}"/>
    <cellStyle name="Notas 3 6 2" xfId="20009" xr:uid="{D1738846-F061-4FC5-9985-1EF5A633F1A9}"/>
    <cellStyle name="Notas 3 7" xfId="20010" xr:uid="{95E3DFA9-CAA8-4A6C-9DBF-E9BAF8632692}"/>
    <cellStyle name="Notas 3 8" xfId="20011" xr:uid="{F4B0EE18-9623-44ED-BFF0-B2EC44FB003D}"/>
    <cellStyle name="Notas 4" xfId="10643" xr:uid="{00000000-0005-0000-0000-00000B2C0000}"/>
    <cellStyle name="Notas 4 2" xfId="20012" xr:uid="{098B4B11-D3B2-4BC1-835F-63BE3C34492F}"/>
    <cellStyle name="Notas 4 2 10" xfId="20013" xr:uid="{6CE7111B-124A-4FC4-A7C8-B7907795737D}"/>
    <cellStyle name="Notas 4 2 2" xfId="20014" xr:uid="{9CE6EBF5-1351-4826-8FF9-D5F47DEE27F6}"/>
    <cellStyle name="Notas 4 2 2 10" xfId="20015" xr:uid="{ABA80BB0-1CBD-44A5-8C46-663B59EFD5E6}"/>
    <cellStyle name="Notas 4 2 2 2" xfId="20016" xr:uid="{E173A1EB-78F2-4F0F-A325-A2E807A0D017}"/>
    <cellStyle name="Notas 4 2 2 2 2" xfId="20017" xr:uid="{AB93FEDF-792E-42E0-9F38-498A8EEA687D}"/>
    <cellStyle name="Notas 4 2 2 2 2 2" xfId="20018" xr:uid="{60EE66F6-13F4-4A86-8155-2203E6C652CF}"/>
    <cellStyle name="Notas 4 2 2 2 3" xfId="20019" xr:uid="{2E1FBF6D-EF75-469A-898A-6965F27A9FE9}"/>
    <cellStyle name="Notas 4 2 2 2 3 2" xfId="20020" xr:uid="{27FDD426-2A0B-41EA-A3F1-7D740C34C181}"/>
    <cellStyle name="Notas 4 2 2 2 4" xfId="20021" xr:uid="{3BFF313B-DC6C-40E9-ADBA-AC3D90BC95AF}"/>
    <cellStyle name="Notas 4 2 2 2 4 2" xfId="20022" xr:uid="{EFF5544C-04E4-49FA-9E3E-531F2F177427}"/>
    <cellStyle name="Notas 4 2 2 2 5" xfId="20023" xr:uid="{E553EB5A-A540-45AB-B95B-667C049BC35B}"/>
    <cellStyle name="Notas 4 2 2 2 5 2" xfId="20024" xr:uid="{C9AFEEFD-9B80-43B8-9861-5B2E3A26876D}"/>
    <cellStyle name="Notas 4 2 2 2 6" xfId="20025" xr:uid="{A5CC882E-2B2A-448A-8623-5DEA43EA3F12}"/>
    <cellStyle name="Notas 4 2 2 2 6 2" xfId="20026" xr:uid="{3A981329-A6C2-4C2D-BFD4-C009308939D4}"/>
    <cellStyle name="Notas 4 2 2 2 7" xfId="20027" xr:uid="{15513642-A69B-45C8-85C0-13D09AAEA34C}"/>
    <cellStyle name="Notas 4 2 2 2 7 2" xfId="20028" xr:uid="{3D2E3B2E-60E5-414A-8176-6648388AE553}"/>
    <cellStyle name="Notas 4 2 2 2 8" xfId="20029" xr:uid="{A366DF26-71D2-4512-8501-7852D100E07A}"/>
    <cellStyle name="Notas 4 2 2 3" xfId="20030" xr:uid="{5162C552-2BA7-4BE2-A97E-46B3482326D1}"/>
    <cellStyle name="Notas 4 2 2 3 2" xfId="20031" xr:uid="{E4FEBF4F-5FA7-49D2-AA09-0385000CB5DF}"/>
    <cellStyle name="Notas 4 2 2 4" xfId="20032" xr:uid="{F322DEED-8A6A-4260-8CE8-8DF40152DF80}"/>
    <cellStyle name="Notas 4 2 2 4 2" xfId="20033" xr:uid="{DACB6B97-854A-486F-9923-63EF9C02D3D8}"/>
    <cellStyle name="Notas 4 2 2 5" xfId="20034" xr:uid="{C15431CC-8914-41BB-A061-AB7084DA9184}"/>
    <cellStyle name="Notas 4 2 2 5 2" xfId="20035" xr:uid="{962407A9-A289-4DE1-89E6-52C7D965E2EB}"/>
    <cellStyle name="Notas 4 2 2 6" xfId="20036" xr:uid="{349EF0B9-6D3E-4130-BAB2-702AB0767E94}"/>
    <cellStyle name="Notas 4 2 2 6 2" xfId="20037" xr:uid="{88BF2967-F22C-4C5B-A01C-45295EAD607A}"/>
    <cellStyle name="Notas 4 2 2 7" xfId="20038" xr:uid="{6AEE6742-AD60-4A9D-855F-0CD003983C83}"/>
    <cellStyle name="Notas 4 2 2 7 2" xfId="20039" xr:uid="{014E500B-D38A-496B-8971-2A2202BB426E}"/>
    <cellStyle name="Notas 4 2 2 8" xfId="20040" xr:uid="{70CA23EA-DFFA-4C4E-932E-B22E3BC36F22}"/>
    <cellStyle name="Notas 4 2 2 8 2" xfId="20041" xr:uid="{CF7724B5-B6B4-47C0-8BBD-55819043DA76}"/>
    <cellStyle name="Notas 4 2 2 9" xfId="20042" xr:uid="{5D6418DD-9C5B-4349-AA3A-45E99E63D3C4}"/>
    <cellStyle name="Notas 4 2 3" xfId="20043" xr:uid="{9AA8B7F5-5234-4479-A9FE-F91EB44EAF1A}"/>
    <cellStyle name="Notas 4 2 3 2" xfId="20044" xr:uid="{8D5776DD-371D-413A-9283-6D6159B3ED84}"/>
    <cellStyle name="Notas 4 2 3 2 2" xfId="20045" xr:uid="{83D4F811-4BBF-470E-A573-DD1E4761E85A}"/>
    <cellStyle name="Notas 4 2 3 3" xfId="20046" xr:uid="{13B57E4C-D5BD-40E9-B5AF-D6865D2A8C45}"/>
    <cellStyle name="Notas 4 2 3 3 2" xfId="20047" xr:uid="{66B59E9C-78D2-4281-A687-78942FD0B92B}"/>
    <cellStyle name="Notas 4 2 3 4" xfId="20048" xr:uid="{F28E37F8-1405-4D3A-A0C7-D258416A5FC0}"/>
    <cellStyle name="Notas 4 2 3 4 2" xfId="20049" xr:uid="{B4224A3E-A39D-4A4E-8616-0EF204C551F9}"/>
    <cellStyle name="Notas 4 2 3 5" xfId="20050" xr:uid="{510FCCA1-AE7E-44E6-9838-AFA140AB815D}"/>
    <cellStyle name="Notas 4 2 3 5 2" xfId="20051" xr:uid="{3F348CFE-377B-4862-A4F6-9EEAAD1030E7}"/>
    <cellStyle name="Notas 4 2 3 6" xfId="20052" xr:uid="{17B89FF4-6B62-44AF-B16E-B93B9EE77E46}"/>
    <cellStyle name="Notas 4 2 3 6 2" xfId="20053" xr:uid="{5AE57CD5-9F4E-4183-A709-46EDAEB6687C}"/>
    <cellStyle name="Notas 4 2 3 7" xfId="20054" xr:uid="{9836772C-7618-4577-A15A-8C11B510AF6C}"/>
    <cellStyle name="Notas 4 2 3 7 2" xfId="20055" xr:uid="{0AD7C925-F9E8-4231-96FF-02A8936C80F7}"/>
    <cellStyle name="Notas 4 2 3 8" xfId="20056" xr:uid="{26E47293-C326-4983-AF74-53B8AFFD29BC}"/>
    <cellStyle name="Notas 4 2 3 9" xfId="20057" xr:uid="{C3997D8F-BC58-405C-9250-A0844E4ED06B}"/>
    <cellStyle name="Notas 4 2 4" xfId="20058" xr:uid="{12A9C446-EB9D-4E41-BCE1-ADDBF0D61831}"/>
    <cellStyle name="Notas 4 2 4 2" xfId="20059" xr:uid="{9C651B8B-208D-47D4-9351-B1F6F127673C}"/>
    <cellStyle name="Notas 4 2 5" xfId="20060" xr:uid="{67BEEAC9-8364-4623-A9F6-850A2152A68A}"/>
    <cellStyle name="Notas 4 2 5 2" xfId="20061" xr:uid="{A10339B8-A6A4-44E9-A72A-FF6D1750DC8F}"/>
    <cellStyle name="Notas 4 2 6" xfId="20062" xr:uid="{4C46A6E8-FB91-4981-9240-9856B82A9C2B}"/>
    <cellStyle name="Notas 4 2 6 2" xfId="20063" xr:uid="{6C59095F-0B67-4016-9DB8-CE0D3E60314B}"/>
    <cellStyle name="Notas 4 2 7" xfId="20064" xr:uid="{1C5D0212-5F05-4CAD-8F3A-F44073723861}"/>
    <cellStyle name="Notas 4 2 7 2" xfId="20065" xr:uid="{B6116D50-A3AA-4C50-8E12-C018472A8999}"/>
    <cellStyle name="Notas 4 2 8" xfId="20066" xr:uid="{209FE303-F75F-4316-851C-1608AEF59F3B}"/>
    <cellStyle name="Notas 4 2 8 2" xfId="20067" xr:uid="{091360D0-4847-41D5-878A-E81A546286B4}"/>
    <cellStyle name="Notas 4 2 9" xfId="20068" xr:uid="{339EA875-348A-4178-9843-303E40E5F16E}"/>
    <cellStyle name="Notas 4 3" xfId="20069" xr:uid="{4A2333B1-CFEF-4C45-9DB7-90021FD62A07}"/>
    <cellStyle name="Notas 4 3 2" xfId="20070" xr:uid="{CFCEB1DC-9EAD-4290-9CD0-402BB0D1C9D8}"/>
    <cellStyle name="Notas 4 3 2 2" xfId="20071" xr:uid="{B887F61C-C0EF-4D82-89CA-9F12E0656B88}"/>
    <cellStyle name="Notas 4 3 2 2 2" xfId="20072" xr:uid="{87A86030-6507-40EF-9628-63FAD6458EBD}"/>
    <cellStyle name="Notas 4 3 2 2 2 2" xfId="20073" xr:uid="{81F1E0A1-BD07-4E8C-BEB6-15C394718709}"/>
    <cellStyle name="Notas 4 3 2 2 3" xfId="20074" xr:uid="{B663BFA3-02BF-4C28-BB41-4229498C7103}"/>
    <cellStyle name="Notas 4 3 2 2 3 2" xfId="20075" xr:uid="{B622E5ED-CAD6-44D3-94F0-32B1F1F77050}"/>
    <cellStyle name="Notas 4 3 2 2 4" xfId="20076" xr:uid="{C0F99531-FA32-4504-9E4C-53AB7ED9E5B5}"/>
    <cellStyle name="Notas 4 3 2 2 4 2" xfId="20077" xr:uid="{E7BAE6E3-25F7-4415-8D87-0C55946217D8}"/>
    <cellStyle name="Notas 4 3 2 2 5" xfId="20078" xr:uid="{7C1ED5B5-7EFE-459C-A88D-60816F247DE4}"/>
    <cellStyle name="Notas 4 3 2 2 5 2" xfId="20079" xr:uid="{CC30467B-9340-4FB9-93B1-317EE173CFBC}"/>
    <cellStyle name="Notas 4 3 2 2 6" xfId="20080" xr:uid="{CA0E3861-EC70-4B2B-8BC1-389CC8ABD4C8}"/>
    <cellStyle name="Notas 4 3 2 2 6 2" xfId="20081" xr:uid="{5677DC7B-9108-4476-92C2-A072ACFDE436}"/>
    <cellStyle name="Notas 4 3 2 2 7" xfId="20082" xr:uid="{BE549E46-FB30-4AAB-B00D-B0A87A8BA332}"/>
    <cellStyle name="Notas 4 3 2 2 7 2" xfId="20083" xr:uid="{0DFB0AB5-50FC-413E-99A9-95A816D7BFF5}"/>
    <cellStyle name="Notas 4 3 2 2 8" xfId="20084" xr:uid="{DEB1B9A9-B76E-4B17-AAD8-F11253994AB3}"/>
    <cellStyle name="Notas 4 3 2 3" xfId="20085" xr:uid="{8302D268-0E82-4B48-8ED5-DF4608ED5849}"/>
    <cellStyle name="Notas 4 3 2 3 2" xfId="20086" xr:uid="{EC5A14C9-3A9F-4D16-9056-3EF266C0A15F}"/>
    <cellStyle name="Notas 4 3 2 3 2 2" xfId="20087" xr:uid="{ADEB307F-A001-4E10-8CC0-0CACB1138AA5}"/>
    <cellStyle name="Notas 4 3 2 3 3" xfId="20088" xr:uid="{2749F421-A859-47BD-A2E9-4744AF6077D3}"/>
    <cellStyle name="Notas 4 3 2 3 3 2" xfId="20089" xr:uid="{D81F46D4-6A8B-4380-BD1F-FA73B3762D4C}"/>
    <cellStyle name="Notas 4 3 2 3 4" xfId="20090" xr:uid="{D6EAE3E4-F5D4-43A8-AFBA-A732EFD6E685}"/>
    <cellStyle name="Notas 4 3 2 3 4 2" xfId="20091" xr:uid="{8F94A1FE-0533-47A4-8BCA-9C0571834E6E}"/>
    <cellStyle name="Notas 4 3 2 3 5" xfId="20092" xr:uid="{F91E6130-EA04-41B3-B20C-E2B40A6CFFB6}"/>
    <cellStyle name="Notas 4 3 2 3 5 2" xfId="20093" xr:uid="{7288F859-F162-43D8-A4B2-EA72A2524605}"/>
    <cellStyle name="Notas 4 3 2 3 6" xfId="20094" xr:uid="{664EC8C6-F678-4F3A-8C88-2F78348E3DBA}"/>
    <cellStyle name="Notas 4 3 2 3 6 2" xfId="20095" xr:uid="{DC6524C3-FC99-4214-9E5A-19C31A83B8E8}"/>
    <cellStyle name="Notas 4 3 2 3 7" xfId="20096" xr:uid="{98509E9B-18F0-4958-97E0-95624ECBFF40}"/>
    <cellStyle name="Notas 4 3 2 4" xfId="20097" xr:uid="{5DD56815-D314-44BB-8D56-64A1126805E3}"/>
    <cellStyle name="Notas 4 3 2 4 2" xfId="20098" xr:uid="{E9CA1C91-E8C4-4357-B413-957A6DE5CD53}"/>
    <cellStyle name="Notas 4 3 2 5" xfId="20099" xr:uid="{F7C68F68-29E4-4737-94AE-614DFC26D309}"/>
    <cellStyle name="Notas 4 3 2 5 2" xfId="20100" xr:uid="{2204D40C-7129-4EBD-91D5-D2808D9EC8B6}"/>
    <cellStyle name="Notas 4 3 2 6" xfId="20101" xr:uid="{10D0B9B6-EAA1-4373-A413-A3FEDB8D26AF}"/>
    <cellStyle name="Notas 4 3 2 6 2" xfId="20102" xr:uid="{4B6EBBAC-8FB4-465C-8CCA-C9A2C6052B6A}"/>
    <cellStyle name="Notas 4 3 2 7" xfId="20103" xr:uid="{A958A73E-4672-4C5A-84E9-F1B344975E38}"/>
    <cellStyle name="Notas 4 3 2 7 2" xfId="20104" xr:uid="{09BDF439-0D48-4097-A10B-34BBDB15C21A}"/>
    <cellStyle name="Notas 4 3 2 8" xfId="20105" xr:uid="{A543B2F3-58A0-4E53-86FC-09CAD3BB9980}"/>
    <cellStyle name="Notas 4 3 2 8 2" xfId="20106" xr:uid="{CF1AB198-CEF1-4694-9EF5-03732F2AF64F}"/>
    <cellStyle name="Notas 4 3 2 9" xfId="20107" xr:uid="{C50E52F3-C029-4B92-9FDC-BC8447FA535E}"/>
    <cellStyle name="Notas 4 3 3" xfId="20108" xr:uid="{8ABB67C0-4AC6-4E58-87B1-1508B1AA3410}"/>
    <cellStyle name="Notas 4 3 3 2" xfId="20109" xr:uid="{C3FCE55D-5C83-43B9-9EB9-AE04876DD979}"/>
    <cellStyle name="Notas 4 3 3 2 2" xfId="20110" xr:uid="{6A136E64-9EB8-49A6-B21E-CDC83CD347AE}"/>
    <cellStyle name="Notas 4 3 3 3" xfId="20111" xr:uid="{731FDF6E-6CF2-4B0B-A628-A9C742FCCB74}"/>
    <cellStyle name="Notas 4 3 3 3 2" xfId="20112" xr:uid="{D2E7618A-5835-4B2B-ADE9-160CEE24FD3A}"/>
    <cellStyle name="Notas 4 3 3 4" xfId="20113" xr:uid="{B1DD18F3-1B0E-4880-BF89-7B85536092F6}"/>
    <cellStyle name="Notas 4 3 3 4 2" xfId="20114" xr:uid="{0ECBB0CA-3782-46B0-B466-8030D392060A}"/>
    <cellStyle name="Notas 4 3 3 5" xfId="20115" xr:uid="{317A4D08-38D2-4D8F-861B-C2F273F5C79A}"/>
    <cellStyle name="Notas 4 3 3 5 2" xfId="20116" xr:uid="{25EA1A56-1863-4D58-AA2D-4CFBA529E861}"/>
    <cellStyle name="Notas 4 3 3 6" xfId="20117" xr:uid="{A7A46F52-DA14-48AE-BE52-BF9027A5455B}"/>
    <cellStyle name="Notas 4 3 3 6 2" xfId="20118" xr:uid="{2FCE1CF4-7A7F-4ECF-9691-2F3F56C6E51F}"/>
    <cellStyle name="Notas 4 3 3 7" xfId="20119" xr:uid="{66C9CA56-D49F-4735-8DE3-7AE3D73CEA34}"/>
    <cellStyle name="Notas 4 3 3 7 2" xfId="20120" xr:uid="{555D4637-7DDB-46D6-ACE1-83D8F6074858}"/>
    <cellStyle name="Notas 4 3 3 8" xfId="20121" xr:uid="{E50740C3-E60E-47DD-BF41-9B6D34407E2B}"/>
    <cellStyle name="Notas 4 3 4" xfId="20122" xr:uid="{869C66A7-EE32-4026-BFB0-EB438504A934}"/>
    <cellStyle name="Notas 4 3 4 2" xfId="20123" xr:uid="{FF39B514-0CBE-4897-8D3A-93E0455070C9}"/>
    <cellStyle name="Notas 4 3 4 2 2" xfId="20124" xr:uid="{77F191BC-8F34-4AD9-AF9E-EDBC3BBB31F4}"/>
    <cellStyle name="Notas 4 3 4 3" xfId="20125" xr:uid="{1237C411-DB60-42CB-B929-1BACB61013A6}"/>
    <cellStyle name="Notas 4 3 4 3 2" xfId="20126" xr:uid="{8ADD2918-36EB-4126-B51D-4F68C733C7F7}"/>
    <cellStyle name="Notas 4 3 4 4" xfId="20127" xr:uid="{25F7E922-06A4-4A41-813E-A1973425C718}"/>
    <cellStyle name="Notas 4 3 4 4 2" xfId="20128" xr:uid="{E828FD6B-DAB6-4F45-8AA6-3B911EDB9F48}"/>
    <cellStyle name="Notas 4 3 4 5" xfId="20129" xr:uid="{18EF34C9-BF4A-4FAD-8B3F-C89BC8446806}"/>
    <cellStyle name="Notas 4 3 4 5 2" xfId="20130" xr:uid="{2818CE94-B4F2-45DF-AAE4-6FE9DA72B91D}"/>
    <cellStyle name="Notas 4 3 4 6" xfId="20131" xr:uid="{B8472B5B-77EA-4F28-82D4-8E8F188CBF08}"/>
    <cellStyle name="Notas 4 3 4 6 2" xfId="20132" xr:uid="{B965A08E-36DA-45B6-9954-15F56B8F8BBC}"/>
    <cellStyle name="Notas 4 3 4 7" xfId="20133" xr:uid="{405EA28B-7583-41E1-A477-488BC45EFE2F}"/>
    <cellStyle name="Notas 4 3 5" xfId="20134" xr:uid="{1F097845-166A-4F08-994E-8E4142FE964D}"/>
    <cellStyle name="Notas 4 3 5 2" xfId="20135" xr:uid="{CCFDEBD9-EED7-4840-8816-1B9364FCA143}"/>
    <cellStyle name="Notas 4 3 6" xfId="20136" xr:uid="{7A559303-408A-44DD-A2E1-3A63717D059D}"/>
    <cellStyle name="Notas 4 4" xfId="20137" xr:uid="{F5E07C67-A75A-49D6-9DC7-B71C0354ECE2}"/>
    <cellStyle name="Notas 4 4 2" xfId="20138" xr:uid="{F814587F-E776-467F-A39F-EA665055FA03}"/>
    <cellStyle name="Notas 4 4 2 2" xfId="20139" xr:uid="{01E468B4-4067-4415-B6F0-984572FD424B}"/>
    <cellStyle name="Notas 4 4 2 2 2" xfId="20140" xr:uid="{1AE1DCDD-E8E6-4F65-9DC7-D07BFF5C082E}"/>
    <cellStyle name="Notas 4 4 2 3" xfId="20141" xr:uid="{74D9B59B-B403-42D8-89A9-CDA27AC4B7A2}"/>
    <cellStyle name="Notas 4 4 2 3 2" xfId="20142" xr:uid="{1450DB9A-B590-46E4-AC5A-4B771299C181}"/>
    <cellStyle name="Notas 4 4 2 4" xfId="20143" xr:uid="{D77C4330-7FA7-4496-8582-6C89488A9877}"/>
    <cellStyle name="Notas 4 4 2 4 2" xfId="20144" xr:uid="{59510856-B706-400B-8A45-6539109D7D01}"/>
    <cellStyle name="Notas 4 4 2 5" xfId="20145" xr:uid="{F3CF9CE1-BE8B-4EAA-8FEE-619996F58210}"/>
    <cellStyle name="Notas 4 4 2 5 2" xfId="20146" xr:uid="{768072A8-31F4-4391-84E1-EC6053EFE49D}"/>
    <cellStyle name="Notas 4 4 2 6" xfId="20147" xr:uid="{44A9FDFA-7069-4941-AA6F-EADE54B6C447}"/>
    <cellStyle name="Notas 4 4 2 6 2" xfId="20148" xr:uid="{85D27E2E-83EC-4C24-AF85-252A9F213D52}"/>
    <cellStyle name="Notas 4 4 2 7" xfId="20149" xr:uid="{71A1EB38-C32E-4782-9257-542694BFF072}"/>
    <cellStyle name="Notas 4 4 2 7 2" xfId="20150" xr:uid="{7EE8B6E7-A8B7-4071-9D4C-69E7DF642A5E}"/>
    <cellStyle name="Notas 4 4 2 8" xfId="20151" xr:uid="{933A125A-272B-471D-8CCA-CF846DD80CF1}"/>
    <cellStyle name="Notas 4 4 3" xfId="20152" xr:uid="{C554E840-7548-40AE-9620-E2156DF38E04}"/>
    <cellStyle name="Notas 4 4 3 2" xfId="20153" xr:uid="{4A15C19B-5006-4D2B-AF66-A7331FC666A7}"/>
    <cellStyle name="Notas 4 4 4" xfId="20154" xr:uid="{D9BB164B-DDDB-44BA-A6C1-6EB6F0264D63}"/>
    <cellStyle name="Notas 4 4 4 2" xfId="20155" xr:uid="{5DCA6E8D-70D1-4606-8385-823192A1980B}"/>
    <cellStyle name="Notas 4 4 5" xfId="20156" xr:uid="{C9853068-687B-4C23-85E2-5C9580C85730}"/>
    <cellStyle name="Notas 4 4 5 2" xfId="20157" xr:uid="{14658F3A-0750-4D92-8B05-CC9CB60B56FB}"/>
    <cellStyle name="Notas 4 4 6" xfId="20158" xr:uid="{78985A40-C7D1-4C35-942D-6B6A2AC3F725}"/>
    <cellStyle name="Notas 4 4 6 2" xfId="20159" xr:uid="{5147D3B0-F42D-47A2-9879-1D999DB4D5D9}"/>
    <cellStyle name="Notas 4 4 7" xfId="20160" xr:uid="{4D22630E-B91D-4808-8162-15FF08DBAB33}"/>
    <cellStyle name="Notas 4 4 7 2" xfId="20161" xr:uid="{8C63BCA9-15F6-434C-8FF1-DD0ACEEE76DD}"/>
    <cellStyle name="Notas 4 4 8" xfId="20162" xr:uid="{BF52A002-A705-422D-8231-E354FCDA200A}"/>
    <cellStyle name="Notas 4 4 8 2" xfId="20163" xr:uid="{7A383244-B583-4642-894D-9DB83A83DACE}"/>
    <cellStyle name="Notas 4 4 9" xfId="20164" xr:uid="{301C6C51-EE67-4CB7-81E7-0CB0C9E7F548}"/>
    <cellStyle name="Notas 4 5" xfId="20165" xr:uid="{E4348C98-28D6-41F5-B2DD-8D01EE23F6FF}"/>
    <cellStyle name="Notas 4 5 2" xfId="20166" xr:uid="{1E7715D9-2A6E-4B3E-A60F-FD1722343186}"/>
    <cellStyle name="Notas 4 6" xfId="20167" xr:uid="{7C4C1FBC-10DB-4587-BBF9-8E3287CAC569}"/>
    <cellStyle name="Notas 4 6 2" xfId="20168" xr:uid="{B6A906F7-F494-4D10-A42A-E1CD11AB7CEC}"/>
    <cellStyle name="Notas 4 7" xfId="20169" xr:uid="{FF5C4BEE-B9DE-454E-AA6C-EF95CE9912C4}"/>
    <cellStyle name="Notas 4 8" xfId="20170" xr:uid="{69BF6E8D-66F4-4F7C-A0CE-948B836F0D0F}"/>
    <cellStyle name="Notas 5" xfId="20171" xr:uid="{0CDB52AC-F434-45D4-A77A-90EA4EA18F90}"/>
    <cellStyle name="Notas 5 10" xfId="20172" xr:uid="{266D2500-EA92-41B0-A7C6-2BA1BD8D2354}"/>
    <cellStyle name="Notas 5 2" xfId="20173" xr:uid="{AD98FB8F-7558-440C-B880-DC004F00B711}"/>
    <cellStyle name="Notas 5 2 2" xfId="20174" xr:uid="{C9C469E6-28BB-41D9-B311-09867921B420}"/>
    <cellStyle name="Notas 5 2 2 2" xfId="20175" xr:uid="{5E68554A-0CC0-4EEF-B797-4B9B7E18DF7E}"/>
    <cellStyle name="Notas 5 2 3" xfId="20176" xr:uid="{6DA227C9-C577-4313-82CE-11E8709ACE33}"/>
    <cellStyle name="Notas 5 2 3 2" xfId="20177" xr:uid="{31282F95-4203-47C3-99A0-28BFDF2193D9}"/>
    <cellStyle name="Notas 5 2 4" xfId="20178" xr:uid="{683AEFA8-3939-4399-A181-351B031AF262}"/>
    <cellStyle name="Notas 5 2 4 2" xfId="20179" xr:uid="{474AFF33-5EF5-4F63-AD42-54511855C309}"/>
    <cellStyle name="Notas 5 2 5" xfId="20180" xr:uid="{163BCA2C-043E-4333-B1CB-8A9A533046DD}"/>
    <cellStyle name="Notas 5 2 5 2" xfId="20181" xr:uid="{7400F4A2-F5A9-4542-84B7-CFCA5EE99534}"/>
    <cellStyle name="Notas 5 2 6" xfId="20182" xr:uid="{772635E3-913F-44E5-A9CA-98D44E3391D7}"/>
    <cellStyle name="Notas 5 2 6 2" xfId="20183" xr:uid="{6DB3ED0C-927D-4C1D-A93E-6E10D238DF63}"/>
    <cellStyle name="Notas 5 2 7" xfId="20184" xr:uid="{CD04F203-EDE6-4471-9702-90E925A22EE2}"/>
    <cellStyle name="Notas 5 2 7 2" xfId="20185" xr:uid="{DEEC1DA2-38F8-4AC2-B190-9F12FB5B82A4}"/>
    <cellStyle name="Notas 5 2 8" xfId="20186" xr:uid="{C1B8B8B9-3EF9-4AD1-9B66-3AF92F15E4B7}"/>
    <cellStyle name="Notas 5 2 9" xfId="20187" xr:uid="{575D7942-0110-4ED3-9F75-FE31D6564024}"/>
    <cellStyle name="Notas 5 3" xfId="20188" xr:uid="{210E84D4-5944-4863-A9AF-3BFD02C25FFB}"/>
    <cellStyle name="Notas 5 3 2" xfId="20189" xr:uid="{44733062-9F8B-46E7-944F-94AFADC979F7}"/>
    <cellStyle name="Notas 5 3 2 2" xfId="20190" xr:uid="{15C02B81-9DF6-491C-921B-A115085BCDC9}"/>
    <cellStyle name="Notas 5 3 3" xfId="20191" xr:uid="{D06F6296-8FB8-4003-B558-5A63B0723DAC}"/>
    <cellStyle name="Notas 5 3 3 2" xfId="20192" xr:uid="{B49B5874-B93B-4DCE-89BB-6B7971434BD7}"/>
    <cellStyle name="Notas 5 3 4" xfId="20193" xr:uid="{B6CDEA32-DACB-4395-B886-5B7080B2587A}"/>
    <cellStyle name="Notas 5 3 4 2" xfId="20194" xr:uid="{36822BA7-E0B8-4F3B-A489-6C1F450CB1F4}"/>
    <cellStyle name="Notas 5 3 5" xfId="20195" xr:uid="{2CEDC10C-608D-458C-90EE-4DF794B091CE}"/>
    <cellStyle name="Notas 5 3 5 2" xfId="20196" xr:uid="{AA3F7AE6-4071-4911-9E70-B922D1E559CC}"/>
    <cellStyle name="Notas 5 3 6" xfId="20197" xr:uid="{E7F90FAA-D798-44CD-A814-E519DE5F7123}"/>
    <cellStyle name="Notas 5 3 6 2" xfId="20198" xr:uid="{EDF48AEA-91D4-4A0E-A606-BA76FE58CD1A}"/>
    <cellStyle name="Notas 5 3 7" xfId="20199" xr:uid="{59FC4441-7618-4370-8EC8-4DA95D5A8F7A}"/>
    <cellStyle name="Notas 5 3 8" xfId="20200" xr:uid="{156B0F9A-4AB5-47C2-B38A-2928964F7ADB}"/>
    <cellStyle name="Notas 5 4" xfId="20201" xr:uid="{BAD42CC5-FCB2-40EA-927C-EE65416C129A}"/>
    <cellStyle name="Notas 5 4 2" xfId="20202" xr:uid="{BE8879C5-1BD3-4C83-BF13-DBD533FEB1E2}"/>
    <cellStyle name="Notas 5 5" xfId="20203" xr:uid="{01748DBC-F8BE-45F6-91FB-0AB2CB824C63}"/>
    <cellStyle name="Notas 5 5 2" xfId="20204" xr:uid="{26E82919-C47D-403E-B84F-B068C91A969D}"/>
    <cellStyle name="Notas 5 6" xfId="20205" xr:uid="{0506569D-7205-4354-B0A9-0313C239C5C3}"/>
    <cellStyle name="Notas 5 6 2" xfId="20206" xr:uid="{3D7D0D22-D9DC-410A-8878-4CF9DA64A864}"/>
    <cellStyle name="Notas 5 7" xfId="20207" xr:uid="{D2B63BEB-504A-411D-9097-E52B7F1F4BD6}"/>
    <cellStyle name="Notas 5 7 2" xfId="20208" xr:uid="{DD8C25DC-1209-4537-978E-D97FAE95E014}"/>
    <cellStyle name="Notas 5 8" xfId="20209" xr:uid="{19B1A752-050C-4097-803F-72CF03735205}"/>
    <cellStyle name="Notas 5 8 2" xfId="20210" xr:uid="{4EC433B5-B890-4B33-B212-4092B38381AA}"/>
    <cellStyle name="Notas 5 9" xfId="20211" xr:uid="{33D6A8B5-3DEF-4DDE-A906-A37D60FC1522}"/>
    <cellStyle name="Notas 6" xfId="20212" xr:uid="{C45E2555-FCF9-47B2-8A3E-14526A62CD10}"/>
    <cellStyle name="Notas 7" xfId="20213" xr:uid="{3C4E7E52-7CD5-4D18-A0B2-11A6762C620F}"/>
    <cellStyle name="Note" xfId="71" xr:uid="{00000000-0005-0000-0000-00000C2C0000}"/>
    <cellStyle name="Note 2" xfId="3903" xr:uid="{00000000-0005-0000-0000-00000D2C0000}"/>
    <cellStyle name="Note 2 2" xfId="3904" xr:uid="{00000000-0005-0000-0000-00000E2C0000}"/>
    <cellStyle name="Note 2 2 2" xfId="3905" xr:uid="{00000000-0005-0000-0000-00000F2C0000}"/>
    <cellStyle name="Note 2 2 2 2" xfId="10649" xr:uid="{00000000-0005-0000-0000-0000102C0000}"/>
    <cellStyle name="Note 2 2 3" xfId="10648" xr:uid="{00000000-0005-0000-0000-0000112C0000}"/>
    <cellStyle name="Note 2 2 4" xfId="20214" xr:uid="{740ABAD5-A2F3-4E71-AE9D-65DA820F65A6}"/>
    <cellStyle name="Note 2 3" xfId="3906" xr:uid="{00000000-0005-0000-0000-0000122C0000}"/>
    <cellStyle name="Note 2 3 2" xfId="3907" xr:uid="{00000000-0005-0000-0000-0000132C0000}"/>
    <cellStyle name="Note 2 3 2 2" xfId="10651" xr:uid="{00000000-0005-0000-0000-0000142C0000}"/>
    <cellStyle name="Note 2 3 3" xfId="10650" xr:uid="{00000000-0005-0000-0000-0000152C0000}"/>
    <cellStyle name="Note 2 4" xfId="3908" xr:uid="{00000000-0005-0000-0000-0000162C0000}"/>
    <cellStyle name="Note 2 4 2" xfId="10652" xr:uid="{00000000-0005-0000-0000-0000172C0000}"/>
    <cellStyle name="Note 2 5" xfId="3909" xr:uid="{00000000-0005-0000-0000-0000182C0000}"/>
    <cellStyle name="Note 2 5 2" xfId="10653" xr:uid="{00000000-0005-0000-0000-0000192C0000}"/>
    <cellStyle name="Note 2 6" xfId="10647" xr:uid="{00000000-0005-0000-0000-00001A2C0000}"/>
    <cellStyle name="Note 2 7" xfId="15419" xr:uid="{12D78CE3-99F3-4E63-9122-5D90AA016ABA}"/>
    <cellStyle name="Note 3" xfId="3910" xr:uid="{00000000-0005-0000-0000-00001B2C0000}"/>
    <cellStyle name="Note 3 2" xfId="3911" xr:uid="{00000000-0005-0000-0000-00001C2C0000}"/>
    <cellStyle name="Note 3 2 2" xfId="3912" xr:uid="{00000000-0005-0000-0000-00001D2C0000}"/>
    <cellStyle name="Note 3 2 2 2" xfId="10656" xr:uid="{00000000-0005-0000-0000-00001E2C0000}"/>
    <cellStyle name="Note 3 2 3" xfId="10655" xr:uid="{00000000-0005-0000-0000-00001F2C0000}"/>
    <cellStyle name="Note 3 3" xfId="3913" xr:uid="{00000000-0005-0000-0000-0000202C0000}"/>
    <cellStyle name="Note 3 3 2" xfId="3914" xr:uid="{00000000-0005-0000-0000-0000212C0000}"/>
    <cellStyle name="Note 3 3 2 2" xfId="10658" xr:uid="{00000000-0005-0000-0000-0000222C0000}"/>
    <cellStyle name="Note 3 3 3" xfId="10657" xr:uid="{00000000-0005-0000-0000-0000232C0000}"/>
    <cellStyle name="Note 3 4" xfId="3915" xr:uid="{00000000-0005-0000-0000-0000242C0000}"/>
    <cellStyle name="Note 3 4 2" xfId="10659" xr:uid="{00000000-0005-0000-0000-0000252C0000}"/>
    <cellStyle name="Note 3 5" xfId="3916" xr:uid="{00000000-0005-0000-0000-0000262C0000}"/>
    <cellStyle name="Note 3 5 2" xfId="10660" xr:uid="{00000000-0005-0000-0000-0000272C0000}"/>
    <cellStyle name="Note 3 6" xfId="10654" xr:uid="{00000000-0005-0000-0000-0000282C0000}"/>
    <cellStyle name="Note 4" xfId="3917" xr:uid="{00000000-0005-0000-0000-0000292C0000}"/>
    <cellStyle name="Note 4 2" xfId="3918" xr:uid="{00000000-0005-0000-0000-00002A2C0000}"/>
    <cellStyle name="Note 4 2 2" xfId="3919" xr:uid="{00000000-0005-0000-0000-00002B2C0000}"/>
    <cellStyle name="Note 4 2 2 2" xfId="10663" xr:uid="{00000000-0005-0000-0000-00002C2C0000}"/>
    <cellStyle name="Note 4 2 3" xfId="10662" xr:uid="{00000000-0005-0000-0000-00002D2C0000}"/>
    <cellStyle name="Note 4 3" xfId="3920" xr:uid="{00000000-0005-0000-0000-00002E2C0000}"/>
    <cellStyle name="Note 4 3 2" xfId="3921" xr:uid="{00000000-0005-0000-0000-00002F2C0000}"/>
    <cellStyle name="Note 4 3 2 2" xfId="10665" xr:uid="{00000000-0005-0000-0000-0000302C0000}"/>
    <cellStyle name="Note 4 3 3" xfId="10664" xr:uid="{00000000-0005-0000-0000-0000312C0000}"/>
    <cellStyle name="Note 4 4" xfId="3922" xr:uid="{00000000-0005-0000-0000-0000322C0000}"/>
    <cellStyle name="Note 4 4 2" xfId="10666" xr:uid="{00000000-0005-0000-0000-0000332C0000}"/>
    <cellStyle name="Note 4 5" xfId="3923" xr:uid="{00000000-0005-0000-0000-0000342C0000}"/>
    <cellStyle name="Note 4 5 2" xfId="10667" xr:uid="{00000000-0005-0000-0000-0000352C0000}"/>
    <cellStyle name="Note 4 6" xfId="10661" xr:uid="{00000000-0005-0000-0000-0000362C0000}"/>
    <cellStyle name="Note 5" xfId="3924" xr:uid="{00000000-0005-0000-0000-0000372C0000}"/>
    <cellStyle name="Note 5 2" xfId="10668" xr:uid="{00000000-0005-0000-0000-0000382C0000}"/>
    <cellStyle name="Note 6" xfId="3925" xr:uid="{00000000-0005-0000-0000-0000392C0000}"/>
    <cellStyle name="Note 6 2" xfId="10669" xr:uid="{00000000-0005-0000-0000-00003A2C0000}"/>
    <cellStyle name="Note 7" xfId="3902" xr:uid="{00000000-0005-0000-0000-00003B2C0000}"/>
    <cellStyle name="Note 7 2" xfId="12061" xr:uid="{00000000-0005-0000-0000-00003C2C0000}"/>
    <cellStyle name="Note 8" xfId="10646" xr:uid="{00000000-0005-0000-0000-00003D2C0000}"/>
    <cellStyle name="Note 9" xfId="15316" xr:uid="{87E3DEAB-D4A7-4341-92B9-7066EFC93F93}"/>
    <cellStyle name="NPPESalesPct" xfId="3926" xr:uid="{00000000-0005-0000-0000-00003E2C0000}"/>
    <cellStyle name="num1Style" xfId="5412" xr:uid="{00000000-0005-0000-0000-00003F2C0000}"/>
    <cellStyle name="num1Styleb" xfId="5413" xr:uid="{00000000-0005-0000-0000-0000402C0000}"/>
    <cellStyle name="num4Style" xfId="5414" xr:uid="{00000000-0005-0000-0000-0000412C0000}"/>
    <cellStyle name="num4Styleb" xfId="5415" xr:uid="{00000000-0005-0000-0000-0000422C0000}"/>
    <cellStyle name="NumberForecastStyle" xfId="15191" xr:uid="{6B36068B-C5C1-4E9E-98F7-EF1AE465291D}"/>
    <cellStyle name="NumberStyle" xfId="15189" xr:uid="{9FAD1C78-8B7F-4269-BE27-A225543E2EFE}"/>
    <cellStyle name="numPStyle" xfId="5416" xr:uid="{00000000-0005-0000-0000-0000432C0000}"/>
    <cellStyle name="numPStyleb" xfId="5417" xr:uid="{00000000-0005-0000-0000-0000442C0000}"/>
    <cellStyle name="numXStyle" xfId="5418" xr:uid="{00000000-0005-0000-0000-0000452C0000}"/>
    <cellStyle name="numXStyleb" xfId="5419" xr:uid="{00000000-0005-0000-0000-0000462C0000}"/>
    <cellStyle name="NWI%S" xfId="3927" xr:uid="{00000000-0005-0000-0000-0000472C0000}"/>
    <cellStyle name="Oculta" xfId="3928" xr:uid="{00000000-0005-0000-0000-0000482C0000}"/>
    <cellStyle name="Oculta 10" xfId="3929" xr:uid="{00000000-0005-0000-0000-0000492C0000}"/>
    <cellStyle name="Oculta 11" xfId="3930" xr:uid="{00000000-0005-0000-0000-00004A2C0000}"/>
    <cellStyle name="Oculta 12" xfId="3931" xr:uid="{00000000-0005-0000-0000-00004B2C0000}"/>
    <cellStyle name="Oculta 13" xfId="3932" xr:uid="{00000000-0005-0000-0000-00004C2C0000}"/>
    <cellStyle name="Oculta 14" xfId="3933" xr:uid="{00000000-0005-0000-0000-00004D2C0000}"/>
    <cellStyle name="Oculta 15" xfId="3934" xr:uid="{00000000-0005-0000-0000-00004E2C0000}"/>
    <cellStyle name="Oculta 16" xfId="3935" xr:uid="{00000000-0005-0000-0000-00004F2C0000}"/>
    <cellStyle name="Oculta 17" xfId="3936" xr:uid="{00000000-0005-0000-0000-0000502C0000}"/>
    <cellStyle name="Oculta 18" xfId="3937" xr:uid="{00000000-0005-0000-0000-0000512C0000}"/>
    <cellStyle name="Oculta 19" xfId="3938" xr:uid="{00000000-0005-0000-0000-0000522C0000}"/>
    <cellStyle name="Oculta 2" xfId="3939" xr:uid="{00000000-0005-0000-0000-0000532C0000}"/>
    <cellStyle name="Oculta 20" xfId="3940" xr:uid="{00000000-0005-0000-0000-0000542C0000}"/>
    <cellStyle name="Oculta 21" xfId="3941" xr:uid="{00000000-0005-0000-0000-0000552C0000}"/>
    <cellStyle name="Oculta 22" xfId="3942" xr:uid="{00000000-0005-0000-0000-0000562C0000}"/>
    <cellStyle name="Oculta 23" xfId="3943" xr:uid="{00000000-0005-0000-0000-0000572C0000}"/>
    <cellStyle name="Oculta 24" xfId="3944" xr:uid="{00000000-0005-0000-0000-0000582C0000}"/>
    <cellStyle name="Oculta 25" xfId="3945" xr:uid="{00000000-0005-0000-0000-0000592C0000}"/>
    <cellStyle name="Oculta 26" xfId="3946" xr:uid="{00000000-0005-0000-0000-00005A2C0000}"/>
    <cellStyle name="Oculta 27" xfId="3947" xr:uid="{00000000-0005-0000-0000-00005B2C0000}"/>
    <cellStyle name="Oculta 28" xfId="3948" xr:uid="{00000000-0005-0000-0000-00005C2C0000}"/>
    <cellStyle name="Oculta 29" xfId="3949" xr:uid="{00000000-0005-0000-0000-00005D2C0000}"/>
    <cellStyle name="Oculta 3" xfId="3950" xr:uid="{00000000-0005-0000-0000-00005E2C0000}"/>
    <cellStyle name="Oculta 30" xfId="3951" xr:uid="{00000000-0005-0000-0000-00005F2C0000}"/>
    <cellStyle name="Oculta 31" xfId="3952" xr:uid="{00000000-0005-0000-0000-0000602C0000}"/>
    <cellStyle name="Oculta 32" xfId="3953" xr:uid="{00000000-0005-0000-0000-0000612C0000}"/>
    <cellStyle name="Oculta 33" xfId="3954" xr:uid="{00000000-0005-0000-0000-0000622C0000}"/>
    <cellStyle name="Oculta 34" xfId="3955" xr:uid="{00000000-0005-0000-0000-0000632C0000}"/>
    <cellStyle name="Oculta 35" xfId="3956" xr:uid="{00000000-0005-0000-0000-0000642C0000}"/>
    <cellStyle name="Oculta 36" xfId="3957" xr:uid="{00000000-0005-0000-0000-0000652C0000}"/>
    <cellStyle name="Oculta 37" xfId="3958" xr:uid="{00000000-0005-0000-0000-0000662C0000}"/>
    <cellStyle name="Oculta 38" xfId="3959" xr:uid="{00000000-0005-0000-0000-0000672C0000}"/>
    <cellStyle name="Oculta 39" xfId="3960" xr:uid="{00000000-0005-0000-0000-0000682C0000}"/>
    <cellStyle name="Oculta 4" xfId="3961" xr:uid="{00000000-0005-0000-0000-0000692C0000}"/>
    <cellStyle name="Oculta 40" xfId="3962" xr:uid="{00000000-0005-0000-0000-00006A2C0000}"/>
    <cellStyle name="Oculta 5" xfId="3963" xr:uid="{00000000-0005-0000-0000-00006B2C0000}"/>
    <cellStyle name="Oculta 6" xfId="3964" xr:uid="{00000000-0005-0000-0000-00006C2C0000}"/>
    <cellStyle name="Oculta 7" xfId="3965" xr:uid="{00000000-0005-0000-0000-00006D2C0000}"/>
    <cellStyle name="Oculta 8" xfId="3966" xr:uid="{00000000-0005-0000-0000-00006E2C0000}"/>
    <cellStyle name="Oculta 9" xfId="3967" xr:uid="{00000000-0005-0000-0000-00006F2C0000}"/>
    <cellStyle name="Œ…‹æØ‚è [0.00]_laroux" xfId="20215" xr:uid="{36BA25F3-5168-47E1-AD28-3E1F315F3DBF}"/>
    <cellStyle name="Œ…‹æØ‚è_laroux" xfId="20216" xr:uid="{692A6A1D-87B7-4595-8F1D-8C7DFBF0D95C}"/>
    <cellStyle name="Ordinary" xfId="5420" xr:uid="{00000000-0005-0000-0000-0000702C0000}"/>
    <cellStyle name="OT" xfId="3968" xr:uid="{00000000-0005-0000-0000-0000712C0000}"/>
    <cellStyle name="Output" xfId="72" xr:uid="{00000000-0005-0000-0000-0000722C0000}"/>
    <cellStyle name="Output 2" xfId="3969" xr:uid="{00000000-0005-0000-0000-0000732C0000}"/>
    <cellStyle name="Output 2 2" xfId="3970" xr:uid="{00000000-0005-0000-0000-0000742C0000}"/>
    <cellStyle name="Output 2 2 2" xfId="10672" xr:uid="{00000000-0005-0000-0000-0000752C0000}"/>
    <cellStyle name="Output 2 3" xfId="10671" xr:uid="{00000000-0005-0000-0000-0000762C0000}"/>
    <cellStyle name="Output 2 4" xfId="15420" xr:uid="{01378CEE-4650-4D23-A08C-DA692CF11EC5}"/>
    <cellStyle name="Output 3" xfId="3971" xr:uid="{00000000-0005-0000-0000-0000772C0000}"/>
    <cellStyle name="Output 3 2" xfId="3972" xr:uid="{00000000-0005-0000-0000-0000782C0000}"/>
    <cellStyle name="Output 3 2 2" xfId="10674" xr:uid="{00000000-0005-0000-0000-0000792C0000}"/>
    <cellStyle name="Output 3 3" xfId="10673" xr:uid="{00000000-0005-0000-0000-00007A2C0000}"/>
    <cellStyle name="Output 4" xfId="3973" xr:uid="{00000000-0005-0000-0000-00007B2C0000}"/>
    <cellStyle name="Output 4 2" xfId="10675" xr:uid="{00000000-0005-0000-0000-00007C2C0000}"/>
    <cellStyle name="Output 5" xfId="3974" xr:uid="{00000000-0005-0000-0000-00007D2C0000}"/>
    <cellStyle name="Output 5 2" xfId="10676" xr:uid="{00000000-0005-0000-0000-00007E2C0000}"/>
    <cellStyle name="Output 6" xfId="3975" xr:uid="{00000000-0005-0000-0000-00007F2C0000}"/>
    <cellStyle name="Output 6 2" xfId="10677" xr:uid="{00000000-0005-0000-0000-0000802C0000}"/>
    <cellStyle name="Output 7" xfId="3976" xr:uid="{00000000-0005-0000-0000-0000812C0000}"/>
    <cellStyle name="Output 7 2" xfId="10678" xr:uid="{00000000-0005-0000-0000-0000822C0000}"/>
    <cellStyle name="Output 8" xfId="10670" xr:uid="{00000000-0005-0000-0000-0000832C0000}"/>
    <cellStyle name="Output 9" xfId="15317" xr:uid="{661215D1-E4DE-4383-8122-8F2B5CDC836E}"/>
    <cellStyle name="Page Number" xfId="5421" xr:uid="{00000000-0005-0000-0000-0000842C0000}"/>
    <cellStyle name="Percent" xfId="57669" xr:uid="{00000000-0005-0000-0000-0000852C0000}"/>
    <cellStyle name="Percent (0)" xfId="15318" xr:uid="{2D83CE74-39B2-445C-8F09-622ECFF0143E}"/>
    <cellStyle name="Percent (0) 2" xfId="15422" xr:uid="{8441D7CF-EE9D-47A5-A517-E2D2A9B54CC5}"/>
    <cellStyle name="Percent [0]" xfId="3977" xr:uid="{00000000-0005-0000-0000-0000862C0000}"/>
    <cellStyle name="Percent [0] 2" xfId="5422" xr:uid="{00000000-0005-0000-0000-0000872C0000}"/>
    <cellStyle name="Percent [0] 3" xfId="20217" xr:uid="{38C846DA-A3FB-4FC4-9896-48C7A91A96F5}"/>
    <cellStyle name="Percent [00]" xfId="5423" xr:uid="{00000000-0005-0000-0000-0000882C0000}"/>
    <cellStyle name="Percent [00] 2" xfId="20218" xr:uid="{B375FF8F-35FB-4A70-BAFF-B41C9A76294C}"/>
    <cellStyle name="Percent [1]" xfId="3978" xr:uid="{00000000-0005-0000-0000-0000892C0000}"/>
    <cellStyle name="Percent [2]" xfId="3979" xr:uid="{00000000-0005-0000-0000-00008A2C0000}"/>
    <cellStyle name="Percent [2] 2" xfId="15423" xr:uid="{D5B43717-3135-438B-9A34-01C593F3841C}"/>
    <cellStyle name="Percent [2] 2 2" xfId="20219" xr:uid="{916DEB6B-784E-4806-96A7-09C756F13AE5}"/>
    <cellStyle name="Percent 10" xfId="15429" xr:uid="{12A1BC4B-B132-46F5-83CE-9A4EBD1DC73C}"/>
    <cellStyle name="Percent 11" xfId="15482" xr:uid="{FF87FE74-6E6F-4C25-B716-C2727732DE0F}"/>
    <cellStyle name="Percent 12" xfId="15474" xr:uid="{0AD221E9-48AC-408A-93C4-3F34F750C972}"/>
    <cellStyle name="Percent 2" xfId="3980" xr:uid="{00000000-0005-0000-0000-00008B2C0000}"/>
    <cellStyle name="Percent 2 2" xfId="3981" xr:uid="{00000000-0005-0000-0000-00008C2C0000}"/>
    <cellStyle name="Percent 2 2 2" xfId="10455" xr:uid="{00000000-0005-0000-0000-00008D2C0000}"/>
    <cellStyle name="Percent 2 2 3" xfId="8860" xr:uid="{00000000-0005-0000-0000-00008E2C0000}"/>
    <cellStyle name="Percent 2 2 4" xfId="12062" xr:uid="{00000000-0005-0000-0000-00008F2C0000}"/>
    <cellStyle name="Percent 2 2 5" xfId="13668" xr:uid="{00000000-0005-0000-0000-0000902C0000}"/>
    <cellStyle name="Percent 2 2 6" xfId="20220" xr:uid="{EE7852CC-8CE5-43F2-8434-2F629BE08D69}"/>
    <cellStyle name="Percent 2 3" xfId="5424" xr:uid="{00000000-0005-0000-0000-0000912C0000}"/>
    <cellStyle name="Percent 2 3 2" xfId="15200" xr:uid="{2B2C52EA-36B9-4D83-93D9-EF9E986519D9}"/>
    <cellStyle name="Percent 2 4" xfId="15421" xr:uid="{E2615D1D-A24F-489F-924E-EF9341322077}"/>
    <cellStyle name="Percent 3" xfId="15476" xr:uid="{96E9A162-90B9-4624-9535-1CA2C8A33E12}"/>
    <cellStyle name="Percent 4" xfId="15467" xr:uid="{1F606ED1-78AC-4F5E-B476-890C2B99B2F5}"/>
    <cellStyle name="Percent 5" xfId="15483" xr:uid="{B2AC6949-E7E0-445D-9D0A-A49A18026143}"/>
    <cellStyle name="Percent 6" xfId="15413" xr:uid="{FA8FE60D-08F4-4A26-81D1-63544B97560E}"/>
    <cellStyle name="Percent 7" xfId="15480" xr:uid="{F36ACD42-DE2C-4A1B-B244-037856BF07AC}"/>
    <cellStyle name="Percent 8" xfId="15475" xr:uid="{42FA726B-2164-4045-B1EC-E3356AC96026}"/>
    <cellStyle name="Percent 9" xfId="15477" xr:uid="{0682C915-87E3-4D21-A588-B316D1C2845E}"/>
    <cellStyle name="Percent1" xfId="3982" xr:uid="{00000000-0005-0000-0000-0000922C0000}"/>
    <cellStyle name="Percentage" xfId="3983" xr:uid="{00000000-0005-0000-0000-0000932C0000}"/>
    <cellStyle name="Percentagem_Blue Tables for Brazil 06-2005-NEW  IRAQ Only" xfId="3984" xr:uid="{00000000-0005-0000-0000-0000942C0000}"/>
    <cellStyle name="PercentSales" xfId="3985" xr:uid="{00000000-0005-0000-0000-0000952C0000}"/>
    <cellStyle name="Percentual" xfId="5089" xr:uid="{00000000-0005-0000-0000-0000962C0000}"/>
    <cellStyle name="Ponto" xfId="5090" xr:uid="{00000000-0005-0000-0000-0000972C0000}"/>
    <cellStyle name="Porcentagem 10" xfId="3986" xr:uid="{00000000-0005-0000-0000-0000992C0000}"/>
    <cellStyle name="Porcentagem 10 2" xfId="5234" xr:uid="{00000000-0005-0000-0000-00009A2C0000}"/>
    <cellStyle name="Porcentagem 10 3" xfId="5091" xr:uid="{00000000-0005-0000-0000-00009B2C0000}"/>
    <cellStyle name="Porcentagem 11" xfId="3987" xr:uid="{00000000-0005-0000-0000-00009C2C0000}"/>
    <cellStyle name="Porcentagem 11 10" xfId="12063" xr:uid="{00000000-0005-0000-0000-00009D2C0000}"/>
    <cellStyle name="Porcentagem 11 11" xfId="13669" xr:uid="{00000000-0005-0000-0000-00009E2C0000}"/>
    <cellStyle name="Porcentagem 11 12" xfId="20221" xr:uid="{67C4DCDF-8BF1-45CB-8ADE-1D73F2486498}"/>
    <cellStyle name="Porcentagem 11 2" xfId="3988" xr:uid="{00000000-0005-0000-0000-00009F2C0000}"/>
    <cellStyle name="Porcentagem 11 2 2" xfId="20222" xr:uid="{66E81DA7-6F47-43EC-9832-DA8497B3C1B8}"/>
    <cellStyle name="Porcentagem 11 3" xfId="3989" xr:uid="{00000000-0005-0000-0000-0000A02C0000}"/>
    <cellStyle name="Porcentagem 11 4" xfId="3990" xr:uid="{00000000-0005-0000-0000-0000A12C0000}"/>
    <cellStyle name="Porcentagem 11 5" xfId="3991" xr:uid="{00000000-0005-0000-0000-0000A22C0000}"/>
    <cellStyle name="Porcentagem 11 6" xfId="3992" xr:uid="{00000000-0005-0000-0000-0000A32C0000}"/>
    <cellStyle name="Porcentagem 11 7" xfId="3993" xr:uid="{00000000-0005-0000-0000-0000A42C0000}"/>
    <cellStyle name="Porcentagem 11 8" xfId="5092" xr:uid="{00000000-0005-0000-0000-0000A52C0000}"/>
    <cellStyle name="Porcentagem 11 8 2" xfId="10456" xr:uid="{00000000-0005-0000-0000-0000A62C0000}"/>
    <cellStyle name="Porcentagem 11 9" xfId="8861" xr:uid="{00000000-0005-0000-0000-0000A72C0000}"/>
    <cellStyle name="Porcentagem 12" xfId="3994" xr:uid="{00000000-0005-0000-0000-0000A82C0000}"/>
    <cellStyle name="Porcentagem 12 2" xfId="5236" xr:uid="{00000000-0005-0000-0000-0000A92C0000}"/>
    <cellStyle name="Porcentagem 12 2 2" xfId="20223" xr:uid="{99B636CD-CB43-477A-83B6-66E29B6783CA}"/>
    <cellStyle name="Porcentagem 12 3" xfId="8862" xr:uid="{00000000-0005-0000-0000-0000AA2C0000}"/>
    <cellStyle name="Porcentagem 12 4" xfId="12064" xr:uid="{00000000-0005-0000-0000-0000AB2C0000}"/>
    <cellStyle name="Porcentagem 12 5" xfId="13670" xr:uid="{00000000-0005-0000-0000-0000AC2C0000}"/>
    <cellStyle name="Porcentagem 13" xfId="3995" xr:uid="{00000000-0005-0000-0000-0000AD2C0000}"/>
    <cellStyle name="Porcentagem 13 10" xfId="8863" xr:uid="{00000000-0005-0000-0000-0000AE2C0000}"/>
    <cellStyle name="Porcentagem 13 11" xfId="12065" xr:uid="{00000000-0005-0000-0000-0000AF2C0000}"/>
    <cellStyle name="Porcentagem 13 12" xfId="13671" xr:uid="{00000000-0005-0000-0000-0000B02C0000}"/>
    <cellStyle name="Porcentagem 13 13" xfId="20224" xr:uid="{DF3C358E-23E7-4E34-A67F-C41B4DAFD37B}"/>
    <cellStyle name="Porcentagem 13 2" xfId="3996" xr:uid="{00000000-0005-0000-0000-0000B12C0000}"/>
    <cellStyle name="Porcentagem 13 2 10" xfId="12066" xr:uid="{00000000-0005-0000-0000-0000B22C0000}"/>
    <cellStyle name="Porcentagem 13 2 11" xfId="13672" xr:uid="{00000000-0005-0000-0000-0000B32C0000}"/>
    <cellStyle name="Porcentagem 13 2 2" xfId="3997" xr:uid="{00000000-0005-0000-0000-0000B42C0000}"/>
    <cellStyle name="Porcentagem 13 2 3" xfId="3998" xr:uid="{00000000-0005-0000-0000-0000B52C0000}"/>
    <cellStyle name="Porcentagem 13 2 4" xfId="3999" xr:uid="{00000000-0005-0000-0000-0000B62C0000}"/>
    <cellStyle name="Porcentagem 13 2 5" xfId="4000" xr:uid="{00000000-0005-0000-0000-0000B72C0000}"/>
    <cellStyle name="Porcentagem 13 2 6" xfId="4001" xr:uid="{00000000-0005-0000-0000-0000B82C0000}"/>
    <cellStyle name="Porcentagem 13 2 7" xfId="4002" xr:uid="{00000000-0005-0000-0000-0000B92C0000}"/>
    <cellStyle name="Porcentagem 13 2 8" xfId="10458" xr:uid="{00000000-0005-0000-0000-0000BA2C0000}"/>
    <cellStyle name="Porcentagem 13 2 9" xfId="8864" xr:uid="{00000000-0005-0000-0000-0000BB2C0000}"/>
    <cellStyle name="Porcentagem 13 3" xfId="4003" xr:uid="{00000000-0005-0000-0000-0000BC2C0000}"/>
    <cellStyle name="Porcentagem 13 4" xfId="4004" xr:uid="{00000000-0005-0000-0000-0000BD2C0000}"/>
    <cellStyle name="Porcentagem 13 5" xfId="4005" xr:uid="{00000000-0005-0000-0000-0000BE2C0000}"/>
    <cellStyle name="Porcentagem 13 6" xfId="4006" xr:uid="{00000000-0005-0000-0000-0000BF2C0000}"/>
    <cellStyle name="Porcentagem 13 7" xfId="4007" xr:uid="{00000000-0005-0000-0000-0000C02C0000}"/>
    <cellStyle name="Porcentagem 13 8" xfId="4008" xr:uid="{00000000-0005-0000-0000-0000C12C0000}"/>
    <cellStyle name="Porcentagem 13 9" xfId="10457" xr:uid="{00000000-0005-0000-0000-0000C22C0000}"/>
    <cellStyle name="Porcentagem 14" xfId="4009" xr:uid="{00000000-0005-0000-0000-0000C32C0000}"/>
    <cellStyle name="Porcentagem 14 2" xfId="5229" xr:uid="{00000000-0005-0000-0000-0000C42C0000}"/>
    <cellStyle name="Porcentagem 14 3" xfId="15517" xr:uid="{A4467DE8-6294-46EE-A49D-DA6329B6A4D0}"/>
    <cellStyle name="Porcentagem 15" xfId="4010" xr:uid="{00000000-0005-0000-0000-0000C52C0000}"/>
    <cellStyle name="Porcentagem 16" xfId="4877" xr:uid="{00000000-0005-0000-0000-0000C62C0000}"/>
    <cellStyle name="Porcentagem 16 2" xfId="9133" xr:uid="{00000000-0005-0000-0000-0000C72C0000}"/>
    <cellStyle name="Porcentagem 16 3" xfId="12334" xr:uid="{00000000-0005-0000-0000-0000C82C0000}"/>
    <cellStyle name="Porcentagem 17" xfId="73" xr:uid="{00000000-0005-0000-0000-0000C92C0000}"/>
    <cellStyle name="Porcentagem 17 2" xfId="5275" xr:uid="{00000000-0005-0000-0000-0000CA2C0000}"/>
    <cellStyle name="Porcentagem 18" xfId="13942" xr:uid="{00000000-0005-0000-0000-0000CB2C0000}"/>
    <cellStyle name="Porcentagem 2" xfId="74" xr:uid="{00000000-0005-0000-0000-0000CC2C0000}"/>
    <cellStyle name="Porcentagem 2 10" xfId="4011" xr:uid="{00000000-0005-0000-0000-0000CD2C0000}"/>
    <cellStyle name="Porcentagem 2 10 2" xfId="4012" xr:uid="{00000000-0005-0000-0000-0000CE2C0000}"/>
    <cellStyle name="Porcentagem 2 11" xfId="4013" xr:uid="{00000000-0005-0000-0000-0000CF2C0000}"/>
    <cellStyle name="Porcentagem 2 11 2" xfId="4014" xr:uid="{00000000-0005-0000-0000-0000D02C0000}"/>
    <cellStyle name="Porcentagem 2 12" xfId="4015" xr:uid="{00000000-0005-0000-0000-0000D12C0000}"/>
    <cellStyle name="Porcentagem 2 12 2" xfId="4016" xr:uid="{00000000-0005-0000-0000-0000D22C0000}"/>
    <cellStyle name="Porcentagem 2 13" xfId="4017" xr:uid="{00000000-0005-0000-0000-0000D32C0000}"/>
    <cellStyle name="Porcentagem 2 13 2" xfId="4018" xr:uid="{00000000-0005-0000-0000-0000D42C0000}"/>
    <cellStyle name="Porcentagem 2 14" xfId="4019" xr:uid="{00000000-0005-0000-0000-0000D52C0000}"/>
    <cellStyle name="Porcentagem 2 14 2" xfId="4020" xr:uid="{00000000-0005-0000-0000-0000D62C0000}"/>
    <cellStyle name="Porcentagem 2 15" xfId="4021" xr:uid="{00000000-0005-0000-0000-0000D72C0000}"/>
    <cellStyle name="Porcentagem 2 15 2" xfId="4022" xr:uid="{00000000-0005-0000-0000-0000D82C0000}"/>
    <cellStyle name="Porcentagem 2 16" xfId="4023" xr:uid="{00000000-0005-0000-0000-0000D92C0000}"/>
    <cellStyle name="Porcentagem 2 16 2" xfId="4024" xr:uid="{00000000-0005-0000-0000-0000DA2C0000}"/>
    <cellStyle name="Porcentagem 2 17" xfId="4025" xr:uid="{00000000-0005-0000-0000-0000DB2C0000}"/>
    <cellStyle name="Porcentagem 2 17 2" xfId="4026" xr:uid="{00000000-0005-0000-0000-0000DC2C0000}"/>
    <cellStyle name="Porcentagem 2 18" xfId="4027" xr:uid="{00000000-0005-0000-0000-0000DD2C0000}"/>
    <cellStyle name="Porcentagem 2 18 2" xfId="4028" xr:uid="{00000000-0005-0000-0000-0000DE2C0000}"/>
    <cellStyle name="Porcentagem 2 19" xfId="4029" xr:uid="{00000000-0005-0000-0000-0000DF2C0000}"/>
    <cellStyle name="Porcentagem 2 19 2" xfId="4030" xr:uid="{00000000-0005-0000-0000-0000E02C0000}"/>
    <cellStyle name="Porcentagem 2 2" xfId="124" xr:uid="{00000000-0005-0000-0000-0000E12C0000}"/>
    <cellStyle name="Porcentagem 2 2 10" xfId="20226" xr:uid="{05EE3BC7-283C-42AD-AABB-33D728CA7D25}"/>
    <cellStyle name="Porcentagem 2 2 2" xfId="4031" xr:uid="{00000000-0005-0000-0000-0000E22C0000}"/>
    <cellStyle name="Porcentagem 2 2 2 2" xfId="4032" xr:uid="{00000000-0005-0000-0000-0000E32C0000}"/>
    <cellStyle name="Porcentagem 2 2 2 2 2" xfId="10460" xr:uid="{00000000-0005-0000-0000-0000E42C0000}"/>
    <cellStyle name="Porcentagem 2 2 2 2 2 2" xfId="20229" xr:uid="{83028FA3-73AB-40A5-9FF7-2CA4E6E4C56C}"/>
    <cellStyle name="Porcentagem 2 2 2 2 3" xfId="8867" xr:uid="{00000000-0005-0000-0000-0000E52C0000}"/>
    <cellStyle name="Porcentagem 2 2 2 2 4" xfId="12068" xr:uid="{00000000-0005-0000-0000-0000E62C0000}"/>
    <cellStyle name="Porcentagem 2 2 2 2 5" xfId="13674" xr:uid="{00000000-0005-0000-0000-0000E72C0000}"/>
    <cellStyle name="Porcentagem 2 2 2 2 6" xfId="20228" xr:uid="{B14E5412-E51D-4795-B2A5-FCD1F60CF4E0}"/>
    <cellStyle name="Porcentagem 2 2 2 3" xfId="4033" xr:uid="{00000000-0005-0000-0000-0000E82C0000}"/>
    <cellStyle name="Porcentagem 2 2 2 3 2" xfId="10461" xr:uid="{00000000-0005-0000-0000-0000E92C0000}"/>
    <cellStyle name="Porcentagem 2 2 2 3 3" xfId="8868" xr:uid="{00000000-0005-0000-0000-0000EA2C0000}"/>
    <cellStyle name="Porcentagem 2 2 2 3 4" xfId="12069" xr:uid="{00000000-0005-0000-0000-0000EB2C0000}"/>
    <cellStyle name="Porcentagem 2 2 2 3 5" xfId="13675" xr:uid="{00000000-0005-0000-0000-0000EC2C0000}"/>
    <cellStyle name="Porcentagem 2 2 2 3 6" xfId="20230" xr:uid="{78F8ADDE-A5A6-4AC6-B629-564A710C0E2C}"/>
    <cellStyle name="Porcentagem 2 2 2 4" xfId="4034" xr:uid="{00000000-0005-0000-0000-0000ED2C0000}"/>
    <cellStyle name="Porcentagem 2 2 2 4 2" xfId="10462" xr:uid="{00000000-0005-0000-0000-0000EE2C0000}"/>
    <cellStyle name="Porcentagem 2 2 2 4 3" xfId="8869" xr:uid="{00000000-0005-0000-0000-0000EF2C0000}"/>
    <cellStyle name="Porcentagem 2 2 2 4 4" xfId="12070" xr:uid="{00000000-0005-0000-0000-0000F02C0000}"/>
    <cellStyle name="Porcentagem 2 2 2 4 5" xfId="13676" xr:uid="{00000000-0005-0000-0000-0000F12C0000}"/>
    <cellStyle name="Porcentagem 2 2 2 5" xfId="5094" xr:uid="{00000000-0005-0000-0000-0000F22C0000}"/>
    <cellStyle name="Porcentagem 2 2 2 5 2" xfId="10459" xr:uid="{00000000-0005-0000-0000-0000F32C0000}"/>
    <cellStyle name="Porcentagem 2 2 2 6" xfId="8866" xr:uid="{00000000-0005-0000-0000-0000F42C0000}"/>
    <cellStyle name="Porcentagem 2 2 2 7" xfId="12067" xr:uid="{00000000-0005-0000-0000-0000F52C0000}"/>
    <cellStyle name="Porcentagem 2 2 2 8" xfId="13673" xr:uid="{00000000-0005-0000-0000-0000F62C0000}"/>
    <cellStyle name="Porcentagem 2 2 2 9" xfId="20227" xr:uid="{7EEE2AA7-8280-4AD1-B921-DF05D5AABEE7}"/>
    <cellStyle name="Porcentagem 2 2 3" xfId="4035" xr:uid="{00000000-0005-0000-0000-0000F72C0000}"/>
    <cellStyle name="Porcentagem 2 2 3 2" xfId="20231" xr:uid="{61C7CAD8-40C2-428A-8C84-DC0C9FF92398}"/>
    <cellStyle name="Porcentagem 2 2 3 3" xfId="20232" xr:uid="{DB2FDEDE-ABE1-41CF-963F-0EE3E68BEBF4}"/>
    <cellStyle name="Porcentagem 2 2 4" xfId="5093" xr:uid="{00000000-0005-0000-0000-0000F82C0000}"/>
    <cellStyle name="Porcentagem 2 2 4 2" xfId="20234" xr:uid="{71054341-D38F-4FCF-B4C6-F8A3062C3EBE}"/>
    <cellStyle name="Porcentagem 2 2 4 3" xfId="20235" xr:uid="{A799BCAF-007E-408D-BB36-932B0ECF122E}"/>
    <cellStyle name="Porcentagem 2 2 4 4" xfId="20233" xr:uid="{4D2E525D-A453-4B49-99F1-E57FA12F5E75}"/>
    <cellStyle name="Porcentagem 2 2 5" xfId="20236" xr:uid="{5E4F5DDB-9D1D-4D1D-8502-CEF8C9B62D08}"/>
    <cellStyle name="Porcentagem 2 2 5 2" xfId="20237" xr:uid="{5AA8A5CD-54A0-4C7F-9506-2F3C64634117}"/>
    <cellStyle name="Porcentagem 2 2 6" xfId="20238" xr:uid="{31718E36-0494-47A8-8088-471C98D2D976}"/>
    <cellStyle name="Porcentagem 2 2 6 2" xfId="20239" xr:uid="{18193BF3-C254-4CAE-B1A4-A2C3BCEF6F7E}"/>
    <cellStyle name="Porcentagem 2 2 7" xfId="20240" xr:uid="{89DECBC6-5884-45F9-B3FA-A87747047C24}"/>
    <cellStyle name="Porcentagem 2 2 7 2" xfId="20241" xr:uid="{B97EA9A0-300A-4934-918B-7FF3877B4905}"/>
    <cellStyle name="Porcentagem 2 2 7 3" xfId="20242" xr:uid="{BC09CEE6-1263-4DFA-8E20-A1F75608148D}"/>
    <cellStyle name="Porcentagem 2 2 8" xfId="20243" xr:uid="{72A9963D-7EDE-42C4-AB5E-361FC590F4F1}"/>
    <cellStyle name="Porcentagem 2 2 9" xfId="20244" xr:uid="{9EA32B7F-6C43-4CB9-A54F-AB040D955D9D}"/>
    <cellStyle name="Porcentagem 2 20" xfId="4036" xr:uid="{00000000-0005-0000-0000-0000F92C0000}"/>
    <cellStyle name="Porcentagem 2 20 2" xfId="4037" xr:uid="{00000000-0005-0000-0000-0000FA2C0000}"/>
    <cellStyle name="Porcentagem 2 21" xfId="4038" xr:uid="{00000000-0005-0000-0000-0000FB2C0000}"/>
    <cellStyle name="Porcentagem 2 21 2" xfId="4039" xr:uid="{00000000-0005-0000-0000-0000FC2C0000}"/>
    <cellStyle name="Porcentagem 2 22" xfId="4040" xr:uid="{00000000-0005-0000-0000-0000FD2C0000}"/>
    <cellStyle name="Porcentagem 2 22 2" xfId="4041" xr:uid="{00000000-0005-0000-0000-0000FE2C0000}"/>
    <cellStyle name="Porcentagem 2 23" xfId="4042" xr:uid="{00000000-0005-0000-0000-0000FF2C0000}"/>
    <cellStyle name="Porcentagem 2 23 2" xfId="4043" xr:uid="{00000000-0005-0000-0000-0000002D0000}"/>
    <cellStyle name="Porcentagem 2 24" xfId="4044" xr:uid="{00000000-0005-0000-0000-0000012D0000}"/>
    <cellStyle name="Porcentagem 2 25" xfId="4045" xr:uid="{00000000-0005-0000-0000-0000022D0000}"/>
    <cellStyle name="Porcentagem 2 26" xfId="4046" xr:uid="{00000000-0005-0000-0000-0000032D0000}"/>
    <cellStyle name="Porcentagem 2 27" xfId="4047" xr:uid="{00000000-0005-0000-0000-0000042D0000}"/>
    <cellStyle name="Porcentagem 2 28" xfId="4907" xr:uid="{00000000-0005-0000-0000-0000052D0000}"/>
    <cellStyle name="Porcentagem 2 28 2" xfId="8865" xr:uid="{00000000-0005-0000-0000-0000062D0000}"/>
    <cellStyle name="Porcentagem 2 29" xfId="7525" xr:uid="{00000000-0005-0000-0000-0000072D0000}"/>
    <cellStyle name="Porcentagem 2 3" xfId="4048" xr:uid="{00000000-0005-0000-0000-0000082D0000}"/>
    <cellStyle name="Porcentagem 2 3 2" xfId="4049" xr:uid="{00000000-0005-0000-0000-0000092D0000}"/>
    <cellStyle name="Porcentagem 2 3 2 2" xfId="5096" xr:uid="{00000000-0005-0000-0000-00000A2D0000}"/>
    <cellStyle name="Porcentagem 2 3 2 3" xfId="20245" xr:uid="{FBF0BC39-1C18-4836-AA38-2F1EC92FC4B3}"/>
    <cellStyle name="Porcentagem 2 3 3" xfId="5095" xr:uid="{00000000-0005-0000-0000-00000B2D0000}"/>
    <cellStyle name="Porcentagem 2 3 4" xfId="20246" xr:uid="{C619B222-5894-4A63-867C-D89BEED44E5C}"/>
    <cellStyle name="Porcentagem 2 4" xfId="4050" xr:uid="{00000000-0005-0000-0000-00000C2D0000}"/>
    <cellStyle name="Porcentagem 2 4 2" xfId="4051" xr:uid="{00000000-0005-0000-0000-00000D2D0000}"/>
    <cellStyle name="Porcentagem 2 4 2 2" xfId="20248" xr:uid="{DE841D2A-A9B6-4755-A927-5898D6ADEA57}"/>
    <cellStyle name="Porcentagem 2 4 3" xfId="4052" xr:uid="{00000000-0005-0000-0000-00000E2D0000}"/>
    <cellStyle name="Porcentagem 2 4 3 2" xfId="20249" xr:uid="{B113506B-E79C-47AB-84E8-74AB98BFF368}"/>
    <cellStyle name="Porcentagem 2 4 4" xfId="5097" xr:uid="{00000000-0005-0000-0000-00000F2D0000}"/>
    <cellStyle name="Porcentagem 2 4 5" xfId="20247" xr:uid="{376D21D1-730A-4B9B-ADDB-73738127207A}"/>
    <cellStyle name="Porcentagem 2 5" xfId="4053" xr:uid="{00000000-0005-0000-0000-0000102D0000}"/>
    <cellStyle name="Porcentagem 2 5 2" xfId="4054" xr:uid="{00000000-0005-0000-0000-0000112D0000}"/>
    <cellStyle name="Porcentagem 2 5 2 2" xfId="20251" xr:uid="{E93D47BF-B6AA-4F99-B776-493F0A368052}"/>
    <cellStyle name="Porcentagem 2 5 3" xfId="5098" xr:uid="{00000000-0005-0000-0000-0000122D0000}"/>
    <cellStyle name="Porcentagem 2 5 3 2" xfId="20252" xr:uid="{CFEB6FB2-9C20-4F72-A23C-C45BA2B85833}"/>
    <cellStyle name="Porcentagem 2 5 4" xfId="20250" xr:uid="{F942EB63-1BD2-44DF-8693-71ED641B316C}"/>
    <cellStyle name="Porcentagem 2 6" xfId="4055" xr:uid="{00000000-0005-0000-0000-0000132D0000}"/>
    <cellStyle name="Porcentagem 2 6 2" xfId="4056" xr:uid="{00000000-0005-0000-0000-0000142D0000}"/>
    <cellStyle name="Porcentagem 2 6 2 2" xfId="20254" xr:uid="{1F808A12-68E9-489D-B818-F8ABBA664116}"/>
    <cellStyle name="Porcentagem 2 6 3" xfId="5099" xr:uid="{00000000-0005-0000-0000-0000152D0000}"/>
    <cellStyle name="Porcentagem 2 6 3 2" xfId="20255" xr:uid="{9B3A9261-406D-4A04-992D-C2502B8C689A}"/>
    <cellStyle name="Porcentagem 2 6 4" xfId="20253" xr:uid="{85EB4285-AD31-4EE3-B1A6-D4E8175DD8EA}"/>
    <cellStyle name="Porcentagem 2 7" xfId="4057" xr:uid="{00000000-0005-0000-0000-0000162D0000}"/>
    <cellStyle name="Porcentagem 2 7 2" xfId="4058" xr:uid="{00000000-0005-0000-0000-0000172D0000}"/>
    <cellStyle name="Porcentagem 2 7 3" xfId="20256" xr:uid="{550AE8BC-0EBE-4B7D-A067-9C2BB3E03F3F}"/>
    <cellStyle name="Porcentagem 2 8" xfId="4059" xr:uid="{00000000-0005-0000-0000-0000182D0000}"/>
    <cellStyle name="Porcentagem 2 8 2" xfId="4060" xr:uid="{00000000-0005-0000-0000-0000192D0000}"/>
    <cellStyle name="Porcentagem 2 8 3" xfId="20257" xr:uid="{B5649C5D-D92B-412C-BE7B-A414D1631E11}"/>
    <cellStyle name="Porcentagem 2 9" xfId="4061" xr:uid="{00000000-0005-0000-0000-00001A2D0000}"/>
    <cellStyle name="Porcentagem 2 9 2" xfId="4062" xr:uid="{00000000-0005-0000-0000-00001B2D0000}"/>
    <cellStyle name="Porcentagem 2 9 3" xfId="20225" xr:uid="{76D09E02-5035-49A2-B045-EE56BDB738BC}"/>
    <cellStyle name="Porcentagem 21" xfId="5227" xr:uid="{00000000-0005-0000-0000-00001C2D0000}"/>
    <cellStyle name="Porcentagem 21 2" xfId="5254" xr:uid="{00000000-0005-0000-0000-00001D2D0000}"/>
    <cellStyle name="Porcentagem 3" xfId="123" xr:uid="{00000000-0005-0000-0000-00001E2D0000}"/>
    <cellStyle name="Porcentagem 3 2" xfId="4063" xr:uid="{00000000-0005-0000-0000-00001F2D0000}"/>
    <cellStyle name="Porcentagem 3 2 2" xfId="4064" xr:uid="{00000000-0005-0000-0000-0000202D0000}"/>
    <cellStyle name="Porcentagem 3 2 2 2" xfId="20259" xr:uid="{C48A4308-CAB2-406A-87B0-C8DDE015CB7D}"/>
    <cellStyle name="Porcentagem 3 2 3" xfId="5189" xr:uid="{00000000-0005-0000-0000-0000212D0000}"/>
    <cellStyle name="Porcentagem 3 2 3 2" xfId="20260" xr:uid="{7D7399D1-4220-4F22-97BF-534303C63119}"/>
    <cellStyle name="Porcentagem 3 2 4" xfId="20258" xr:uid="{7B7388CC-26FE-4F69-9F14-77019FC5C686}"/>
    <cellStyle name="Porcentagem 3 3" xfId="4065" xr:uid="{00000000-0005-0000-0000-0000222D0000}"/>
    <cellStyle name="Porcentagem 3 3 2" xfId="20261" xr:uid="{0D62D6E5-51B9-40E7-8430-432DF36A2ABF}"/>
    <cellStyle name="Porcentagem 3 4" xfId="4066" xr:uid="{00000000-0005-0000-0000-0000232D0000}"/>
    <cellStyle name="Porcentagem 3 4 2" xfId="20262" xr:uid="{BCD1AE0E-80B5-4F61-95F5-4EF093E7B0D9}"/>
    <cellStyle name="Porcentagem 3 5" xfId="4067" xr:uid="{00000000-0005-0000-0000-0000242D0000}"/>
    <cellStyle name="Porcentagem 3 6" xfId="4068" xr:uid="{00000000-0005-0000-0000-0000252D0000}"/>
    <cellStyle name="Porcentagem 3 7" xfId="4069" xr:uid="{00000000-0005-0000-0000-0000262D0000}"/>
    <cellStyle name="Porcentagem 3 8" xfId="4070" xr:uid="{00000000-0005-0000-0000-0000272D0000}"/>
    <cellStyle name="Porcentagem 3 9" xfId="4071" xr:uid="{00000000-0005-0000-0000-0000282D0000}"/>
    <cellStyle name="Porcentagem 4" xfId="132" xr:uid="{00000000-0005-0000-0000-0000292D0000}"/>
    <cellStyle name="Porcentagem 4 10" xfId="4072" xr:uid="{00000000-0005-0000-0000-00002A2D0000}"/>
    <cellStyle name="Porcentagem 4 10 2" xfId="10562" xr:uid="{00000000-0005-0000-0000-00002B2D0000}"/>
    <cellStyle name="Porcentagem 4 11" xfId="10720" xr:uid="{00000000-0005-0000-0000-00002C2D0000}"/>
    <cellStyle name="Porcentagem 4 2" xfId="4073" xr:uid="{00000000-0005-0000-0000-00002D2D0000}"/>
    <cellStyle name="Porcentagem 4 2 2" xfId="5190" xr:uid="{00000000-0005-0000-0000-00002E2D0000}"/>
    <cellStyle name="Porcentagem 4 2 2 2" xfId="6039" xr:uid="{00000000-0005-0000-0000-00002F2D0000}"/>
    <cellStyle name="Porcentagem 4 2 3" xfId="20263" xr:uid="{59B0470D-AC94-4D55-8F5B-AA750E774704}"/>
    <cellStyle name="Porcentagem 4 3" xfId="4074" xr:uid="{00000000-0005-0000-0000-0000302D0000}"/>
    <cellStyle name="Porcentagem 4 3 2" xfId="20265" xr:uid="{F8140639-575D-4E93-A22B-C48467B30C2B}"/>
    <cellStyle name="Porcentagem 4 3 3" xfId="20264" xr:uid="{83B24537-0F59-43BB-AA28-536C81DABDFD}"/>
    <cellStyle name="Porcentagem 4 4" xfId="4075" xr:uid="{00000000-0005-0000-0000-0000312D0000}"/>
    <cellStyle name="Porcentagem 4 4 2" xfId="20266" xr:uid="{2B2BFE5C-50E1-4EC5-AC17-E60F1C58CC31}"/>
    <cellStyle name="Porcentagem 4 5" xfId="4076" xr:uid="{00000000-0005-0000-0000-0000322D0000}"/>
    <cellStyle name="Porcentagem 4 6" xfId="4077" xr:uid="{00000000-0005-0000-0000-0000332D0000}"/>
    <cellStyle name="Porcentagem 4 7" xfId="4078" xr:uid="{00000000-0005-0000-0000-0000342D0000}"/>
    <cellStyle name="Porcentagem 4 8" xfId="4079" xr:uid="{00000000-0005-0000-0000-0000352D0000}"/>
    <cellStyle name="Porcentagem 4 9" xfId="4080" xr:uid="{00000000-0005-0000-0000-0000362D0000}"/>
    <cellStyle name="Porcentagem 5" xfId="4081" xr:uid="{00000000-0005-0000-0000-0000372D0000}"/>
    <cellStyle name="Porcentagem 5 2" xfId="4082" xr:uid="{00000000-0005-0000-0000-0000382D0000}"/>
    <cellStyle name="Porcentagem 5 2 2" xfId="5235" xr:uid="{00000000-0005-0000-0000-0000392D0000}"/>
    <cellStyle name="Porcentagem 5 2 2 2" xfId="20267" xr:uid="{ECA9E3B7-9B00-4730-BADF-AF2E2227DEE6}"/>
    <cellStyle name="Porcentagem 5 2 2 3" xfId="20268" xr:uid="{51AC2FA9-10B8-4AEB-ADFE-F834B1EF4F71}"/>
    <cellStyle name="Porcentagem 5 2 3" xfId="5101" xr:uid="{00000000-0005-0000-0000-00003A2D0000}"/>
    <cellStyle name="Porcentagem 5 2 3 2" xfId="20269" xr:uid="{4CE1243E-2D91-41D1-91B4-67A9D8B1F212}"/>
    <cellStyle name="Porcentagem 5 2 4" xfId="20270" xr:uid="{635666AE-9B2B-4D34-AD91-185A68B7245B}"/>
    <cellStyle name="Porcentagem 5 3" xfId="5232" xr:uid="{00000000-0005-0000-0000-00003B2D0000}"/>
    <cellStyle name="Porcentagem 5 3 2" xfId="5426" xr:uid="{00000000-0005-0000-0000-00003C2D0000}"/>
    <cellStyle name="Porcentagem 5 3 2 2" xfId="20271" xr:uid="{61081274-F336-4AE5-B1C6-8CA3CD919646}"/>
    <cellStyle name="Porcentagem 5 4" xfId="5100" xr:uid="{00000000-0005-0000-0000-00003D2D0000}"/>
    <cellStyle name="Porcentagem 6" xfId="4083" xr:uid="{00000000-0005-0000-0000-00003E2D0000}"/>
    <cellStyle name="Porcentagem 6 2" xfId="4084" xr:uid="{00000000-0005-0000-0000-00003F2D0000}"/>
    <cellStyle name="Porcentagem 6 2 10" xfId="20272" xr:uid="{F9AE84DC-EDFE-4D5F-B940-25C9D2FD7F1C}"/>
    <cellStyle name="Porcentagem 6 2 2" xfId="4085" xr:uid="{00000000-0005-0000-0000-0000402D0000}"/>
    <cellStyle name="Porcentagem 6 2 3" xfId="4086" xr:uid="{00000000-0005-0000-0000-0000412D0000}"/>
    <cellStyle name="Porcentagem 6 2 4" xfId="4087" xr:uid="{00000000-0005-0000-0000-0000422D0000}"/>
    <cellStyle name="Porcentagem 6 2 5" xfId="4088" xr:uid="{00000000-0005-0000-0000-0000432D0000}"/>
    <cellStyle name="Porcentagem 6 2 6" xfId="4089" xr:uid="{00000000-0005-0000-0000-0000442D0000}"/>
    <cellStyle name="Porcentagem 6 2 7" xfId="4090" xr:uid="{00000000-0005-0000-0000-0000452D0000}"/>
    <cellStyle name="Porcentagem 6 2 8" xfId="4091" xr:uid="{00000000-0005-0000-0000-0000462D0000}"/>
    <cellStyle name="Porcentagem 6 2 9" xfId="5103" xr:uid="{00000000-0005-0000-0000-0000472D0000}"/>
    <cellStyle name="Porcentagem 6 3" xfId="4092" xr:uid="{00000000-0005-0000-0000-0000482D0000}"/>
    <cellStyle name="Porcentagem 6 3 2" xfId="5191" xr:uid="{00000000-0005-0000-0000-0000492D0000}"/>
    <cellStyle name="Porcentagem 6 3 2 2" xfId="10463" xr:uid="{00000000-0005-0000-0000-00004A2D0000}"/>
    <cellStyle name="Porcentagem 6 3 3" xfId="8870" xr:uid="{00000000-0005-0000-0000-00004B2D0000}"/>
    <cellStyle name="Porcentagem 6 3 4" xfId="12071" xr:uid="{00000000-0005-0000-0000-00004C2D0000}"/>
    <cellStyle name="Porcentagem 6 3 5" xfId="13677" xr:uid="{00000000-0005-0000-0000-00004D2D0000}"/>
    <cellStyle name="Porcentagem 6 3 6" xfId="20273" xr:uid="{3ECC616B-2AA2-4AE1-86BD-82C90EC1ACCE}"/>
    <cellStyle name="Porcentagem 6 4" xfId="4093" xr:uid="{00000000-0005-0000-0000-00004E2D0000}"/>
    <cellStyle name="Porcentagem 6 4 2" xfId="20274" xr:uid="{2C996DE2-5B4C-443A-B2FE-1BF4F6ED5E35}"/>
    <cellStyle name="Porcentagem 6 5" xfId="4094" xr:uid="{00000000-0005-0000-0000-00004F2D0000}"/>
    <cellStyle name="Porcentagem 6 6" xfId="4095" xr:uid="{00000000-0005-0000-0000-0000502D0000}"/>
    <cellStyle name="Porcentagem 6 7" xfId="4096" xr:uid="{00000000-0005-0000-0000-0000512D0000}"/>
    <cellStyle name="Porcentagem 6 8" xfId="4097" xr:uid="{00000000-0005-0000-0000-0000522D0000}"/>
    <cellStyle name="Porcentagem 6 9" xfId="5102" xr:uid="{00000000-0005-0000-0000-0000532D0000}"/>
    <cellStyle name="Porcentagem 7" xfId="4098" xr:uid="{00000000-0005-0000-0000-0000542D0000}"/>
    <cellStyle name="Porcentagem 7 2" xfId="4099" xr:uid="{00000000-0005-0000-0000-0000552D0000}"/>
    <cellStyle name="Porcentagem 7 2 2" xfId="20275" xr:uid="{3A03C1D0-53E9-43FB-BA09-E8C564BE5450}"/>
    <cellStyle name="Porcentagem 7 3" xfId="5104" xr:uid="{00000000-0005-0000-0000-0000562D0000}"/>
    <cellStyle name="Porcentagem 7 3 2" xfId="5498" xr:uid="{00000000-0005-0000-0000-0000572D0000}"/>
    <cellStyle name="Porcentagem 7 4" xfId="20276" xr:uid="{7F29A792-86E7-4763-B69C-9EC59B4F84E7}"/>
    <cellStyle name="Porcentagem 8" xfId="4100" xr:uid="{00000000-0005-0000-0000-0000582D0000}"/>
    <cellStyle name="Porcentagem 8 2" xfId="5105" xr:uid="{00000000-0005-0000-0000-0000592D0000}"/>
    <cellStyle name="Porcentagem 8 2 2" xfId="10464" xr:uid="{00000000-0005-0000-0000-00005A2D0000}"/>
    <cellStyle name="Porcentagem 8 2 3" xfId="5999" xr:uid="{00000000-0005-0000-0000-00005B2D0000}"/>
    <cellStyle name="Porcentagem 8 3" xfId="8871" xr:uid="{00000000-0005-0000-0000-00005C2D0000}"/>
    <cellStyle name="Porcentagem 8 4" xfId="12072" xr:uid="{00000000-0005-0000-0000-00005D2D0000}"/>
    <cellStyle name="Porcentagem 8 5" xfId="13678" xr:uid="{00000000-0005-0000-0000-00005E2D0000}"/>
    <cellStyle name="Porcentagem 9" xfId="97" xr:uid="{00000000-0005-0000-0000-00005F2D0000}"/>
    <cellStyle name="Porcentagem 9 2" xfId="4101" xr:uid="{00000000-0005-0000-0000-0000602D0000}"/>
    <cellStyle name="Porcentagem 9 2 2" xfId="20278" xr:uid="{AAE2099A-F7C3-4F52-9963-C680D70338FF}"/>
    <cellStyle name="Porcentagem 9 3" xfId="5107" xr:uid="{00000000-0005-0000-0000-0000612D0000}"/>
    <cellStyle name="Porcentagem 9 3 2" xfId="20279" xr:uid="{37FE7484-47C8-4D46-BB0C-6C248BA41190}"/>
    <cellStyle name="Porcentagem 9 4" xfId="5106" xr:uid="{00000000-0005-0000-0000-0000622D0000}"/>
    <cellStyle name="Porcentagem 9 4 2" xfId="20280" xr:uid="{68A04A38-3FF1-4B6C-8867-64DBB4F2E574}"/>
    <cellStyle name="Porcentagem 9 5" xfId="20277" xr:uid="{FEA70AC9-2ED4-4291-8D20-BC2BF4F26D6A}"/>
    <cellStyle name="Porcentaje" xfId="5427" xr:uid="{00000000-0005-0000-0000-0000632D0000}"/>
    <cellStyle name="PrePop Currency (0)" xfId="5428" xr:uid="{00000000-0005-0000-0000-0000642D0000}"/>
    <cellStyle name="PrePop Currency (0) 2" xfId="20281" xr:uid="{73DA7917-CBFF-4547-8244-6A374393F3E8}"/>
    <cellStyle name="PrePop Currency (2)" xfId="5429" xr:uid="{00000000-0005-0000-0000-0000652D0000}"/>
    <cellStyle name="PrePop Currency (2) 2" xfId="20282" xr:uid="{0FC0665C-36DE-4085-A08E-1D0FE5E243FC}"/>
    <cellStyle name="PrePop Units (0)" xfId="5430" xr:uid="{00000000-0005-0000-0000-0000662D0000}"/>
    <cellStyle name="PrePop Units (0) 2" xfId="20283" xr:uid="{92062627-08C1-4898-91FE-FCC93E09CCAA}"/>
    <cellStyle name="PrePop Units (1)" xfId="5431" xr:uid="{00000000-0005-0000-0000-0000672D0000}"/>
    <cellStyle name="PrePop Units (1) 2" xfId="20284" xr:uid="{F1F0B7F8-09D0-4521-88F5-9148355F5D5C}"/>
    <cellStyle name="PrePop Units (2)" xfId="5432" xr:uid="{00000000-0005-0000-0000-0000682D0000}"/>
    <cellStyle name="PrePop Units (2) 2" xfId="20285" xr:uid="{E827CCB3-AA67-4A52-9EFF-412E715DB6A3}"/>
    <cellStyle name="PROTECTED" xfId="4102" xr:uid="{00000000-0005-0000-0000-0000692D0000}"/>
    <cellStyle name="PSChar" xfId="5433" xr:uid="{00000000-0005-0000-0000-00006A2D0000}"/>
    <cellStyle name="PSDate" xfId="5434" xr:uid="{00000000-0005-0000-0000-00006B2D0000}"/>
    <cellStyle name="Punto0" xfId="5435" xr:uid="{00000000-0005-0000-0000-00006C2D0000}"/>
    <cellStyle name="Punto0 2" xfId="15424" xr:uid="{0438CB57-A812-49A5-BC9C-9E140614CEFE}"/>
    <cellStyle name="Punto0 3" xfId="15319" xr:uid="{3245A4CC-6421-44DC-B7B0-02369F8D3999}"/>
    <cellStyle name="Quadro" xfId="4103" xr:uid="{00000000-0005-0000-0000-00006D2D0000}"/>
    <cellStyle name="Quadro 2" xfId="4104" xr:uid="{00000000-0005-0000-0000-00006E2D0000}"/>
    <cellStyle name="Quadro 3" xfId="4105" xr:uid="{00000000-0005-0000-0000-00006F2D0000}"/>
    <cellStyle name="Quadro 4" xfId="4106" xr:uid="{00000000-0005-0000-0000-0000702D0000}"/>
    <cellStyle name="Rainieri" xfId="20286" xr:uid="{9010A93D-0D9F-460D-B63E-069C7B8B716F}"/>
    <cellStyle name="Rainieri 2" xfId="20287" xr:uid="{032E0149-8F1D-410B-8EBE-1102741B2367}"/>
    <cellStyle name="RankingStyle" xfId="15190" xr:uid="{5554260B-F39A-4460-9981-840EEE4CCEDE}"/>
    <cellStyle name="Rateio" xfId="20288" xr:uid="{3BF04509-F464-4AF2-B595-F0214E444D23}"/>
    <cellStyle name="Rateio 2" xfId="20289" xr:uid="{3DCFEC2D-517A-44F5-B223-13EDA02EF6A9}"/>
    <cellStyle name="Rateio 3" xfId="20290" xr:uid="{90B2818E-6CCB-4C7A-A392-FBC426583838}"/>
    <cellStyle name="Rateio 4" xfId="20291" xr:uid="{E8029C94-9513-4B4C-8CC4-33E32BDA09CB}"/>
    <cellStyle name="Red font" xfId="4107" xr:uid="{00000000-0005-0000-0000-0000712D0000}"/>
    <cellStyle name="Red Text" xfId="5436" xr:uid="{00000000-0005-0000-0000-0000722D0000}"/>
    <cellStyle name="RevList" xfId="4108" xr:uid="{00000000-0005-0000-0000-0000732D0000}"/>
    <cellStyle name="RevList 2" xfId="5437" xr:uid="{00000000-0005-0000-0000-0000742D0000}"/>
    <cellStyle name="Ruim 2" xfId="15294" xr:uid="{B04DA1E4-BE9F-4F33-BA6B-9ED4795837DB}"/>
    <cellStyle name="Saída 10" xfId="5808" xr:uid="{00000000-0005-0000-0000-0000752D0000}"/>
    <cellStyle name="Saída 10 2" xfId="15320" xr:uid="{C471B4E4-4AFF-468F-B048-839D779BD143}"/>
    <cellStyle name="Saída 11" xfId="5729" xr:uid="{00000000-0005-0000-0000-0000762D0000}"/>
    <cellStyle name="Saída 12" xfId="5820" xr:uid="{00000000-0005-0000-0000-0000772D0000}"/>
    <cellStyle name="Saída 13" xfId="5712" xr:uid="{00000000-0005-0000-0000-0000782D0000}"/>
    <cellStyle name="Saída 14" xfId="5846" xr:uid="{00000000-0005-0000-0000-0000792D0000}"/>
    <cellStyle name="Saída 15" xfId="5963" xr:uid="{00000000-0005-0000-0000-00007A2D0000}"/>
    <cellStyle name="Saída 16" xfId="5921" xr:uid="{00000000-0005-0000-0000-00007B2D0000}"/>
    <cellStyle name="Saída 17" xfId="6007" xr:uid="{00000000-0005-0000-0000-00007C2D0000}"/>
    <cellStyle name="Saída 18" xfId="10699" xr:uid="{00000000-0005-0000-0000-00007D2D0000}"/>
    <cellStyle name="Saída 2" xfId="75" xr:uid="{00000000-0005-0000-0000-00007E2D0000}"/>
    <cellStyle name="Saída 2 2" xfId="5109" xr:uid="{00000000-0005-0000-0000-00007F2D0000}"/>
    <cellStyle name="Saída 2 2 2" xfId="7116" xr:uid="{00000000-0005-0000-0000-0000802D0000}"/>
    <cellStyle name="Saída 2 2 2 2" xfId="7117" xr:uid="{00000000-0005-0000-0000-0000812D0000}"/>
    <cellStyle name="Saída 2 2 2 2 2" xfId="7118" xr:uid="{00000000-0005-0000-0000-0000822D0000}"/>
    <cellStyle name="Saída 2 2 2 2 2 2" xfId="7119" xr:uid="{00000000-0005-0000-0000-0000832D0000}"/>
    <cellStyle name="Saída 2 2 2 2 2 2 2" xfId="7120" xr:uid="{00000000-0005-0000-0000-0000842D0000}"/>
    <cellStyle name="Saída 2 2 2 2 2 2 2 2" xfId="7121" xr:uid="{00000000-0005-0000-0000-0000852D0000}"/>
    <cellStyle name="Saída 2 2 2 2 2 2 3" xfId="7122" xr:uid="{00000000-0005-0000-0000-0000862D0000}"/>
    <cellStyle name="Saída 2 2 2 2 2 3" xfId="7123" xr:uid="{00000000-0005-0000-0000-0000872D0000}"/>
    <cellStyle name="Saída 2 2 2 2 2 3 2" xfId="7124" xr:uid="{00000000-0005-0000-0000-0000882D0000}"/>
    <cellStyle name="Saída 2 2 2 2 3" xfId="7125" xr:uid="{00000000-0005-0000-0000-0000892D0000}"/>
    <cellStyle name="Saída 2 2 2 2 3 2" xfId="7126" xr:uid="{00000000-0005-0000-0000-00008A2D0000}"/>
    <cellStyle name="Saída 2 2 2 3" xfId="7127" xr:uid="{00000000-0005-0000-0000-00008B2D0000}"/>
    <cellStyle name="Saída 2 2 2 4" xfId="7128" xr:uid="{00000000-0005-0000-0000-00008C2D0000}"/>
    <cellStyle name="Saída 2 2 2 4 2" xfId="7129" xr:uid="{00000000-0005-0000-0000-00008D2D0000}"/>
    <cellStyle name="Saída 2 2 3" xfId="7130" xr:uid="{00000000-0005-0000-0000-00008E2D0000}"/>
    <cellStyle name="Saída 2 2 4" xfId="7131" xr:uid="{00000000-0005-0000-0000-00008F2D0000}"/>
    <cellStyle name="Saída 2 2 4 2" xfId="7132" xr:uid="{00000000-0005-0000-0000-0000902D0000}"/>
    <cellStyle name="Saída 2 3" xfId="5110" xr:uid="{00000000-0005-0000-0000-0000912D0000}"/>
    <cellStyle name="Saída 2 3 2" xfId="20292" xr:uid="{827BE104-8256-4DD6-B86A-73CD9FEAF1D8}"/>
    <cellStyle name="Saída 2 4" xfId="5108" xr:uid="{00000000-0005-0000-0000-0000922D0000}"/>
    <cellStyle name="Saída 2 5" xfId="7133" xr:uid="{00000000-0005-0000-0000-0000932D0000}"/>
    <cellStyle name="Saída 2 6" xfId="7134" xr:uid="{00000000-0005-0000-0000-0000942D0000}"/>
    <cellStyle name="Saída 2 6 2" xfId="7135" xr:uid="{00000000-0005-0000-0000-0000952D0000}"/>
    <cellStyle name="Saída 2 7" xfId="7115" xr:uid="{00000000-0005-0000-0000-0000962D0000}"/>
    <cellStyle name="Saída 2 8" xfId="15425" xr:uid="{4A9678F2-953F-4F49-AB19-3F14EF32347F}"/>
    <cellStyle name="Saída 3" xfId="5111" xr:uid="{00000000-0005-0000-0000-0000972D0000}"/>
    <cellStyle name="Saída 3 2" xfId="7137" xr:uid="{00000000-0005-0000-0000-0000982D0000}"/>
    <cellStyle name="Saída 3 3" xfId="7138" xr:uid="{00000000-0005-0000-0000-0000992D0000}"/>
    <cellStyle name="Saída 3 4" xfId="7139" xr:uid="{00000000-0005-0000-0000-00009A2D0000}"/>
    <cellStyle name="Saída 3 5" xfId="7136" xr:uid="{00000000-0005-0000-0000-00009B2D0000}"/>
    <cellStyle name="Saída 4" xfId="5112" xr:uid="{00000000-0005-0000-0000-00009C2D0000}"/>
    <cellStyle name="Saída 4 2" xfId="7141" xr:uid="{00000000-0005-0000-0000-00009D2D0000}"/>
    <cellStyle name="Saída 4 3" xfId="7142" xr:uid="{00000000-0005-0000-0000-00009E2D0000}"/>
    <cellStyle name="Saída 4 4" xfId="7140" xr:uid="{00000000-0005-0000-0000-00009F2D0000}"/>
    <cellStyle name="Saída 5" xfId="5580" xr:uid="{00000000-0005-0000-0000-0000A02D0000}"/>
    <cellStyle name="Saída 5 2" xfId="7144" xr:uid="{00000000-0005-0000-0000-0000A12D0000}"/>
    <cellStyle name="Saída 5 3" xfId="7143" xr:uid="{00000000-0005-0000-0000-0000A22D0000}"/>
    <cellStyle name="Saída 6" xfId="5507" xr:uid="{00000000-0005-0000-0000-0000A32D0000}"/>
    <cellStyle name="Saída 6 2" xfId="7146" xr:uid="{00000000-0005-0000-0000-0000A42D0000}"/>
    <cellStyle name="Saída 6 2 2" xfId="20293" xr:uid="{4CA861F2-44C9-4576-A57C-DF50B296A290}"/>
    <cellStyle name="Saída 6 2 2 2" xfId="20294" xr:uid="{1BB58D99-BDBE-450C-98DF-A4D54AC180A8}"/>
    <cellStyle name="Saída 6 2 2 2 2" xfId="20295" xr:uid="{623B4E79-1BD6-438A-B624-A793F39298B5}"/>
    <cellStyle name="Saída 6 2 2 3" xfId="20296" xr:uid="{DC941CE5-6BB0-4846-AD62-A75974D0A4B2}"/>
    <cellStyle name="Saída 6 2 2 3 2" xfId="20297" xr:uid="{959B37E7-343B-4121-858E-792391DCCA9D}"/>
    <cellStyle name="Saída 6 2 2 4" xfId="20298" xr:uid="{3DA6B9F2-4F3A-4166-A0EC-D6833D2198A4}"/>
    <cellStyle name="Saída 6 2 2 4 2" xfId="20299" xr:uid="{9328AF56-9C8E-4911-8E27-3525282D26DF}"/>
    <cellStyle name="Saída 6 2 2 5" xfId="20300" xr:uid="{7D21D3D4-5E4A-44F8-B1DA-178BCE2A64A2}"/>
    <cellStyle name="Saída 6 2 2 5 2" xfId="20301" xr:uid="{37F14FCD-E6DC-432E-8AE8-5A491AD1145C}"/>
    <cellStyle name="Saída 6 2 2 6" xfId="20302" xr:uid="{CC4B81BB-B02F-4B48-9A39-69365369EA7B}"/>
    <cellStyle name="Saída 6 2 2 6 2" xfId="20303" xr:uid="{4D9AC0E5-00CF-4B65-BE96-AC19EAF9501E}"/>
    <cellStyle name="Saída 6 2 2 7" xfId="20304" xr:uid="{1139336D-28C6-4F0D-948B-F5BFF7F007DA}"/>
    <cellStyle name="Saída 6 2 2 7 2" xfId="20305" xr:uid="{2C772EA8-C3DB-4C22-BD58-6C41AD0A608A}"/>
    <cellStyle name="Saída 6 2 2 8" xfId="20306" xr:uid="{5BAED189-43DE-4F57-AB39-6BA903A78A3D}"/>
    <cellStyle name="Saída 6 2 3" xfId="20307" xr:uid="{55DAC2F2-00E5-440E-ADBA-E83AE2CC0708}"/>
    <cellStyle name="Saída 6 2 3 2" xfId="20308" xr:uid="{F9D4B90E-D50B-4F67-9543-05186F5E1450}"/>
    <cellStyle name="Saída 6 2 4" xfId="20309" xr:uid="{E37C7C4A-2A5B-4FE6-8EF9-4A652F8313FF}"/>
    <cellStyle name="Saída 6 2 4 2" xfId="20310" xr:uid="{8F7A522C-6623-40CC-A9AB-9C26C65D8116}"/>
    <cellStyle name="Saída 6 2 5" xfId="20311" xr:uid="{237745BA-CEC3-4BD1-A61C-CFAFCDC167F4}"/>
    <cellStyle name="Saída 6 2 5 2" xfId="20312" xr:uid="{808C3676-2243-41AF-A865-8269535FC4C6}"/>
    <cellStyle name="Saída 6 2 6" xfId="20313" xr:uid="{CCD33803-3975-4E4D-96A6-4991A5E28239}"/>
    <cellStyle name="Saída 6 2 6 2" xfId="20314" xr:uid="{D05552F0-7417-46E9-A45A-4BFF045C9846}"/>
    <cellStyle name="Saída 6 2 7" xfId="20315" xr:uid="{039A70BC-3BC1-4429-88C8-47C930D5AA39}"/>
    <cellStyle name="Saída 6 2 7 2" xfId="20316" xr:uid="{C8B66492-2A52-4E38-9E28-38624B82D7F0}"/>
    <cellStyle name="Saída 6 2 8" xfId="20317" xr:uid="{AED7ED5D-DDF7-464D-B1FE-CD07A8CA4597}"/>
    <cellStyle name="Saída 6 2 8 2" xfId="20318" xr:uid="{10DF9F04-8A03-4815-BE00-5E6A5E8DE27B}"/>
    <cellStyle name="Saída 6 2 9" xfId="20319" xr:uid="{DA449DBC-8E10-4B1D-A436-A9CBC84DF04D}"/>
    <cellStyle name="Saída 6 3" xfId="7486" xr:uid="{00000000-0005-0000-0000-0000A52D0000}"/>
    <cellStyle name="Saída 6 4" xfId="7145" xr:uid="{00000000-0005-0000-0000-0000A62D0000}"/>
    <cellStyle name="Saída 7" xfId="5591" xr:uid="{00000000-0005-0000-0000-0000A72D0000}"/>
    <cellStyle name="Saída 7 2" xfId="7487" xr:uid="{00000000-0005-0000-0000-0000A82D0000}"/>
    <cellStyle name="Saída 7 3" xfId="7147" xr:uid="{00000000-0005-0000-0000-0000A92D0000}"/>
    <cellStyle name="Saída 8" xfId="5613" xr:uid="{00000000-0005-0000-0000-0000AA2D0000}"/>
    <cellStyle name="Saída 8 2" xfId="20320" xr:uid="{C5D15B74-DEB4-48FF-831A-9B6A19C8D460}"/>
    <cellStyle name="Saída 8 2 2" xfId="20321" xr:uid="{7E788B77-A234-427F-9F23-D68E62BE4F0E}"/>
    <cellStyle name="Saída 8 2 2 2" xfId="20322" xr:uid="{5D477243-14C2-410E-A099-4CF85E912122}"/>
    <cellStyle name="Saída 8 2 3" xfId="20323" xr:uid="{C6C96BBA-2901-4BFF-9F35-AD3A1B301F63}"/>
    <cellStyle name="Saída 8 2 3 2" xfId="20324" xr:uid="{DA2E2611-4D06-4444-A4EA-735D41A8D803}"/>
    <cellStyle name="Saída 8 2 4" xfId="20325" xr:uid="{7A3BA9DB-BC50-44A0-AA63-6860C86DAF14}"/>
    <cellStyle name="Saída 8 2 4 2" xfId="20326" xr:uid="{F1D042AB-66BC-48E5-9A51-800A05D1E003}"/>
    <cellStyle name="Saída 8 2 5" xfId="20327" xr:uid="{4B07F0A1-1A6B-4533-B05C-F8C30BCCEE6F}"/>
    <cellStyle name="Saída 8 2 5 2" xfId="20328" xr:uid="{D87B811A-BD44-4B56-9E28-8E3282581DED}"/>
    <cellStyle name="Saída 8 2 6" xfId="20329" xr:uid="{0ACE71CA-8B3C-468F-B207-480CF3DFE426}"/>
    <cellStyle name="Saída 8 2 6 2" xfId="20330" xr:uid="{4CA7ACE7-7F52-446B-96F0-10551DF9FD7E}"/>
    <cellStyle name="Saída 8 2 7" xfId="20331" xr:uid="{31153AAC-DA76-44B6-9BFB-C60F6E9CFA5F}"/>
    <cellStyle name="Saída 8 2 7 2" xfId="20332" xr:uid="{CF566D6D-0D9B-4558-B48E-80899502868A}"/>
    <cellStyle name="Saída 8 2 8" xfId="20333" xr:uid="{763845E6-52A9-46C7-9E57-A7DFCE612027}"/>
    <cellStyle name="Saída 8 3" xfId="20334" xr:uid="{21514CEE-D360-4B2E-A72C-91E19B3E2B36}"/>
    <cellStyle name="Saída 8 3 2" xfId="20335" xr:uid="{58076E14-B9DB-4B12-83BF-477150907702}"/>
    <cellStyle name="Saída 8 4" xfId="20336" xr:uid="{FA629384-DBE3-4E98-8953-E1A4C3EFD788}"/>
    <cellStyle name="Saída 8 4 2" xfId="20337" xr:uid="{47160A89-ADFC-4D5D-8F91-6B4F3FEBF3DD}"/>
    <cellStyle name="Saída 8 5" xfId="20338" xr:uid="{3FF319B6-A798-4A40-9BB5-DCD529A140E5}"/>
    <cellStyle name="Saída 8 5 2" xfId="20339" xr:uid="{8E4316F8-91F3-4590-9FEE-310B5A9D68BA}"/>
    <cellStyle name="Saída 8 6" xfId="20340" xr:uid="{11E21CF5-78D9-4DDD-B87C-3363B2133D19}"/>
    <cellStyle name="Saída 8 6 2" xfId="20341" xr:uid="{1B3FB3B0-5A5C-44C9-BE0B-164A9BB73B1C}"/>
    <cellStyle name="Saída 8 7" xfId="20342" xr:uid="{0EA79F6D-69C6-48BD-80CF-ED341EE9F7D7}"/>
    <cellStyle name="Saída 8 7 2" xfId="20343" xr:uid="{5BBED4A6-E491-4132-A1BC-9D6AB75BC648}"/>
    <cellStyle name="Saída 8 8" xfId="20344" xr:uid="{6234D3DF-8721-4D9B-A3E6-1D45E6DA25B4}"/>
    <cellStyle name="Saída 8 8 2" xfId="20345" xr:uid="{C2A94C1D-344A-42EB-A700-10EB00A31FEC}"/>
    <cellStyle name="Saída 8 9" xfId="20346" xr:uid="{CDF076DF-B5EC-4F05-BB87-A7E1E0C4FB72}"/>
    <cellStyle name="Saída 9" xfId="5640" xr:uid="{00000000-0005-0000-0000-0000AB2D0000}"/>
    <cellStyle name="Saída 9 2" xfId="20347" xr:uid="{033D2236-521D-42F9-9121-C0376B37F84F}"/>
    <cellStyle name="Saída 9 2 2" xfId="20348" xr:uid="{B8E36C9C-3C7D-4885-A86B-3E950BDE5D40}"/>
    <cellStyle name="Saída 9 2 2 2" xfId="20349" xr:uid="{E855C3A2-96F3-4C44-8803-10037CDE84F3}"/>
    <cellStyle name="Saída 9 2 3" xfId="20350" xr:uid="{30975674-3A4E-4545-B227-0AB7E3430812}"/>
    <cellStyle name="Saída 9 2 3 2" xfId="20351" xr:uid="{1E628C45-1454-41B7-9F05-A1B31EE7F03A}"/>
    <cellStyle name="Saída 9 2 4" xfId="20352" xr:uid="{4D1BE3B2-5A61-46DD-90E0-F98C1DC30DF8}"/>
    <cellStyle name="Saída 9 2 4 2" xfId="20353" xr:uid="{139E4975-3FFD-4D1F-8547-36838E81A241}"/>
    <cellStyle name="Saída 9 2 5" xfId="20354" xr:uid="{124B82CC-F1D2-4C4D-91F1-74FAC688B412}"/>
    <cellStyle name="Saída 9 2 5 2" xfId="20355" xr:uid="{053ACF27-F841-4F83-8DF7-1FB07327C4D5}"/>
    <cellStyle name="Saída 9 2 6" xfId="20356" xr:uid="{375B0C51-F83D-4733-B883-3F119E40FE27}"/>
    <cellStyle name="Saída 9 2 6 2" xfId="20357" xr:uid="{F13EDB1B-72B8-4063-93F1-3302A3E245B3}"/>
    <cellStyle name="Saída 9 2 7" xfId="20358" xr:uid="{0370BC0D-36E8-4D13-A5EC-670D26F29094}"/>
    <cellStyle name="Saída 9 2 7 2" xfId="20359" xr:uid="{131DB083-77F7-46C1-8DB5-1347B905A6B2}"/>
    <cellStyle name="Saída 9 2 8" xfId="20360" xr:uid="{86DA7A4E-6646-49C9-A575-C87C1F1FFF1A}"/>
    <cellStyle name="Saída 9 3" xfId="20361" xr:uid="{7D834374-94FF-483E-9791-0BFC5D6F1B29}"/>
    <cellStyle name="Saída 9 3 2" xfId="20362" xr:uid="{36CAC3B0-68A1-4926-B4DE-C2B79FF00B32}"/>
    <cellStyle name="Saída 9 4" xfId="20363" xr:uid="{9699C21D-7C9B-47BB-B9C3-F71DBCE5097B}"/>
    <cellStyle name="Saída 9 4 2" xfId="20364" xr:uid="{3F56D915-0015-4205-8261-CC8D08390B56}"/>
    <cellStyle name="Saída 9 5" xfId="20365" xr:uid="{BEF5B199-3453-40E8-96F3-F2CEBE44F5CF}"/>
    <cellStyle name="Saída 9 5 2" xfId="20366" xr:uid="{18E063FC-370E-49DA-B2AF-222AC99F212B}"/>
    <cellStyle name="Saída 9 6" xfId="20367" xr:uid="{B1C44652-2E23-487E-BD9A-F84DA9A2E7D2}"/>
    <cellStyle name="Saída 9 6 2" xfId="20368" xr:uid="{CF30FA8F-DA50-49BF-81EB-E7D649E49020}"/>
    <cellStyle name="Saída 9 7" xfId="20369" xr:uid="{0644E7C0-1EF4-4247-B201-31F2F77A8DEE}"/>
    <cellStyle name="Saída 9 7 2" xfId="20370" xr:uid="{02FE0471-E39C-49A3-A23F-3B974D35FC3F}"/>
    <cellStyle name="Saída 9 8" xfId="20371" xr:uid="{38CC447F-9A5B-4ABB-816E-286C685CBAE4}"/>
    <cellStyle name="Saída 9 8 2" xfId="20372" xr:uid="{69F3516D-DE5B-4654-A838-7F3ED82A7255}"/>
    <cellStyle name="Saída 9 9" xfId="20373" xr:uid="{5F56C73C-F02F-4ACB-88D4-16CB7F00171A}"/>
    <cellStyle name="Salida" xfId="4109" xr:uid="{00000000-0005-0000-0000-0000AC2D0000}"/>
    <cellStyle name="Salida 2" xfId="4110" xr:uid="{00000000-0005-0000-0000-0000AD2D0000}"/>
    <cellStyle name="Salida 2 2" xfId="4111" xr:uid="{00000000-0005-0000-0000-0000AE2D0000}"/>
    <cellStyle name="Salida 2 2 2" xfId="10682" xr:uid="{00000000-0005-0000-0000-0000AF2D0000}"/>
    <cellStyle name="Salida 2 2 2 10" xfId="20374" xr:uid="{3471430E-1578-4776-8426-BA65F8D5B872}"/>
    <cellStyle name="Salida 2 2 2 2" xfId="20375" xr:uid="{E23F1C2D-585B-4598-856C-7204CCB85F8D}"/>
    <cellStyle name="Salida 2 2 2 2 10" xfId="20376" xr:uid="{54F14945-D321-4229-88AC-835D999B9D76}"/>
    <cellStyle name="Salida 2 2 2 2 2" xfId="20377" xr:uid="{A68874C3-66FB-4F8F-9C4B-0C65D027E9C4}"/>
    <cellStyle name="Salida 2 2 2 2 2 2" xfId="20378" xr:uid="{78A9EE9B-7898-4C72-ADC0-1B68A134CC57}"/>
    <cellStyle name="Salida 2 2 2 2 2 2 2" xfId="20379" xr:uid="{779838C2-977D-40E3-A6AD-FA22ABAF575E}"/>
    <cellStyle name="Salida 2 2 2 2 2 3" xfId="20380" xr:uid="{93BDEF4E-6FB8-4FD7-8BF6-8F902B22F1B6}"/>
    <cellStyle name="Salida 2 2 2 2 2 3 2" xfId="20381" xr:uid="{09E34471-6131-49DC-82A0-E360D6D49CEC}"/>
    <cellStyle name="Salida 2 2 2 2 2 4" xfId="20382" xr:uid="{A4176948-C8E2-485E-ABFD-993B2E9A69FE}"/>
    <cellStyle name="Salida 2 2 2 2 2 4 2" xfId="20383" xr:uid="{33B4EECA-D158-4650-960C-A48ABC441112}"/>
    <cellStyle name="Salida 2 2 2 2 2 5" xfId="20384" xr:uid="{3D1BEC72-325D-4F0B-A08F-21109309BB53}"/>
    <cellStyle name="Salida 2 2 2 2 2 5 2" xfId="20385" xr:uid="{E83841A3-BC5F-4724-8E5C-16F10C90798E}"/>
    <cellStyle name="Salida 2 2 2 2 2 6" xfId="20386" xr:uid="{3F18BC65-0A04-4F1A-8E5F-F4B636FE845B}"/>
    <cellStyle name="Salida 2 2 2 2 2 6 2" xfId="20387" xr:uid="{AA6DD616-A016-4FE3-8A89-C1DCA24AC6F3}"/>
    <cellStyle name="Salida 2 2 2 2 2 7" xfId="20388" xr:uid="{AC31E424-B56A-41D6-9407-2A01D0042E0F}"/>
    <cellStyle name="Salida 2 2 2 2 2 7 2" xfId="20389" xr:uid="{A7BCDAE9-6E8B-4EF9-85DD-D162F111338E}"/>
    <cellStyle name="Salida 2 2 2 2 2 8" xfId="20390" xr:uid="{CBBF788B-9B41-4B1E-936A-AFE880ABE00B}"/>
    <cellStyle name="Salida 2 2 2 2 3" xfId="20391" xr:uid="{AB0ACDBC-B1A5-454C-AD05-8D8D6E90B6D7}"/>
    <cellStyle name="Salida 2 2 2 2 3 2" xfId="20392" xr:uid="{5076E3B5-6B3F-44DF-AE6C-B769AAC8F55E}"/>
    <cellStyle name="Salida 2 2 2 2 4" xfId="20393" xr:uid="{32955A6E-D22D-47D6-8BC8-D9250D6261A1}"/>
    <cellStyle name="Salida 2 2 2 2 4 2" xfId="20394" xr:uid="{6C398920-A7C1-42AA-8557-35E20DD3860D}"/>
    <cellStyle name="Salida 2 2 2 2 5" xfId="20395" xr:uid="{973395E2-9598-4C92-8A96-6EC659646F17}"/>
    <cellStyle name="Salida 2 2 2 2 5 2" xfId="20396" xr:uid="{12651A8F-75E2-4FFB-A9E4-C9A37542F1DE}"/>
    <cellStyle name="Salida 2 2 2 2 6" xfId="20397" xr:uid="{A78E1FC9-FA1D-489F-8936-BFB43FBAB869}"/>
    <cellStyle name="Salida 2 2 2 2 6 2" xfId="20398" xr:uid="{9EEC8156-AC5D-4FC5-B30B-04F8B198575E}"/>
    <cellStyle name="Salida 2 2 2 2 7" xfId="20399" xr:uid="{BBE90C07-F414-4B41-8912-502881A03F36}"/>
    <cellStyle name="Salida 2 2 2 2 7 2" xfId="20400" xr:uid="{9089B41D-603E-4522-BA4C-9444255081A3}"/>
    <cellStyle name="Salida 2 2 2 2 8" xfId="20401" xr:uid="{602354C4-0CDA-43E8-A7BB-12A3568D66D2}"/>
    <cellStyle name="Salida 2 2 2 2 8 2" xfId="20402" xr:uid="{A97BD8A1-D90A-4F3A-9F35-3CE388BE67F2}"/>
    <cellStyle name="Salida 2 2 2 2 9" xfId="20403" xr:uid="{4317ED78-4D23-469D-8FDF-CBCDF9C155BE}"/>
    <cellStyle name="Salida 2 2 2 3" xfId="20404" xr:uid="{99E3DA21-6103-4888-B7CE-AF0A1FE150B5}"/>
    <cellStyle name="Salida 2 2 2 3 2" xfId="20405" xr:uid="{135140E8-B1F6-4C91-9221-EFA7B60E7588}"/>
    <cellStyle name="Salida 2 2 2 3 2 2" xfId="20406" xr:uid="{90777B13-BD7B-4633-B53D-9B9DC5736315}"/>
    <cellStyle name="Salida 2 2 2 3 3" xfId="20407" xr:uid="{4825F830-062C-4BB6-8EC6-AC2BABD380D7}"/>
    <cellStyle name="Salida 2 2 2 3 3 2" xfId="20408" xr:uid="{1A30143E-E2F2-409E-B5EA-1FE2C29C4DB2}"/>
    <cellStyle name="Salida 2 2 2 3 4" xfId="20409" xr:uid="{E65BA3D6-3738-4A77-8FE2-11589B8A84B3}"/>
    <cellStyle name="Salida 2 2 2 3 4 2" xfId="20410" xr:uid="{6A35E126-0471-475D-955D-59AE45E6ECC9}"/>
    <cellStyle name="Salida 2 2 2 3 5" xfId="20411" xr:uid="{3D94F8C7-3BC0-462C-AEE3-3528CC399155}"/>
    <cellStyle name="Salida 2 2 2 3 5 2" xfId="20412" xr:uid="{65105776-226D-4DBE-8D4E-44794FD9EA56}"/>
    <cellStyle name="Salida 2 2 2 3 6" xfId="20413" xr:uid="{396896B4-8CBC-4126-96EE-B236EF136E83}"/>
    <cellStyle name="Salida 2 2 2 3 6 2" xfId="20414" xr:uid="{DB56C54E-9263-4F2D-9282-B2CA8CFEEB62}"/>
    <cellStyle name="Salida 2 2 2 3 7" xfId="20415" xr:uid="{4EB4454E-30AC-479D-9EFB-58FC482B3378}"/>
    <cellStyle name="Salida 2 2 2 3 7 2" xfId="20416" xr:uid="{ACEFF329-25E4-499B-8FEE-799D859FD57D}"/>
    <cellStyle name="Salida 2 2 2 3 8" xfId="20417" xr:uid="{250034A4-F347-4188-887D-57C2E3FD11B9}"/>
    <cellStyle name="Salida 2 2 2 3 9" xfId="20418" xr:uid="{B7652764-23E3-4482-882C-E8E52090C94B}"/>
    <cellStyle name="Salida 2 2 2 4" xfId="20419" xr:uid="{6F88A3F1-80E2-4E19-B42B-E91B75FEB9F0}"/>
    <cellStyle name="Salida 2 2 2 4 2" xfId="20420" xr:uid="{CDAED8E6-2DD5-4D64-8B67-6AC6CDDD5C23}"/>
    <cellStyle name="Salida 2 2 2 5" xfId="20421" xr:uid="{6EE480B5-CBDF-427F-850B-3660B82090D6}"/>
    <cellStyle name="Salida 2 2 2 5 2" xfId="20422" xr:uid="{EAF62FCC-E434-44EF-A463-407694A799CE}"/>
    <cellStyle name="Salida 2 2 2 6" xfId="20423" xr:uid="{6BC5896B-44BA-4A43-9513-82AB7D5703F1}"/>
    <cellStyle name="Salida 2 2 2 6 2" xfId="20424" xr:uid="{E1334864-13E8-4C89-A078-551389ABB101}"/>
    <cellStyle name="Salida 2 2 2 7" xfId="20425" xr:uid="{7623C8B1-7565-432A-8ABC-BFEA7E0595DF}"/>
    <cellStyle name="Salida 2 2 2 7 2" xfId="20426" xr:uid="{C4C9FEAE-62BD-4097-9A9D-F8F93DC3A600}"/>
    <cellStyle name="Salida 2 2 2 8" xfId="20427" xr:uid="{5DA271A8-3E5A-4453-BF48-65DC7AFC690F}"/>
    <cellStyle name="Salida 2 2 2 8 2" xfId="20428" xr:uid="{99E3B839-11D8-4A79-A925-C24BE8C86849}"/>
    <cellStyle name="Salida 2 2 2 9" xfId="20429" xr:uid="{858DCBC5-73DF-4941-9B2E-70C0A892896C}"/>
    <cellStyle name="Salida 2 2 3" xfId="20430" xr:uid="{7E474054-8F1D-4F6D-8369-C24618EBAF69}"/>
    <cellStyle name="Salida 2 2 3 2" xfId="20431" xr:uid="{3E28DE8D-2688-4FDE-A35E-23AB7BD578C2}"/>
    <cellStyle name="Salida 2 2 3 2 10" xfId="20432" xr:uid="{3F9CF31F-F3A3-4BC2-9216-4FB4973613F5}"/>
    <cellStyle name="Salida 2 2 3 2 2" xfId="20433" xr:uid="{AD2A2D51-5B72-40D6-B620-6B0CBC7B2B1E}"/>
    <cellStyle name="Salida 2 2 3 2 2 2" xfId="20434" xr:uid="{5777B3FF-EC27-46B5-84CD-FC39527A318A}"/>
    <cellStyle name="Salida 2 2 3 2 2 2 2" xfId="20435" xr:uid="{546398EB-DFBF-4AEC-BBE7-5EC6E8B104F1}"/>
    <cellStyle name="Salida 2 2 3 2 2 3" xfId="20436" xr:uid="{C496FE80-AEB3-4FEB-9EB6-C04CD72852DA}"/>
    <cellStyle name="Salida 2 2 3 2 2 3 2" xfId="20437" xr:uid="{545F6DDA-B5A4-4A21-B306-2F60BB9A94F6}"/>
    <cellStyle name="Salida 2 2 3 2 2 4" xfId="20438" xr:uid="{67308AC4-29E0-4D87-90B5-25F13A318557}"/>
    <cellStyle name="Salida 2 2 3 2 2 4 2" xfId="20439" xr:uid="{5EBF740F-9935-4180-8EB8-3B3AE06D1676}"/>
    <cellStyle name="Salida 2 2 3 2 2 5" xfId="20440" xr:uid="{DADB1609-2CAD-4A09-B7BC-A737B4D62E68}"/>
    <cellStyle name="Salida 2 2 3 2 2 5 2" xfId="20441" xr:uid="{68A31095-D255-42AD-A31A-561F2E63D267}"/>
    <cellStyle name="Salida 2 2 3 2 2 6" xfId="20442" xr:uid="{79861B47-59A2-4B13-B622-253110685AB9}"/>
    <cellStyle name="Salida 2 2 3 2 2 6 2" xfId="20443" xr:uid="{FB61D3D8-65F4-4388-A7FF-9A2D1DE4797A}"/>
    <cellStyle name="Salida 2 2 3 2 2 7" xfId="20444" xr:uid="{2F50F8BF-F94E-4BBD-81A1-0550C3AFF2C4}"/>
    <cellStyle name="Salida 2 2 3 2 3" xfId="20445" xr:uid="{5BBAD20C-5698-4FC3-81B7-185A8C263B57}"/>
    <cellStyle name="Salida 2 2 3 2 3 2" xfId="20446" xr:uid="{1E688680-391F-43EA-932B-25188DD49393}"/>
    <cellStyle name="Salida 2 2 3 2 3 2 2" xfId="20447" xr:uid="{C13CCAFB-26D5-42C7-AC9D-0940B4E3E755}"/>
    <cellStyle name="Salida 2 2 3 2 3 3" xfId="20448" xr:uid="{2E8DD91A-82AF-4B9C-ACBA-9AF52F9F3F57}"/>
    <cellStyle name="Salida 2 2 3 2 3 3 2" xfId="20449" xr:uid="{82D13492-DE6E-4632-AC13-03445F33C970}"/>
    <cellStyle name="Salida 2 2 3 2 3 4" xfId="20450" xr:uid="{87DDA0AF-8FF5-4D9E-8944-2C0334D94EE0}"/>
    <cellStyle name="Salida 2 2 3 2 3 4 2" xfId="20451" xr:uid="{6F2CD03D-FA34-41F8-A4FE-38D0444A8B19}"/>
    <cellStyle name="Salida 2 2 3 2 3 5" xfId="20452" xr:uid="{3E5D13C0-D1DF-4052-A379-256F90EC85E9}"/>
    <cellStyle name="Salida 2 2 3 2 3 5 2" xfId="20453" xr:uid="{96DCDCD1-4CBC-4F62-BAB9-4AAECE5E8042}"/>
    <cellStyle name="Salida 2 2 3 2 3 6" xfId="20454" xr:uid="{ABED8E19-DEE7-4F93-8AC9-F7E40739CE86}"/>
    <cellStyle name="Salida 2 2 3 2 3 6 2" xfId="20455" xr:uid="{6EFF272A-ED0B-4888-801E-5EFCA1DCBE95}"/>
    <cellStyle name="Salida 2 2 3 2 3 7" xfId="20456" xr:uid="{1A67D712-D601-4028-9181-AB71E4B03CEB}"/>
    <cellStyle name="Salida 2 2 3 2 4" xfId="20457" xr:uid="{E9F47B68-9108-48A5-9742-4EE771EEE73E}"/>
    <cellStyle name="Salida 2 2 3 2 4 2" xfId="20458" xr:uid="{8CB94053-C7A7-4C8F-A49D-4186F3FB4298}"/>
    <cellStyle name="Salida 2 2 3 2 5" xfId="20459" xr:uid="{178CEA80-E030-44C9-82CC-3D9A5FFEAA62}"/>
    <cellStyle name="Salida 2 2 3 2 5 2" xfId="20460" xr:uid="{C46FECBF-33A6-46A2-B05C-59843C587CC5}"/>
    <cellStyle name="Salida 2 2 3 2 6" xfId="20461" xr:uid="{F5882AB9-F44F-4E09-9AD5-924D4A3EC85B}"/>
    <cellStyle name="Salida 2 2 3 2 6 2" xfId="20462" xr:uid="{5BD3A343-39F0-4CC6-AAFF-4ED475ACAD10}"/>
    <cellStyle name="Salida 2 2 3 2 7" xfId="20463" xr:uid="{E9E1E73E-5D9A-4CBC-83CB-BF8F5C4C0D69}"/>
    <cellStyle name="Salida 2 2 3 2 7 2" xfId="20464" xr:uid="{0A02511A-7442-4FA3-BBFF-85F4D8DC6D26}"/>
    <cellStyle name="Salida 2 2 3 2 8" xfId="20465" xr:uid="{6DD96F41-A123-46D3-9DF3-16D0739B5A54}"/>
    <cellStyle name="Salida 2 2 3 2 8 2" xfId="20466" xr:uid="{C99F8FC3-494C-4E0E-83FF-9AF01756E8CE}"/>
    <cellStyle name="Salida 2 2 3 2 9" xfId="20467" xr:uid="{539695BF-AAAF-43E8-833E-A40CB720EB97}"/>
    <cellStyle name="Salida 2 2 3 2 9 2" xfId="20468" xr:uid="{E101FE76-B014-4163-AFF8-1F140E1E4344}"/>
    <cellStyle name="Salida 2 2 3 3" xfId="20469" xr:uid="{2319FA04-EABB-419C-A238-31783CC50461}"/>
    <cellStyle name="Salida 2 2 3 3 2" xfId="20470" xr:uid="{3650A103-CDFC-4D41-AC99-F655D71B7091}"/>
    <cellStyle name="Salida 2 2 3 4" xfId="20471" xr:uid="{41F9E6E4-AE16-408D-AF16-DD9B2BC05248}"/>
    <cellStyle name="Salida 2 2 3 4 2" xfId="20472" xr:uid="{F42E6A4A-E42B-4984-A494-DB8EB7BB0A80}"/>
    <cellStyle name="Salida 2 2 3 5" xfId="20473" xr:uid="{AFDB990A-5D5F-4CA7-99A4-364F7106F75F}"/>
    <cellStyle name="Salida 2 2 4" xfId="20474" xr:uid="{2EBF77A0-27C2-429B-80C6-A651431A4E9F}"/>
    <cellStyle name="Salida 2 2 4 10" xfId="20475" xr:uid="{3D8BC168-A514-44FA-979B-05B1443FDF34}"/>
    <cellStyle name="Salida 2 2 4 2" xfId="20476" xr:uid="{658B09AE-F8FC-4ED7-A351-CDC176F2AB02}"/>
    <cellStyle name="Salida 2 2 4 2 2" xfId="20477" xr:uid="{C23231A7-B712-40A7-96F1-C1B46CC9C462}"/>
    <cellStyle name="Salida 2 2 4 2 2 2" xfId="20478" xr:uid="{183CD9A8-BF82-4583-9E4F-FBE4FD4E366F}"/>
    <cellStyle name="Salida 2 2 4 2 3" xfId="20479" xr:uid="{6F493935-332C-40F2-97BA-8D0C4C864777}"/>
    <cellStyle name="Salida 2 2 4 2 3 2" xfId="20480" xr:uid="{F3AFC956-59A7-4F15-9582-89BA25C97D93}"/>
    <cellStyle name="Salida 2 2 4 2 4" xfId="20481" xr:uid="{DEEDAEC1-50B6-48BD-9FDA-D2166FF7EFE6}"/>
    <cellStyle name="Salida 2 2 4 2 4 2" xfId="20482" xr:uid="{3A44F673-ADB9-42EA-9174-3012C3AD9F1B}"/>
    <cellStyle name="Salida 2 2 4 2 5" xfId="20483" xr:uid="{B6891AC5-F08D-424F-8832-BBCDAE2701BB}"/>
    <cellStyle name="Salida 2 2 4 2 5 2" xfId="20484" xr:uid="{CAD2C806-10E1-4583-B8EE-84F2B9980A19}"/>
    <cellStyle name="Salida 2 2 4 2 6" xfId="20485" xr:uid="{7BCFE673-D3B5-45FB-BF97-39BAD540400B}"/>
    <cellStyle name="Salida 2 2 4 2 6 2" xfId="20486" xr:uid="{6E828B79-2766-46EA-97D8-05FFE2844A27}"/>
    <cellStyle name="Salida 2 2 4 2 7" xfId="20487" xr:uid="{AFE02817-9105-4690-AC0B-C543C65BF535}"/>
    <cellStyle name="Salida 2 2 4 3" xfId="20488" xr:uid="{9011C88B-ED32-4270-B58D-396EEEB25212}"/>
    <cellStyle name="Salida 2 2 4 3 2" xfId="20489" xr:uid="{FA963E1D-1518-4DC2-A9D6-B82C0196103B}"/>
    <cellStyle name="Salida 2 2 4 3 2 2" xfId="20490" xr:uid="{7FCD109F-9F1D-4813-BA20-2DFC2055D6B8}"/>
    <cellStyle name="Salida 2 2 4 3 3" xfId="20491" xr:uid="{654ADFD1-89BC-4426-8FD2-2F86D155B6F8}"/>
    <cellStyle name="Salida 2 2 4 3 3 2" xfId="20492" xr:uid="{5CCA6435-5B4F-41A8-A48B-4581989B7707}"/>
    <cellStyle name="Salida 2 2 4 3 4" xfId="20493" xr:uid="{D2A7E174-C53C-4DC5-80C0-EFC88ABBA479}"/>
    <cellStyle name="Salida 2 2 4 3 4 2" xfId="20494" xr:uid="{A1B5384A-7198-4C21-A3AA-ECDA9051CBB0}"/>
    <cellStyle name="Salida 2 2 4 3 5" xfId="20495" xr:uid="{3ADF796F-CBEE-436E-8B09-BFD48141E95B}"/>
    <cellStyle name="Salida 2 2 4 3 5 2" xfId="20496" xr:uid="{1800A2F7-C2E4-40B3-9E1F-8249975CA552}"/>
    <cellStyle name="Salida 2 2 4 3 6" xfId="20497" xr:uid="{531679A8-7656-479C-B786-324ADE7D01AA}"/>
    <cellStyle name="Salida 2 2 4 3 6 2" xfId="20498" xr:uid="{EB1107A1-7053-4F53-B719-3D025AA68020}"/>
    <cellStyle name="Salida 2 2 4 3 7" xfId="20499" xr:uid="{2EC332EF-D93E-480E-BA5A-7BAE7CC49637}"/>
    <cellStyle name="Salida 2 2 4 4" xfId="20500" xr:uid="{B3A828AD-4144-42C2-A58B-61952DDB396F}"/>
    <cellStyle name="Salida 2 2 4 4 2" xfId="20501" xr:uid="{84046C59-E41F-492C-9C31-27ED87B85154}"/>
    <cellStyle name="Salida 2 2 4 5" xfId="20502" xr:uid="{611CCB70-7A99-4A37-A8FE-BA3F7CAE9B53}"/>
    <cellStyle name="Salida 2 2 4 5 2" xfId="20503" xr:uid="{7C081755-9243-4E94-80CD-9D1103376FFF}"/>
    <cellStyle name="Salida 2 2 4 6" xfId="20504" xr:uid="{AC3BFBE9-E3FD-4C08-A2AD-17CB10A4316E}"/>
    <cellStyle name="Salida 2 2 4 6 2" xfId="20505" xr:uid="{C1C04794-64D0-4FA6-A5D7-70A8615A194D}"/>
    <cellStyle name="Salida 2 2 4 7" xfId="20506" xr:uid="{D40A1ACC-FCB9-44BD-8EB1-B66FCFE7EBE2}"/>
    <cellStyle name="Salida 2 2 4 7 2" xfId="20507" xr:uid="{65E8F33A-78E1-482F-B95F-34F23BCFD87A}"/>
    <cellStyle name="Salida 2 2 4 8" xfId="20508" xr:uid="{87B6C1E5-7FFB-4C6B-B41C-7A6D34ECBAC1}"/>
    <cellStyle name="Salida 2 2 4 8 2" xfId="20509" xr:uid="{D202DD73-EB5F-4596-8E26-A77D7FC21EBC}"/>
    <cellStyle name="Salida 2 2 4 9" xfId="20510" xr:uid="{ACB9BEDB-9FED-40F0-9635-1BF7A721CDAD}"/>
    <cellStyle name="Salida 2 2 4 9 2" xfId="20511" xr:uid="{98291622-0624-448E-9725-FE5DC4F5CA46}"/>
    <cellStyle name="Salida 2 2 5" xfId="20512" xr:uid="{5E27C9D6-40E4-4CFE-8EEA-B4CF3B0443DF}"/>
    <cellStyle name="Salida 2 2 5 2" xfId="20513" xr:uid="{CE1A84DF-5482-4FE6-BAE7-89C69D53729B}"/>
    <cellStyle name="Salida 2 2 6" xfId="20514" xr:uid="{4922FF82-D7C6-4987-ACCE-B9B4A08C0FAC}"/>
    <cellStyle name="Salida 2 2 6 2" xfId="20515" xr:uid="{E60D2CF4-3F52-40E7-8D96-C4C505F953B5}"/>
    <cellStyle name="Salida 2 2 7" xfId="20516" xr:uid="{6991E665-99FA-4AA9-88BF-699E91DCE6A5}"/>
    <cellStyle name="Salida 2 2 8" xfId="20517" xr:uid="{FA79C246-45AB-480E-A516-6263C452F413}"/>
    <cellStyle name="Salida 2 3" xfId="10681" xr:uid="{00000000-0005-0000-0000-0000B02D0000}"/>
    <cellStyle name="Salida 2 3 2" xfId="20518" xr:uid="{F7DAA519-265E-43CB-9EAD-0A130FD83A5F}"/>
    <cellStyle name="Salida 2 3 2 10" xfId="20519" xr:uid="{1F8DE58E-71CC-4EA3-B85A-4ACE574BDF75}"/>
    <cellStyle name="Salida 2 3 2 2" xfId="20520" xr:uid="{D7CC4F79-9279-4D39-BC39-FDD79257D48F}"/>
    <cellStyle name="Salida 2 3 2 2 10" xfId="20521" xr:uid="{609F8968-D91F-41D3-A36A-FACF5119D95E}"/>
    <cellStyle name="Salida 2 3 2 2 2" xfId="20522" xr:uid="{8FEDCD84-5FBE-4323-9D6E-936C79FA540A}"/>
    <cellStyle name="Salida 2 3 2 2 2 2" xfId="20523" xr:uid="{D69FE82E-F840-423C-8ACF-5E397A2EA00D}"/>
    <cellStyle name="Salida 2 3 2 2 2 2 2" xfId="20524" xr:uid="{F7C29208-B6C6-4734-B2A3-5D14AF069ADD}"/>
    <cellStyle name="Salida 2 3 2 2 2 3" xfId="20525" xr:uid="{BBDA7136-BA30-4FB4-AA51-D3356BC7081F}"/>
    <cellStyle name="Salida 2 3 2 2 2 3 2" xfId="20526" xr:uid="{AA8E3F92-5B1C-47CC-8B1B-F99DAFDDA1CA}"/>
    <cellStyle name="Salida 2 3 2 2 2 4" xfId="20527" xr:uid="{B029E517-DC25-487F-9652-6D047253707C}"/>
    <cellStyle name="Salida 2 3 2 2 2 4 2" xfId="20528" xr:uid="{1A015037-CDB8-42BE-B5B7-283D11AA8E19}"/>
    <cellStyle name="Salida 2 3 2 2 2 5" xfId="20529" xr:uid="{28B31052-FF4B-4AE1-B8F0-50B903C9A6CF}"/>
    <cellStyle name="Salida 2 3 2 2 2 5 2" xfId="20530" xr:uid="{9CD594F9-3658-43DD-A083-6207B1776352}"/>
    <cellStyle name="Salida 2 3 2 2 2 6" xfId="20531" xr:uid="{B3450F93-8CE2-4273-9FC9-7DC33EC14F88}"/>
    <cellStyle name="Salida 2 3 2 2 2 6 2" xfId="20532" xr:uid="{7DDBF3AD-C32F-4DD7-A8BF-C33C91B04A50}"/>
    <cellStyle name="Salida 2 3 2 2 2 7" xfId="20533" xr:uid="{61DD4203-6034-427A-BA37-99ECEC1D68FC}"/>
    <cellStyle name="Salida 2 3 2 2 2 7 2" xfId="20534" xr:uid="{C9B8B05B-85EA-43BA-99A1-6A75F274A788}"/>
    <cellStyle name="Salida 2 3 2 2 2 8" xfId="20535" xr:uid="{2A81068D-9B9A-4E4F-BD68-C1FE794B70C5}"/>
    <cellStyle name="Salida 2 3 2 2 3" xfId="20536" xr:uid="{41BD9BC0-467F-42A4-9717-FC0235174C67}"/>
    <cellStyle name="Salida 2 3 2 2 3 2" xfId="20537" xr:uid="{342D4942-A6EA-45A4-9B1F-1CEF0DCB9020}"/>
    <cellStyle name="Salida 2 3 2 2 4" xfId="20538" xr:uid="{78A2001B-DB98-4945-8180-532968954455}"/>
    <cellStyle name="Salida 2 3 2 2 4 2" xfId="20539" xr:uid="{8A54D982-14BB-4AAB-8176-F71855BF7B2D}"/>
    <cellStyle name="Salida 2 3 2 2 5" xfId="20540" xr:uid="{E69D200F-2359-46A1-A9A8-44B0CB7850BA}"/>
    <cellStyle name="Salida 2 3 2 2 5 2" xfId="20541" xr:uid="{5D02D79E-CEB9-4853-8B8C-C0D9874BF6A3}"/>
    <cellStyle name="Salida 2 3 2 2 6" xfId="20542" xr:uid="{97D54B86-AF65-4AF9-AEEB-FA78B75DF574}"/>
    <cellStyle name="Salida 2 3 2 2 6 2" xfId="20543" xr:uid="{0316F3B1-FE84-4FAC-A793-F3595CFBB8B9}"/>
    <cellStyle name="Salida 2 3 2 2 7" xfId="20544" xr:uid="{22315D72-59B2-4D6D-A238-2EA861F45617}"/>
    <cellStyle name="Salida 2 3 2 2 7 2" xfId="20545" xr:uid="{7320D580-2A4A-46FA-B0CE-1F8399E9F64F}"/>
    <cellStyle name="Salida 2 3 2 2 8" xfId="20546" xr:uid="{24F17893-40F5-4F9C-A351-B45C40904D7C}"/>
    <cellStyle name="Salida 2 3 2 2 8 2" xfId="20547" xr:uid="{19B852F1-EE00-4F5C-91DA-C712830787C3}"/>
    <cellStyle name="Salida 2 3 2 2 9" xfId="20548" xr:uid="{3D7F882A-D991-4BE6-81ED-F16075C0ABEB}"/>
    <cellStyle name="Salida 2 3 2 3" xfId="20549" xr:uid="{CBA477B3-92F7-48DD-A18A-1ADA09480356}"/>
    <cellStyle name="Salida 2 3 2 3 2" xfId="20550" xr:uid="{4C41B532-1154-4A5F-96E5-F7FAF98F9571}"/>
    <cellStyle name="Salida 2 3 2 3 2 2" xfId="20551" xr:uid="{4DB6EBB3-79E7-4639-9ADF-9DE6BC75D775}"/>
    <cellStyle name="Salida 2 3 2 3 3" xfId="20552" xr:uid="{9C19EDF8-4040-4C9F-9E48-0B6575674B23}"/>
    <cellStyle name="Salida 2 3 2 3 3 2" xfId="20553" xr:uid="{342AF4EE-33A9-4017-B420-B16C3303AE51}"/>
    <cellStyle name="Salida 2 3 2 3 4" xfId="20554" xr:uid="{134740D7-CE9A-4B47-9657-B942E4A64E6E}"/>
    <cellStyle name="Salida 2 3 2 3 4 2" xfId="20555" xr:uid="{79D5426F-3584-4E97-9472-B899ECCB66AD}"/>
    <cellStyle name="Salida 2 3 2 3 5" xfId="20556" xr:uid="{D383AC8B-8A44-4495-9111-6043AD7B4C38}"/>
    <cellStyle name="Salida 2 3 2 3 5 2" xfId="20557" xr:uid="{70ECC292-0119-4023-AB9F-5B8ECAE430AC}"/>
    <cellStyle name="Salida 2 3 2 3 6" xfId="20558" xr:uid="{B794E720-3054-4C6B-BECF-1076D8B9E6EF}"/>
    <cellStyle name="Salida 2 3 2 3 6 2" xfId="20559" xr:uid="{850DE2C7-66AC-4B63-B3DD-E927A0689F1F}"/>
    <cellStyle name="Salida 2 3 2 3 7" xfId="20560" xr:uid="{3AFC76F5-8E1D-4890-9FD1-FB2D5576246E}"/>
    <cellStyle name="Salida 2 3 2 3 7 2" xfId="20561" xr:uid="{9C41BFA2-D635-4A8D-BC3C-D62F3E9984A6}"/>
    <cellStyle name="Salida 2 3 2 3 8" xfId="20562" xr:uid="{2F734FD6-BCCC-4732-BCF9-ECCD46A22B64}"/>
    <cellStyle name="Salida 2 3 2 3 9" xfId="20563" xr:uid="{E4082B3D-1055-499C-A390-E2F551D3CDE5}"/>
    <cellStyle name="Salida 2 3 2 4" xfId="20564" xr:uid="{5520986D-1486-4E38-8481-93A1DB7A74F3}"/>
    <cellStyle name="Salida 2 3 2 4 2" xfId="20565" xr:uid="{1E51FB52-755A-47F0-A070-7D4E830B042C}"/>
    <cellStyle name="Salida 2 3 2 5" xfId="20566" xr:uid="{25DD7F6C-1AF7-4363-BD78-C285ED29332D}"/>
    <cellStyle name="Salida 2 3 2 5 2" xfId="20567" xr:uid="{0BE7E162-9C9F-4F9F-972E-E8BD0BDE1F27}"/>
    <cellStyle name="Salida 2 3 2 6" xfId="20568" xr:uid="{E33D9818-CF26-4367-A643-CEAF72108314}"/>
    <cellStyle name="Salida 2 3 2 6 2" xfId="20569" xr:uid="{16EB6AE3-0F10-4E1B-98F6-616C0D4C0A62}"/>
    <cellStyle name="Salida 2 3 2 7" xfId="20570" xr:uid="{8FC615AC-81B5-4E9A-A1C1-10E340756F7F}"/>
    <cellStyle name="Salida 2 3 2 7 2" xfId="20571" xr:uid="{B5426B5E-11EB-4E61-8EA8-0954B5F988D8}"/>
    <cellStyle name="Salida 2 3 2 8" xfId="20572" xr:uid="{A267F931-AD8C-4C09-830E-B6B05A65E2CB}"/>
    <cellStyle name="Salida 2 3 2 8 2" xfId="20573" xr:uid="{60FA2201-AF6D-4C78-8161-33C13C9892F7}"/>
    <cellStyle name="Salida 2 3 2 9" xfId="20574" xr:uid="{17030688-9F68-4BF8-831A-015955DB3B1E}"/>
    <cellStyle name="Salida 2 3 3" xfId="20575" xr:uid="{A3E56564-E920-470B-A447-AD19B91C66A1}"/>
    <cellStyle name="Salida 2 3 3 2" xfId="20576" xr:uid="{D7E8AEFA-DF18-4906-A464-17D21981660E}"/>
    <cellStyle name="Salida 2 3 3 2 10" xfId="20577" xr:uid="{C9DF8644-3FEC-4F5D-8BF2-E505B807FAA3}"/>
    <cellStyle name="Salida 2 3 3 2 2" xfId="20578" xr:uid="{6CB3958D-CFB0-40E8-88C4-6DEB97E5A2EB}"/>
    <cellStyle name="Salida 2 3 3 2 2 2" xfId="20579" xr:uid="{BFBCDDF8-BC85-4A0F-9703-B7B5B80B00C5}"/>
    <cellStyle name="Salida 2 3 3 2 2 2 2" xfId="20580" xr:uid="{CAA445E1-42BE-468F-AC2F-93C1D3BA2200}"/>
    <cellStyle name="Salida 2 3 3 2 2 3" xfId="20581" xr:uid="{5B22CF44-8421-4E9A-A57E-4CF5F42D528B}"/>
    <cellStyle name="Salida 2 3 3 2 2 3 2" xfId="20582" xr:uid="{F5588FD4-5608-4C79-9268-90CA8CE6324D}"/>
    <cellStyle name="Salida 2 3 3 2 2 4" xfId="20583" xr:uid="{5E503934-8BDD-4C60-A01C-497279FB75AB}"/>
    <cellStyle name="Salida 2 3 3 2 2 4 2" xfId="20584" xr:uid="{04220EB2-0EF2-4E64-A5EF-2BC41F5E7796}"/>
    <cellStyle name="Salida 2 3 3 2 2 5" xfId="20585" xr:uid="{49DE972A-DEF5-4824-B532-769E4F3E79BD}"/>
    <cellStyle name="Salida 2 3 3 2 2 5 2" xfId="20586" xr:uid="{AE73DB4C-B2CC-4DC9-8CC7-AF63A5ECF6FC}"/>
    <cellStyle name="Salida 2 3 3 2 2 6" xfId="20587" xr:uid="{000BC6F4-3A96-4A37-8773-FE58607632D2}"/>
    <cellStyle name="Salida 2 3 3 2 2 6 2" xfId="20588" xr:uid="{EF8AF1F7-5CE9-4103-A96C-07AA19C11736}"/>
    <cellStyle name="Salida 2 3 3 2 2 7" xfId="20589" xr:uid="{D2823B58-3B3E-41C1-878D-C667CF39B195}"/>
    <cellStyle name="Salida 2 3 3 2 3" xfId="20590" xr:uid="{00A0C8D7-3D65-4BD4-9088-F5EB650B8E4A}"/>
    <cellStyle name="Salida 2 3 3 2 3 2" xfId="20591" xr:uid="{015A43B5-9345-4C2E-8704-EE4ADA0BC54A}"/>
    <cellStyle name="Salida 2 3 3 2 3 2 2" xfId="20592" xr:uid="{5A6AB22D-CE21-48F3-8851-3377022C589A}"/>
    <cellStyle name="Salida 2 3 3 2 3 3" xfId="20593" xr:uid="{EA67E2AD-BB46-48E8-A26F-6A9869BB296D}"/>
    <cellStyle name="Salida 2 3 3 2 3 3 2" xfId="20594" xr:uid="{7001E7B6-B587-4485-8794-D52624D87562}"/>
    <cellStyle name="Salida 2 3 3 2 3 4" xfId="20595" xr:uid="{0855042C-2161-40B0-BF34-65616DD962F9}"/>
    <cellStyle name="Salida 2 3 3 2 3 4 2" xfId="20596" xr:uid="{F642090C-530D-4324-AF6A-BC9C039CA8FA}"/>
    <cellStyle name="Salida 2 3 3 2 3 5" xfId="20597" xr:uid="{25498896-9614-4CDA-BFAA-EBA6683042B2}"/>
    <cellStyle name="Salida 2 3 3 2 3 5 2" xfId="20598" xr:uid="{5C754E88-E671-421E-BD6B-65B260274849}"/>
    <cellStyle name="Salida 2 3 3 2 3 6" xfId="20599" xr:uid="{015DBD4C-BA72-4841-A2B5-611D480DB0F4}"/>
    <cellStyle name="Salida 2 3 3 2 3 6 2" xfId="20600" xr:uid="{290AE564-183B-4F27-AB85-745CA1CB94EA}"/>
    <cellStyle name="Salida 2 3 3 2 3 7" xfId="20601" xr:uid="{BBD230CD-8D65-442E-B724-5B021D08661A}"/>
    <cellStyle name="Salida 2 3 3 2 4" xfId="20602" xr:uid="{495AB8C0-8987-43FB-884C-3F4C3D2DA998}"/>
    <cellStyle name="Salida 2 3 3 2 4 2" xfId="20603" xr:uid="{1DC29BC0-49CD-47C8-B6C5-D4E535669F27}"/>
    <cellStyle name="Salida 2 3 3 2 5" xfId="20604" xr:uid="{BD6D102E-1772-405C-8975-64DAE71D01C8}"/>
    <cellStyle name="Salida 2 3 3 2 5 2" xfId="20605" xr:uid="{30209907-CDCB-4406-9349-C610A2E39B0F}"/>
    <cellStyle name="Salida 2 3 3 2 6" xfId="20606" xr:uid="{F8F2FC6D-B846-41C8-A2EC-461FD41228A1}"/>
    <cellStyle name="Salida 2 3 3 2 6 2" xfId="20607" xr:uid="{F2EFAE5E-4B42-4463-903D-6448E4A36703}"/>
    <cellStyle name="Salida 2 3 3 2 7" xfId="20608" xr:uid="{EF1A97A1-4458-4D0B-8FC6-E59C82C277D2}"/>
    <cellStyle name="Salida 2 3 3 2 7 2" xfId="20609" xr:uid="{0AE395A3-576E-43A1-B434-4A83A65CC9B0}"/>
    <cellStyle name="Salida 2 3 3 2 8" xfId="20610" xr:uid="{FC00A837-1D4C-4D55-85B5-7A8DA4E985CC}"/>
    <cellStyle name="Salida 2 3 3 2 8 2" xfId="20611" xr:uid="{71FAF761-5A7E-4D02-B10B-90A17A27E151}"/>
    <cellStyle name="Salida 2 3 3 2 9" xfId="20612" xr:uid="{25F2A35F-A33D-407D-B034-5C5011D0324A}"/>
    <cellStyle name="Salida 2 3 3 2 9 2" xfId="20613" xr:uid="{1DA85044-DE58-4D3B-9235-28E05D72863B}"/>
    <cellStyle name="Salida 2 3 3 3" xfId="20614" xr:uid="{2C318482-2896-4A2A-AD44-63566E7D0384}"/>
    <cellStyle name="Salida 2 3 3 3 2" xfId="20615" xr:uid="{57E9CE40-225E-4DAC-BEB7-ACBF87040619}"/>
    <cellStyle name="Salida 2 3 3 4" xfId="20616" xr:uid="{55432688-D0A4-43F7-933D-CDF9ED2D1619}"/>
    <cellStyle name="Salida 2 3 3 4 2" xfId="20617" xr:uid="{BA3A104A-51EF-4DF0-B1A5-2E1F82229290}"/>
    <cellStyle name="Salida 2 3 3 5" xfId="20618" xr:uid="{61F6BDA9-0D6B-4988-A1D3-1D62F52AEF1C}"/>
    <cellStyle name="Salida 2 3 4" xfId="20619" xr:uid="{BB4A42A6-3394-4703-A06D-D23021B8204B}"/>
    <cellStyle name="Salida 2 3 4 10" xfId="20620" xr:uid="{7F8EDE72-64CF-49C2-B30C-99177912F91E}"/>
    <cellStyle name="Salida 2 3 4 2" xfId="20621" xr:uid="{028B57BC-3DEE-4536-9126-7799FCF51239}"/>
    <cellStyle name="Salida 2 3 4 2 2" xfId="20622" xr:uid="{86E1B24C-E327-423F-B170-344628D98931}"/>
    <cellStyle name="Salida 2 3 4 2 2 2" xfId="20623" xr:uid="{CA25A85F-0171-472E-995E-84BB27C2097C}"/>
    <cellStyle name="Salida 2 3 4 2 3" xfId="20624" xr:uid="{91E6371C-E4B8-4058-81CF-5C16389FAC85}"/>
    <cellStyle name="Salida 2 3 4 2 3 2" xfId="20625" xr:uid="{502B1969-8444-4A0B-A8C5-CA9062D6B7E2}"/>
    <cellStyle name="Salida 2 3 4 2 4" xfId="20626" xr:uid="{C31097A8-8CC8-4E54-9907-EE0EE564850C}"/>
    <cellStyle name="Salida 2 3 4 2 4 2" xfId="20627" xr:uid="{B234FFFF-0D77-4889-91B6-7AC2066ACD65}"/>
    <cellStyle name="Salida 2 3 4 2 5" xfId="20628" xr:uid="{E17D8E46-B8AD-47E6-BC43-C9E2E7B211CE}"/>
    <cellStyle name="Salida 2 3 4 2 5 2" xfId="20629" xr:uid="{DDA4FF86-BE68-4114-B57F-611CFC3E91EF}"/>
    <cellStyle name="Salida 2 3 4 2 6" xfId="20630" xr:uid="{CEBC9C08-B204-4DE6-AC99-3D536A202A5D}"/>
    <cellStyle name="Salida 2 3 4 2 6 2" xfId="20631" xr:uid="{5FF7EB2F-EF75-43DD-9E20-F4A34D3EA001}"/>
    <cellStyle name="Salida 2 3 4 2 7" xfId="20632" xr:uid="{EDF9F082-F1E7-48E1-831E-E92D424658BF}"/>
    <cellStyle name="Salida 2 3 4 3" xfId="20633" xr:uid="{65E8FC90-81A9-42AE-994B-3AC86F87B5F0}"/>
    <cellStyle name="Salida 2 3 4 3 2" xfId="20634" xr:uid="{D38A9791-9D94-408C-87AF-1624A01CBBE4}"/>
    <cellStyle name="Salida 2 3 4 3 2 2" xfId="20635" xr:uid="{C3681CFC-1FEC-4192-8D5B-7056149E2DCF}"/>
    <cellStyle name="Salida 2 3 4 3 3" xfId="20636" xr:uid="{2489BCDE-1C9B-4912-939E-1CED282EFD18}"/>
    <cellStyle name="Salida 2 3 4 3 3 2" xfId="20637" xr:uid="{AC3165EF-4C2D-48BE-8E57-07A9C7677589}"/>
    <cellStyle name="Salida 2 3 4 3 4" xfId="20638" xr:uid="{E8B80A8C-D3F2-45A8-AF2B-52EF8771AB15}"/>
    <cellStyle name="Salida 2 3 4 3 4 2" xfId="20639" xr:uid="{202B266A-E050-4170-A1CD-BD646D8646D1}"/>
    <cellStyle name="Salida 2 3 4 3 5" xfId="20640" xr:uid="{F36B1869-6139-49D7-8A6D-E562C1A11DA0}"/>
    <cellStyle name="Salida 2 3 4 3 5 2" xfId="20641" xr:uid="{35C1836C-3156-493B-AE1C-0EDD1C860DC5}"/>
    <cellStyle name="Salida 2 3 4 3 6" xfId="20642" xr:uid="{454BE1A7-96A0-4B75-BA38-B4CF96F746B0}"/>
    <cellStyle name="Salida 2 3 4 3 6 2" xfId="20643" xr:uid="{6CBA0779-AF25-46E0-B574-915ECB639981}"/>
    <cellStyle name="Salida 2 3 4 3 7" xfId="20644" xr:uid="{212A8389-A0BD-4E3A-91E9-86708E009318}"/>
    <cellStyle name="Salida 2 3 4 4" xfId="20645" xr:uid="{0A644F4E-5E0B-449F-AAA6-DCA2C85E9C96}"/>
    <cellStyle name="Salida 2 3 4 4 2" xfId="20646" xr:uid="{78A3A350-1092-4D44-BF50-18CB335B6B82}"/>
    <cellStyle name="Salida 2 3 4 5" xfId="20647" xr:uid="{EDA1492D-39CA-470E-9A92-8AFD080CF0DC}"/>
    <cellStyle name="Salida 2 3 4 5 2" xfId="20648" xr:uid="{A4CAF091-5907-4AD7-8368-E39BAC1FC49B}"/>
    <cellStyle name="Salida 2 3 4 6" xfId="20649" xr:uid="{A5BB2F6A-61FE-4A3D-8ED1-3135CA9C50BD}"/>
    <cellStyle name="Salida 2 3 4 6 2" xfId="20650" xr:uid="{BBAD847E-4868-4538-A0B2-69A3730EB0EA}"/>
    <cellStyle name="Salida 2 3 4 7" xfId="20651" xr:uid="{6A36E379-6248-45B5-A222-514281F130A0}"/>
    <cellStyle name="Salida 2 3 4 7 2" xfId="20652" xr:uid="{48BC4285-873E-44E3-813C-FE86D6018ACF}"/>
    <cellStyle name="Salida 2 3 4 8" xfId="20653" xr:uid="{6D2DD2E3-FFF5-4F98-B51E-1DB7D3B1DEDC}"/>
    <cellStyle name="Salida 2 3 4 8 2" xfId="20654" xr:uid="{832E978A-543F-4EFE-BD98-497EC5F01E92}"/>
    <cellStyle name="Salida 2 3 4 9" xfId="20655" xr:uid="{7C7E731E-3061-46E2-B573-B445B9773B38}"/>
    <cellStyle name="Salida 2 3 4 9 2" xfId="20656" xr:uid="{A7EECEBE-0DC7-4C86-B65A-0480321A0880}"/>
    <cellStyle name="Salida 2 3 5" xfId="20657" xr:uid="{54A9F94D-9CB5-41FA-A3CD-C0B4583E18DA}"/>
    <cellStyle name="Salida 2 3 5 2" xfId="20658" xr:uid="{F3798C2C-08F3-4778-BD4F-20D822AE04D6}"/>
    <cellStyle name="Salida 2 3 6" xfId="20659" xr:uid="{9F47C72F-0CE9-4F5C-9723-428F3D6F836C}"/>
    <cellStyle name="Salida 2 3 6 2" xfId="20660" xr:uid="{FFDB9138-D990-4F3C-B3AA-E2C6663E2A3C}"/>
    <cellStyle name="Salida 2 3 7" xfId="20661" xr:uid="{45ED75E0-44A7-4CC4-AC7D-3E4E74934278}"/>
    <cellStyle name="Salida 2 3 8" xfId="20662" xr:uid="{53F9C0E5-97D3-4E57-BAD1-2561950BBA31}"/>
    <cellStyle name="Salida 2 4" xfId="20663" xr:uid="{187B23F5-9FB4-47B2-8ED0-EC5F74D9DE88}"/>
    <cellStyle name="Salida 2 4 10" xfId="20664" xr:uid="{E1AA67ED-DEEE-470B-98C7-DCCAF235BC4C}"/>
    <cellStyle name="Salida 2 4 2" xfId="20665" xr:uid="{8563BED5-48EE-4ACE-BA8D-E9F8EE0BBCB6}"/>
    <cellStyle name="Salida 2 4 2 10" xfId="20666" xr:uid="{FC1E457C-ACAF-4EFA-B96D-D621C4FEB22F}"/>
    <cellStyle name="Salida 2 4 2 2" xfId="20667" xr:uid="{87E0FB97-BB88-4A09-BDAC-918EB94363DC}"/>
    <cellStyle name="Salida 2 4 2 2 2" xfId="20668" xr:uid="{2B1C55C4-64CB-4CBA-9A26-79D71D530B26}"/>
    <cellStyle name="Salida 2 4 2 2 2 2" xfId="20669" xr:uid="{F089010C-3168-4736-A5A6-EDB2FC9CE308}"/>
    <cellStyle name="Salida 2 4 2 2 3" xfId="20670" xr:uid="{53A38D5D-D18D-4485-BC16-11C9F6BE6EE4}"/>
    <cellStyle name="Salida 2 4 2 2 3 2" xfId="20671" xr:uid="{B259FA66-8E2F-4E44-B300-F727319EF682}"/>
    <cellStyle name="Salida 2 4 2 2 4" xfId="20672" xr:uid="{883B3829-B285-41AA-ADD7-A186E9934433}"/>
    <cellStyle name="Salida 2 4 2 2 4 2" xfId="20673" xr:uid="{A1726971-552B-45CB-8E64-9ED076682957}"/>
    <cellStyle name="Salida 2 4 2 2 5" xfId="20674" xr:uid="{0F7B96FB-D354-4C44-AE71-609047B6373D}"/>
    <cellStyle name="Salida 2 4 2 2 5 2" xfId="20675" xr:uid="{F6998711-FA53-42DC-BEAE-7B3A69167B7E}"/>
    <cellStyle name="Salida 2 4 2 2 6" xfId="20676" xr:uid="{E49FE61A-A65C-43B9-9C5B-8FDD4BBFE33E}"/>
    <cellStyle name="Salida 2 4 2 2 6 2" xfId="20677" xr:uid="{54C2ECFB-4968-4DFA-A16D-B82D849BBE9A}"/>
    <cellStyle name="Salida 2 4 2 2 7" xfId="20678" xr:uid="{97DDD4E4-E4BF-4BC5-B254-5E11D8C489A3}"/>
    <cellStyle name="Salida 2 4 2 2 7 2" xfId="20679" xr:uid="{0DF84F8E-D8DC-4C2E-BDDF-942DF9048806}"/>
    <cellStyle name="Salida 2 4 2 2 8" xfId="20680" xr:uid="{B2918967-60A4-425C-9FC1-D5AF3CBE3D7C}"/>
    <cellStyle name="Salida 2 4 2 3" xfId="20681" xr:uid="{E22A059B-20F4-48AF-8D26-FC8075D69E2E}"/>
    <cellStyle name="Salida 2 4 2 3 2" xfId="20682" xr:uid="{05BBF786-278D-43E6-A63E-0C933E1551FF}"/>
    <cellStyle name="Salida 2 4 2 4" xfId="20683" xr:uid="{8A5E1969-7CF0-4BFB-B75E-E2377206DB94}"/>
    <cellStyle name="Salida 2 4 2 4 2" xfId="20684" xr:uid="{ED35EFC9-57E7-48A7-87CB-C8EDD173DCAE}"/>
    <cellStyle name="Salida 2 4 2 5" xfId="20685" xr:uid="{EB02FF99-E1AD-4826-850B-D70FD5A299B9}"/>
    <cellStyle name="Salida 2 4 2 5 2" xfId="20686" xr:uid="{3EF05A4A-48A3-4456-BDA2-B38C80FD2C8C}"/>
    <cellStyle name="Salida 2 4 2 6" xfId="20687" xr:uid="{FCB13404-9C14-4E3C-AAEA-C4CE3A947ACF}"/>
    <cellStyle name="Salida 2 4 2 6 2" xfId="20688" xr:uid="{6016FAA2-AC83-4EB9-B829-2449B9045B51}"/>
    <cellStyle name="Salida 2 4 2 7" xfId="20689" xr:uid="{4DABDE47-280B-48B4-9A70-5FED4174554B}"/>
    <cellStyle name="Salida 2 4 2 7 2" xfId="20690" xr:uid="{CCD7A1F6-A324-47B6-A89B-37DE2896D15D}"/>
    <cellStyle name="Salida 2 4 2 8" xfId="20691" xr:uid="{3E2FF575-E193-4245-B8E4-AF6462AE1671}"/>
    <cellStyle name="Salida 2 4 2 8 2" xfId="20692" xr:uid="{37F6C535-DACC-4890-8A1D-5E07CA92B54F}"/>
    <cellStyle name="Salida 2 4 2 9" xfId="20693" xr:uid="{AE4F023C-2A1B-4C1B-B886-EC9C7623C064}"/>
    <cellStyle name="Salida 2 4 3" xfId="20694" xr:uid="{DB6FD9BD-1DDF-431A-9775-E38840604838}"/>
    <cellStyle name="Salida 2 4 3 2" xfId="20695" xr:uid="{C9D97072-153A-4CD3-B3F6-DFC6D1BC4AD9}"/>
    <cellStyle name="Salida 2 4 3 2 2" xfId="20696" xr:uid="{8FC9C2AC-022D-4B92-A7B9-C45FC61DCB5A}"/>
    <cellStyle name="Salida 2 4 3 3" xfId="20697" xr:uid="{5A47E4D8-4A8A-4175-A5F7-43D968280522}"/>
    <cellStyle name="Salida 2 4 3 3 2" xfId="20698" xr:uid="{744AA2BC-20D1-4A76-BBFD-DBE6544A5F13}"/>
    <cellStyle name="Salida 2 4 3 4" xfId="20699" xr:uid="{6163C120-F94A-4868-B5AA-D61FAC0F288E}"/>
    <cellStyle name="Salida 2 4 3 4 2" xfId="20700" xr:uid="{53121BB7-58D0-4D04-82F1-93CAE942B952}"/>
    <cellStyle name="Salida 2 4 3 5" xfId="20701" xr:uid="{7859080F-02B9-4D12-91A0-E3D170F335B7}"/>
    <cellStyle name="Salida 2 4 3 5 2" xfId="20702" xr:uid="{CC79861B-0BCD-4BAE-827F-6A00B92D3D71}"/>
    <cellStyle name="Salida 2 4 3 6" xfId="20703" xr:uid="{D9BA9F47-A936-4AA6-B302-AD4F6D55E7BB}"/>
    <cellStyle name="Salida 2 4 3 6 2" xfId="20704" xr:uid="{B69802D9-F2D4-4E61-8028-65659CB5A5B5}"/>
    <cellStyle name="Salida 2 4 3 7" xfId="20705" xr:uid="{DED92DFF-F8D0-4DDF-B176-F7292E6A452B}"/>
    <cellStyle name="Salida 2 4 3 7 2" xfId="20706" xr:uid="{4339C2D7-E59F-4705-AAAA-E218D61F9654}"/>
    <cellStyle name="Salida 2 4 3 8" xfId="20707" xr:uid="{777BEC83-60D5-4424-8E6D-B2E7079A06D5}"/>
    <cellStyle name="Salida 2 4 3 9" xfId="20708" xr:uid="{FA5970AD-9FB5-413A-BF80-DF7BCB2F18A7}"/>
    <cellStyle name="Salida 2 4 4" xfId="20709" xr:uid="{C8CA90E0-A6E7-4D58-9B01-AFB03FC13ACF}"/>
    <cellStyle name="Salida 2 4 4 2" xfId="20710" xr:uid="{2ECAC43C-D26D-4EEC-9B0B-89DF4506A654}"/>
    <cellStyle name="Salida 2 4 5" xfId="20711" xr:uid="{89D69195-0415-4BCA-9785-4F5441FD2507}"/>
    <cellStyle name="Salida 2 4 5 2" xfId="20712" xr:uid="{7DDFB010-28DB-4297-BDA8-C67A41AF5291}"/>
    <cellStyle name="Salida 2 4 6" xfId="20713" xr:uid="{4EAB5DB6-8C76-43E3-8C02-76E33D4DD48D}"/>
    <cellStyle name="Salida 2 4 6 2" xfId="20714" xr:uid="{6B903952-7040-4C75-A543-105DFEB2A6CD}"/>
    <cellStyle name="Salida 2 4 7" xfId="20715" xr:uid="{45A4B5D7-A172-41A7-AC16-3AB0B1E762AC}"/>
    <cellStyle name="Salida 2 4 7 2" xfId="20716" xr:uid="{F8B08959-4FAD-4365-9715-4B84E7BA4B2D}"/>
    <cellStyle name="Salida 2 4 8" xfId="20717" xr:uid="{B6F9EE7D-96F5-4747-9F41-E09538DE7D99}"/>
    <cellStyle name="Salida 2 4 8 2" xfId="20718" xr:uid="{22D1FE24-1CE9-481A-BB72-7B03E6E1DE32}"/>
    <cellStyle name="Salida 2 4 9" xfId="20719" xr:uid="{DEB61DD2-F63F-48D0-BC15-D0A5E4DBB258}"/>
    <cellStyle name="Salida 2 5" xfId="20720" xr:uid="{F62712C8-8AFD-4CF9-9D68-9575B92491BB}"/>
    <cellStyle name="Salida 2 6" xfId="20721" xr:uid="{ADFF6384-FA6A-4F4C-BC1F-D64B33F6AEEC}"/>
    <cellStyle name="Salida 3" xfId="4112" xr:uid="{00000000-0005-0000-0000-0000B12D0000}"/>
    <cellStyle name="Salida 3 2" xfId="4113" xr:uid="{00000000-0005-0000-0000-0000B22D0000}"/>
    <cellStyle name="Salida 3 2 10" xfId="20722" xr:uid="{618F1688-2A06-44A4-8138-7F812711B27B}"/>
    <cellStyle name="Salida 3 2 2" xfId="10684" xr:uid="{00000000-0005-0000-0000-0000B32D0000}"/>
    <cellStyle name="Salida 3 2 2 10" xfId="20723" xr:uid="{3E9D502E-0CE6-42BB-8B41-2757FD7297F1}"/>
    <cellStyle name="Salida 3 2 2 2" xfId="20724" xr:uid="{40FC4761-3973-49C4-80ED-78FEB90BAD66}"/>
    <cellStyle name="Salida 3 2 2 2 2" xfId="20725" xr:uid="{E85E2942-EADF-44CA-8099-F98A30F66AC2}"/>
    <cellStyle name="Salida 3 2 2 2 2 2" xfId="20726" xr:uid="{2A7A5901-F82C-4A5B-98C3-A870E4C2F321}"/>
    <cellStyle name="Salida 3 2 2 2 3" xfId="20727" xr:uid="{20FD12C1-3B46-4448-8740-94890912712C}"/>
    <cellStyle name="Salida 3 2 2 2 3 2" xfId="20728" xr:uid="{3FA9FD3A-A244-448E-8623-67E02FA40524}"/>
    <cellStyle name="Salida 3 2 2 2 4" xfId="20729" xr:uid="{F8BADEDC-7F5D-44DD-843A-20900D9B4D29}"/>
    <cellStyle name="Salida 3 2 2 2 4 2" xfId="20730" xr:uid="{27100C59-F7FE-4665-8ECF-8741C4CDA9BF}"/>
    <cellStyle name="Salida 3 2 2 2 5" xfId="20731" xr:uid="{00F45D2F-71F8-4312-A229-F91F8A462270}"/>
    <cellStyle name="Salida 3 2 2 2 5 2" xfId="20732" xr:uid="{D6ACA44E-FEEA-4B4B-9799-08100194066B}"/>
    <cellStyle name="Salida 3 2 2 2 6" xfId="20733" xr:uid="{5BE3FFDD-8E03-4CB6-96BA-BACE701BB1ED}"/>
    <cellStyle name="Salida 3 2 2 2 6 2" xfId="20734" xr:uid="{4057BDF3-4D56-4AB7-B558-E7E015B66EFE}"/>
    <cellStyle name="Salida 3 2 2 2 7" xfId="20735" xr:uid="{146125CF-E3B0-4920-AF75-C63D6B6CD337}"/>
    <cellStyle name="Salida 3 2 2 2 7 2" xfId="20736" xr:uid="{C7910093-2614-4530-AF98-3700D30D20E2}"/>
    <cellStyle name="Salida 3 2 2 2 8" xfId="20737" xr:uid="{DE4532BB-D88F-4FED-9357-1BCCD538BCFA}"/>
    <cellStyle name="Salida 3 2 2 3" xfId="20738" xr:uid="{79CCFC89-858D-4F45-B6EE-D52B20765861}"/>
    <cellStyle name="Salida 3 2 2 3 2" xfId="20739" xr:uid="{CE255CC0-39D7-4552-A2D7-BBB33C6F519E}"/>
    <cellStyle name="Salida 3 2 2 4" xfId="20740" xr:uid="{000A1CE6-3363-48A4-9C43-64B6CF15796C}"/>
    <cellStyle name="Salida 3 2 2 4 2" xfId="20741" xr:uid="{4C84C11B-4197-4640-B384-CDAEAADEDFBB}"/>
    <cellStyle name="Salida 3 2 2 5" xfId="20742" xr:uid="{8027DF0C-52C0-4652-AD74-8A2FA1E930C5}"/>
    <cellStyle name="Salida 3 2 2 5 2" xfId="20743" xr:uid="{3C6F1842-06AC-4366-AEF2-0344B7A85E62}"/>
    <cellStyle name="Salida 3 2 2 6" xfId="20744" xr:uid="{48D82102-3A5E-4E70-B685-2B590604217C}"/>
    <cellStyle name="Salida 3 2 2 6 2" xfId="20745" xr:uid="{74F3054D-BAEA-496F-8CA1-C3B530A6F9D2}"/>
    <cellStyle name="Salida 3 2 2 7" xfId="20746" xr:uid="{5C71FE50-837B-4E18-8917-DCA44D9E09F2}"/>
    <cellStyle name="Salida 3 2 2 7 2" xfId="20747" xr:uid="{565DD053-6539-4B2D-A76D-0508F4CFBF63}"/>
    <cellStyle name="Salida 3 2 2 8" xfId="20748" xr:uid="{D1EAD5D0-C66A-4DA2-B7FE-E72C5AAD029C}"/>
    <cellStyle name="Salida 3 2 2 8 2" xfId="20749" xr:uid="{7791BE5F-3FB9-490E-BAB5-9B451E127AB6}"/>
    <cellStyle name="Salida 3 2 2 9" xfId="20750" xr:uid="{27BF1C64-761F-4FDC-9B24-4CC69261D37A}"/>
    <cellStyle name="Salida 3 2 3" xfId="20751" xr:uid="{1A15E612-EE46-4D19-997F-F602B13CF581}"/>
    <cellStyle name="Salida 3 2 3 2" xfId="20752" xr:uid="{CC297EA2-E046-4A72-A120-AF8B998E16E7}"/>
    <cellStyle name="Salida 3 2 3 2 2" xfId="20753" xr:uid="{BC4B707E-3892-4625-8536-82703A9AE51D}"/>
    <cellStyle name="Salida 3 2 3 3" xfId="20754" xr:uid="{4851CE9D-21F2-4956-BF52-3D7435662A36}"/>
    <cellStyle name="Salida 3 2 3 3 2" xfId="20755" xr:uid="{5A7C0043-C585-43BA-9F56-FE11973EA3B3}"/>
    <cellStyle name="Salida 3 2 3 4" xfId="20756" xr:uid="{7128B750-6F71-4FAF-AC13-B80501295261}"/>
    <cellStyle name="Salida 3 2 3 4 2" xfId="20757" xr:uid="{CA7B23DB-F5F0-4274-8180-E05941D6EFC6}"/>
    <cellStyle name="Salida 3 2 3 5" xfId="20758" xr:uid="{4A97AC4C-6D3C-417E-8F49-79ED93101E49}"/>
    <cellStyle name="Salida 3 2 3 5 2" xfId="20759" xr:uid="{79DA6306-60B2-4DD4-8415-42E13F2D6EF1}"/>
    <cellStyle name="Salida 3 2 3 6" xfId="20760" xr:uid="{690DD9D0-D769-449E-A273-40237692094E}"/>
    <cellStyle name="Salida 3 2 3 6 2" xfId="20761" xr:uid="{45A73BC2-B337-4D51-8B2A-D9F21C601FAA}"/>
    <cellStyle name="Salida 3 2 3 7" xfId="20762" xr:uid="{F1988D54-FBF1-43B4-BBAA-2E9266438022}"/>
    <cellStyle name="Salida 3 2 3 7 2" xfId="20763" xr:uid="{972848A5-DB2E-4CA1-BED5-28373D0CAF8B}"/>
    <cellStyle name="Salida 3 2 3 8" xfId="20764" xr:uid="{9EEC8FA3-12B9-4E05-8759-DD17774BDCB4}"/>
    <cellStyle name="Salida 3 2 3 9" xfId="20765" xr:uid="{A37C6B8E-1495-4BF7-BE1C-213D20B9D081}"/>
    <cellStyle name="Salida 3 2 4" xfId="20766" xr:uid="{7D453E8A-7E36-4EDC-8B65-85831AC0448F}"/>
    <cellStyle name="Salida 3 2 4 2" xfId="20767" xr:uid="{6367D4D2-40A1-4B49-8046-74991E2B963F}"/>
    <cellStyle name="Salida 3 2 5" xfId="20768" xr:uid="{28AC8419-D0B9-4163-A726-89A5BBD32262}"/>
    <cellStyle name="Salida 3 2 5 2" xfId="20769" xr:uid="{FCE71E6A-B9AB-448A-A2C4-3327C69AD12A}"/>
    <cellStyle name="Salida 3 2 6" xfId="20770" xr:uid="{98C73534-D691-4378-8486-D4C214F0C7FB}"/>
    <cellStyle name="Salida 3 2 6 2" xfId="20771" xr:uid="{99F6FA70-41D8-461E-A444-BC8EA6991BF6}"/>
    <cellStyle name="Salida 3 2 7" xfId="20772" xr:uid="{61CA8DF0-A2A8-4C01-B26C-690C10999A94}"/>
    <cellStyle name="Salida 3 2 7 2" xfId="20773" xr:uid="{87B7B4BC-C33E-43DE-9D1D-9F79E752ACF2}"/>
    <cellStyle name="Salida 3 2 8" xfId="20774" xr:uid="{288EA551-D8CC-4B52-B73B-099C7BF48D8E}"/>
    <cellStyle name="Salida 3 2 8 2" xfId="20775" xr:uid="{D7A8E86E-8217-4777-8602-472E495C3CBC}"/>
    <cellStyle name="Salida 3 2 9" xfId="20776" xr:uid="{801E6A42-A954-4D9A-8644-653F59652882}"/>
    <cellStyle name="Salida 3 3" xfId="10683" xr:uid="{00000000-0005-0000-0000-0000B42D0000}"/>
    <cellStyle name="Salida 3 3 2" xfId="20777" xr:uid="{59022EA2-870C-45F6-83AB-50587BE119CB}"/>
    <cellStyle name="Salida 3 3 2 10" xfId="20778" xr:uid="{854510DF-5123-4DDA-A52C-9609A21E1CE9}"/>
    <cellStyle name="Salida 3 3 2 2" xfId="20779" xr:uid="{295A677C-27D3-4A45-A8DA-2C7C7C2341DC}"/>
    <cellStyle name="Salida 3 3 2 2 2" xfId="20780" xr:uid="{89E5E796-3DEC-499A-A285-057C78E050A4}"/>
    <cellStyle name="Salida 3 3 2 2 2 2" xfId="20781" xr:uid="{83DDEB2A-A000-4985-AF0F-47AD24A611C3}"/>
    <cellStyle name="Salida 3 3 2 2 3" xfId="20782" xr:uid="{C4F9898A-1BD6-46B6-B024-A1FC485D5CFC}"/>
    <cellStyle name="Salida 3 3 2 2 3 2" xfId="20783" xr:uid="{74B090BE-D504-4657-9E69-21AC5E4A2876}"/>
    <cellStyle name="Salida 3 3 2 2 4" xfId="20784" xr:uid="{995CF051-0CCE-47DF-815F-AE404C2B9BB4}"/>
    <cellStyle name="Salida 3 3 2 2 4 2" xfId="20785" xr:uid="{CEE7BCAB-248E-4F64-91C7-75AF2A26BE11}"/>
    <cellStyle name="Salida 3 3 2 2 5" xfId="20786" xr:uid="{458F9F70-95DC-46B3-BC45-7F30269F5894}"/>
    <cellStyle name="Salida 3 3 2 2 5 2" xfId="20787" xr:uid="{500CE71A-C34B-4571-9CB6-3538A68D2127}"/>
    <cellStyle name="Salida 3 3 2 2 6" xfId="20788" xr:uid="{690E8DC0-D25C-4E2D-BF91-307979574279}"/>
    <cellStyle name="Salida 3 3 2 2 6 2" xfId="20789" xr:uid="{2FA7F941-AD66-4375-B017-A4315E04BE48}"/>
    <cellStyle name="Salida 3 3 2 2 7" xfId="20790" xr:uid="{B72A48FF-8E11-4F43-8DB0-977046852165}"/>
    <cellStyle name="Salida 3 3 2 3" xfId="20791" xr:uid="{28F69145-6F1C-4A0E-962F-370B6CE0A396}"/>
    <cellStyle name="Salida 3 3 2 3 2" xfId="20792" xr:uid="{5C93F2D3-1EE7-44AD-82FB-1CDB838F2434}"/>
    <cellStyle name="Salida 3 3 2 3 2 2" xfId="20793" xr:uid="{3087DDEE-4076-41DB-AEE4-49A41A39234B}"/>
    <cellStyle name="Salida 3 3 2 3 3" xfId="20794" xr:uid="{0CDFBC41-7F34-414E-BD5E-2FBE1B10087C}"/>
    <cellStyle name="Salida 3 3 2 3 3 2" xfId="20795" xr:uid="{D56B6ECD-EA11-465C-96F8-4270EE85AC25}"/>
    <cellStyle name="Salida 3 3 2 3 4" xfId="20796" xr:uid="{3438C3B3-1CD4-457E-B66B-67AD91461E0A}"/>
    <cellStyle name="Salida 3 3 2 3 4 2" xfId="20797" xr:uid="{D0EBCA00-D9DF-4B4E-BE71-062A5091B637}"/>
    <cellStyle name="Salida 3 3 2 3 5" xfId="20798" xr:uid="{77A0DAC1-1431-4008-9075-62E0CDE6367E}"/>
    <cellStyle name="Salida 3 3 2 3 5 2" xfId="20799" xr:uid="{E9E1CA4C-F917-43A2-9825-12FE258EFF87}"/>
    <cellStyle name="Salida 3 3 2 3 6" xfId="20800" xr:uid="{E31AB8AB-B0D7-4D98-88D2-EB3CFCDF0C84}"/>
    <cellStyle name="Salida 3 3 2 3 6 2" xfId="20801" xr:uid="{5C19A5E7-FBE9-446E-9820-F5CF84BC688C}"/>
    <cellStyle name="Salida 3 3 2 3 7" xfId="20802" xr:uid="{604DFE34-8E76-4F93-B6F9-FF7B9B2A102C}"/>
    <cellStyle name="Salida 3 3 2 4" xfId="20803" xr:uid="{8C76A811-2F13-40B4-9DDF-F613E7D9D055}"/>
    <cellStyle name="Salida 3 3 2 4 2" xfId="20804" xr:uid="{233990C3-4D3D-44FF-A717-52A3EE4E470E}"/>
    <cellStyle name="Salida 3 3 2 5" xfId="20805" xr:uid="{32FD31D1-EDE6-46DF-8C68-3E36EC29F14C}"/>
    <cellStyle name="Salida 3 3 2 5 2" xfId="20806" xr:uid="{2D83F065-39F9-4AEF-B305-2523CFA328CB}"/>
    <cellStyle name="Salida 3 3 2 6" xfId="20807" xr:uid="{966802D3-1D16-437B-9BA9-90138ABC8C8E}"/>
    <cellStyle name="Salida 3 3 2 6 2" xfId="20808" xr:uid="{99C6E3BA-705B-4D39-9B67-26074D2DBE17}"/>
    <cellStyle name="Salida 3 3 2 7" xfId="20809" xr:uid="{8C8F4945-B2E2-4785-9E8F-E71422ED885B}"/>
    <cellStyle name="Salida 3 3 2 7 2" xfId="20810" xr:uid="{E06DD183-B0A4-4803-BE9B-C02785BC3B48}"/>
    <cellStyle name="Salida 3 3 2 8" xfId="20811" xr:uid="{6B688EBF-E93D-478F-A242-EC1A623468BF}"/>
    <cellStyle name="Salida 3 3 2 8 2" xfId="20812" xr:uid="{8D7025BB-E800-4CE5-BA8F-53478B8345EE}"/>
    <cellStyle name="Salida 3 3 2 9" xfId="20813" xr:uid="{42FB518C-61B9-4A2B-BDA8-4452A18AAF65}"/>
    <cellStyle name="Salida 3 3 2 9 2" xfId="20814" xr:uid="{C13276AC-3D6E-4858-9320-9D5F705323AF}"/>
    <cellStyle name="Salida 3 3 3" xfId="20815" xr:uid="{5524CB6C-C8AF-4CAD-BE81-DEE92C9A51CA}"/>
    <cellStyle name="Salida 3 3 3 2" xfId="20816" xr:uid="{7336FC88-87B9-4F7D-A163-F9077017D204}"/>
    <cellStyle name="Salida 3 3 4" xfId="20817" xr:uid="{84A3FD74-6F4D-4B16-A227-259E95B4875C}"/>
    <cellStyle name="Salida 3 3 4 2" xfId="20818" xr:uid="{98677101-7711-41EF-9790-A0BEB7522849}"/>
    <cellStyle name="Salida 3 3 5" xfId="20819" xr:uid="{55811B3E-2E0F-4E89-8C5A-C44A15EA75CA}"/>
    <cellStyle name="Salida 3 4" xfId="20820" xr:uid="{152F4D4F-D219-4579-B45E-75806E890A01}"/>
    <cellStyle name="Salida 3 4 10" xfId="20821" xr:uid="{154FC8B5-3634-4C7C-B446-860245F2804E}"/>
    <cellStyle name="Salida 3 4 2" xfId="20822" xr:uid="{C7BE71CB-9B67-42A7-941C-34AC98B6CD48}"/>
    <cellStyle name="Salida 3 4 2 2" xfId="20823" xr:uid="{176CCEAC-3AA3-40D0-95CC-FE1C58B35D04}"/>
    <cellStyle name="Salida 3 4 2 2 2" xfId="20824" xr:uid="{9B0361DB-2920-4F5A-A48B-029674DA70BA}"/>
    <cellStyle name="Salida 3 4 2 3" xfId="20825" xr:uid="{8BBDD718-A5D6-450A-A24D-D061610026C5}"/>
    <cellStyle name="Salida 3 4 2 3 2" xfId="20826" xr:uid="{74506FFF-4404-4D28-976D-395559901D47}"/>
    <cellStyle name="Salida 3 4 2 4" xfId="20827" xr:uid="{8A363266-3E25-4ACF-95CB-7DA1DE95F0B3}"/>
    <cellStyle name="Salida 3 4 2 4 2" xfId="20828" xr:uid="{4390AA98-3EA4-402C-8B6D-334820D6D716}"/>
    <cellStyle name="Salida 3 4 2 5" xfId="20829" xr:uid="{6D787A5A-A080-4815-9007-642C7198133C}"/>
    <cellStyle name="Salida 3 4 2 5 2" xfId="20830" xr:uid="{6465D878-2578-4DEA-810A-F33C2E1390D9}"/>
    <cellStyle name="Salida 3 4 2 6" xfId="20831" xr:uid="{17921896-E0C6-4247-80C2-401793654642}"/>
    <cellStyle name="Salida 3 4 2 6 2" xfId="20832" xr:uid="{796B5BD4-008C-416A-815B-516238D4E7BC}"/>
    <cellStyle name="Salida 3 4 2 7" xfId="20833" xr:uid="{33733A2B-DED6-4306-B9B4-79140C3836C8}"/>
    <cellStyle name="Salida 3 4 3" xfId="20834" xr:uid="{4C6484FC-712C-42AD-87E2-B8921DBB4834}"/>
    <cellStyle name="Salida 3 4 3 2" xfId="20835" xr:uid="{B7BF46F8-32D3-412F-AA4F-5478B3E707F9}"/>
    <cellStyle name="Salida 3 4 3 2 2" xfId="20836" xr:uid="{D90F4E73-65CF-479C-8786-D4263D9C237A}"/>
    <cellStyle name="Salida 3 4 3 3" xfId="20837" xr:uid="{DFD5C730-734E-4AD9-94C1-143D213767F9}"/>
    <cellStyle name="Salida 3 4 3 3 2" xfId="20838" xr:uid="{20EF1ACA-D14D-4D2E-B769-42ADFFD540EB}"/>
    <cellStyle name="Salida 3 4 3 4" xfId="20839" xr:uid="{6A0E2644-DCEF-4799-B23B-26EFCE8F7CD7}"/>
    <cellStyle name="Salida 3 4 3 4 2" xfId="20840" xr:uid="{4F19C7C5-6BBF-4FFF-B358-8767196F28AB}"/>
    <cellStyle name="Salida 3 4 3 5" xfId="20841" xr:uid="{757EA321-E5CF-4192-A10A-BA87FD9D68F6}"/>
    <cellStyle name="Salida 3 4 3 5 2" xfId="20842" xr:uid="{3FC7040A-8556-4829-9980-9EC7245848D5}"/>
    <cellStyle name="Salida 3 4 3 6" xfId="20843" xr:uid="{DC313EAD-6011-4822-B822-4DE6F7D551C2}"/>
    <cellStyle name="Salida 3 4 3 6 2" xfId="20844" xr:uid="{48F94141-101C-470A-BBC3-A1DD0ADA3D98}"/>
    <cellStyle name="Salida 3 4 3 7" xfId="20845" xr:uid="{FB779348-A40D-466F-A816-C0BF719A0412}"/>
    <cellStyle name="Salida 3 4 4" xfId="20846" xr:uid="{0392D182-39DB-42CF-A353-ACE8E3807D04}"/>
    <cellStyle name="Salida 3 4 4 2" xfId="20847" xr:uid="{509C25D7-B792-4333-BA6E-546277A859FA}"/>
    <cellStyle name="Salida 3 4 5" xfId="20848" xr:uid="{84EB4F29-373C-425E-8A8D-EFC6E06E85AA}"/>
    <cellStyle name="Salida 3 4 5 2" xfId="20849" xr:uid="{CA666E13-5629-4E2E-9D65-582D4891BB96}"/>
    <cellStyle name="Salida 3 4 6" xfId="20850" xr:uid="{267D3667-34A3-45A5-B0D3-E970895A7AF3}"/>
    <cellStyle name="Salida 3 4 6 2" xfId="20851" xr:uid="{EF08F596-E76C-47FB-98C3-86D8FBA3C4DE}"/>
    <cellStyle name="Salida 3 4 7" xfId="20852" xr:uid="{F81E997B-58ED-45B4-9126-3BE9ECE928BE}"/>
    <cellStyle name="Salida 3 4 7 2" xfId="20853" xr:uid="{4E059BA5-0F7B-4D47-BD9B-2077E8AE0F93}"/>
    <cellStyle name="Salida 3 4 8" xfId="20854" xr:uid="{D18A88BA-411E-4B25-B568-4B7F76017177}"/>
    <cellStyle name="Salida 3 4 8 2" xfId="20855" xr:uid="{E4FD3653-A47D-407C-AEEE-2C5A1545EFE3}"/>
    <cellStyle name="Salida 3 4 9" xfId="20856" xr:uid="{77A2D50F-1026-431B-B820-804848494A06}"/>
    <cellStyle name="Salida 3 4 9 2" xfId="20857" xr:uid="{7F6C60D6-1224-4112-B69C-A12B9131CA75}"/>
    <cellStyle name="Salida 3 5" xfId="20858" xr:uid="{923C5FA3-C829-48F9-B1A8-93F6656887A3}"/>
    <cellStyle name="Salida 3 5 2" xfId="20859" xr:uid="{58362F7F-A77B-46F7-8107-3911FEA4FB58}"/>
    <cellStyle name="Salida 3 6" xfId="20860" xr:uid="{4E52A32A-2903-4FCF-84B8-EC3910817E75}"/>
    <cellStyle name="Salida 3 6 2" xfId="20861" xr:uid="{A253D09F-1ACA-4486-B5A6-4F1224C4CE99}"/>
    <cellStyle name="Salida 3 7" xfId="20862" xr:uid="{F83773F1-144E-49AB-9496-8EAA3D369BBA}"/>
    <cellStyle name="Salida 3 8" xfId="20863" xr:uid="{B87909EB-A2EB-4211-BDDE-8E9550B7B3B0}"/>
    <cellStyle name="Salida 4" xfId="4114" xr:uid="{00000000-0005-0000-0000-0000B52D0000}"/>
    <cellStyle name="Salida 4 2" xfId="10685" xr:uid="{00000000-0005-0000-0000-0000B62D0000}"/>
    <cellStyle name="Salida 4 2 10" xfId="20864" xr:uid="{5B4AF25C-6915-4FFB-AD7F-4362F321DF37}"/>
    <cellStyle name="Salida 4 2 2" xfId="20865" xr:uid="{D1C37ADF-3726-4365-8D24-0874F5C88C91}"/>
    <cellStyle name="Salida 4 2 2 10" xfId="20866" xr:uid="{0C5E2BEC-9986-421C-9BDD-7D5D40AEE382}"/>
    <cellStyle name="Salida 4 2 2 2" xfId="20867" xr:uid="{C461E87E-3997-468F-A90F-EF28A8C62746}"/>
    <cellStyle name="Salida 4 2 2 2 2" xfId="20868" xr:uid="{4D4CAD62-9F8D-48F3-B668-E62372C77421}"/>
    <cellStyle name="Salida 4 2 2 2 2 2" xfId="20869" xr:uid="{ED5622B3-76AF-4945-8175-52F5DB29CA58}"/>
    <cellStyle name="Salida 4 2 2 2 3" xfId="20870" xr:uid="{BB06AFAD-A378-467D-A470-F8D8C96D67A9}"/>
    <cellStyle name="Salida 4 2 2 2 3 2" xfId="20871" xr:uid="{75CE697D-3FCA-43BA-A0CF-DCBCB46C9291}"/>
    <cellStyle name="Salida 4 2 2 2 4" xfId="20872" xr:uid="{D776F25A-F071-4AEC-A241-70D70747F9C1}"/>
    <cellStyle name="Salida 4 2 2 2 4 2" xfId="20873" xr:uid="{44E6A505-B530-4EB9-805A-18E6E7E72EF2}"/>
    <cellStyle name="Salida 4 2 2 2 5" xfId="20874" xr:uid="{93765889-CB3E-4AA4-A25A-DB405A7A78F6}"/>
    <cellStyle name="Salida 4 2 2 2 5 2" xfId="20875" xr:uid="{8426622D-4577-4319-B08C-1AE0BC4D08E8}"/>
    <cellStyle name="Salida 4 2 2 2 6" xfId="20876" xr:uid="{258324E2-7CB8-4842-B9E5-FA49C6C01A2B}"/>
    <cellStyle name="Salida 4 2 2 2 6 2" xfId="20877" xr:uid="{8A71B506-6AA0-4B16-9174-B258916EFD97}"/>
    <cellStyle name="Salida 4 2 2 2 7" xfId="20878" xr:uid="{E06EF039-51E8-4919-ABD6-90C3DC67C2F9}"/>
    <cellStyle name="Salida 4 2 2 2 7 2" xfId="20879" xr:uid="{B96D2278-B28A-4499-A12D-37CB0DB6FE18}"/>
    <cellStyle name="Salida 4 2 2 2 8" xfId="20880" xr:uid="{1D0F2837-A67B-4A53-9D1C-6908419F53C5}"/>
    <cellStyle name="Salida 4 2 2 3" xfId="20881" xr:uid="{1ACDFC5E-65FA-4C7C-8E8F-0B6E6EFF96D0}"/>
    <cellStyle name="Salida 4 2 2 3 2" xfId="20882" xr:uid="{BCC864D3-1AA3-4D9E-8E5B-EFF3F9794615}"/>
    <cellStyle name="Salida 4 2 2 4" xfId="20883" xr:uid="{B8CA6F3C-CA11-42D1-ACA7-328A088BBD68}"/>
    <cellStyle name="Salida 4 2 2 4 2" xfId="20884" xr:uid="{2DEBC542-E29D-40ED-B6ED-D4974DA30D4C}"/>
    <cellStyle name="Salida 4 2 2 5" xfId="20885" xr:uid="{546B5112-5A9E-4568-9119-79342ECEC8E8}"/>
    <cellStyle name="Salida 4 2 2 5 2" xfId="20886" xr:uid="{9B44640E-94BA-41E3-BB99-5DDEEC33C236}"/>
    <cellStyle name="Salida 4 2 2 6" xfId="20887" xr:uid="{EBB9C741-7183-4520-B637-31AFC7DAD7B3}"/>
    <cellStyle name="Salida 4 2 2 6 2" xfId="20888" xr:uid="{62CBBAF1-A814-45FE-A100-E4946873E12A}"/>
    <cellStyle name="Salida 4 2 2 7" xfId="20889" xr:uid="{8CF9B303-DDDC-4204-B303-B396FA3A164B}"/>
    <cellStyle name="Salida 4 2 2 7 2" xfId="20890" xr:uid="{631FE1EF-D478-417E-A3B8-3D4299C3136E}"/>
    <cellStyle name="Salida 4 2 2 8" xfId="20891" xr:uid="{71704C72-5441-48A8-84AF-57819355A4B7}"/>
    <cellStyle name="Salida 4 2 2 8 2" xfId="20892" xr:uid="{FC4104B5-A963-4D0B-A95E-1905504BA989}"/>
    <cellStyle name="Salida 4 2 2 9" xfId="20893" xr:uid="{CB729D37-6877-4163-89BC-EE56765658F7}"/>
    <cellStyle name="Salida 4 2 3" xfId="20894" xr:uid="{66D50A36-8138-4017-B3D8-45C1013A0EF0}"/>
    <cellStyle name="Salida 4 2 3 2" xfId="20895" xr:uid="{B64FED53-26AF-44B9-AB77-6262605F1B10}"/>
    <cellStyle name="Salida 4 2 3 2 2" xfId="20896" xr:uid="{EF8AD059-1F5D-42B8-9072-A60544951C25}"/>
    <cellStyle name="Salida 4 2 3 3" xfId="20897" xr:uid="{7FAAA89A-E5E4-492A-AAC1-256369FA4945}"/>
    <cellStyle name="Salida 4 2 3 3 2" xfId="20898" xr:uid="{4233FA2C-63F6-4680-9FBB-793D856B4FA8}"/>
    <cellStyle name="Salida 4 2 3 4" xfId="20899" xr:uid="{54809B41-9CF7-46E3-8AE0-868FA3800FC2}"/>
    <cellStyle name="Salida 4 2 3 4 2" xfId="20900" xr:uid="{75833933-84E5-4E75-8352-3A236CE28F1A}"/>
    <cellStyle name="Salida 4 2 3 5" xfId="20901" xr:uid="{5DCC8FE4-3183-46FA-B638-C67FBF20C83E}"/>
    <cellStyle name="Salida 4 2 3 5 2" xfId="20902" xr:uid="{03FECDF8-F72B-4F55-97E1-55D97DBD1894}"/>
    <cellStyle name="Salida 4 2 3 6" xfId="20903" xr:uid="{1E844B47-27C0-41BF-BE69-BB91315B9540}"/>
    <cellStyle name="Salida 4 2 3 6 2" xfId="20904" xr:uid="{428E6CF7-2E9D-402E-A6EF-86A9F195DFFC}"/>
    <cellStyle name="Salida 4 2 3 7" xfId="20905" xr:uid="{7A6275D3-577D-420B-A984-E5D0CC626C39}"/>
    <cellStyle name="Salida 4 2 3 7 2" xfId="20906" xr:uid="{4755FD7B-1CC5-4195-8047-770C9EF89F91}"/>
    <cellStyle name="Salida 4 2 3 8" xfId="20907" xr:uid="{FBAEC716-F0F5-441B-BCB3-56C8AC397C46}"/>
    <cellStyle name="Salida 4 2 3 9" xfId="20908" xr:uid="{08C7BAB1-4A93-4C77-AE6E-8CFDC70CD2C4}"/>
    <cellStyle name="Salida 4 2 4" xfId="20909" xr:uid="{DA53654E-6CEF-46EA-9BBB-1DFBFEB94703}"/>
    <cellStyle name="Salida 4 2 4 2" xfId="20910" xr:uid="{23216A3F-3772-4F86-BB38-321555EE8103}"/>
    <cellStyle name="Salida 4 2 5" xfId="20911" xr:uid="{2FA9856A-17EE-4B12-914B-9539AA3983A4}"/>
    <cellStyle name="Salida 4 2 5 2" xfId="20912" xr:uid="{75E9850C-9C89-435F-89A0-11286EB0C188}"/>
    <cellStyle name="Salida 4 2 6" xfId="20913" xr:uid="{334A606B-91F8-4C02-909A-5068553FE578}"/>
    <cellStyle name="Salida 4 2 6 2" xfId="20914" xr:uid="{AF416838-A043-483C-A491-30C557799AC5}"/>
    <cellStyle name="Salida 4 2 7" xfId="20915" xr:uid="{A1925E56-C5D8-41FD-9E7E-16E4F0A847C8}"/>
    <cellStyle name="Salida 4 2 7 2" xfId="20916" xr:uid="{D5E280FF-8488-4ACF-9280-38FD51FC6F22}"/>
    <cellStyle name="Salida 4 2 8" xfId="20917" xr:uid="{C96A64CE-9E31-4696-9B14-2B3775A16825}"/>
    <cellStyle name="Salida 4 2 8 2" xfId="20918" xr:uid="{57F81165-B0D1-4445-991B-EF536F135786}"/>
    <cellStyle name="Salida 4 2 9" xfId="20919" xr:uid="{F513E6ED-0405-4382-BCBC-870963A843E8}"/>
    <cellStyle name="Salida 4 3" xfId="20920" xr:uid="{D5DB7EB6-EE47-4AD0-8EB1-423D4207A7C2}"/>
    <cellStyle name="Salida 4 3 2" xfId="20921" xr:uid="{E74FC864-629C-475A-ACD3-66A737D8EE4A}"/>
    <cellStyle name="Salida 4 3 2 10" xfId="20922" xr:uid="{0D70D89C-D66A-44D4-AAC9-A2238ED23F08}"/>
    <cellStyle name="Salida 4 3 2 2" xfId="20923" xr:uid="{52A76470-EC33-4422-830C-51ED9E4196D7}"/>
    <cellStyle name="Salida 4 3 2 2 2" xfId="20924" xr:uid="{0B3693D0-C308-44EF-B733-65F771900C99}"/>
    <cellStyle name="Salida 4 3 2 2 2 2" xfId="20925" xr:uid="{F6714AD4-5329-4D21-A160-0B5CB6B13FB4}"/>
    <cellStyle name="Salida 4 3 2 2 3" xfId="20926" xr:uid="{2650E2E7-F138-4458-AAF1-7A60680D118A}"/>
    <cellStyle name="Salida 4 3 2 2 3 2" xfId="20927" xr:uid="{E57D7D35-F6F2-4E24-A6BE-146E4844D1BC}"/>
    <cellStyle name="Salida 4 3 2 2 4" xfId="20928" xr:uid="{7DC345BE-B648-49BE-B041-D4852966644D}"/>
    <cellStyle name="Salida 4 3 2 2 4 2" xfId="20929" xr:uid="{203CF7E4-9F6F-47CD-870B-2DA81B0FBA56}"/>
    <cellStyle name="Salida 4 3 2 2 5" xfId="20930" xr:uid="{D9AA6CEB-5828-4F74-A54D-CB24F36F04F9}"/>
    <cellStyle name="Salida 4 3 2 2 5 2" xfId="20931" xr:uid="{FA1C2C0E-9A71-45BD-81F9-BF1EFFF598CB}"/>
    <cellStyle name="Salida 4 3 2 2 6" xfId="20932" xr:uid="{C411B628-BFDC-419F-BB58-F3890CB3C0BC}"/>
    <cellStyle name="Salida 4 3 2 2 6 2" xfId="20933" xr:uid="{CF1DD5CB-5287-4279-9996-B4E61E51D6D4}"/>
    <cellStyle name="Salida 4 3 2 2 7" xfId="20934" xr:uid="{21438E4B-2462-4DB9-BA8D-37A67A7A6996}"/>
    <cellStyle name="Salida 4 3 2 3" xfId="20935" xr:uid="{D6B95486-ECED-4AAC-8010-3B58BC71F1A8}"/>
    <cellStyle name="Salida 4 3 2 3 2" xfId="20936" xr:uid="{47D265E0-4BD0-4CC7-A22B-45EF31B25778}"/>
    <cellStyle name="Salida 4 3 2 3 2 2" xfId="20937" xr:uid="{ECEBF5B3-FABC-4357-993A-FC405DA4A23D}"/>
    <cellStyle name="Salida 4 3 2 3 3" xfId="20938" xr:uid="{CE8F2AC3-1AED-45AF-8020-07563DB00590}"/>
    <cellStyle name="Salida 4 3 2 3 3 2" xfId="20939" xr:uid="{98524FAB-A6F1-49B4-BF44-27CE17F9604E}"/>
    <cellStyle name="Salida 4 3 2 3 4" xfId="20940" xr:uid="{C257D5C0-9980-4F32-88ED-C164DE5FFED8}"/>
    <cellStyle name="Salida 4 3 2 3 4 2" xfId="20941" xr:uid="{3E512B11-2D8E-4258-9FBE-522E27C7CD81}"/>
    <cellStyle name="Salida 4 3 2 3 5" xfId="20942" xr:uid="{F9A38FAC-E93D-4EE0-B01B-C744DD07FE5A}"/>
    <cellStyle name="Salida 4 3 2 3 5 2" xfId="20943" xr:uid="{BF22FED5-FA80-4972-AF8E-4AEC474290AB}"/>
    <cellStyle name="Salida 4 3 2 3 6" xfId="20944" xr:uid="{6B799BEB-3858-4422-AA01-0330F2963C78}"/>
    <cellStyle name="Salida 4 3 2 3 6 2" xfId="20945" xr:uid="{5B7FABCD-7CE3-4ACE-AA4E-863056D4F6B7}"/>
    <cellStyle name="Salida 4 3 2 3 7" xfId="20946" xr:uid="{3E5BAA4A-2848-4873-AC8F-4D548879B9E5}"/>
    <cellStyle name="Salida 4 3 2 4" xfId="20947" xr:uid="{C0A75B0C-6D75-48CC-ADB0-AF1AD3136A47}"/>
    <cellStyle name="Salida 4 3 2 4 2" xfId="20948" xr:uid="{1C0C85EF-D296-43F0-BAFC-902845BA433C}"/>
    <cellStyle name="Salida 4 3 2 5" xfId="20949" xr:uid="{C460E93B-9D12-4C4D-8008-CDAA7188BBEC}"/>
    <cellStyle name="Salida 4 3 2 5 2" xfId="20950" xr:uid="{611241E5-D722-4853-A9A2-7367DE022143}"/>
    <cellStyle name="Salida 4 3 2 6" xfId="20951" xr:uid="{8C7FC9BC-18CF-45CC-BCDE-37F571F1E373}"/>
    <cellStyle name="Salida 4 3 2 6 2" xfId="20952" xr:uid="{AD40E8C6-1947-4F36-8D2E-09F970B3D5BC}"/>
    <cellStyle name="Salida 4 3 2 7" xfId="20953" xr:uid="{7C4AB7A4-1132-4C1A-967B-8A320544F6A7}"/>
    <cellStyle name="Salida 4 3 2 7 2" xfId="20954" xr:uid="{995E7544-6555-41A9-8E29-5E45C2033232}"/>
    <cellStyle name="Salida 4 3 2 8" xfId="20955" xr:uid="{D1FFF8FA-2818-4FEC-8612-10F43BA06C3B}"/>
    <cellStyle name="Salida 4 3 2 8 2" xfId="20956" xr:uid="{730EA793-D7F6-4015-A596-F1304EDBB334}"/>
    <cellStyle name="Salida 4 3 2 9" xfId="20957" xr:uid="{27894742-10A5-4465-9EB6-EBB708D1713E}"/>
    <cellStyle name="Salida 4 3 2 9 2" xfId="20958" xr:uid="{0DA85172-9142-4F54-9C5F-59A73473812E}"/>
    <cellStyle name="Salida 4 3 3" xfId="20959" xr:uid="{7CDCB673-F48F-49D4-A506-F93BF6547287}"/>
    <cellStyle name="Salida 4 3 3 2" xfId="20960" xr:uid="{2E42DDA1-01B7-46AC-8148-A154DDE110A7}"/>
    <cellStyle name="Salida 4 3 4" xfId="20961" xr:uid="{1530515C-B245-46C7-AC42-F10DFD75A1E8}"/>
    <cellStyle name="Salida 4 3 4 2" xfId="20962" xr:uid="{56D047DC-477D-4757-949D-28E668989D7F}"/>
    <cellStyle name="Salida 4 3 5" xfId="20963" xr:uid="{603FE4DE-D2B5-4191-A6A2-5A24B8A45AED}"/>
    <cellStyle name="Salida 4 4" xfId="20964" xr:uid="{FDAAF50D-6CA3-4DDE-B8B3-CDAC92D8C4EF}"/>
    <cellStyle name="Salida 4 4 10" xfId="20965" xr:uid="{BA477D19-88DE-491E-AD72-5BCB45C08A32}"/>
    <cellStyle name="Salida 4 4 2" xfId="20966" xr:uid="{4B3BD304-FBB9-4E26-873D-973B877BB92A}"/>
    <cellStyle name="Salida 4 4 2 2" xfId="20967" xr:uid="{FFF848EF-55DD-4AB6-A4EC-0A668FB53684}"/>
    <cellStyle name="Salida 4 4 2 2 2" xfId="20968" xr:uid="{ADC8B71F-C472-4807-8CF1-3B376F1F8411}"/>
    <cellStyle name="Salida 4 4 2 3" xfId="20969" xr:uid="{4491D254-6C81-4782-9A29-7324B593E842}"/>
    <cellStyle name="Salida 4 4 2 3 2" xfId="20970" xr:uid="{F865B344-78E4-4348-B199-90535762E9B7}"/>
    <cellStyle name="Salida 4 4 2 4" xfId="20971" xr:uid="{76A4AF48-5B21-4E0D-A878-3FEE73B8E031}"/>
    <cellStyle name="Salida 4 4 2 4 2" xfId="20972" xr:uid="{40779ABD-6FC0-48D6-A043-64BC20F97063}"/>
    <cellStyle name="Salida 4 4 2 5" xfId="20973" xr:uid="{764A4157-754B-45D6-886C-F4CB13203355}"/>
    <cellStyle name="Salida 4 4 2 5 2" xfId="20974" xr:uid="{3B6924E1-5233-4A8D-A864-557172646CAE}"/>
    <cellStyle name="Salida 4 4 2 6" xfId="20975" xr:uid="{B39E673A-F3A7-498F-BA78-94B83E4E2BA6}"/>
    <cellStyle name="Salida 4 4 2 6 2" xfId="20976" xr:uid="{E9D6C360-4CDC-4BE4-86DD-63B2E078080D}"/>
    <cellStyle name="Salida 4 4 2 7" xfId="20977" xr:uid="{564C4A9A-E8C2-4408-B966-700DF0B48CD1}"/>
    <cellStyle name="Salida 4 4 3" xfId="20978" xr:uid="{59803531-9D6C-4F95-A6D1-EC9EF12293BC}"/>
    <cellStyle name="Salida 4 4 3 2" xfId="20979" xr:uid="{BFD7C394-AC49-4939-9934-639C56469C6D}"/>
    <cellStyle name="Salida 4 4 3 2 2" xfId="20980" xr:uid="{611A288B-62CC-4118-8C7F-899C3D631812}"/>
    <cellStyle name="Salida 4 4 3 3" xfId="20981" xr:uid="{1D0DBFEA-7B0D-4929-810C-BEFEA7190ADF}"/>
    <cellStyle name="Salida 4 4 3 3 2" xfId="20982" xr:uid="{4F2FB1FB-72A4-4613-A0F6-EAD129B89F47}"/>
    <cellStyle name="Salida 4 4 3 4" xfId="20983" xr:uid="{1F187E72-CC73-45D6-B884-9A17BA98CC39}"/>
    <cellStyle name="Salida 4 4 3 4 2" xfId="20984" xr:uid="{7131076C-2192-443C-8F52-58C044CE7888}"/>
    <cellStyle name="Salida 4 4 3 5" xfId="20985" xr:uid="{CF70D82C-465D-4044-9F9D-925C253956DD}"/>
    <cellStyle name="Salida 4 4 3 5 2" xfId="20986" xr:uid="{3A18F76F-8EC3-46F9-9F9B-8614B7BF4792}"/>
    <cellStyle name="Salida 4 4 3 6" xfId="20987" xr:uid="{04D66DC0-83AA-4977-AC8B-0D84786A4A75}"/>
    <cellStyle name="Salida 4 4 3 6 2" xfId="20988" xr:uid="{2A7B4BD9-4982-4DB0-9CD2-0E14B77F004C}"/>
    <cellStyle name="Salida 4 4 3 7" xfId="20989" xr:uid="{204EFE9D-6A14-4DD6-81E2-61A8217D0F6D}"/>
    <cellStyle name="Salida 4 4 4" xfId="20990" xr:uid="{8A73F3D0-545F-40A0-813C-D1F5D94CE558}"/>
    <cellStyle name="Salida 4 4 4 2" xfId="20991" xr:uid="{04AB87EA-CE05-4942-AF85-4BFB972F7F96}"/>
    <cellStyle name="Salida 4 4 5" xfId="20992" xr:uid="{DABC0D9F-9483-46AE-824F-CD09F4649A3E}"/>
    <cellStyle name="Salida 4 4 5 2" xfId="20993" xr:uid="{19663209-C0F8-4F9C-9DE5-7DDE2D019C21}"/>
    <cellStyle name="Salida 4 4 6" xfId="20994" xr:uid="{0D770578-1FBC-4EB9-A0B4-EBD3A60F506A}"/>
    <cellStyle name="Salida 4 4 6 2" xfId="20995" xr:uid="{7C9BC745-B4DD-4BDD-9673-F309AD555D34}"/>
    <cellStyle name="Salida 4 4 7" xfId="20996" xr:uid="{416DD8A5-BE4F-4DF2-A8B6-0A5615DD4773}"/>
    <cellStyle name="Salida 4 4 7 2" xfId="20997" xr:uid="{1EF7267A-60D6-4DA9-84B2-FA2844D49045}"/>
    <cellStyle name="Salida 4 4 8" xfId="20998" xr:uid="{57EC8359-5327-4E36-ACF7-43C051290535}"/>
    <cellStyle name="Salida 4 4 8 2" xfId="20999" xr:uid="{5FB44CF9-4A03-475E-A110-CF65D7C2B68D}"/>
    <cellStyle name="Salida 4 4 9" xfId="21000" xr:uid="{C415C4E2-F031-4BD9-8832-09839C32B3B0}"/>
    <cellStyle name="Salida 4 4 9 2" xfId="21001" xr:uid="{A2AC6447-3252-42C2-B7CC-321CA8CE1062}"/>
    <cellStyle name="Salida 4 5" xfId="21002" xr:uid="{C9C7059D-FF1E-4B46-9DE2-42A3DACFE704}"/>
    <cellStyle name="Salida 4 5 2" xfId="21003" xr:uid="{DCF61B6A-2537-4CD6-8ABB-2F2B42C5C344}"/>
    <cellStyle name="Salida 4 6" xfId="21004" xr:uid="{F2609B61-46EA-417D-8F42-43716C73C456}"/>
    <cellStyle name="Salida 4 6 2" xfId="21005" xr:uid="{ED42F429-9FD9-4935-B5DE-1EB0AAEFA9CC}"/>
    <cellStyle name="Salida 4 7" xfId="21006" xr:uid="{1B1B61AA-D8E4-4A06-8EB1-C30EA7CDC656}"/>
    <cellStyle name="Salida 4 8" xfId="21007" xr:uid="{39500976-5554-48F7-A687-139CAEF5A236}"/>
    <cellStyle name="Salida 5" xfId="10680" xr:uid="{00000000-0005-0000-0000-0000B72D0000}"/>
    <cellStyle name="Salida 5 10" xfId="21008" xr:uid="{89F320C2-6C52-435A-9E31-956ADC017EFB}"/>
    <cellStyle name="Salida 5 2" xfId="21009" xr:uid="{36EA47FD-4400-4E31-A40F-C5971CEF61D8}"/>
    <cellStyle name="Salida 5 2 10" xfId="21010" xr:uid="{05F86847-533B-491D-8761-93453E9EC420}"/>
    <cellStyle name="Salida 5 2 2" xfId="21011" xr:uid="{8A87F217-1A10-49CA-A4EF-8C0BB146B377}"/>
    <cellStyle name="Salida 5 2 2 2" xfId="21012" xr:uid="{4BF9CA33-14AD-4791-A6CC-BA51E48B49AF}"/>
    <cellStyle name="Salida 5 2 2 2 2" xfId="21013" xr:uid="{93348663-4300-45D9-9A4D-612F097BA3B9}"/>
    <cellStyle name="Salida 5 2 2 3" xfId="21014" xr:uid="{0F39900C-5CAE-4C6B-A32C-C2BACF00B060}"/>
    <cellStyle name="Salida 5 2 2 3 2" xfId="21015" xr:uid="{B99223A6-8558-4A63-825A-C0CB93438A50}"/>
    <cellStyle name="Salida 5 2 2 4" xfId="21016" xr:uid="{2ED52D2A-5D68-484D-A95E-CDB090FAEBF7}"/>
    <cellStyle name="Salida 5 2 2 4 2" xfId="21017" xr:uid="{DF8712F7-CEC9-41FA-A774-CA8A29AC3EF9}"/>
    <cellStyle name="Salida 5 2 2 5" xfId="21018" xr:uid="{A042503C-E758-4059-A291-CAFCC889A2F2}"/>
    <cellStyle name="Salida 5 2 2 5 2" xfId="21019" xr:uid="{94975DF7-80D7-40AC-AD5C-57F1BE8E2BE8}"/>
    <cellStyle name="Salida 5 2 2 6" xfId="21020" xr:uid="{815AA3D9-6F7B-4481-8B35-1B654AADCA02}"/>
    <cellStyle name="Salida 5 2 2 6 2" xfId="21021" xr:uid="{BB2AB83A-1932-480A-953F-917E2B3E418D}"/>
    <cellStyle name="Salida 5 2 2 7" xfId="21022" xr:uid="{A6214E22-A1E2-4A86-8DE0-A4C81EA9404B}"/>
    <cellStyle name="Salida 5 2 2 7 2" xfId="21023" xr:uid="{06A4D7D0-B8F8-40E6-9AA9-037C88A2F22C}"/>
    <cellStyle name="Salida 5 2 2 8" xfId="21024" xr:uid="{6BB8068F-E9A9-4311-9D18-959DD32AEE92}"/>
    <cellStyle name="Salida 5 2 3" xfId="21025" xr:uid="{9E4B38A9-C44D-41FB-B60B-916C43172035}"/>
    <cellStyle name="Salida 5 2 3 2" xfId="21026" xr:uid="{5B4691D2-A3CB-4050-8CE6-FEC0691E14E5}"/>
    <cellStyle name="Salida 5 2 4" xfId="21027" xr:uid="{DA00CAC8-6EDA-4498-B472-BA99A0B320F1}"/>
    <cellStyle name="Salida 5 2 4 2" xfId="21028" xr:uid="{61540284-A0C9-491B-9221-D25A53DC4497}"/>
    <cellStyle name="Salida 5 2 5" xfId="21029" xr:uid="{1B31DD59-A20A-4B23-9119-49A16C6295D5}"/>
    <cellStyle name="Salida 5 2 5 2" xfId="21030" xr:uid="{02E26827-253F-451D-B9B1-9D7BE3EFAC03}"/>
    <cellStyle name="Salida 5 2 6" xfId="21031" xr:uid="{A98251C2-93AC-431E-B34E-A66EE1C819A8}"/>
    <cellStyle name="Salida 5 2 6 2" xfId="21032" xr:uid="{AC98E3F4-AB54-4801-997A-9F53254CBE73}"/>
    <cellStyle name="Salida 5 2 7" xfId="21033" xr:uid="{1DBCF0C0-5642-44E0-B9CE-6CD8A04954BA}"/>
    <cellStyle name="Salida 5 2 7 2" xfId="21034" xr:uid="{9BF837C0-0422-42D2-A890-64CCF3ED664F}"/>
    <cellStyle name="Salida 5 2 8" xfId="21035" xr:uid="{EAFE6482-646A-484B-B418-21354F3A45F4}"/>
    <cellStyle name="Salida 5 2 8 2" xfId="21036" xr:uid="{0180C8C2-0B2E-4678-9A9E-51A7A52BEFDD}"/>
    <cellStyle name="Salida 5 2 9" xfId="21037" xr:uid="{2554FE46-4124-4527-A2F9-15A6BBA83362}"/>
    <cellStyle name="Salida 5 3" xfId="21038" xr:uid="{22C92E9C-74F7-4379-8B72-ACD568969811}"/>
    <cellStyle name="Salida 5 3 2" xfId="21039" xr:uid="{F7395A7F-FDC4-469E-A941-9166DC95F0C4}"/>
    <cellStyle name="Salida 5 3 2 2" xfId="21040" xr:uid="{2E7499BE-02C8-423C-BA3D-DEBA5BFC641E}"/>
    <cellStyle name="Salida 5 3 3" xfId="21041" xr:uid="{0D08E6C5-1DC3-4F36-92A9-E695A3AF97A6}"/>
    <cellStyle name="Salida 5 3 3 2" xfId="21042" xr:uid="{5638E124-BC07-4E21-921C-14C1B43AC549}"/>
    <cellStyle name="Salida 5 3 4" xfId="21043" xr:uid="{299BF3EB-B31A-41F0-B6FB-8A4646309343}"/>
    <cellStyle name="Salida 5 3 4 2" xfId="21044" xr:uid="{0FCF3EF4-08CD-4974-945A-E7AADA4E13D3}"/>
    <cellStyle name="Salida 5 3 5" xfId="21045" xr:uid="{BDBC41C3-1400-424D-B680-8B77E6DFF9BD}"/>
    <cellStyle name="Salida 5 3 5 2" xfId="21046" xr:uid="{349E3349-599E-41A7-96BB-9FA1061A4EA9}"/>
    <cellStyle name="Salida 5 3 6" xfId="21047" xr:uid="{21B7BA43-620A-4C6A-8E09-B8937BC15A2B}"/>
    <cellStyle name="Salida 5 3 6 2" xfId="21048" xr:uid="{C5D4FD9C-B65E-4136-8B5C-C5A78E457DD2}"/>
    <cellStyle name="Salida 5 3 7" xfId="21049" xr:uid="{6B4B68D3-11E9-42EF-B074-6648E94C7D4C}"/>
    <cellStyle name="Salida 5 3 7 2" xfId="21050" xr:uid="{6CC69C58-009D-4642-A43C-841656DA054E}"/>
    <cellStyle name="Salida 5 3 8" xfId="21051" xr:uid="{751B65BF-C66C-4E8D-807E-A7A9FCF9C3A3}"/>
    <cellStyle name="Salida 5 3 9" xfId="21052" xr:uid="{B356D77F-59A4-4F57-BBEB-07837D81EDFA}"/>
    <cellStyle name="Salida 5 4" xfId="21053" xr:uid="{8D911EC2-4F68-4AB0-A804-ED62961A20EF}"/>
    <cellStyle name="Salida 5 4 2" xfId="21054" xr:uid="{C2EC5316-A01A-4B8D-B699-0576252CD5B6}"/>
    <cellStyle name="Salida 5 5" xfId="21055" xr:uid="{7B5A34A3-5561-44E2-A5DD-5B107ACF48A0}"/>
    <cellStyle name="Salida 5 5 2" xfId="21056" xr:uid="{82B9803A-8423-4BB2-A51E-CFDA1626895A}"/>
    <cellStyle name="Salida 5 6" xfId="21057" xr:uid="{6416EF0A-4021-4997-9E42-DEB5A6841732}"/>
    <cellStyle name="Salida 5 6 2" xfId="21058" xr:uid="{B1F92A54-BEFD-4972-B299-BF51265BF5F8}"/>
    <cellStyle name="Salida 5 7" xfId="21059" xr:uid="{B9CCCBFB-A0C5-4385-A566-C6877A71DEEE}"/>
    <cellStyle name="Salida 5 7 2" xfId="21060" xr:uid="{DF56D3EF-63A7-4A41-B744-29C82A48FD7D}"/>
    <cellStyle name="Salida 5 8" xfId="21061" xr:uid="{BB0EDBD6-09D0-46D0-BF28-E2F3AF844D7E}"/>
    <cellStyle name="Salida 5 8 2" xfId="21062" xr:uid="{2856ED89-9F95-4253-8F3A-A67941E01187}"/>
    <cellStyle name="Salida 5 9" xfId="21063" xr:uid="{895CE9B8-06FF-4087-B9FA-88D356F67855}"/>
    <cellStyle name="Salida 6" xfId="21064" xr:uid="{4B8099AB-5A5B-4CD8-862A-006FC41C8505}"/>
    <cellStyle name="Salida 7" xfId="21065" xr:uid="{CC25C421-DD72-4A30-B339-4FB92629AAFA}"/>
    <cellStyle name="Salomon Logo" xfId="5438" xr:uid="{00000000-0005-0000-0000-0000B82D0000}"/>
    <cellStyle name="SAPBEXaggData" xfId="21066" xr:uid="{729990EA-1C74-4104-AD21-F309C45E70CB}"/>
    <cellStyle name="SAPBEXaggData 2" xfId="21067" xr:uid="{51675F8C-CC29-4EBE-A8B0-FE330406F5F8}"/>
    <cellStyle name="SAPBEXaggData 2 2" xfId="21068" xr:uid="{ACEAF88A-C57F-42D4-8FD8-8529CD6418DF}"/>
    <cellStyle name="SAPBEXaggData 2 2 2" xfId="21069" xr:uid="{C3FB8B60-4E79-4D04-A2CE-E6A4D443497E}"/>
    <cellStyle name="SAPBEXaggData 2 2 2 10" xfId="21070" xr:uid="{2A95D5FB-DE86-485A-B449-0065E2E89E94}"/>
    <cellStyle name="SAPBEXaggData 2 2 2 2" xfId="21071" xr:uid="{577AFCA2-D936-4F02-A765-AA09286B2BC6}"/>
    <cellStyle name="SAPBEXaggData 2 2 2 2 10" xfId="21072" xr:uid="{AC0CB1F6-78F5-47BA-92BD-89A2598B794E}"/>
    <cellStyle name="SAPBEXaggData 2 2 2 2 2" xfId="21073" xr:uid="{9417E80A-9D61-406C-BA65-0B8F1022EA00}"/>
    <cellStyle name="SAPBEXaggData 2 2 2 2 2 2" xfId="21074" xr:uid="{A6621262-CAFA-4C25-A3B2-91305AFED7AB}"/>
    <cellStyle name="SAPBEXaggData 2 2 2 2 2 2 2" xfId="21075" xr:uid="{5F3DEA7F-6EE8-4FF3-A69A-DAB66B41B418}"/>
    <cellStyle name="SAPBEXaggData 2 2 2 2 2 3" xfId="21076" xr:uid="{EA5989F1-A3A3-4DF1-8D31-3F371D42EAD2}"/>
    <cellStyle name="SAPBEXaggData 2 2 2 2 2 3 2" xfId="21077" xr:uid="{282D9A1B-3EB5-45B8-916D-3A68534CB5CE}"/>
    <cellStyle name="SAPBEXaggData 2 2 2 2 2 4" xfId="21078" xr:uid="{14EFF0A3-B3C9-457D-9C0C-CA2569C01973}"/>
    <cellStyle name="SAPBEXaggData 2 2 2 2 2 4 2" xfId="21079" xr:uid="{F5654CC2-94F1-4484-9964-3B960E354B53}"/>
    <cellStyle name="SAPBEXaggData 2 2 2 2 2 5" xfId="21080" xr:uid="{AAC8ABB0-C95D-4D69-9513-55D4CA748480}"/>
    <cellStyle name="SAPBEXaggData 2 2 2 2 2 5 2" xfId="21081" xr:uid="{83982DE1-60C6-4821-8D62-1A0110E46B2D}"/>
    <cellStyle name="SAPBEXaggData 2 2 2 2 2 6" xfId="21082" xr:uid="{7DF4D9D6-159E-4996-ADB5-D712CDD75335}"/>
    <cellStyle name="SAPBEXaggData 2 2 2 2 2 6 2" xfId="21083" xr:uid="{2DDFBB12-61CC-415A-928C-F3C94158D9E8}"/>
    <cellStyle name="SAPBEXaggData 2 2 2 2 2 7" xfId="21084" xr:uid="{07375F46-05A8-45CA-BAE9-66615A529B99}"/>
    <cellStyle name="SAPBEXaggData 2 2 2 2 2 7 2" xfId="21085" xr:uid="{D3B4512E-87C1-42FA-AFE3-ED3F00D6E2B6}"/>
    <cellStyle name="SAPBEXaggData 2 2 2 2 2 8" xfId="21086" xr:uid="{06E45F81-0206-424B-9FF2-62BC07EAC9F7}"/>
    <cellStyle name="SAPBEXaggData 2 2 2 2 3" xfId="21087" xr:uid="{9254EFC1-CF6A-49E9-BB06-77799AFECF5D}"/>
    <cellStyle name="SAPBEXaggData 2 2 2 2 3 2" xfId="21088" xr:uid="{8E2AFC93-B480-4D09-8E1C-A2D4E50825E5}"/>
    <cellStyle name="SAPBEXaggData 2 2 2 2 4" xfId="21089" xr:uid="{35677189-AB65-4410-821F-AB925CB25EDF}"/>
    <cellStyle name="SAPBEXaggData 2 2 2 2 4 2" xfId="21090" xr:uid="{BCDC918B-0FE9-4AEB-8105-C5D71280B252}"/>
    <cellStyle name="SAPBEXaggData 2 2 2 2 5" xfId="21091" xr:uid="{302133D7-FA6A-4D3A-A974-1F169D0F1BAA}"/>
    <cellStyle name="SAPBEXaggData 2 2 2 2 5 2" xfId="21092" xr:uid="{665210CB-46B9-48EE-8BA3-C2A4C16A345D}"/>
    <cellStyle name="SAPBEXaggData 2 2 2 2 6" xfId="21093" xr:uid="{838F5B77-A073-4234-8A82-78DA79627AEF}"/>
    <cellStyle name="SAPBEXaggData 2 2 2 2 6 2" xfId="21094" xr:uid="{91FBCD01-086A-45C7-8AD7-548BA35315E8}"/>
    <cellStyle name="SAPBEXaggData 2 2 2 2 7" xfId="21095" xr:uid="{A755FFDF-CE88-4A28-8DE2-0C1D7841936E}"/>
    <cellStyle name="SAPBEXaggData 2 2 2 2 7 2" xfId="21096" xr:uid="{3397A83A-BDBE-49FE-839F-B7B68B66B2F6}"/>
    <cellStyle name="SAPBEXaggData 2 2 2 2 8" xfId="21097" xr:uid="{7570920B-B447-4FF4-9B5E-664C2C3F8C33}"/>
    <cellStyle name="SAPBEXaggData 2 2 2 2 8 2" xfId="21098" xr:uid="{0C07A386-BAD7-453F-9723-9BD9C38E91F9}"/>
    <cellStyle name="SAPBEXaggData 2 2 2 2 9" xfId="21099" xr:uid="{2B086F2C-9880-4CF2-B27B-9D90A09186A7}"/>
    <cellStyle name="SAPBEXaggData 2 2 2 3" xfId="21100" xr:uid="{C4B0D1DE-D922-45F7-9360-A093BB21955F}"/>
    <cellStyle name="SAPBEXaggData 2 2 2 3 2" xfId="21101" xr:uid="{6368A534-98FE-4A71-9C77-05C9C1556AFE}"/>
    <cellStyle name="SAPBEXaggData 2 2 2 3 2 2" xfId="21102" xr:uid="{2C1FC5DB-2C56-44B1-989B-91B41D1BC66E}"/>
    <cellStyle name="SAPBEXaggData 2 2 2 3 3" xfId="21103" xr:uid="{D919C8EE-D879-4B34-A93A-3419188DA483}"/>
    <cellStyle name="SAPBEXaggData 2 2 2 3 3 2" xfId="21104" xr:uid="{B89A8EF5-4CE5-4DF4-83CC-BB46B7886A07}"/>
    <cellStyle name="SAPBEXaggData 2 2 2 3 4" xfId="21105" xr:uid="{42028AF5-46BA-44C9-A3B2-E1747BD02795}"/>
    <cellStyle name="SAPBEXaggData 2 2 2 3 4 2" xfId="21106" xr:uid="{BD2AFBD8-BCDF-4D10-9BF8-77F028E05942}"/>
    <cellStyle name="SAPBEXaggData 2 2 2 3 5" xfId="21107" xr:uid="{96EF9875-357E-43F8-A946-FBBF901C1BB2}"/>
    <cellStyle name="SAPBEXaggData 2 2 2 3 5 2" xfId="21108" xr:uid="{8F050537-1811-4E81-BC6F-039E3BE943BF}"/>
    <cellStyle name="SAPBEXaggData 2 2 2 3 6" xfId="21109" xr:uid="{EF51F68C-388F-4F1A-9580-5037D190B482}"/>
    <cellStyle name="SAPBEXaggData 2 2 2 3 6 2" xfId="21110" xr:uid="{D7BEE2DD-E82A-4B41-B99A-CB51F061E98C}"/>
    <cellStyle name="SAPBEXaggData 2 2 2 3 7" xfId="21111" xr:uid="{50281024-E8E4-46F2-BD8C-72BCE94667FE}"/>
    <cellStyle name="SAPBEXaggData 2 2 2 3 7 2" xfId="21112" xr:uid="{A114B8E6-646D-41A6-AAE2-47BDBBAFD694}"/>
    <cellStyle name="SAPBEXaggData 2 2 2 3 8" xfId="21113" xr:uid="{0488951D-A7CC-417B-B156-57765CFDA74C}"/>
    <cellStyle name="SAPBEXaggData 2 2 2 3 9" xfId="21114" xr:uid="{A62D7D8B-3374-4BBF-A967-19674E71B30A}"/>
    <cellStyle name="SAPBEXaggData 2 2 2 4" xfId="21115" xr:uid="{A799B169-B987-408A-A4E0-CDA895B50CDC}"/>
    <cellStyle name="SAPBEXaggData 2 2 2 4 2" xfId="21116" xr:uid="{A6F2D01D-A2B5-40ED-8BF0-56A1B92071E7}"/>
    <cellStyle name="SAPBEXaggData 2 2 2 5" xfId="21117" xr:uid="{674002CE-8D3D-43A8-BDE8-687C5BA4F469}"/>
    <cellStyle name="SAPBEXaggData 2 2 2 5 2" xfId="21118" xr:uid="{3D5B6559-38C5-4D64-957E-BF3BB20EBC67}"/>
    <cellStyle name="SAPBEXaggData 2 2 2 6" xfId="21119" xr:uid="{8001CCDD-D1C6-442C-B8BA-ECCEF2E901AA}"/>
    <cellStyle name="SAPBEXaggData 2 2 2 6 2" xfId="21120" xr:uid="{586FFF60-A4E9-4309-B521-5963B07B8285}"/>
    <cellStyle name="SAPBEXaggData 2 2 2 7" xfId="21121" xr:uid="{791172CF-9E82-4A1D-BE80-42D45DBC96C4}"/>
    <cellStyle name="SAPBEXaggData 2 2 2 7 2" xfId="21122" xr:uid="{93FEB1AE-771A-46FC-B668-58E35CB2DF1A}"/>
    <cellStyle name="SAPBEXaggData 2 2 2 8" xfId="21123" xr:uid="{CE99616A-01B0-4C25-ABA0-306D14D644FB}"/>
    <cellStyle name="SAPBEXaggData 2 2 2 8 2" xfId="21124" xr:uid="{84AE258F-9236-4C1D-8B0A-68CAA26E3B1F}"/>
    <cellStyle name="SAPBEXaggData 2 2 2 9" xfId="21125" xr:uid="{B75554DC-3CC6-428B-B1D9-01782B59A1A6}"/>
    <cellStyle name="SAPBEXaggData 2 2 3" xfId="21126" xr:uid="{7C9DA8F5-6C82-45E0-AAB8-243D5ACF6682}"/>
    <cellStyle name="SAPBEXaggData 2 2 3 2" xfId="21127" xr:uid="{90B30EEA-C281-452D-B5EB-9B63538D86DB}"/>
    <cellStyle name="SAPBEXaggData 2 2 3 2 10" xfId="21128" xr:uid="{397911D9-D493-4D47-A784-332320AFA805}"/>
    <cellStyle name="SAPBEXaggData 2 2 3 2 2" xfId="21129" xr:uid="{5FAD4CBB-693F-4C63-AE46-7FE8B27B9696}"/>
    <cellStyle name="SAPBEXaggData 2 2 3 2 2 2" xfId="21130" xr:uid="{DC43FA4E-150C-4675-A8F0-2AF69E4BE9F9}"/>
    <cellStyle name="SAPBEXaggData 2 2 3 2 2 2 2" xfId="21131" xr:uid="{85919715-E22A-4863-B725-68BAC40F8F71}"/>
    <cellStyle name="SAPBEXaggData 2 2 3 2 2 3" xfId="21132" xr:uid="{BCF35F67-4DFA-4807-A495-08A7061644F2}"/>
    <cellStyle name="SAPBEXaggData 2 2 3 2 2 3 2" xfId="21133" xr:uid="{5D495C1D-4232-4B4D-9E7D-6567CB14151B}"/>
    <cellStyle name="SAPBEXaggData 2 2 3 2 2 4" xfId="21134" xr:uid="{A334D500-C0ED-4FE8-93A5-9E36C4568DC9}"/>
    <cellStyle name="SAPBEXaggData 2 2 3 2 2 4 2" xfId="21135" xr:uid="{5F1D6E06-2941-4611-AB38-CE8034191828}"/>
    <cellStyle name="SAPBEXaggData 2 2 3 2 2 5" xfId="21136" xr:uid="{FF89FBAB-6FE9-44EF-8A8C-D153624A81AC}"/>
    <cellStyle name="SAPBEXaggData 2 2 3 2 2 5 2" xfId="21137" xr:uid="{5B119101-D794-4A1B-947A-4215F6E0C04E}"/>
    <cellStyle name="SAPBEXaggData 2 2 3 2 2 6" xfId="21138" xr:uid="{9FAC4352-E6DC-421D-BFC5-3571349B8393}"/>
    <cellStyle name="SAPBEXaggData 2 2 3 2 2 6 2" xfId="21139" xr:uid="{79410C08-40AD-4A0A-A4A8-1CF1ED2E6532}"/>
    <cellStyle name="SAPBEXaggData 2 2 3 2 2 7" xfId="21140" xr:uid="{D34603E5-D2F0-4E52-8F14-CBBCBABAEAFB}"/>
    <cellStyle name="SAPBEXaggData 2 2 3 2 3" xfId="21141" xr:uid="{D4393855-25FD-4C38-A88E-E2918023A9B7}"/>
    <cellStyle name="SAPBEXaggData 2 2 3 2 3 2" xfId="21142" xr:uid="{3C95347F-4E37-4056-BEE2-14CE06D0DED6}"/>
    <cellStyle name="SAPBEXaggData 2 2 3 2 3 2 2" xfId="21143" xr:uid="{4A721EB1-27D1-4DF7-85FC-EC05D10959C7}"/>
    <cellStyle name="SAPBEXaggData 2 2 3 2 3 3" xfId="21144" xr:uid="{9ED3EA0A-5BC3-4F81-AC2A-6898043BAE82}"/>
    <cellStyle name="SAPBEXaggData 2 2 3 2 3 3 2" xfId="21145" xr:uid="{C7C8112E-AFA2-4470-8A63-0370831460D0}"/>
    <cellStyle name="SAPBEXaggData 2 2 3 2 3 4" xfId="21146" xr:uid="{02B04463-FF6B-4444-B12D-18F7AF21E35D}"/>
    <cellStyle name="SAPBEXaggData 2 2 3 2 3 4 2" xfId="21147" xr:uid="{214667BF-48A8-42FC-B1A3-FC4FE0ECE533}"/>
    <cellStyle name="SAPBEXaggData 2 2 3 2 3 5" xfId="21148" xr:uid="{48AC49A9-F876-48A3-B88A-CFFD1B830EF0}"/>
    <cellStyle name="SAPBEXaggData 2 2 3 2 3 5 2" xfId="21149" xr:uid="{FA09EE0D-0288-4CA6-852A-6E085EEE7634}"/>
    <cellStyle name="SAPBEXaggData 2 2 3 2 3 6" xfId="21150" xr:uid="{1DD35E09-CE65-4D85-9F4D-60D82CDA730A}"/>
    <cellStyle name="SAPBEXaggData 2 2 3 2 3 6 2" xfId="21151" xr:uid="{AD8C4D7C-588F-4738-91E2-ADD410971128}"/>
    <cellStyle name="SAPBEXaggData 2 2 3 2 3 7" xfId="21152" xr:uid="{2631CE60-237F-47E6-B0D9-3830A8482EE5}"/>
    <cellStyle name="SAPBEXaggData 2 2 3 2 4" xfId="21153" xr:uid="{B9887D00-DEBA-4C5E-8829-0CBBDA4A7CD7}"/>
    <cellStyle name="SAPBEXaggData 2 2 3 2 4 2" xfId="21154" xr:uid="{C714B719-66F9-4D23-8448-14B05866FE53}"/>
    <cellStyle name="SAPBEXaggData 2 2 3 2 5" xfId="21155" xr:uid="{C1B44541-6F62-4B1D-A4BE-44E6020F86F0}"/>
    <cellStyle name="SAPBEXaggData 2 2 3 2 5 2" xfId="21156" xr:uid="{527D66F5-885F-4F93-BCF3-6C6DF4CAAA23}"/>
    <cellStyle name="SAPBEXaggData 2 2 3 2 6" xfId="21157" xr:uid="{59E51F08-4281-4418-8807-871FD47EA863}"/>
    <cellStyle name="SAPBEXaggData 2 2 3 2 6 2" xfId="21158" xr:uid="{E8567CB1-3AE7-4930-B4FC-5B9637C30523}"/>
    <cellStyle name="SAPBEXaggData 2 2 3 2 7" xfId="21159" xr:uid="{D952BC85-9E76-4335-BCEB-30839A93AC6F}"/>
    <cellStyle name="SAPBEXaggData 2 2 3 2 7 2" xfId="21160" xr:uid="{A7AB5123-1746-44E7-8B22-04E8C9093BCD}"/>
    <cellStyle name="SAPBEXaggData 2 2 3 2 8" xfId="21161" xr:uid="{14AB0A5C-47AF-4395-955F-588946823A35}"/>
    <cellStyle name="SAPBEXaggData 2 2 3 2 8 2" xfId="21162" xr:uid="{543F112F-1D60-472C-B941-53FBFB366BC4}"/>
    <cellStyle name="SAPBEXaggData 2 2 3 2 9" xfId="21163" xr:uid="{622229D5-7CA6-4FA2-BC75-D8820B295006}"/>
    <cellStyle name="SAPBEXaggData 2 2 3 2 9 2" xfId="21164" xr:uid="{B9BC4233-81C0-48C5-9876-B1C516BE0AE8}"/>
    <cellStyle name="SAPBEXaggData 2 2 3 3" xfId="21165" xr:uid="{45D323C1-D4AC-4DD9-8899-21E401143BF6}"/>
    <cellStyle name="SAPBEXaggData 2 2 3 3 2" xfId="21166" xr:uid="{3E8A9EF2-EA74-4095-9D31-11482C5F7C30}"/>
    <cellStyle name="SAPBEXaggData 2 2 3 4" xfId="21167" xr:uid="{F0FB089B-7157-481C-920D-5B0BEE2EBB4D}"/>
    <cellStyle name="SAPBEXaggData 2 2 3 4 2" xfId="21168" xr:uid="{01D0A80D-C33D-477E-8C17-138F07685BB7}"/>
    <cellStyle name="SAPBEXaggData 2 2 3 5" xfId="21169" xr:uid="{CCC84CD8-8688-4C43-9A23-550A6D61E6FF}"/>
    <cellStyle name="SAPBEXaggData 2 2 4" xfId="21170" xr:uid="{8954B4E6-66BC-4E2C-96FA-7198E0813E92}"/>
    <cellStyle name="SAPBEXaggData 2 2 4 10" xfId="21171" xr:uid="{ACCFC4C5-2903-488A-9259-DFDD38260632}"/>
    <cellStyle name="SAPBEXaggData 2 2 4 2" xfId="21172" xr:uid="{99E9CBA8-5CED-4A24-A3D1-054998B461DC}"/>
    <cellStyle name="SAPBEXaggData 2 2 4 2 2" xfId="21173" xr:uid="{AC4653A8-6EB0-459B-B313-30E3B51B6E34}"/>
    <cellStyle name="SAPBEXaggData 2 2 4 2 2 2" xfId="21174" xr:uid="{97ADA99A-9C0F-4833-B867-534358BA6367}"/>
    <cellStyle name="SAPBEXaggData 2 2 4 2 3" xfId="21175" xr:uid="{65F55627-FDD8-4E4F-98F5-1F0370C09D1C}"/>
    <cellStyle name="SAPBEXaggData 2 2 4 2 3 2" xfId="21176" xr:uid="{0A44CF0E-5636-489F-B765-C85BA5E55F01}"/>
    <cellStyle name="SAPBEXaggData 2 2 4 2 4" xfId="21177" xr:uid="{F8EBB898-5C81-43B2-9BE3-15F35676E501}"/>
    <cellStyle name="SAPBEXaggData 2 2 4 2 4 2" xfId="21178" xr:uid="{FB8E585F-A0AB-42E2-B233-C06EBBA10A73}"/>
    <cellStyle name="SAPBEXaggData 2 2 4 2 5" xfId="21179" xr:uid="{18EC6C3E-E7D6-4C77-814B-53903336AF61}"/>
    <cellStyle name="SAPBEXaggData 2 2 4 2 5 2" xfId="21180" xr:uid="{70F11242-E059-4BF0-B8AA-7EF20BB6B98A}"/>
    <cellStyle name="SAPBEXaggData 2 2 4 2 6" xfId="21181" xr:uid="{CE290336-BE97-40ED-871F-25F24365BB82}"/>
    <cellStyle name="SAPBEXaggData 2 2 4 2 6 2" xfId="21182" xr:uid="{FDFC9C1D-4D2F-49EE-8A0C-02C168F4FC8C}"/>
    <cellStyle name="SAPBEXaggData 2 2 4 2 7" xfId="21183" xr:uid="{7D2DF813-40FD-4B10-8D30-3217E97BA60C}"/>
    <cellStyle name="SAPBEXaggData 2 2 4 3" xfId="21184" xr:uid="{6F0C35A8-4985-4B1B-8091-9F05A2C43940}"/>
    <cellStyle name="SAPBEXaggData 2 2 4 3 2" xfId="21185" xr:uid="{031EBD1D-08F1-477A-800B-A0B09140B702}"/>
    <cellStyle name="SAPBEXaggData 2 2 4 3 2 2" xfId="21186" xr:uid="{A30E648E-58FC-4B91-9860-06BE2B19BB31}"/>
    <cellStyle name="SAPBEXaggData 2 2 4 3 3" xfId="21187" xr:uid="{7C303967-F7E2-4505-B2B6-62B084541C03}"/>
    <cellStyle name="SAPBEXaggData 2 2 4 3 3 2" xfId="21188" xr:uid="{89A85B93-4287-4DCA-82AF-8C9DBC18CE40}"/>
    <cellStyle name="SAPBEXaggData 2 2 4 3 4" xfId="21189" xr:uid="{A8CD7A7B-FD66-4417-B63C-E34445EFDA4F}"/>
    <cellStyle name="SAPBEXaggData 2 2 4 3 4 2" xfId="21190" xr:uid="{E3D77DB2-1D8D-4F21-9825-3314B458162D}"/>
    <cellStyle name="SAPBEXaggData 2 2 4 3 5" xfId="21191" xr:uid="{74A8E067-C3D8-4B71-B364-25A376268B4D}"/>
    <cellStyle name="SAPBEXaggData 2 2 4 3 5 2" xfId="21192" xr:uid="{A5D64946-BA60-4632-8C84-2AEDD2C586B5}"/>
    <cellStyle name="SAPBEXaggData 2 2 4 3 6" xfId="21193" xr:uid="{29CDAF56-338B-42CC-A391-D1E0C1250B83}"/>
    <cellStyle name="SAPBEXaggData 2 2 4 3 6 2" xfId="21194" xr:uid="{FF61C009-0B4A-49E6-B040-57AED743BE64}"/>
    <cellStyle name="SAPBEXaggData 2 2 4 3 7" xfId="21195" xr:uid="{64418FCE-52FB-400F-9EB9-403C9625C651}"/>
    <cellStyle name="SAPBEXaggData 2 2 4 4" xfId="21196" xr:uid="{9D218872-726C-401B-99B4-073968A05F11}"/>
    <cellStyle name="SAPBEXaggData 2 2 4 4 2" xfId="21197" xr:uid="{D945A5E0-91C1-46C6-8116-3460DC5F3C6D}"/>
    <cellStyle name="SAPBEXaggData 2 2 4 5" xfId="21198" xr:uid="{F20065E8-EA86-4FA1-BD90-554BB4BDE0A3}"/>
    <cellStyle name="SAPBEXaggData 2 2 4 5 2" xfId="21199" xr:uid="{05F85A73-3218-4B4D-8BDD-B46A092C9ECF}"/>
    <cellStyle name="SAPBEXaggData 2 2 4 6" xfId="21200" xr:uid="{AEE4155D-534A-4A8F-A4F6-E260D9B9B17A}"/>
    <cellStyle name="SAPBEXaggData 2 2 4 6 2" xfId="21201" xr:uid="{CBFDEF8A-8002-4E52-8A23-26D13131672F}"/>
    <cellStyle name="SAPBEXaggData 2 2 4 7" xfId="21202" xr:uid="{3F696544-78FA-48B0-AF84-AC35C3288209}"/>
    <cellStyle name="SAPBEXaggData 2 2 4 7 2" xfId="21203" xr:uid="{95BD94CE-1066-40FA-B1EE-34BF757555DC}"/>
    <cellStyle name="SAPBEXaggData 2 2 4 8" xfId="21204" xr:uid="{05328DA5-52A3-4AB4-A282-1FAE76DC88B7}"/>
    <cellStyle name="SAPBEXaggData 2 2 4 8 2" xfId="21205" xr:uid="{1074BC80-1182-40F6-9BD0-8BCEFC8B7F9D}"/>
    <cellStyle name="SAPBEXaggData 2 2 4 9" xfId="21206" xr:uid="{E2B94D7F-83A4-4928-AAAA-499AA4CE4414}"/>
    <cellStyle name="SAPBEXaggData 2 2 4 9 2" xfId="21207" xr:uid="{2C1FFBBC-2896-4CD1-94DA-DD11F8BA22D9}"/>
    <cellStyle name="SAPBEXaggData 2 2 5" xfId="21208" xr:uid="{9D2E8FF1-754A-4AF5-B613-12ED9508168F}"/>
    <cellStyle name="SAPBEXaggData 2 2 5 2" xfId="21209" xr:uid="{6219827F-F965-43B7-AC22-B40313328CB7}"/>
    <cellStyle name="SAPBEXaggData 2 2 6" xfId="21210" xr:uid="{D419D03C-2070-493F-803D-1A84C08A1A74}"/>
    <cellStyle name="SAPBEXaggData 2 2 6 2" xfId="21211" xr:uid="{793CA772-DD23-4499-85F7-F5DDA538E040}"/>
    <cellStyle name="SAPBEXaggData 2 2 7" xfId="21212" xr:uid="{3361DBFD-DC94-40B7-83DC-9EAD9AE14FAF}"/>
    <cellStyle name="SAPBEXaggData 2 2 8" xfId="21213" xr:uid="{EA4FE180-24E1-4B37-B160-BB504EB97498}"/>
    <cellStyle name="SAPBEXaggData 2 3" xfId="21214" xr:uid="{E0FAAF21-FB3E-4741-925C-5D969D2D0EB3}"/>
    <cellStyle name="SAPBEXaggData 2 3 2" xfId="21215" xr:uid="{2D374086-67F0-4F91-B236-2583826B1EF0}"/>
    <cellStyle name="SAPBEXaggData 2 3 2 10" xfId="21216" xr:uid="{21FBA837-B0D2-4C41-816E-61667D468DF4}"/>
    <cellStyle name="SAPBEXaggData 2 3 2 2" xfId="21217" xr:uid="{03683AD0-CA83-40A4-8B58-F1C34E5C0D58}"/>
    <cellStyle name="SAPBEXaggData 2 3 2 2 10" xfId="21218" xr:uid="{90FE8CA3-7B52-40A8-9E7F-CF2F8A3A00A5}"/>
    <cellStyle name="SAPBEXaggData 2 3 2 2 2" xfId="21219" xr:uid="{106A1DE9-A4EC-4CB2-AE11-5BA7AD6EDF07}"/>
    <cellStyle name="SAPBEXaggData 2 3 2 2 2 2" xfId="21220" xr:uid="{2793BDCE-D338-4E68-8B86-5D02C238714C}"/>
    <cellStyle name="SAPBEXaggData 2 3 2 2 2 2 2" xfId="21221" xr:uid="{6803DA99-C286-4C6F-A9E8-E8173C59DC2E}"/>
    <cellStyle name="SAPBEXaggData 2 3 2 2 2 3" xfId="21222" xr:uid="{1A340A99-C88C-4184-8495-F5FB6198BA02}"/>
    <cellStyle name="SAPBEXaggData 2 3 2 2 2 3 2" xfId="21223" xr:uid="{440822C2-5F34-4B3B-941E-6E06774A4B6A}"/>
    <cellStyle name="SAPBEXaggData 2 3 2 2 2 4" xfId="21224" xr:uid="{AC160159-FF73-480B-A4B2-F8D8CCF94DEE}"/>
    <cellStyle name="SAPBEXaggData 2 3 2 2 2 4 2" xfId="21225" xr:uid="{48E9BE34-6F8C-4B2F-BD79-D718ECADE54B}"/>
    <cellStyle name="SAPBEXaggData 2 3 2 2 2 5" xfId="21226" xr:uid="{4BFB222F-5F90-40C2-8CDF-EAC6E63F1165}"/>
    <cellStyle name="SAPBEXaggData 2 3 2 2 2 5 2" xfId="21227" xr:uid="{2B8E95CB-03CD-4482-9D5C-A837ECF5E38E}"/>
    <cellStyle name="SAPBEXaggData 2 3 2 2 2 6" xfId="21228" xr:uid="{B53280F0-E33F-40C6-953E-DE0D3F28FEEA}"/>
    <cellStyle name="SAPBEXaggData 2 3 2 2 2 6 2" xfId="21229" xr:uid="{F3998721-3855-4334-8307-310A358CD5BE}"/>
    <cellStyle name="SAPBEXaggData 2 3 2 2 2 7" xfId="21230" xr:uid="{68334E34-2143-4822-88F7-9BFB10287B85}"/>
    <cellStyle name="SAPBEXaggData 2 3 2 2 2 7 2" xfId="21231" xr:uid="{A1ABEC87-EE26-4E91-9AEA-D1BB3D379030}"/>
    <cellStyle name="SAPBEXaggData 2 3 2 2 2 8" xfId="21232" xr:uid="{4EA6CBDA-EA29-4A1F-944A-2044FCA6133C}"/>
    <cellStyle name="SAPBEXaggData 2 3 2 2 3" xfId="21233" xr:uid="{F6B086D4-D86E-46F5-803B-C5489915B1ED}"/>
    <cellStyle name="SAPBEXaggData 2 3 2 2 3 2" xfId="21234" xr:uid="{561DDEBD-1097-49A5-AA5E-8C49D7325F30}"/>
    <cellStyle name="SAPBEXaggData 2 3 2 2 4" xfId="21235" xr:uid="{CA562C92-3BF9-46CF-A897-914CCDE7BC3D}"/>
    <cellStyle name="SAPBEXaggData 2 3 2 2 4 2" xfId="21236" xr:uid="{0974A541-7E3F-45D2-8A27-66B61AEBFDAC}"/>
    <cellStyle name="SAPBEXaggData 2 3 2 2 5" xfId="21237" xr:uid="{9CD3A806-C4A7-46F8-81FC-0829DA0B14C3}"/>
    <cellStyle name="SAPBEXaggData 2 3 2 2 5 2" xfId="21238" xr:uid="{9FDA5460-D914-4FE4-9804-D7EA384FD6DF}"/>
    <cellStyle name="SAPBEXaggData 2 3 2 2 6" xfId="21239" xr:uid="{DB465323-27D9-4443-A7A2-845CE971BA23}"/>
    <cellStyle name="SAPBEXaggData 2 3 2 2 6 2" xfId="21240" xr:uid="{94DD350D-66F1-424D-B996-DA055E1BD7DB}"/>
    <cellStyle name="SAPBEXaggData 2 3 2 2 7" xfId="21241" xr:uid="{CBF3421C-23E2-4BA7-B066-C6A658563BED}"/>
    <cellStyle name="SAPBEXaggData 2 3 2 2 7 2" xfId="21242" xr:uid="{6F54A090-36E3-45ED-A609-34F88E0B55D6}"/>
    <cellStyle name="SAPBEXaggData 2 3 2 2 8" xfId="21243" xr:uid="{B0334342-6EFB-44B9-AA62-E7EE06A40E35}"/>
    <cellStyle name="SAPBEXaggData 2 3 2 2 8 2" xfId="21244" xr:uid="{0B79F644-E36A-48E4-9DF6-AC1ADA6C4D7B}"/>
    <cellStyle name="SAPBEXaggData 2 3 2 2 9" xfId="21245" xr:uid="{3B94E148-0CF8-4573-9BE2-BE83EE6B1A24}"/>
    <cellStyle name="SAPBEXaggData 2 3 2 3" xfId="21246" xr:uid="{B7492951-635E-4C99-A3D3-68C8D08F1D53}"/>
    <cellStyle name="SAPBEXaggData 2 3 2 3 2" xfId="21247" xr:uid="{9DF8BDD1-056C-4F7E-B594-26176AAA65CC}"/>
    <cellStyle name="SAPBEXaggData 2 3 2 3 2 2" xfId="21248" xr:uid="{8C5ED7B5-5EA9-4F86-90B6-F9CA4E44F812}"/>
    <cellStyle name="SAPBEXaggData 2 3 2 3 3" xfId="21249" xr:uid="{B0E69E88-70B6-41FB-A425-0E48BF3605AD}"/>
    <cellStyle name="SAPBEXaggData 2 3 2 3 3 2" xfId="21250" xr:uid="{41CF44EB-AC72-46A4-8505-9E258F569F9A}"/>
    <cellStyle name="SAPBEXaggData 2 3 2 3 4" xfId="21251" xr:uid="{C95F00A3-8A96-4463-8756-B3251D9C659F}"/>
    <cellStyle name="SAPBEXaggData 2 3 2 3 4 2" xfId="21252" xr:uid="{F72AC875-A67E-41FB-B18F-4DB50351DAF3}"/>
    <cellStyle name="SAPBEXaggData 2 3 2 3 5" xfId="21253" xr:uid="{92D7CE20-531D-461E-87B7-67191ECEC1C1}"/>
    <cellStyle name="SAPBEXaggData 2 3 2 3 5 2" xfId="21254" xr:uid="{0A0A7EFB-CD37-4593-B94D-FFD8FE79F8F8}"/>
    <cellStyle name="SAPBEXaggData 2 3 2 3 6" xfId="21255" xr:uid="{CB74B49E-F267-48AD-AB64-A9A62D320C64}"/>
    <cellStyle name="SAPBEXaggData 2 3 2 3 6 2" xfId="21256" xr:uid="{5B31E570-C13B-41CF-97E5-EBCA76774CFA}"/>
    <cellStyle name="SAPBEXaggData 2 3 2 3 7" xfId="21257" xr:uid="{9F8DF68F-BBC8-4748-BE49-F771E414E04D}"/>
    <cellStyle name="SAPBEXaggData 2 3 2 3 7 2" xfId="21258" xr:uid="{B4CFD8AA-B964-44DD-80E8-CFDB00E71622}"/>
    <cellStyle name="SAPBEXaggData 2 3 2 3 8" xfId="21259" xr:uid="{3C216FDC-6272-47E1-B395-5B61E39AA40E}"/>
    <cellStyle name="SAPBEXaggData 2 3 2 3 9" xfId="21260" xr:uid="{00145D52-9722-46A7-BB0C-96111F5B1F84}"/>
    <cellStyle name="SAPBEXaggData 2 3 2 4" xfId="21261" xr:uid="{ED71112D-7034-4D0C-AD03-BA5C6FA26E69}"/>
    <cellStyle name="SAPBEXaggData 2 3 2 4 2" xfId="21262" xr:uid="{263AA9C5-F64E-4A18-AE5B-867E8D701101}"/>
    <cellStyle name="SAPBEXaggData 2 3 2 5" xfId="21263" xr:uid="{D224A036-4CC1-494E-8D72-75D774CAD4AD}"/>
    <cellStyle name="SAPBEXaggData 2 3 2 5 2" xfId="21264" xr:uid="{635F82E1-6175-423D-A55E-ABE094C42796}"/>
    <cellStyle name="SAPBEXaggData 2 3 2 6" xfId="21265" xr:uid="{A0ADA14F-EEB4-4850-A4BE-87B992CC5E98}"/>
    <cellStyle name="SAPBEXaggData 2 3 2 6 2" xfId="21266" xr:uid="{B7EA66FC-71B0-4CB9-B3F0-46011A44792D}"/>
    <cellStyle name="SAPBEXaggData 2 3 2 7" xfId="21267" xr:uid="{0835591D-F5B7-44CC-8245-871140F96609}"/>
    <cellStyle name="SAPBEXaggData 2 3 2 7 2" xfId="21268" xr:uid="{8B7552F5-BCE6-4922-AEF3-17241BAF183A}"/>
    <cellStyle name="SAPBEXaggData 2 3 2 8" xfId="21269" xr:uid="{039398CA-C19D-4DE2-AB73-4C725D27A398}"/>
    <cellStyle name="SAPBEXaggData 2 3 2 8 2" xfId="21270" xr:uid="{48AE0F14-529A-4E90-B98C-F87C37C168EB}"/>
    <cellStyle name="SAPBEXaggData 2 3 2 9" xfId="21271" xr:uid="{F50B9660-A1E1-4F6B-9181-5080EAA4C37B}"/>
    <cellStyle name="SAPBEXaggData 2 3 3" xfId="21272" xr:uid="{8743B0BD-144D-4068-9355-8FB7775C1844}"/>
    <cellStyle name="SAPBEXaggData 2 3 3 2" xfId="21273" xr:uid="{D944784D-AFB8-4445-BF27-4108661087D4}"/>
    <cellStyle name="SAPBEXaggData 2 3 3 2 10" xfId="21274" xr:uid="{D44FCBD4-16CE-4168-BC0E-CD143C4DDAE4}"/>
    <cellStyle name="SAPBEXaggData 2 3 3 2 2" xfId="21275" xr:uid="{18C2FA45-B247-4BB8-9626-5B93B5EF0D73}"/>
    <cellStyle name="SAPBEXaggData 2 3 3 2 2 2" xfId="21276" xr:uid="{BD85FEF3-EB70-4DF9-8C29-1E195622C3A9}"/>
    <cellStyle name="SAPBEXaggData 2 3 3 2 2 2 2" xfId="21277" xr:uid="{7E4C1538-F498-470B-8860-2C73101A5699}"/>
    <cellStyle name="SAPBEXaggData 2 3 3 2 2 3" xfId="21278" xr:uid="{793E1A31-F7A5-44D9-B020-4AA03458D0F1}"/>
    <cellStyle name="SAPBEXaggData 2 3 3 2 2 3 2" xfId="21279" xr:uid="{D0956FFB-4895-432C-832E-E687CBE322C5}"/>
    <cellStyle name="SAPBEXaggData 2 3 3 2 2 4" xfId="21280" xr:uid="{3DCDF6C8-9F9D-4019-9B78-812EBD35593B}"/>
    <cellStyle name="SAPBEXaggData 2 3 3 2 2 4 2" xfId="21281" xr:uid="{AEE932AF-BB57-4647-9FD5-146AADC2BBA7}"/>
    <cellStyle name="SAPBEXaggData 2 3 3 2 2 5" xfId="21282" xr:uid="{0DB3EC50-5A63-4883-98C9-DE4A591F8940}"/>
    <cellStyle name="SAPBEXaggData 2 3 3 2 2 5 2" xfId="21283" xr:uid="{E7DA1EEA-9F6F-4432-9E32-F594F9238F08}"/>
    <cellStyle name="SAPBEXaggData 2 3 3 2 2 6" xfId="21284" xr:uid="{5FF0F49F-D591-4DDB-A5B8-475D690B4E40}"/>
    <cellStyle name="SAPBEXaggData 2 3 3 2 2 6 2" xfId="21285" xr:uid="{8E53D09A-7926-4330-B2B8-FD157E6F4B91}"/>
    <cellStyle name="SAPBEXaggData 2 3 3 2 2 7" xfId="21286" xr:uid="{562EF32A-7792-4B1C-806E-65B98A759705}"/>
    <cellStyle name="SAPBEXaggData 2 3 3 2 3" xfId="21287" xr:uid="{9E98E946-3794-4BB8-8999-6486C10F319E}"/>
    <cellStyle name="SAPBEXaggData 2 3 3 2 3 2" xfId="21288" xr:uid="{FEECF246-4ECA-413B-A438-2267759DBEF5}"/>
    <cellStyle name="SAPBEXaggData 2 3 3 2 3 2 2" xfId="21289" xr:uid="{EE87C411-06EC-45D5-9B43-91607FC2F55F}"/>
    <cellStyle name="SAPBEXaggData 2 3 3 2 3 3" xfId="21290" xr:uid="{581E3FBD-9BFA-4A20-9A37-51DA27AC07F2}"/>
    <cellStyle name="SAPBEXaggData 2 3 3 2 3 3 2" xfId="21291" xr:uid="{5CB39E35-B047-4335-A8EB-9A65FD11FB23}"/>
    <cellStyle name="SAPBEXaggData 2 3 3 2 3 4" xfId="21292" xr:uid="{A5089943-41CF-4999-B62E-4DEA0AC05075}"/>
    <cellStyle name="SAPBEXaggData 2 3 3 2 3 4 2" xfId="21293" xr:uid="{ECB0F093-8F83-4564-AA75-333FDB5115B8}"/>
    <cellStyle name="SAPBEXaggData 2 3 3 2 3 5" xfId="21294" xr:uid="{AF5D80D7-DD04-4C93-A397-E4816622F23C}"/>
    <cellStyle name="SAPBEXaggData 2 3 3 2 3 5 2" xfId="21295" xr:uid="{A8758982-E689-4162-9EC2-FE57FBB90EBF}"/>
    <cellStyle name="SAPBEXaggData 2 3 3 2 3 6" xfId="21296" xr:uid="{AE099CBF-AD7B-415F-8354-BCD928613A31}"/>
    <cellStyle name="SAPBEXaggData 2 3 3 2 3 6 2" xfId="21297" xr:uid="{B859BCA4-0BAB-40B3-B231-AAF436B42C5B}"/>
    <cellStyle name="SAPBEXaggData 2 3 3 2 3 7" xfId="21298" xr:uid="{FFD8EBC0-0A62-4308-B66A-B3F69EC10931}"/>
    <cellStyle name="SAPBEXaggData 2 3 3 2 4" xfId="21299" xr:uid="{FB15E308-F0AB-4FC0-A173-1F6F81E795B2}"/>
    <cellStyle name="SAPBEXaggData 2 3 3 2 4 2" xfId="21300" xr:uid="{6565C35A-E12C-4EA9-B729-D046B588AB90}"/>
    <cellStyle name="SAPBEXaggData 2 3 3 2 5" xfId="21301" xr:uid="{C2FF229B-6071-462E-BAA1-2DCA2B1E8B88}"/>
    <cellStyle name="SAPBEXaggData 2 3 3 2 5 2" xfId="21302" xr:uid="{6A54B5DD-ADF5-4DB2-A50D-F622B9ED14AA}"/>
    <cellStyle name="SAPBEXaggData 2 3 3 2 6" xfId="21303" xr:uid="{DB28C53D-FD07-427A-ABA2-089FC86A8A3C}"/>
    <cellStyle name="SAPBEXaggData 2 3 3 2 6 2" xfId="21304" xr:uid="{C174D402-252D-49EA-9B94-931E2D17CF4D}"/>
    <cellStyle name="SAPBEXaggData 2 3 3 2 7" xfId="21305" xr:uid="{4D35FD31-9B05-4BA3-8A57-D69D8916F30A}"/>
    <cellStyle name="SAPBEXaggData 2 3 3 2 7 2" xfId="21306" xr:uid="{6061AA04-91AF-4F3B-8389-C7CCBC32CEBD}"/>
    <cellStyle name="SAPBEXaggData 2 3 3 2 8" xfId="21307" xr:uid="{9D568DBD-DD16-481D-A577-F08D315583E0}"/>
    <cellStyle name="SAPBEXaggData 2 3 3 2 8 2" xfId="21308" xr:uid="{BE409ED9-D2E7-4622-897E-C0E9FF70E11C}"/>
    <cellStyle name="SAPBEXaggData 2 3 3 2 9" xfId="21309" xr:uid="{BADEAF9D-037B-47C0-9873-B47FAE38C9AF}"/>
    <cellStyle name="SAPBEXaggData 2 3 3 2 9 2" xfId="21310" xr:uid="{6C0718AD-71D6-4611-9673-E7A4E1D3AAAD}"/>
    <cellStyle name="SAPBEXaggData 2 3 3 3" xfId="21311" xr:uid="{2B7BE687-83EE-4953-AEB2-D8EE3EC4B7EC}"/>
    <cellStyle name="SAPBEXaggData 2 3 3 3 2" xfId="21312" xr:uid="{2DEB24B6-168F-4DE5-B5FB-83ADEBCCC35F}"/>
    <cellStyle name="SAPBEXaggData 2 3 3 4" xfId="21313" xr:uid="{659D342A-D967-423B-8D00-96F22BE3ECAE}"/>
    <cellStyle name="SAPBEXaggData 2 3 3 4 2" xfId="21314" xr:uid="{39D0AFCF-5C6B-4AEF-8034-F3D917BE0CEB}"/>
    <cellStyle name="SAPBEXaggData 2 3 3 5" xfId="21315" xr:uid="{A2E96453-B4E8-4C41-902D-CD1545DB6EA0}"/>
    <cellStyle name="SAPBEXaggData 2 3 4" xfId="21316" xr:uid="{4AB10B00-7E31-4860-8D72-D8EF4A956AB8}"/>
    <cellStyle name="SAPBEXaggData 2 3 4 10" xfId="21317" xr:uid="{03703EE8-86FA-4096-8F59-F7A68A0705EA}"/>
    <cellStyle name="SAPBEXaggData 2 3 4 2" xfId="21318" xr:uid="{1D331195-546E-47A4-8AE2-DD6DF0165AD2}"/>
    <cellStyle name="SAPBEXaggData 2 3 4 2 2" xfId="21319" xr:uid="{7853A793-D8F3-4BE0-BA1C-E5EF0B9A7B13}"/>
    <cellStyle name="SAPBEXaggData 2 3 4 2 2 2" xfId="21320" xr:uid="{C6F1DE09-2F26-45D8-9EBC-09BC4629158C}"/>
    <cellStyle name="SAPBEXaggData 2 3 4 2 3" xfId="21321" xr:uid="{AB027DB3-45F1-4DCD-A62B-118107834C47}"/>
    <cellStyle name="SAPBEXaggData 2 3 4 2 3 2" xfId="21322" xr:uid="{042EFD6D-9566-4818-9695-AEEFDF5AFE0E}"/>
    <cellStyle name="SAPBEXaggData 2 3 4 2 4" xfId="21323" xr:uid="{239B78D5-127C-477A-8EF5-E4A61E6A0F2D}"/>
    <cellStyle name="SAPBEXaggData 2 3 4 2 4 2" xfId="21324" xr:uid="{936DE1C9-3033-4133-B8D3-3934366D2B22}"/>
    <cellStyle name="SAPBEXaggData 2 3 4 2 5" xfId="21325" xr:uid="{5E083106-313E-4680-A02A-A567A0C20144}"/>
    <cellStyle name="SAPBEXaggData 2 3 4 2 5 2" xfId="21326" xr:uid="{30BFDEE3-05AC-4172-9F72-575520510D58}"/>
    <cellStyle name="SAPBEXaggData 2 3 4 2 6" xfId="21327" xr:uid="{C645D2BE-D843-4BD3-8DBA-07F272DB46A1}"/>
    <cellStyle name="SAPBEXaggData 2 3 4 2 6 2" xfId="21328" xr:uid="{249C208D-0485-4BB5-9D41-487B6E788D63}"/>
    <cellStyle name="SAPBEXaggData 2 3 4 2 7" xfId="21329" xr:uid="{C6CFB3F7-B40A-4422-AECE-36111DFB1734}"/>
    <cellStyle name="SAPBEXaggData 2 3 4 3" xfId="21330" xr:uid="{21DCBE87-5A83-4BD7-BC6F-4E85DF6404AF}"/>
    <cellStyle name="SAPBEXaggData 2 3 4 3 2" xfId="21331" xr:uid="{7FD9E9ED-DDAB-4DA0-8C9A-3524FFBFC0D6}"/>
    <cellStyle name="SAPBEXaggData 2 3 4 3 2 2" xfId="21332" xr:uid="{69D30ED9-D1AF-4BF4-9DD2-DBB5F87AAC43}"/>
    <cellStyle name="SAPBEXaggData 2 3 4 3 3" xfId="21333" xr:uid="{98AECD9B-EB52-49AD-B967-73FB6C88C0A0}"/>
    <cellStyle name="SAPBEXaggData 2 3 4 3 3 2" xfId="21334" xr:uid="{D6C75FFC-79B2-46F3-9A90-ED70FCB00765}"/>
    <cellStyle name="SAPBEXaggData 2 3 4 3 4" xfId="21335" xr:uid="{A9326738-D143-4D87-B299-444F520CBABC}"/>
    <cellStyle name="SAPBEXaggData 2 3 4 3 4 2" xfId="21336" xr:uid="{AF31D98B-11D6-456B-8F30-0D8D52D617BE}"/>
    <cellStyle name="SAPBEXaggData 2 3 4 3 5" xfId="21337" xr:uid="{B8FC1C5E-F4C9-4757-84E8-27901588B3D7}"/>
    <cellStyle name="SAPBEXaggData 2 3 4 3 5 2" xfId="21338" xr:uid="{B4C90232-6557-4F0F-97DE-4657B3795133}"/>
    <cellStyle name="SAPBEXaggData 2 3 4 3 6" xfId="21339" xr:uid="{04183438-8D06-4DC5-9C17-7C82CE9D4C1C}"/>
    <cellStyle name="SAPBEXaggData 2 3 4 3 6 2" xfId="21340" xr:uid="{0B25E373-442B-46D6-8788-492EE57E2A85}"/>
    <cellStyle name="SAPBEXaggData 2 3 4 3 7" xfId="21341" xr:uid="{D09F9F1F-2741-4034-B6AB-48F21700BF87}"/>
    <cellStyle name="SAPBEXaggData 2 3 4 4" xfId="21342" xr:uid="{7FECE6B2-DE1C-414A-B447-64CCEC695823}"/>
    <cellStyle name="SAPBEXaggData 2 3 4 4 2" xfId="21343" xr:uid="{215D8465-2037-42C8-AAD9-957B7A834103}"/>
    <cellStyle name="SAPBEXaggData 2 3 4 5" xfId="21344" xr:uid="{3766636B-A37B-4E61-87CC-4DAF26FB477F}"/>
    <cellStyle name="SAPBEXaggData 2 3 4 5 2" xfId="21345" xr:uid="{B72E429C-D21C-41B4-AF0D-2FD47E26099D}"/>
    <cellStyle name="SAPBEXaggData 2 3 4 6" xfId="21346" xr:uid="{96C9DB39-1526-420D-B2AC-234A3697943D}"/>
    <cellStyle name="SAPBEXaggData 2 3 4 6 2" xfId="21347" xr:uid="{1C620CFD-8A65-410E-A06C-6FBD43AA4FA5}"/>
    <cellStyle name="SAPBEXaggData 2 3 4 7" xfId="21348" xr:uid="{E696863B-8522-4453-88DF-CECD59BCF70A}"/>
    <cellStyle name="SAPBEXaggData 2 3 4 7 2" xfId="21349" xr:uid="{4077D5AA-42C6-4EC9-876C-8D3414D4325E}"/>
    <cellStyle name="SAPBEXaggData 2 3 4 8" xfId="21350" xr:uid="{057A0B11-BD33-4D68-B73B-928159F947D8}"/>
    <cellStyle name="SAPBEXaggData 2 3 4 8 2" xfId="21351" xr:uid="{D26ABA2D-2007-4EF1-B5C4-B5E14E7E7BB5}"/>
    <cellStyle name="SAPBEXaggData 2 3 4 9" xfId="21352" xr:uid="{37C2C2E4-FB5D-4BC1-8279-26F1D2E4D3F8}"/>
    <cellStyle name="SAPBEXaggData 2 3 4 9 2" xfId="21353" xr:uid="{351AD17A-7966-493D-A3B6-A42015384A1E}"/>
    <cellStyle name="SAPBEXaggData 2 3 5" xfId="21354" xr:uid="{D24C9132-B8FF-4F5E-94EA-8984274BC5FF}"/>
    <cellStyle name="SAPBEXaggData 2 3 5 2" xfId="21355" xr:uid="{B0E96648-9078-4282-8346-27BFA7FA58B0}"/>
    <cellStyle name="SAPBEXaggData 2 3 6" xfId="21356" xr:uid="{EAD7BB6D-69A5-4F36-A468-4705B04AAA5C}"/>
    <cellStyle name="SAPBEXaggData 2 3 6 2" xfId="21357" xr:uid="{CBFED7F7-9FD3-4B86-B9DC-2884A2983407}"/>
    <cellStyle name="SAPBEXaggData 2 3 7" xfId="21358" xr:uid="{53E51190-775A-4EEC-B33A-9E8824E0081A}"/>
    <cellStyle name="SAPBEXaggData 2 3 8" xfId="21359" xr:uid="{E29BB527-994D-4378-96F6-FF30EB2DB29D}"/>
    <cellStyle name="SAPBEXaggData 2 4" xfId="21360" xr:uid="{78269431-677A-40FE-9F87-88C969757473}"/>
    <cellStyle name="SAPBEXaggData 2 4 10" xfId="21361" xr:uid="{969FF775-E3AA-4F24-ADB9-ABC55B8948A9}"/>
    <cellStyle name="SAPBEXaggData 2 4 2" xfId="21362" xr:uid="{FC2B62A7-3CE3-43B5-929E-0D0483EB3566}"/>
    <cellStyle name="SAPBEXaggData 2 4 2 10" xfId="21363" xr:uid="{0227036C-3E6D-45E9-9BEC-077550556263}"/>
    <cellStyle name="SAPBEXaggData 2 4 2 2" xfId="21364" xr:uid="{9A2F9935-5774-4C5F-9D5F-9B4FF0628E68}"/>
    <cellStyle name="SAPBEXaggData 2 4 2 2 2" xfId="21365" xr:uid="{3718C305-2F8D-45FC-B6AD-3B2698A87331}"/>
    <cellStyle name="SAPBEXaggData 2 4 2 2 2 2" xfId="21366" xr:uid="{626375F5-2EC1-4B07-9950-A7C2E24C907D}"/>
    <cellStyle name="SAPBEXaggData 2 4 2 2 3" xfId="21367" xr:uid="{5E3CEAE7-7A80-4117-873A-A5B470F4AF86}"/>
    <cellStyle name="SAPBEXaggData 2 4 2 2 3 2" xfId="21368" xr:uid="{2F183D2F-E1B4-4F3B-A79C-3E2B43CEAF42}"/>
    <cellStyle name="SAPBEXaggData 2 4 2 2 4" xfId="21369" xr:uid="{8B84084A-FA4D-4AE5-9497-90BB2FB178F7}"/>
    <cellStyle name="SAPBEXaggData 2 4 2 2 4 2" xfId="21370" xr:uid="{FB771091-6FE0-4198-AC4F-C1AC789DAC16}"/>
    <cellStyle name="SAPBEXaggData 2 4 2 2 5" xfId="21371" xr:uid="{C2203C99-2BC9-435D-930A-15274ACECC13}"/>
    <cellStyle name="SAPBEXaggData 2 4 2 2 5 2" xfId="21372" xr:uid="{9A615B92-6B39-423A-8D0B-C3E48310269A}"/>
    <cellStyle name="SAPBEXaggData 2 4 2 2 6" xfId="21373" xr:uid="{7ABFD9A1-9E15-437A-9BE8-33D16B812F09}"/>
    <cellStyle name="SAPBEXaggData 2 4 2 2 6 2" xfId="21374" xr:uid="{18BC010D-E96A-4AA2-B4A6-8C059802EFCF}"/>
    <cellStyle name="SAPBEXaggData 2 4 2 2 7" xfId="21375" xr:uid="{8D24BDD9-9247-4E1C-9A28-8E80DACF15ED}"/>
    <cellStyle name="SAPBEXaggData 2 4 2 2 7 2" xfId="21376" xr:uid="{8758567E-09A8-465F-BEEE-BDE02C53F1BE}"/>
    <cellStyle name="SAPBEXaggData 2 4 2 2 8" xfId="21377" xr:uid="{83E399D6-B0C7-4D63-9645-11DEA18AFDD5}"/>
    <cellStyle name="SAPBEXaggData 2 4 2 3" xfId="21378" xr:uid="{6781D269-1509-4388-AB18-DD6C84D36EF5}"/>
    <cellStyle name="SAPBEXaggData 2 4 2 3 2" xfId="21379" xr:uid="{6DDD1CC5-CDB7-478F-8746-81A20B45DC0D}"/>
    <cellStyle name="SAPBEXaggData 2 4 2 4" xfId="21380" xr:uid="{4974AD8B-A05D-4BE6-95D1-32F5D4AB3E3F}"/>
    <cellStyle name="SAPBEXaggData 2 4 2 4 2" xfId="21381" xr:uid="{84F50247-5EC8-438D-A74D-F001772BC75B}"/>
    <cellStyle name="SAPBEXaggData 2 4 2 5" xfId="21382" xr:uid="{7EF93332-81ED-4132-858A-4264703E2992}"/>
    <cellStyle name="SAPBEXaggData 2 4 2 5 2" xfId="21383" xr:uid="{EB5245B9-7208-45F9-B782-9CCD45BBB898}"/>
    <cellStyle name="SAPBEXaggData 2 4 2 6" xfId="21384" xr:uid="{B96454EF-C4BC-45FD-A8D4-7D57A7890341}"/>
    <cellStyle name="SAPBEXaggData 2 4 2 6 2" xfId="21385" xr:uid="{90C3564C-9D76-42E2-9736-50520D05C53A}"/>
    <cellStyle name="SAPBEXaggData 2 4 2 7" xfId="21386" xr:uid="{D805CEE3-CFF4-43FF-92B0-370B4D65825D}"/>
    <cellStyle name="SAPBEXaggData 2 4 2 7 2" xfId="21387" xr:uid="{1819FA4B-4BE5-4C38-B36B-6EAC5F50B209}"/>
    <cellStyle name="SAPBEXaggData 2 4 2 8" xfId="21388" xr:uid="{952764E4-2AC3-445F-8D20-FD4887A66D67}"/>
    <cellStyle name="SAPBEXaggData 2 4 2 8 2" xfId="21389" xr:uid="{DAD174F3-E811-43F4-8C08-0D7B21D09658}"/>
    <cellStyle name="SAPBEXaggData 2 4 2 9" xfId="21390" xr:uid="{5E3BB4B1-AEFB-4AB1-9CC8-37093DCF8FC1}"/>
    <cellStyle name="SAPBEXaggData 2 4 3" xfId="21391" xr:uid="{50A80572-E63D-417A-AAF3-DB14DA7BBCC2}"/>
    <cellStyle name="SAPBEXaggData 2 4 3 2" xfId="21392" xr:uid="{2188C513-9570-409B-875C-789F43EAEE24}"/>
    <cellStyle name="SAPBEXaggData 2 4 3 2 2" xfId="21393" xr:uid="{833177D9-58DC-4A8D-AAF9-2B99AAC0AA03}"/>
    <cellStyle name="SAPBEXaggData 2 4 3 3" xfId="21394" xr:uid="{F31D1EB2-0420-4F38-B82F-693F6FC27F20}"/>
    <cellStyle name="SAPBEXaggData 2 4 3 3 2" xfId="21395" xr:uid="{AE359AAC-0AA4-4EA8-B6B4-76CBBF903548}"/>
    <cellStyle name="SAPBEXaggData 2 4 3 4" xfId="21396" xr:uid="{1D8E632D-7307-4D38-B6D1-6B2FB36F82D6}"/>
    <cellStyle name="SAPBEXaggData 2 4 3 4 2" xfId="21397" xr:uid="{C71243EC-66C5-4451-BCC0-4D49E5822B11}"/>
    <cellStyle name="SAPBEXaggData 2 4 3 5" xfId="21398" xr:uid="{D0A1B825-494A-445F-9B53-60B7F060234F}"/>
    <cellStyle name="SAPBEXaggData 2 4 3 5 2" xfId="21399" xr:uid="{94B3853E-D685-4F93-A143-9C5B58BC13EC}"/>
    <cellStyle name="SAPBEXaggData 2 4 3 6" xfId="21400" xr:uid="{94B5F923-59DC-4529-AFAE-BF2314449FDE}"/>
    <cellStyle name="SAPBEXaggData 2 4 3 6 2" xfId="21401" xr:uid="{E2BB59B9-CF44-4D1C-92AD-EFE6C5A80355}"/>
    <cellStyle name="SAPBEXaggData 2 4 3 7" xfId="21402" xr:uid="{F795F69E-4AB7-4CFD-BD38-D5263F6708C7}"/>
    <cellStyle name="SAPBEXaggData 2 4 3 7 2" xfId="21403" xr:uid="{850E2841-12A9-4A15-AB6D-C213877FB69C}"/>
    <cellStyle name="SAPBEXaggData 2 4 3 8" xfId="21404" xr:uid="{BB01A6A7-EF5F-4EB8-96DE-B905C205AB43}"/>
    <cellStyle name="SAPBEXaggData 2 4 3 9" xfId="21405" xr:uid="{C57853B8-A9B6-48E8-9BCC-F8303C586DD8}"/>
    <cellStyle name="SAPBEXaggData 2 4 4" xfId="21406" xr:uid="{175D2AE1-4261-48DD-B1D3-0FF7A3B533B8}"/>
    <cellStyle name="SAPBEXaggData 2 4 4 2" xfId="21407" xr:uid="{E61FF034-B080-4069-8C76-AA9194E8D96D}"/>
    <cellStyle name="SAPBEXaggData 2 4 5" xfId="21408" xr:uid="{2245654E-106E-43C9-910D-7E761EEC3508}"/>
    <cellStyle name="SAPBEXaggData 2 4 5 2" xfId="21409" xr:uid="{15D31C6B-5E30-4182-B15A-28EB98F4A4A1}"/>
    <cellStyle name="SAPBEXaggData 2 4 6" xfId="21410" xr:uid="{3FC061FD-869F-4F52-84E2-F97C8F941E43}"/>
    <cellStyle name="SAPBEXaggData 2 4 6 2" xfId="21411" xr:uid="{65FD4916-A3C6-4166-ACC2-AFDB2CE9F919}"/>
    <cellStyle name="SAPBEXaggData 2 4 7" xfId="21412" xr:uid="{868910F7-A661-4328-B3D4-51B9ED304179}"/>
    <cellStyle name="SAPBEXaggData 2 4 7 2" xfId="21413" xr:uid="{A3E7377F-E6D6-49FE-AD80-5C970CDED4E7}"/>
    <cellStyle name="SAPBEXaggData 2 4 8" xfId="21414" xr:uid="{D445BC9C-A9ED-4820-A976-136D0AC1CE22}"/>
    <cellStyle name="SAPBEXaggData 2 4 8 2" xfId="21415" xr:uid="{A4160708-D936-4A06-8590-77CCF38DBA7A}"/>
    <cellStyle name="SAPBEXaggData 2 4 9" xfId="21416" xr:uid="{1A54FEE5-FF72-4C03-9186-CE54346D733D}"/>
    <cellStyle name="SAPBEXaggData 2 5" xfId="21417" xr:uid="{707BB0D2-BD9E-4746-A870-4A27F1606C1F}"/>
    <cellStyle name="SAPBEXaggData 2 6" xfId="21418" xr:uid="{8B394C8C-DE14-4737-9427-562188037E0B}"/>
    <cellStyle name="SAPBEXaggData 3" xfId="21419" xr:uid="{1568CF96-CEDA-4A88-9045-4260E806E86F}"/>
    <cellStyle name="SAPBEXaggData 3 2" xfId="21420" xr:uid="{7597ACF7-89B0-4B05-9465-4F50417E2409}"/>
    <cellStyle name="SAPBEXaggData 3 2 2" xfId="21421" xr:uid="{2B72F94A-230D-43C3-A83C-8F1B0886C464}"/>
    <cellStyle name="SAPBEXaggData 3 2 2 10" xfId="21422" xr:uid="{D68EEEC7-969D-4669-9613-8DE7E035EED0}"/>
    <cellStyle name="SAPBEXaggData 3 2 2 2" xfId="21423" xr:uid="{23FB88FF-EE18-403D-B61B-0E5E3C91D577}"/>
    <cellStyle name="SAPBEXaggData 3 2 2 2 10" xfId="21424" xr:uid="{B74FC5C9-392A-4CC5-909D-D7BCD5E912A0}"/>
    <cellStyle name="SAPBEXaggData 3 2 2 2 2" xfId="21425" xr:uid="{CCE063CB-E578-45BC-8119-8B921E75248A}"/>
    <cellStyle name="SAPBEXaggData 3 2 2 2 2 2" xfId="21426" xr:uid="{0DF50CB0-6EFA-4BA7-B30F-0311152C550E}"/>
    <cellStyle name="SAPBEXaggData 3 2 2 2 2 2 2" xfId="21427" xr:uid="{02379CD1-99AD-4E41-ABBA-C4D6887DCB12}"/>
    <cellStyle name="SAPBEXaggData 3 2 2 2 2 3" xfId="21428" xr:uid="{86AB7460-D7E5-4029-9902-035BA8ED92F1}"/>
    <cellStyle name="SAPBEXaggData 3 2 2 2 2 3 2" xfId="21429" xr:uid="{7BF3B38D-4F6A-44C6-AB6F-0E1563CD9601}"/>
    <cellStyle name="SAPBEXaggData 3 2 2 2 2 4" xfId="21430" xr:uid="{47D4E5AE-10DB-44C6-AD27-CD6B113910F6}"/>
    <cellStyle name="SAPBEXaggData 3 2 2 2 2 4 2" xfId="21431" xr:uid="{F8119FB0-E14D-4082-B04F-89B2FBF8A590}"/>
    <cellStyle name="SAPBEXaggData 3 2 2 2 2 5" xfId="21432" xr:uid="{EB0ADD81-DC52-4E83-9553-DE663ADCD213}"/>
    <cellStyle name="SAPBEXaggData 3 2 2 2 2 5 2" xfId="21433" xr:uid="{704966E4-B7BA-4268-BC4B-F9B8E15705DB}"/>
    <cellStyle name="SAPBEXaggData 3 2 2 2 2 6" xfId="21434" xr:uid="{F4F20EC9-3043-45DD-BB95-96CC11927659}"/>
    <cellStyle name="SAPBEXaggData 3 2 2 2 2 6 2" xfId="21435" xr:uid="{1E2F6AC2-B27A-47C8-84B3-7BB1E4099858}"/>
    <cellStyle name="SAPBEXaggData 3 2 2 2 2 7" xfId="21436" xr:uid="{2A8F6BEC-6362-4D7F-8D34-615D687A3C53}"/>
    <cellStyle name="SAPBEXaggData 3 2 2 2 2 7 2" xfId="21437" xr:uid="{508124EE-F332-43A4-BB8D-10317D8314FB}"/>
    <cellStyle name="SAPBEXaggData 3 2 2 2 2 8" xfId="21438" xr:uid="{69B8F10C-E5D2-4099-A712-E638CD3D01E3}"/>
    <cellStyle name="SAPBEXaggData 3 2 2 2 3" xfId="21439" xr:uid="{38B233F2-DA5C-4617-88EA-F3144C3068D8}"/>
    <cellStyle name="SAPBEXaggData 3 2 2 2 3 2" xfId="21440" xr:uid="{C9C213A7-9CC1-4B9F-ABEB-532D69E6B2E2}"/>
    <cellStyle name="SAPBEXaggData 3 2 2 2 4" xfId="21441" xr:uid="{2308215E-455A-4CA1-B45A-E8FA41630653}"/>
    <cellStyle name="SAPBEXaggData 3 2 2 2 4 2" xfId="21442" xr:uid="{F7062EF5-3D97-4C4A-8953-CF9EC1C6080A}"/>
    <cellStyle name="SAPBEXaggData 3 2 2 2 5" xfId="21443" xr:uid="{DD514950-085D-45CF-BB6B-A29CD34A85A4}"/>
    <cellStyle name="SAPBEXaggData 3 2 2 2 5 2" xfId="21444" xr:uid="{44EADFB2-DA24-4FB6-B68C-70849BC2EAA0}"/>
    <cellStyle name="SAPBEXaggData 3 2 2 2 6" xfId="21445" xr:uid="{F17325FB-71EA-4FE9-AA17-033A3AFDF04C}"/>
    <cellStyle name="SAPBEXaggData 3 2 2 2 6 2" xfId="21446" xr:uid="{3DF5B8E9-3B7A-4824-BAE7-89788F862CE2}"/>
    <cellStyle name="SAPBEXaggData 3 2 2 2 7" xfId="21447" xr:uid="{5023F83C-7E81-4D07-92FC-8256F7EF0696}"/>
    <cellStyle name="SAPBEXaggData 3 2 2 2 7 2" xfId="21448" xr:uid="{915BB5F0-66F0-490C-A7F7-E7B98E3D4541}"/>
    <cellStyle name="SAPBEXaggData 3 2 2 2 8" xfId="21449" xr:uid="{CE7A2600-8569-4E36-8040-CCEA27BB76DD}"/>
    <cellStyle name="SAPBEXaggData 3 2 2 2 8 2" xfId="21450" xr:uid="{D70581FB-0BA9-46D0-8690-DCEE80CA42CE}"/>
    <cellStyle name="SAPBEXaggData 3 2 2 2 9" xfId="21451" xr:uid="{112D652E-A218-421D-A651-C815462AEE2B}"/>
    <cellStyle name="SAPBEXaggData 3 2 2 3" xfId="21452" xr:uid="{868C1B29-6D72-411C-AC6B-B359BF574FDB}"/>
    <cellStyle name="SAPBEXaggData 3 2 2 3 2" xfId="21453" xr:uid="{5ABD11DF-7D92-4105-B5CF-14082EFA3C3C}"/>
    <cellStyle name="SAPBEXaggData 3 2 2 3 2 2" xfId="21454" xr:uid="{C0AB5A87-9242-4537-A186-66B59A335E69}"/>
    <cellStyle name="SAPBEXaggData 3 2 2 3 3" xfId="21455" xr:uid="{4F3BE814-981A-46E0-8E97-6B1FF992C26B}"/>
    <cellStyle name="SAPBEXaggData 3 2 2 3 3 2" xfId="21456" xr:uid="{077A5401-A314-44B8-8D43-DA6121EDBB1B}"/>
    <cellStyle name="SAPBEXaggData 3 2 2 3 4" xfId="21457" xr:uid="{505AE8DB-E68F-47CC-A6DD-56220CB2F3C8}"/>
    <cellStyle name="SAPBEXaggData 3 2 2 3 4 2" xfId="21458" xr:uid="{40067F0C-29DB-4D71-8BF9-C4843B3E058D}"/>
    <cellStyle name="SAPBEXaggData 3 2 2 3 5" xfId="21459" xr:uid="{F38A6A36-9547-4348-8E18-3B14DF278BF8}"/>
    <cellStyle name="SAPBEXaggData 3 2 2 3 5 2" xfId="21460" xr:uid="{06DBE24E-CB13-4A41-802B-241ADF9AE45C}"/>
    <cellStyle name="SAPBEXaggData 3 2 2 3 6" xfId="21461" xr:uid="{D3BFE5C8-DC31-4BE3-9028-9EBEB482CFDC}"/>
    <cellStyle name="SAPBEXaggData 3 2 2 3 6 2" xfId="21462" xr:uid="{3701E0F6-534E-41C8-899A-0F6152650CC1}"/>
    <cellStyle name="SAPBEXaggData 3 2 2 3 7" xfId="21463" xr:uid="{BA4FD290-8A1B-4B34-A79F-4344CADE62E9}"/>
    <cellStyle name="SAPBEXaggData 3 2 2 3 7 2" xfId="21464" xr:uid="{4EAEADB2-C631-4F71-A276-79B355F6B4A4}"/>
    <cellStyle name="SAPBEXaggData 3 2 2 3 8" xfId="21465" xr:uid="{3D97D606-AA59-4D6D-BF3F-EE411BC994FB}"/>
    <cellStyle name="SAPBEXaggData 3 2 2 3 9" xfId="21466" xr:uid="{AB752327-BA3C-423F-BE8C-86F531D3FE86}"/>
    <cellStyle name="SAPBEXaggData 3 2 2 4" xfId="21467" xr:uid="{26BA1AAA-6BE5-4EBD-857C-490523909E8B}"/>
    <cellStyle name="SAPBEXaggData 3 2 2 4 2" xfId="21468" xr:uid="{A2849E7B-3F32-4B35-B972-EBDA259B339D}"/>
    <cellStyle name="SAPBEXaggData 3 2 2 5" xfId="21469" xr:uid="{D7639EBD-B18E-4033-A141-B6383A1CAC22}"/>
    <cellStyle name="SAPBEXaggData 3 2 2 5 2" xfId="21470" xr:uid="{170BCEBD-4B68-4AE2-87CB-8FBECE8689F5}"/>
    <cellStyle name="SAPBEXaggData 3 2 2 6" xfId="21471" xr:uid="{080514F3-2FF4-418B-A322-541566586351}"/>
    <cellStyle name="SAPBEXaggData 3 2 2 6 2" xfId="21472" xr:uid="{CAF96C9D-64F9-40F3-8D01-FC6675A051AC}"/>
    <cellStyle name="SAPBEXaggData 3 2 2 7" xfId="21473" xr:uid="{A8C9A9DA-53E4-4B57-8A9A-97D15002DEDC}"/>
    <cellStyle name="SAPBEXaggData 3 2 2 7 2" xfId="21474" xr:uid="{92699740-E72F-41B9-AE47-F5FF346F9F01}"/>
    <cellStyle name="SAPBEXaggData 3 2 2 8" xfId="21475" xr:uid="{77F92783-588D-46EB-8425-8EA2ECB35DD5}"/>
    <cellStyle name="SAPBEXaggData 3 2 2 8 2" xfId="21476" xr:uid="{8419C9BA-1E9F-4217-A130-2095778C249B}"/>
    <cellStyle name="SAPBEXaggData 3 2 2 9" xfId="21477" xr:uid="{F36D1629-79EC-4526-BF92-54E8F89A1FCE}"/>
    <cellStyle name="SAPBEXaggData 3 2 3" xfId="21478" xr:uid="{3B5D954D-963D-4226-BF8A-1512E7D5DC16}"/>
    <cellStyle name="SAPBEXaggData 3 2 3 2" xfId="21479" xr:uid="{7A72903D-51F8-42B4-84D0-B7CA201B6A11}"/>
    <cellStyle name="SAPBEXaggData 3 2 3 2 10" xfId="21480" xr:uid="{F4D49405-6A4E-459C-8FE5-B82BD197847B}"/>
    <cellStyle name="SAPBEXaggData 3 2 3 2 2" xfId="21481" xr:uid="{AF9A09DD-F5B6-4635-B8B8-103900FF1D3C}"/>
    <cellStyle name="SAPBEXaggData 3 2 3 2 2 2" xfId="21482" xr:uid="{94152046-4EEA-4FD9-ABE9-D4D73C54931C}"/>
    <cellStyle name="SAPBEXaggData 3 2 3 2 2 2 2" xfId="21483" xr:uid="{E32AC2B2-9B61-428E-9689-A14D461E1F9F}"/>
    <cellStyle name="SAPBEXaggData 3 2 3 2 2 3" xfId="21484" xr:uid="{8BFAF858-6A56-4330-B559-381AB2EF0114}"/>
    <cellStyle name="SAPBEXaggData 3 2 3 2 2 3 2" xfId="21485" xr:uid="{C14208BD-16F1-4437-8F88-D7F18F53D717}"/>
    <cellStyle name="SAPBEXaggData 3 2 3 2 2 4" xfId="21486" xr:uid="{FFC71917-C802-4A3C-B2DB-6BA3607F528A}"/>
    <cellStyle name="SAPBEXaggData 3 2 3 2 2 4 2" xfId="21487" xr:uid="{02AD4B5C-CF7D-4A13-A64D-4C10A5A4960C}"/>
    <cellStyle name="SAPBEXaggData 3 2 3 2 2 5" xfId="21488" xr:uid="{A8D5C5BE-26ED-476F-BE53-E4FE880ABF5F}"/>
    <cellStyle name="SAPBEXaggData 3 2 3 2 2 5 2" xfId="21489" xr:uid="{F10D567C-FA11-4F45-804B-1CC03415952D}"/>
    <cellStyle name="SAPBEXaggData 3 2 3 2 2 6" xfId="21490" xr:uid="{1CDF2972-93E8-4BC1-9914-4D3540FF501D}"/>
    <cellStyle name="SAPBEXaggData 3 2 3 2 2 6 2" xfId="21491" xr:uid="{BF01C262-F8CE-468D-A2EC-4900F7341C07}"/>
    <cellStyle name="SAPBEXaggData 3 2 3 2 2 7" xfId="21492" xr:uid="{572F7100-0E89-4FD2-A4D5-2B1041271324}"/>
    <cellStyle name="SAPBEXaggData 3 2 3 2 3" xfId="21493" xr:uid="{9067EC10-2242-46C4-B07E-DA28DD822C83}"/>
    <cellStyle name="SAPBEXaggData 3 2 3 2 3 2" xfId="21494" xr:uid="{C6ADF655-20B9-48DD-B29F-E18458492075}"/>
    <cellStyle name="SAPBEXaggData 3 2 3 2 3 2 2" xfId="21495" xr:uid="{3D531511-C03C-4015-8E47-76F9D54ED60C}"/>
    <cellStyle name="SAPBEXaggData 3 2 3 2 3 3" xfId="21496" xr:uid="{FCBED327-2D25-4D90-92C3-470EA5E1094B}"/>
    <cellStyle name="SAPBEXaggData 3 2 3 2 3 3 2" xfId="21497" xr:uid="{DFFB2BB4-341C-4AE4-A8BA-6C79C2C32DC8}"/>
    <cellStyle name="SAPBEXaggData 3 2 3 2 3 4" xfId="21498" xr:uid="{07277A82-1262-4793-AD6E-9E90B264A31F}"/>
    <cellStyle name="SAPBEXaggData 3 2 3 2 3 4 2" xfId="21499" xr:uid="{C4562754-F759-4891-AE30-A5DEC9955FF7}"/>
    <cellStyle name="SAPBEXaggData 3 2 3 2 3 5" xfId="21500" xr:uid="{C25DBDFE-60CA-4DBC-A96F-14D6FD1577BF}"/>
    <cellStyle name="SAPBEXaggData 3 2 3 2 3 5 2" xfId="21501" xr:uid="{90765C72-1325-4074-8C98-B995F09B229D}"/>
    <cellStyle name="SAPBEXaggData 3 2 3 2 3 6" xfId="21502" xr:uid="{3E8BF093-4A17-46D1-BF4A-F3B0144169B7}"/>
    <cellStyle name="SAPBEXaggData 3 2 3 2 3 6 2" xfId="21503" xr:uid="{D9E773D8-0C16-45F1-92F8-F1B90380350A}"/>
    <cellStyle name="SAPBEXaggData 3 2 3 2 3 7" xfId="21504" xr:uid="{2554560E-5EE5-402B-B3AA-F45482954A48}"/>
    <cellStyle name="SAPBEXaggData 3 2 3 2 4" xfId="21505" xr:uid="{3F436FE2-D889-4D79-AB5F-51BE5AEFB943}"/>
    <cellStyle name="SAPBEXaggData 3 2 3 2 4 2" xfId="21506" xr:uid="{A242653D-208C-4D2E-8B32-AC393EFE816B}"/>
    <cellStyle name="SAPBEXaggData 3 2 3 2 5" xfId="21507" xr:uid="{7D69BC1A-A4E4-48C5-A287-D8FA197135FA}"/>
    <cellStyle name="SAPBEXaggData 3 2 3 2 5 2" xfId="21508" xr:uid="{D4705B83-9719-4B1D-A640-B2E6566D71AB}"/>
    <cellStyle name="SAPBEXaggData 3 2 3 2 6" xfId="21509" xr:uid="{2AC4B652-7024-49CE-B78A-34308C38C63D}"/>
    <cellStyle name="SAPBEXaggData 3 2 3 2 6 2" xfId="21510" xr:uid="{FC13ABE8-2725-4D48-80A5-F2AC8116753D}"/>
    <cellStyle name="SAPBEXaggData 3 2 3 2 7" xfId="21511" xr:uid="{02D76916-17DD-4D9D-9BAA-460B0C4B976E}"/>
    <cellStyle name="SAPBEXaggData 3 2 3 2 7 2" xfId="21512" xr:uid="{0D78B499-D13E-40AE-AA8A-09D67A94C76B}"/>
    <cellStyle name="SAPBEXaggData 3 2 3 2 8" xfId="21513" xr:uid="{B95E6FB7-33E7-43C9-A5EF-400ECAAB339E}"/>
    <cellStyle name="SAPBEXaggData 3 2 3 2 8 2" xfId="21514" xr:uid="{6C414567-7ED1-4409-AA17-88AC49C9BFDD}"/>
    <cellStyle name="SAPBEXaggData 3 2 3 2 9" xfId="21515" xr:uid="{1B8BEB65-DB07-4565-9839-01642DFB9F54}"/>
    <cellStyle name="SAPBEXaggData 3 2 3 2 9 2" xfId="21516" xr:uid="{AEB943CB-D72E-4825-8F8C-F69120A76C38}"/>
    <cellStyle name="SAPBEXaggData 3 2 3 3" xfId="21517" xr:uid="{2A9EBE1A-B9F8-4C7D-91EB-89BC92F5B6BE}"/>
    <cellStyle name="SAPBEXaggData 3 2 3 3 2" xfId="21518" xr:uid="{00D0305F-514B-476F-963C-7FD398D13EDA}"/>
    <cellStyle name="SAPBEXaggData 3 2 3 4" xfId="21519" xr:uid="{A1D203A1-73D0-4EDE-830A-81D3D7A91DD1}"/>
    <cellStyle name="SAPBEXaggData 3 2 3 4 2" xfId="21520" xr:uid="{E6CEFB99-B2F8-4FCF-9044-1DD1C24CA85A}"/>
    <cellStyle name="SAPBEXaggData 3 2 3 5" xfId="21521" xr:uid="{923B8C42-4E36-4276-BE7E-A8568EC4BC8D}"/>
    <cellStyle name="SAPBEXaggData 3 2 4" xfId="21522" xr:uid="{B8C3376D-28AE-46F1-B306-F321A08865EB}"/>
    <cellStyle name="SAPBEXaggData 3 2 4 10" xfId="21523" xr:uid="{9DB7887B-DFD9-421B-8166-58A520D098CC}"/>
    <cellStyle name="SAPBEXaggData 3 2 4 2" xfId="21524" xr:uid="{1A147863-3D83-4248-8649-02B6ED308170}"/>
    <cellStyle name="SAPBEXaggData 3 2 4 2 2" xfId="21525" xr:uid="{D34C87B5-EF5F-444E-AC2E-D9E1FAF14FDB}"/>
    <cellStyle name="SAPBEXaggData 3 2 4 2 2 2" xfId="21526" xr:uid="{A944F598-20D0-4890-A065-08E77FDBC3F0}"/>
    <cellStyle name="SAPBEXaggData 3 2 4 2 3" xfId="21527" xr:uid="{A39B8FEB-12CF-4C1A-8110-1D34C08AEA76}"/>
    <cellStyle name="SAPBEXaggData 3 2 4 2 3 2" xfId="21528" xr:uid="{9A7B333F-9F77-4208-B7F5-624C134012F2}"/>
    <cellStyle name="SAPBEXaggData 3 2 4 2 4" xfId="21529" xr:uid="{3B24564A-5F57-4B67-8BDE-820FACA4BB23}"/>
    <cellStyle name="SAPBEXaggData 3 2 4 2 4 2" xfId="21530" xr:uid="{BD9845EC-9ECB-42DE-B621-FEB3DB082DEE}"/>
    <cellStyle name="SAPBEXaggData 3 2 4 2 5" xfId="21531" xr:uid="{327B7DDA-9C49-47D3-A2F6-83D876523384}"/>
    <cellStyle name="SAPBEXaggData 3 2 4 2 5 2" xfId="21532" xr:uid="{1096256C-69DB-4978-9531-FDCF7BBB58C9}"/>
    <cellStyle name="SAPBEXaggData 3 2 4 2 6" xfId="21533" xr:uid="{95B038DF-B848-4EA9-B088-35D1BADB6B0E}"/>
    <cellStyle name="SAPBEXaggData 3 2 4 2 6 2" xfId="21534" xr:uid="{77FF259A-31F1-44AC-A791-43B45181F1E6}"/>
    <cellStyle name="SAPBEXaggData 3 2 4 2 7" xfId="21535" xr:uid="{D9312741-B27A-4BBA-9736-5ADB59A45BFC}"/>
    <cellStyle name="SAPBEXaggData 3 2 4 3" xfId="21536" xr:uid="{2A66BB98-128B-4D94-9794-347841A14FA6}"/>
    <cellStyle name="SAPBEXaggData 3 2 4 3 2" xfId="21537" xr:uid="{D8492518-22FA-43AF-9C15-635843BBAF6C}"/>
    <cellStyle name="SAPBEXaggData 3 2 4 3 2 2" xfId="21538" xr:uid="{C7C5AAC3-A096-47DB-8124-37427C390B0D}"/>
    <cellStyle name="SAPBEXaggData 3 2 4 3 3" xfId="21539" xr:uid="{0F739F17-38BF-46FB-9749-0305AB17F456}"/>
    <cellStyle name="SAPBEXaggData 3 2 4 3 3 2" xfId="21540" xr:uid="{F05178DA-C418-4DDA-B598-C90245CE4891}"/>
    <cellStyle name="SAPBEXaggData 3 2 4 3 4" xfId="21541" xr:uid="{96535A21-F7BC-451E-B2BE-4CCAC917E5E9}"/>
    <cellStyle name="SAPBEXaggData 3 2 4 3 4 2" xfId="21542" xr:uid="{F39FADEF-2768-41E8-8804-60CCCDEAD22E}"/>
    <cellStyle name="SAPBEXaggData 3 2 4 3 5" xfId="21543" xr:uid="{C0B036D5-15D0-452A-AEE8-9FC05AE11F0E}"/>
    <cellStyle name="SAPBEXaggData 3 2 4 3 5 2" xfId="21544" xr:uid="{DEBE0AE1-F630-4DC1-B3B4-A4DC1EB0D00F}"/>
    <cellStyle name="SAPBEXaggData 3 2 4 3 6" xfId="21545" xr:uid="{BA5F00A5-3102-45A1-821A-8D6761D6A8B2}"/>
    <cellStyle name="SAPBEXaggData 3 2 4 3 6 2" xfId="21546" xr:uid="{FB6086B1-B471-4A53-A670-83377F73CD77}"/>
    <cellStyle name="SAPBEXaggData 3 2 4 3 7" xfId="21547" xr:uid="{541610F8-0E67-4693-B41C-3C7E94A7BF41}"/>
    <cellStyle name="SAPBEXaggData 3 2 4 4" xfId="21548" xr:uid="{CF810AF7-9459-4BA7-9A24-C016824BBFB6}"/>
    <cellStyle name="SAPBEXaggData 3 2 4 4 2" xfId="21549" xr:uid="{FAF1EAD7-E8C0-4FFF-86C2-404C040DFDCB}"/>
    <cellStyle name="SAPBEXaggData 3 2 4 5" xfId="21550" xr:uid="{5AD40A7B-4975-45F8-8132-CA3A6F68FE93}"/>
    <cellStyle name="SAPBEXaggData 3 2 4 5 2" xfId="21551" xr:uid="{F3B9B046-A80A-498C-BECE-6191DAB925A0}"/>
    <cellStyle name="SAPBEXaggData 3 2 4 6" xfId="21552" xr:uid="{6C11ED19-8B87-4120-A8BC-654568B8761D}"/>
    <cellStyle name="SAPBEXaggData 3 2 4 6 2" xfId="21553" xr:uid="{883A5180-F01C-491E-8505-BCF292057A73}"/>
    <cellStyle name="SAPBEXaggData 3 2 4 7" xfId="21554" xr:uid="{15070B42-C455-45B8-8EFE-19459F5FEC6D}"/>
    <cellStyle name="SAPBEXaggData 3 2 4 7 2" xfId="21555" xr:uid="{AB27E567-2933-495D-819D-C2C4296A29F8}"/>
    <cellStyle name="SAPBEXaggData 3 2 4 8" xfId="21556" xr:uid="{26EF92D4-97DD-4A8D-8437-A47DA93E2C60}"/>
    <cellStyle name="SAPBEXaggData 3 2 4 8 2" xfId="21557" xr:uid="{ECFB8D7D-F180-4ECB-87AE-AB1C367D467B}"/>
    <cellStyle name="SAPBEXaggData 3 2 4 9" xfId="21558" xr:uid="{B6D1809F-A3DB-4436-9661-8D1A04A962CB}"/>
    <cellStyle name="SAPBEXaggData 3 2 4 9 2" xfId="21559" xr:uid="{6CE318FD-4F4E-423E-8B88-E49C025CB5A1}"/>
    <cellStyle name="SAPBEXaggData 3 2 5" xfId="21560" xr:uid="{B71881B6-F944-48DE-A08F-0701EDF3D13A}"/>
    <cellStyle name="SAPBEXaggData 3 2 5 2" xfId="21561" xr:uid="{799E3852-2B3E-4F2D-8CDA-877F2073968E}"/>
    <cellStyle name="SAPBEXaggData 3 2 6" xfId="21562" xr:uid="{ED03730F-30BA-42BA-BC1A-A14460547F6D}"/>
    <cellStyle name="SAPBEXaggData 3 2 6 2" xfId="21563" xr:uid="{0B4A2B0B-AA32-4DE1-B980-B6B44A4ED05B}"/>
    <cellStyle name="SAPBEXaggData 3 2 7" xfId="21564" xr:uid="{0E66FB99-EE5C-4765-A471-0CE72FEE2924}"/>
    <cellStyle name="SAPBEXaggData 3 2 8" xfId="21565" xr:uid="{D66DB422-9FC4-4743-8603-71CAADE942CD}"/>
    <cellStyle name="SAPBEXaggData 3 3" xfId="21566" xr:uid="{C6884A60-9DFA-4A7A-996B-DAAB89D95ADA}"/>
    <cellStyle name="SAPBEXaggData 3 3 2" xfId="21567" xr:uid="{72C81F63-9AF1-4210-8C59-4F46EF22BFCB}"/>
    <cellStyle name="SAPBEXaggData 3 3 2 10" xfId="21568" xr:uid="{29BCE14A-F04D-4A43-BE0C-83A40A75A07D}"/>
    <cellStyle name="SAPBEXaggData 3 3 2 2" xfId="21569" xr:uid="{85651F54-59D3-4134-9830-BE42C585EDEA}"/>
    <cellStyle name="SAPBEXaggData 3 3 2 2 10" xfId="21570" xr:uid="{7D9C9923-7A9A-42F5-A62B-8ABACCF4588E}"/>
    <cellStyle name="SAPBEXaggData 3 3 2 2 2" xfId="21571" xr:uid="{AD31E233-D9A5-4149-970C-10A1CD5A7300}"/>
    <cellStyle name="SAPBEXaggData 3 3 2 2 2 2" xfId="21572" xr:uid="{842578DA-5183-4C5D-A180-494B05754AF9}"/>
    <cellStyle name="SAPBEXaggData 3 3 2 2 2 2 2" xfId="21573" xr:uid="{137F8603-F551-4D57-8C58-7C8538BEC0FE}"/>
    <cellStyle name="SAPBEXaggData 3 3 2 2 2 3" xfId="21574" xr:uid="{676CA461-B5E3-4E31-B97A-7969FE8E3348}"/>
    <cellStyle name="SAPBEXaggData 3 3 2 2 2 3 2" xfId="21575" xr:uid="{24C8CB9C-46DB-4F9E-BC40-AFC9E4675961}"/>
    <cellStyle name="SAPBEXaggData 3 3 2 2 2 4" xfId="21576" xr:uid="{4D5641BB-781C-42B9-B623-FA5C147BD509}"/>
    <cellStyle name="SAPBEXaggData 3 3 2 2 2 4 2" xfId="21577" xr:uid="{96BAFBF6-188D-435C-BC4A-0926FA82AD73}"/>
    <cellStyle name="SAPBEXaggData 3 3 2 2 2 5" xfId="21578" xr:uid="{BAC6D008-A316-4583-9722-222F34E434BD}"/>
    <cellStyle name="SAPBEXaggData 3 3 2 2 2 5 2" xfId="21579" xr:uid="{0FEE405B-F252-4295-9B94-3A0EE0FFCF73}"/>
    <cellStyle name="SAPBEXaggData 3 3 2 2 2 6" xfId="21580" xr:uid="{6852014D-7302-4BB9-96BC-BD675CBAE0B6}"/>
    <cellStyle name="SAPBEXaggData 3 3 2 2 2 6 2" xfId="21581" xr:uid="{6F225151-E8BF-41AA-B428-895ECBAEAFBB}"/>
    <cellStyle name="SAPBEXaggData 3 3 2 2 2 7" xfId="21582" xr:uid="{125D4F6C-8D63-4691-80BD-F0500EA3EBED}"/>
    <cellStyle name="SAPBEXaggData 3 3 2 2 2 7 2" xfId="21583" xr:uid="{8BBCDE36-EED9-47FF-B1BB-04ED773084AD}"/>
    <cellStyle name="SAPBEXaggData 3 3 2 2 2 8" xfId="21584" xr:uid="{C26E9BBB-8686-4C67-BB58-CAD8301F82D6}"/>
    <cellStyle name="SAPBEXaggData 3 3 2 2 3" xfId="21585" xr:uid="{5E5F7261-553B-4A7E-B74B-B7F0E9BD1BCC}"/>
    <cellStyle name="SAPBEXaggData 3 3 2 2 3 2" xfId="21586" xr:uid="{8E0B233F-7184-44F4-8660-3423F169D82B}"/>
    <cellStyle name="SAPBEXaggData 3 3 2 2 4" xfId="21587" xr:uid="{4F532926-96C1-4DB0-89EA-B497AAAF501D}"/>
    <cellStyle name="SAPBEXaggData 3 3 2 2 4 2" xfId="21588" xr:uid="{33B64C81-1300-4775-8031-AEED55764F3C}"/>
    <cellStyle name="SAPBEXaggData 3 3 2 2 5" xfId="21589" xr:uid="{4AF7626C-86F8-408D-9411-DC01AA5A6946}"/>
    <cellStyle name="SAPBEXaggData 3 3 2 2 5 2" xfId="21590" xr:uid="{F95D4E8A-E58F-42AF-99BF-1B7680E1F0FB}"/>
    <cellStyle name="SAPBEXaggData 3 3 2 2 6" xfId="21591" xr:uid="{B230E4CD-714A-4382-8919-FC56EA12C859}"/>
    <cellStyle name="SAPBEXaggData 3 3 2 2 6 2" xfId="21592" xr:uid="{B1DFE71B-D23E-4A36-9DE4-C30D5450C7C9}"/>
    <cellStyle name="SAPBEXaggData 3 3 2 2 7" xfId="21593" xr:uid="{39F1CA9F-C472-4626-B7E3-55F24E8E2246}"/>
    <cellStyle name="SAPBEXaggData 3 3 2 2 7 2" xfId="21594" xr:uid="{3FA13FFB-17FC-4FB7-935A-47FF08867C6E}"/>
    <cellStyle name="SAPBEXaggData 3 3 2 2 8" xfId="21595" xr:uid="{331BF8E3-3412-4A32-95C3-B0BD72C35476}"/>
    <cellStyle name="SAPBEXaggData 3 3 2 2 8 2" xfId="21596" xr:uid="{D408A7C1-22C7-49A2-A709-F80DD8DAC0BB}"/>
    <cellStyle name="SAPBEXaggData 3 3 2 2 9" xfId="21597" xr:uid="{D17BC864-F94E-4E74-928E-5FDBAF366739}"/>
    <cellStyle name="SAPBEXaggData 3 3 2 3" xfId="21598" xr:uid="{B5677AEA-3147-402E-8366-EA3A4E5138F5}"/>
    <cellStyle name="SAPBEXaggData 3 3 2 3 2" xfId="21599" xr:uid="{6BF893DB-C69A-40F4-9C3F-C05CBD89712A}"/>
    <cellStyle name="SAPBEXaggData 3 3 2 3 2 2" xfId="21600" xr:uid="{A4281200-624F-4D37-BBBB-91E58867B43B}"/>
    <cellStyle name="SAPBEXaggData 3 3 2 3 3" xfId="21601" xr:uid="{3B3F59AD-49EE-4DF4-BEBB-75094309508D}"/>
    <cellStyle name="SAPBEXaggData 3 3 2 3 3 2" xfId="21602" xr:uid="{A8EF3BC3-0B7B-42A8-AE2A-B6F262C5F2D8}"/>
    <cellStyle name="SAPBEXaggData 3 3 2 3 4" xfId="21603" xr:uid="{6ABD0525-B984-4E44-AC12-2A7BB1E82343}"/>
    <cellStyle name="SAPBEXaggData 3 3 2 3 4 2" xfId="21604" xr:uid="{7F1AF880-1DF7-4A45-8F00-07E535EDDC23}"/>
    <cellStyle name="SAPBEXaggData 3 3 2 3 5" xfId="21605" xr:uid="{D273C8D6-BD2E-46C5-88B5-CDD8F91BD4DA}"/>
    <cellStyle name="SAPBEXaggData 3 3 2 3 5 2" xfId="21606" xr:uid="{8AD50C4E-2010-46B9-A512-E5F210446FF6}"/>
    <cellStyle name="SAPBEXaggData 3 3 2 3 6" xfId="21607" xr:uid="{090B7A93-7EED-4E96-9288-B324D2531A89}"/>
    <cellStyle name="SAPBEXaggData 3 3 2 3 6 2" xfId="21608" xr:uid="{25C17785-567F-4CE9-A09D-0E64DFBF3C98}"/>
    <cellStyle name="SAPBEXaggData 3 3 2 3 7" xfId="21609" xr:uid="{760C1A9E-1C86-4570-BDB5-E6A2D763600E}"/>
    <cellStyle name="SAPBEXaggData 3 3 2 3 7 2" xfId="21610" xr:uid="{B622EF13-5150-48FC-873B-A534EF97E0A0}"/>
    <cellStyle name="SAPBEXaggData 3 3 2 3 8" xfId="21611" xr:uid="{2A501E08-637C-4480-9BC0-064D8629FAD7}"/>
    <cellStyle name="SAPBEXaggData 3 3 2 3 9" xfId="21612" xr:uid="{C3EBA677-9023-4F64-B772-FBAD39628ED3}"/>
    <cellStyle name="SAPBEXaggData 3 3 2 4" xfId="21613" xr:uid="{6D516B68-9B27-4371-8C27-B0E446D59DAC}"/>
    <cellStyle name="SAPBEXaggData 3 3 2 4 2" xfId="21614" xr:uid="{1B906CC5-0161-401D-88C4-F624D5E0FFFB}"/>
    <cellStyle name="SAPBEXaggData 3 3 2 5" xfId="21615" xr:uid="{9B82F597-FB65-4314-9C34-6A86101596EF}"/>
    <cellStyle name="SAPBEXaggData 3 3 2 5 2" xfId="21616" xr:uid="{266295AF-FA27-4561-9E6D-1074EE256748}"/>
    <cellStyle name="SAPBEXaggData 3 3 2 6" xfId="21617" xr:uid="{DD473D7F-93D5-4ECC-85E6-B1C020F0612E}"/>
    <cellStyle name="SAPBEXaggData 3 3 2 6 2" xfId="21618" xr:uid="{851EE2AA-AAFF-48E1-8158-48503931C8E9}"/>
    <cellStyle name="SAPBEXaggData 3 3 2 7" xfId="21619" xr:uid="{F9610D25-1DF3-4005-A7CB-061A3662F25F}"/>
    <cellStyle name="SAPBEXaggData 3 3 2 7 2" xfId="21620" xr:uid="{6E514360-9075-44A3-BEE9-195F6DC65F22}"/>
    <cellStyle name="SAPBEXaggData 3 3 2 8" xfId="21621" xr:uid="{DA1D2B9C-D8A6-4906-89BF-0123FB37DE25}"/>
    <cellStyle name="SAPBEXaggData 3 3 2 8 2" xfId="21622" xr:uid="{7F084700-DFB1-4034-BFDE-5883C22E736F}"/>
    <cellStyle name="SAPBEXaggData 3 3 2 9" xfId="21623" xr:uid="{28A59FB6-8AFD-4BF1-B257-1720A875530E}"/>
    <cellStyle name="SAPBEXaggData 3 3 3" xfId="21624" xr:uid="{99BE9B23-F0B9-437D-BCDD-0C0AFE9BB7FF}"/>
    <cellStyle name="SAPBEXaggData 3 3 3 2" xfId="21625" xr:uid="{706CF316-9AE3-4491-B1EB-933A1740E224}"/>
    <cellStyle name="SAPBEXaggData 3 3 3 2 10" xfId="21626" xr:uid="{2CA4C4A4-5E5F-4F13-85DA-5E642797248D}"/>
    <cellStyle name="SAPBEXaggData 3 3 3 2 2" xfId="21627" xr:uid="{EE4B063F-24F0-43CA-995F-0AF9AA3296C5}"/>
    <cellStyle name="SAPBEXaggData 3 3 3 2 2 2" xfId="21628" xr:uid="{577643A2-EDE6-4AFC-BCE9-A12A603DB705}"/>
    <cellStyle name="SAPBEXaggData 3 3 3 2 2 2 2" xfId="21629" xr:uid="{EC442FB6-0F5C-4E70-90CB-CD7D4BA85E23}"/>
    <cellStyle name="SAPBEXaggData 3 3 3 2 2 3" xfId="21630" xr:uid="{3A316518-7ADA-4E23-9722-9916FA5FD226}"/>
    <cellStyle name="SAPBEXaggData 3 3 3 2 2 3 2" xfId="21631" xr:uid="{AAED1A1B-E185-4987-A2C0-D7DA1EA3D3D7}"/>
    <cellStyle name="SAPBEXaggData 3 3 3 2 2 4" xfId="21632" xr:uid="{FD00B07A-7940-4B16-8F1C-55D1BD4DAFB4}"/>
    <cellStyle name="SAPBEXaggData 3 3 3 2 2 4 2" xfId="21633" xr:uid="{99E3098C-6FCD-4B9F-B86A-7DF2480B8D4C}"/>
    <cellStyle name="SAPBEXaggData 3 3 3 2 2 5" xfId="21634" xr:uid="{776A286F-E99F-47FB-874E-3C4AE388EF6D}"/>
    <cellStyle name="SAPBEXaggData 3 3 3 2 2 5 2" xfId="21635" xr:uid="{2B8A91B0-9FA0-4493-929D-85449BC917A8}"/>
    <cellStyle name="SAPBEXaggData 3 3 3 2 2 6" xfId="21636" xr:uid="{CF5C0C1E-F193-4BB6-A14C-ACC5031707E4}"/>
    <cellStyle name="SAPBEXaggData 3 3 3 2 2 6 2" xfId="21637" xr:uid="{1280EC78-2A07-4603-89AC-A0C0E54F8D04}"/>
    <cellStyle name="SAPBEXaggData 3 3 3 2 2 7" xfId="21638" xr:uid="{16F7101C-D2B0-45FA-B70F-DAED77804972}"/>
    <cellStyle name="SAPBEXaggData 3 3 3 2 3" xfId="21639" xr:uid="{C7A95AD7-2D98-4DBD-9B69-F3923CC1A3E4}"/>
    <cellStyle name="SAPBEXaggData 3 3 3 2 3 2" xfId="21640" xr:uid="{5FAEC631-3BB1-4ACB-883E-9AA9830BCD11}"/>
    <cellStyle name="SAPBEXaggData 3 3 3 2 3 2 2" xfId="21641" xr:uid="{A4EBF844-7681-4E24-8163-FD66AE8D8890}"/>
    <cellStyle name="SAPBEXaggData 3 3 3 2 3 3" xfId="21642" xr:uid="{443891B9-AA26-42CA-85ED-7610ED43311D}"/>
    <cellStyle name="SAPBEXaggData 3 3 3 2 3 3 2" xfId="21643" xr:uid="{CC57F23B-96E2-40DA-994B-22B668595521}"/>
    <cellStyle name="SAPBEXaggData 3 3 3 2 3 4" xfId="21644" xr:uid="{4D8C3B6B-7154-407D-99AC-6F1996892D02}"/>
    <cellStyle name="SAPBEXaggData 3 3 3 2 3 4 2" xfId="21645" xr:uid="{B34B90EF-FC58-4228-8877-16219CF47E65}"/>
    <cellStyle name="SAPBEXaggData 3 3 3 2 3 5" xfId="21646" xr:uid="{D6C51EDF-323B-4E24-9C3B-CE3C488F81B0}"/>
    <cellStyle name="SAPBEXaggData 3 3 3 2 3 5 2" xfId="21647" xr:uid="{AE376AC5-05D6-44E2-AF34-C14B8DE749C4}"/>
    <cellStyle name="SAPBEXaggData 3 3 3 2 3 6" xfId="21648" xr:uid="{6C4B43EB-958D-478D-8AE4-03E8ACA48E5C}"/>
    <cellStyle name="SAPBEXaggData 3 3 3 2 3 6 2" xfId="21649" xr:uid="{16BCD9DF-57DA-4D36-9BBF-6D4787AF2B81}"/>
    <cellStyle name="SAPBEXaggData 3 3 3 2 3 7" xfId="21650" xr:uid="{19403F64-1B41-4403-A6D2-10C14A8AAC8F}"/>
    <cellStyle name="SAPBEXaggData 3 3 3 2 4" xfId="21651" xr:uid="{A13FB78C-88BB-4ECB-A215-3719DDCF37BE}"/>
    <cellStyle name="SAPBEXaggData 3 3 3 2 4 2" xfId="21652" xr:uid="{1ACAFB6F-2B02-4AE7-8020-4614A5DD1078}"/>
    <cellStyle name="SAPBEXaggData 3 3 3 2 5" xfId="21653" xr:uid="{1C11008A-8605-4EAB-9D63-C37934A3DFEE}"/>
    <cellStyle name="SAPBEXaggData 3 3 3 2 5 2" xfId="21654" xr:uid="{A77815BE-0046-46DD-BA6F-2416E5F83EBA}"/>
    <cellStyle name="SAPBEXaggData 3 3 3 2 6" xfId="21655" xr:uid="{B746EC89-2DED-4BA9-AB60-E4D1FF9DF957}"/>
    <cellStyle name="SAPBEXaggData 3 3 3 2 6 2" xfId="21656" xr:uid="{F1625CFB-4DE2-4FE5-ADAD-C48434F51938}"/>
    <cellStyle name="SAPBEXaggData 3 3 3 2 7" xfId="21657" xr:uid="{4745CBDB-3240-49C9-A69D-0460356779BF}"/>
    <cellStyle name="SAPBEXaggData 3 3 3 2 7 2" xfId="21658" xr:uid="{D41C3E05-F8DF-4D64-BA01-F1E3EAAA943A}"/>
    <cellStyle name="SAPBEXaggData 3 3 3 2 8" xfId="21659" xr:uid="{710786F0-8AEE-4F3A-ADAA-F728A75A4D37}"/>
    <cellStyle name="SAPBEXaggData 3 3 3 2 8 2" xfId="21660" xr:uid="{B561C157-FED7-42CB-AFDE-48D9C5AEFA58}"/>
    <cellStyle name="SAPBEXaggData 3 3 3 2 9" xfId="21661" xr:uid="{D9EDB5C6-79ED-4940-9EA0-63144EC55273}"/>
    <cellStyle name="SAPBEXaggData 3 3 3 2 9 2" xfId="21662" xr:uid="{209F9C83-6CFE-4ED1-873F-CDC4F2AEC181}"/>
    <cellStyle name="SAPBEXaggData 3 3 3 3" xfId="21663" xr:uid="{2510490F-856C-4B00-8AE2-33A463FA5795}"/>
    <cellStyle name="SAPBEXaggData 3 3 3 3 2" xfId="21664" xr:uid="{5796A4AF-FAF7-4AB3-A116-37DE9A423F41}"/>
    <cellStyle name="SAPBEXaggData 3 3 3 4" xfId="21665" xr:uid="{624C49BF-9E53-4B7F-8BF5-9C8A977CEC6B}"/>
    <cellStyle name="SAPBEXaggData 3 3 3 4 2" xfId="21666" xr:uid="{4D352BEB-AB9E-41AE-9990-6099BAF35BDD}"/>
    <cellStyle name="SAPBEXaggData 3 3 3 5" xfId="21667" xr:uid="{FB6E8801-628C-44EC-BF88-273547C6A4DB}"/>
    <cellStyle name="SAPBEXaggData 3 3 4" xfId="21668" xr:uid="{12C1F1C8-A98A-45E4-8C17-95E3FDE9AB2F}"/>
    <cellStyle name="SAPBEXaggData 3 3 4 10" xfId="21669" xr:uid="{8AA0F4F1-E625-4715-8BBE-B68D57CC9D5B}"/>
    <cellStyle name="SAPBEXaggData 3 3 4 2" xfId="21670" xr:uid="{A290016B-0FFA-4199-AF9E-1700D10C116E}"/>
    <cellStyle name="SAPBEXaggData 3 3 4 2 2" xfId="21671" xr:uid="{C03B3A03-9410-4725-9050-8A480379B2B9}"/>
    <cellStyle name="SAPBEXaggData 3 3 4 2 2 2" xfId="21672" xr:uid="{069280BB-FBB2-4F1A-A807-C3A2805E046B}"/>
    <cellStyle name="SAPBEXaggData 3 3 4 2 3" xfId="21673" xr:uid="{6B7B9A0E-1D12-4C98-B609-97D8EA2FF409}"/>
    <cellStyle name="SAPBEXaggData 3 3 4 2 3 2" xfId="21674" xr:uid="{28FBF7B9-9404-4A4A-B880-797080EE9AAC}"/>
    <cellStyle name="SAPBEXaggData 3 3 4 2 4" xfId="21675" xr:uid="{09C2E89A-2E62-4AA2-8D70-CA89EFA0C911}"/>
    <cellStyle name="SAPBEXaggData 3 3 4 2 4 2" xfId="21676" xr:uid="{4C9C8127-5649-4B6D-BA55-1F904BE42B4E}"/>
    <cellStyle name="SAPBEXaggData 3 3 4 2 5" xfId="21677" xr:uid="{A17247DA-4BD5-44D4-8435-629EFD1FF9F5}"/>
    <cellStyle name="SAPBEXaggData 3 3 4 2 5 2" xfId="21678" xr:uid="{7402C503-E9EC-4D46-97EF-691462F76A0B}"/>
    <cellStyle name="SAPBEXaggData 3 3 4 2 6" xfId="21679" xr:uid="{F9AC8030-7068-4EE5-ADF6-82A30872B58B}"/>
    <cellStyle name="SAPBEXaggData 3 3 4 2 6 2" xfId="21680" xr:uid="{AC697FE6-302B-4E61-BEAD-5FC24375E857}"/>
    <cellStyle name="SAPBEXaggData 3 3 4 2 7" xfId="21681" xr:uid="{DC44D0A1-2D95-4565-A7C5-4A517F63009E}"/>
    <cellStyle name="SAPBEXaggData 3 3 4 3" xfId="21682" xr:uid="{30742138-0EEA-424C-8E01-AEED51CE1EBC}"/>
    <cellStyle name="SAPBEXaggData 3 3 4 3 2" xfId="21683" xr:uid="{533FF4D6-3E4B-4EF9-8B96-284EDB7DD2DE}"/>
    <cellStyle name="SAPBEXaggData 3 3 4 3 2 2" xfId="21684" xr:uid="{B276780A-C4D2-4E08-9091-CE4008C626B2}"/>
    <cellStyle name="SAPBEXaggData 3 3 4 3 3" xfId="21685" xr:uid="{789512AE-5FD4-4FFB-930C-128788ADB563}"/>
    <cellStyle name="SAPBEXaggData 3 3 4 3 3 2" xfId="21686" xr:uid="{AEF43226-6977-4AF0-AB7D-891641EC116F}"/>
    <cellStyle name="SAPBEXaggData 3 3 4 3 4" xfId="21687" xr:uid="{BDB218F0-A4D4-4C81-BDAC-B21B4F246549}"/>
    <cellStyle name="SAPBEXaggData 3 3 4 3 4 2" xfId="21688" xr:uid="{67497756-D2C9-46A0-B26B-C70259841120}"/>
    <cellStyle name="SAPBEXaggData 3 3 4 3 5" xfId="21689" xr:uid="{E5F7C46E-1C90-4D73-807E-1CBB84AD20DA}"/>
    <cellStyle name="SAPBEXaggData 3 3 4 3 5 2" xfId="21690" xr:uid="{7E48025B-CF82-483A-BF0B-A558C4F709ED}"/>
    <cellStyle name="SAPBEXaggData 3 3 4 3 6" xfId="21691" xr:uid="{56308924-9FD9-41F4-8259-E01C40A72ABE}"/>
    <cellStyle name="SAPBEXaggData 3 3 4 3 6 2" xfId="21692" xr:uid="{F1983DF3-910D-45C5-A964-97CB8411AA41}"/>
    <cellStyle name="SAPBEXaggData 3 3 4 3 7" xfId="21693" xr:uid="{B80BCED4-072F-4185-9DA6-8BDA65FCAE32}"/>
    <cellStyle name="SAPBEXaggData 3 3 4 4" xfId="21694" xr:uid="{84FA578A-F994-44F0-9E76-75C334863276}"/>
    <cellStyle name="SAPBEXaggData 3 3 4 4 2" xfId="21695" xr:uid="{E4606C1B-C1BE-45C0-A1FF-E85EB58E267A}"/>
    <cellStyle name="SAPBEXaggData 3 3 4 5" xfId="21696" xr:uid="{1F9F4F5B-9257-400B-B56D-055C6A7396F2}"/>
    <cellStyle name="SAPBEXaggData 3 3 4 5 2" xfId="21697" xr:uid="{9E21DC02-6A5E-444B-BB8D-828A5E2EE18B}"/>
    <cellStyle name="SAPBEXaggData 3 3 4 6" xfId="21698" xr:uid="{D70AD820-4E98-46B0-AAE6-9492AC3DCB90}"/>
    <cellStyle name="SAPBEXaggData 3 3 4 6 2" xfId="21699" xr:uid="{F7A3EA0D-8936-4017-9197-B8346CAE640D}"/>
    <cellStyle name="SAPBEXaggData 3 3 4 7" xfId="21700" xr:uid="{393860C5-2AB5-4A46-AEB7-BA5A72076EEB}"/>
    <cellStyle name="SAPBEXaggData 3 3 4 7 2" xfId="21701" xr:uid="{99B5FE41-F27B-4E20-8177-A7B8F3FAC397}"/>
    <cellStyle name="SAPBEXaggData 3 3 4 8" xfId="21702" xr:uid="{C05C8373-C3CA-4E29-86A1-B7F6C0CF9015}"/>
    <cellStyle name="SAPBEXaggData 3 3 4 8 2" xfId="21703" xr:uid="{9E194FAC-FB8E-434E-8F17-4721E393CCC0}"/>
    <cellStyle name="SAPBEXaggData 3 3 4 9" xfId="21704" xr:uid="{7027B594-7D7D-48E3-AD90-4A1DF24474B5}"/>
    <cellStyle name="SAPBEXaggData 3 3 4 9 2" xfId="21705" xr:uid="{7AFA1E6C-93EA-42F8-AE98-7E6863434FC5}"/>
    <cellStyle name="SAPBEXaggData 3 3 5" xfId="21706" xr:uid="{4385A973-A273-4584-BD4D-FFF3010F8C90}"/>
    <cellStyle name="SAPBEXaggData 3 3 5 2" xfId="21707" xr:uid="{5C0E2D20-CF13-4EE1-A15E-3CDD81DC7113}"/>
    <cellStyle name="SAPBEXaggData 3 3 6" xfId="21708" xr:uid="{675F3C14-F28C-4B98-A94C-72DAC147E7A9}"/>
    <cellStyle name="SAPBEXaggData 3 3 6 2" xfId="21709" xr:uid="{B0F34A3C-2FE2-435D-8867-CEC3114DDEFF}"/>
    <cellStyle name="SAPBEXaggData 3 3 7" xfId="21710" xr:uid="{1FB0C9FC-C980-4D17-A060-7384E0870867}"/>
    <cellStyle name="SAPBEXaggData 3 3 8" xfId="21711" xr:uid="{61FF362C-B0AC-467B-A6A5-F309F13E6C88}"/>
    <cellStyle name="SAPBEXaggData 3 4" xfId="21712" xr:uid="{C2C981DE-DF61-4824-87BD-15F9854DAFA5}"/>
    <cellStyle name="SAPBEXaggData 3 4 10" xfId="21713" xr:uid="{C05F78C6-56F7-45ED-8368-431E2DE1923D}"/>
    <cellStyle name="SAPBEXaggData 3 4 2" xfId="21714" xr:uid="{056DF639-95C8-4FFA-AC02-A8AF02574496}"/>
    <cellStyle name="SAPBEXaggData 3 4 2 10" xfId="21715" xr:uid="{9B90BEB3-A8AE-4B6D-AE6C-1D14D639953E}"/>
    <cellStyle name="SAPBEXaggData 3 4 2 2" xfId="21716" xr:uid="{097D5937-F72B-40C6-8302-5E42B2447082}"/>
    <cellStyle name="SAPBEXaggData 3 4 2 2 2" xfId="21717" xr:uid="{912C98ED-0F14-4B0D-BCE3-BE16993382DB}"/>
    <cellStyle name="SAPBEXaggData 3 4 2 2 2 2" xfId="21718" xr:uid="{CED367C1-C43B-45CE-BFBA-C5BB97A03B08}"/>
    <cellStyle name="SAPBEXaggData 3 4 2 2 3" xfId="21719" xr:uid="{D4D75549-0C60-4072-914A-11C30D0A177B}"/>
    <cellStyle name="SAPBEXaggData 3 4 2 2 3 2" xfId="21720" xr:uid="{769EA07F-ADC9-40D7-A4D1-1630A77FF562}"/>
    <cellStyle name="SAPBEXaggData 3 4 2 2 4" xfId="21721" xr:uid="{2A12A0D8-91B1-4D6F-90C8-E2B161C749F0}"/>
    <cellStyle name="SAPBEXaggData 3 4 2 2 4 2" xfId="21722" xr:uid="{FA68BD1D-2F7E-4283-9850-2C8D0C099D8E}"/>
    <cellStyle name="SAPBEXaggData 3 4 2 2 5" xfId="21723" xr:uid="{D2C15C08-B2E2-4351-A7B5-28254DD84D88}"/>
    <cellStyle name="SAPBEXaggData 3 4 2 2 5 2" xfId="21724" xr:uid="{1CA5CC51-F4B0-4FFE-8BFD-74367C9BAF3A}"/>
    <cellStyle name="SAPBEXaggData 3 4 2 2 6" xfId="21725" xr:uid="{5C2AD760-5081-42AB-9245-C784AABB4B82}"/>
    <cellStyle name="SAPBEXaggData 3 4 2 2 6 2" xfId="21726" xr:uid="{2F7EA68C-9083-40D4-9482-6687B9D86BF0}"/>
    <cellStyle name="SAPBEXaggData 3 4 2 2 7" xfId="21727" xr:uid="{CB7BA77F-43B5-4B94-8002-248E46E975E5}"/>
    <cellStyle name="SAPBEXaggData 3 4 2 2 7 2" xfId="21728" xr:uid="{5ACB78DE-6FB4-401A-BC0E-FF966FFDF3DB}"/>
    <cellStyle name="SAPBEXaggData 3 4 2 2 8" xfId="21729" xr:uid="{8D790B45-A36D-4364-BD0B-6A5BF36C479B}"/>
    <cellStyle name="SAPBEXaggData 3 4 2 3" xfId="21730" xr:uid="{DB171C81-1AAE-4336-A0C5-32F68BE336B3}"/>
    <cellStyle name="SAPBEXaggData 3 4 2 3 2" xfId="21731" xr:uid="{C9941813-22EB-49B7-A9C7-5C04ED95ACD2}"/>
    <cellStyle name="SAPBEXaggData 3 4 2 4" xfId="21732" xr:uid="{5601E32F-7A3A-4218-9DCE-E7159B286D25}"/>
    <cellStyle name="SAPBEXaggData 3 4 2 4 2" xfId="21733" xr:uid="{AED074AA-07F1-410F-B999-1CC90CF5AEDF}"/>
    <cellStyle name="SAPBEXaggData 3 4 2 5" xfId="21734" xr:uid="{FD52E5D2-3AD4-47AB-852A-D959A4EE7037}"/>
    <cellStyle name="SAPBEXaggData 3 4 2 5 2" xfId="21735" xr:uid="{7F0C0D1D-DF33-49BF-85CA-0191C527D008}"/>
    <cellStyle name="SAPBEXaggData 3 4 2 6" xfId="21736" xr:uid="{D3CEA513-5A60-4C07-A3DB-91C5F3264195}"/>
    <cellStyle name="SAPBEXaggData 3 4 2 6 2" xfId="21737" xr:uid="{E3764EF4-DCCC-4FDB-8C3D-8EEF06E93B29}"/>
    <cellStyle name="SAPBEXaggData 3 4 2 7" xfId="21738" xr:uid="{11BA0BA6-1169-4E04-B070-A792F795698B}"/>
    <cellStyle name="SAPBEXaggData 3 4 2 7 2" xfId="21739" xr:uid="{AD0F85CB-96D0-4FD7-941F-43FBADC70F8C}"/>
    <cellStyle name="SAPBEXaggData 3 4 2 8" xfId="21740" xr:uid="{5E43F488-3D37-42DE-9F4F-27D4ADD70BD1}"/>
    <cellStyle name="SAPBEXaggData 3 4 2 8 2" xfId="21741" xr:uid="{6503C73E-092C-4694-8633-168E802B10D8}"/>
    <cellStyle name="SAPBEXaggData 3 4 2 9" xfId="21742" xr:uid="{DC6344F5-5848-4CED-AB3E-527CC2D13E24}"/>
    <cellStyle name="SAPBEXaggData 3 4 3" xfId="21743" xr:uid="{152BE7BE-8820-4157-B84E-A5FD854C3AFB}"/>
    <cellStyle name="SAPBEXaggData 3 4 3 2" xfId="21744" xr:uid="{42D66F00-1B93-4DB2-AF31-E0732EA1043E}"/>
    <cellStyle name="SAPBEXaggData 3 4 3 2 2" xfId="21745" xr:uid="{BF5F820D-D045-4245-B77C-9C9F1E4EC8BE}"/>
    <cellStyle name="SAPBEXaggData 3 4 3 3" xfId="21746" xr:uid="{54F595B0-39F1-4959-B6B8-A5B7829C901F}"/>
    <cellStyle name="SAPBEXaggData 3 4 3 3 2" xfId="21747" xr:uid="{CEDC9C9E-3DFA-4778-A536-9DE749DB9068}"/>
    <cellStyle name="SAPBEXaggData 3 4 3 4" xfId="21748" xr:uid="{B1CB82E7-C10D-4A41-A71C-A4819AA2DEB4}"/>
    <cellStyle name="SAPBEXaggData 3 4 3 4 2" xfId="21749" xr:uid="{970CA4FE-B5FB-4E70-A6C6-D92222AB2DF5}"/>
    <cellStyle name="SAPBEXaggData 3 4 3 5" xfId="21750" xr:uid="{FEBC565D-1941-40C9-85E2-8BF98F473A16}"/>
    <cellStyle name="SAPBEXaggData 3 4 3 5 2" xfId="21751" xr:uid="{2FDC689B-A543-4E01-8FD5-8D612970997A}"/>
    <cellStyle name="SAPBEXaggData 3 4 3 6" xfId="21752" xr:uid="{DD86A7ED-8180-4F16-8DC2-97C21C5D6D60}"/>
    <cellStyle name="SAPBEXaggData 3 4 3 6 2" xfId="21753" xr:uid="{CE52EB86-28F6-4ACB-A59E-811AFC3A243B}"/>
    <cellStyle name="SAPBEXaggData 3 4 3 7" xfId="21754" xr:uid="{D68C3B78-13E6-4E25-9EEF-D2104E2EF82B}"/>
    <cellStyle name="SAPBEXaggData 3 4 3 7 2" xfId="21755" xr:uid="{5890D419-2369-48AB-AB03-1F5E84778DA4}"/>
    <cellStyle name="SAPBEXaggData 3 4 3 8" xfId="21756" xr:uid="{7FA41F18-EAB0-4E42-9702-B8A92A230FE4}"/>
    <cellStyle name="SAPBEXaggData 3 4 3 9" xfId="21757" xr:uid="{80AF126F-0C30-437B-9B44-EF32479E780C}"/>
    <cellStyle name="SAPBEXaggData 3 4 4" xfId="21758" xr:uid="{8C5D2D71-1B4C-466E-A22F-BBEDEB180AB9}"/>
    <cellStyle name="SAPBEXaggData 3 4 4 2" xfId="21759" xr:uid="{5A77865E-6F73-4301-9C54-2ADB6129BBE4}"/>
    <cellStyle name="SAPBEXaggData 3 4 5" xfId="21760" xr:uid="{E3F1D64E-9B10-4621-A64D-D9C4846DF067}"/>
    <cellStyle name="SAPBEXaggData 3 4 5 2" xfId="21761" xr:uid="{B158924A-074A-42AF-B7B8-6745A85F8443}"/>
    <cellStyle name="SAPBEXaggData 3 4 6" xfId="21762" xr:uid="{A5E56A17-9E25-4FC0-AABA-7E8082B4997F}"/>
    <cellStyle name="SAPBEXaggData 3 4 6 2" xfId="21763" xr:uid="{CB3D5074-EA7A-44E2-9D74-D7EF7AB2D32A}"/>
    <cellStyle name="SAPBEXaggData 3 4 7" xfId="21764" xr:uid="{4CEE3429-53EE-46E8-BB12-8C290909F780}"/>
    <cellStyle name="SAPBEXaggData 3 4 7 2" xfId="21765" xr:uid="{1AB13F08-8C36-4168-BDA5-F5A67614FE77}"/>
    <cellStyle name="SAPBEXaggData 3 4 8" xfId="21766" xr:uid="{E62CE066-D505-4779-B6BC-C34D6C52FA1C}"/>
    <cellStyle name="SAPBEXaggData 3 4 8 2" xfId="21767" xr:uid="{C82AE7FE-31E1-4B7E-AC2E-7310D1974158}"/>
    <cellStyle name="SAPBEXaggData 3 4 9" xfId="21768" xr:uid="{3E5E4ACD-C4B8-4DAF-8C31-19D5A1768144}"/>
    <cellStyle name="SAPBEXaggData 3 5" xfId="21769" xr:uid="{4F2279D7-877E-4A87-8EFF-EEE6B7B6375F}"/>
    <cellStyle name="SAPBEXaggData 3 6" xfId="21770" xr:uid="{E22A758A-E367-411F-9753-77ADE9AAF1BD}"/>
    <cellStyle name="SAPBEXaggData 4" xfId="21771" xr:uid="{D7677ED9-7866-41B2-88A7-E7F49BD3431F}"/>
    <cellStyle name="SAPBEXaggData 4 2" xfId="21772" xr:uid="{AF37A876-3934-49AB-80F2-CD234E709588}"/>
    <cellStyle name="SAPBEXaggData 4 2 10" xfId="21773" xr:uid="{0BDAD972-828B-4059-8F56-D7047737F712}"/>
    <cellStyle name="SAPBEXaggData 4 2 2" xfId="21774" xr:uid="{7FC0C27F-2CB2-4DD5-926F-AB7581816539}"/>
    <cellStyle name="SAPBEXaggData 4 2 2 10" xfId="21775" xr:uid="{1C02A9F0-7A21-4D2B-8727-DAEBE84847EC}"/>
    <cellStyle name="SAPBEXaggData 4 2 2 2" xfId="21776" xr:uid="{127DB7E7-13BB-442F-B808-87FCCA782AF2}"/>
    <cellStyle name="SAPBEXaggData 4 2 2 2 2" xfId="21777" xr:uid="{787246D9-A6EC-4D9C-AB6C-D1A844C885EC}"/>
    <cellStyle name="SAPBEXaggData 4 2 2 2 2 2" xfId="21778" xr:uid="{18C377BE-6BF7-4D00-954F-A21B7826106C}"/>
    <cellStyle name="SAPBEXaggData 4 2 2 2 3" xfId="21779" xr:uid="{68944023-B1AD-4141-94EE-388DAC8E35D7}"/>
    <cellStyle name="SAPBEXaggData 4 2 2 2 3 2" xfId="21780" xr:uid="{3364F6E6-FB4C-4101-9ACD-D43179224081}"/>
    <cellStyle name="SAPBEXaggData 4 2 2 2 4" xfId="21781" xr:uid="{C8ECD702-D76C-4B9B-82E4-5F7A9699A667}"/>
    <cellStyle name="SAPBEXaggData 4 2 2 2 4 2" xfId="21782" xr:uid="{CB75EA7A-87A2-4810-98D1-F7B31D1B221E}"/>
    <cellStyle name="SAPBEXaggData 4 2 2 2 5" xfId="21783" xr:uid="{8CFCA534-8963-49AB-9A0E-A6223FEA535B}"/>
    <cellStyle name="SAPBEXaggData 4 2 2 2 5 2" xfId="21784" xr:uid="{CF37B587-B1C1-432D-91E0-98199668A6A6}"/>
    <cellStyle name="SAPBEXaggData 4 2 2 2 6" xfId="21785" xr:uid="{D44EFF7C-8517-4160-974E-8893FD95D451}"/>
    <cellStyle name="SAPBEXaggData 4 2 2 2 6 2" xfId="21786" xr:uid="{DE43236E-FEC4-44FD-A1A9-877DD66B3EC0}"/>
    <cellStyle name="SAPBEXaggData 4 2 2 2 7" xfId="21787" xr:uid="{03E18092-DE76-40B0-A01B-9AC8A1FB4E6F}"/>
    <cellStyle name="SAPBEXaggData 4 2 2 2 7 2" xfId="21788" xr:uid="{13DB2774-E21D-44A1-A9F2-85E24E2C8925}"/>
    <cellStyle name="SAPBEXaggData 4 2 2 2 8" xfId="21789" xr:uid="{443BD3C2-8B38-49AB-99BC-AD1B5A479EC5}"/>
    <cellStyle name="SAPBEXaggData 4 2 2 3" xfId="21790" xr:uid="{3067B9C8-6C0E-4087-80B8-27E834B1808F}"/>
    <cellStyle name="SAPBEXaggData 4 2 2 3 2" xfId="21791" xr:uid="{76C1C3C1-DC1D-440A-A250-5292451C94EA}"/>
    <cellStyle name="SAPBEXaggData 4 2 2 4" xfId="21792" xr:uid="{68CDAD56-F95B-48CF-8218-91B3BC550466}"/>
    <cellStyle name="SAPBEXaggData 4 2 2 4 2" xfId="21793" xr:uid="{04224A9B-4B80-4332-AA71-DC1AF8D4F7E8}"/>
    <cellStyle name="SAPBEXaggData 4 2 2 5" xfId="21794" xr:uid="{1EA3ABCB-0BB6-456B-BFB0-39D999C84A09}"/>
    <cellStyle name="SAPBEXaggData 4 2 2 5 2" xfId="21795" xr:uid="{83D0325A-C64B-4483-98AB-8328DD1EA5CE}"/>
    <cellStyle name="SAPBEXaggData 4 2 2 6" xfId="21796" xr:uid="{682A27CA-AD60-4155-9F27-0749C52E3561}"/>
    <cellStyle name="SAPBEXaggData 4 2 2 6 2" xfId="21797" xr:uid="{8EABB208-6420-4759-8DA2-3B9012A6CA5D}"/>
    <cellStyle name="SAPBEXaggData 4 2 2 7" xfId="21798" xr:uid="{8E428588-9439-4D83-9F9E-EC192E52A8CC}"/>
    <cellStyle name="SAPBEXaggData 4 2 2 7 2" xfId="21799" xr:uid="{38E32E93-9586-4423-99DD-20869C95C6FB}"/>
    <cellStyle name="SAPBEXaggData 4 2 2 8" xfId="21800" xr:uid="{78832919-749C-418C-BDB3-D6AF7A0BEA25}"/>
    <cellStyle name="SAPBEXaggData 4 2 2 8 2" xfId="21801" xr:uid="{3CB1A5AF-FC4D-42EA-B1FE-8AAA905F680B}"/>
    <cellStyle name="SAPBEXaggData 4 2 2 9" xfId="21802" xr:uid="{2BE0464B-85FA-4BF7-A269-103D789E18A6}"/>
    <cellStyle name="SAPBEXaggData 4 2 3" xfId="21803" xr:uid="{3BFFC861-9BF5-47D3-87CF-F45957F92DE3}"/>
    <cellStyle name="SAPBEXaggData 4 2 3 2" xfId="21804" xr:uid="{324EE186-CA54-456A-A5A5-E03D69629640}"/>
    <cellStyle name="SAPBEXaggData 4 2 3 2 2" xfId="21805" xr:uid="{0CC516D8-678B-40B1-B52B-D21C6A324282}"/>
    <cellStyle name="SAPBEXaggData 4 2 3 3" xfId="21806" xr:uid="{E19F7984-95F3-4E28-AD90-0EADC937D4D9}"/>
    <cellStyle name="SAPBEXaggData 4 2 3 3 2" xfId="21807" xr:uid="{8FE7D875-4604-42DD-A086-8C7FEFBB6AE4}"/>
    <cellStyle name="SAPBEXaggData 4 2 3 4" xfId="21808" xr:uid="{E494D47A-B720-424D-92A4-3858D43AC4A7}"/>
    <cellStyle name="SAPBEXaggData 4 2 3 4 2" xfId="21809" xr:uid="{564E35A5-8CF8-4C67-B6FF-64A11B24D056}"/>
    <cellStyle name="SAPBEXaggData 4 2 3 5" xfId="21810" xr:uid="{4F9ECA2C-B9BE-43E3-8170-E276A8849856}"/>
    <cellStyle name="SAPBEXaggData 4 2 3 5 2" xfId="21811" xr:uid="{732AB014-188E-43AD-B2F2-2D030402A8B4}"/>
    <cellStyle name="SAPBEXaggData 4 2 3 6" xfId="21812" xr:uid="{233929C6-45CC-482F-B9F0-F488FBCF7A33}"/>
    <cellStyle name="SAPBEXaggData 4 2 3 6 2" xfId="21813" xr:uid="{47F8FCDE-607C-4161-B573-E52ACBF17795}"/>
    <cellStyle name="SAPBEXaggData 4 2 3 7" xfId="21814" xr:uid="{6F69EC20-E969-4C2B-B9FB-45A41A4160CC}"/>
    <cellStyle name="SAPBEXaggData 4 2 3 7 2" xfId="21815" xr:uid="{9FA59D1F-0B62-4C0A-8229-A9D21767D472}"/>
    <cellStyle name="SAPBEXaggData 4 2 3 8" xfId="21816" xr:uid="{660A8C86-E72C-469B-8106-39E6F82A7869}"/>
    <cellStyle name="SAPBEXaggData 4 2 3 9" xfId="21817" xr:uid="{8A9E2B86-074B-4A2A-808A-52E074D160BC}"/>
    <cellStyle name="SAPBEXaggData 4 2 4" xfId="21818" xr:uid="{557C0F14-613B-4878-867E-1251594F7F34}"/>
    <cellStyle name="SAPBEXaggData 4 2 4 2" xfId="21819" xr:uid="{AB664AA0-D5C3-4207-B8AD-FB014A8CB34E}"/>
    <cellStyle name="SAPBEXaggData 4 2 5" xfId="21820" xr:uid="{BA0575F1-64FB-4B4E-91AF-A3A167D33A1D}"/>
    <cellStyle name="SAPBEXaggData 4 2 5 2" xfId="21821" xr:uid="{6145A345-86F6-4E91-98F9-DAAF24106268}"/>
    <cellStyle name="SAPBEXaggData 4 2 6" xfId="21822" xr:uid="{68087A9A-DDD7-4D2C-8F30-95E5FBDB6E9A}"/>
    <cellStyle name="SAPBEXaggData 4 2 6 2" xfId="21823" xr:uid="{9FFECA6F-AF6B-4597-AB72-10D05AA61432}"/>
    <cellStyle name="SAPBEXaggData 4 2 7" xfId="21824" xr:uid="{BA3A4754-46A7-41FD-A333-123D63DFBDA5}"/>
    <cellStyle name="SAPBEXaggData 4 2 7 2" xfId="21825" xr:uid="{FF185752-CE33-430A-B99D-A6DE139CF08A}"/>
    <cellStyle name="SAPBEXaggData 4 2 8" xfId="21826" xr:uid="{102EAD85-734F-4455-B092-5CE8CBCEF3B6}"/>
    <cellStyle name="SAPBEXaggData 4 2 8 2" xfId="21827" xr:uid="{F33C78F1-9297-44C6-99D9-34BE56C1BA44}"/>
    <cellStyle name="SAPBEXaggData 4 2 9" xfId="21828" xr:uid="{B8E58F1C-68A2-474F-ADBE-F14830FBFEC7}"/>
    <cellStyle name="SAPBEXaggData 4 3" xfId="21829" xr:uid="{774A82B8-0296-4972-8497-940C729ECE26}"/>
    <cellStyle name="SAPBEXaggData 4 3 2" xfId="21830" xr:uid="{6F2AF99D-57A8-4A15-AD99-2343B3D18FD9}"/>
    <cellStyle name="SAPBEXaggData 4 3 2 10" xfId="21831" xr:uid="{149FB2A6-8901-44D8-B02A-63C41A674113}"/>
    <cellStyle name="SAPBEXaggData 4 3 2 2" xfId="21832" xr:uid="{E570C320-4C22-4B84-A27E-78B97DFA5AFF}"/>
    <cellStyle name="SAPBEXaggData 4 3 2 2 2" xfId="21833" xr:uid="{0F8DA49B-1BC3-4B28-B079-2F9F322D80B8}"/>
    <cellStyle name="SAPBEXaggData 4 3 2 2 2 2" xfId="21834" xr:uid="{D1007E0E-2276-4C64-90DF-B2F976A9D03B}"/>
    <cellStyle name="SAPBEXaggData 4 3 2 2 3" xfId="21835" xr:uid="{916F438F-08CE-4940-8F6D-37030DFA3B81}"/>
    <cellStyle name="SAPBEXaggData 4 3 2 2 3 2" xfId="21836" xr:uid="{F33B0EC2-CEE8-40E8-BC3F-53E77CFF4FD3}"/>
    <cellStyle name="SAPBEXaggData 4 3 2 2 4" xfId="21837" xr:uid="{1616C558-C671-4E66-ACAE-351ED3D2B091}"/>
    <cellStyle name="SAPBEXaggData 4 3 2 2 4 2" xfId="21838" xr:uid="{C2C8FA6A-7CC6-47F9-B3E7-A543B740CA20}"/>
    <cellStyle name="SAPBEXaggData 4 3 2 2 5" xfId="21839" xr:uid="{4C87F0B9-C595-4DE6-A839-9913B8DCA63B}"/>
    <cellStyle name="SAPBEXaggData 4 3 2 2 5 2" xfId="21840" xr:uid="{C9B81F4D-AC44-4CA8-8AEA-189D94BCDF29}"/>
    <cellStyle name="SAPBEXaggData 4 3 2 2 6" xfId="21841" xr:uid="{557A3CA6-3ADA-4081-AAAE-8A6A5D7A4A45}"/>
    <cellStyle name="SAPBEXaggData 4 3 2 2 6 2" xfId="21842" xr:uid="{F46ED3B9-C624-4324-B7FD-3DE31AB3EA4D}"/>
    <cellStyle name="SAPBEXaggData 4 3 2 2 7" xfId="21843" xr:uid="{0602227E-323A-4700-84EC-A8C11E2E94AD}"/>
    <cellStyle name="SAPBEXaggData 4 3 2 3" xfId="21844" xr:uid="{7BF12A96-F817-49F8-BB52-CAE2ED285D2C}"/>
    <cellStyle name="SAPBEXaggData 4 3 2 3 2" xfId="21845" xr:uid="{7BB2CE93-C396-4D7F-A833-F0DD5F55D6C2}"/>
    <cellStyle name="SAPBEXaggData 4 3 2 3 2 2" xfId="21846" xr:uid="{54DB5C11-9184-4B6C-8FE7-2BE632396CEA}"/>
    <cellStyle name="SAPBEXaggData 4 3 2 3 3" xfId="21847" xr:uid="{72647223-D10D-4D1A-B044-1BF1E9AC47A7}"/>
    <cellStyle name="SAPBEXaggData 4 3 2 3 3 2" xfId="21848" xr:uid="{A2B0A7DA-A04D-4B50-B2FD-5CBC6AA8DBDE}"/>
    <cellStyle name="SAPBEXaggData 4 3 2 3 4" xfId="21849" xr:uid="{C56A576F-6C2D-468F-8743-CF62C532E444}"/>
    <cellStyle name="SAPBEXaggData 4 3 2 3 4 2" xfId="21850" xr:uid="{E8C0FC84-39CF-4318-AF4C-E7FDC34F41A1}"/>
    <cellStyle name="SAPBEXaggData 4 3 2 3 5" xfId="21851" xr:uid="{08FE832C-7D95-41F9-B788-69A8B459D737}"/>
    <cellStyle name="SAPBEXaggData 4 3 2 3 5 2" xfId="21852" xr:uid="{971BDD26-483A-4915-9E83-BBE6CE492F69}"/>
    <cellStyle name="SAPBEXaggData 4 3 2 3 6" xfId="21853" xr:uid="{58B712D6-D027-46DB-A4BA-845DBA04E04A}"/>
    <cellStyle name="SAPBEXaggData 4 3 2 3 6 2" xfId="21854" xr:uid="{712AC94E-7C63-45D1-BA9D-06409DF64C53}"/>
    <cellStyle name="SAPBEXaggData 4 3 2 3 7" xfId="21855" xr:uid="{FE08E8DA-5DE9-4900-8204-09EE39FC661B}"/>
    <cellStyle name="SAPBEXaggData 4 3 2 4" xfId="21856" xr:uid="{851E8A73-5A98-4ACF-A12D-FB32A2852496}"/>
    <cellStyle name="SAPBEXaggData 4 3 2 4 2" xfId="21857" xr:uid="{E3F32D24-0EE5-4FD3-AE56-06ABB08FAD3D}"/>
    <cellStyle name="SAPBEXaggData 4 3 2 5" xfId="21858" xr:uid="{D94FF8C7-438C-4216-8CED-66C0EDB65034}"/>
    <cellStyle name="SAPBEXaggData 4 3 2 5 2" xfId="21859" xr:uid="{63BE901D-58D5-445F-9FE0-6764EB097605}"/>
    <cellStyle name="SAPBEXaggData 4 3 2 6" xfId="21860" xr:uid="{A86B1FAE-B4E1-428D-AFC2-E05A207FCCC4}"/>
    <cellStyle name="SAPBEXaggData 4 3 2 6 2" xfId="21861" xr:uid="{E9CA3247-4617-4241-AFF8-9C352910D028}"/>
    <cellStyle name="SAPBEXaggData 4 3 2 7" xfId="21862" xr:uid="{2F958F72-040B-46D2-8434-3EB654924399}"/>
    <cellStyle name="SAPBEXaggData 4 3 2 7 2" xfId="21863" xr:uid="{410DEED1-1976-4D58-9EA8-EC3856D465D0}"/>
    <cellStyle name="SAPBEXaggData 4 3 2 8" xfId="21864" xr:uid="{5AB236E0-278A-438A-9C0A-11EE402C9B1C}"/>
    <cellStyle name="SAPBEXaggData 4 3 2 8 2" xfId="21865" xr:uid="{92893BBD-C43F-4669-BBB2-9FE42A5AC042}"/>
    <cellStyle name="SAPBEXaggData 4 3 2 9" xfId="21866" xr:uid="{2D84BEE7-F32E-4C9D-BDC8-8021EC7982A8}"/>
    <cellStyle name="SAPBEXaggData 4 3 2 9 2" xfId="21867" xr:uid="{351F9324-F87B-422A-9A01-CDCDB2958A9E}"/>
    <cellStyle name="SAPBEXaggData 4 3 3" xfId="21868" xr:uid="{19059BD6-9162-445D-BF03-ABBC273DED55}"/>
    <cellStyle name="SAPBEXaggData 4 3 3 2" xfId="21869" xr:uid="{3872B8A2-FB58-4196-BC83-0C8589B6274B}"/>
    <cellStyle name="SAPBEXaggData 4 3 4" xfId="21870" xr:uid="{BF75A947-C286-43B8-9A1B-EE9F5836A53F}"/>
    <cellStyle name="SAPBEXaggData 4 3 4 2" xfId="21871" xr:uid="{ECA0A39E-DDAE-4848-86D0-2443285E048D}"/>
    <cellStyle name="SAPBEXaggData 4 3 5" xfId="21872" xr:uid="{94ED6F39-F220-4C31-B024-8358F15A57D8}"/>
    <cellStyle name="SAPBEXaggData 4 4" xfId="21873" xr:uid="{37724FEF-1E76-459C-824B-5C6B87B77A26}"/>
    <cellStyle name="SAPBEXaggData 4 4 10" xfId="21874" xr:uid="{929FD517-8B2D-4341-B9ED-71A15CF2487A}"/>
    <cellStyle name="SAPBEXaggData 4 4 2" xfId="21875" xr:uid="{95791E0A-E5CC-49F2-B8F5-47BE833ABB25}"/>
    <cellStyle name="SAPBEXaggData 4 4 2 2" xfId="21876" xr:uid="{9E0F00C9-C7B5-45AF-8F76-EA1C65FBBB67}"/>
    <cellStyle name="SAPBEXaggData 4 4 2 2 2" xfId="21877" xr:uid="{780865FC-5455-43EF-A87A-8C54C07612AC}"/>
    <cellStyle name="SAPBEXaggData 4 4 2 3" xfId="21878" xr:uid="{48B8955D-F14B-42AD-8CF7-86389B4558BA}"/>
    <cellStyle name="SAPBEXaggData 4 4 2 3 2" xfId="21879" xr:uid="{A04125C2-C93F-4B36-B632-F318E0DC6C78}"/>
    <cellStyle name="SAPBEXaggData 4 4 2 4" xfId="21880" xr:uid="{C96169BA-AF89-4874-9A3E-7AC9653B5A36}"/>
    <cellStyle name="SAPBEXaggData 4 4 2 4 2" xfId="21881" xr:uid="{AE410358-487B-4AA8-9E06-67DB98CFDBC4}"/>
    <cellStyle name="SAPBEXaggData 4 4 2 5" xfId="21882" xr:uid="{3ED523B1-964C-4BD6-8E4A-514C8A681C17}"/>
    <cellStyle name="SAPBEXaggData 4 4 2 5 2" xfId="21883" xr:uid="{4553E774-9031-4893-80DE-98BF1F372DF5}"/>
    <cellStyle name="SAPBEXaggData 4 4 2 6" xfId="21884" xr:uid="{0ABB4CFD-50A2-4C7F-B9B4-F218E3B4B0D2}"/>
    <cellStyle name="SAPBEXaggData 4 4 2 6 2" xfId="21885" xr:uid="{399F8C61-5F13-4C1C-9CFE-A42B3B14150B}"/>
    <cellStyle name="SAPBEXaggData 4 4 2 7" xfId="21886" xr:uid="{9CEBF4C4-B2D9-4121-B64A-2733BEE6890D}"/>
    <cellStyle name="SAPBEXaggData 4 4 3" xfId="21887" xr:uid="{C0AD0D61-3F8C-46FF-940C-8F95188C225F}"/>
    <cellStyle name="SAPBEXaggData 4 4 3 2" xfId="21888" xr:uid="{8B835E53-3A3B-4EAA-A15D-3664CFDDE902}"/>
    <cellStyle name="SAPBEXaggData 4 4 3 2 2" xfId="21889" xr:uid="{D6A6AAD0-FE34-4179-AD9E-3EF7E4BFE4A6}"/>
    <cellStyle name="SAPBEXaggData 4 4 3 3" xfId="21890" xr:uid="{AB0C90E7-0340-4D45-B9B1-E7EE66A6D53E}"/>
    <cellStyle name="SAPBEXaggData 4 4 3 3 2" xfId="21891" xr:uid="{62001FF0-D75B-464E-88DA-8A78D412786D}"/>
    <cellStyle name="SAPBEXaggData 4 4 3 4" xfId="21892" xr:uid="{8EB8B467-DC8B-4333-96AD-9AA5FC90470D}"/>
    <cellStyle name="SAPBEXaggData 4 4 3 4 2" xfId="21893" xr:uid="{EF871674-0C12-443D-95F9-24BA6AC8699C}"/>
    <cellStyle name="SAPBEXaggData 4 4 3 5" xfId="21894" xr:uid="{2F096DBA-FC59-4050-ABE3-7BDB468D3CE1}"/>
    <cellStyle name="SAPBEXaggData 4 4 3 5 2" xfId="21895" xr:uid="{6E36A9BB-A083-4EFE-AFCA-36AA8D9B4A33}"/>
    <cellStyle name="SAPBEXaggData 4 4 3 6" xfId="21896" xr:uid="{3F2B99F6-10A4-42D9-ACA2-93D968A2CC28}"/>
    <cellStyle name="SAPBEXaggData 4 4 3 6 2" xfId="21897" xr:uid="{6111D18D-927F-454A-A70E-01831A1CD4A7}"/>
    <cellStyle name="SAPBEXaggData 4 4 3 7" xfId="21898" xr:uid="{0EB8C3E1-FFED-44D6-BE66-E74AC822196F}"/>
    <cellStyle name="SAPBEXaggData 4 4 4" xfId="21899" xr:uid="{D51E4609-90A6-41FC-B674-45B5FFC2A8AE}"/>
    <cellStyle name="SAPBEXaggData 4 4 4 2" xfId="21900" xr:uid="{4655FC87-3B55-4CA1-AF00-B94859684531}"/>
    <cellStyle name="SAPBEXaggData 4 4 5" xfId="21901" xr:uid="{50667F8C-3E66-48C6-ACA6-D92665774FA1}"/>
    <cellStyle name="SAPBEXaggData 4 4 5 2" xfId="21902" xr:uid="{30624722-F40E-43AE-A8EB-06218CE4AB76}"/>
    <cellStyle name="SAPBEXaggData 4 4 6" xfId="21903" xr:uid="{FC6EDC50-7F8D-4CF0-8824-FF08D34280F0}"/>
    <cellStyle name="SAPBEXaggData 4 4 6 2" xfId="21904" xr:uid="{332E6319-C61E-4D4B-9913-22E83B2C03B0}"/>
    <cellStyle name="SAPBEXaggData 4 4 7" xfId="21905" xr:uid="{0FE19662-63FC-4201-8AE3-831A073F0291}"/>
    <cellStyle name="SAPBEXaggData 4 4 7 2" xfId="21906" xr:uid="{7067C2E3-2766-4558-B39E-7F75E231D5FB}"/>
    <cellStyle name="SAPBEXaggData 4 4 8" xfId="21907" xr:uid="{C92B29B9-5C5C-4E2A-AEFF-77C59213BC23}"/>
    <cellStyle name="SAPBEXaggData 4 4 8 2" xfId="21908" xr:uid="{C98E819C-5036-4570-81EB-5639F675A21F}"/>
    <cellStyle name="SAPBEXaggData 4 4 9" xfId="21909" xr:uid="{2464736B-AB3A-452D-B1AA-191EA8752D61}"/>
    <cellStyle name="SAPBEXaggData 4 4 9 2" xfId="21910" xr:uid="{10A4B171-B93C-4BB8-B36A-49E537279A9F}"/>
    <cellStyle name="SAPBEXaggData 4 5" xfId="21911" xr:uid="{0193969E-0861-41B3-8121-D6E1A02E6303}"/>
    <cellStyle name="SAPBEXaggData 4 5 2" xfId="21912" xr:uid="{BE099DE9-4176-46BE-993F-FF5FD639DE16}"/>
    <cellStyle name="SAPBEXaggData 4 6" xfId="21913" xr:uid="{A9EFA59C-A548-4CB0-AF0D-D3C030E9EA92}"/>
    <cellStyle name="SAPBEXaggData 4 6 2" xfId="21914" xr:uid="{D1103ACF-48AC-4EBB-BE0E-B25BD64535BC}"/>
    <cellStyle name="SAPBEXaggData 4 7" xfId="21915" xr:uid="{286B93C1-A7DD-4D83-8863-A206B432C982}"/>
    <cellStyle name="SAPBEXaggData 4 8" xfId="21916" xr:uid="{811DACEE-397C-4DB9-A31E-CA426B812BB0}"/>
    <cellStyle name="SAPBEXaggData 5" xfId="21917" xr:uid="{38DEEFC0-2E26-4859-A0AC-82F910E36FA4}"/>
    <cellStyle name="SAPBEXaggData 5 2" xfId="21918" xr:uid="{405EC740-9DB8-499F-A74F-114F3EE0B2A2}"/>
    <cellStyle name="SAPBEXaggData 5 2 10" xfId="21919" xr:uid="{4C93E344-B3A5-4589-9E99-E2CDD3CAFFE1}"/>
    <cellStyle name="SAPBEXaggData 5 2 2" xfId="21920" xr:uid="{8F17DCD2-DA5F-48E5-9715-4323628C7C14}"/>
    <cellStyle name="SAPBEXaggData 5 2 2 10" xfId="21921" xr:uid="{D2380F2A-89BA-4518-A9F2-8B50134BB008}"/>
    <cellStyle name="SAPBEXaggData 5 2 2 2" xfId="21922" xr:uid="{E6D9F1D5-1C2D-4D8F-9E4E-F5F5B0C3F796}"/>
    <cellStyle name="SAPBEXaggData 5 2 2 2 2" xfId="21923" xr:uid="{8F0A6937-62CE-4D29-8CD1-66F0DAB9239B}"/>
    <cellStyle name="SAPBEXaggData 5 2 2 2 2 2" xfId="21924" xr:uid="{F183FEF6-00C8-448E-B747-E9658C8B365B}"/>
    <cellStyle name="SAPBEXaggData 5 2 2 2 3" xfId="21925" xr:uid="{67D847DE-5A7B-430A-83F1-7E253CD83277}"/>
    <cellStyle name="SAPBEXaggData 5 2 2 2 3 2" xfId="21926" xr:uid="{3A612D3F-4E0C-467A-84B3-7DF3F9DD7E52}"/>
    <cellStyle name="SAPBEXaggData 5 2 2 2 4" xfId="21927" xr:uid="{2D98C89C-A1A2-4080-A3EB-ABAD1DA81EAE}"/>
    <cellStyle name="SAPBEXaggData 5 2 2 2 4 2" xfId="21928" xr:uid="{F68DC3AA-ECD8-484B-B252-57B2B331F70D}"/>
    <cellStyle name="SAPBEXaggData 5 2 2 2 5" xfId="21929" xr:uid="{1938B83F-D369-44A6-8A21-3A05C3B48466}"/>
    <cellStyle name="SAPBEXaggData 5 2 2 2 5 2" xfId="21930" xr:uid="{844EB1ED-00BC-44E0-BB05-C5C77953938B}"/>
    <cellStyle name="SAPBEXaggData 5 2 2 2 6" xfId="21931" xr:uid="{961103D8-BB3F-4B23-A4D9-B7FC29403982}"/>
    <cellStyle name="SAPBEXaggData 5 2 2 2 6 2" xfId="21932" xr:uid="{69EBDD73-F3BA-4DDB-9133-47FDA0308BB2}"/>
    <cellStyle name="SAPBEXaggData 5 2 2 2 7" xfId="21933" xr:uid="{2C0E0157-8638-43C3-B4B3-C55D8BEF98AA}"/>
    <cellStyle name="SAPBEXaggData 5 2 2 2 7 2" xfId="21934" xr:uid="{91270345-EC13-4950-A863-37DAB387B0D7}"/>
    <cellStyle name="SAPBEXaggData 5 2 2 2 8" xfId="21935" xr:uid="{060E043E-E230-443B-B336-E1082458418E}"/>
    <cellStyle name="SAPBEXaggData 5 2 2 3" xfId="21936" xr:uid="{1DD122B8-C038-4855-9782-68BA3018A889}"/>
    <cellStyle name="SAPBEXaggData 5 2 2 3 2" xfId="21937" xr:uid="{4D99EB96-D7BD-403D-B919-545EB5825C30}"/>
    <cellStyle name="SAPBEXaggData 5 2 2 4" xfId="21938" xr:uid="{CE9AA352-DDFB-43EF-B8F9-AC775D09C956}"/>
    <cellStyle name="SAPBEXaggData 5 2 2 4 2" xfId="21939" xr:uid="{3315A69D-319B-4ED1-9881-AFC228E3BADA}"/>
    <cellStyle name="SAPBEXaggData 5 2 2 5" xfId="21940" xr:uid="{36DE05D2-30BC-4EA6-8563-AE81DD7E09EF}"/>
    <cellStyle name="SAPBEXaggData 5 2 2 5 2" xfId="21941" xr:uid="{68D0483B-F0C4-4987-A962-4058F577AB92}"/>
    <cellStyle name="SAPBEXaggData 5 2 2 6" xfId="21942" xr:uid="{6D0CF492-5F5E-4653-A94E-EC80F0761A74}"/>
    <cellStyle name="SAPBEXaggData 5 2 2 6 2" xfId="21943" xr:uid="{738D66C8-8EF5-458C-B764-FB36B39BDA08}"/>
    <cellStyle name="SAPBEXaggData 5 2 2 7" xfId="21944" xr:uid="{0016053B-364D-40DD-948F-2619A44CE99A}"/>
    <cellStyle name="SAPBEXaggData 5 2 2 7 2" xfId="21945" xr:uid="{1639E45D-74F1-4D85-AEAC-B351C7465933}"/>
    <cellStyle name="SAPBEXaggData 5 2 2 8" xfId="21946" xr:uid="{650C9EA3-0139-465A-8318-068F8B50DFB5}"/>
    <cellStyle name="SAPBEXaggData 5 2 2 8 2" xfId="21947" xr:uid="{3C0CDE7B-87AA-4754-9BD5-E1CAC9267739}"/>
    <cellStyle name="SAPBEXaggData 5 2 2 9" xfId="21948" xr:uid="{5FEC5942-7661-4851-B405-4DC1A98172E4}"/>
    <cellStyle name="SAPBEXaggData 5 2 3" xfId="21949" xr:uid="{0FE0FB7A-C218-4CC3-A2A9-978011A94588}"/>
    <cellStyle name="SAPBEXaggData 5 2 3 2" xfId="21950" xr:uid="{6FEDF1F5-08F5-4F2C-8D6F-62149B2B7AD5}"/>
    <cellStyle name="SAPBEXaggData 5 2 3 2 2" xfId="21951" xr:uid="{AFE1C031-B93E-4002-AE92-F92D5A7D831E}"/>
    <cellStyle name="SAPBEXaggData 5 2 3 3" xfId="21952" xr:uid="{C9320B00-1640-4A48-8EDD-D6592F625E23}"/>
    <cellStyle name="SAPBEXaggData 5 2 3 3 2" xfId="21953" xr:uid="{24B26FD7-4B56-4394-BFF6-AB7025240310}"/>
    <cellStyle name="SAPBEXaggData 5 2 3 4" xfId="21954" xr:uid="{B76DC399-DE75-4840-B066-5DF698B357E2}"/>
    <cellStyle name="SAPBEXaggData 5 2 3 4 2" xfId="21955" xr:uid="{88EE5A41-16F3-446E-A03B-1F223F5E6D48}"/>
    <cellStyle name="SAPBEXaggData 5 2 3 5" xfId="21956" xr:uid="{63C15945-8939-4143-9754-0366420CB131}"/>
    <cellStyle name="SAPBEXaggData 5 2 3 5 2" xfId="21957" xr:uid="{37AC47A5-D68F-426E-9D99-8B63E2603175}"/>
    <cellStyle name="SAPBEXaggData 5 2 3 6" xfId="21958" xr:uid="{A63BCF80-4DE5-454E-9019-8CF351CDC061}"/>
    <cellStyle name="SAPBEXaggData 5 2 3 6 2" xfId="21959" xr:uid="{61841D2F-2DDF-43C9-948C-470D1DB3A9DA}"/>
    <cellStyle name="SAPBEXaggData 5 2 3 7" xfId="21960" xr:uid="{04100835-1455-47F8-A973-B252203DB3EB}"/>
    <cellStyle name="SAPBEXaggData 5 2 3 7 2" xfId="21961" xr:uid="{0E4C4C3B-D05E-4ED6-9875-776F3117E9DE}"/>
    <cellStyle name="SAPBEXaggData 5 2 3 8" xfId="21962" xr:uid="{22BE7B62-87B4-431B-95D7-8DA24F1EF8EA}"/>
    <cellStyle name="SAPBEXaggData 5 2 3 9" xfId="21963" xr:uid="{EDC2338D-9769-4665-A678-2CFF0C044436}"/>
    <cellStyle name="SAPBEXaggData 5 2 4" xfId="21964" xr:uid="{9A21BC0B-9350-4212-88FC-CB5FD74C6240}"/>
    <cellStyle name="SAPBEXaggData 5 2 4 2" xfId="21965" xr:uid="{61AFEFAA-7B63-40D3-9742-64AFF0D54AFF}"/>
    <cellStyle name="SAPBEXaggData 5 2 5" xfId="21966" xr:uid="{CF085453-8D71-4445-9900-A343C71C916E}"/>
    <cellStyle name="SAPBEXaggData 5 2 5 2" xfId="21967" xr:uid="{02654DD4-0AEE-49D7-8C00-B1753A5D16BF}"/>
    <cellStyle name="SAPBEXaggData 5 2 6" xfId="21968" xr:uid="{7700476E-2B46-4184-8055-55217AFCC243}"/>
    <cellStyle name="SAPBEXaggData 5 2 6 2" xfId="21969" xr:uid="{C64CF98F-67B0-4C94-A628-2C8249D67452}"/>
    <cellStyle name="SAPBEXaggData 5 2 7" xfId="21970" xr:uid="{BB03A230-7D3E-427F-9207-35EBEB8B198E}"/>
    <cellStyle name="SAPBEXaggData 5 2 7 2" xfId="21971" xr:uid="{9D8804D1-51A9-4610-88BB-615483A6C338}"/>
    <cellStyle name="SAPBEXaggData 5 2 8" xfId="21972" xr:uid="{97D369EF-3803-441E-AF45-6B664C68F6F5}"/>
    <cellStyle name="SAPBEXaggData 5 2 8 2" xfId="21973" xr:uid="{3AE4E577-2506-40B6-B826-EEDCC7F602A0}"/>
    <cellStyle name="SAPBEXaggData 5 2 9" xfId="21974" xr:uid="{A935B3FE-657D-45DB-BA41-3FABBC6DBD0E}"/>
    <cellStyle name="SAPBEXaggData 5 3" xfId="21975" xr:uid="{3DC03C15-0810-4E7C-807E-5FEF41840F1D}"/>
    <cellStyle name="SAPBEXaggData 5 3 2" xfId="21976" xr:uid="{4ADA67DA-72EE-44C4-8B7F-807CFFF5B780}"/>
    <cellStyle name="SAPBEXaggData 5 3 2 10" xfId="21977" xr:uid="{9227644B-B9D4-42D8-9EBD-2AFBB26969EB}"/>
    <cellStyle name="SAPBEXaggData 5 3 2 2" xfId="21978" xr:uid="{96F8C6FA-C3C9-491E-AB7B-353D219E301F}"/>
    <cellStyle name="SAPBEXaggData 5 3 2 2 2" xfId="21979" xr:uid="{16C1D8A4-C522-4A5B-B269-B691F01848A5}"/>
    <cellStyle name="SAPBEXaggData 5 3 2 2 2 2" xfId="21980" xr:uid="{6B739044-B379-43B0-8DA2-6C19412ACAD9}"/>
    <cellStyle name="SAPBEXaggData 5 3 2 2 3" xfId="21981" xr:uid="{2CE2AA42-9F64-41F2-8203-203417E9DE71}"/>
    <cellStyle name="SAPBEXaggData 5 3 2 2 3 2" xfId="21982" xr:uid="{CEA8617A-39D2-4447-B0CD-B8C2B57D92A0}"/>
    <cellStyle name="SAPBEXaggData 5 3 2 2 4" xfId="21983" xr:uid="{B067E41E-708C-4468-90ED-48FE0673BDB3}"/>
    <cellStyle name="SAPBEXaggData 5 3 2 2 4 2" xfId="21984" xr:uid="{2BEDB15D-7547-4B60-BF38-0C949895A54A}"/>
    <cellStyle name="SAPBEXaggData 5 3 2 2 5" xfId="21985" xr:uid="{B8373F11-818A-454A-99F3-E2D08095ECB4}"/>
    <cellStyle name="SAPBEXaggData 5 3 2 2 5 2" xfId="21986" xr:uid="{85F73AE7-0BBD-43BE-841A-5BA790FAAF51}"/>
    <cellStyle name="SAPBEXaggData 5 3 2 2 6" xfId="21987" xr:uid="{E21B9BFD-D836-451A-BC12-899040D4069D}"/>
    <cellStyle name="SAPBEXaggData 5 3 2 2 6 2" xfId="21988" xr:uid="{D1B5E866-B3A5-4B15-87BF-A3C1D5AB86F3}"/>
    <cellStyle name="SAPBEXaggData 5 3 2 2 7" xfId="21989" xr:uid="{BA76E2CE-29E4-4E19-8DC4-C0707CDECFE4}"/>
    <cellStyle name="SAPBEXaggData 5 3 2 3" xfId="21990" xr:uid="{E3EAAC69-CDB4-4D55-B78C-042D1D94DD6D}"/>
    <cellStyle name="SAPBEXaggData 5 3 2 3 2" xfId="21991" xr:uid="{38150D54-DC98-4D51-8371-231EF1378AB0}"/>
    <cellStyle name="SAPBEXaggData 5 3 2 3 2 2" xfId="21992" xr:uid="{4AD4372C-3D9D-42C8-8E34-46645123D45F}"/>
    <cellStyle name="SAPBEXaggData 5 3 2 3 3" xfId="21993" xr:uid="{DC43276D-5EF9-4494-95F2-49BD6862A1BB}"/>
    <cellStyle name="SAPBEXaggData 5 3 2 3 3 2" xfId="21994" xr:uid="{5D6B7466-81AF-41ED-86BA-10470866F01C}"/>
    <cellStyle name="SAPBEXaggData 5 3 2 3 4" xfId="21995" xr:uid="{C89A5360-2997-4B84-82CD-841F3F2BB39E}"/>
    <cellStyle name="SAPBEXaggData 5 3 2 3 4 2" xfId="21996" xr:uid="{EC6A1D8D-49EA-4B4D-A37F-0992D81C0F53}"/>
    <cellStyle name="SAPBEXaggData 5 3 2 3 5" xfId="21997" xr:uid="{8297CC0C-3C7C-4720-A06B-E43251EE6EC9}"/>
    <cellStyle name="SAPBEXaggData 5 3 2 3 5 2" xfId="21998" xr:uid="{A78F80EB-C4E6-4CAA-8A79-DC0A3438C48F}"/>
    <cellStyle name="SAPBEXaggData 5 3 2 3 6" xfId="21999" xr:uid="{52AE3495-E997-41FC-AD8F-2E12EF4929E7}"/>
    <cellStyle name="SAPBEXaggData 5 3 2 3 6 2" xfId="22000" xr:uid="{A783E0AB-2CF8-4F68-A77D-2DC4421E7996}"/>
    <cellStyle name="SAPBEXaggData 5 3 2 3 7" xfId="22001" xr:uid="{2723EEE4-1825-4BBA-9A16-33B95FAB130A}"/>
    <cellStyle name="SAPBEXaggData 5 3 2 4" xfId="22002" xr:uid="{E280AC85-12B0-44C9-9072-20F888EC37EA}"/>
    <cellStyle name="SAPBEXaggData 5 3 2 4 2" xfId="22003" xr:uid="{F1B4DC7C-E7CE-45CC-91C2-16F570181A7E}"/>
    <cellStyle name="SAPBEXaggData 5 3 2 5" xfId="22004" xr:uid="{599E3923-3924-4CCA-8C6B-F23F0158250A}"/>
    <cellStyle name="SAPBEXaggData 5 3 2 5 2" xfId="22005" xr:uid="{5CA3BCD7-B42A-427A-A576-A2E0F1648E70}"/>
    <cellStyle name="SAPBEXaggData 5 3 2 6" xfId="22006" xr:uid="{78D6912A-0B1F-4D19-8EC2-8DC17F087DB3}"/>
    <cellStyle name="SAPBEXaggData 5 3 2 6 2" xfId="22007" xr:uid="{513D3B83-211C-4CBB-8E5C-EB6BECFE6967}"/>
    <cellStyle name="SAPBEXaggData 5 3 2 7" xfId="22008" xr:uid="{B19FF78A-02A9-4AD7-BA08-BF64BCA56B53}"/>
    <cellStyle name="SAPBEXaggData 5 3 2 7 2" xfId="22009" xr:uid="{36CE9839-1211-43F3-A0C9-5A1277E2C911}"/>
    <cellStyle name="SAPBEXaggData 5 3 2 8" xfId="22010" xr:uid="{B631FAB1-E02D-4634-84D4-129C7E2B8C5E}"/>
    <cellStyle name="SAPBEXaggData 5 3 2 8 2" xfId="22011" xr:uid="{2BA56527-F958-486D-B371-9A37F1B22947}"/>
    <cellStyle name="SAPBEXaggData 5 3 2 9" xfId="22012" xr:uid="{FC4FF266-489F-4C4F-A8F8-A92A4261D07A}"/>
    <cellStyle name="SAPBEXaggData 5 3 2 9 2" xfId="22013" xr:uid="{F6BC09CB-53DB-49C7-A162-59516A407DF9}"/>
    <cellStyle name="SAPBEXaggData 5 3 3" xfId="22014" xr:uid="{04A2CCD0-0589-4105-9C06-51A23D939E08}"/>
    <cellStyle name="SAPBEXaggData 5 3 3 2" xfId="22015" xr:uid="{C93B9171-C965-499A-8AD0-763F504A747D}"/>
    <cellStyle name="SAPBEXaggData 5 3 4" xfId="22016" xr:uid="{30D9B80A-6DE7-4449-AD3A-80EE168CB1D4}"/>
    <cellStyle name="SAPBEXaggData 5 3 4 2" xfId="22017" xr:uid="{6E3F41E5-272B-488F-9B8B-A44326CA51C6}"/>
    <cellStyle name="SAPBEXaggData 5 3 5" xfId="22018" xr:uid="{472F8025-C368-4BDF-BEB8-F6D03ED677E0}"/>
    <cellStyle name="SAPBEXaggData 5 4" xfId="22019" xr:uid="{929183E6-03ED-45B5-8BAC-EAB0F3132CBF}"/>
    <cellStyle name="SAPBEXaggData 5 4 10" xfId="22020" xr:uid="{AAE29E67-CC27-49EB-BCF4-BCACCE71926D}"/>
    <cellStyle name="SAPBEXaggData 5 4 2" xfId="22021" xr:uid="{274EFA84-EE2B-45E7-9619-486E7C4C7FBE}"/>
    <cellStyle name="SAPBEXaggData 5 4 2 2" xfId="22022" xr:uid="{ABA23B33-7074-45E5-AC90-25AD49354102}"/>
    <cellStyle name="SAPBEXaggData 5 4 2 2 2" xfId="22023" xr:uid="{D30B58F6-5AA6-4924-AAA8-B6DF7BAB4AFA}"/>
    <cellStyle name="SAPBEXaggData 5 4 2 3" xfId="22024" xr:uid="{41336A71-2C7C-4D4B-9643-DABC1661EE1B}"/>
    <cellStyle name="SAPBEXaggData 5 4 2 3 2" xfId="22025" xr:uid="{C0AC9310-373A-463B-8376-60F502417428}"/>
    <cellStyle name="SAPBEXaggData 5 4 2 4" xfId="22026" xr:uid="{8E1369F5-AA5F-4F80-BB91-8DB81A8402DB}"/>
    <cellStyle name="SAPBEXaggData 5 4 2 4 2" xfId="22027" xr:uid="{1EFE21A2-638A-4115-9328-452C9BA8F7A1}"/>
    <cellStyle name="SAPBEXaggData 5 4 2 5" xfId="22028" xr:uid="{C9461AC9-1671-4D58-8436-979F309FD1C0}"/>
    <cellStyle name="SAPBEXaggData 5 4 2 5 2" xfId="22029" xr:uid="{C419FDA3-8B2B-4986-8AC3-CF15AD45993C}"/>
    <cellStyle name="SAPBEXaggData 5 4 2 6" xfId="22030" xr:uid="{69701BA5-3044-4921-9870-8932744077A3}"/>
    <cellStyle name="SAPBEXaggData 5 4 2 6 2" xfId="22031" xr:uid="{1D046AB8-D429-4222-A916-DE24A6B7AED0}"/>
    <cellStyle name="SAPBEXaggData 5 4 2 7" xfId="22032" xr:uid="{FD1F9E72-3F27-4F33-8D30-799EE025EF8E}"/>
    <cellStyle name="SAPBEXaggData 5 4 3" xfId="22033" xr:uid="{DD7E4A42-4577-4525-84D8-3693169F5758}"/>
    <cellStyle name="SAPBEXaggData 5 4 3 2" xfId="22034" xr:uid="{C85E4C6C-5CFF-4527-A5B1-2DA91D714321}"/>
    <cellStyle name="SAPBEXaggData 5 4 3 2 2" xfId="22035" xr:uid="{DED28B85-8F1F-47AB-8EBC-7841C46DF999}"/>
    <cellStyle name="SAPBEXaggData 5 4 3 3" xfId="22036" xr:uid="{37C8E9E9-595A-4EE9-A442-8098CC4FBFD0}"/>
    <cellStyle name="SAPBEXaggData 5 4 3 3 2" xfId="22037" xr:uid="{FA5AC054-8E73-45B1-9760-33239D19B4D8}"/>
    <cellStyle name="SAPBEXaggData 5 4 3 4" xfId="22038" xr:uid="{99D253EF-1E00-4A09-B0AC-AAA8504C205A}"/>
    <cellStyle name="SAPBEXaggData 5 4 3 4 2" xfId="22039" xr:uid="{FA426870-B863-43F5-B926-C64AB938AC08}"/>
    <cellStyle name="SAPBEXaggData 5 4 3 5" xfId="22040" xr:uid="{A3496A9C-1BC9-413F-A0F4-ECC53B724D4F}"/>
    <cellStyle name="SAPBEXaggData 5 4 3 5 2" xfId="22041" xr:uid="{7A02CACF-6105-448D-AAFD-CC64C2003042}"/>
    <cellStyle name="SAPBEXaggData 5 4 3 6" xfId="22042" xr:uid="{FAC4F411-9911-4A89-8F3F-FFB45A71B865}"/>
    <cellStyle name="SAPBEXaggData 5 4 3 6 2" xfId="22043" xr:uid="{4F9786CD-4205-4153-BE2E-B34D24149000}"/>
    <cellStyle name="SAPBEXaggData 5 4 3 7" xfId="22044" xr:uid="{76133F3E-45B4-489B-951D-BE504F352095}"/>
    <cellStyle name="SAPBEXaggData 5 4 4" xfId="22045" xr:uid="{A97FB145-DB27-4E5F-8885-E5622E40BCE6}"/>
    <cellStyle name="SAPBEXaggData 5 4 4 2" xfId="22046" xr:uid="{2DD9C380-37BF-4139-82A7-7FA21211347E}"/>
    <cellStyle name="SAPBEXaggData 5 4 5" xfId="22047" xr:uid="{6CA3FF13-8A79-4BF3-B808-9617EEB0379E}"/>
    <cellStyle name="SAPBEXaggData 5 4 5 2" xfId="22048" xr:uid="{28E36DDA-ACE7-4D57-8447-4AD6BDFD9436}"/>
    <cellStyle name="SAPBEXaggData 5 4 6" xfId="22049" xr:uid="{DA3ABF04-25C9-4BCB-AA53-77647D529785}"/>
    <cellStyle name="SAPBEXaggData 5 4 6 2" xfId="22050" xr:uid="{3CA69971-1461-4E72-9A1A-CD9F75004A36}"/>
    <cellStyle name="SAPBEXaggData 5 4 7" xfId="22051" xr:uid="{57808E4D-052D-49DB-AAF1-01A8B17378F6}"/>
    <cellStyle name="SAPBEXaggData 5 4 7 2" xfId="22052" xr:uid="{2970011D-AAC6-40BC-B094-D3C819776F49}"/>
    <cellStyle name="SAPBEXaggData 5 4 8" xfId="22053" xr:uid="{6B54FBBA-EAA6-433F-8F31-BB400C78EA23}"/>
    <cellStyle name="SAPBEXaggData 5 4 8 2" xfId="22054" xr:uid="{E47A633D-69CF-48D8-A9C4-9205CE5FEA86}"/>
    <cellStyle name="SAPBEXaggData 5 4 9" xfId="22055" xr:uid="{9450E439-57D7-41DD-95C2-76E2920AA241}"/>
    <cellStyle name="SAPBEXaggData 5 4 9 2" xfId="22056" xr:uid="{01BAAA4A-01DF-4BB6-B737-46971806BB17}"/>
    <cellStyle name="SAPBEXaggData 5 5" xfId="22057" xr:uid="{843B98F8-C57C-491E-87B5-30D0BD68F6EB}"/>
    <cellStyle name="SAPBEXaggData 5 5 2" xfId="22058" xr:uid="{F2ACD9C5-C742-4EFA-A819-82F64F79CC5A}"/>
    <cellStyle name="SAPBEXaggData 5 6" xfId="22059" xr:uid="{BE0D5CE0-8318-42AD-8A88-C64CFE9AF614}"/>
    <cellStyle name="SAPBEXaggData 5 6 2" xfId="22060" xr:uid="{6515F141-A719-4D5D-A803-1FC32A9D9286}"/>
    <cellStyle name="SAPBEXaggData 5 7" xfId="22061" xr:uid="{DD1E656A-ED67-4D95-ADBC-7E67A9672CE4}"/>
    <cellStyle name="SAPBEXaggData 5 8" xfId="22062" xr:uid="{2C792675-BA06-4926-811C-D039F1097251}"/>
    <cellStyle name="SAPBEXaggData 6" xfId="22063" xr:uid="{3063D1C7-618D-4EFC-8C21-B881278347EB}"/>
    <cellStyle name="SAPBEXaggData 6 10" xfId="22064" xr:uid="{D6A972EC-6BA8-41C5-BB66-233AC2C054B0}"/>
    <cellStyle name="SAPBEXaggData 6 2" xfId="22065" xr:uid="{EF4D6172-57BE-44B1-AA04-8CA87B42DBAE}"/>
    <cellStyle name="SAPBEXaggData 6 2 10" xfId="22066" xr:uid="{80A80A6E-9C92-40C1-9F55-60624E7D3D37}"/>
    <cellStyle name="SAPBEXaggData 6 2 2" xfId="22067" xr:uid="{8451CEA1-E4A3-43F8-8B79-66C103B8558B}"/>
    <cellStyle name="SAPBEXaggData 6 2 2 2" xfId="22068" xr:uid="{54DB0D98-00AA-41B0-9BD0-9AE70632FBB1}"/>
    <cellStyle name="SAPBEXaggData 6 2 2 2 2" xfId="22069" xr:uid="{2CBF8F55-9C4F-4418-BBAF-FB1137806809}"/>
    <cellStyle name="SAPBEXaggData 6 2 2 3" xfId="22070" xr:uid="{843C8A04-9E96-438B-80B5-F504567FCB4C}"/>
    <cellStyle name="SAPBEXaggData 6 2 2 3 2" xfId="22071" xr:uid="{4880ADD7-6448-4551-8BFB-B1DAFD4D21B7}"/>
    <cellStyle name="SAPBEXaggData 6 2 2 4" xfId="22072" xr:uid="{51A7FBB2-1EDD-4AF6-8003-46C5AD7BA932}"/>
    <cellStyle name="SAPBEXaggData 6 2 2 4 2" xfId="22073" xr:uid="{8733581E-9E8A-4576-9C16-DE7920D0C67A}"/>
    <cellStyle name="SAPBEXaggData 6 2 2 5" xfId="22074" xr:uid="{9340B932-BC3C-4EF8-BE97-609B6CBD4998}"/>
    <cellStyle name="SAPBEXaggData 6 2 2 5 2" xfId="22075" xr:uid="{AF85C60E-C8BB-4D28-B219-1F20B7F81C69}"/>
    <cellStyle name="SAPBEXaggData 6 2 2 6" xfId="22076" xr:uid="{1E2B6E5D-74B8-4344-B93C-51BDB66F09C7}"/>
    <cellStyle name="SAPBEXaggData 6 2 2 6 2" xfId="22077" xr:uid="{4F301A5F-3FE5-4439-9DF9-67DC799FC34E}"/>
    <cellStyle name="SAPBEXaggData 6 2 2 7" xfId="22078" xr:uid="{E7CC6B06-7045-49EA-887A-F011847F0383}"/>
    <cellStyle name="SAPBEXaggData 6 2 2 7 2" xfId="22079" xr:uid="{79796C48-3490-49C8-895C-ED4B3CFD7334}"/>
    <cellStyle name="SAPBEXaggData 6 2 2 8" xfId="22080" xr:uid="{8AA8510C-0F82-40D3-9126-BAC841E423A5}"/>
    <cellStyle name="SAPBEXaggData 6 2 3" xfId="22081" xr:uid="{C63CE478-815F-4438-A92C-95043C8A913C}"/>
    <cellStyle name="SAPBEXaggData 6 2 3 2" xfId="22082" xr:uid="{F2F250F5-B432-4F45-8245-69FF5CE8D18D}"/>
    <cellStyle name="SAPBEXaggData 6 2 4" xfId="22083" xr:uid="{697FCCB8-CF3C-4FF5-B018-D8D45BE0A41D}"/>
    <cellStyle name="SAPBEXaggData 6 2 4 2" xfId="22084" xr:uid="{19873C45-EACA-4493-9C19-3DFBB93BD396}"/>
    <cellStyle name="SAPBEXaggData 6 2 5" xfId="22085" xr:uid="{2D327C85-D414-43C2-875E-1B2E63EF330B}"/>
    <cellStyle name="SAPBEXaggData 6 2 5 2" xfId="22086" xr:uid="{56D5968E-A383-4C27-B6EC-6A2C6C6A5B73}"/>
    <cellStyle name="SAPBEXaggData 6 2 6" xfId="22087" xr:uid="{9A4C2D04-F40D-4890-BBDB-DD394C024F81}"/>
    <cellStyle name="SAPBEXaggData 6 2 6 2" xfId="22088" xr:uid="{3B5F0D6C-6861-4C4F-9650-E119269CBCFD}"/>
    <cellStyle name="SAPBEXaggData 6 2 7" xfId="22089" xr:uid="{38373F6F-6B15-4C4E-9514-3A568E4E7689}"/>
    <cellStyle name="SAPBEXaggData 6 2 7 2" xfId="22090" xr:uid="{35A9D272-4AFA-44BB-A52D-186D3CEB34E6}"/>
    <cellStyle name="SAPBEXaggData 6 2 8" xfId="22091" xr:uid="{500FE470-833E-4B14-BFF1-32CE846BF9EE}"/>
    <cellStyle name="SAPBEXaggData 6 2 8 2" xfId="22092" xr:uid="{17651DBF-27D3-411B-94BA-4B6AC82CF411}"/>
    <cellStyle name="SAPBEXaggData 6 2 9" xfId="22093" xr:uid="{06C1FEFE-3901-4E77-857F-DCCFCAD55279}"/>
    <cellStyle name="SAPBEXaggData 6 3" xfId="22094" xr:uid="{4F2518A3-37B7-4F33-8F26-4D6F93AE9865}"/>
    <cellStyle name="SAPBEXaggData 6 3 2" xfId="22095" xr:uid="{859C38F7-4D81-4B4B-B9B7-1CD75B935F87}"/>
    <cellStyle name="SAPBEXaggData 6 3 2 2" xfId="22096" xr:uid="{70C5491B-3B9C-4FFF-B7D0-EA9DF1A9F296}"/>
    <cellStyle name="SAPBEXaggData 6 3 3" xfId="22097" xr:uid="{7E377ABF-5F9E-4A3B-BA5A-C9EF46DC321E}"/>
    <cellStyle name="SAPBEXaggData 6 3 3 2" xfId="22098" xr:uid="{8F6F9545-61DB-459D-AE6F-2F67A3FC62D2}"/>
    <cellStyle name="SAPBEXaggData 6 3 4" xfId="22099" xr:uid="{C7DCD09C-6DFD-450B-A1A5-640379D69971}"/>
    <cellStyle name="SAPBEXaggData 6 3 4 2" xfId="22100" xr:uid="{8B1A8271-8F08-402D-AE0B-4567C340A7A9}"/>
    <cellStyle name="SAPBEXaggData 6 3 5" xfId="22101" xr:uid="{2B7AAD6B-5960-4D61-9517-9206474F0695}"/>
    <cellStyle name="SAPBEXaggData 6 3 5 2" xfId="22102" xr:uid="{F064BCC8-9C4F-46D4-83EA-C4E9A3C523B1}"/>
    <cellStyle name="SAPBEXaggData 6 3 6" xfId="22103" xr:uid="{C631F536-ED36-4360-9748-19E22A441BB5}"/>
    <cellStyle name="SAPBEXaggData 6 3 6 2" xfId="22104" xr:uid="{190037A9-3FF7-4B3E-94C6-49EA90207080}"/>
    <cellStyle name="SAPBEXaggData 6 3 7" xfId="22105" xr:uid="{E6A41341-7892-4659-B4C1-4E15DFBD4CC9}"/>
    <cellStyle name="SAPBEXaggData 6 3 7 2" xfId="22106" xr:uid="{D5A54EA4-2037-452B-8DB4-75950705D269}"/>
    <cellStyle name="SAPBEXaggData 6 3 8" xfId="22107" xr:uid="{95F4FC17-C3D1-4096-90F4-66747F6273D0}"/>
    <cellStyle name="SAPBEXaggData 6 3 9" xfId="22108" xr:uid="{0D17851B-403C-437D-892F-D87EDC84E86F}"/>
    <cellStyle name="SAPBEXaggData 6 4" xfId="22109" xr:uid="{56EAE2E1-572E-4ABC-A0CE-9C39690EED0C}"/>
    <cellStyle name="SAPBEXaggData 6 4 2" xfId="22110" xr:uid="{864D485B-A123-4DC3-BF1E-8847EE8CCBEE}"/>
    <cellStyle name="SAPBEXaggData 6 5" xfId="22111" xr:uid="{4EF14A47-9D35-48E0-BC0F-D7B5289F7192}"/>
    <cellStyle name="SAPBEXaggData 6 5 2" xfId="22112" xr:uid="{805EE071-EE0A-4E57-BB4E-ADB57E28751B}"/>
    <cellStyle name="SAPBEXaggData 6 6" xfId="22113" xr:uid="{31473DA7-C8A7-4555-B115-9562AD472746}"/>
    <cellStyle name="SAPBEXaggData 6 6 2" xfId="22114" xr:uid="{BDF72E28-0A19-4E4E-880C-59354239713F}"/>
    <cellStyle name="SAPBEXaggData 6 7" xfId="22115" xr:uid="{CDC80A1A-3F6D-45F2-9A7C-1BD14FAFF187}"/>
    <cellStyle name="SAPBEXaggData 6 7 2" xfId="22116" xr:uid="{9EEDF273-7E95-43B2-A009-EAB19CD043E5}"/>
    <cellStyle name="SAPBEXaggData 6 8" xfId="22117" xr:uid="{27C8EFC5-BFEC-4207-BAA4-456608E5D293}"/>
    <cellStyle name="SAPBEXaggData 6 8 2" xfId="22118" xr:uid="{41AD1A03-3DD7-436C-B88A-5F5DBE9D6D46}"/>
    <cellStyle name="SAPBEXaggData 6 9" xfId="22119" xr:uid="{924E0C51-34F8-412E-8C74-2223A8F7756D}"/>
    <cellStyle name="SAPBEXaggData 7" xfId="22120" xr:uid="{4E19BC0B-2839-4A1F-AF2E-4B96D8CC2A34}"/>
    <cellStyle name="SAPBEXaggData 8" xfId="22121" xr:uid="{EBF59236-0EEF-4AAC-9612-258FA0C3E810}"/>
    <cellStyle name="SAPBEXaggDataEmph" xfId="22122" xr:uid="{21ACCA31-CDA7-4753-A67C-CA605503AEC6}"/>
    <cellStyle name="SAPBEXaggDataEmph 2" xfId="22123" xr:uid="{A0F62B67-9BEF-4512-994E-014EAB617731}"/>
    <cellStyle name="SAPBEXaggDataEmph 2 2" xfId="22124" xr:uid="{CCB5C567-4712-4F80-96AD-098B3ED4E5B9}"/>
    <cellStyle name="SAPBEXaggDataEmph 2 2 2" xfId="22125" xr:uid="{0CA9A2C9-A793-40EE-848A-5DB452AAFF11}"/>
    <cellStyle name="SAPBEXaggDataEmph 2 2 2 10" xfId="22126" xr:uid="{34A9FA26-20FC-4C9A-AE27-A1488B0521D6}"/>
    <cellStyle name="SAPBEXaggDataEmph 2 2 2 2" xfId="22127" xr:uid="{58311EC9-6C3A-402F-9544-61784BC7AD67}"/>
    <cellStyle name="SAPBEXaggDataEmph 2 2 2 2 10" xfId="22128" xr:uid="{C6E1527D-A40B-4697-A0F1-926B1C7839EA}"/>
    <cellStyle name="SAPBEXaggDataEmph 2 2 2 2 2" xfId="22129" xr:uid="{C6FC05EB-B31E-4490-B06E-C577D1408B00}"/>
    <cellStyle name="SAPBEXaggDataEmph 2 2 2 2 2 2" xfId="22130" xr:uid="{4ACED445-E3EB-4D15-82C3-E4CFC095A43A}"/>
    <cellStyle name="SAPBEXaggDataEmph 2 2 2 2 2 2 2" xfId="22131" xr:uid="{594D0C6A-398C-4661-98D8-68AC85BCE83C}"/>
    <cellStyle name="SAPBEXaggDataEmph 2 2 2 2 2 3" xfId="22132" xr:uid="{E4BC5C36-CDF7-40D6-BAB1-D32CBF5D3FB6}"/>
    <cellStyle name="SAPBEXaggDataEmph 2 2 2 2 2 3 2" xfId="22133" xr:uid="{52F8365F-9327-490D-A5BF-31C216290609}"/>
    <cellStyle name="SAPBEXaggDataEmph 2 2 2 2 2 4" xfId="22134" xr:uid="{BFC0FF74-72BD-4C19-8CCE-52FC7FEE8C3F}"/>
    <cellStyle name="SAPBEXaggDataEmph 2 2 2 2 2 4 2" xfId="22135" xr:uid="{1553BD53-DC6F-4FA3-AE6E-BE3D1895668C}"/>
    <cellStyle name="SAPBEXaggDataEmph 2 2 2 2 2 5" xfId="22136" xr:uid="{538D98C3-CBC0-4D67-9093-A0349F10E4FF}"/>
    <cellStyle name="SAPBEXaggDataEmph 2 2 2 2 2 5 2" xfId="22137" xr:uid="{44FFC328-E204-4DB5-86AD-9AD969E792D1}"/>
    <cellStyle name="SAPBEXaggDataEmph 2 2 2 2 2 6" xfId="22138" xr:uid="{9F8B1D56-6CC6-4231-B2E3-2725133F9895}"/>
    <cellStyle name="SAPBEXaggDataEmph 2 2 2 2 2 6 2" xfId="22139" xr:uid="{54329116-4331-4808-AF95-6E2D502C8A63}"/>
    <cellStyle name="SAPBEXaggDataEmph 2 2 2 2 2 7" xfId="22140" xr:uid="{400C9B0A-D662-4953-80C6-0151255BA373}"/>
    <cellStyle name="SAPBEXaggDataEmph 2 2 2 2 2 7 2" xfId="22141" xr:uid="{CCD79EE4-EF23-482A-B7CA-225B686FA1AC}"/>
    <cellStyle name="SAPBEXaggDataEmph 2 2 2 2 2 8" xfId="22142" xr:uid="{FBA87173-D854-4F56-8BAB-F5DF6654BE4C}"/>
    <cellStyle name="SAPBEXaggDataEmph 2 2 2 2 3" xfId="22143" xr:uid="{AA718842-AD48-4A12-BD36-2EB74652DCE4}"/>
    <cellStyle name="SAPBEXaggDataEmph 2 2 2 2 3 2" xfId="22144" xr:uid="{56ED3720-ADE2-4723-A976-0E4D74C5E288}"/>
    <cellStyle name="SAPBEXaggDataEmph 2 2 2 2 4" xfId="22145" xr:uid="{E48ED203-15CD-43B0-897A-B42BD8604A66}"/>
    <cellStyle name="SAPBEXaggDataEmph 2 2 2 2 4 2" xfId="22146" xr:uid="{1CA6ED10-791B-44DB-8950-00178100558D}"/>
    <cellStyle name="SAPBEXaggDataEmph 2 2 2 2 5" xfId="22147" xr:uid="{ADC022BC-1448-41D9-BFE1-5593E7D328BB}"/>
    <cellStyle name="SAPBEXaggDataEmph 2 2 2 2 5 2" xfId="22148" xr:uid="{94D62A5E-ECF3-4BD9-A3EC-1B57733F162A}"/>
    <cellStyle name="SAPBEXaggDataEmph 2 2 2 2 6" xfId="22149" xr:uid="{58F3A3B7-9CD8-441C-B8C8-8C1E825086E5}"/>
    <cellStyle name="SAPBEXaggDataEmph 2 2 2 2 6 2" xfId="22150" xr:uid="{7ED50B4E-8475-45D2-87EE-5037E74A3DD7}"/>
    <cellStyle name="SAPBEXaggDataEmph 2 2 2 2 7" xfId="22151" xr:uid="{D08691A5-9C87-46DF-A654-691B28D8AB67}"/>
    <cellStyle name="SAPBEXaggDataEmph 2 2 2 2 7 2" xfId="22152" xr:uid="{5BA3C97F-C654-4BB3-8099-153387071A58}"/>
    <cellStyle name="SAPBEXaggDataEmph 2 2 2 2 8" xfId="22153" xr:uid="{D519BF1F-B713-4233-AD8F-D6FC159826E5}"/>
    <cellStyle name="SAPBEXaggDataEmph 2 2 2 2 8 2" xfId="22154" xr:uid="{0378CC48-732A-4DA9-ADF6-94562C13AB41}"/>
    <cellStyle name="SAPBEXaggDataEmph 2 2 2 2 9" xfId="22155" xr:uid="{A0C11ABE-D9E0-407A-AEDB-CAD23818A135}"/>
    <cellStyle name="SAPBEXaggDataEmph 2 2 2 3" xfId="22156" xr:uid="{452A2795-6F64-4A8B-9CC0-DCB38FD031FC}"/>
    <cellStyle name="SAPBEXaggDataEmph 2 2 2 3 2" xfId="22157" xr:uid="{E2F9FDEB-028C-43FF-89C7-7E45D6DD452C}"/>
    <cellStyle name="SAPBEXaggDataEmph 2 2 2 3 2 2" xfId="22158" xr:uid="{A5DF8033-58AE-4DDD-A840-F20ABEEEBC5F}"/>
    <cellStyle name="SAPBEXaggDataEmph 2 2 2 3 3" xfId="22159" xr:uid="{36927BCB-91AA-4A36-804D-CDE24413ABCD}"/>
    <cellStyle name="SAPBEXaggDataEmph 2 2 2 3 3 2" xfId="22160" xr:uid="{7EDCDCB8-0978-48F1-B465-EEE43C68F135}"/>
    <cellStyle name="SAPBEXaggDataEmph 2 2 2 3 4" xfId="22161" xr:uid="{C99F2E3C-0CFE-45A8-BBA5-5E34FF875FC4}"/>
    <cellStyle name="SAPBEXaggDataEmph 2 2 2 3 4 2" xfId="22162" xr:uid="{5793A04F-EBA9-4290-9840-2686E17150C8}"/>
    <cellStyle name="SAPBEXaggDataEmph 2 2 2 3 5" xfId="22163" xr:uid="{2B302411-4A82-441B-9E33-1949CD914C6B}"/>
    <cellStyle name="SAPBEXaggDataEmph 2 2 2 3 5 2" xfId="22164" xr:uid="{1D6A2AC7-0F7A-4B77-A361-FE03F9073F9F}"/>
    <cellStyle name="SAPBEXaggDataEmph 2 2 2 3 6" xfId="22165" xr:uid="{B87B9DD9-BAD7-4887-AF62-F4245D3B9FA8}"/>
    <cellStyle name="SAPBEXaggDataEmph 2 2 2 3 6 2" xfId="22166" xr:uid="{79539D53-1C10-468E-AB5E-531C7C03E013}"/>
    <cellStyle name="SAPBEXaggDataEmph 2 2 2 3 7" xfId="22167" xr:uid="{BF219739-30D4-446D-8A29-00BE5957373A}"/>
    <cellStyle name="SAPBEXaggDataEmph 2 2 2 3 7 2" xfId="22168" xr:uid="{7272A6BC-1066-436C-9DFB-CBA0BAEA1191}"/>
    <cellStyle name="SAPBEXaggDataEmph 2 2 2 3 8" xfId="22169" xr:uid="{E0E68909-8FDB-404C-BC1E-0D08FF6F9343}"/>
    <cellStyle name="SAPBEXaggDataEmph 2 2 2 3 9" xfId="22170" xr:uid="{011C6E3D-3504-4766-9F47-B53E033D70E3}"/>
    <cellStyle name="SAPBEXaggDataEmph 2 2 2 4" xfId="22171" xr:uid="{D487A81B-897A-46B4-AD42-34CDD6AC6AB4}"/>
    <cellStyle name="SAPBEXaggDataEmph 2 2 2 4 2" xfId="22172" xr:uid="{56DBBA0A-DEFB-4CE9-A1FF-F07F9501B03B}"/>
    <cellStyle name="SAPBEXaggDataEmph 2 2 2 5" xfId="22173" xr:uid="{1CD5302D-6DCC-4EF3-809C-4249670AA10A}"/>
    <cellStyle name="SAPBEXaggDataEmph 2 2 2 5 2" xfId="22174" xr:uid="{384F1099-4BE3-436B-90AE-C70CB18FDAF1}"/>
    <cellStyle name="SAPBEXaggDataEmph 2 2 2 6" xfId="22175" xr:uid="{99889776-E9EC-4A76-911F-AE046EFE11AE}"/>
    <cellStyle name="SAPBEXaggDataEmph 2 2 2 6 2" xfId="22176" xr:uid="{D42CD3C4-07E8-4F46-93B4-10B59455A064}"/>
    <cellStyle name="SAPBEXaggDataEmph 2 2 2 7" xfId="22177" xr:uid="{35F44A3F-2ECE-419D-BA15-9825700D7121}"/>
    <cellStyle name="SAPBEXaggDataEmph 2 2 2 7 2" xfId="22178" xr:uid="{8C6B9E77-4F0F-4B5A-B8D5-5B696F601962}"/>
    <cellStyle name="SAPBEXaggDataEmph 2 2 2 8" xfId="22179" xr:uid="{33D8ADA8-14AD-41CE-A8F9-4396BA57F7B9}"/>
    <cellStyle name="SAPBEXaggDataEmph 2 2 2 8 2" xfId="22180" xr:uid="{60CD76DB-17DD-46DB-84BF-FC761281F982}"/>
    <cellStyle name="SAPBEXaggDataEmph 2 2 2 9" xfId="22181" xr:uid="{40102179-49D1-4001-A123-E8DCB15B5DEA}"/>
    <cellStyle name="SAPBEXaggDataEmph 2 2 3" xfId="22182" xr:uid="{4D0EFA3F-561A-402C-AD37-48B918398D81}"/>
    <cellStyle name="SAPBEXaggDataEmph 2 2 3 2" xfId="22183" xr:uid="{42E60F4A-6B06-46CB-A72A-2CDD370AF36B}"/>
    <cellStyle name="SAPBEXaggDataEmph 2 2 3 2 10" xfId="22184" xr:uid="{B24D3C29-7DDD-43D8-AE1F-84350E15F3EC}"/>
    <cellStyle name="SAPBEXaggDataEmph 2 2 3 2 2" xfId="22185" xr:uid="{5EB6B24F-3035-4FB6-A39C-192EC05BF658}"/>
    <cellStyle name="SAPBEXaggDataEmph 2 2 3 2 2 2" xfId="22186" xr:uid="{E1199334-5571-4DE8-8FB1-59165BB89E62}"/>
    <cellStyle name="SAPBEXaggDataEmph 2 2 3 2 2 2 2" xfId="22187" xr:uid="{FE87821A-D93B-4D86-A225-8731E6CB9FCE}"/>
    <cellStyle name="SAPBEXaggDataEmph 2 2 3 2 2 3" xfId="22188" xr:uid="{019FEE7C-2636-4BDE-BE0F-22DD9B7D52E5}"/>
    <cellStyle name="SAPBEXaggDataEmph 2 2 3 2 2 3 2" xfId="22189" xr:uid="{FA624E4B-A02A-47A7-951E-38CAB3B7C50B}"/>
    <cellStyle name="SAPBEXaggDataEmph 2 2 3 2 2 4" xfId="22190" xr:uid="{78744801-617E-4E82-947F-DE52572038FC}"/>
    <cellStyle name="SAPBEXaggDataEmph 2 2 3 2 2 4 2" xfId="22191" xr:uid="{B31B6267-7141-46E3-BC22-4152D5593CBC}"/>
    <cellStyle name="SAPBEXaggDataEmph 2 2 3 2 2 5" xfId="22192" xr:uid="{E5131F2D-510A-42B3-9204-54E270A14D8C}"/>
    <cellStyle name="SAPBEXaggDataEmph 2 2 3 2 2 5 2" xfId="22193" xr:uid="{2CFB69D2-237D-48E6-948C-5317DCC746B3}"/>
    <cellStyle name="SAPBEXaggDataEmph 2 2 3 2 2 6" xfId="22194" xr:uid="{93A2BDE6-6FB1-4AAF-9212-81C5C6789442}"/>
    <cellStyle name="SAPBEXaggDataEmph 2 2 3 2 2 6 2" xfId="22195" xr:uid="{37036BD6-30F9-40A2-B26C-236693C5AAFD}"/>
    <cellStyle name="SAPBEXaggDataEmph 2 2 3 2 2 7" xfId="22196" xr:uid="{37AEB9A7-ACC7-4709-B7ED-17DD2F2EB93E}"/>
    <cellStyle name="SAPBEXaggDataEmph 2 2 3 2 3" xfId="22197" xr:uid="{FD348A06-F394-42B1-864F-4B46F53C6A91}"/>
    <cellStyle name="SAPBEXaggDataEmph 2 2 3 2 3 2" xfId="22198" xr:uid="{0074054E-49BD-48EA-9CA3-84CF91C78EEA}"/>
    <cellStyle name="SAPBEXaggDataEmph 2 2 3 2 3 2 2" xfId="22199" xr:uid="{182ADAB1-FAF7-4200-A1D5-1528D117F76A}"/>
    <cellStyle name="SAPBEXaggDataEmph 2 2 3 2 3 3" xfId="22200" xr:uid="{F624A09A-C902-4C23-AD84-49641DB53A6B}"/>
    <cellStyle name="SAPBEXaggDataEmph 2 2 3 2 3 3 2" xfId="22201" xr:uid="{87FCDD05-8886-4B7F-9344-C076174D45D6}"/>
    <cellStyle name="SAPBEXaggDataEmph 2 2 3 2 3 4" xfId="22202" xr:uid="{428728FB-B0F1-4C5D-8C28-6BCD55CE85AC}"/>
    <cellStyle name="SAPBEXaggDataEmph 2 2 3 2 3 4 2" xfId="22203" xr:uid="{114F547B-12B6-4690-921A-D56E191C2A96}"/>
    <cellStyle name="SAPBEXaggDataEmph 2 2 3 2 3 5" xfId="22204" xr:uid="{5493987B-5518-43DE-B698-F56D631FC19C}"/>
    <cellStyle name="SAPBEXaggDataEmph 2 2 3 2 3 5 2" xfId="22205" xr:uid="{1E9D3359-28EB-4FD5-A8D5-F2379ABBE954}"/>
    <cellStyle name="SAPBEXaggDataEmph 2 2 3 2 3 6" xfId="22206" xr:uid="{5CA4BFC6-6DE0-4FF1-BA45-346487FE70D3}"/>
    <cellStyle name="SAPBEXaggDataEmph 2 2 3 2 3 6 2" xfId="22207" xr:uid="{D55BFD20-B6E4-4DB1-AF32-6AA12EB83EDF}"/>
    <cellStyle name="SAPBEXaggDataEmph 2 2 3 2 3 7" xfId="22208" xr:uid="{5245ED5D-9232-45B5-A403-9510F514F7B7}"/>
    <cellStyle name="SAPBEXaggDataEmph 2 2 3 2 4" xfId="22209" xr:uid="{AA631291-EF66-4CAB-99A9-8D9776316BA3}"/>
    <cellStyle name="SAPBEXaggDataEmph 2 2 3 2 4 2" xfId="22210" xr:uid="{5F7CEECE-78AA-41AE-8278-2FED7D49A999}"/>
    <cellStyle name="SAPBEXaggDataEmph 2 2 3 2 5" xfId="22211" xr:uid="{FA43A978-C4D0-44A2-B136-60037F32A146}"/>
    <cellStyle name="SAPBEXaggDataEmph 2 2 3 2 5 2" xfId="22212" xr:uid="{ADCF3093-8C12-482D-9626-73BCD42D6532}"/>
    <cellStyle name="SAPBEXaggDataEmph 2 2 3 2 6" xfId="22213" xr:uid="{57CEB11D-98B7-420B-8D92-8F0A74A3C560}"/>
    <cellStyle name="SAPBEXaggDataEmph 2 2 3 2 6 2" xfId="22214" xr:uid="{08F8458A-5D79-4FC4-A370-23EFECB710FB}"/>
    <cellStyle name="SAPBEXaggDataEmph 2 2 3 2 7" xfId="22215" xr:uid="{5967063F-42A9-4311-AB65-CC6D72745786}"/>
    <cellStyle name="SAPBEXaggDataEmph 2 2 3 2 7 2" xfId="22216" xr:uid="{A6190B85-CD0F-4D89-B7C4-6D9CA2AD6EE5}"/>
    <cellStyle name="SAPBEXaggDataEmph 2 2 3 2 8" xfId="22217" xr:uid="{A0D70547-7669-449B-BAAB-ED7DF5B42E79}"/>
    <cellStyle name="SAPBEXaggDataEmph 2 2 3 2 8 2" xfId="22218" xr:uid="{DCA6A19C-E002-4D64-AE29-BDDAB6D04AA5}"/>
    <cellStyle name="SAPBEXaggDataEmph 2 2 3 2 9" xfId="22219" xr:uid="{4A6D5AD5-7812-4905-A395-0DF07EDA7D8C}"/>
    <cellStyle name="SAPBEXaggDataEmph 2 2 3 2 9 2" xfId="22220" xr:uid="{203858A6-E98F-4C9A-BEB2-6FF169930906}"/>
    <cellStyle name="SAPBEXaggDataEmph 2 2 3 3" xfId="22221" xr:uid="{D31093C6-D0CC-4E73-AA71-BFDAFDF2F02F}"/>
    <cellStyle name="SAPBEXaggDataEmph 2 2 3 3 2" xfId="22222" xr:uid="{3C14E1B7-6ACF-4843-B9F5-20CC6BB7FCC3}"/>
    <cellStyle name="SAPBEXaggDataEmph 2 2 3 4" xfId="22223" xr:uid="{9074E4D9-8D71-4E1A-9710-4D7C31E894FA}"/>
    <cellStyle name="SAPBEXaggDataEmph 2 2 3 4 2" xfId="22224" xr:uid="{473667B6-F8CE-44FB-AFBF-925457741D39}"/>
    <cellStyle name="SAPBEXaggDataEmph 2 2 3 5" xfId="22225" xr:uid="{F8A36A0D-10C4-43B6-922A-00CF4BDBEF56}"/>
    <cellStyle name="SAPBEXaggDataEmph 2 2 4" xfId="22226" xr:uid="{79B99DEE-FF24-40EF-BB6F-3722EC1CBEDA}"/>
    <cellStyle name="SAPBEXaggDataEmph 2 2 4 10" xfId="22227" xr:uid="{88AF76C8-24B9-4450-9766-43771F6F4C87}"/>
    <cellStyle name="SAPBEXaggDataEmph 2 2 4 2" xfId="22228" xr:uid="{980471E1-EAF2-4380-B48E-90DC8A3C8DB5}"/>
    <cellStyle name="SAPBEXaggDataEmph 2 2 4 2 2" xfId="22229" xr:uid="{7BE4D4CC-2AE7-4A63-A099-D00DC2135A5E}"/>
    <cellStyle name="SAPBEXaggDataEmph 2 2 4 2 2 2" xfId="22230" xr:uid="{693F29DB-7D41-4442-9614-46DAAA22FB8C}"/>
    <cellStyle name="SAPBEXaggDataEmph 2 2 4 2 3" xfId="22231" xr:uid="{D958081C-566B-4613-8B6A-CF863A80657D}"/>
    <cellStyle name="SAPBEXaggDataEmph 2 2 4 2 3 2" xfId="22232" xr:uid="{70F22E38-AE70-4280-87F5-23065AB31B68}"/>
    <cellStyle name="SAPBEXaggDataEmph 2 2 4 2 4" xfId="22233" xr:uid="{89FA757A-24FF-47B2-A81B-AAC489D16BCC}"/>
    <cellStyle name="SAPBEXaggDataEmph 2 2 4 2 4 2" xfId="22234" xr:uid="{DE2DAE63-F543-4B86-A0D2-1E6765601D63}"/>
    <cellStyle name="SAPBEXaggDataEmph 2 2 4 2 5" xfId="22235" xr:uid="{BE9B3BDD-F48C-426A-A298-CE4FC21EC705}"/>
    <cellStyle name="SAPBEXaggDataEmph 2 2 4 2 5 2" xfId="22236" xr:uid="{4C0D47AE-B09B-446C-93CC-B58994850E0E}"/>
    <cellStyle name="SAPBEXaggDataEmph 2 2 4 2 6" xfId="22237" xr:uid="{32545A49-993B-42F4-AF84-2A6302564C07}"/>
    <cellStyle name="SAPBEXaggDataEmph 2 2 4 2 6 2" xfId="22238" xr:uid="{7BE06C07-2FA0-4DC4-AB2D-A7BE2F10952E}"/>
    <cellStyle name="SAPBEXaggDataEmph 2 2 4 2 7" xfId="22239" xr:uid="{DD13C735-B69F-4655-8022-E6EC7FB22842}"/>
    <cellStyle name="SAPBEXaggDataEmph 2 2 4 3" xfId="22240" xr:uid="{572912F9-AD38-4628-9DFF-D7F1D3C1FB55}"/>
    <cellStyle name="SAPBEXaggDataEmph 2 2 4 3 2" xfId="22241" xr:uid="{3465AB2B-75AF-4D39-8090-BAD7E72CFED0}"/>
    <cellStyle name="SAPBEXaggDataEmph 2 2 4 3 2 2" xfId="22242" xr:uid="{60C48AE9-1FB0-4164-A917-89402C70DFE9}"/>
    <cellStyle name="SAPBEXaggDataEmph 2 2 4 3 3" xfId="22243" xr:uid="{29EC3B44-9F7A-4641-B148-6E4F90AA88C6}"/>
    <cellStyle name="SAPBEXaggDataEmph 2 2 4 3 3 2" xfId="22244" xr:uid="{EFE3EF6C-31A7-4105-837E-1DEDDCBD1742}"/>
    <cellStyle name="SAPBEXaggDataEmph 2 2 4 3 4" xfId="22245" xr:uid="{A7568E6A-7239-4A31-A429-9CC69BDEC826}"/>
    <cellStyle name="SAPBEXaggDataEmph 2 2 4 3 4 2" xfId="22246" xr:uid="{7CFA54C3-2EC3-45DF-A2BA-2DACE938F6FF}"/>
    <cellStyle name="SAPBEXaggDataEmph 2 2 4 3 5" xfId="22247" xr:uid="{1E801B83-0D97-4F7B-A1FC-34A2B1A1C904}"/>
    <cellStyle name="SAPBEXaggDataEmph 2 2 4 3 5 2" xfId="22248" xr:uid="{12A5555C-D1C2-4CB1-9EF0-F3B8666A190B}"/>
    <cellStyle name="SAPBEXaggDataEmph 2 2 4 3 6" xfId="22249" xr:uid="{72B5F404-D7CB-4560-A16B-E1FBD1143437}"/>
    <cellStyle name="SAPBEXaggDataEmph 2 2 4 3 6 2" xfId="22250" xr:uid="{A8DD04F4-6BC7-4A61-A8A2-19936FD2BCA0}"/>
    <cellStyle name="SAPBEXaggDataEmph 2 2 4 3 7" xfId="22251" xr:uid="{BD80E7A2-5720-40FB-B109-6849350D29E2}"/>
    <cellStyle name="SAPBEXaggDataEmph 2 2 4 4" xfId="22252" xr:uid="{F1A4B315-D6C7-4C2B-A50D-484238BFD42D}"/>
    <cellStyle name="SAPBEXaggDataEmph 2 2 4 4 2" xfId="22253" xr:uid="{676E7EE5-DA67-4E1B-A624-A3AB6E1DAA6F}"/>
    <cellStyle name="SAPBEXaggDataEmph 2 2 4 5" xfId="22254" xr:uid="{63034256-179B-4834-9940-7BE19F52DA12}"/>
    <cellStyle name="SAPBEXaggDataEmph 2 2 4 5 2" xfId="22255" xr:uid="{BB74A149-AF7F-499B-88F4-96075AEC7CF3}"/>
    <cellStyle name="SAPBEXaggDataEmph 2 2 4 6" xfId="22256" xr:uid="{96DC2E44-3BC8-45BD-BC6E-F21FCAD28DE0}"/>
    <cellStyle name="SAPBEXaggDataEmph 2 2 4 6 2" xfId="22257" xr:uid="{4F8FDED2-4737-4240-A2B5-BD99FFACC482}"/>
    <cellStyle name="SAPBEXaggDataEmph 2 2 4 7" xfId="22258" xr:uid="{7FA8879B-4870-4EFF-9DB9-54116E97A2B5}"/>
    <cellStyle name="SAPBEXaggDataEmph 2 2 4 7 2" xfId="22259" xr:uid="{F2FBC94A-87A2-459F-A711-29DB13A28E3F}"/>
    <cellStyle name="SAPBEXaggDataEmph 2 2 4 8" xfId="22260" xr:uid="{10B2407B-96A1-4C5B-82A3-3C3FC83C7735}"/>
    <cellStyle name="SAPBEXaggDataEmph 2 2 4 8 2" xfId="22261" xr:uid="{FEB445FB-79CC-4FFF-9BFF-50C03E9852B2}"/>
    <cellStyle name="SAPBEXaggDataEmph 2 2 4 9" xfId="22262" xr:uid="{559FD582-103C-4B9E-87E6-C384202DA59F}"/>
    <cellStyle name="SAPBEXaggDataEmph 2 2 4 9 2" xfId="22263" xr:uid="{F31B62F1-656F-48C7-A2AB-0A94B1AFEEA0}"/>
    <cellStyle name="SAPBEXaggDataEmph 2 2 5" xfId="22264" xr:uid="{C825528E-69E6-4131-BE22-B99D9E870784}"/>
    <cellStyle name="SAPBEXaggDataEmph 2 2 5 2" xfId="22265" xr:uid="{3C131EA3-52BA-43E1-9AA6-898E9FDE11CF}"/>
    <cellStyle name="SAPBEXaggDataEmph 2 2 6" xfId="22266" xr:uid="{46D4B0E0-831F-4591-A74D-AF251221604F}"/>
    <cellStyle name="SAPBEXaggDataEmph 2 2 6 2" xfId="22267" xr:uid="{27E4E83F-CC95-415E-9C0B-3308F774C4DA}"/>
    <cellStyle name="SAPBEXaggDataEmph 2 2 7" xfId="22268" xr:uid="{FBE90468-8A54-4A0D-9B18-327174A4CA50}"/>
    <cellStyle name="SAPBEXaggDataEmph 2 2 8" xfId="22269" xr:uid="{C0D225D7-35CD-4DB6-9848-D9BC77E22994}"/>
    <cellStyle name="SAPBEXaggDataEmph 2 3" xfId="22270" xr:uid="{35F323A5-656D-419F-B9D1-DD7EB1DFB8D7}"/>
    <cellStyle name="SAPBEXaggDataEmph 2 3 2" xfId="22271" xr:uid="{5312B345-E332-4997-A673-1D32CF354026}"/>
    <cellStyle name="SAPBEXaggDataEmph 2 3 2 10" xfId="22272" xr:uid="{B4CAED33-DC00-42A0-A9F6-BF87E40183E8}"/>
    <cellStyle name="SAPBEXaggDataEmph 2 3 2 2" xfId="22273" xr:uid="{9213E55A-6CBF-4BE4-AA36-B6213C37C88D}"/>
    <cellStyle name="SAPBEXaggDataEmph 2 3 2 2 10" xfId="22274" xr:uid="{BF1B58D9-795B-400A-B1E2-661AC6DF43D0}"/>
    <cellStyle name="SAPBEXaggDataEmph 2 3 2 2 2" xfId="22275" xr:uid="{B6AA46D6-11D1-4B69-8126-9AC5C9F39534}"/>
    <cellStyle name="SAPBEXaggDataEmph 2 3 2 2 2 2" xfId="22276" xr:uid="{81C0D594-FE58-477B-858E-EC220ED85516}"/>
    <cellStyle name="SAPBEXaggDataEmph 2 3 2 2 2 2 2" xfId="22277" xr:uid="{31EE238E-9C94-4957-9EBD-C42D863C2900}"/>
    <cellStyle name="SAPBEXaggDataEmph 2 3 2 2 2 3" xfId="22278" xr:uid="{E4492074-3ED4-47AA-9DD7-643D1AA0DEE3}"/>
    <cellStyle name="SAPBEXaggDataEmph 2 3 2 2 2 3 2" xfId="22279" xr:uid="{AE41D6C5-1B96-4512-8156-A561179D90F2}"/>
    <cellStyle name="SAPBEXaggDataEmph 2 3 2 2 2 4" xfId="22280" xr:uid="{FBD93269-8A69-43B1-9972-EE32494B264A}"/>
    <cellStyle name="SAPBEXaggDataEmph 2 3 2 2 2 4 2" xfId="22281" xr:uid="{4F38D634-916F-416F-BD82-7EABCB860152}"/>
    <cellStyle name="SAPBEXaggDataEmph 2 3 2 2 2 5" xfId="22282" xr:uid="{47319D75-54C5-4191-8ED1-459D8F5A9830}"/>
    <cellStyle name="SAPBEXaggDataEmph 2 3 2 2 2 5 2" xfId="22283" xr:uid="{DBFC0681-16DE-4F9C-A6F0-79C1BA1BD780}"/>
    <cellStyle name="SAPBEXaggDataEmph 2 3 2 2 2 6" xfId="22284" xr:uid="{495C2316-0F63-43F2-8478-C829A4442BEE}"/>
    <cellStyle name="SAPBEXaggDataEmph 2 3 2 2 2 6 2" xfId="22285" xr:uid="{3C505CB3-555E-4419-BCB4-5F5DF4E4D02C}"/>
    <cellStyle name="SAPBEXaggDataEmph 2 3 2 2 2 7" xfId="22286" xr:uid="{838594E7-5D4A-4E7C-83F9-7B3808FAB13B}"/>
    <cellStyle name="SAPBEXaggDataEmph 2 3 2 2 2 7 2" xfId="22287" xr:uid="{8F02BF22-CEEE-4ECD-AE97-DC63510F9304}"/>
    <cellStyle name="SAPBEXaggDataEmph 2 3 2 2 2 8" xfId="22288" xr:uid="{1E181388-2834-4AB1-83B6-E0E4022C1E2E}"/>
    <cellStyle name="SAPBEXaggDataEmph 2 3 2 2 3" xfId="22289" xr:uid="{B2FBC353-C4CA-4E5E-BCC0-5E85D1EDFE89}"/>
    <cellStyle name="SAPBEXaggDataEmph 2 3 2 2 3 2" xfId="22290" xr:uid="{33F016D9-2AA7-4509-99A9-EB59BD47D57B}"/>
    <cellStyle name="SAPBEXaggDataEmph 2 3 2 2 4" xfId="22291" xr:uid="{6E673FAB-0E97-43FD-A59F-EF6F191E5FFB}"/>
    <cellStyle name="SAPBEXaggDataEmph 2 3 2 2 4 2" xfId="22292" xr:uid="{91FA6234-5378-4B70-AF18-2FDB3B23150B}"/>
    <cellStyle name="SAPBEXaggDataEmph 2 3 2 2 5" xfId="22293" xr:uid="{085DEA73-8DAA-4D77-8F08-2051079D85CF}"/>
    <cellStyle name="SAPBEXaggDataEmph 2 3 2 2 5 2" xfId="22294" xr:uid="{E0BA3E3A-E85E-4E6C-BC8C-10983779C6E8}"/>
    <cellStyle name="SAPBEXaggDataEmph 2 3 2 2 6" xfId="22295" xr:uid="{C5ABEE71-4FEE-4A8E-86EA-0A9C4346238A}"/>
    <cellStyle name="SAPBEXaggDataEmph 2 3 2 2 6 2" xfId="22296" xr:uid="{0E298595-9E1B-4D24-BD1F-DBFEE5E5F269}"/>
    <cellStyle name="SAPBEXaggDataEmph 2 3 2 2 7" xfId="22297" xr:uid="{CA2C2615-A02D-4498-A4B8-5B75CD686D6B}"/>
    <cellStyle name="SAPBEXaggDataEmph 2 3 2 2 7 2" xfId="22298" xr:uid="{76286551-307E-49AD-9589-B9296CD6A864}"/>
    <cellStyle name="SAPBEXaggDataEmph 2 3 2 2 8" xfId="22299" xr:uid="{92EBE796-4D82-4A04-87A4-EF51B2172ABE}"/>
    <cellStyle name="SAPBEXaggDataEmph 2 3 2 2 8 2" xfId="22300" xr:uid="{BF4E2EEC-080F-40BA-B3BC-7EF0ECFC780A}"/>
    <cellStyle name="SAPBEXaggDataEmph 2 3 2 2 9" xfId="22301" xr:uid="{3FF2C631-DBF5-4F85-82E4-B91E084FEE9E}"/>
    <cellStyle name="SAPBEXaggDataEmph 2 3 2 3" xfId="22302" xr:uid="{98D87662-1254-4533-83A3-56A3EC4AF084}"/>
    <cellStyle name="SAPBEXaggDataEmph 2 3 2 3 2" xfId="22303" xr:uid="{D166EA94-1313-4DB3-ADB3-5816EFC4C478}"/>
    <cellStyle name="SAPBEXaggDataEmph 2 3 2 3 2 2" xfId="22304" xr:uid="{BFA47C20-4CAF-4B2B-803A-3D7462E19420}"/>
    <cellStyle name="SAPBEXaggDataEmph 2 3 2 3 3" xfId="22305" xr:uid="{4FAB90AF-8569-47C9-A8CA-59BBE8E6D159}"/>
    <cellStyle name="SAPBEXaggDataEmph 2 3 2 3 3 2" xfId="22306" xr:uid="{29920F0B-FC8F-48EB-8B90-F33B9517C9D1}"/>
    <cellStyle name="SAPBEXaggDataEmph 2 3 2 3 4" xfId="22307" xr:uid="{3404A606-3617-418F-B0DF-61BE50838C45}"/>
    <cellStyle name="SAPBEXaggDataEmph 2 3 2 3 4 2" xfId="22308" xr:uid="{FED43270-DB6B-45DF-8894-9C7276A3AF51}"/>
    <cellStyle name="SAPBEXaggDataEmph 2 3 2 3 5" xfId="22309" xr:uid="{96B57430-C85B-401B-93C7-F57B26271663}"/>
    <cellStyle name="SAPBEXaggDataEmph 2 3 2 3 5 2" xfId="22310" xr:uid="{E0A069EB-8440-4B39-813B-BA3898758455}"/>
    <cellStyle name="SAPBEXaggDataEmph 2 3 2 3 6" xfId="22311" xr:uid="{FE02F957-F0F2-4090-B24D-6F9A7699279D}"/>
    <cellStyle name="SAPBEXaggDataEmph 2 3 2 3 6 2" xfId="22312" xr:uid="{45628431-94B9-471E-A77C-5D758CC7E3DF}"/>
    <cellStyle name="SAPBEXaggDataEmph 2 3 2 3 7" xfId="22313" xr:uid="{6902E346-A8A2-44D0-BE5C-4133608CA978}"/>
    <cellStyle name="SAPBEXaggDataEmph 2 3 2 3 7 2" xfId="22314" xr:uid="{93E4D280-F893-4168-A1FD-F48C9A0E933F}"/>
    <cellStyle name="SAPBEXaggDataEmph 2 3 2 3 8" xfId="22315" xr:uid="{498EF3B3-B802-4634-AC59-A447508E1279}"/>
    <cellStyle name="SAPBEXaggDataEmph 2 3 2 3 9" xfId="22316" xr:uid="{034D8D9E-9B89-4DB0-8E00-2131AF78750E}"/>
    <cellStyle name="SAPBEXaggDataEmph 2 3 2 4" xfId="22317" xr:uid="{540044E3-0ECB-4CED-9F71-A9D7753402AE}"/>
    <cellStyle name="SAPBEXaggDataEmph 2 3 2 4 2" xfId="22318" xr:uid="{80A9B18B-C455-49FE-8366-3745C305ADE3}"/>
    <cellStyle name="SAPBEXaggDataEmph 2 3 2 5" xfId="22319" xr:uid="{792869F9-7178-4853-ADD6-A20DCC07ADFC}"/>
    <cellStyle name="SAPBEXaggDataEmph 2 3 2 5 2" xfId="22320" xr:uid="{CBDE2C89-A53B-4C90-8214-81E5E422C892}"/>
    <cellStyle name="SAPBEXaggDataEmph 2 3 2 6" xfId="22321" xr:uid="{BB1BB2ED-86A0-477B-B169-386F4592A155}"/>
    <cellStyle name="SAPBEXaggDataEmph 2 3 2 6 2" xfId="22322" xr:uid="{7C400CE1-4509-4936-A901-AE9FFF197566}"/>
    <cellStyle name="SAPBEXaggDataEmph 2 3 2 7" xfId="22323" xr:uid="{299F264A-6B0A-4E9B-AFE7-A70144AF1B2E}"/>
    <cellStyle name="SAPBEXaggDataEmph 2 3 2 7 2" xfId="22324" xr:uid="{E06B40CB-0905-4FA5-816B-A6E686CB56CD}"/>
    <cellStyle name="SAPBEXaggDataEmph 2 3 2 8" xfId="22325" xr:uid="{C5D8CF58-80D1-4BC7-A2B7-37F5AFB3C924}"/>
    <cellStyle name="SAPBEXaggDataEmph 2 3 2 8 2" xfId="22326" xr:uid="{8BDF8B21-A945-4586-B32A-C25EA0F2A092}"/>
    <cellStyle name="SAPBEXaggDataEmph 2 3 2 9" xfId="22327" xr:uid="{A08212F0-D38F-4224-8A90-BAAAC4934EDB}"/>
    <cellStyle name="SAPBEXaggDataEmph 2 3 3" xfId="22328" xr:uid="{F7089B2E-C885-409B-8703-AE9489C48E98}"/>
    <cellStyle name="SAPBEXaggDataEmph 2 3 3 2" xfId="22329" xr:uid="{E5D537D6-4A33-4DE5-A9C7-780DDC894FDB}"/>
    <cellStyle name="SAPBEXaggDataEmph 2 3 3 2 10" xfId="22330" xr:uid="{A64DCFEE-CB2F-4D41-8E71-F26033442177}"/>
    <cellStyle name="SAPBEXaggDataEmph 2 3 3 2 2" xfId="22331" xr:uid="{92894727-90C4-4C36-AF21-CF1F83AA29D9}"/>
    <cellStyle name="SAPBEXaggDataEmph 2 3 3 2 2 2" xfId="22332" xr:uid="{434C1CC7-B9F3-41E6-AFE5-2EFDB92BD14F}"/>
    <cellStyle name="SAPBEXaggDataEmph 2 3 3 2 2 2 2" xfId="22333" xr:uid="{E54E397D-D09D-4F31-A09E-208D6F764536}"/>
    <cellStyle name="SAPBEXaggDataEmph 2 3 3 2 2 3" xfId="22334" xr:uid="{31125980-465A-4A7C-9B32-335EEA975113}"/>
    <cellStyle name="SAPBEXaggDataEmph 2 3 3 2 2 3 2" xfId="22335" xr:uid="{F83E4A6B-7858-4EDB-A373-DDAB387F1006}"/>
    <cellStyle name="SAPBEXaggDataEmph 2 3 3 2 2 4" xfId="22336" xr:uid="{BC565762-80CC-43A2-BD6B-0B3C381B6AF1}"/>
    <cellStyle name="SAPBEXaggDataEmph 2 3 3 2 2 4 2" xfId="22337" xr:uid="{8AF67DF9-66AC-485C-8A59-34C516CE8002}"/>
    <cellStyle name="SAPBEXaggDataEmph 2 3 3 2 2 5" xfId="22338" xr:uid="{96F330B3-06ED-480B-B717-B410AA3BEA65}"/>
    <cellStyle name="SAPBEXaggDataEmph 2 3 3 2 2 5 2" xfId="22339" xr:uid="{FD78372B-ED8E-45E3-A7BC-FE107208AF53}"/>
    <cellStyle name="SAPBEXaggDataEmph 2 3 3 2 2 6" xfId="22340" xr:uid="{F98CC744-FE68-470A-AFDB-B854D7572867}"/>
    <cellStyle name="SAPBEXaggDataEmph 2 3 3 2 2 6 2" xfId="22341" xr:uid="{0B46FF70-8228-4EE9-81CB-D6E070E90B39}"/>
    <cellStyle name="SAPBEXaggDataEmph 2 3 3 2 2 7" xfId="22342" xr:uid="{592E2C63-8492-42A9-840D-09FFC531C99B}"/>
    <cellStyle name="SAPBEXaggDataEmph 2 3 3 2 3" xfId="22343" xr:uid="{E42A5368-2FE3-4C35-AF43-A3DB4BBB59FC}"/>
    <cellStyle name="SAPBEXaggDataEmph 2 3 3 2 3 2" xfId="22344" xr:uid="{165F00EF-CEF2-49EC-A3AB-EA7C5513F176}"/>
    <cellStyle name="SAPBEXaggDataEmph 2 3 3 2 3 2 2" xfId="22345" xr:uid="{80E9A124-51E6-4A4A-A177-A53894CD5B41}"/>
    <cellStyle name="SAPBEXaggDataEmph 2 3 3 2 3 3" xfId="22346" xr:uid="{D5757CD8-5497-4320-BE1A-448239C84F21}"/>
    <cellStyle name="SAPBEXaggDataEmph 2 3 3 2 3 3 2" xfId="22347" xr:uid="{F599732F-33DD-46DA-8D4A-518080AF44F6}"/>
    <cellStyle name="SAPBEXaggDataEmph 2 3 3 2 3 4" xfId="22348" xr:uid="{08FBAC5D-3626-4EDF-B149-5687886ACEF8}"/>
    <cellStyle name="SAPBEXaggDataEmph 2 3 3 2 3 4 2" xfId="22349" xr:uid="{E8C8D84F-C799-4662-86E5-576DE173716D}"/>
    <cellStyle name="SAPBEXaggDataEmph 2 3 3 2 3 5" xfId="22350" xr:uid="{28AD28D8-A462-44DB-8942-61B708DC615F}"/>
    <cellStyle name="SAPBEXaggDataEmph 2 3 3 2 3 5 2" xfId="22351" xr:uid="{E5A73ABB-3706-4CB9-B349-05EE253CB785}"/>
    <cellStyle name="SAPBEXaggDataEmph 2 3 3 2 3 6" xfId="22352" xr:uid="{D450071C-0FC1-4D29-B4EF-307C89B47B73}"/>
    <cellStyle name="SAPBEXaggDataEmph 2 3 3 2 3 6 2" xfId="22353" xr:uid="{20FABE74-2143-451F-A055-6272D8625BE3}"/>
    <cellStyle name="SAPBEXaggDataEmph 2 3 3 2 3 7" xfId="22354" xr:uid="{0AAA9B8E-B2CA-4148-BD46-1C9C9C9D97D3}"/>
    <cellStyle name="SAPBEXaggDataEmph 2 3 3 2 4" xfId="22355" xr:uid="{BCF63EAD-D84C-4692-8B38-44CE8C70AED1}"/>
    <cellStyle name="SAPBEXaggDataEmph 2 3 3 2 4 2" xfId="22356" xr:uid="{B01C8534-5981-4055-B36A-1E4FB8415D8E}"/>
    <cellStyle name="SAPBEXaggDataEmph 2 3 3 2 5" xfId="22357" xr:uid="{59C78ED7-4A0D-4F2A-928E-C2A74F76AC63}"/>
    <cellStyle name="SAPBEXaggDataEmph 2 3 3 2 5 2" xfId="22358" xr:uid="{6177672B-E73B-4500-9F9A-500C49BD88BC}"/>
    <cellStyle name="SAPBEXaggDataEmph 2 3 3 2 6" xfId="22359" xr:uid="{28651FF6-EEBB-4613-8B3E-9AE1295543EF}"/>
    <cellStyle name="SAPBEXaggDataEmph 2 3 3 2 6 2" xfId="22360" xr:uid="{D9FBF51B-C081-4B8A-A07E-BC91282530EA}"/>
    <cellStyle name="SAPBEXaggDataEmph 2 3 3 2 7" xfId="22361" xr:uid="{F7433FEE-E805-44F2-BC0C-E2772F480A2C}"/>
    <cellStyle name="SAPBEXaggDataEmph 2 3 3 2 7 2" xfId="22362" xr:uid="{2420EB87-2E91-4495-94FF-A771C89A1BBE}"/>
    <cellStyle name="SAPBEXaggDataEmph 2 3 3 2 8" xfId="22363" xr:uid="{619C99FB-2893-40CE-9FC0-4F7DE8F20D62}"/>
    <cellStyle name="SAPBEXaggDataEmph 2 3 3 2 8 2" xfId="22364" xr:uid="{86B159E1-C8C7-4200-95E1-9E21C9690FA6}"/>
    <cellStyle name="SAPBEXaggDataEmph 2 3 3 2 9" xfId="22365" xr:uid="{6CE73337-4A94-4797-8D53-05397D99FCFD}"/>
    <cellStyle name="SAPBEXaggDataEmph 2 3 3 2 9 2" xfId="22366" xr:uid="{94D2014A-713B-4FC7-B00D-33DA21EE93D5}"/>
    <cellStyle name="SAPBEXaggDataEmph 2 3 3 3" xfId="22367" xr:uid="{A6A436F1-430E-4292-AB9F-C21D5D66A304}"/>
    <cellStyle name="SAPBEXaggDataEmph 2 3 3 3 2" xfId="22368" xr:uid="{6E914E9A-1491-4894-9A82-918F6C2540F6}"/>
    <cellStyle name="SAPBEXaggDataEmph 2 3 3 4" xfId="22369" xr:uid="{2A783B56-CA34-4B00-BA2B-9EF59E648ACD}"/>
    <cellStyle name="SAPBEXaggDataEmph 2 3 3 4 2" xfId="22370" xr:uid="{429397E1-2F07-449E-B61C-211B12DAEEB2}"/>
    <cellStyle name="SAPBEXaggDataEmph 2 3 3 5" xfId="22371" xr:uid="{E53EAC31-E364-4315-93A0-285AB194A28B}"/>
    <cellStyle name="SAPBEXaggDataEmph 2 3 4" xfId="22372" xr:uid="{1297A5D2-592A-4744-A6E5-287962EA99F5}"/>
    <cellStyle name="SAPBEXaggDataEmph 2 3 4 10" xfId="22373" xr:uid="{B310BF6D-067D-4EAA-A609-953503A7C534}"/>
    <cellStyle name="SAPBEXaggDataEmph 2 3 4 2" xfId="22374" xr:uid="{C979E822-57B2-40EC-9FFD-79216917B76C}"/>
    <cellStyle name="SAPBEXaggDataEmph 2 3 4 2 2" xfId="22375" xr:uid="{D6569242-89A8-4411-9285-E4C2BB8D7418}"/>
    <cellStyle name="SAPBEXaggDataEmph 2 3 4 2 2 2" xfId="22376" xr:uid="{AF73DDB2-199F-40E4-B90D-EFF88C01F030}"/>
    <cellStyle name="SAPBEXaggDataEmph 2 3 4 2 3" xfId="22377" xr:uid="{62E69CD0-CCB3-489D-AD01-E6561F810884}"/>
    <cellStyle name="SAPBEXaggDataEmph 2 3 4 2 3 2" xfId="22378" xr:uid="{1D60D3F0-CD47-4BDC-A5DE-06427C568213}"/>
    <cellStyle name="SAPBEXaggDataEmph 2 3 4 2 4" xfId="22379" xr:uid="{47EB0CAB-EB33-49B4-87A8-D6A722074C3A}"/>
    <cellStyle name="SAPBEXaggDataEmph 2 3 4 2 4 2" xfId="22380" xr:uid="{3502A5B7-1FFC-42F1-BB7D-CC9041EBDA87}"/>
    <cellStyle name="SAPBEXaggDataEmph 2 3 4 2 5" xfId="22381" xr:uid="{5977B917-2619-4419-BF5D-620D1E53923B}"/>
    <cellStyle name="SAPBEXaggDataEmph 2 3 4 2 5 2" xfId="22382" xr:uid="{BFD9F183-4702-49FF-8C7D-D0A58C56786B}"/>
    <cellStyle name="SAPBEXaggDataEmph 2 3 4 2 6" xfId="22383" xr:uid="{820A2EA1-68A9-45DA-B0A2-27747635AD1E}"/>
    <cellStyle name="SAPBEXaggDataEmph 2 3 4 2 6 2" xfId="22384" xr:uid="{3A119B04-2340-4C3D-880B-A4FACD4454F6}"/>
    <cellStyle name="SAPBEXaggDataEmph 2 3 4 2 7" xfId="22385" xr:uid="{364FDFAF-A5D2-42EC-BC78-711E4F7C7150}"/>
    <cellStyle name="SAPBEXaggDataEmph 2 3 4 3" xfId="22386" xr:uid="{CDC00C8E-B7FE-4979-BB99-FFE7B7F0DE81}"/>
    <cellStyle name="SAPBEXaggDataEmph 2 3 4 3 2" xfId="22387" xr:uid="{FADCF3CD-6E44-4DD7-AFDF-9AC90D50668D}"/>
    <cellStyle name="SAPBEXaggDataEmph 2 3 4 3 2 2" xfId="22388" xr:uid="{9C16A441-B774-4853-8AE6-D36A5578D92C}"/>
    <cellStyle name="SAPBEXaggDataEmph 2 3 4 3 3" xfId="22389" xr:uid="{1BCC17C8-408F-49B8-AF7A-7C7AFC3B4554}"/>
    <cellStyle name="SAPBEXaggDataEmph 2 3 4 3 3 2" xfId="22390" xr:uid="{6B03A773-F7E1-4FF7-B228-0535409D31DB}"/>
    <cellStyle name="SAPBEXaggDataEmph 2 3 4 3 4" xfId="22391" xr:uid="{9598BE0A-1732-43B3-B246-4959E6C321D7}"/>
    <cellStyle name="SAPBEXaggDataEmph 2 3 4 3 4 2" xfId="22392" xr:uid="{22B094C1-6032-4C39-A92F-A800DCE5FC3A}"/>
    <cellStyle name="SAPBEXaggDataEmph 2 3 4 3 5" xfId="22393" xr:uid="{375BE73A-3E77-417B-A144-0E317D69F31B}"/>
    <cellStyle name="SAPBEXaggDataEmph 2 3 4 3 5 2" xfId="22394" xr:uid="{AE20FEDE-A0B2-443E-BD6F-94ADE986EA62}"/>
    <cellStyle name="SAPBEXaggDataEmph 2 3 4 3 6" xfId="22395" xr:uid="{7D025DB7-459F-4172-848F-2AD98BC41FEA}"/>
    <cellStyle name="SAPBEXaggDataEmph 2 3 4 3 6 2" xfId="22396" xr:uid="{F6BEE14C-D4F6-4FCF-8812-3E07F144EAFB}"/>
    <cellStyle name="SAPBEXaggDataEmph 2 3 4 3 7" xfId="22397" xr:uid="{38EB9794-FFD4-4CBC-8588-3A7E98EAAD11}"/>
    <cellStyle name="SAPBEXaggDataEmph 2 3 4 4" xfId="22398" xr:uid="{94C4FF7C-CA3B-44DC-B029-020B62965FD5}"/>
    <cellStyle name="SAPBEXaggDataEmph 2 3 4 4 2" xfId="22399" xr:uid="{026A6742-0119-4C8A-8936-36D372793B94}"/>
    <cellStyle name="SAPBEXaggDataEmph 2 3 4 5" xfId="22400" xr:uid="{5EFA4C92-45A1-44EE-823B-7494CAC5906A}"/>
    <cellStyle name="SAPBEXaggDataEmph 2 3 4 5 2" xfId="22401" xr:uid="{4824E69C-5C27-4217-85A4-1712F8F24E8A}"/>
    <cellStyle name="SAPBEXaggDataEmph 2 3 4 6" xfId="22402" xr:uid="{9F38CF12-347B-4C5B-8B29-FF3B8EDA6525}"/>
    <cellStyle name="SAPBEXaggDataEmph 2 3 4 6 2" xfId="22403" xr:uid="{9D0B7661-4424-4AF4-BCD8-776DB3265F32}"/>
    <cellStyle name="SAPBEXaggDataEmph 2 3 4 7" xfId="22404" xr:uid="{972D4DDD-9293-41EB-B1E2-AFE178885BA1}"/>
    <cellStyle name="SAPBEXaggDataEmph 2 3 4 7 2" xfId="22405" xr:uid="{34CAF0DB-9C88-471A-9124-F1D0F9F76D12}"/>
    <cellStyle name="SAPBEXaggDataEmph 2 3 4 8" xfId="22406" xr:uid="{E8110132-AEBD-4082-BAAE-335C7D61BAAE}"/>
    <cellStyle name="SAPBEXaggDataEmph 2 3 4 8 2" xfId="22407" xr:uid="{9FC10FAD-972D-47E8-A0D9-D2746EC1DD03}"/>
    <cellStyle name="SAPBEXaggDataEmph 2 3 4 9" xfId="22408" xr:uid="{A52FDAD6-E461-48D6-B50A-4735AEA852B7}"/>
    <cellStyle name="SAPBEXaggDataEmph 2 3 4 9 2" xfId="22409" xr:uid="{42425554-CA16-44FA-8AA5-9F7937C21954}"/>
    <cellStyle name="SAPBEXaggDataEmph 2 3 5" xfId="22410" xr:uid="{AB6E5DA9-2446-46EB-AC51-B46866EF4DE1}"/>
    <cellStyle name="SAPBEXaggDataEmph 2 3 5 2" xfId="22411" xr:uid="{AEFD0DAC-CA9A-4740-B51E-FCED3874995A}"/>
    <cellStyle name="SAPBEXaggDataEmph 2 3 6" xfId="22412" xr:uid="{AA6E8C9D-D0F6-4B96-9628-9E6E200574F4}"/>
    <cellStyle name="SAPBEXaggDataEmph 2 3 6 2" xfId="22413" xr:uid="{0E5F2637-9C45-4C0B-89DD-1757A4B0F930}"/>
    <cellStyle name="SAPBEXaggDataEmph 2 3 7" xfId="22414" xr:uid="{4D4F8C0A-02BC-458B-BD52-68639C5418C9}"/>
    <cellStyle name="SAPBEXaggDataEmph 2 3 8" xfId="22415" xr:uid="{145D0471-5B17-4517-B4AE-304200D38BA0}"/>
    <cellStyle name="SAPBEXaggDataEmph 2 4" xfId="22416" xr:uid="{A0839664-0009-4041-987D-04BE9FF49565}"/>
    <cellStyle name="SAPBEXaggDataEmph 2 4 10" xfId="22417" xr:uid="{2A2AC9F5-A3F7-47D3-B552-C68720059A3A}"/>
    <cellStyle name="SAPBEXaggDataEmph 2 4 2" xfId="22418" xr:uid="{A5716C67-6DE5-4DD0-902E-C2134D7FB229}"/>
    <cellStyle name="SAPBEXaggDataEmph 2 4 2 10" xfId="22419" xr:uid="{DCFED64C-6EB4-4598-9B41-85DD97487D3F}"/>
    <cellStyle name="SAPBEXaggDataEmph 2 4 2 2" xfId="22420" xr:uid="{3B41808C-63AA-4802-BF5B-7E01408E3A62}"/>
    <cellStyle name="SAPBEXaggDataEmph 2 4 2 2 2" xfId="22421" xr:uid="{D2B4AE6D-AA4B-48C4-885C-6C070AA81C01}"/>
    <cellStyle name="SAPBEXaggDataEmph 2 4 2 2 2 2" xfId="22422" xr:uid="{0E438520-40E0-4B09-B414-C1387288050E}"/>
    <cellStyle name="SAPBEXaggDataEmph 2 4 2 2 3" xfId="22423" xr:uid="{3D063FA6-D9B8-4A02-B3B6-ABFE8E7BA146}"/>
    <cellStyle name="SAPBEXaggDataEmph 2 4 2 2 3 2" xfId="22424" xr:uid="{9538D54E-F9F1-43A2-90CC-38DD89437B44}"/>
    <cellStyle name="SAPBEXaggDataEmph 2 4 2 2 4" xfId="22425" xr:uid="{ADFE4C98-C7D8-4F0F-9044-BC749BB50F3C}"/>
    <cellStyle name="SAPBEXaggDataEmph 2 4 2 2 4 2" xfId="22426" xr:uid="{DADD0D6C-9C23-4021-9085-EA2098CBE7EC}"/>
    <cellStyle name="SAPBEXaggDataEmph 2 4 2 2 5" xfId="22427" xr:uid="{4C23FCF4-F776-4A2F-BC4F-796C738ECAD3}"/>
    <cellStyle name="SAPBEXaggDataEmph 2 4 2 2 5 2" xfId="22428" xr:uid="{3FCE50E6-DA18-4588-AC6B-C12FDD066310}"/>
    <cellStyle name="SAPBEXaggDataEmph 2 4 2 2 6" xfId="22429" xr:uid="{88CA0139-3CD7-49C3-9920-288AE12B37E4}"/>
    <cellStyle name="SAPBEXaggDataEmph 2 4 2 2 6 2" xfId="22430" xr:uid="{516B4AD5-568D-47C8-A3EB-0E2D87E736C5}"/>
    <cellStyle name="SAPBEXaggDataEmph 2 4 2 2 7" xfId="22431" xr:uid="{57B0371B-ADE4-4F1D-934D-A7D2FC787013}"/>
    <cellStyle name="SAPBEXaggDataEmph 2 4 2 2 7 2" xfId="22432" xr:uid="{A6F2C737-489E-403A-8D48-ED9312B7564F}"/>
    <cellStyle name="SAPBEXaggDataEmph 2 4 2 2 8" xfId="22433" xr:uid="{D4439544-A79A-49E1-A16A-935E0DD661CC}"/>
    <cellStyle name="SAPBEXaggDataEmph 2 4 2 3" xfId="22434" xr:uid="{FD4ED868-3C01-47A4-99A4-C4F5A06E32AB}"/>
    <cellStyle name="SAPBEXaggDataEmph 2 4 2 3 2" xfId="22435" xr:uid="{3D8A04C1-E707-4F21-80C3-EA729C3C9F7A}"/>
    <cellStyle name="SAPBEXaggDataEmph 2 4 2 4" xfId="22436" xr:uid="{A8A72902-39CC-4A58-AF3F-E26CA3AF7C0B}"/>
    <cellStyle name="SAPBEXaggDataEmph 2 4 2 4 2" xfId="22437" xr:uid="{C151EBD3-5AB1-4048-8ADC-D5425D5E4A5B}"/>
    <cellStyle name="SAPBEXaggDataEmph 2 4 2 5" xfId="22438" xr:uid="{DBCD6CDE-A50D-4DA4-A0CB-84C9CE993EB9}"/>
    <cellStyle name="SAPBEXaggDataEmph 2 4 2 5 2" xfId="22439" xr:uid="{956C93FD-BB22-446E-8981-D929B691C725}"/>
    <cellStyle name="SAPBEXaggDataEmph 2 4 2 6" xfId="22440" xr:uid="{E69C70D6-84B5-4287-A4C7-5C631FFD0AC8}"/>
    <cellStyle name="SAPBEXaggDataEmph 2 4 2 6 2" xfId="22441" xr:uid="{9ECEC793-D877-43F8-9683-AB74285801E3}"/>
    <cellStyle name="SAPBEXaggDataEmph 2 4 2 7" xfId="22442" xr:uid="{081F8B05-5648-48C1-B317-147D2D841342}"/>
    <cellStyle name="SAPBEXaggDataEmph 2 4 2 7 2" xfId="22443" xr:uid="{687588E5-5E88-41C4-A100-ABB7CE512462}"/>
    <cellStyle name="SAPBEXaggDataEmph 2 4 2 8" xfId="22444" xr:uid="{928587D2-5439-4ADF-955C-D2094D5D23CE}"/>
    <cellStyle name="SAPBEXaggDataEmph 2 4 2 8 2" xfId="22445" xr:uid="{EA72EC36-075A-4685-ABA8-4985EED5B0C6}"/>
    <cellStyle name="SAPBEXaggDataEmph 2 4 2 9" xfId="22446" xr:uid="{4DDBA7D4-C887-47B7-8010-6F8D8C21C428}"/>
    <cellStyle name="SAPBEXaggDataEmph 2 4 3" xfId="22447" xr:uid="{FB770182-E316-4B38-927F-906547ADB9C7}"/>
    <cellStyle name="SAPBEXaggDataEmph 2 4 3 2" xfId="22448" xr:uid="{3DFDE186-D014-4B94-805B-B13E62724199}"/>
    <cellStyle name="SAPBEXaggDataEmph 2 4 3 2 2" xfId="22449" xr:uid="{CC63948C-DAB0-4E78-90F5-C5287C1BCA75}"/>
    <cellStyle name="SAPBEXaggDataEmph 2 4 3 3" xfId="22450" xr:uid="{6BD2186F-D787-4162-924E-FA259583C978}"/>
    <cellStyle name="SAPBEXaggDataEmph 2 4 3 3 2" xfId="22451" xr:uid="{44B6A900-B251-4340-91E3-B205B8627D22}"/>
    <cellStyle name="SAPBEXaggDataEmph 2 4 3 4" xfId="22452" xr:uid="{6C1AFC82-9094-4C8A-8C9F-D0614A73349F}"/>
    <cellStyle name="SAPBEXaggDataEmph 2 4 3 4 2" xfId="22453" xr:uid="{5EB2DDF7-54B5-4C03-9DC4-A51901D136E5}"/>
    <cellStyle name="SAPBEXaggDataEmph 2 4 3 5" xfId="22454" xr:uid="{9613196A-1011-439F-97BE-50BB0904907C}"/>
    <cellStyle name="SAPBEXaggDataEmph 2 4 3 5 2" xfId="22455" xr:uid="{A052BE80-F2B6-44ED-B9C6-E3953D3D275E}"/>
    <cellStyle name="SAPBEXaggDataEmph 2 4 3 6" xfId="22456" xr:uid="{B04BB8AF-1EE6-4CB0-A4C4-81679005E1A8}"/>
    <cellStyle name="SAPBEXaggDataEmph 2 4 3 6 2" xfId="22457" xr:uid="{1B386087-E121-41FA-92D0-022785382B5E}"/>
    <cellStyle name="SAPBEXaggDataEmph 2 4 3 7" xfId="22458" xr:uid="{9951ACE2-A658-4D37-814D-BA605611CC1B}"/>
    <cellStyle name="SAPBEXaggDataEmph 2 4 3 7 2" xfId="22459" xr:uid="{B317863D-6774-41E0-9497-05969B5C9125}"/>
    <cellStyle name="SAPBEXaggDataEmph 2 4 3 8" xfId="22460" xr:uid="{349A55C5-E6A2-4509-9EDD-202A285B0DB2}"/>
    <cellStyle name="SAPBEXaggDataEmph 2 4 3 9" xfId="22461" xr:uid="{EBAAA3F0-3639-4576-9F6C-93DDB290EF62}"/>
    <cellStyle name="SAPBEXaggDataEmph 2 4 4" xfId="22462" xr:uid="{65FB2176-5C8D-4D5B-9185-22EAAEC038FA}"/>
    <cellStyle name="SAPBEXaggDataEmph 2 4 4 2" xfId="22463" xr:uid="{C7EC96BD-16CA-48D6-8E6E-A276FAB0772E}"/>
    <cellStyle name="SAPBEXaggDataEmph 2 4 5" xfId="22464" xr:uid="{A2F723BA-D0ED-4B87-B1A9-3A9DF08DCB8D}"/>
    <cellStyle name="SAPBEXaggDataEmph 2 4 5 2" xfId="22465" xr:uid="{EA6EC8A4-2EF6-4B63-83CE-FCD9E998B042}"/>
    <cellStyle name="SAPBEXaggDataEmph 2 4 6" xfId="22466" xr:uid="{C9B75422-7F6D-467A-8C80-178B49F64FBD}"/>
    <cellStyle name="SAPBEXaggDataEmph 2 4 6 2" xfId="22467" xr:uid="{AD23EAFF-8A58-4927-8484-86759D6EE78F}"/>
    <cellStyle name="SAPBEXaggDataEmph 2 4 7" xfId="22468" xr:uid="{5B25DF59-71F5-41EA-AEA5-2A6798E1EC9E}"/>
    <cellStyle name="SAPBEXaggDataEmph 2 4 7 2" xfId="22469" xr:uid="{A0863795-D4C8-4389-80EE-4EDFBDA61D34}"/>
    <cellStyle name="SAPBEXaggDataEmph 2 4 8" xfId="22470" xr:uid="{BB239085-F2C1-4B6E-9AB3-DCC88C5DC6C2}"/>
    <cellStyle name="SAPBEXaggDataEmph 2 4 8 2" xfId="22471" xr:uid="{0A6D722D-A34B-4A3F-A23C-60CCD0AA9A99}"/>
    <cellStyle name="SAPBEXaggDataEmph 2 4 9" xfId="22472" xr:uid="{86413062-CE0C-4C0C-8048-DEEAEAFB0208}"/>
    <cellStyle name="SAPBEXaggDataEmph 2 5" xfId="22473" xr:uid="{1EB249A9-C9AA-4127-9072-AE5B884F8406}"/>
    <cellStyle name="SAPBEXaggDataEmph 2 6" xfId="22474" xr:uid="{5AA8712B-BBFA-4D3D-B9FB-83715F7B43F1}"/>
    <cellStyle name="SAPBEXaggDataEmph 3" xfId="22475" xr:uid="{9EFAC640-4243-4BB1-A9FD-5A7561983CFF}"/>
    <cellStyle name="SAPBEXaggDataEmph 3 2" xfId="22476" xr:uid="{1249E36F-CF30-45D6-87C5-3390B105B432}"/>
    <cellStyle name="SAPBEXaggDataEmph 3 2 2" xfId="22477" xr:uid="{DA98CCD2-427C-42F7-96D1-9D287CB12D17}"/>
    <cellStyle name="SAPBEXaggDataEmph 3 2 2 10" xfId="22478" xr:uid="{FCFF088F-DA99-4350-9C5B-B141101255F9}"/>
    <cellStyle name="SAPBEXaggDataEmph 3 2 2 2" xfId="22479" xr:uid="{D70BFBCC-9216-45F0-95D3-E8354200A4F5}"/>
    <cellStyle name="SAPBEXaggDataEmph 3 2 2 2 10" xfId="22480" xr:uid="{5BDA8BCF-49D2-4B05-80A6-4CA125A93E0F}"/>
    <cellStyle name="SAPBEXaggDataEmph 3 2 2 2 2" xfId="22481" xr:uid="{619567A0-A230-47CB-9BA9-521225DA5847}"/>
    <cellStyle name="SAPBEXaggDataEmph 3 2 2 2 2 2" xfId="22482" xr:uid="{8AAD1923-7D30-48F0-A44F-D8B02B25258F}"/>
    <cellStyle name="SAPBEXaggDataEmph 3 2 2 2 2 2 2" xfId="22483" xr:uid="{7E133ECF-7FAE-49E7-9A4E-55F7FAFBB9C4}"/>
    <cellStyle name="SAPBEXaggDataEmph 3 2 2 2 2 3" xfId="22484" xr:uid="{73E6FD60-9B6D-439D-8B3C-264139BE17FF}"/>
    <cellStyle name="SAPBEXaggDataEmph 3 2 2 2 2 3 2" xfId="22485" xr:uid="{28A3E526-C7E0-464B-BC09-A3D046EDDAC9}"/>
    <cellStyle name="SAPBEXaggDataEmph 3 2 2 2 2 4" xfId="22486" xr:uid="{2749AA6F-4338-4185-A7C7-BD076260B92A}"/>
    <cellStyle name="SAPBEXaggDataEmph 3 2 2 2 2 4 2" xfId="22487" xr:uid="{D48BAD52-E0B4-45F3-95AC-DAC999194D81}"/>
    <cellStyle name="SAPBEXaggDataEmph 3 2 2 2 2 5" xfId="22488" xr:uid="{46900C3B-21A3-4F1D-84BD-55E254869BBA}"/>
    <cellStyle name="SAPBEXaggDataEmph 3 2 2 2 2 5 2" xfId="22489" xr:uid="{D9EDFDBE-ACEE-4496-AEB0-2BC0CE2FE9CD}"/>
    <cellStyle name="SAPBEXaggDataEmph 3 2 2 2 2 6" xfId="22490" xr:uid="{72FAA365-DAAE-4EFB-83EF-5ABEED5788F7}"/>
    <cellStyle name="SAPBEXaggDataEmph 3 2 2 2 2 6 2" xfId="22491" xr:uid="{739161A8-026F-4435-90C3-1E282B9F1B6F}"/>
    <cellStyle name="SAPBEXaggDataEmph 3 2 2 2 2 7" xfId="22492" xr:uid="{25A0DC37-3751-432D-8409-0B3947A847C2}"/>
    <cellStyle name="SAPBEXaggDataEmph 3 2 2 2 2 7 2" xfId="22493" xr:uid="{780336D7-650A-42AE-9127-EB63F3F11127}"/>
    <cellStyle name="SAPBEXaggDataEmph 3 2 2 2 2 8" xfId="22494" xr:uid="{72CFE44E-01ED-46A3-866B-D0D28E113018}"/>
    <cellStyle name="SAPBEXaggDataEmph 3 2 2 2 3" xfId="22495" xr:uid="{C32E0277-D0A7-4F0B-9C9C-2EF1C743753A}"/>
    <cellStyle name="SAPBEXaggDataEmph 3 2 2 2 3 2" xfId="22496" xr:uid="{AD51E328-587F-46AB-8E50-9B9AED9BE439}"/>
    <cellStyle name="SAPBEXaggDataEmph 3 2 2 2 4" xfId="22497" xr:uid="{5DE5DA2D-1EFA-46B9-910C-41636BB4929E}"/>
    <cellStyle name="SAPBEXaggDataEmph 3 2 2 2 4 2" xfId="22498" xr:uid="{F52D2D5D-F43E-4671-ACD6-EB34C80AE629}"/>
    <cellStyle name="SAPBEXaggDataEmph 3 2 2 2 5" xfId="22499" xr:uid="{7183A5A5-D50F-4140-B468-C780323DA207}"/>
    <cellStyle name="SAPBEXaggDataEmph 3 2 2 2 5 2" xfId="22500" xr:uid="{5AA32696-91E2-4CAA-A62C-2566E9307140}"/>
    <cellStyle name="SAPBEXaggDataEmph 3 2 2 2 6" xfId="22501" xr:uid="{7603B1B4-3A9D-4CC3-99CD-89526EA980EE}"/>
    <cellStyle name="SAPBEXaggDataEmph 3 2 2 2 6 2" xfId="22502" xr:uid="{98D3A0A9-6939-415C-8069-5384D6ED0396}"/>
    <cellStyle name="SAPBEXaggDataEmph 3 2 2 2 7" xfId="22503" xr:uid="{23F9701F-2975-43E3-A021-D734DC853DF9}"/>
    <cellStyle name="SAPBEXaggDataEmph 3 2 2 2 7 2" xfId="22504" xr:uid="{B0C1AADF-FF19-429D-99BB-73A7C2879B06}"/>
    <cellStyle name="SAPBEXaggDataEmph 3 2 2 2 8" xfId="22505" xr:uid="{8D1154B6-62E4-4D6F-921D-7B43718467D3}"/>
    <cellStyle name="SAPBEXaggDataEmph 3 2 2 2 8 2" xfId="22506" xr:uid="{D7D704D4-EF39-43EF-90D2-49C1857938C5}"/>
    <cellStyle name="SAPBEXaggDataEmph 3 2 2 2 9" xfId="22507" xr:uid="{E2F21049-E103-49D7-B171-2666B1135454}"/>
    <cellStyle name="SAPBEXaggDataEmph 3 2 2 3" xfId="22508" xr:uid="{FD8F8651-1698-47E1-8484-84E825A24CC2}"/>
    <cellStyle name="SAPBEXaggDataEmph 3 2 2 3 2" xfId="22509" xr:uid="{B17C9402-AE06-43E9-8C2C-09F2106B7BF4}"/>
    <cellStyle name="SAPBEXaggDataEmph 3 2 2 3 2 2" xfId="22510" xr:uid="{3DB3DC2F-14E2-401E-9696-81CE5144BA9B}"/>
    <cellStyle name="SAPBEXaggDataEmph 3 2 2 3 3" xfId="22511" xr:uid="{B07A9704-9D62-4575-9417-1E90F375B700}"/>
    <cellStyle name="SAPBEXaggDataEmph 3 2 2 3 3 2" xfId="22512" xr:uid="{C294F6C7-8950-4FA8-B662-3F77A4239B1C}"/>
    <cellStyle name="SAPBEXaggDataEmph 3 2 2 3 4" xfId="22513" xr:uid="{FE4358EA-8F4D-446A-AFDB-DB04FBD6400D}"/>
    <cellStyle name="SAPBEXaggDataEmph 3 2 2 3 4 2" xfId="22514" xr:uid="{1D3783DC-9AC0-42FE-81EC-49994973664D}"/>
    <cellStyle name="SAPBEXaggDataEmph 3 2 2 3 5" xfId="22515" xr:uid="{5DF36D38-5612-4B93-985F-4A1FC912CEF2}"/>
    <cellStyle name="SAPBEXaggDataEmph 3 2 2 3 5 2" xfId="22516" xr:uid="{0FB2E766-191D-4882-BE19-ED7EB5AF906B}"/>
    <cellStyle name="SAPBEXaggDataEmph 3 2 2 3 6" xfId="22517" xr:uid="{A93E87F3-2961-444C-9E84-C671391F96AE}"/>
    <cellStyle name="SAPBEXaggDataEmph 3 2 2 3 6 2" xfId="22518" xr:uid="{0856FE59-1BDC-485F-B9FF-60268CB0CA36}"/>
    <cellStyle name="SAPBEXaggDataEmph 3 2 2 3 7" xfId="22519" xr:uid="{A7320AD0-5700-4C37-BC1E-286C67701A61}"/>
    <cellStyle name="SAPBEXaggDataEmph 3 2 2 3 7 2" xfId="22520" xr:uid="{F973F181-C650-4752-A608-80AC56B937DF}"/>
    <cellStyle name="SAPBEXaggDataEmph 3 2 2 3 8" xfId="22521" xr:uid="{EF1BA16C-24E0-4B85-8295-D1D8856456B4}"/>
    <cellStyle name="SAPBEXaggDataEmph 3 2 2 3 9" xfId="22522" xr:uid="{3D5A0F2A-C9CA-4C46-B8F0-AAE1A2351CB2}"/>
    <cellStyle name="SAPBEXaggDataEmph 3 2 2 4" xfId="22523" xr:uid="{FA3A494A-D6CF-44FD-959E-527475851087}"/>
    <cellStyle name="SAPBEXaggDataEmph 3 2 2 4 2" xfId="22524" xr:uid="{D3763E65-CDAE-4540-9E37-C8DCFC3164A1}"/>
    <cellStyle name="SAPBEXaggDataEmph 3 2 2 5" xfId="22525" xr:uid="{662657CB-B02E-47D6-88A1-B671C07DC535}"/>
    <cellStyle name="SAPBEXaggDataEmph 3 2 2 5 2" xfId="22526" xr:uid="{24DCC70C-413B-4666-A03E-CFA42C29C0A1}"/>
    <cellStyle name="SAPBEXaggDataEmph 3 2 2 6" xfId="22527" xr:uid="{0CBB0493-850F-442E-9808-4B8F11D2F432}"/>
    <cellStyle name="SAPBEXaggDataEmph 3 2 2 6 2" xfId="22528" xr:uid="{0F80CEBC-1F7C-4B67-8BE1-2E2DA3600C79}"/>
    <cellStyle name="SAPBEXaggDataEmph 3 2 2 7" xfId="22529" xr:uid="{119017CE-4718-4576-983E-A2F42C994B91}"/>
    <cellStyle name="SAPBEXaggDataEmph 3 2 2 7 2" xfId="22530" xr:uid="{8788B9F4-EE6F-432C-A08D-311F3355AEF5}"/>
    <cellStyle name="SAPBEXaggDataEmph 3 2 2 8" xfId="22531" xr:uid="{C6114EA2-7BBA-4472-A100-6804164D24A3}"/>
    <cellStyle name="SAPBEXaggDataEmph 3 2 2 8 2" xfId="22532" xr:uid="{866268AB-D038-478E-B2C4-F21A8430FCF2}"/>
    <cellStyle name="SAPBEXaggDataEmph 3 2 2 9" xfId="22533" xr:uid="{D79BE3A7-61CF-4847-81F0-8C51537969E9}"/>
    <cellStyle name="SAPBEXaggDataEmph 3 2 3" xfId="22534" xr:uid="{DE9B6F2C-4709-43C9-8933-3A9FB4AE5335}"/>
    <cellStyle name="SAPBEXaggDataEmph 3 2 3 2" xfId="22535" xr:uid="{5DC1899F-928A-4D4E-A5BC-7400160E7A51}"/>
    <cellStyle name="SAPBEXaggDataEmph 3 2 3 2 10" xfId="22536" xr:uid="{A57B08E2-DFB1-4D77-A827-DAA440335E2B}"/>
    <cellStyle name="SAPBEXaggDataEmph 3 2 3 2 2" xfId="22537" xr:uid="{34567875-EA0D-4C82-9EC3-0C19F269CE02}"/>
    <cellStyle name="SAPBEXaggDataEmph 3 2 3 2 2 2" xfId="22538" xr:uid="{506E2478-9C29-4883-A790-529CCA0BDE30}"/>
    <cellStyle name="SAPBEXaggDataEmph 3 2 3 2 2 2 2" xfId="22539" xr:uid="{FD57C35F-992D-43EE-A500-1FCA47D4D58B}"/>
    <cellStyle name="SAPBEXaggDataEmph 3 2 3 2 2 3" xfId="22540" xr:uid="{E51A0146-E3BC-488F-A5B1-D92820B417AE}"/>
    <cellStyle name="SAPBEXaggDataEmph 3 2 3 2 2 3 2" xfId="22541" xr:uid="{220F19EC-009F-4A30-9DE1-CDAA9527B0AA}"/>
    <cellStyle name="SAPBEXaggDataEmph 3 2 3 2 2 4" xfId="22542" xr:uid="{209A55A0-E516-49B4-8948-4214B61A51DF}"/>
    <cellStyle name="SAPBEXaggDataEmph 3 2 3 2 2 4 2" xfId="22543" xr:uid="{74BFF8D4-4C4F-4CA3-8EDC-2364657DD886}"/>
    <cellStyle name="SAPBEXaggDataEmph 3 2 3 2 2 5" xfId="22544" xr:uid="{1321AEC4-4E5E-46AB-A8A2-5DC481827FBC}"/>
    <cellStyle name="SAPBEXaggDataEmph 3 2 3 2 2 5 2" xfId="22545" xr:uid="{DE4ACBF3-EC75-48C8-974F-694C57BF88B0}"/>
    <cellStyle name="SAPBEXaggDataEmph 3 2 3 2 2 6" xfId="22546" xr:uid="{B607AE8E-85C4-4905-90D1-C4F1564D9DE1}"/>
    <cellStyle name="SAPBEXaggDataEmph 3 2 3 2 2 6 2" xfId="22547" xr:uid="{A3452946-1DC4-449F-80E2-BA1C4A3F33A8}"/>
    <cellStyle name="SAPBEXaggDataEmph 3 2 3 2 2 7" xfId="22548" xr:uid="{BC0CCEB8-F0F4-424F-9920-17BE50640378}"/>
    <cellStyle name="SAPBEXaggDataEmph 3 2 3 2 3" xfId="22549" xr:uid="{72FC3B03-4B17-400B-A343-F4550227B014}"/>
    <cellStyle name="SAPBEXaggDataEmph 3 2 3 2 3 2" xfId="22550" xr:uid="{A0FBF4A2-878A-45F2-871E-6D8040E5B4A1}"/>
    <cellStyle name="SAPBEXaggDataEmph 3 2 3 2 3 2 2" xfId="22551" xr:uid="{E1DC1FB0-F9BF-4BAF-ACD4-AD5447A7DCD3}"/>
    <cellStyle name="SAPBEXaggDataEmph 3 2 3 2 3 3" xfId="22552" xr:uid="{897C60EE-F1C8-4EB9-8B12-6632326142D3}"/>
    <cellStyle name="SAPBEXaggDataEmph 3 2 3 2 3 3 2" xfId="22553" xr:uid="{3731CE72-9A78-4234-846C-AC233AC4733E}"/>
    <cellStyle name="SAPBEXaggDataEmph 3 2 3 2 3 4" xfId="22554" xr:uid="{A0C31EBD-FE32-42A3-8048-743BC35B6E23}"/>
    <cellStyle name="SAPBEXaggDataEmph 3 2 3 2 3 4 2" xfId="22555" xr:uid="{1857829E-4761-4896-AFA9-19AE47CFB554}"/>
    <cellStyle name="SAPBEXaggDataEmph 3 2 3 2 3 5" xfId="22556" xr:uid="{91F95CD4-4F44-4148-A9B8-2F072E101C49}"/>
    <cellStyle name="SAPBEXaggDataEmph 3 2 3 2 3 5 2" xfId="22557" xr:uid="{E5C187A3-4976-4DB9-8F8A-4737CD14663A}"/>
    <cellStyle name="SAPBEXaggDataEmph 3 2 3 2 3 6" xfId="22558" xr:uid="{3CDB2451-3219-4DC4-88DD-E6D8DBB4DF95}"/>
    <cellStyle name="SAPBEXaggDataEmph 3 2 3 2 3 6 2" xfId="22559" xr:uid="{6877C7F8-DB1D-4004-BFDC-244E26AC575F}"/>
    <cellStyle name="SAPBEXaggDataEmph 3 2 3 2 3 7" xfId="22560" xr:uid="{E96F57A0-A9FF-4ABB-9404-45D16EFA1E94}"/>
    <cellStyle name="SAPBEXaggDataEmph 3 2 3 2 4" xfId="22561" xr:uid="{A555A0A7-266E-4574-A5F2-9FB401992C2A}"/>
    <cellStyle name="SAPBEXaggDataEmph 3 2 3 2 4 2" xfId="22562" xr:uid="{290E3E90-0392-4D2D-AFE4-D21084BA42D9}"/>
    <cellStyle name="SAPBEXaggDataEmph 3 2 3 2 5" xfId="22563" xr:uid="{DBF823F2-3435-4E97-816C-60930D11273B}"/>
    <cellStyle name="SAPBEXaggDataEmph 3 2 3 2 5 2" xfId="22564" xr:uid="{44A1F1A2-ABB8-43FB-BE84-2E8B9829E9E8}"/>
    <cellStyle name="SAPBEXaggDataEmph 3 2 3 2 6" xfId="22565" xr:uid="{5099D010-0952-4267-90C5-92EB41E5678B}"/>
    <cellStyle name="SAPBEXaggDataEmph 3 2 3 2 6 2" xfId="22566" xr:uid="{173B9E40-34A1-49D4-9B7C-CC14D1D10EFF}"/>
    <cellStyle name="SAPBEXaggDataEmph 3 2 3 2 7" xfId="22567" xr:uid="{06B41399-DCB7-495E-BB27-41D3373DEF77}"/>
    <cellStyle name="SAPBEXaggDataEmph 3 2 3 2 7 2" xfId="22568" xr:uid="{91236B65-A112-4DC0-9AC8-88288E05705B}"/>
    <cellStyle name="SAPBEXaggDataEmph 3 2 3 2 8" xfId="22569" xr:uid="{C80A2351-1F9F-4356-9929-D53EB2C45AFC}"/>
    <cellStyle name="SAPBEXaggDataEmph 3 2 3 2 8 2" xfId="22570" xr:uid="{B80FBEC2-D3AD-4D27-9F4C-8C98C19668E4}"/>
    <cellStyle name="SAPBEXaggDataEmph 3 2 3 2 9" xfId="22571" xr:uid="{7A294B0E-1DED-4510-AEE5-6F2D1D3F0B82}"/>
    <cellStyle name="SAPBEXaggDataEmph 3 2 3 2 9 2" xfId="22572" xr:uid="{B6291F7A-DC50-4ACB-B5AA-6DDFA3A010E5}"/>
    <cellStyle name="SAPBEXaggDataEmph 3 2 3 3" xfId="22573" xr:uid="{8A10429D-B25B-441C-8528-447A601CC546}"/>
    <cellStyle name="SAPBEXaggDataEmph 3 2 3 3 2" xfId="22574" xr:uid="{79E08B72-D005-4453-BA47-D7EBEA709126}"/>
    <cellStyle name="SAPBEXaggDataEmph 3 2 3 4" xfId="22575" xr:uid="{7CB04EF6-084F-47BF-8734-A781C227E44F}"/>
    <cellStyle name="SAPBEXaggDataEmph 3 2 3 4 2" xfId="22576" xr:uid="{70EF96F0-6321-4DA8-8F12-96CC46EB6FFF}"/>
    <cellStyle name="SAPBEXaggDataEmph 3 2 3 5" xfId="22577" xr:uid="{F712BB54-FF38-4C79-988B-42122877FF37}"/>
    <cellStyle name="SAPBEXaggDataEmph 3 2 4" xfId="22578" xr:uid="{E043E25A-4AAF-45D0-9087-088C087DC9ED}"/>
    <cellStyle name="SAPBEXaggDataEmph 3 2 4 10" xfId="22579" xr:uid="{3CF74A5C-47F3-4ACE-A5E3-1F2AE8CFD947}"/>
    <cellStyle name="SAPBEXaggDataEmph 3 2 4 2" xfId="22580" xr:uid="{5D7B4235-FED1-4073-8156-C1CF851B1597}"/>
    <cellStyle name="SAPBEXaggDataEmph 3 2 4 2 2" xfId="22581" xr:uid="{C2AEA8FE-54FF-4556-9AFA-600B6829A370}"/>
    <cellStyle name="SAPBEXaggDataEmph 3 2 4 2 2 2" xfId="22582" xr:uid="{36E963CE-272B-4B12-82D8-596439232116}"/>
    <cellStyle name="SAPBEXaggDataEmph 3 2 4 2 3" xfId="22583" xr:uid="{ED0F3756-7C6B-4224-9127-24D7E0167FF8}"/>
    <cellStyle name="SAPBEXaggDataEmph 3 2 4 2 3 2" xfId="22584" xr:uid="{7EDC23E0-FBBA-4FD4-A682-8F444235C84D}"/>
    <cellStyle name="SAPBEXaggDataEmph 3 2 4 2 4" xfId="22585" xr:uid="{3ACEA673-CAC1-48AE-BF84-9AFA3179619E}"/>
    <cellStyle name="SAPBEXaggDataEmph 3 2 4 2 4 2" xfId="22586" xr:uid="{1E486F70-8560-4A64-A8A8-6E37C1D1A6E2}"/>
    <cellStyle name="SAPBEXaggDataEmph 3 2 4 2 5" xfId="22587" xr:uid="{381395D0-C900-4B1F-B790-62D6FEC2726E}"/>
    <cellStyle name="SAPBEXaggDataEmph 3 2 4 2 5 2" xfId="22588" xr:uid="{D94AD732-73A0-481D-B91A-4FE242025B49}"/>
    <cellStyle name="SAPBEXaggDataEmph 3 2 4 2 6" xfId="22589" xr:uid="{EE24E9F9-47EF-43C2-8253-5CFDDA0AD452}"/>
    <cellStyle name="SAPBEXaggDataEmph 3 2 4 2 6 2" xfId="22590" xr:uid="{D624F3D0-7EBD-4081-9E0C-6604DB1549C2}"/>
    <cellStyle name="SAPBEXaggDataEmph 3 2 4 2 7" xfId="22591" xr:uid="{27958BD2-29A5-438A-A320-488D11523CD8}"/>
    <cellStyle name="SAPBEXaggDataEmph 3 2 4 3" xfId="22592" xr:uid="{2E828D3A-0D9A-4861-BAA1-9C7A62936A5D}"/>
    <cellStyle name="SAPBEXaggDataEmph 3 2 4 3 2" xfId="22593" xr:uid="{5A523DC2-321A-4F20-9BA0-5FB1287B66F6}"/>
    <cellStyle name="SAPBEXaggDataEmph 3 2 4 3 2 2" xfId="22594" xr:uid="{BB398D8D-77A9-4827-B94B-4930F4B30FCB}"/>
    <cellStyle name="SAPBEXaggDataEmph 3 2 4 3 3" xfId="22595" xr:uid="{573B4019-52C8-454E-B788-1CA177EEC7CB}"/>
    <cellStyle name="SAPBEXaggDataEmph 3 2 4 3 3 2" xfId="22596" xr:uid="{967C4EC2-AFC7-46F6-8DCA-888545B98E65}"/>
    <cellStyle name="SAPBEXaggDataEmph 3 2 4 3 4" xfId="22597" xr:uid="{DCE6A7B0-2361-4BEA-91E0-68289F0A66D2}"/>
    <cellStyle name="SAPBEXaggDataEmph 3 2 4 3 4 2" xfId="22598" xr:uid="{95DCDC51-E4AA-4244-B8AD-2E89240B9BD5}"/>
    <cellStyle name="SAPBEXaggDataEmph 3 2 4 3 5" xfId="22599" xr:uid="{780E794F-7C27-4A83-9335-83F8F456DB9A}"/>
    <cellStyle name="SAPBEXaggDataEmph 3 2 4 3 5 2" xfId="22600" xr:uid="{4102CB53-F2DC-4661-8455-840EF59D91FF}"/>
    <cellStyle name="SAPBEXaggDataEmph 3 2 4 3 6" xfId="22601" xr:uid="{FD3E305E-00E5-40C3-A462-100F0D3EC70B}"/>
    <cellStyle name="SAPBEXaggDataEmph 3 2 4 3 6 2" xfId="22602" xr:uid="{84BC357A-1D07-4BAE-B071-6AD2E41B2557}"/>
    <cellStyle name="SAPBEXaggDataEmph 3 2 4 3 7" xfId="22603" xr:uid="{038FB406-7B7D-4614-855E-9F7D1AB68D7B}"/>
    <cellStyle name="SAPBEXaggDataEmph 3 2 4 4" xfId="22604" xr:uid="{0800205A-2202-4D02-90C7-A6CC3E6F2DE8}"/>
    <cellStyle name="SAPBEXaggDataEmph 3 2 4 4 2" xfId="22605" xr:uid="{57264934-9D3F-4E71-AF88-1CC94078DB8F}"/>
    <cellStyle name="SAPBEXaggDataEmph 3 2 4 5" xfId="22606" xr:uid="{3AB669A6-12EB-4168-A5E3-CB43DA1D0020}"/>
    <cellStyle name="SAPBEXaggDataEmph 3 2 4 5 2" xfId="22607" xr:uid="{D203089A-77D1-4640-8432-F14D733A9A64}"/>
    <cellStyle name="SAPBEXaggDataEmph 3 2 4 6" xfId="22608" xr:uid="{4254273E-1581-4767-BA68-5A50166170A6}"/>
    <cellStyle name="SAPBEXaggDataEmph 3 2 4 6 2" xfId="22609" xr:uid="{C0ADA8DB-9DD5-4679-BAF7-0BE6521D2102}"/>
    <cellStyle name="SAPBEXaggDataEmph 3 2 4 7" xfId="22610" xr:uid="{461FF016-E31D-4E1D-BFC4-0ED1EBA080E0}"/>
    <cellStyle name="SAPBEXaggDataEmph 3 2 4 7 2" xfId="22611" xr:uid="{73354051-4B99-4851-96DE-6D22EFF4543D}"/>
    <cellStyle name="SAPBEXaggDataEmph 3 2 4 8" xfId="22612" xr:uid="{3807407E-BA30-4FF3-A5FB-FBB1BD8B8296}"/>
    <cellStyle name="SAPBEXaggDataEmph 3 2 4 8 2" xfId="22613" xr:uid="{FA867699-3D64-4762-8B28-6A88C2045A31}"/>
    <cellStyle name="SAPBEXaggDataEmph 3 2 4 9" xfId="22614" xr:uid="{8621BE8B-1C66-4904-BBF3-A08025EF9DFF}"/>
    <cellStyle name="SAPBEXaggDataEmph 3 2 4 9 2" xfId="22615" xr:uid="{8A08DB84-E9FB-45E9-BF49-0012C7AEB9BA}"/>
    <cellStyle name="SAPBEXaggDataEmph 3 2 5" xfId="22616" xr:uid="{C5C58D93-359D-4AD8-BBA1-FC8FE80D84E9}"/>
    <cellStyle name="SAPBEXaggDataEmph 3 2 5 2" xfId="22617" xr:uid="{BE0A90ED-C70B-41E2-A767-D03F4F4FCC58}"/>
    <cellStyle name="SAPBEXaggDataEmph 3 2 6" xfId="22618" xr:uid="{65898FA3-A871-4AB0-A329-5CB6D62106DC}"/>
    <cellStyle name="SAPBEXaggDataEmph 3 2 6 2" xfId="22619" xr:uid="{6FE15AFC-E256-4A53-9207-32567C4E12AF}"/>
    <cellStyle name="SAPBEXaggDataEmph 3 2 7" xfId="22620" xr:uid="{36C89F90-4A29-41A5-9C4A-4BAA40193BE8}"/>
    <cellStyle name="SAPBEXaggDataEmph 3 2 8" xfId="22621" xr:uid="{7C0BC097-5931-4287-8F8C-41181B330529}"/>
    <cellStyle name="SAPBEXaggDataEmph 3 3" xfId="22622" xr:uid="{90BCF858-63AE-489C-9A4A-DBB16E3351D5}"/>
    <cellStyle name="SAPBEXaggDataEmph 3 3 2" xfId="22623" xr:uid="{F6108A60-E049-4104-8916-29A98593A673}"/>
    <cellStyle name="SAPBEXaggDataEmph 3 3 2 10" xfId="22624" xr:uid="{F719528C-77DD-427B-AB23-BF0E35787851}"/>
    <cellStyle name="SAPBEXaggDataEmph 3 3 2 2" xfId="22625" xr:uid="{F1AF169D-5B7F-4883-A93B-D90689CA5B1A}"/>
    <cellStyle name="SAPBEXaggDataEmph 3 3 2 2 10" xfId="22626" xr:uid="{357B2AFF-C166-4A77-A15D-3FFA60AF1D27}"/>
    <cellStyle name="SAPBEXaggDataEmph 3 3 2 2 2" xfId="22627" xr:uid="{33D1DE18-9775-4B20-8D11-FAC4177B7F6A}"/>
    <cellStyle name="SAPBEXaggDataEmph 3 3 2 2 2 2" xfId="22628" xr:uid="{C7AE9477-3FD8-4BDC-A2D1-3EA0BE5DF0BC}"/>
    <cellStyle name="SAPBEXaggDataEmph 3 3 2 2 2 2 2" xfId="22629" xr:uid="{29D6BBB9-AE4C-4431-B2DC-F687C3C31940}"/>
    <cellStyle name="SAPBEXaggDataEmph 3 3 2 2 2 3" xfId="22630" xr:uid="{D838BDFA-359A-439C-8325-968D0AC6BDC9}"/>
    <cellStyle name="SAPBEXaggDataEmph 3 3 2 2 2 3 2" xfId="22631" xr:uid="{E7329B57-A2FB-44C5-8E1E-CBB2F4BDCC8D}"/>
    <cellStyle name="SAPBEXaggDataEmph 3 3 2 2 2 4" xfId="22632" xr:uid="{B3F83A4D-BE42-4585-8241-2EE288F7BFDD}"/>
    <cellStyle name="SAPBEXaggDataEmph 3 3 2 2 2 4 2" xfId="22633" xr:uid="{F96CFC52-318F-4B9C-B263-AB12E7357C94}"/>
    <cellStyle name="SAPBEXaggDataEmph 3 3 2 2 2 5" xfId="22634" xr:uid="{CF8FD163-D0F3-43A7-884F-99D530BFF937}"/>
    <cellStyle name="SAPBEXaggDataEmph 3 3 2 2 2 5 2" xfId="22635" xr:uid="{7E57ECE2-921A-4D74-BD91-D7EE9B2D9BF4}"/>
    <cellStyle name="SAPBEXaggDataEmph 3 3 2 2 2 6" xfId="22636" xr:uid="{3BC2A91A-C140-4BC6-AD79-316D7916E6F1}"/>
    <cellStyle name="SAPBEXaggDataEmph 3 3 2 2 2 6 2" xfId="22637" xr:uid="{7A48D6DB-609E-4CC1-BB47-45770FB096D0}"/>
    <cellStyle name="SAPBEXaggDataEmph 3 3 2 2 2 7" xfId="22638" xr:uid="{78B4E90F-769E-4CC4-ADDA-57045C02295C}"/>
    <cellStyle name="SAPBEXaggDataEmph 3 3 2 2 2 7 2" xfId="22639" xr:uid="{9A27610A-A419-42FF-A107-E345B51AB97B}"/>
    <cellStyle name="SAPBEXaggDataEmph 3 3 2 2 2 8" xfId="22640" xr:uid="{8E65F713-4CBD-4698-B901-A2A48B12AE96}"/>
    <cellStyle name="SAPBEXaggDataEmph 3 3 2 2 3" xfId="22641" xr:uid="{9CC94A09-82A0-4BA9-84A0-1E8035598F42}"/>
    <cellStyle name="SAPBEXaggDataEmph 3 3 2 2 3 2" xfId="22642" xr:uid="{67A91DA6-CD4F-4FBD-88D4-1504926D6443}"/>
    <cellStyle name="SAPBEXaggDataEmph 3 3 2 2 4" xfId="22643" xr:uid="{8BBD6E1E-5286-4289-BFFE-68DE06DF537F}"/>
    <cellStyle name="SAPBEXaggDataEmph 3 3 2 2 4 2" xfId="22644" xr:uid="{4BB1A3F7-B53F-4CDF-8504-B05B02BCC8F8}"/>
    <cellStyle name="SAPBEXaggDataEmph 3 3 2 2 5" xfId="22645" xr:uid="{D97FA72E-BB9B-49E2-9B0C-CA2AA6A5EF1E}"/>
    <cellStyle name="SAPBEXaggDataEmph 3 3 2 2 5 2" xfId="22646" xr:uid="{4C35E19B-7B9E-4EE3-98C5-17D7A4DFCE6C}"/>
    <cellStyle name="SAPBEXaggDataEmph 3 3 2 2 6" xfId="22647" xr:uid="{EDE89F74-9AA6-4946-BFE5-131C08308F5D}"/>
    <cellStyle name="SAPBEXaggDataEmph 3 3 2 2 6 2" xfId="22648" xr:uid="{EDF10873-475C-4334-82E5-1C1B460D0B3A}"/>
    <cellStyle name="SAPBEXaggDataEmph 3 3 2 2 7" xfId="22649" xr:uid="{65958111-F95F-49EA-AF07-179D24145643}"/>
    <cellStyle name="SAPBEXaggDataEmph 3 3 2 2 7 2" xfId="22650" xr:uid="{13AFAFA8-3B86-4161-8B19-4C958D814066}"/>
    <cellStyle name="SAPBEXaggDataEmph 3 3 2 2 8" xfId="22651" xr:uid="{A6A3E8AA-725A-4CAE-A318-A657487F0636}"/>
    <cellStyle name="SAPBEXaggDataEmph 3 3 2 2 8 2" xfId="22652" xr:uid="{41628538-C81F-469B-9480-E3D6C9ABDF0B}"/>
    <cellStyle name="SAPBEXaggDataEmph 3 3 2 2 9" xfId="22653" xr:uid="{5BD2024C-62EB-46D6-8F13-9297A077CC35}"/>
    <cellStyle name="SAPBEXaggDataEmph 3 3 2 3" xfId="22654" xr:uid="{834A1573-A58C-403F-9E1A-D1DEB3AA0A67}"/>
    <cellStyle name="SAPBEXaggDataEmph 3 3 2 3 2" xfId="22655" xr:uid="{29079A3F-0FD3-4A12-A4EB-0D9638FBDAB5}"/>
    <cellStyle name="SAPBEXaggDataEmph 3 3 2 3 2 2" xfId="22656" xr:uid="{8D3B35AD-5098-4540-A378-A1F15E338ED2}"/>
    <cellStyle name="SAPBEXaggDataEmph 3 3 2 3 3" xfId="22657" xr:uid="{7D75538F-EE8D-4FD3-A3C9-539544DBC995}"/>
    <cellStyle name="SAPBEXaggDataEmph 3 3 2 3 3 2" xfId="22658" xr:uid="{50C077EF-B5E9-43B0-81ED-41D8F2AD9761}"/>
    <cellStyle name="SAPBEXaggDataEmph 3 3 2 3 4" xfId="22659" xr:uid="{BE99A374-8071-44BA-8F47-97B717B04AC3}"/>
    <cellStyle name="SAPBEXaggDataEmph 3 3 2 3 4 2" xfId="22660" xr:uid="{8731C2E7-5939-490A-AF8E-F1BC0E7A89BD}"/>
    <cellStyle name="SAPBEXaggDataEmph 3 3 2 3 5" xfId="22661" xr:uid="{108E3675-5668-4C92-B6DA-86FCD67F340F}"/>
    <cellStyle name="SAPBEXaggDataEmph 3 3 2 3 5 2" xfId="22662" xr:uid="{A71158F4-7B80-4511-B6C7-1267D5A3F208}"/>
    <cellStyle name="SAPBEXaggDataEmph 3 3 2 3 6" xfId="22663" xr:uid="{0EE7ECF2-6C6F-42BC-A831-D2DFE8D32742}"/>
    <cellStyle name="SAPBEXaggDataEmph 3 3 2 3 6 2" xfId="22664" xr:uid="{A380E3C2-FA51-4E3E-8E5F-CE3DC642E649}"/>
    <cellStyle name="SAPBEXaggDataEmph 3 3 2 3 7" xfId="22665" xr:uid="{B5AD5E46-47AF-402D-94AE-EBE133023EC8}"/>
    <cellStyle name="SAPBEXaggDataEmph 3 3 2 3 7 2" xfId="22666" xr:uid="{7FB3FE04-3102-4D6F-AD6D-0DFF8B195E8D}"/>
    <cellStyle name="SAPBEXaggDataEmph 3 3 2 3 8" xfId="22667" xr:uid="{CBE0C821-C839-4A2B-BEA1-557A5DE2E640}"/>
    <cellStyle name="SAPBEXaggDataEmph 3 3 2 3 9" xfId="22668" xr:uid="{4FC33CA0-8051-4324-93E2-A3CB02D92DA1}"/>
    <cellStyle name="SAPBEXaggDataEmph 3 3 2 4" xfId="22669" xr:uid="{4B3423AD-E164-44F6-A862-BB0A61F01797}"/>
    <cellStyle name="SAPBEXaggDataEmph 3 3 2 4 2" xfId="22670" xr:uid="{081E0214-C9A8-410F-9531-9F11C8EE78BD}"/>
    <cellStyle name="SAPBEXaggDataEmph 3 3 2 5" xfId="22671" xr:uid="{D15ACB17-0D27-4068-B7F2-25BD8891303A}"/>
    <cellStyle name="SAPBEXaggDataEmph 3 3 2 5 2" xfId="22672" xr:uid="{FA2314DB-B152-433C-8286-286F502BDDF1}"/>
    <cellStyle name="SAPBEXaggDataEmph 3 3 2 6" xfId="22673" xr:uid="{F88D10C1-4A20-43A4-86B7-8B9809744CE5}"/>
    <cellStyle name="SAPBEXaggDataEmph 3 3 2 6 2" xfId="22674" xr:uid="{FECD9CA8-5C46-499E-9178-BFBE20CF1DBA}"/>
    <cellStyle name="SAPBEXaggDataEmph 3 3 2 7" xfId="22675" xr:uid="{58687DB7-B10E-46B9-948A-6CDD36DD747B}"/>
    <cellStyle name="SAPBEXaggDataEmph 3 3 2 7 2" xfId="22676" xr:uid="{2018E218-CE86-4C59-9158-DE9174B12658}"/>
    <cellStyle name="SAPBEXaggDataEmph 3 3 2 8" xfId="22677" xr:uid="{6E46D537-C45E-487D-9795-09A87CF2005A}"/>
    <cellStyle name="SAPBEXaggDataEmph 3 3 2 8 2" xfId="22678" xr:uid="{C238EDEF-7081-42D6-8B78-014D84DA4E15}"/>
    <cellStyle name="SAPBEXaggDataEmph 3 3 2 9" xfId="22679" xr:uid="{2503297D-AB8C-4CEB-B5E2-E0167DC7104B}"/>
    <cellStyle name="SAPBEXaggDataEmph 3 3 3" xfId="22680" xr:uid="{31C9119B-7185-4492-960D-A0A7BE40F7B7}"/>
    <cellStyle name="SAPBEXaggDataEmph 3 3 3 2" xfId="22681" xr:uid="{CC35867D-7A95-41CA-BF22-D27BE12D874B}"/>
    <cellStyle name="SAPBEXaggDataEmph 3 3 3 2 10" xfId="22682" xr:uid="{CB986286-CC5C-4BA1-9C44-5A2FB7803B4E}"/>
    <cellStyle name="SAPBEXaggDataEmph 3 3 3 2 2" xfId="22683" xr:uid="{B89C0FB5-7539-4C77-BAEE-01FD27E447EA}"/>
    <cellStyle name="SAPBEXaggDataEmph 3 3 3 2 2 2" xfId="22684" xr:uid="{E550BB34-ABD9-4FDA-9B57-48732C29CECF}"/>
    <cellStyle name="SAPBEXaggDataEmph 3 3 3 2 2 2 2" xfId="22685" xr:uid="{9A1EC4F8-BA84-43C6-BE23-D8AABB2AA1E0}"/>
    <cellStyle name="SAPBEXaggDataEmph 3 3 3 2 2 3" xfId="22686" xr:uid="{44D9C396-D80F-44D3-A578-1BB4177C190C}"/>
    <cellStyle name="SAPBEXaggDataEmph 3 3 3 2 2 3 2" xfId="22687" xr:uid="{11B32FEB-AC84-4DD8-9C47-3F2D531FDA98}"/>
    <cellStyle name="SAPBEXaggDataEmph 3 3 3 2 2 4" xfId="22688" xr:uid="{03ECFEE7-4640-4900-85D4-C7A183F0ED99}"/>
    <cellStyle name="SAPBEXaggDataEmph 3 3 3 2 2 4 2" xfId="22689" xr:uid="{E16CCEFA-5DD7-4D82-B675-6C3CDAA4D4B7}"/>
    <cellStyle name="SAPBEXaggDataEmph 3 3 3 2 2 5" xfId="22690" xr:uid="{10F62701-AF95-483F-B1EA-71ABAEF6A31F}"/>
    <cellStyle name="SAPBEXaggDataEmph 3 3 3 2 2 5 2" xfId="22691" xr:uid="{8873C209-7657-4E55-8EE0-630E83CC655E}"/>
    <cellStyle name="SAPBEXaggDataEmph 3 3 3 2 2 6" xfId="22692" xr:uid="{CAF0F4FC-5AC8-49FE-A2B0-12697829BCF9}"/>
    <cellStyle name="SAPBEXaggDataEmph 3 3 3 2 2 6 2" xfId="22693" xr:uid="{A5596342-1771-4062-A462-19033CCCEA14}"/>
    <cellStyle name="SAPBEXaggDataEmph 3 3 3 2 2 7" xfId="22694" xr:uid="{FB2A7C6B-4B1F-4BA8-AF6C-2FCA21A12A71}"/>
    <cellStyle name="SAPBEXaggDataEmph 3 3 3 2 3" xfId="22695" xr:uid="{6B1ABA12-1684-4812-BF5D-630EC290E0CC}"/>
    <cellStyle name="SAPBEXaggDataEmph 3 3 3 2 3 2" xfId="22696" xr:uid="{66F663B6-C5DF-4345-BCCF-A2431E27B185}"/>
    <cellStyle name="SAPBEXaggDataEmph 3 3 3 2 3 2 2" xfId="22697" xr:uid="{70FD7281-A0A8-4037-A2F5-0B6282DAAF41}"/>
    <cellStyle name="SAPBEXaggDataEmph 3 3 3 2 3 3" xfId="22698" xr:uid="{8954D1AF-EB6D-41A9-BA80-EDCF99D4AD80}"/>
    <cellStyle name="SAPBEXaggDataEmph 3 3 3 2 3 3 2" xfId="22699" xr:uid="{02E8533D-1B84-4482-8576-02712B1F34D7}"/>
    <cellStyle name="SAPBEXaggDataEmph 3 3 3 2 3 4" xfId="22700" xr:uid="{419C6EB7-4CE3-415A-B1C2-82F0A2B198F4}"/>
    <cellStyle name="SAPBEXaggDataEmph 3 3 3 2 3 4 2" xfId="22701" xr:uid="{479D2585-3A88-47D0-8DC8-C809D4EEB20A}"/>
    <cellStyle name="SAPBEXaggDataEmph 3 3 3 2 3 5" xfId="22702" xr:uid="{488D39AF-05F7-4309-93AF-407654EE228F}"/>
    <cellStyle name="SAPBEXaggDataEmph 3 3 3 2 3 5 2" xfId="22703" xr:uid="{AEC34B74-D367-4719-B7CE-5A49D78F7C98}"/>
    <cellStyle name="SAPBEXaggDataEmph 3 3 3 2 3 6" xfId="22704" xr:uid="{767BD95C-AC75-47C8-846E-8F863669D24D}"/>
    <cellStyle name="SAPBEXaggDataEmph 3 3 3 2 3 6 2" xfId="22705" xr:uid="{77A55433-323E-4D38-A4E7-EABDA5443913}"/>
    <cellStyle name="SAPBEXaggDataEmph 3 3 3 2 3 7" xfId="22706" xr:uid="{B4F9EE53-6832-4ECD-85CD-0E835FDFA5BD}"/>
    <cellStyle name="SAPBEXaggDataEmph 3 3 3 2 4" xfId="22707" xr:uid="{AA9F5271-744D-4502-9D47-CE2FAC3EE756}"/>
    <cellStyle name="SAPBEXaggDataEmph 3 3 3 2 4 2" xfId="22708" xr:uid="{9D40EC70-FC10-4091-9DB0-704E3EF0010F}"/>
    <cellStyle name="SAPBEXaggDataEmph 3 3 3 2 5" xfId="22709" xr:uid="{3CB38CDA-260F-4744-B70B-F90713551164}"/>
    <cellStyle name="SAPBEXaggDataEmph 3 3 3 2 5 2" xfId="22710" xr:uid="{20E651A1-6928-4EFC-8FEA-AA96071AAB90}"/>
    <cellStyle name="SAPBEXaggDataEmph 3 3 3 2 6" xfId="22711" xr:uid="{514BE62E-4371-4115-8F33-C3AB2CAEDEDB}"/>
    <cellStyle name="SAPBEXaggDataEmph 3 3 3 2 6 2" xfId="22712" xr:uid="{1ECBADAE-2EA7-4D0E-991A-647B7678F899}"/>
    <cellStyle name="SAPBEXaggDataEmph 3 3 3 2 7" xfId="22713" xr:uid="{B51E9EF5-0139-48D1-A569-9755A69F33B6}"/>
    <cellStyle name="SAPBEXaggDataEmph 3 3 3 2 7 2" xfId="22714" xr:uid="{CDA2139D-9709-418A-8A56-67463A800E2F}"/>
    <cellStyle name="SAPBEXaggDataEmph 3 3 3 2 8" xfId="22715" xr:uid="{F134CDC1-9AE3-4470-A1E9-7EDEC01AAD6D}"/>
    <cellStyle name="SAPBEXaggDataEmph 3 3 3 2 8 2" xfId="22716" xr:uid="{87C209CD-6B49-4165-98AF-2A2B6AF14CF9}"/>
    <cellStyle name="SAPBEXaggDataEmph 3 3 3 2 9" xfId="22717" xr:uid="{8844CE6F-B6E4-4421-9562-F5D01889AF7F}"/>
    <cellStyle name="SAPBEXaggDataEmph 3 3 3 2 9 2" xfId="22718" xr:uid="{BFAA9CB4-AA01-4A87-98AF-1A91EC3C77CE}"/>
    <cellStyle name="SAPBEXaggDataEmph 3 3 3 3" xfId="22719" xr:uid="{D723677E-0E24-4356-871E-C754858F4D16}"/>
    <cellStyle name="SAPBEXaggDataEmph 3 3 3 3 2" xfId="22720" xr:uid="{8F064D24-C2B9-47D0-A9E6-2368493BFFD2}"/>
    <cellStyle name="SAPBEXaggDataEmph 3 3 3 4" xfId="22721" xr:uid="{4B084462-D72C-4966-B2C1-8B1AFD59097C}"/>
    <cellStyle name="SAPBEXaggDataEmph 3 3 3 4 2" xfId="22722" xr:uid="{A23757AC-3991-412E-93C9-CABBD5358782}"/>
    <cellStyle name="SAPBEXaggDataEmph 3 3 3 5" xfId="22723" xr:uid="{06D4278E-F3AC-40A7-89F7-093034DE83EB}"/>
    <cellStyle name="SAPBEXaggDataEmph 3 3 4" xfId="22724" xr:uid="{49A94AAA-EC11-4B43-BD5F-09042071F1FF}"/>
    <cellStyle name="SAPBEXaggDataEmph 3 3 4 10" xfId="22725" xr:uid="{D0B8B62E-6222-48DF-A3B1-316D22ABAFBA}"/>
    <cellStyle name="SAPBEXaggDataEmph 3 3 4 2" xfId="22726" xr:uid="{67D6FE4E-2AEF-4440-8723-0A887AAB2F75}"/>
    <cellStyle name="SAPBEXaggDataEmph 3 3 4 2 2" xfId="22727" xr:uid="{AC9BC4D5-193E-4723-8E2F-0A1BFA5838E7}"/>
    <cellStyle name="SAPBEXaggDataEmph 3 3 4 2 2 2" xfId="22728" xr:uid="{C8DA5C06-EDBB-4AF5-8EEB-AA28E23C402F}"/>
    <cellStyle name="SAPBEXaggDataEmph 3 3 4 2 3" xfId="22729" xr:uid="{ED9526B6-6290-4865-900F-AA319FB2489C}"/>
    <cellStyle name="SAPBEXaggDataEmph 3 3 4 2 3 2" xfId="22730" xr:uid="{DE47C38D-ADA2-43EF-92D1-25BF576FF9D9}"/>
    <cellStyle name="SAPBEXaggDataEmph 3 3 4 2 4" xfId="22731" xr:uid="{4A6A5CD5-CEFC-4BD9-A3EB-512813821A6E}"/>
    <cellStyle name="SAPBEXaggDataEmph 3 3 4 2 4 2" xfId="22732" xr:uid="{9826FB99-9A0B-4A5A-9953-5CED79496A81}"/>
    <cellStyle name="SAPBEXaggDataEmph 3 3 4 2 5" xfId="22733" xr:uid="{45C9ED20-3FEF-4141-AE7F-0360D224D213}"/>
    <cellStyle name="SAPBEXaggDataEmph 3 3 4 2 5 2" xfId="22734" xr:uid="{F34046BD-9207-43DC-9C69-D88D3141751B}"/>
    <cellStyle name="SAPBEXaggDataEmph 3 3 4 2 6" xfId="22735" xr:uid="{BE004C34-23B5-4B93-8F5A-B6AD5FE4F0D3}"/>
    <cellStyle name="SAPBEXaggDataEmph 3 3 4 2 6 2" xfId="22736" xr:uid="{8935C6DE-A750-4043-91EB-F92F2B8153BC}"/>
    <cellStyle name="SAPBEXaggDataEmph 3 3 4 2 7" xfId="22737" xr:uid="{362E9CDF-1A1B-47BE-8455-9B7D867AC3CA}"/>
    <cellStyle name="SAPBEXaggDataEmph 3 3 4 3" xfId="22738" xr:uid="{5C37FE07-0893-459A-9F74-70745CD94631}"/>
    <cellStyle name="SAPBEXaggDataEmph 3 3 4 3 2" xfId="22739" xr:uid="{FD574884-13AB-4015-ABCA-E1A56BE28442}"/>
    <cellStyle name="SAPBEXaggDataEmph 3 3 4 3 2 2" xfId="22740" xr:uid="{1D24A319-28D6-444E-A7CC-472C1E48B8C0}"/>
    <cellStyle name="SAPBEXaggDataEmph 3 3 4 3 3" xfId="22741" xr:uid="{28537C64-09B7-47AD-8FD0-C7DB160A02D9}"/>
    <cellStyle name="SAPBEXaggDataEmph 3 3 4 3 3 2" xfId="22742" xr:uid="{5D8D0728-6035-46F9-980F-984073F64DE1}"/>
    <cellStyle name="SAPBEXaggDataEmph 3 3 4 3 4" xfId="22743" xr:uid="{25900C64-5D3C-4331-BB77-E711F93A1F07}"/>
    <cellStyle name="SAPBEXaggDataEmph 3 3 4 3 4 2" xfId="22744" xr:uid="{A7221381-62AD-4FD4-8E8E-C238AEF8973D}"/>
    <cellStyle name="SAPBEXaggDataEmph 3 3 4 3 5" xfId="22745" xr:uid="{0115BFCC-EC64-4433-8E74-9550E9868567}"/>
    <cellStyle name="SAPBEXaggDataEmph 3 3 4 3 5 2" xfId="22746" xr:uid="{D88D527E-35F9-4E47-88F0-7736921B6CD3}"/>
    <cellStyle name="SAPBEXaggDataEmph 3 3 4 3 6" xfId="22747" xr:uid="{1F5E0D2C-775F-4B95-A78D-BCF4279F6E8F}"/>
    <cellStyle name="SAPBEXaggDataEmph 3 3 4 3 6 2" xfId="22748" xr:uid="{41268806-B722-4326-91E6-BFA22841BABB}"/>
    <cellStyle name="SAPBEXaggDataEmph 3 3 4 3 7" xfId="22749" xr:uid="{431124D2-0CBD-4776-B628-75B70B86FB6D}"/>
    <cellStyle name="SAPBEXaggDataEmph 3 3 4 4" xfId="22750" xr:uid="{5A25A1CE-0BDF-4015-BDEF-FDFE4FE4987E}"/>
    <cellStyle name="SAPBEXaggDataEmph 3 3 4 4 2" xfId="22751" xr:uid="{48D2BB76-26A7-4D42-9218-14096806E31C}"/>
    <cellStyle name="SAPBEXaggDataEmph 3 3 4 5" xfId="22752" xr:uid="{C2087BF2-8FB2-4F8B-8246-39F205FCAE68}"/>
    <cellStyle name="SAPBEXaggDataEmph 3 3 4 5 2" xfId="22753" xr:uid="{13919BB1-DB4C-4A02-9ECD-11B18A6EFF9E}"/>
    <cellStyle name="SAPBEXaggDataEmph 3 3 4 6" xfId="22754" xr:uid="{F1A23723-391B-4310-921A-1C2CC9F8E3B1}"/>
    <cellStyle name="SAPBEXaggDataEmph 3 3 4 6 2" xfId="22755" xr:uid="{C596A696-F97D-4823-9313-B84F9036AF11}"/>
    <cellStyle name="SAPBEXaggDataEmph 3 3 4 7" xfId="22756" xr:uid="{9599BCAD-5E21-4599-9A55-157D2E9528B4}"/>
    <cellStyle name="SAPBEXaggDataEmph 3 3 4 7 2" xfId="22757" xr:uid="{0B846CF2-A2E0-46E9-8BD1-B3F62278F08B}"/>
    <cellStyle name="SAPBEXaggDataEmph 3 3 4 8" xfId="22758" xr:uid="{902BEE96-5849-4C0C-BEEE-6D07269BB980}"/>
    <cellStyle name="SAPBEXaggDataEmph 3 3 4 8 2" xfId="22759" xr:uid="{2C89B451-10FF-4AD8-A567-2354B39381D8}"/>
    <cellStyle name="SAPBEXaggDataEmph 3 3 4 9" xfId="22760" xr:uid="{D5137FE8-1F81-4D26-B3B4-2FDEDFA86A0C}"/>
    <cellStyle name="SAPBEXaggDataEmph 3 3 4 9 2" xfId="22761" xr:uid="{DB3E8B3E-DE1A-477C-92E1-5C820E01FE71}"/>
    <cellStyle name="SAPBEXaggDataEmph 3 3 5" xfId="22762" xr:uid="{48B458C5-2EA7-465E-85CD-F27697FE8570}"/>
    <cellStyle name="SAPBEXaggDataEmph 3 3 5 2" xfId="22763" xr:uid="{02BDED2B-327F-404A-8E11-3FDF04D2AEF2}"/>
    <cellStyle name="SAPBEXaggDataEmph 3 3 6" xfId="22764" xr:uid="{82775DDD-CF7A-43D0-A335-86FDF2BF8E34}"/>
    <cellStyle name="SAPBEXaggDataEmph 3 3 6 2" xfId="22765" xr:uid="{3EF19AA0-1A5E-44F5-B45A-8BB3A7F12718}"/>
    <cellStyle name="SAPBEXaggDataEmph 3 3 7" xfId="22766" xr:uid="{D79D3DDC-3718-4792-8E67-82BF9AAECCE1}"/>
    <cellStyle name="SAPBEXaggDataEmph 3 3 8" xfId="22767" xr:uid="{4C14CCC7-DA29-4796-B6FB-6DAF12A1988E}"/>
    <cellStyle name="SAPBEXaggDataEmph 3 4" xfId="22768" xr:uid="{6B082BE6-6669-4B71-8B78-C935DBC9CAAC}"/>
    <cellStyle name="SAPBEXaggDataEmph 3 4 10" xfId="22769" xr:uid="{512945C4-CFE6-4D46-B63C-AA47440552F8}"/>
    <cellStyle name="SAPBEXaggDataEmph 3 4 2" xfId="22770" xr:uid="{FD3EB500-509D-4376-995E-4D11F3597798}"/>
    <cellStyle name="SAPBEXaggDataEmph 3 4 2 10" xfId="22771" xr:uid="{051461FE-18FA-47D1-80D0-BC343BA60609}"/>
    <cellStyle name="SAPBEXaggDataEmph 3 4 2 2" xfId="22772" xr:uid="{194F701E-A332-46A9-A27F-1F67FA5D3481}"/>
    <cellStyle name="SAPBEXaggDataEmph 3 4 2 2 2" xfId="22773" xr:uid="{33039574-45D8-4584-9555-4DF87F0A6E76}"/>
    <cellStyle name="SAPBEXaggDataEmph 3 4 2 2 2 2" xfId="22774" xr:uid="{9D6ECA0E-A6BA-48F4-B02E-1D73BAD8B731}"/>
    <cellStyle name="SAPBEXaggDataEmph 3 4 2 2 3" xfId="22775" xr:uid="{DF13E24F-1C9B-40A3-884E-729E8C59335E}"/>
    <cellStyle name="SAPBEXaggDataEmph 3 4 2 2 3 2" xfId="22776" xr:uid="{6A83F47A-1826-42C9-A552-7F74EACA19EF}"/>
    <cellStyle name="SAPBEXaggDataEmph 3 4 2 2 4" xfId="22777" xr:uid="{570BBFD4-F4FB-4469-9159-1461213AC7E1}"/>
    <cellStyle name="SAPBEXaggDataEmph 3 4 2 2 4 2" xfId="22778" xr:uid="{84E09A7E-4616-4F36-A148-6A66E5B1542C}"/>
    <cellStyle name="SAPBEXaggDataEmph 3 4 2 2 5" xfId="22779" xr:uid="{9AA1D544-3A6C-4507-9FED-6EBE8F43FCB5}"/>
    <cellStyle name="SAPBEXaggDataEmph 3 4 2 2 5 2" xfId="22780" xr:uid="{6AD6F9FD-820B-4B48-9291-27487A053114}"/>
    <cellStyle name="SAPBEXaggDataEmph 3 4 2 2 6" xfId="22781" xr:uid="{DA166DCB-541F-411C-8CE0-8B85A4E2E85D}"/>
    <cellStyle name="SAPBEXaggDataEmph 3 4 2 2 6 2" xfId="22782" xr:uid="{396DBBA8-9CBF-4914-82E1-E82F81124A22}"/>
    <cellStyle name="SAPBEXaggDataEmph 3 4 2 2 7" xfId="22783" xr:uid="{24A403C4-1395-4786-930C-F959402098F8}"/>
    <cellStyle name="SAPBEXaggDataEmph 3 4 2 2 7 2" xfId="22784" xr:uid="{E1941DC9-AEC1-4FE3-975A-4BD1DDA3A1E8}"/>
    <cellStyle name="SAPBEXaggDataEmph 3 4 2 2 8" xfId="22785" xr:uid="{CB1D1579-E387-4856-A11F-D6C218DCEE1A}"/>
    <cellStyle name="SAPBEXaggDataEmph 3 4 2 3" xfId="22786" xr:uid="{A770C8DF-5B1D-4E3F-A5AD-15A158A66AD9}"/>
    <cellStyle name="SAPBEXaggDataEmph 3 4 2 3 2" xfId="22787" xr:uid="{9CD02190-4845-4415-831E-71A1CF54377F}"/>
    <cellStyle name="SAPBEXaggDataEmph 3 4 2 4" xfId="22788" xr:uid="{B8361F11-0787-410F-9753-7E03E00052D3}"/>
    <cellStyle name="SAPBEXaggDataEmph 3 4 2 4 2" xfId="22789" xr:uid="{D4AE6339-1104-450A-9C27-97966D877E6E}"/>
    <cellStyle name="SAPBEXaggDataEmph 3 4 2 5" xfId="22790" xr:uid="{F276AD7C-7D07-483C-86FD-9EF4B400CD95}"/>
    <cellStyle name="SAPBEXaggDataEmph 3 4 2 5 2" xfId="22791" xr:uid="{CEF49344-5439-4557-A4A3-C7128DA1469D}"/>
    <cellStyle name="SAPBEXaggDataEmph 3 4 2 6" xfId="22792" xr:uid="{9D692845-DAD1-48E1-89D7-2AAD74C42F48}"/>
    <cellStyle name="SAPBEXaggDataEmph 3 4 2 6 2" xfId="22793" xr:uid="{5248A67E-E39F-490C-A407-A14AB568DF3E}"/>
    <cellStyle name="SAPBEXaggDataEmph 3 4 2 7" xfId="22794" xr:uid="{317EA578-374F-4DEB-B718-1F5034EBCFCA}"/>
    <cellStyle name="SAPBEXaggDataEmph 3 4 2 7 2" xfId="22795" xr:uid="{010DA770-7277-42E8-ADD7-A650AD037F9A}"/>
    <cellStyle name="SAPBEXaggDataEmph 3 4 2 8" xfId="22796" xr:uid="{83240DA7-07C9-4D02-AA83-E20785373268}"/>
    <cellStyle name="SAPBEXaggDataEmph 3 4 2 8 2" xfId="22797" xr:uid="{654EF984-F91A-48BA-B6FB-90ADF438E459}"/>
    <cellStyle name="SAPBEXaggDataEmph 3 4 2 9" xfId="22798" xr:uid="{ACEFBA97-159B-4C4D-8FCD-4F721B95EED8}"/>
    <cellStyle name="SAPBEXaggDataEmph 3 4 3" xfId="22799" xr:uid="{31CF7ECC-8A24-4848-8940-B3E0E8872B70}"/>
    <cellStyle name="SAPBEXaggDataEmph 3 4 3 2" xfId="22800" xr:uid="{A320044E-8213-4AF5-B762-EEF56347E7AB}"/>
    <cellStyle name="SAPBEXaggDataEmph 3 4 3 2 2" xfId="22801" xr:uid="{B36FE831-AE90-4AB9-A4BC-C6977E1586FB}"/>
    <cellStyle name="SAPBEXaggDataEmph 3 4 3 3" xfId="22802" xr:uid="{DB9FA406-DD4A-4D6D-A5BE-152E93E6CEF4}"/>
    <cellStyle name="SAPBEXaggDataEmph 3 4 3 3 2" xfId="22803" xr:uid="{14995678-6014-481F-97C5-D5E7A85F40AE}"/>
    <cellStyle name="SAPBEXaggDataEmph 3 4 3 4" xfId="22804" xr:uid="{12D6B60C-7BB7-44BA-AD55-7357642927C8}"/>
    <cellStyle name="SAPBEXaggDataEmph 3 4 3 4 2" xfId="22805" xr:uid="{BD13F838-8C76-4951-93CF-6A09C686FEA2}"/>
    <cellStyle name="SAPBEXaggDataEmph 3 4 3 5" xfId="22806" xr:uid="{DA2BA08E-6DFC-4641-AEDA-82D3C0D5F972}"/>
    <cellStyle name="SAPBEXaggDataEmph 3 4 3 5 2" xfId="22807" xr:uid="{FFA63D22-3380-45DE-AB51-92B02E7E2A39}"/>
    <cellStyle name="SAPBEXaggDataEmph 3 4 3 6" xfId="22808" xr:uid="{6A69505C-D08F-47E2-9A8D-76A1CF9EA3FA}"/>
    <cellStyle name="SAPBEXaggDataEmph 3 4 3 6 2" xfId="22809" xr:uid="{E406CD76-4CC8-4366-B899-073EE7B03F83}"/>
    <cellStyle name="SAPBEXaggDataEmph 3 4 3 7" xfId="22810" xr:uid="{3DDC0780-C105-43C4-9C25-F015F4268EC8}"/>
    <cellStyle name="SAPBEXaggDataEmph 3 4 3 7 2" xfId="22811" xr:uid="{356890C5-2E4E-4FA2-8FE3-B3FA1876D674}"/>
    <cellStyle name="SAPBEXaggDataEmph 3 4 3 8" xfId="22812" xr:uid="{5D5DB89C-E897-42C4-87DF-2311AD630AF4}"/>
    <cellStyle name="SAPBEXaggDataEmph 3 4 3 9" xfId="22813" xr:uid="{7EFE256C-F024-4274-A357-0300C4D40AFE}"/>
    <cellStyle name="SAPBEXaggDataEmph 3 4 4" xfId="22814" xr:uid="{5FBA84A3-229C-4445-9631-C292F278E198}"/>
    <cellStyle name="SAPBEXaggDataEmph 3 4 4 2" xfId="22815" xr:uid="{43A46687-145C-4106-8B03-6E691C3D69B0}"/>
    <cellStyle name="SAPBEXaggDataEmph 3 4 5" xfId="22816" xr:uid="{2970B90B-E57A-442E-8010-26F5F0AF0F14}"/>
    <cellStyle name="SAPBEXaggDataEmph 3 4 5 2" xfId="22817" xr:uid="{98D1BB74-C6FF-4D38-A0F8-0D949D02A85B}"/>
    <cellStyle name="SAPBEXaggDataEmph 3 4 6" xfId="22818" xr:uid="{A2248410-673B-4A2A-B3E8-3D53A201499F}"/>
    <cellStyle name="SAPBEXaggDataEmph 3 4 6 2" xfId="22819" xr:uid="{D1ADC6C5-35AD-4591-91C2-DED9E66E2494}"/>
    <cellStyle name="SAPBEXaggDataEmph 3 4 7" xfId="22820" xr:uid="{238D4EB2-6EEC-40E5-905E-3A7CAE2DB587}"/>
    <cellStyle name="SAPBEXaggDataEmph 3 4 7 2" xfId="22821" xr:uid="{650FCF0B-16B1-42CE-A2BC-E7E1CF403C52}"/>
    <cellStyle name="SAPBEXaggDataEmph 3 4 8" xfId="22822" xr:uid="{285A4840-BD21-4E74-AF05-92087C63DC36}"/>
    <cellStyle name="SAPBEXaggDataEmph 3 4 8 2" xfId="22823" xr:uid="{B7355B7C-0B13-428D-A4C4-00B2CDDA283A}"/>
    <cellStyle name="SAPBEXaggDataEmph 3 4 9" xfId="22824" xr:uid="{C33C61C1-68CF-432B-B949-BB948FC2A706}"/>
    <cellStyle name="SAPBEXaggDataEmph 3 5" xfId="22825" xr:uid="{61FD3235-13AC-45BA-BF3D-4E381E45CCE7}"/>
    <cellStyle name="SAPBEXaggDataEmph 3 6" xfId="22826" xr:uid="{7DFACA24-F764-4F21-BACA-F13DCB20E8D0}"/>
    <cellStyle name="SAPBEXaggDataEmph 4" xfId="22827" xr:uid="{4AF757AA-DC01-4307-8F31-9ED98ABBABF6}"/>
    <cellStyle name="SAPBEXaggDataEmph 4 2" xfId="22828" xr:uid="{3C666B7A-7752-42A1-869B-1755E4FB63F9}"/>
    <cellStyle name="SAPBEXaggDataEmph 4 2 10" xfId="22829" xr:uid="{D89719DF-46DF-4670-A682-F55807B04D41}"/>
    <cellStyle name="SAPBEXaggDataEmph 4 2 2" xfId="22830" xr:uid="{4EAB079B-F6B5-4E08-9FA0-B15053768724}"/>
    <cellStyle name="SAPBEXaggDataEmph 4 2 2 10" xfId="22831" xr:uid="{DA391BAB-F183-4FF8-AC20-50F7F6BE5CB0}"/>
    <cellStyle name="SAPBEXaggDataEmph 4 2 2 2" xfId="22832" xr:uid="{E06BC87B-BE06-4134-94A7-A4D23EC797D0}"/>
    <cellStyle name="SAPBEXaggDataEmph 4 2 2 2 2" xfId="22833" xr:uid="{B1034AB1-FAE1-4E23-88FC-333B296E7C6A}"/>
    <cellStyle name="SAPBEXaggDataEmph 4 2 2 2 2 2" xfId="22834" xr:uid="{16C013AB-4052-4354-AE9A-8A60D28DD4D5}"/>
    <cellStyle name="SAPBEXaggDataEmph 4 2 2 2 3" xfId="22835" xr:uid="{9B9BD2DC-E7EC-4A6D-8616-69399CBE3DB8}"/>
    <cellStyle name="SAPBEXaggDataEmph 4 2 2 2 3 2" xfId="22836" xr:uid="{0059F479-D9FB-4F5D-9CB7-BDEE77EA243B}"/>
    <cellStyle name="SAPBEXaggDataEmph 4 2 2 2 4" xfId="22837" xr:uid="{64906CDD-C874-48E5-B9DA-49341E975E06}"/>
    <cellStyle name="SAPBEXaggDataEmph 4 2 2 2 4 2" xfId="22838" xr:uid="{FB7885D2-7D9F-4082-85D6-CF08CE4D6348}"/>
    <cellStyle name="SAPBEXaggDataEmph 4 2 2 2 5" xfId="22839" xr:uid="{21749B49-45B7-4E10-8338-5AE71A63CE8A}"/>
    <cellStyle name="SAPBEXaggDataEmph 4 2 2 2 5 2" xfId="22840" xr:uid="{EA0CFB36-C5F9-42AC-A12D-FCB9AB7A0A2E}"/>
    <cellStyle name="SAPBEXaggDataEmph 4 2 2 2 6" xfId="22841" xr:uid="{57CD2E09-C5D6-4AD0-969E-B49CBC289B94}"/>
    <cellStyle name="SAPBEXaggDataEmph 4 2 2 2 6 2" xfId="22842" xr:uid="{43628397-C66E-4A24-AFBE-6282A43E9486}"/>
    <cellStyle name="SAPBEXaggDataEmph 4 2 2 2 7" xfId="22843" xr:uid="{938AA5A0-E9E6-4801-BC00-21C7256804F0}"/>
    <cellStyle name="SAPBEXaggDataEmph 4 2 2 2 7 2" xfId="22844" xr:uid="{D33622FB-40D3-4D5F-AFE0-770D2567ABD4}"/>
    <cellStyle name="SAPBEXaggDataEmph 4 2 2 2 8" xfId="22845" xr:uid="{7A85ABF7-A0BC-4D57-A219-C8FC3F9CA057}"/>
    <cellStyle name="SAPBEXaggDataEmph 4 2 2 3" xfId="22846" xr:uid="{8A856007-373D-48D3-A744-70C907D567FB}"/>
    <cellStyle name="SAPBEXaggDataEmph 4 2 2 3 2" xfId="22847" xr:uid="{932BDE15-B8EE-4768-AF3A-6C90C6BFA48A}"/>
    <cellStyle name="SAPBEXaggDataEmph 4 2 2 4" xfId="22848" xr:uid="{3BB16689-5D4A-45C8-BB34-79493FBB4D0E}"/>
    <cellStyle name="SAPBEXaggDataEmph 4 2 2 4 2" xfId="22849" xr:uid="{84DA7FD5-38B9-4EB1-BAFB-CCCDADC58CFE}"/>
    <cellStyle name="SAPBEXaggDataEmph 4 2 2 5" xfId="22850" xr:uid="{19A78C08-666A-4144-9FE1-1D156534DAAC}"/>
    <cellStyle name="SAPBEXaggDataEmph 4 2 2 5 2" xfId="22851" xr:uid="{1C2192DA-D043-42C4-A32C-CEDE4EDB5BF3}"/>
    <cellStyle name="SAPBEXaggDataEmph 4 2 2 6" xfId="22852" xr:uid="{92B7722D-D4D0-4DD8-A03E-3F9A90995B0B}"/>
    <cellStyle name="SAPBEXaggDataEmph 4 2 2 6 2" xfId="22853" xr:uid="{0AB820C2-61E0-4BF8-A976-F62A4E611CF2}"/>
    <cellStyle name="SAPBEXaggDataEmph 4 2 2 7" xfId="22854" xr:uid="{E4557D77-85DB-49BB-99E5-ABCC7ECDE7E2}"/>
    <cellStyle name="SAPBEXaggDataEmph 4 2 2 7 2" xfId="22855" xr:uid="{0F270C1F-62E0-45E8-952B-A9FC69F36D65}"/>
    <cellStyle name="SAPBEXaggDataEmph 4 2 2 8" xfId="22856" xr:uid="{19930221-7AF5-4E0B-AD2E-2F861C5BFD75}"/>
    <cellStyle name="SAPBEXaggDataEmph 4 2 2 8 2" xfId="22857" xr:uid="{3B8A15A6-68D4-4CE9-BA10-0F38BE5FB94C}"/>
    <cellStyle name="SAPBEXaggDataEmph 4 2 2 9" xfId="22858" xr:uid="{A4B76ED6-A53D-42BF-8DA1-9DC2C369642B}"/>
    <cellStyle name="SAPBEXaggDataEmph 4 2 3" xfId="22859" xr:uid="{17CBD5CB-4CE9-46DB-B235-5B5F18873554}"/>
    <cellStyle name="SAPBEXaggDataEmph 4 2 3 2" xfId="22860" xr:uid="{530725FF-1FF6-44DB-A923-4C9A8FECDC4F}"/>
    <cellStyle name="SAPBEXaggDataEmph 4 2 3 2 2" xfId="22861" xr:uid="{23E406F1-95F5-4681-B750-5F091CA0D36A}"/>
    <cellStyle name="SAPBEXaggDataEmph 4 2 3 3" xfId="22862" xr:uid="{9EBCA999-44ED-4549-8B4E-BDB7BCEA5002}"/>
    <cellStyle name="SAPBEXaggDataEmph 4 2 3 3 2" xfId="22863" xr:uid="{A9FF881C-BBA6-4C81-9503-DA420931B50B}"/>
    <cellStyle name="SAPBEXaggDataEmph 4 2 3 4" xfId="22864" xr:uid="{CE170759-8216-45F3-99C5-07B5C798F22E}"/>
    <cellStyle name="SAPBEXaggDataEmph 4 2 3 4 2" xfId="22865" xr:uid="{C826CB86-A503-4224-9B62-82EB108B29FC}"/>
    <cellStyle name="SAPBEXaggDataEmph 4 2 3 5" xfId="22866" xr:uid="{244CDE2B-FC51-4860-A8AC-BDE990CD9B52}"/>
    <cellStyle name="SAPBEXaggDataEmph 4 2 3 5 2" xfId="22867" xr:uid="{FA20CA67-1505-40F2-868D-3D62990C8482}"/>
    <cellStyle name="SAPBEXaggDataEmph 4 2 3 6" xfId="22868" xr:uid="{79994A4B-5F92-451B-AA97-6C094B92871B}"/>
    <cellStyle name="SAPBEXaggDataEmph 4 2 3 6 2" xfId="22869" xr:uid="{7F57A8B3-CFA8-4E33-89E7-5C500F943A08}"/>
    <cellStyle name="SAPBEXaggDataEmph 4 2 3 7" xfId="22870" xr:uid="{6D8666D9-6B19-465F-BF77-79162FD11E6C}"/>
    <cellStyle name="SAPBEXaggDataEmph 4 2 3 7 2" xfId="22871" xr:uid="{9CF1A75E-A7AD-41C7-9988-2D806FC8E117}"/>
    <cellStyle name="SAPBEXaggDataEmph 4 2 3 8" xfId="22872" xr:uid="{AF353F0B-F585-4F46-B0B2-30B82A943998}"/>
    <cellStyle name="SAPBEXaggDataEmph 4 2 3 9" xfId="22873" xr:uid="{97221817-B22B-4868-86A9-B02DDA1F56FE}"/>
    <cellStyle name="SAPBEXaggDataEmph 4 2 4" xfId="22874" xr:uid="{3CFB7F23-D78B-4324-971E-A16E425302F4}"/>
    <cellStyle name="SAPBEXaggDataEmph 4 2 4 2" xfId="22875" xr:uid="{B443E51A-9BD8-4D91-8D41-DB6B98C66E62}"/>
    <cellStyle name="SAPBEXaggDataEmph 4 2 5" xfId="22876" xr:uid="{02CF5685-EC66-416F-9050-8124B6A7B62F}"/>
    <cellStyle name="SAPBEXaggDataEmph 4 2 5 2" xfId="22877" xr:uid="{46762A44-DE7B-48D7-ACC5-E9E50CA4BC9F}"/>
    <cellStyle name="SAPBEXaggDataEmph 4 2 6" xfId="22878" xr:uid="{5A7BECFA-7B21-4B4F-9A2C-2486FCD994EF}"/>
    <cellStyle name="SAPBEXaggDataEmph 4 2 6 2" xfId="22879" xr:uid="{BEE8B298-2756-4910-9D9F-F534FAAC6C72}"/>
    <cellStyle name="SAPBEXaggDataEmph 4 2 7" xfId="22880" xr:uid="{6C8E2B19-CEF8-41AE-8086-F4D6B0A076B7}"/>
    <cellStyle name="SAPBEXaggDataEmph 4 2 7 2" xfId="22881" xr:uid="{9135C3EE-058E-42CD-AD4D-0A16AC59B1E3}"/>
    <cellStyle name="SAPBEXaggDataEmph 4 2 8" xfId="22882" xr:uid="{A0747E32-7202-4F97-BD49-AF13E0973384}"/>
    <cellStyle name="SAPBEXaggDataEmph 4 2 8 2" xfId="22883" xr:uid="{CF0A619E-058E-489B-A96B-F930A76D4FA6}"/>
    <cellStyle name="SAPBEXaggDataEmph 4 2 9" xfId="22884" xr:uid="{D3B0D7AF-3735-4565-A25D-ABF77D9E1B4A}"/>
    <cellStyle name="SAPBEXaggDataEmph 4 3" xfId="22885" xr:uid="{FDF602A2-3904-494B-B934-F7067E67DC8D}"/>
    <cellStyle name="SAPBEXaggDataEmph 4 3 2" xfId="22886" xr:uid="{45C00739-2CBD-4773-9AB4-172179B6EA55}"/>
    <cellStyle name="SAPBEXaggDataEmph 4 3 2 10" xfId="22887" xr:uid="{F8DA3078-9C6B-41DF-9DB1-629DCE35A789}"/>
    <cellStyle name="SAPBEXaggDataEmph 4 3 2 2" xfId="22888" xr:uid="{E63F8F51-BFCC-4A21-AEC8-76B7523D52B2}"/>
    <cellStyle name="SAPBEXaggDataEmph 4 3 2 2 2" xfId="22889" xr:uid="{BF1D66BA-7871-42DD-A218-89B661183D8B}"/>
    <cellStyle name="SAPBEXaggDataEmph 4 3 2 2 2 2" xfId="22890" xr:uid="{5F8E7298-0133-4005-9717-41BD60F91075}"/>
    <cellStyle name="SAPBEXaggDataEmph 4 3 2 2 3" xfId="22891" xr:uid="{BA7C4D8C-CF21-4820-B1EB-42004589D344}"/>
    <cellStyle name="SAPBEXaggDataEmph 4 3 2 2 3 2" xfId="22892" xr:uid="{FCF1DECF-4DBC-4706-A907-4CB8D09530CA}"/>
    <cellStyle name="SAPBEXaggDataEmph 4 3 2 2 4" xfId="22893" xr:uid="{0F291D98-7E00-4572-AB2D-CDAA27240E8B}"/>
    <cellStyle name="SAPBEXaggDataEmph 4 3 2 2 4 2" xfId="22894" xr:uid="{88E90F13-5786-436F-B996-BC69012E7868}"/>
    <cellStyle name="SAPBEXaggDataEmph 4 3 2 2 5" xfId="22895" xr:uid="{3246C29B-B354-47DA-9445-78421BC6A839}"/>
    <cellStyle name="SAPBEXaggDataEmph 4 3 2 2 5 2" xfId="22896" xr:uid="{32378611-5B91-417B-9371-034DE76229D2}"/>
    <cellStyle name="SAPBEXaggDataEmph 4 3 2 2 6" xfId="22897" xr:uid="{13BFBDB9-C4FF-4E43-BC3C-DD72DA7B4642}"/>
    <cellStyle name="SAPBEXaggDataEmph 4 3 2 2 6 2" xfId="22898" xr:uid="{B336AB1B-C759-4F7A-8A64-7599A3BD22D6}"/>
    <cellStyle name="SAPBEXaggDataEmph 4 3 2 2 7" xfId="22899" xr:uid="{8BBA5345-4833-4DF3-9709-AF98EB12E801}"/>
    <cellStyle name="SAPBEXaggDataEmph 4 3 2 3" xfId="22900" xr:uid="{646634A8-AA0F-438B-964B-F7FC90FEFF1B}"/>
    <cellStyle name="SAPBEXaggDataEmph 4 3 2 3 2" xfId="22901" xr:uid="{CEA87FD0-5C46-4541-AF4C-10FC0ECF511F}"/>
    <cellStyle name="SAPBEXaggDataEmph 4 3 2 3 2 2" xfId="22902" xr:uid="{79E7EB12-D201-4599-A563-F58DE1484E7E}"/>
    <cellStyle name="SAPBEXaggDataEmph 4 3 2 3 3" xfId="22903" xr:uid="{C6BE0A0D-932D-4FAE-9A75-5FD8F18A82B4}"/>
    <cellStyle name="SAPBEXaggDataEmph 4 3 2 3 3 2" xfId="22904" xr:uid="{45E8F9FA-2F23-46A4-97CD-8F596C7C3AFB}"/>
    <cellStyle name="SAPBEXaggDataEmph 4 3 2 3 4" xfId="22905" xr:uid="{14EC88C8-0106-429A-9BC5-9FCDFEF993B8}"/>
    <cellStyle name="SAPBEXaggDataEmph 4 3 2 3 4 2" xfId="22906" xr:uid="{FB4BE2AC-CFDC-4F8C-AC65-DB57671A13D3}"/>
    <cellStyle name="SAPBEXaggDataEmph 4 3 2 3 5" xfId="22907" xr:uid="{14E7AE0E-B818-4FFA-B9D6-FD531661E2C0}"/>
    <cellStyle name="SAPBEXaggDataEmph 4 3 2 3 5 2" xfId="22908" xr:uid="{D636EA99-5883-47B8-8844-FF27C63894E9}"/>
    <cellStyle name="SAPBEXaggDataEmph 4 3 2 3 6" xfId="22909" xr:uid="{A34F22AB-9E08-4800-8943-C612ADB78DF3}"/>
    <cellStyle name="SAPBEXaggDataEmph 4 3 2 3 6 2" xfId="22910" xr:uid="{A36CFE71-8631-43E4-AE02-EB1AD572E6F3}"/>
    <cellStyle name="SAPBEXaggDataEmph 4 3 2 3 7" xfId="22911" xr:uid="{9FC9D618-5AA0-45E0-BD6A-59E21F469F41}"/>
    <cellStyle name="SAPBEXaggDataEmph 4 3 2 4" xfId="22912" xr:uid="{F123B863-CA23-4F2D-9351-6599E57049F8}"/>
    <cellStyle name="SAPBEXaggDataEmph 4 3 2 4 2" xfId="22913" xr:uid="{53EEFF83-351A-4BD0-BB7B-4FB91B913659}"/>
    <cellStyle name="SAPBEXaggDataEmph 4 3 2 5" xfId="22914" xr:uid="{14866DCE-6157-4F46-9606-492A4DD7B001}"/>
    <cellStyle name="SAPBEXaggDataEmph 4 3 2 5 2" xfId="22915" xr:uid="{CE50625C-8C73-47A0-A94D-61B514E99DF5}"/>
    <cellStyle name="SAPBEXaggDataEmph 4 3 2 6" xfId="22916" xr:uid="{6B335B71-9AAD-4BEB-A395-A9FDB2B2F954}"/>
    <cellStyle name="SAPBEXaggDataEmph 4 3 2 6 2" xfId="22917" xr:uid="{89D60DB8-06D5-48C5-918E-4681543EF09C}"/>
    <cellStyle name="SAPBEXaggDataEmph 4 3 2 7" xfId="22918" xr:uid="{909D434F-3671-406F-84C6-4E1B6585C4D5}"/>
    <cellStyle name="SAPBEXaggDataEmph 4 3 2 7 2" xfId="22919" xr:uid="{B73B8D5F-733D-4D1E-A5B8-E93CD40EF883}"/>
    <cellStyle name="SAPBEXaggDataEmph 4 3 2 8" xfId="22920" xr:uid="{E0FCB1B6-2434-4F1A-97A0-A93C7A2CDEDA}"/>
    <cellStyle name="SAPBEXaggDataEmph 4 3 2 8 2" xfId="22921" xr:uid="{4514083E-1B2E-4079-8E6E-73A18FAEEDAF}"/>
    <cellStyle name="SAPBEXaggDataEmph 4 3 2 9" xfId="22922" xr:uid="{4CADB928-9497-43AB-8A21-18A3ED4230BF}"/>
    <cellStyle name="SAPBEXaggDataEmph 4 3 2 9 2" xfId="22923" xr:uid="{22C895F8-FD8D-4C83-AA11-6D98D0EE5194}"/>
    <cellStyle name="SAPBEXaggDataEmph 4 3 3" xfId="22924" xr:uid="{6FDFB136-1E1F-4048-8642-D40A5ADCDBFE}"/>
    <cellStyle name="SAPBEXaggDataEmph 4 3 3 2" xfId="22925" xr:uid="{B9B3CDD7-FB5C-4D87-B446-02DF5F09E600}"/>
    <cellStyle name="SAPBEXaggDataEmph 4 3 4" xfId="22926" xr:uid="{2A672DB5-9B44-4B86-9D75-5667934748FE}"/>
    <cellStyle name="SAPBEXaggDataEmph 4 3 4 2" xfId="22927" xr:uid="{5A5EE16F-4F59-46E6-B5B0-37DE5E5389B2}"/>
    <cellStyle name="SAPBEXaggDataEmph 4 3 5" xfId="22928" xr:uid="{D0E43C20-5E4D-40E6-90B1-B61302FF7F1B}"/>
    <cellStyle name="SAPBEXaggDataEmph 4 4" xfId="22929" xr:uid="{BB31BF92-39FD-4AA1-A78B-280028163AAD}"/>
    <cellStyle name="SAPBEXaggDataEmph 4 4 10" xfId="22930" xr:uid="{1528C356-96C9-4F3A-8468-B11CBBFF2AE8}"/>
    <cellStyle name="SAPBEXaggDataEmph 4 4 2" xfId="22931" xr:uid="{1A6C90A7-888C-4305-B29C-1867F7C2B728}"/>
    <cellStyle name="SAPBEXaggDataEmph 4 4 2 2" xfId="22932" xr:uid="{B099FADD-B4FF-4E5A-9765-0A8B8A2932B2}"/>
    <cellStyle name="SAPBEXaggDataEmph 4 4 2 2 2" xfId="22933" xr:uid="{27C38193-F366-4A60-B5F9-B0418CF379F7}"/>
    <cellStyle name="SAPBEXaggDataEmph 4 4 2 3" xfId="22934" xr:uid="{114D1487-F708-47A7-A56C-E60C89C548A5}"/>
    <cellStyle name="SAPBEXaggDataEmph 4 4 2 3 2" xfId="22935" xr:uid="{70BC0F85-C2C4-4BEB-A5F4-2CDE18F8655F}"/>
    <cellStyle name="SAPBEXaggDataEmph 4 4 2 4" xfId="22936" xr:uid="{9611FDBA-80F0-4ABA-951B-59A426973D47}"/>
    <cellStyle name="SAPBEXaggDataEmph 4 4 2 4 2" xfId="22937" xr:uid="{32C7BF4A-1828-4EB2-A1C6-E3B3792CCA5D}"/>
    <cellStyle name="SAPBEXaggDataEmph 4 4 2 5" xfId="22938" xr:uid="{B1816D07-19A0-4EE4-98BC-DC0E435E9435}"/>
    <cellStyle name="SAPBEXaggDataEmph 4 4 2 5 2" xfId="22939" xr:uid="{23D5D7D0-3FAC-4A08-BEB9-4228334783F2}"/>
    <cellStyle name="SAPBEXaggDataEmph 4 4 2 6" xfId="22940" xr:uid="{6782D665-65F9-42F6-93EE-3BAFD2AC4C0F}"/>
    <cellStyle name="SAPBEXaggDataEmph 4 4 2 6 2" xfId="22941" xr:uid="{14A2CBC4-2249-493E-98BD-0FFAEAEAA552}"/>
    <cellStyle name="SAPBEXaggDataEmph 4 4 2 7" xfId="22942" xr:uid="{F0CD55A9-2EC4-49D0-99AF-EC97D0433D82}"/>
    <cellStyle name="SAPBEXaggDataEmph 4 4 3" xfId="22943" xr:uid="{BC7C8AF2-9300-42A9-911D-EB6622F1B2B0}"/>
    <cellStyle name="SAPBEXaggDataEmph 4 4 3 2" xfId="22944" xr:uid="{185B203E-D701-41C2-9C25-4F51A1A79A9D}"/>
    <cellStyle name="SAPBEXaggDataEmph 4 4 3 2 2" xfId="22945" xr:uid="{4D8A2529-0F15-4B04-8B78-742E999C4781}"/>
    <cellStyle name="SAPBEXaggDataEmph 4 4 3 3" xfId="22946" xr:uid="{E9F72ECE-A5C5-43DE-816D-2F00AADD6088}"/>
    <cellStyle name="SAPBEXaggDataEmph 4 4 3 3 2" xfId="22947" xr:uid="{85249145-3C23-427E-8F75-28DBCD3FCE60}"/>
    <cellStyle name="SAPBEXaggDataEmph 4 4 3 4" xfId="22948" xr:uid="{735DFE32-535A-4E91-8418-77957F158FB8}"/>
    <cellStyle name="SAPBEXaggDataEmph 4 4 3 4 2" xfId="22949" xr:uid="{F9978AA4-F5B6-4FF7-A31B-DDEA644DD118}"/>
    <cellStyle name="SAPBEXaggDataEmph 4 4 3 5" xfId="22950" xr:uid="{8C9730E6-C7E1-4796-B956-005DF37724A7}"/>
    <cellStyle name="SAPBEXaggDataEmph 4 4 3 5 2" xfId="22951" xr:uid="{1563597F-CB43-4C98-BC16-E2E077D7ABCA}"/>
    <cellStyle name="SAPBEXaggDataEmph 4 4 3 6" xfId="22952" xr:uid="{A8553BFE-0FA2-444D-83F9-6A825D3D464D}"/>
    <cellStyle name="SAPBEXaggDataEmph 4 4 3 6 2" xfId="22953" xr:uid="{FD4F0871-24C3-4E58-A6DE-182CD98565F1}"/>
    <cellStyle name="SAPBEXaggDataEmph 4 4 3 7" xfId="22954" xr:uid="{82239860-8AF0-4DFF-BBE6-7356AE658358}"/>
    <cellStyle name="SAPBEXaggDataEmph 4 4 4" xfId="22955" xr:uid="{B7097F4B-2655-4019-BA5B-9D5E255A0390}"/>
    <cellStyle name="SAPBEXaggDataEmph 4 4 4 2" xfId="22956" xr:uid="{613C23EA-B411-4588-ADA9-4781F6671C29}"/>
    <cellStyle name="SAPBEXaggDataEmph 4 4 5" xfId="22957" xr:uid="{EA5BEA1B-B57A-46A0-A738-1116AAC69656}"/>
    <cellStyle name="SAPBEXaggDataEmph 4 4 5 2" xfId="22958" xr:uid="{CFFD5810-36B2-45FC-AB0B-BA2A9E52FE3D}"/>
    <cellStyle name="SAPBEXaggDataEmph 4 4 6" xfId="22959" xr:uid="{45B7C743-A361-4133-9935-AEE7BEC39B6A}"/>
    <cellStyle name="SAPBEXaggDataEmph 4 4 6 2" xfId="22960" xr:uid="{CB2B8274-A7E7-4A55-BDC6-E58D2FABBC60}"/>
    <cellStyle name="SAPBEXaggDataEmph 4 4 7" xfId="22961" xr:uid="{9832FA34-9FD7-4074-8477-4CC22D5A04F9}"/>
    <cellStyle name="SAPBEXaggDataEmph 4 4 7 2" xfId="22962" xr:uid="{A98414CA-FFEA-4178-ABBE-9834E15CDA87}"/>
    <cellStyle name="SAPBEXaggDataEmph 4 4 8" xfId="22963" xr:uid="{C4D8FDB3-EDD9-4782-957C-38AF9DABF41C}"/>
    <cellStyle name="SAPBEXaggDataEmph 4 4 8 2" xfId="22964" xr:uid="{FAF26C11-F3EB-47F6-9E89-363BD2C12FEB}"/>
    <cellStyle name="SAPBEXaggDataEmph 4 4 9" xfId="22965" xr:uid="{7CEF29FC-3AFF-4193-B0A3-BAFDF18C5F80}"/>
    <cellStyle name="SAPBEXaggDataEmph 4 4 9 2" xfId="22966" xr:uid="{8282F270-BD57-4921-BC10-8367FC7C5CC5}"/>
    <cellStyle name="SAPBEXaggDataEmph 4 5" xfId="22967" xr:uid="{DA74A3C1-53C4-4F55-83D3-18A551510DFC}"/>
    <cellStyle name="SAPBEXaggDataEmph 4 5 2" xfId="22968" xr:uid="{D1148E7E-D59F-4399-9B95-27AC6A2DE260}"/>
    <cellStyle name="SAPBEXaggDataEmph 4 6" xfId="22969" xr:uid="{8F968102-952B-47B3-9828-BE6003F10EDF}"/>
    <cellStyle name="SAPBEXaggDataEmph 4 6 2" xfId="22970" xr:uid="{BDE4EA23-E9AE-49B8-BEA8-275B637C2A9D}"/>
    <cellStyle name="SAPBEXaggDataEmph 4 7" xfId="22971" xr:uid="{CEC4CE65-CBF5-438B-93E8-76FC46F82E3B}"/>
    <cellStyle name="SAPBEXaggDataEmph 4 8" xfId="22972" xr:uid="{8F4F69DF-1488-4F17-9DFD-51535F2C3E8F}"/>
    <cellStyle name="SAPBEXaggDataEmph 5" xfId="22973" xr:uid="{A790FA38-AE2E-47C0-91AB-B42D36420427}"/>
    <cellStyle name="SAPBEXaggDataEmph 5 2" xfId="22974" xr:uid="{C9567051-162B-4314-AB24-8C303733D24D}"/>
    <cellStyle name="SAPBEXaggDataEmph 5 2 10" xfId="22975" xr:uid="{A1E5D517-62B2-442F-8BD5-EC58DACE7FB0}"/>
    <cellStyle name="SAPBEXaggDataEmph 5 2 2" xfId="22976" xr:uid="{24B1C0C6-D158-4DA5-A7A8-9314F6FACE66}"/>
    <cellStyle name="SAPBEXaggDataEmph 5 2 2 10" xfId="22977" xr:uid="{8FC722B4-F879-4A56-BBCA-FB7F61EBEAC2}"/>
    <cellStyle name="SAPBEXaggDataEmph 5 2 2 2" xfId="22978" xr:uid="{D6ED266C-612F-406E-92A8-3585D002BBEE}"/>
    <cellStyle name="SAPBEXaggDataEmph 5 2 2 2 2" xfId="22979" xr:uid="{AD53BF30-88B3-4E51-8B01-DA4DBB2229B2}"/>
    <cellStyle name="SAPBEXaggDataEmph 5 2 2 2 2 2" xfId="22980" xr:uid="{38149E8E-10D1-4D95-B5B9-097960FD72D5}"/>
    <cellStyle name="SAPBEXaggDataEmph 5 2 2 2 3" xfId="22981" xr:uid="{6A206798-7BFB-4475-8FA9-B40030E93E5C}"/>
    <cellStyle name="SAPBEXaggDataEmph 5 2 2 2 3 2" xfId="22982" xr:uid="{3DB02A9F-BED3-43BF-8FBC-1352E7C26326}"/>
    <cellStyle name="SAPBEXaggDataEmph 5 2 2 2 4" xfId="22983" xr:uid="{7C38C426-C29A-4860-A7CB-7067AC54258D}"/>
    <cellStyle name="SAPBEXaggDataEmph 5 2 2 2 4 2" xfId="22984" xr:uid="{60A44FB8-5B4A-4622-96AC-F727D095423D}"/>
    <cellStyle name="SAPBEXaggDataEmph 5 2 2 2 5" xfId="22985" xr:uid="{CD435C9A-17B6-4D52-A14C-594E910D7989}"/>
    <cellStyle name="SAPBEXaggDataEmph 5 2 2 2 5 2" xfId="22986" xr:uid="{E6B1A6A9-214D-4336-B260-D57038C60DDE}"/>
    <cellStyle name="SAPBEXaggDataEmph 5 2 2 2 6" xfId="22987" xr:uid="{9E387899-B20B-4EC7-B852-921E7B9D1C51}"/>
    <cellStyle name="SAPBEXaggDataEmph 5 2 2 2 6 2" xfId="22988" xr:uid="{C3A8A702-6AC6-409C-ADFA-1224C8B7893B}"/>
    <cellStyle name="SAPBEXaggDataEmph 5 2 2 2 7" xfId="22989" xr:uid="{BFAADE7D-355E-428E-996D-3086496181BB}"/>
    <cellStyle name="SAPBEXaggDataEmph 5 2 2 2 7 2" xfId="22990" xr:uid="{C5A5E878-711B-4245-A572-776A763F30F4}"/>
    <cellStyle name="SAPBEXaggDataEmph 5 2 2 2 8" xfId="22991" xr:uid="{883757A6-06B6-4E69-BE0C-CA6DF5528C2F}"/>
    <cellStyle name="SAPBEXaggDataEmph 5 2 2 3" xfId="22992" xr:uid="{32442355-DF9D-4890-8D84-8E55B7B3F8D6}"/>
    <cellStyle name="SAPBEXaggDataEmph 5 2 2 3 2" xfId="22993" xr:uid="{5B6093A1-635D-481E-9912-1EBD3F33C6E7}"/>
    <cellStyle name="SAPBEXaggDataEmph 5 2 2 4" xfId="22994" xr:uid="{6F0405CB-F6CD-4B65-B97B-0BBA753603C5}"/>
    <cellStyle name="SAPBEXaggDataEmph 5 2 2 4 2" xfId="22995" xr:uid="{A12BC8E9-66F1-4A2D-AA97-82EC19C55A7F}"/>
    <cellStyle name="SAPBEXaggDataEmph 5 2 2 5" xfId="22996" xr:uid="{01AF31F7-1182-4D3B-A796-9BC194B48C89}"/>
    <cellStyle name="SAPBEXaggDataEmph 5 2 2 5 2" xfId="22997" xr:uid="{43255CD0-A910-463B-8DE7-8F9A1CDBECA6}"/>
    <cellStyle name="SAPBEXaggDataEmph 5 2 2 6" xfId="22998" xr:uid="{6B5D10DA-C874-4738-A511-131D6DF68EEA}"/>
    <cellStyle name="SAPBEXaggDataEmph 5 2 2 6 2" xfId="22999" xr:uid="{D0D0F71E-BBED-4CEC-9636-1DBA314C012C}"/>
    <cellStyle name="SAPBEXaggDataEmph 5 2 2 7" xfId="23000" xr:uid="{AC551AA8-3695-4172-8697-AEEB72EF1B41}"/>
    <cellStyle name="SAPBEXaggDataEmph 5 2 2 7 2" xfId="23001" xr:uid="{48569C55-E587-4780-B5F4-46DA76ECD613}"/>
    <cellStyle name="SAPBEXaggDataEmph 5 2 2 8" xfId="23002" xr:uid="{E6D0CC9E-88AE-49A7-98D8-486B725A22CB}"/>
    <cellStyle name="SAPBEXaggDataEmph 5 2 2 8 2" xfId="23003" xr:uid="{55C9C38B-94FF-46CE-9F62-5025A7F4AD73}"/>
    <cellStyle name="SAPBEXaggDataEmph 5 2 2 9" xfId="23004" xr:uid="{40B6E288-DC5C-4F8F-AD1F-4AE599343CE7}"/>
    <cellStyle name="SAPBEXaggDataEmph 5 2 3" xfId="23005" xr:uid="{D8CAAE63-BD76-4AA2-BD67-218186A1FBB7}"/>
    <cellStyle name="SAPBEXaggDataEmph 5 2 3 2" xfId="23006" xr:uid="{2D95BE1A-E0C0-4A10-B760-403B432EF015}"/>
    <cellStyle name="SAPBEXaggDataEmph 5 2 3 2 2" xfId="23007" xr:uid="{05F40CB8-AFAC-4CEE-A941-219291C1EE54}"/>
    <cellStyle name="SAPBEXaggDataEmph 5 2 3 3" xfId="23008" xr:uid="{1336633B-67D7-4DDB-8DE4-AB561E1250A1}"/>
    <cellStyle name="SAPBEXaggDataEmph 5 2 3 3 2" xfId="23009" xr:uid="{C4339D01-B176-42F8-8B7A-B86D34EF12F7}"/>
    <cellStyle name="SAPBEXaggDataEmph 5 2 3 4" xfId="23010" xr:uid="{52EC9978-7332-4489-BF7C-117BB62DC216}"/>
    <cellStyle name="SAPBEXaggDataEmph 5 2 3 4 2" xfId="23011" xr:uid="{22BB29B9-76B3-4CD4-9F5D-70105D745AF7}"/>
    <cellStyle name="SAPBEXaggDataEmph 5 2 3 5" xfId="23012" xr:uid="{10BA8729-E743-437C-BAF1-C1380599DD04}"/>
    <cellStyle name="SAPBEXaggDataEmph 5 2 3 5 2" xfId="23013" xr:uid="{7A0CDA7D-A55F-46E2-B04C-8866458DF4B2}"/>
    <cellStyle name="SAPBEXaggDataEmph 5 2 3 6" xfId="23014" xr:uid="{BFA490D9-F329-43BC-BC49-0E42484CA3DB}"/>
    <cellStyle name="SAPBEXaggDataEmph 5 2 3 6 2" xfId="23015" xr:uid="{8BB12C7F-F664-4C75-82EB-F4CCE595F022}"/>
    <cellStyle name="SAPBEXaggDataEmph 5 2 3 7" xfId="23016" xr:uid="{102548C9-82DC-41B6-B6C7-61CBB1812272}"/>
    <cellStyle name="SAPBEXaggDataEmph 5 2 3 7 2" xfId="23017" xr:uid="{2C39BEAC-E8F0-4883-BE04-5EE4830D9852}"/>
    <cellStyle name="SAPBEXaggDataEmph 5 2 3 8" xfId="23018" xr:uid="{53D62293-33BF-4C54-823C-D51B58844A4A}"/>
    <cellStyle name="SAPBEXaggDataEmph 5 2 3 9" xfId="23019" xr:uid="{087611CB-BE78-42D7-B243-E049EA099684}"/>
    <cellStyle name="SAPBEXaggDataEmph 5 2 4" xfId="23020" xr:uid="{AF76EAC1-CB28-402D-A252-CA7CF1974E03}"/>
    <cellStyle name="SAPBEXaggDataEmph 5 2 4 2" xfId="23021" xr:uid="{D3E648E4-51E4-4E93-BB99-8BF7D04FAEA1}"/>
    <cellStyle name="SAPBEXaggDataEmph 5 2 5" xfId="23022" xr:uid="{4DE5EE29-FC5A-44CC-8899-1BD05E12D368}"/>
    <cellStyle name="SAPBEXaggDataEmph 5 2 5 2" xfId="23023" xr:uid="{9CEC7388-10FB-40D4-BA02-104CE1D2BE84}"/>
    <cellStyle name="SAPBEXaggDataEmph 5 2 6" xfId="23024" xr:uid="{D5075DF0-774E-4309-B80A-77437C6E147C}"/>
    <cellStyle name="SAPBEXaggDataEmph 5 2 6 2" xfId="23025" xr:uid="{4B721C83-20BE-4A7B-8872-6AB700CCAE07}"/>
    <cellStyle name="SAPBEXaggDataEmph 5 2 7" xfId="23026" xr:uid="{8C124D0D-E900-4026-B175-2943B6E2513D}"/>
    <cellStyle name="SAPBEXaggDataEmph 5 2 7 2" xfId="23027" xr:uid="{D8EAFBDC-CE5F-445A-9CD3-8E1DF73A715A}"/>
    <cellStyle name="SAPBEXaggDataEmph 5 2 8" xfId="23028" xr:uid="{81566B4A-880A-429C-9AD2-51FCB77A18BB}"/>
    <cellStyle name="SAPBEXaggDataEmph 5 2 8 2" xfId="23029" xr:uid="{618D4F96-FC0E-440C-9CE1-43155B3C18CB}"/>
    <cellStyle name="SAPBEXaggDataEmph 5 2 9" xfId="23030" xr:uid="{AFC28625-39A5-4BB1-84D2-E4A51FC252E7}"/>
    <cellStyle name="SAPBEXaggDataEmph 5 3" xfId="23031" xr:uid="{EC76F95D-D71D-4317-AFB6-59CC269D0A9C}"/>
    <cellStyle name="SAPBEXaggDataEmph 5 3 2" xfId="23032" xr:uid="{1ACFFC30-F03D-4F4E-B37F-C517B7803CFE}"/>
    <cellStyle name="SAPBEXaggDataEmph 5 3 2 10" xfId="23033" xr:uid="{C262CCE2-3B96-4F44-930E-053DB23BB581}"/>
    <cellStyle name="SAPBEXaggDataEmph 5 3 2 2" xfId="23034" xr:uid="{5408F6D4-D924-4B81-AA82-CFA3F0105B89}"/>
    <cellStyle name="SAPBEXaggDataEmph 5 3 2 2 2" xfId="23035" xr:uid="{C238207C-CD98-423A-81C4-2D9F276F5BD8}"/>
    <cellStyle name="SAPBEXaggDataEmph 5 3 2 2 2 2" xfId="23036" xr:uid="{AB4B9273-2270-4809-8FC6-FDD6CA5953B8}"/>
    <cellStyle name="SAPBEXaggDataEmph 5 3 2 2 3" xfId="23037" xr:uid="{C69CDC74-178D-4DD5-8143-40D7D83B0989}"/>
    <cellStyle name="SAPBEXaggDataEmph 5 3 2 2 3 2" xfId="23038" xr:uid="{F9922CE7-5526-4A14-B45A-8CCBCA74503C}"/>
    <cellStyle name="SAPBEXaggDataEmph 5 3 2 2 4" xfId="23039" xr:uid="{7D7B2EFB-490D-443E-BA15-844374E19EFD}"/>
    <cellStyle name="SAPBEXaggDataEmph 5 3 2 2 4 2" xfId="23040" xr:uid="{BD8AF649-6116-486E-A9D5-514B7BE99301}"/>
    <cellStyle name="SAPBEXaggDataEmph 5 3 2 2 5" xfId="23041" xr:uid="{C55DB33D-2098-4D1A-8E4B-462485D7ECF1}"/>
    <cellStyle name="SAPBEXaggDataEmph 5 3 2 2 5 2" xfId="23042" xr:uid="{5A66223D-C1E8-485D-9C11-633633B2EE4C}"/>
    <cellStyle name="SAPBEXaggDataEmph 5 3 2 2 6" xfId="23043" xr:uid="{54F14ECD-15B4-4A9E-A0D4-4DDEF5F63778}"/>
    <cellStyle name="SAPBEXaggDataEmph 5 3 2 2 6 2" xfId="23044" xr:uid="{3DC151CC-EF1F-43F8-AFFD-A545A1000328}"/>
    <cellStyle name="SAPBEXaggDataEmph 5 3 2 2 7" xfId="23045" xr:uid="{F10B65F6-78EB-4B18-B961-6AE08284A339}"/>
    <cellStyle name="SAPBEXaggDataEmph 5 3 2 3" xfId="23046" xr:uid="{1BCC9B76-B41B-4823-84F2-0FD9706A5E3D}"/>
    <cellStyle name="SAPBEXaggDataEmph 5 3 2 3 2" xfId="23047" xr:uid="{9197175A-C039-4550-8B18-861BBAE1FBCD}"/>
    <cellStyle name="SAPBEXaggDataEmph 5 3 2 3 2 2" xfId="23048" xr:uid="{DD731E15-5C25-4AA1-AEF0-EC4E695B7A39}"/>
    <cellStyle name="SAPBEXaggDataEmph 5 3 2 3 3" xfId="23049" xr:uid="{A5C672D8-87E1-4C5E-8D62-618D717EBB18}"/>
    <cellStyle name="SAPBEXaggDataEmph 5 3 2 3 3 2" xfId="23050" xr:uid="{7CB16655-3B83-4CF8-A0D8-C2B0A03D2444}"/>
    <cellStyle name="SAPBEXaggDataEmph 5 3 2 3 4" xfId="23051" xr:uid="{243A2784-307D-406C-BED1-67EA1F389F95}"/>
    <cellStyle name="SAPBEXaggDataEmph 5 3 2 3 4 2" xfId="23052" xr:uid="{E64E7A8A-5A4A-47CA-85C9-9E3362FC1622}"/>
    <cellStyle name="SAPBEXaggDataEmph 5 3 2 3 5" xfId="23053" xr:uid="{881C6CBB-04E9-43E6-85F8-DABF691B01FC}"/>
    <cellStyle name="SAPBEXaggDataEmph 5 3 2 3 5 2" xfId="23054" xr:uid="{9C40C9E2-B675-4EDE-A40A-A9FDB6805624}"/>
    <cellStyle name="SAPBEXaggDataEmph 5 3 2 3 6" xfId="23055" xr:uid="{71FE4AC7-3466-4B8E-9E0D-9B5F6B0E4AF2}"/>
    <cellStyle name="SAPBEXaggDataEmph 5 3 2 3 6 2" xfId="23056" xr:uid="{5610B3D7-70D9-40B7-9565-EBAE21BE826F}"/>
    <cellStyle name="SAPBEXaggDataEmph 5 3 2 3 7" xfId="23057" xr:uid="{D0F68BAF-404C-43FC-8D81-260E0134117C}"/>
    <cellStyle name="SAPBEXaggDataEmph 5 3 2 4" xfId="23058" xr:uid="{797F4948-8041-4532-9066-20855E519BA3}"/>
    <cellStyle name="SAPBEXaggDataEmph 5 3 2 4 2" xfId="23059" xr:uid="{0C46E059-AAF5-4292-BB5B-373DDE0811C5}"/>
    <cellStyle name="SAPBEXaggDataEmph 5 3 2 5" xfId="23060" xr:uid="{11BE86E6-C061-482E-B237-4F41EDBD9700}"/>
    <cellStyle name="SAPBEXaggDataEmph 5 3 2 5 2" xfId="23061" xr:uid="{E5BE00AE-0F4A-4EDA-83AC-276D6C4C6230}"/>
    <cellStyle name="SAPBEXaggDataEmph 5 3 2 6" xfId="23062" xr:uid="{876C2E01-B1DB-4E95-B36D-C44A8D436E45}"/>
    <cellStyle name="SAPBEXaggDataEmph 5 3 2 6 2" xfId="23063" xr:uid="{B8F41A7B-19C7-4492-8C71-F4AED898F155}"/>
    <cellStyle name="SAPBEXaggDataEmph 5 3 2 7" xfId="23064" xr:uid="{DC436E00-5B66-43BB-9F12-D5312CD15EB5}"/>
    <cellStyle name="SAPBEXaggDataEmph 5 3 2 7 2" xfId="23065" xr:uid="{F399DB1B-72C1-4F19-B958-A5062EF1BA74}"/>
    <cellStyle name="SAPBEXaggDataEmph 5 3 2 8" xfId="23066" xr:uid="{1AD34C21-DA25-44CB-B064-33B0684055C0}"/>
    <cellStyle name="SAPBEXaggDataEmph 5 3 2 8 2" xfId="23067" xr:uid="{F5D8BA80-C003-40B3-BC89-5F54AE0790EF}"/>
    <cellStyle name="SAPBEXaggDataEmph 5 3 2 9" xfId="23068" xr:uid="{1577BB52-B870-47B0-AEBB-61F890E1B5BD}"/>
    <cellStyle name="SAPBEXaggDataEmph 5 3 2 9 2" xfId="23069" xr:uid="{587B4128-3E96-4995-A1C0-6DF45D058060}"/>
    <cellStyle name="SAPBEXaggDataEmph 5 3 3" xfId="23070" xr:uid="{D04E964F-52CF-4DEB-A269-4D87F44B926A}"/>
    <cellStyle name="SAPBEXaggDataEmph 5 3 3 2" xfId="23071" xr:uid="{7DDA3C06-7094-4848-AC40-0B5314DCF005}"/>
    <cellStyle name="SAPBEXaggDataEmph 5 3 4" xfId="23072" xr:uid="{D3F0A475-6E5E-4E76-8C78-3E1A3F3E33B9}"/>
    <cellStyle name="SAPBEXaggDataEmph 5 3 4 2" xfId="23073" xr:uid="{86A0F7BE-E5B6-43C8-AF19-F862C9236440}"/>
    <cellStyle name="SAPBEXaggDataEmph 5 3 5" xfId="23074" xr:uid="{83AB7FC9-7AB8-400C-8D66-36FA343B3E29}"/>
    <cellStyle name="SAPBEXaggDataEmph 5 4" xfId="23075" xr:uid="{F4931773-D3B3-46E1-931D-10976001441A}"/>
    <cellStyle name="SAPBEXaggDataEmph 5 4 10" xfId="23076" xr:uid="{B4974585-3596-420F-A313-02997EBCE056}"/>
    <cellStyle name="SAPBEXaggDataEmph 5 4 2" xfId="23077" xr:uid="{7C0BE9DF-78F3-4835-96A1-2363FCAE4E8A}"/>
    <cellStyle name="SAPBEXaggDataEmph 5 4 2 2" xfId="23078" xr:uid="{310038D8-CEDF-497A-9F9F-945FB412A0FB}"/>
    <cellStyle name="SAPBEXaggDataEmph 5 4 2 2 2" xfId="23079" xr:uid="{15E68548-AB4C-47AA-8175-4C646A8D5757}"/>
    <cellStyle name="SAPBEXaggDataEmph 5 4 2 3" xfId="23080" xr:uid="{C6406CEE-460C-4039-9CF9-617CA50613E7}"/>
    <cellStyle name="SAPBEXaggDataEmph 5 4 2 3 2" xfId="23081" xr:uid="{4397C608-E929-45A3-937B-44BDED5DB7CA}"/>
    <cellStyle name="SAPBEXaggDataEmph 5 4 2 4" xfId="23082" xr:uid="{34AA35A6-02DB-450F-AA7D-F4A3C3CB3175}"/>
    <cellStyle name="SAPBEXaggDataEmph 5 4 2 4 2" xfId="23083" xr:uid="{E117BC28-1D33-4671-BE52-119349C9A22F}"/>
    <cellStyle name="SAPBEXaggDataEmph 5 4 2 5" xfId="23084" xr:uid="{FAC708A7-7E96-41D9-9ADF-2D1095312042}"/>
    <cellStyle name="SAPBEXaggDataEmph 5 4 2 5 2" xfId="23085" xr:uid="{69E8D5E3-C954-4ECA-8566-C18171A78513}"/>
    <cellStyle name="SAPBEXaggDataEmph 5 4 2 6" xfId="23086" xr:uid="{C42B0D21-AD04-4ED9-B62E-B186A7B26AE1}"/>
    <cellStyle name="SAPBEXaggDataEmph 5 4 2 6 2" xfId="23087" xr:uid="{558D850A-F781-491F-90F0-09FEA52A380F}"/>
    <cellStyle name="SAPBEXaggDataEmph 5 4 2 7" xfId="23088" xr:uid="{A0078D19-4936-4B01-A5F4-9BF98E69105D}"/>
    <cellStyle name="SAPBEXaggDataEmph 5 4 3" xfId="23089" xr:uid="{5D5023D7-D50A-4D05-A70F-05307809107C}"/>
    <cellStyle name="SAPBEXaggDataEmph 5 4 3 2" xfId="23090" xr:uid="{289E45F9-2D2A-40D3-8871-BCA2A8683F83}"/>
    <cellStyle name="SAPBEXaggDataEmph 5 4 3 2 2" xfId="23091" xr:uid="{93E9ACE6-7646-4C39-90E6-D1BE33858437}"/>
    <cellStyle name="SAPBEXaggDataEmph 5 4 3 3" xfId="23092" xr:uid="{BBC0D311-6F58-4340-9D1D-2F39D159C578}"/>
    <cellStyle name="SAPBEXaggDataEmph 5 4 3 3 2" xfId="23093" xr:uid="{3128C5E5-6233-4BB5-9164-92979DE76929}"/>
    <cellStyle name="SAPBEXaggDataEmph 5 4 3 4" xfId="23094" xr:uid="{206F6B7D-57B9-48E4-B960-0C0219FC4623}"/>
    <cellStyle name="SAPBEXaggDataEmph 5 4 3 4 2" xfId="23095" xr:uid="{AF499F93-34D3-484E-A0FC-C3B39F467D69}"/>
    <cellStyle name="SAPBEXaggDataEmph 5 4 3 5" xfId="23096" xr:uid="{4DA75603-A2A4-4658-B2F4-AD528776BCAE}"/>
    <cellStyle name="SAPBEXaggDataEmph 5 4 3 5 2" xfId="23097" xr:uid="{D8797A72-4AE3-41C7-81C8-CABE61D6CEC7}"/>
    <cellStyle name="SAPBEXaggDataEmph 5 4 3 6" xfId="23098" xr:uid="{9B349208-1D08-4C10-9F16-8F5093B0541A}"/>
    <cellStyle name="SAPBEXaggDataEmph 5 4 3 6 2" xfId="23099" xr:uid="{618C98F5-3265-4C05-B8CB-8081E876559D}"/>
    <cellStyle name="SAPBEXaggDataEmph 5 4 3 7" xfId="23100" xr:uid="{00391F1F-6C04-4219-A0FD-0CAE33C1E6F6}"/>
    <cellStyle name="SAPBEXaggDataEmph 5 4 4" xfId="23101" xr:uid="{C2F801D1-10D1-45D1-8613-1AAF41DF7185}"/>
    <cellStyle name="SAPBEXaggDataEmph 5 4 4 2" xfId="23102" xr:uid="{AAD79884-0B09-4EE7-A1FE-2C5D49FE1B22}"/>
    <cellStyle name="SAPBEXaggDataEmph 5 4 5" xfId="23103" xr:uid="{497197FA-4618-4BF3-9144-36AEB1EC6329}"/>
    <cellStyle name="SAPBEXaggDataEmph 5 4 5 2" xfId="23104" xr:uid="{86257C16-06DD-4266-980D-734B01B6AEDD}"/>
    <cellStyle name="SAPBEXaggDataEmph 5 4 6" xfId="23105" xr:uid="{2F7BB8BB-3D2E-4A99-BC25-7018DA08514D}"/>
    <cellStyle name="SAPBEXaggDataEmph 5 4 6 2" xfId="23106" xr:uid="{345DEAE3-B8A8-4020-9CE9-7AA3D0E9E346}"/>
    <cellStyle name="SAPBEXaggDataEmph 5 4 7" xfId="23107" xr:uid="{D95219FE-FAAB-49B2-B970-7F45C70F2912}"/>
    <cellStyle name="SAPBEXaggDataEmph 5 4 7 2" xfId="23108" xr:uid="{3BB4CFFE-ACD3-45F9-A62C-DC8E5A18814D}"/>
    <cellStyle name="SAPBEXaggDataEmph 5 4 8" xfId="23109" xr:uid="{B9273855-0C0D-43C4-A5F4-8996C4CDF88E}"/>
    <cellStyle name="SAPBEXaggDataEmph 5 4 8 2" xfId="23110" xr:uid="{4B402E52-4D6E-46C4-8F81-A16AC752A28E}"/>
    <cellStyle name="SAPBEXaggDataEmph 5 4 9" xfId="23111" xr:uid="{D591BF90-4D4C-4919-9F42-0F757FD020D2}"/>
    <cellStyle name="SAPBEXaggDataEmph 5 4 9 2" xfId="23112" xr:uid="{401F136A-9FDE-43EF-91C5-545995B40767}"/>
    <cellStyle name="SAPBEXaggDataEmph 5 5" xfId="23113" xr:uid="{E3F94F5C-512A-4567-BF1B-4060C969CE8D}"/>
    <cellStyle name="SAPBEXaggDataEmph 5 5 2" xfId="23114" xr:uid="{010C0EAC-DD25-4866-8349-DFF834F6278B}"/>
    <cellStyle name="SAPBEXaggDataEmph 5 6" xfId="23115" xr:uid="{D8BFAB18-E1BC-4F30-B6D4-192E12848A96}"/>
    <cellStyle name="SAPBEXaggDataEmph 5 6 2" xfId="23116" xr:uid="{DD83B2E1-8B5F-48F2-97BF-256EFC3A4471}"/>
    <cellStyle name="SAPBEXaggDataEmph 5 7" xfId="23117" xr:uid="{D1096DE2-5A94-42A6-A24C-F79B0AFDD1CC}"/>
    <cellStyle name="SAPBEXaggDataEmph 5 8" xfId="23118" xr:uid="{29606617-76BB-4885-B145-3D9F970B5F06}"/>
    <cellStyle name="SAPBEXaggDataEmph 6" xfId="23119" xr:uid="{231F72FF-5B91-4378-A702-617DA29CF36C}"/>
    <cellStyle name="SAPBEXaggDataEmph 6 10" xfId="23120" xr:uid="{6C678860-B80C-42BF-A384-8DC11EA99DF4}"/>
    <cellStyle name="SAPBEXaggDataEmph 6 2" xfId="23121" xr:uid="{736F0CFE-A74E-400C-95C8-D0BD72B7CA4C}"/>
    <cellStyle name="SAPBEXaggDataEmph 6 2 10" xfId="23122" xr:uid="{387FF57F-DA41-4FCA-9970-EB7DBDB92D80}"/>
    <cellStyle name="SAPBEXaggDataEmph 6 2 2" xfId="23123" xr:uid="{BECF32EC-6583-4F68-8B44-37FCDA27F549}"/>
    <cellStyle name="SAPBEXaggDataEmph 6 2 2 2" xfId="23124" xr:uid="{A636B3B1-1FEF-4C99-B24E-293A3EDDC98B}"/>
    <cellStyle name="SAPBEXaggDataEmph 6 2 2 2 2" xfId="23125" xr:uid="{B01AA081-F0FB-47E2-A310-19F8C5A656DE}"/>
    <cellStyle name="SAPBEXaggDataEmph 6 2 2 3" xfId="23126" xr:uid="{D6872E3B-E025-4EC6-9456-66C64251A517}"/>
    <cellStyle name="SAPBEXaggDataEmph 6 2 2 3 2" xfId="23127" xr:uid="{0751C769-B2C0-4D5C-8E8A-C340F2DB0108}"/>
    <cellStyle name="SAPBEXaggDataEmph 6 2 2 4" xfId="23128" xr:uid="{96C1855A-6370-47C3-8F9C-449D29C3C4EA}"/>
    <cellStyle name="SAPBEXaggDataEmph 6 2 2 4 2" xfId="23129" xr:uid="{E683455B-F585-445E-8348-70EC6BD12532}"/>
    <cellStyle name="SAPBEXaggDataEmph 6 2 2 5" xfId="23130" xr:uid="{854732A0-090D-4545-BFBD-A1EDECE13A98}"/>
    <cellStyle name="SAPBEXaggDataEmph 6 2 2 5 2" xfId="23131" xr:uid="{26110EA5-C0BB-4495-B2C6-13D9015C312F}"/>
    <cellStyle name="SAPBEXaggDataEmph 6 2 2 6" xfId="23132" xr:uid="{E64CD9D4-6137-4199-B996-686A612419B2}"/>
    <cellStyle name="SAPBEXaggDataEmph 6 2 2 6 2" xfId="23133" xr:uid="{52552BC6-FB61-4470-822E-2E525A4D987A}"/>
    <cellStyle name="SAPBEXaggDataEmph 6 2 2 7" xfId="23134" xr:uid="{A4BA4AAF-8690-4FF9-A2AB-4EFD40BC84B7}"/>
    <cellStyle name="SAPBEXaggDataEmph 6 2 2 7 2" xfId="23135" xr:uid="{1F71DEF6-726F-4257-B510-4C99B6D2FF64}"/>
    <cellStyle name="SAPBEXaggDataEmph 6 2 2 8" xfId="23136" xr:uid="{7F271B3B-3B4C-4A6E-BBAB-62CF32EC2ED7}"/>
    <cellStyle name="SAPBEXaggDataEmph 6 2 3" xfId="23137" xr:uid="{60F9F7C3-F6D5-48A8-9983-6DA58E3F9DC4}"/>
    <cellStyle name="SAPBEXaggDataEmph 6 2 3 2" xfId="23138" xr:uid="{8A000645-CFA7-41F2-9C3A-DDD73490661F}"/>
    <cellStyle name="SAPBEXaggDataEmph 6 2 4" xfId="23139" xr:uid="{9DFB4426-C28C-4BF3-8F57-FBDAFBBDCCA1}"/>
    <cellStyle name="SAPBEXaggDataEmph 6 2 4 2" xfId="23140" xr:uid="{1F8A2CC2-150A-4992-B43E-5AA7B83B8BAB}"/>
    <cellStyle name="SAPBEXaggDataEmph 6 2 5" xfId="23141" xr:uid="{C9AA9F5C-9313-48AD-BC39-E82A9C859B26}"/>
    <cellStyle name="SAPBEXaggDataEmph 6 2 5 2" xfId="23142" xr:uid="{21EC1023-A27D-47AB-A26F-368133ADA0B7}"/>
    <cellStyle name="SAPBEXaggDataEmph 6 2 6" xfId="23143" xr:uid="{94735AF1-3F38-400F-BB47-2C2DE88677CD}"/>
    <cellStyle name="SAPBEXaggDataEmph 6 2 6 2" xfId="23144" xr:uid="{DC33A791-0F0C-4EA6-9939-A6CFE3FDBA8D}"/>
    <cellStyle name="SAPBEXaggDataEmph 6 2 7" xfId="23145" xr:uid="{82F43962-1A46-4167-AB41-3AADE6C621ED}"/>
    <cellStyle name="SAPBEXaggDataEmph 6 2 7 2" xfId="23146" xr:uid="{C9F572B2-19DB-4535-9D9C-67B4E7F6B1B6}"/>
    <cellStyle name="SAPBEXaggDataEmph 6 2 8" xfId="23147" xr:uid="{E3A36649-9E74-437A-83C6-027D60726957}"/>
    <cellStyle name="SAPBEXaggDataEmph 6 2 8 2" xfId="23148" xr:uid="{EA85B503-B81E-4EE2-9CCF-FFFE92959C97}"/>
    <cellStyle name="SAPBEXaggDataEmph 6 2 9" xfId="23149" xr:uid="{35B26C06-F4CC-426D-B850-1A1713B62E41}"/>
    <cellStyle name="SAPBEXaggDataEmph 6 3" xfId="23150" xr:uid="{5DCC4F29-1887-4761-9A85-8B20BDBE7088}"/>
    <cellStyle name="SAPBEXaggDataEmph 6 3 2" xfId="23151" xr:uid="{CDB9F6E1-3184-4287-BC8C-519E8337C579}"/>
    <cellStyle name="SAPBEXaggDataEmph 6 3 2 2" xfId="23152" xr:uid="{E45CAB2B-9211-4F98-A237-4F48662E5758}"/>
    <cellStyle name="SAPBEXaggDataEmph 6 3 3" xfId="23153" xr:uid="{BE70EEFF-E650-41F7-A5D7-A8EE6E164389}"/>
    <cellStyle name="SAPBEXaggDataEmph 6 3 3 2" xfId="23154" xr:uid="{1570C93F-1D0A-4E3F-A698-CC60DBEFEB5F}"/>
    <cellStyle name="SAPBEXaggDataEmph 6 3 4" xfId="23155" xr:uid="{998B1CDE-1069-48D4-B29B-A069583D2583}"/>
    <cellStyle name="SAPBEXaggDataEmph 6 3 4 2" xfId="23156" xr:uid="{F174DDEC-E6DA-42FF-868A-0BDC5B0DFEEB}"/>
    <cellStyle name="SAPBEXaggDataEmph 6 3 5" xfId="23157" xr:uid="{45A56815-2561-4A4E-B386-1D524C6E8CBF}"/>
    <cellStyle name="SAPBEXaggDataEmph 6 3 5 2" xfId="23158" xr:uid="{9DE263C4-D13B-4CC2-81CE-CABA36C7DA81}"/>
    <cellStyle name="SAPBEXaggDataEmph 6 3 6" xfId="23159" xr:uid="{C7A5EFB2-E77D-41E7-8429-DC525277DF42}"/>
    <cellStyle name="SAPBEXaggDataEmph 6 3 6 2" xfId="23160" xr:uid="{9D1A42B1-EF68-4CDD-99C1-608BCD696F7B}"/>
    <cellStyle name="SAPBEXaggDataEmph 6 3 7" xfId="23161" xr:uid="{F016CAFD-59AD-4633-868E-7BB60D5693AE}"/>
    <cellStyle name="SAPBEXaggDataEmph 6 3 7 2" xfId="23162" xr:uid="{3CCC7802-54C9-4AFC-8E42-1249406CE922}"/>
    <cellStyle name="SAPBEXaggDataEmph 6 3 8" xfId="23163" xr:uid="{448EDF38-D8A3-456C-A15C-50098133D1B2}"/>
    <cellStyle name="SAPBEXaggDataEmph 6 3 9" xfId="23164" xr:uid="{AA2D7C62-7D65-4EDA-B49E-243EE2F1B8AE}"/>
    <cellStyle name="SAPBEXaggDataEmph 6 4" xfId="23165" xr:uid="{22CD43DC-B7D6-4762-B9BB-965C35F25B17}"/>
    <cellStyle name="SAPBEXaggDataEmph 6 4 2" xfId="23166" xr:uid="{29DD8F29-4451-4DC6-AB1A-65B556BFE4A3}"/>
    <cellStyle name="SAPBEXaggDataEmph 6 5" xfId="23167" xr:uid="{DBAE034B-CC9E-4DF5-A827-BDE0B03FFF3E}"/>
    <cellStyle name="SAPBEXaggDataEmph 6 5 2" xfId="23168" xr:uid="{7E12D59D-C2DC-44D1-B243-D18E8A92EBA6}"/>
    <cellStyle name="SAPBEXaggDataEmph 6 6" xfId="23169" xr:uid="{6506F268-06AD-42C9-8559-44AA95688601}"/>
    <cellStyle name="SAPBEXaggDataEmph 6 6 2" xfId="23170" xr:uid="{29E6C9FD-CFB2-482F-AEB1-5013573DF72E}"/>
    <cellStyle name="SAPBEXaggDataEmph 6 7" xfId="23171" xr:uid="{2B829504-1AF3-4E36-8730-F1964E6D1A03}"/>
    <cellStyle name="SAPBEXaggDataEmph 6 7 2" xfId="23172" xr:uid="{44CF37C5-1F98-468E-96BD-687A89385E4D}"/>
    <cellStyle name="SAPBEXaggDataEmph 6 8" xfId="23173" xr:uid="{68732A99-259B-4DAF-BD73-807AB923128D}"/>
    <cellStyle name="SAPBEXaggDataEmph 6 8 2" xfId="23174" xr:uid="{E98B60F5-DC4A-41C2-A4FB-C31D569518ED}"/>
    <cellStyle name="SAPBEXaggDataEmph 6 9" xfId="23175" xr:uid="{9BB09544-7A7C-4590-B717-C6856A13E9D8}"/>
    <cellStyle name="SAPBEXaggDataEmph 7" xfId="23176" xr:uid="{245AB200-213D-4C0A-9EE0-FFAD788FD91E}"/>
    <cellStyle name="SAPBEXaggDataEmph 8" xfId="23177" xr:uid="{44B1A2A2-49AD-494E-B1B2-27F31B652519}"/>
    <cellStyle name="SAPBEXaggItem" xfId="23178" xr:uid="{CA879C42-CA89-4FE5-A2A1-3F71E1884BC9}"/>
    <cellStyle name="SAPBEXaggItem 2" xfId="23179" xr:uid="{B7506474-4CC3-45D7-95F7-14AC00FB772F}"/>
    <cellStyle name="SAPBEXaggItem 2 2" xfId="23180" xr:uid="{DF1C973B-9EA1-41F8-ACE9-FB6E7957A519}"/>
    <cellStyle name="SAPBEXaggItem 2 2 2" xfId="23181" xr:uid="{DA0498E1-6DBA-43B7-9A46-6564CD2AE91D}"/>
    <cellStyle name="SAPBEXaggItem 2 2 2 10" xfId="23182" xr:uid="{DEAC86CC-861F-4159-BC32-C690AE358BD0}"/>
    <cellStyle name="SAPBEXaggItem 2 2 2 2" xfId="23183" xr:uid="{56C4051E-04D5-4315-BC31-D3272402AC5C}"/>
    <cellStyle name="SAPBEXaggItem 2 2 2 2 10" xfId="23184" xr:uid="{C4876545-9493-4B31-BB93-3FAB73BB2DAA}"/>
    <cellStyle name="SAPBEXaggItem 2 2 2 2 2" xfId="23185" xr:uid="{46473AED-AF60-4B16-AA4C-57E56D5FCD08}"/>
    <cellStyle name="SAPBEXaggItem 2 2 2 2 2 2" xfId="23186" xr:uid="{5C702B5B-B8E2-46D6-84D3-5344F9D78E56}"/>
    <cellStyle name="SAPBEXaggItem 2 2 2 2 2 2 2" xfId="23187" xr:uid="{D36D5C46-6D6F-461C-8F51-318CB7389FBF}"/>
    <cellStyle name="SAPBEXaggItem 2 2 2 2 2 3" xfId="23188" xr:uid="{EF09A73A-35D7-4586-A9C3-897F1EA9BBF2}"/>
    <cellStyle name="SAPBEXaggItem 2 2 2 2 2 3 2" xfId="23189" xr:uid="{F9066E1F-8D95-4AA9-AC5A-19ACC39184BE}"/>
    <cellStyle name="SAPBEXaggItem 2 2 2 2 2 4" xfId="23190" xr:uid="{3624CD21-CCBA-4763-A400-C5444FCF1F8C}"/>
    <cellStyle name="SAPBEXaggItem 2 2 2 2 2 4 2" xfId="23191" xr:uid="{E681F0C5-607C-4058-855D-ADD63CA5535F}"/>
    <cellStyle name="SAPBEXaggItem 2 2 2 2 2 5" xfId="23192" xr:uid="{AA329B5D-5D1B-488F-8ADB-0CFF683093AE}"/>
    <cellStyle name="SAPBEXaggItem 2 2 2 2 2 5 2" xfId="23193" xr:uid="{E0DEA64D-EACB-4FE4-9488-6C853909839C}"/>
    <cellStyle name="SAPBEXaggItem 2 2 2 2 2 6" xfId="23194" xr:uid="{213A39F2-3B88-4DDB-BA41-4C3FDB5A08E6}"/>
    <cellStyle name="SAPBEXaggItem 2 2 2 2 2 6 2" xfId="23195" xr:uid="{979BECB6-E6A9-4682-A7ED-089348C7C6D9}"/>
    <cellStyle name="SAPBEXaggItem 2 2 2 2 2 7" xfId="23196" xr:uid="{27E69996-1A33-49A8-BD4C-7F89F2830FBA}"/>
    <cellStyle name="SAPBEXaggItem 2 2 2 2 2 7 2" xfId="23197" xr:uid="{E46FFB84-5DFD-4024-8154-9D471B7E4826}"/>
    <cellStyle name="SAPBEXaggItem 2 2 2 2 2 8" xfId="23198" xr:uid="{58A97960-AEAB-4F67-9D9E-CE10B66E20BE}"/>
    <cellStyle name="SAPBEXaggItem 2 2 2 2 3" xfId="23199" xr:uid="{9F8CD600-DB79-41D9-95B9-349254EA936C}"/>
    <cellStyle name="SAPBEXaggItem 2 2 2 2 3 2" xfId="23200" xr:uid="{92939B78-F0E8-4ABE-8F7E-099195D59EF9}"/>
    <cellStyle name="SAPBEXaggItem 2 2 2 2 4" xfId="23201" xr:uid="{37C46983-F2F4-43B9-9122-67F4CCD4C8E7}"/>
    <cellStyle name="SAPBEXaggItem 2 2 2 2 4 2" xfId="23202" xr:uid="{EFB2F4E3-2242-4F80-9600-2A0F24D1E0FE}"/>
    <cellStyle name="SAPBEXaggItem 2 2 2 2 5" xfId="23203" xr:uid="{DCFC798D-D384-41B6-9ADD-B1DC56DD0F51}"/>
    <cellStyle name="SAPBEXaggItem 2 2 2 2 5 2" xfId="23204" xr:uid="{836E9AA9-FF03-4A57-9A26-CF7E99A692C6}"/>
    <cellStyle name="SAPBEXaggItem 2 2 2 2 6" xfId="23205" xr:uid="{11D536DD-2F2B-400C-B2B1-14E1154086A7}"/>
    <cellStyle name="SAPBEXaggItem 2 2 2 2 6 2" xfId="23206" xr:uid="{B739AA0F-C34F-40C6-9F60-3A1856315560}"/>
    <cellStyle name="SAPBEXaggItem 2 2 2 2 7" xfId="23207" xr:uid="{D98C25B5-F669-4335-BFA0-1764FBC4B35A}"/>
    <cellStyle name="SAPBEXaggItem 2 2 2 2 7 2" xfId="23208" xr:uid="{279C3369-4663-4AFD-8C1B-C1B1D22811E1}"/>
    <cellStyle name="SAPBEXaggItem 2 2 2 2 8" xfId="23209" xr:uid="{47947B5A-9113-46BB-B9FC-94D88310675D}"/>
    <cellStyle name="SAPBEXaggItem 2 2 2 2 8 2" xfId="23210" xr:uid="{0979F55C-2FF9-42C9-9813-E1FA77E8BA91}"/>
    <cellStyle name="SAPBEXaggItem 2 2 2 2 9" xfId="23211" xr:uid="{146F5F28-6AEE-4753-A6FE-AEB15321F3F5}"/>
    <cellStyle name="SAPBEXaggItem 2 2 2 3" xfId="23212" xr:uid="{663F0362-BA50-4DBB-A48E-7F26CC3A94CD}"/>
    <cellStyle name="SAPBEXaggItem 2 2 2 3 2" xfId="23213" xr:uid="{55E10D95-96D5-4F47-B717-F0E7F72F282E}"/>
    <cellStyle name="SAPBEXaggItem 2 2 2 3 2 2" xfId="23214" xr:uid="{973A40C4-5BFB-4AB2-A270-74B6DAA6D24E}"/>
    <cellStyle name="SAPBEXaggItem 2 2 2 3 3" xfId="23215" xr:uid="{C27F713E-2AA6-4F27-A04A-278A32D69EED}"/>
    <cellStyle name="SAPBEXaggItem 2 2 2 3 3 2" xfId="23216" xr:uid="{645B6787-3AE3-474A-9A12-A3B56C5DDAEF}"/>
    <cellStyle name="SAPBEXaggItem 2 2 2 3 4" xfId="23217" xr:uid="{9B2AA727-3D0E-486A-A991-FF929422F44D}"/>
    <cellStyle name="SAPBEXaggItem 2 2 2 3 4 2" xfId="23218" xr:uid="{A5C9C744-B073-420F-9E06-B3D1ABB06FC1}"/>
    <cellStyle name="SAPBEXaggItem 2 2 2 3 5" xfId="23219" xr:uid="{712B0007-A7D8-4E16-B986-4FC417C6ACB9}"/>
    <cellStyle name="SAPBEXaggItem 2 2 2 3 5 2" xfId="23220" xr:uid="{81F0489D-C76C-4D11-B12D-44A33C5A4310}"/>
    <cellStyle name="SAPBEXaggItem 2 2 2 3 6" xfId="23221" xr:uid="{48E675C6-4E78-4CE8-8EC2-C75E6CBB09E7}"/>
    <cellStyle name="SAPBEXaggItem 2 2 2 3 6 2" xfId="23222" xr:uid="{D1266734-74B5-4BA8-8476-3FB2AED52B06}"/>
    <cellStyle name="SAPBEXaggItem 2 2 2 3 7" xfId="23223" xr:uid="{02BEB785-44F7-4757-8224-98034360E434}"/>
    <cellStyle name="SAPBEXaggItem 2 2 2 3 7 2" xfId="23224" xr:uid="{41C897BE-C6A5-4E8E-B12A-33D7A059FC4A}"/>
    <cellStyle name="SAPBEXaggItem 2 2 2 3 8" xfId="23225" xr:uid="{C2767645-BC1E-44E1-93DA-81CFC2BC75DF}"/>
    <cellStyle name="SAPBEXaggItem 2 2 2 3 9" xfId="23226" xr:uid="{E629F5D5-53EF-4C65-B867-28F42E99F1CB}"/>
    <cellStyle name="SAPBEXaggItem 2 2 2 4" xfId="23227" xr:uid="{4D015B66-9AE8-4499-A0A2-572C9546FB4A}"/>
    <cellStyle name="SAPBEXaggItem 2 2 2 4 2" xfId="23228" xr:uid="{50A905A0-5C55-49DE-ABB0-45F626FD9EAF}"/>
    <cellStyle name="SAPBEXaggItem 2 2 2 5" xfId="23229" xr:uid="{B321E19F-54AC-4745-BB59-60D41BFFD0E0}"/>
    <cellStyle name="SAPBEXaggItem 2 2 2 5 2" xfId="23230" xr:uid="{AAA76934-62AF-4F67-A046-448FA691A4F5}"/>
    <cellStyle name="SAPBEXaggItem 2 2 2 6" xfId="23231" xr:uid="{A32381DF-A88B-4F16-A490-365184BFA6B2}"/>
    <cellStyle name="SAPBEXaggItem 2 2 2 6 2" xfId="23232" xr:uid="{834A7A5E-2303-4948-9891-EC09A15386C3}"/>
    <cellStyle name="SAPBEXaggItem 2 2 2 7" xfId="23233" xr:uid="{9B4B19B8-07CB-4D7D-B5A9-3DF6D4F8CEA6}"/>
    <cellStyle name="SAPBEXaggItem 2 2 2 7 2" xfId="23234" xr:uid="{F6F82566-E765-4F3A-8CBC-72DABE3AC268}"/>
    <cellStyle name="SAPBEXaggItem 2 2 2 8" xfId="23235" xr:uid="{E55ED459-B990-442E-B63F-F9BFD3117C52}"/>
    <cellStyle name="SAPBEXaggItem 2 2 2 8 2" xfId="23236" xr:uid="{8419E994-BE84-4E38-8B0A-B505F7D188A7}"/>
    <cellStyle name="SAPBEXaggItem 2 2 2 9" xfId="23237" xr:uid="{392FE47A-7333-416D-8F45-5826FC342157}"/>
    <cellStyle name="SAPBEXaggItem 2 2 3" xfId="23238" xr:uid="{BD7399DC-4376-4798-B83B-989C02F167A5}"/>
    <cellStyle name="SAPBEXaggItem 2 2 3 2" xfId="23239" xr:uid="{74F800D5-69B2-44CB-AD10-7B14FC355E65}"/>
    <cellStyle name="SAPBEXaggItem 2 2 3 2 10" xfId="23240" xr:uid="{3E0242A6-080C-49D5-A949-DE1A752750FE}"/>
    <cellStyle name="SAPBEXaggItem 2 2 3 2 2" xfId="23241" xr:uid="{72176743-28A9-4AA3-90F8-B44E150C4D53}"/>
    <cellStyle name="SAPBEXaggItem 2 2 3 2 2 2" xfId="23242" xr:uid="{25D56EB9-F421-4FED-BE7C-F1035EE71CAD}"/>
    <cellStyle name="SAPBEXaggItem 2 2 3 2 2 2 2" xfId="23243" xr:uid="{087E5692-0451-4CF0-BA5F-AE6809CE0636}"/>
    <cellStyle name="SAPBEXaggItem 2 2 3 2 2 3" xfId="23244" xr:uid="{AEF3DD1B-B1EE-4DD8-B898-B29F591872ED}"/>
    <cellStyle name="SAPBEXaggItem 2 2 3 2 2 3 2" xfId="23245" xr:uid="{31859300-3F9C-41F5-B1B6-2748AF32C240}"/>
    <cellStyle name="SAPBEXaggItem 2 2 3 2 2 4" xfId="23246" xr:uid="{168AA4BF-43E5-4EDA-AD32-D9CD5D27EAD4}"/>
    <cellStyle name="SAPBEXaggItem 2 2 3 2 2 4 2" xfId="23247" xr:uid="{EF39BFAA-4701-4EB9-94E6-EA72893FAA89}"/>
    <cellStyle name="SAPBEXaggItem 2 2 3 2 2 5" xfId="23248" xr:uid="{57F9411B-5AE3-411D-BB08-1F169D7E36B1}"/>
    <cellStyle name="SAPBEXaggItem 2 2 3 2 2 5 2" xfId="23249" xr:uid="{01F33BAA-2AD4-4F7E-B410-6C799BD6B92A}"/>
    <cellStyle name="SAPBEXaggItem 2 2 3 2 2 6" xfId="23250" xr:uid="{CDAA8303-02E9-411D-8B2E-25541E64FA8D}"/>
    <cellStyle name="SAPBEXaggItem 2 2 3 2 2 6 2" xfId="23251" xr:uid="{FD75AA26-4767-4EE8-B425-BE2D0C02AAF6}"/>
    <cellStyle name="SAPBEXaggItem 2 2 3 2 2 7" xfId="23252" xr:uid="{F763ED73-8BA8-411B-ABAC-A4847FF3C1F7}"/>
    <cellStyle name="SAPBEXaggItem 2 2 3 2 3" xfId="23253" xr:uid="{D0EBFFA5-38D9-46FE-B66E-08BF4B7444A4}"/>
    <cellStyle name="SAPBEXaggItem 2 2 3 2 3 2" xfId="23254" xr:uid="{2AEC5D39-2B0B-479B-BF21-23BEA7D92676}"/>
    <cellStyle name="SAPBEXaggItem 2 2 3 2 3 2 2" xfId="23255" xr:uid="{ED61AEDD-2D5E-4DA3-BB55-1D7594B60C5B}"/>
    <cellStyle name="SAPBEXaggItem 2 2 3 2 3 3" xfId="23256" xr:uid="{4294D265-50F1-44CF-8C39-D9A57A10958F}"/>
    <cellStyle name="SAPBEXaggItem 2 2 3 2 3 3 2" xfId="23257" xr:uid="{F9CB40BB-9C9D-4E26-AA36-B39CB7214CCC}"/>
    <cellStyle name="SAPBEXaggItem 2 2 3 2 3 4" xfId="23258" xr:uid="{29AEB5AC-3944-47F3-81C9-0983E1611840}"/>
    <cellStyle name="SAPBEXaggItem 2 2 3 2 3 4 2" xfId="23259" xr:uid="{C5F2E656-A593-4C09-BB16-7316FA9168A3}"/>
    <cellStyle name="SAPBEXaggItem 2 2 3 2 3 5" xfId="23260" xr:uid="{3D695C8E-ED06-4909-B1D6-A5E54904B94F}"/>
    <cellStyle name="SAPBEXaggItem 2 2 3 2 3 5 2" xfId="23261" xr:uid="{F89298EB-7903-4532-9B25-AD648FD3E4DA}"/>
    <cellStyle name="SAPBEXaggItem 2 2 3 2 3 6" xfId="23262" xr:uid="{8CF1857B-85E8-465C-9C2B-F3E499AEA64D}"/>
    <cellStyle name="SAPBEXaggItem 2 2 3 2 3 6 2" xfId="23263" xr:uid="{3DBFA31D-FFE2-4D91-B456-B461BC8A539E}"/>
    <cellStyle name="SAPBEXaggItem 2 2 3 2 3 7" xfId="23264" xr:uid="{F429F688-6644-4C2B-9BB9-A8D1FAB16382}"/>
    <cellStyle name="SAPBEXaggItem 2 2 3 2 4" xfId="23265" xr:uid="{8642C85C-BB5C-4B3F-9B15-70D9822EBCD1}"/>
    <cellStyle name="SAPBEXaggItem 2 2 3 2 4 2" xfId="23266" xr:uid="{555B87EB-D006-408C-8399-93D9FAD1D389}"/>
    <cellStyle name="SAPBEXaggItem 2 2 3 2 5" xfId="23267" xr:uid="{6FA2AA6B-81B1-4073-8BE0-F13ED5C9224F}"/>
    <cellStyle name="SAPBEXaggItem 2 2 3 2 5 2" xfId="23268" xr:uid="{AA92EF0E-B333-48F6-84A7-DB0B01E37A41}"/>
    <cellStyle name="SAPBEXaggItem 2 2 3 2 6" xfId="23269" xr:uid="{EAB450F6-1822-4D14-B330-6CFC8386B70A}"/>
    <cellStyle name="SAPBEXaggItem 2 2 3 2 6 2" xfId="23270" xr:uid="{9F94762A-4400-4632-AAF9-7C9909B5FC19}"/>
    <cellStyle name="SAPBEXaggItem 2 2 3 2 7" xfId="23271" xr:uid="{8F9204A8-4E69-414B-9FE9-F1EE5287A32A}"/>
    <cellStyle name="SAPBEXaggItem 2 2 3 2 7 2" xfId="23272" xr:uid="{633E9C88-D435-4F0B-A734-65FFBBB52A89}"/>
    <cellStyle name="SAPBEXaggItem 2 2 3 2 8" xfId="23273" xr:uid="{2A301F7F-DA31-4437-AEEE-B5C97A16823C}"/>
    <cellStyle name="SAPBEXaggItem 2 2 3 2 8 2" xfId="23274" xr:uid="{E91199E5-4A3F-41CC-A157-CCCA694F71D7}"/>
    <cellStyle name="SAPBEXaggItem 2 2 3 2 9" xfId="23275" xr:uid="{267CD614-03E8-4E77-BA18-B94999922A86}"/>
    <cellStyle name="SAPBEXaggItem 2 2 3 2 9 2" xfId="23276" xr:uid="{D056E9C6-D5AF-4686-908A-1C19CEE2FDCC}"/>
    <cellStyle name="SAPBEXaggItem 2 2 3 3" xfId="23277" xr:uid="{B4ED2E72-7598-45E6-80BD-408722A34025}"/>
    <cellStyle name="SAPBEXaggItem 2 2 3 3 2" xfId="23278" xr:uid="{035C75BC-88DB-4C01-96CF-DB08628C6530}"/>
    <cellStyle name="SAPBEXaggItem 2 2 3 4" xfId="23279" xr:uid="{4D6D981E-0B91-4B1B-AC7B-ED78D0D2E004}"/>
    <cellStyle name="SAPBEXaggItem 2 2 3 4 2" xfId="23280" xr:uid="{7EF80534-460D-4F9B-A3F9-3D3F122ABE49}"/>
    <cellStyle name="SAPBEXaggItem 2 2 3 5" xfId="23281" xr:uid="{80FE9A4F-F6B9-432D-8490-553B36658FD1}"/>
    <cellStyle name="SAPBEXaggItem 2 2 4" xfId="23282" xr:uid="{64468096-04CC-4B05-A4B5-22D50BD51478}"/>
    <cellStyle name="SAPBEXaggItem 2 2 4 10" xfId="23283" xr:uid="{B3F515EC-B985-4BC7-92E3-8A494B7FBE3A}"/>
    <cellStyle name="SAPBEXaggItem 2 2 4 2" xfId="23284" xr:uid="{5E59C3B9-C994-4860-9977-2AF53083E189}"/>
    <cellStyle name="SAPBEXaggItem 2 2 4 2 2" xfId="23285" xr:uid="{FE483CE0-E83F-4EBA-8D0F-73782E77DEE9}"/>
    <cellStyle name="SAPBEXaggItem 2 2 4 2 2 2" xfId="23286" xr:uid="{974EF050-E172-4E13-AB7D-346929E5C664}"/>
    <cellStyle name="SAPBEXaggItem 2 2 4 2 3" xfId="23287" xr:uid="{2179B0C9-F770-4914-8893-C33D1A388D64}"/>
    <cellStyle name="SAPBEXaggItem 2 2 4 2 3 2" xfId="23288" xr:uid="{DC771A8C-AA0A-48DA-8DD2-41311322AE81}"/>
    <cellStyle name="SAPBEXaggItem 2 2 4 2 4" xfId="23289" xr:uid="{F44180FA-5500-4DC2-B826-44FFD343BECA}"/>
    <cellStyle name="SAPBEXaggItem 2 2 4 2 4 2" xfId="23290" xr:uid="{51C2AEA6-A154-45CF-A8FD-1B4B58D622E2}"/>
    <cellStyle name="SAPBEXaggItem 2 2 4 2 5" xfId="23291" xr:uid="{8F1804AD-2295-4384-9314-57B462696F1D}"/>
    <cellStyle name="SAPBEXaggItem 2 2 4 2 5 2" xfId="23292" xr:uid="{67315056-AE78-46D4-A65D-CD25E19EB6D8}"/>
    <cellStyle name="SAPBEXaggItem 2 2 4 2 6" xfId="23293" xr:uid="{A0A3534D-165B-417D-A2BF-C79927BB6EFD}"/>
    <cellStyle name="SAPBEXaggItem 2 2 4 2 6 2" xfId="23294" xr:uid="{A450320B-8312-44C5-BA79-5FB8AEF87A4A}"/>
    <cellStyle name="SAPBEXaggItem 2 2 4 2 7" xfId="23295" xr:uid="{863C9083-0048-44E8-A74E-D0AB3F90E10A}"/>
    <cellStyle name="SAPBEXaggItem 2 2 4 3" xfId="23296" xr:uid="{B7375DD6-3FD4-4B69-A9BE-F2AA627C215A}"/>
    <cellStyle name="SAPBEXaggItem 2 2 4 3 2" xfId="23297" xr:uid="{433695DF-BF56-44FA-9682-ABDF1CEDE569}"/>
    <cellStyle name="SAPBEXaggItem 2 2 4 3 2 2" xfId="23298" xr:uid="{980D08F8-058B-4F3B-AEB5-D945C5F1184A}"/>
    <cellStyle name="SAPBEXaggItem 2 2 4 3 3" xfId="23299" xr:uid="{D5D5B73C-1030-4D9D-A87A-F7556531CFC1}"/>
    <cellStyle name="SAPBEXaggItem 2 2 4 3 3 2" xfId="23300" xr:uid="{25D13F5F-792B-42C3-BA9A-E90B6B28261E}"/>
    <cellStyle name="SAPBEXaggItem 2 2 4 3 4" xfId="23301" xr:uid="{1CA68DAC-A781-4C91-94E2-FDB1CD9F1A77}"/>
    <cellStyle name="SAPBEXaggItem 2 2 4 3 4 2" xfId="23302" xr:uid="{936DA529-EAB9-4FAE-A15E-37EE537F7E63}"/>
    <cellStyle name="SAPBEXaggItem 2 2 4 3 5" xfId="23303" xr:uid="{53B51138-7D1E-4D08-98E9-8EFB00E04FB6}"/>
    <cellStyle name="SAPBEXaggItem 2 2 4 3 5 2" xfId="23304" xr:uid="{83213D8D-3AEA-409B-8831-EB0AF99EE742}"/>
    <cellStyle name="SAPBEXaggItem 2 2 4 3 6" xfId="23305" xr:uid="{370B2A4D-BC1A-4269-A909-B6359C0B41D7}"/>
    <cellStyle name="SAPBEXaggItem 2 2 4 3 6 2" xfId="23306" xr:uid="{5A508BE9-B244-49C4-AD38-84B2849CCAEE}"/>
    <cellStyle name="SAPBEXaggItem 2 2 4 3 7" xfId="23307" xr:uid="{9AE48A0A-F187-48BD-86C8-3B92B381F036}"/>
    <cellStyle name="SAPBEXaggItem 2 2 4 4" xfId="23308" xr:uid="{29FBDBF5-831A-4216-AE90-526F05D6FB16}"/>
    <cellStyle name="SAPBEXaggItem 2 2 4 4 2" xfId="23309" xr:uid="{9EFD67A4-D348-422F-AB41-2A16A659DD36}"/>
    <cellStyle name="SAPBEXaggItem 2 2 4 5" xfId="23310" xr:uid="{8B4C6CBA-C5C4-49FF-A6B6-F4BA8ADEF8C1}"/>
    <cellStyle name="SAPBEXaggItem 2 2 4 5 2" xfId="23311" xr:uid="{250EFB0A-E551-4A0E-B443-A0248125D9B7}"/>
    <cellStyle name="SAPBEXaggItem 2 2 4 6" xfId="23312" xr:uid="{0B6160FE-E343-4119-B204-8C5CBE5048FE}"/>
    <cellStyle name="SAPBEXaggItem 2 2 4 6 2" xfId="23313" xr:uid="{887F141F-1CC0-4EF0-863A-46EF33E36395}"/>
    <cellStyle name="SAPBEXaggItem 2 2 4 7" xfId="23314" xr:uid="{23B352A0-26CD-4C64-A026-2CF84DC836E1}"/>
    <cellStyle name="SAPBEXaggItem 2 2 4 7 2" xfId="23315" xr:uid="{C1758683-A64C-4A1E-B44F-1585A7EA1CF5}"/>
    <cellStyle name="SAPBEXaggItem 2 2 4 8" xfId="23316" xr:uid="{70C36CF5-C168-47A6-9872-B13A19CE8D33}"/>
    <cellStyle name="SAPBEXaggItem 2 2 4 8 2" xfId="23317" xr:uid="{FCE56F61-ABDA-43B5-A8D9-B8615E3C909C}"/>
    <cellStyle name="SAPBEXaggItem 2 2 4 9" xfId="23318" xr:uid="{9532F3EB-19DE-4621-A1AB-784601EA5DE3}"/>
    <cellStyle name="SAPBEXaggItem 2 2 4 9 2" xfId="23319" xr:uid="{2027C6EE-1CBC-4FC6-AE71-A2C09E8104D3}"/>
    <cellStyle name="SAPBEXaggItem 2 2 5" xfId="23320" xr:uid="{F27E9EBB-10E0-4C3F-8077-9C498B952CE2}"/>
    <cellStyle name="SAPBEXaggItem 2 2 5 2" xfId="23321" xr:uid="{47773346-59D7-477D-905C-46104046B287}"/>
    <cellStyle name="SAPBEXaggItem 2 2 6" xfId="23322" xr:uid="{C5AB1327-8930-4AD3-8B1C-1294B305414E}"/>
    <cellStyle name="SAPBEXaggItem 2 2 6 2" xfId="23323" xr:uid="{6A541004-C209-407E-92CE-153723AF7BBC}"/>
    <cellStyle name="SAPBEXaggItem 2 2 7" xfId="23324" xr:uid="{D253297E-BA11-45EE-818F-E28A7C7AE6DD}"/>
    <cellStyle name="SAPBEXaggItem 2 2 8" xfId="23325" xr:uid="{1A892C2E-5F8A-4198-A93B-939CECC0C842}"/>
    <cellStyle name="SAPBEXaggItem 2 3" xfId="23326" xr:uid="{A3D5622F-3F7E-430E-85F9-5A3883EBA6C9}"/>
    <cellStyle name="SAPBEXaggItem 2 3 2" xfId="23327" xr:uid="{D0A5EA72-004A-4213-B068-55A9022510EC}"/>
    <cellStyle name="SAPBEXaggItem 2 3 2 10" xfId="23328" xr:uid="{EB3D5E7E-ABFF-4BFC-B17F-BC1A628D5CE1}"/>
    <cellStyle name="SAPBEXaggItem 2 3 2 2" xfId="23329" xr:uid="{BE958BE8-AD60-4979-A040-D34F3B20200B}"/>
    <cellStyle name="SAPBEXaggItem 2 3 2 2 10" xfId="23330" xr:uid="{F1496200-70C9-42A1-9554-55971379AC1D}"/>
    <cellStyle name="SAPBEXaggItem 2 3 2 2 2" xfId="23331" xr:uid="{ABAEC7D4-0067-465C-944F-DADECF7A7B14}"/>
    <cellStyle name="SAPBEXaggItem 2 3 2 2 2 2" xfId="23332" xr:uid="{135C1624-ACA9-42B5-AD54-77607D3F5725}"/>
    <cellStyle name="SAPBEXaggItem 2 3 2 2 2 2 2" xfId="23333" xr:uid="{46F22E83-AE9F-43E3-B8CA-951E34604283}"/>
    <cellStyle name="SAPBEXaggItem 2 3 2 2 2 3" xfId="23334" xr:uid="{474E4AFB-7D7F-4A61-AED4-A417990E48FA}"/>
    <cellStyle name="SAPBEXaggItem 2 3 2 2 2 3 2" xfId="23335" xr:uid="{1B0F1297-D391-48DC-B85C-D8C6CDFBA985}"/>
    <cellStyle name="SAPBEXaggItem 2 3 2 2 2 4" xfId="23336" xr:uid="{140D94B8-107D-4A7E-9E1A-DF51291084ED}"/>
    <cellStyle name="SAPBEXaggItem 2 3 2 2 2 4 2" xfId="23337" xr:uid="{109D2E45-5822-4F8A-B1FF-39B833B37BF5}"/>
    <cellStyle name="SAPBEXaggItem 2 3 2 2 2 5" xfId="23338" xr:uid="{E0CE909D-5EEB-489E-8D4B-06F1C3D20C18}"/>
    <cellStyle name="SAPBEXaggItem 2 3 2 2 2 5 2" xfId="23339" xr:uid="{4D167F8B-5671-4984-B3F6-1D68307C23D5}"/>
    <cellStyle name="SAPBEXaggItem 2 3 2 2 2 6" xfId="23340" xr:uid="{194458EE-F99A-494C-9376-332CE6D6CFE1}"/>
    <cellStyle name="SAPBEXaggItem 2 3 2 2 2 6 2" xfId="23341" xr:uid="{838BD0B4-4302-4FEA-814E-2231B4AD6EE6}"/>
    <cellStyle name="SAPBEXaggItem 2 3 2 2 2 7" xfId="23342" xr:uid="{01F25230-8F5F-4285-918D-FF655A731194}"/>
    <cellStyle name="SAPBEXaggItem 2 3 2 2 2 7 2" xfId="23343" xr:uid="{EA48DAB6-BB0F-451B-8ADB-DD4B5A204721}"/>
    <cellStyle name="SAPBEXaggItem 2 3 2 2 2 8" xfId="23344" xr:uid="{D01B1622-AC02-42A6-8C19-03A21785E307}"/>
    <cellStyle name="SAPBEXaggItem 2 3 2 2 3" xfId="23345" xr:uid="{6C4ACA3E-FFD8-4DA9-BA68-7A53EFA2F2A7}"/>
    <cellStyle name="SAPBEXaggItem 2 3 2 2 3 2" xfId="23346" xr:uid="{E49DA7AA-663D-4697-B2C4-098D76775686}"/>
    <cellStyle name="SAPBEXaggItem 2 3 2 2 4" xfId="23347" xr:uid="{13B78D70-E9AB-4DF9-A00D-214923602321}"/>
    <cellStyle name="SAPBEXaggItem 2 3 2 2 4 2" xfId="23348" xr:uid="{CDC06BC8-D912-41CD-8D0D-358FB3F53026}"/>
    <cellStyle name="SAPBEXaggItem 2 3 2 2 5" xfId="23349" xr:uid="{F5066F36-7554-43E5-A6AA-B81F2A20D925}"/>
    <cellStyle name="SAPBEXaggItem 2 3 2 2 5 2" xfId="23350" xr:uid="{84E0AC89-FE87-4FBA-80AF-DE972946910F}"/>
    <cellStyle name="SAPBEXaggItem 2 3 2 2 6" xfId="23351" xr:uid="{C69EA7B7-115E-4A43-9B7B-3427E4D22E4C}"/>
    <cellStyle name="SAPBEXaggItem 2 3 2 2 6 2" xfId="23352" xr:uid="{FC18F1C4-99A7-496D-9276-25DDFEC47713}"/>
    <cellStyle name="SAPBEXaggItem 2 3 2 2 7" xfId="23353" xr:uid="{F14AC03B-EED1-40C9-AF30-3C7EC146A68F}"/>
    <cellStyle name="SAPBEXaggItem 2 3 2 2 7 2" xfId="23354" xr:uid="{BF4AC75B-61E8-4C22-BA96-D8DA4561EA0D}"/>
    <cellStyle name="SAPBEXaggItem 2 3 2 2 8" xfId="23355" xr:uid="{A670FCBE-642C-4064-B537-507E1CF7B48A}"/>
    <cellStyle name="SAPBEXaggItem 2 3 2 2 8 2" xfId="23356" xr:uid="{33F95469-42DF-470D-B247-0ED3043B2858}"/>
    <cellStyle name="SAPBEXaggItem 2 3 2 2 9" xfId="23357" xr:uid="{006767C8-EF56-4BAC-8B1F-3D32AAE08AEE}"/>
    <cellStyle name="SAPBEXaggItem 2 3 2 3" xfId="23358" xr:uid="{ACFF06C9-B3AC-47A8-A839-1188BAE1C797}"/>
    <cellStyle name="SAPBEXaggItem 2 3 2 3 2" xfId="23359" xr:uid="{878823D5-6C75-49CF-A827-E1D30FA8E739}"/>
    <cellStyle name="SAPBEXaggItem 2 3 2 3 2 2" xfId="23360" xr:uid="{4482388B-0ABB-49DB-A1C0-9C4866782402}"/>
    <cellStyle name="SAPBEXaggItem 2 3 2 3 3" xfId="23361" xr:uid="{0304B8AF-C7F5-402F-8560-08440F494CEB}"/>
    <cellStyle name="SAPBEXaggItem 2 3 2 3 3 2" xfId="23362" xr:uid="{51CB928D-DDCC-40B0-8065-A9E3377CD054}"/>
    <cellStyle name="SAPBEXaggItem 2 3 2 3 4" xfId="23363" xr:uid="{9D8D990A-5809-4A4F-B17C-FAF3CB44C78E}"/>
    <cellStyle name="SAPBEXaggItem 2 3 2 3 4 2" xfId="23364" xr:uid="{CD0D9D34-36C8-4A48-A5C3-100E842CAA62}"/>
    <cellStyle name="SAPBEXaggItem 2 3 2 3 5" xfId="23365" xr:uid="{CE3D96B4-4DE8-4E24-8132-5718E758C2C2}"/>
    <cellStyle name="SAPBEXaggItem 2 3 2 3 5 2" xfId="23366" xr:uid="{272C71B6-EB52-4A30-862C-8A2A64D7DD0F}"/>
    <cellStyle name="SAPBEXaggItem 2 3 2 3 6" xfId="23367" xr:uid="{B6F9F7C7-0562-4CA2-AC40-DA4CD373E963}"/>
    <cellStyle name="SAPBEXaggItem 2 3 2 3 6 2" xfId="23368" xr:uid="{6F634D29-CAD9-46FC-8DE6-426EE3165385}"/>
    <cellStyle name="SAPBEXaggItem 2 3 2 3 7" xfId="23369" xr:uid="{E80D40F2-A206-485C-B0DC-E49736DCC244}"/>
    <cellStyle name="SAPBEXaggItem 2 3 2 3 7 2" xfId="23370" xr:uid="{8EABCE43-1CAF-47AE-98AC-06BBF5A43167}"/>
    <cellStyle name="SAPBEXaggItem 2 3 2 3 8" xfId="23371" xr:uid="{B9D961EC-7924-4B6E-9406-CD58910042E7}"/>
    <cellStyle name="SAPBEXaggItem 2 3 2 3 9" xfId="23372" xr:uid="{818E4E35-2A80-4DC9-9264-36A2FE9F2725}"/>
    <cellStyle name="SAPBEXaggItem 2 3 2 4" xfId="23373" xr:uid="{20145D8D-9F5C-49A0-BBCC-06819A40F97D}"/>
    <cellStyle name="SAPBEXaggItem 2 3 2 4 2" xfId="23374" xr:uid="{44856AF6-2935-4F16-A33A-B47495D0202C}"/>
    <cellStyle name="SAPBEXaggItem 2 3 2 5" xfId="23375" xr:uid="{A6C327B0-D3E2-422F-BABD-A50C18135CB8}"/>
    <cellStyle name="SAPBEXaggItem 2 3 2 5 2" xfId="23376" xr:uid="{EF527114-74B3-4A7B-A3BB-990FAE63ED0E}"/>
    <cellStyle name="SAPBEXaggItem 2 3 2 6" xfId="23377" xr:uid="{72C3FB3D-2D9B-4A45-9E32-3C8674A9011A}"/>
    <cellStyle name="SAPBEXaggItem 2 3 2 6 2" xfId="23378" xr:uid="{34CBFF3B-F006-43E8-A660-6798D9CF8290}"/>
    <cellStyle name="SAPBEXaggItem 2 3 2 7" xfId="23379" xr:uid="{DC7C3D31-DEB4-4CE7-8D88-50F202E4B669}"/>
    <cellStyle name="SAPBEXaggItem 2 3 2 7 2" xfId="23380" xr:uid="{413761C8-95E1-4A2A-89BA-BC24ABF8CC93}"/>
    <cellStyle name="SAPBEXaggItem 2 3 2 8" xfId="23381" xr:uid="{7BB85ECA-590D-43CA-876D-A6F76F9CB55C}"/>
    <cellStyle name="SAPBEXaggItem 2 3 2 8 2" xfId="23382" xr:uid="{8DDEA421-1ED4-42D5-867A-9AF76A47EAF3}"/>
    <cellStyle name="SAPBEXaggItem 2 3 2 9" xfId="23383" xr:uid="{3D7AB745-7E3D-4844-838B-00C8525FF511}"/>
    <cellStyle name="SAPBEXaggItem 2 3 3" xfId="23384" xr:uid="{F28B0D85-0AB9-46C2-AF06-A006E26A1F2F}"/>
    <cellStyle name="SAPBEXaggItem 2 3 3 2" xfId="23385" xr:uid="{6B3A975B-D597-462B-8539-3C6B91E2F360}"/>
    <cellStyle name="SAPBEXaggItem 2 3 3 2 10" xfId="23386" xr:uid="{431A0343-F55F-43CC-A5FB-89740706D217}"/>
    <cellStyle name="SAPBEXaggItem 2 3 3 2 2" xfId="23387" xr:uid="{C89460B5-B791-436A-93BE-42B18D0B6585}"/>
    <cellStyle name="SAPBEXaggItem 2 3 3 2 2 2" xfId="23388" xr:uid="{D937B5E4-C9FF-434F-BDD4-4E4DFDA226BE}"/>
    <cellStyle name="SAPBEXaggItem 2 3 3 2 2 2 2" xfId="23389" xr:uid="{AE702EC4-22AE-4E50-B3C8-A441A74BC6E7}"/>
    <cellStyle name="SAPBEXaggItem 2 3 3 2 2 3" xfId="23390" xr:uid="{A91E5446-F20F-4775-A007-71E6424D8015}"/>
    <cellStyle name="SAPBEXaggItem 2 3 3 2 2 3 2" xfId="23391" xr:uid="{171464A5-AEC0-4823-8FA4-AED9F25A5085}"/>
    <cellStyle name="SAPBEXaggItem 2 3 3 2 2 4" xfId="23392" xr:uid="{6D1EFED2-E53F-4B12-B2A1-D91664F81BA0}"/>
    <cellStyle name="SAPBEXaggItem 2 3 3 2 2 4 2" xfId="23393" xr:uid="{70EA9B9A-BE30-4205-9C29-BCCB6CBD224C}"/>
    <cellStyle name="SAPBEXaggItem 2 3 3 2 2 5" xfId="23394" xr:uid="{EBFC1F05-F39A-4040-9753-295A74976A82}"/>
    <cellStyle name="SAPBEXaggItem 2 3 3 2 2 5 2" xfId="23395" xr:uid="{F17E52C4-C491-49AA-B0D7-EFC4B0E6E0F7}"/>
    <cellStyle name="SAPBEXaggItem 2 3 3 2 2 6" xfId="23396" xr:uid="{A8760B54-3CDF-4A0D-BCD8-3A542D2C11C4}"/>
    <cellStyle name="SAPBEXaggItem 2 3 3 2 2 6 2" xfId="23397" xr:uid="{EAB8387F-9BE7-4327-9494-D7FE04AED5D0}"/>
    <cellStyle name="SAPBEXaggItem 2 3 3 2 2 7" xfId="23398" xr:uid="{61C618E5-F040-42E6-B658-FD466D18B0BD}"/>
    <cellStyle name="SAPBEXaggItem 2 3 3 2 3" xfId="23399" xr:uid="{0184ED4E-0CA6-4F2E-A873-8DA9F7203652}"/>
    <cellStyle name="SAPBEXaggItem 2 3 3 2 3 2" xfId="23400" xr:uid="{E6DD7D6A-4866-4592-B33D-AF87133A7768}"/>
    <cellStyle name="SAPBEXaggItem 2 3 3 2 3 2 2" xfId="23401" xr:uid="{F0D193B1-7747-4E4D-A627-37126FB323F6}"/>
    <cellStyle name="SAPBEXaggItem 2 3 3 2 3 3" xfId="23402" xr:uid="{CE774C2E-45C3-4D4E-96B3-623878D32CCA}"/>
    <cellStyle name="SAPBEXaggItem 2 3 3 2 3 3 2" xfId="23403" xr:uid="{AE9C1F0E-63E5-47D1-B248-BDF89A5A2CA2}"/>
    <cellStyle name="SAPBEXaggItem 2 3 3 2 3 4" xfId="23404" xr:uid="{47061C4C-14BE-45A5-BC39-7926032C7C54}"/>
    <cellStyle name="SAPBEXaggItem 2 3 3 2 3 4 2" xfId="23405" xr:uid="{EBBEFE7D-A49D-48CF-9215-E590930FC84E}"/>
    <cellStyle name="SAPBEXaggItem 2 3 3 2 3 5" xfId="23406" xr:uid="{76A77D1C-C4BB-4816-B641-4EB484E86A3D}"/>
    <cellStyle name="SAPBEXaggItem 2 3 3 2 3 5 2" xfId="23407" xr:uid="{A04512F8-60A7-44BC-9237-96EDFB2158C6}"/>
    <cellStyle name="SAPBEXaggItem 2 3 3 2 3 6" xfId="23408" xr:uid="{AFD6CBA9-5A0F-4046-9DF2-93C57D42DD11}"/>
    <cellStyle name="SAPBEXaggItem 2 3 3 2 3 6 2" xfId="23409" xr:uid="{EFC0D10F-FE76-432B-9A7C-6835F019C525}"/>
    <cellStyle name="SAPBEXaggItem 2 3 3 2 3 7" xfId="23410" xr:uid="{900A0839-787A-4A23-94DF-C88E0C86AB1D}"/>
    <cellStyle name="SAPBEXaggItem 2 3 3 2 4" xfId="23411" xr:uid="{15F24BAC-8A1A-43A8-B27C-736265A89A76}"/>
    <cellStyle name="SAPBEXaggItem 2 3 3 2 4 2" xfId="23412" xr:uid="{9B25F0F2-BFD6-484E-8D09-2699E536A106}"/>
    <cellStyle name="SAPBEXaggItem 2 3 3 2 5" xfId="23413" xr:uid="{AEABA76A-1977-4B56-A54C-596EF6C26F30}"/>
    <cellStyle name="SAPBEXaggItem 2 3 3 2 5 2" xfId="23414" xr:uid="{839A1A77-C351-4B2C-A926-F0E5B6EBB8F9}"/>
    <cellStyle name="SAPBEXaggItem 2 3 3 2 6" xfId="23415" xr:uid="{090AF6AA-2439-4AAE-92EC-577944213D11}"/>
    <cellStyle name="SAPBEXaggItem 2 3 3 2 6 2" xfId="23416" xr:uid="{2F758FCB-987D-4F5C-B1FC-A7D4FE9659DF}"/>
    <cellStyle name="SAPBEXaggItem 2 3 3 2 7" xfId="23417" xr:uid="{9EE141DB-2B66-41C7-8458-AEEDAE3F012C}"/>
    <cellStyle name="SAPBEXaggItem 2 3 3 2 7 2" xfId="23418" xr:uid="{51775F01-64E5-458B-94C7-AF38CEDBDBBA}"/>
    <cellStyle name="SAPBEXaggItem 2 3 3 2 8" xfId="23419" xr:uid="{5BC7E99F-3EE6-42AF-B7C0-32EE3237D8A0}"/>
    <cellStyle name="SAPBEXaggItem 2 3 3 2 8 2" xfId="23420" xr:uid="{0AF75CC0-D98C-47B6-BE19-C6BDBB155A37}"/>
    <cellStyle name="SAPBEXaggItem 2 3 3 2 9" xfId="23421" xr:uid="{9473B065-62D1-4A61-A587-44BF409F9601}"/>
    <cellStyle name="SAPBEXaggItem 2 3 3 2 9 2" xfId="23422" xr:uid="{CB1D3628-4ADD-45E1-9D9A-18C2A600AFD1}"/>
    <cellStyle name="SAPBEXaggItem 2 3 3 3" xfId="23423" xr:uid="{13BC1145-6CA8-4BF3-BA73-4476D0DB2874}"/>
    <cellStyle name="SAPBEXaggItem 2 3 3 3 2" xfId="23424" xr:uid="{2847F534-C8B7-4572-B3AC-1262BE946C28}"/>
    <cellStyle name="SAPBEXaggItem 2 3 3 4" xfId="23425" xr:uid="{5CD4118B-1C7F-4DB8-BECF-4CAA6B847DF2}"/>
    <cellStyle name="SAPBEXaggItem 2 3 3 4 2" xfId="23426" xr:uid="{C8ADFB28-4EA1-456A-A758-9DB672F3E96C}"/>
    <cellStyle name="SAPBEXaggItem 2 3 3 5" xfId="23427" xr:uid="{B2D48D47-058A-4124-A68D-3C4690AB8850}"/>
    <cellStyle name="SAPBEXaggItem 2 3 4" xfId="23428" xr:uid="{0031ED02-414F-4F51-901C-CAD4B6BADEB2}"/>
    <cellStyle name="SAPBEXaggItem 2 3 4 10" xfId="23429" xr:uid="{410A1CB3-F725-4E4C-B4BF-EBCF885AAB4C}"/>
    <cellStyle name="SAPBEXaggItem 2 3 4 2" xfId="23430" xr:uid="{4ADFAE34-3BDE-47FF-A455-D040B5895D0F}"/>
    <cellStyle name="SAPBEXaggItem 2 3 4 2 2" xfId="23431" xr:uid="{4C8B10A2-4785-450C-A935-4AF9631E68D2}"/>
    <cellStyle name="SAPBEXaggItem 2 3 4 2 2 2" xfId="23432" xr:uid="{8D38C169-5A46-4ADA-96D9-C4119214CA0A}"/>
    <cellStyle name="SAPBEXaggItem 2 3 4 2 3" xfId="23433" xr:uid="{C48B8503-586B-4179-8AAB-7CFFC908B759}"/>
    <cellStyle name="SAPBEXaggItem 2 3 4 2 3 2" xfId="23434" xr:uid="{6A024876-554D-45AE-B116-E9D36534B1A7}"/>
    <cellStyle name="SAPBEXaggItem 2 3 4 2 4" xfId="23435" xr:uid="{187904F2-8505-4FBE-BF8A-BC837B13B93C}"/>
    <cellStyle name="SAPBEXaggItem 2 3 4 2 4 2" xfId="23436" xr:uid="{B93429E4-5D64-4B7C-929D-DAC37DE6591E}"/>
    <cellStyle name="SAPBEXaggItem 2 3 4 2 5" xfId="23437" xr:uid="{99882ED3-5656-447C-98E0-C129F9BA3C59}"/>
    <cellStyle name="SAPBEXaggItem 2 3 4 2 5 2" xfId="23438" xr:uid="{AFB048B6-4FD1-4327-ABF3-EE8306E2DDC3}"/>
    <cellStyle name="SAPBEXaggItem 2 3 4 2 6" xfId="23439" xr:uid="{F4775280-109B-4950-8367-FB113A8EDC71}"/>
    <cellStyle name="SAPBEXaggItem 2 3 4 2 6 2" xfId="23440" xr:uid="{7C0BCF17-8975-4B31-8183-C4A3383E14D9}"/>
    <cellStyle name="SAPBEXaggItem 2 3 4 2 7" xfId="23441" xr:uid="{61542E43-4B16-45A4-B408-D2560833D35E}"/>
    <cellStyle name="SAPBEXaggItem 2 3 4 3" xfId="23442" xr:uid="{7CBFB3D7-CB66-4A1B-984E-5668332AEFDA}"/>
    <cellStyle name="SAPBEXaggItem 2 3 4 3 2" xfId="23443" xr:uid="{76677AE5-05CD-4D9D-B661-87184F5BAA25}"/>
    <cellStyle name="SAPBEXaggItem 2 3 4 3 2 2" xfId="23444" xr:uid="{3204C92B-E00B-4655-BCA7-5D2042BF9304}"/>
    <cellStyle name="SAPBEXaggItem 2 3 4 3 3" xfId="23445" xr:uid="{02763D59-DA07-4D82-89C6-F4CE20D1E9B0}"/>
    <cellStyle name="SAPBEXaggItem 2 3 4 3 3 2" xfId="23446" xr:uid="{702E01E6-33EE-431D-9A54-047F2B5525AA}"/>
    <cellStyle name="SAPBEXaggItem 2 3 4 3 4" xfId="23447" xr:uid="{642E3DAC-8FD7-47E5-AC0E-4405BC5CBB60}"/>
    <cellStyle name="SAPBEXaggItem 2 3 4 3 4 2" xfId="23448" xr:uid="{2148DDF7-EA4F-4DEC-820E-878F67C77343}"/>
    <cellStyle name="SAPBEXaggItem 2 3 4 3 5" xfId="23449" xr:uid="{BCBFB975-9E82-4EE5-92B7-917254796C41}"/>
    <cellStyle name="SAPBEXaggItem 2 3 4 3 5 2" xfId="23450" xr:uid="{865C76C4-2454-436F-AF2C-09A113A861C5}"/>
    <cellStyle name="SAPBEXaggItem 2 3 4 3 6" xfId="23451" xr:uid="{CEF18E74-4769-48DC-A543-204F7351DDC5}"/>
    <cellStyle name="SAPBEXaggItem 2 3 4 3 6 2" xfId="23452" xr:uid="{42ABF4E2-6234-4A15-9008-0951D86A8744}"/>
    <cellStyle name="SAPBEXaggItem 2 3 4 3 7" xfId="23453" xr:uid="{D7154C38-F716-41F1-84F4-20F8C4A838BF}"/>
    <cellStyle name="SAPBEXaggItem 2 3 4 4" xfId="23454" xr:uid="{D8F5DD4B-3674-4CE4-AD8B-7A9B0334BAB4}"/>
    <cellStyle name="SAPBEXaggItem 2 3 4 4 2" xfId="23455" xr:uid="{98CF85AB-98E2-4113-9150-85F1AC3BC1CE}"/>
    <cellStyle name="SAPBEXaggItem 2 3 4 5" xfId="23456" xr:uid="{5E3582B2-675F-4528-AD97-507E35C5F7D2}"/>
    <cellStyle name="SAPBEXaggItem 2 3 4 5 2" xfId="23457" xr:uid="{09E36662-C6C2-41B9-9EB9-036693155F23}"/>
    <cellStyle name="SAPBEXaggItem 2 3 4 6" xfId="23458" xr:uid="{F2F664EA-6212-45FE-B1A0-120ACAFC2E6C}"/>
    <cellStyle name="SAPBEXaggItem 2 3 4 6 2" xfId="23459" xr:uid="{E835FA25-BA46-4247-8CCE-7414D5064DE6}"/>
    <cellStyle name="SAPBEXaggItem 2 3 4 7" xfId="23460" xr:uid="{9B819414-09F6-4AA6-BD91-2AC21A1C1D13}"/>
    <cellStyle name="SAPBEXaggItem 2 3 4 7 2" xfId="23461" xr:uid="{26938233-9B51-41FD-9E33-633B624FF2AC}"/>
    <cellStyle name="SAPBEXaggItem 2 3 4 8" xfId="23462" xr:uid="{846B2E71-1CA2-4F7B-A3B1-75A0B4D3D51E}"/>
    <cellStyle name="SAPBEXaggItem 2 3 4 8 2" xfId="23463" xr:uid="{9E9B7662-3A1A-42D1-9FEE-20662BFEAF49}"/>
    <cellStyle name="SAPBEXaggItem 2 3 4 9" xfId="23464" xr:uid="{1DBFB08B-142B-4C7B-A540-5F4A1D8DDF0F}"/>
    <cellStyle name="SAPBEXaggItem 2 3 4 9 2" xfId="23465" xr:uid="{3697788E-580C-4C2B-9DA0-DF6AC70C6A4E}"/>
    <cellStyle name="SAPBEXaggItem 2 3 5" xfId="23466" xr:uid="{949CE1BD-223D-41A9-BDA5-E5CC73A5216D}"/>
    <cellStyle name="SAPBEXaggItem 2 3 5 2" xfId="23467" xr:uid="{5A18248E-6C4D-4483-A35D-8C829DDA5694}"/>
    <cellStyle name="SAPBEXaggItem 2 3 6" xfId="23468" xr:uid="{CDD23EA6-ED0B-4E30-98C8-1FDE3FD20770}"/>
    <cellStyle name="SAPBEXaggItem 2 3 6 2" xfId="23469" xr:uid="{E935634A-C43C-4C68-938E-20DA06139F9C}"/>
    <cellStyle name="SAPBEXaggItem 2 3 7" xfId="23470" xr:uid="{691995DB-6788-4DB4-9C86-FDF3CE26EF50}"/>
    <cellStyle name="SAPBEXaggItem 2 3 8" xfId="23471" xr:uid="{19DDDDB7-998A-4AC0-BEFF-B00D9C18B752}"/>
    <cellStyle name="SAPBEXaggItem 2 4" xfId="23472" xr:uid="{F6B983AE-775B-4A64-98A7-4A920D791487}"/>
    <cellStyle name="SAPBEXaggItem 2 4 10" xfId="23473" xr:uid="{EED3E926-D1CC-44DD-B81F-C017626D6600}"/>
    <cellStyle name="SAPBEXaggItem 2 4 2" xfId="23474" xr:uid="{4614CD6F-4633-4430-AE5C-28F016C95130}"/>
    <cellStyle name="SAPBEXaggItem 2 4 2 10" xfId="23475" xr:uid="{5FCB4C5C-92FC-48F7-B66E-AF05350263BD}"/>
    <cellStyle name="SAPBEXaggItem 2 4 2 2" xfId="23476" xr:uid="{0BFADBA2-ED3F-4543-B2E1-588339DF9239}"/>
    <cellStyle name="SAPBEXaggItem 2 4 2 2 2" xfId="23477" xr:uid="{17C6DE87-A3E0-40CD-80F2-E004FF478566}"/>
    <cellStyle name="SAPBEXaggItem 2 4 2 2 2 2" xfId="23478" xr:uid="{D27A8559-6054-42F0-B967-2A1C5B63047C}"/>
    <cellStyle name="SAPBEXaggItem 2 4 2 2 3" xfId="23479" xr:uid="{EDE33199-92B4-4902-9281-7B63073F0C62}"/>
    <cellStyle name="SAPBEXaggItem 2 4 2 2 3 2" xfId="23480" xr:uid="{E8CA1A57-0C36-4CDD-8051-BCD94940E4D3}"/>
    <cellStyle name="SAPBEXaggItem 2 4 2 2 4" xfId="23481" xr:uid="{071F5F7A-5732-4C4A-936F-7907C94F43DA}"/>
    <cellStyle name="SAPBEXaggItem 2 4 2 2 4 2" xfId="23482" xr:uid="{A239334F-E774-4F39-8B24-72FB261B6832}"/>
    <cellStyle name="SAPBEXaggItem 2 4 2 2 5" xfId="23483" xr:uid="{D362D95F-F0D9-4536-9B96-B8240FD773A5}"/>
    <cellStyle name="SAPBEXaggItem 2 4 2 2 5 2" xfId="23484" xr:uid="{98D2C25A-5956-4FD3-87FA-9CE4149448AB}"/>
    <cellStyle name="SAPBEXaggItem 2 4 2 2 6" xfId="23485" xr:uid="{3B3A9766-9421-4C4C-A903-BD5BDE6D613C}"/>
    <cellStyle name="SAPBEXaggItem 2 4 2 2 6 2" xfId="23486" xr:uid="{D6C68F02-B5DB-457A-AB96-0B37A789FBE9}"/>
    <cellStyle name="SAPBEXaggItem 2 4 2 2 7" xfId="23487" xr:uid="{9C9A7155-DB68-4275-934A-135FD50071B8}"/>
    <cellStyle name="SAPBEXaggItem 2 4 2 2 7 2" xfId="23488" xr:uid="{B3A67B6D-3E92-4DBF-9D0F-7B04E058B4DA}"/>
    <cellStyle name="SAPBEXaggItem 2 4 2 2 8" xfId="23489" xr:uid="{4CB983A1-647C-4FDF-9D11-F7BE6D2058EB}"/>
    <cellStyle name="SAPBEXaggItem 2 4 2 3" xfId="23490" xr:uid="{5B40337D-6B6C-4137-9CF4-6934B7D8F0D9}"/>
    <cellStyle name="SAPBEXaggItem 2 4 2 3 2" xfId="23491" xr:uid="{C2A869C3-88C3-4724-B32C-3409DC951B47}"/>
    <cellStyle name="SAPBEXaggItem 2 4 2 4" xfId="23492" xr:uid="{721295D8-31CE-4F0C-B4D0-9F244CC9492B}"/>
    <cellStyle name="SAPBEXaggItem 2 4 2 4 2" xfId="23493" xr:uid="{28DEAFAF-9DE0-4BFA-9BAA-7E0F934D80FE}"/>
    <cellStyle name="SAPBEXaggItem 2 4 2 5" xfId="23494" xr:uid="{E6F16F0A-2E76-4070-818A-E50D4394A2C3}"/>
    <cellStyle name="SAPBEXaggItem 2 4 2 5 2" xfId="23495" xr:uid="{5FED1996-0C84-404B-98DA-8F54B70B78B1}"/>
    <cellStyle name="SAPBEXaggItem 2 4 2 6" xfId="23496" xr:uid="{E36B6E57-AEB8-4F9E-AC77-30985F23BA85}"/>
    <cellStyle name="SAPBEXaggItem 2 4 2 6 2" xfId="23497" xr:uid="{C2AC9AC8-C5BC-448A-A6D1-12157E8BDC06}"/>
    <cellStyle name="SAPBEXaggItem 2 4 2 7" xfId="23498" xr:uid="{BC5937EE-8D06-4990-8CE0-85E8EFB85895}"/>
    <cellStyle name="SAPBEXaggItem 2 4 2 7 2" xfId="23499" xr:uid="{7685AEB7-5494-46D2-80A0-2ADE6AD93A1D}"/>
    <cellStyle name="SAPBEXaggItem 2 4 2 8" xfId="23500" xr:uid="{234CD5B9-A721-4DB7-BE2D-E36D27D6B7E7}"/>
    <cellStyle name="SAPBEXaggItem 2 4 2 8 2" xfId="23501" xr:uid="{03267293-6034-4159-80C7-AF7AB72104C2}"/>
    <cellStyle name="SAPBEXaggItem 2 4 2 9" xfId="23502" xr:uid="{019B1B87-4A25-4DA1-B149-63F896D88623}"/>
    <cellStyle name="SAPBEXaggItem 2 4 3" xfId="23503" xr:uid="{F90FB40E-CFAF-448F-A163-C806CCDB4184}"/>
    <cellStyle name="SAPBEXaggItem 2 4 3 2" xfId="23504" xr:uid="{15E873AA-6B7F-4160-802A-545013B52C62}"/>
    <cellStyle name="SAPBEXaggItem 2 4 3 2 2" xfId="23505" xr:uid="{2840EA55-DD44-4199-99DA-E7668DBADEEB}"/>
    <cellStyle name="SAPBEXaggItem 2 4 3 3" xfId="23506" xr:uid="{01710E72-BA51-4409-A47F-C012DB85A8E7}"/>
    <cellStyle name="SAPBEXaggItem 2 4 3 3 2" xfId="23507" xr:uid="{FBA94E96-4809-46FB-B910-05943D84D575}"/>
    <cellStyle name="SAPBEXaggItem 2 4 3 4" xfId="23508" xr:uid="{F0CED87B-3461-45E6-AE1B-41D04D5B686D}"/>
    <cellStyle name="SAPBEXaggItem 2 4 3 4 2" xfId="23509" xr:uid="{D0DB49D6-B6D7-4C52-9260-BF0A8AFF191A}"/>
    <cellStyle name="SAPBEXaggItem 2 4 3 5" xfId="23510" xr:uid="{E37A9F18-13FD-4631-942B-67DA23F1C4F4}"/>
    <cellStyle name="SAPBEXaggItem 2 4 3 5 2" xfId="23511" xr:uid="{DE07785D-491F-4542-9F73-D6EF0D49002B}"/>
    <cellStyle name="SAPBEXaggItem 2 4 3 6" xfId="23512" xr:uid="{5298C7F1-9E70-49FB-A857-936C751F3E55}"/>
    <cellStyle name="SAPBEXaggItem 2 4 3 6 2" xfId="23513" xr:uid="{D67CFDBA-874F-41E0-B8B5-7B5BE0D66984}"/>
    <cellStyle name="SAPBEXaggItem 2 4 3 7" xfId="23514" xr:uid="{6F3EE8DA-0AFF-472F-8904-3FBF4528C75B}"/>
    <cellStyle name="SAPBEXaggItem 2 4 3 7 2" xfId="23515" xr:uid="{3193D23C-A27A-4BD8-A4E1-F78D32DDE1B0}"/>
    <cellStyle name="SAPBEXaggItem 2 4 3 8" xfId="23516" xr:uid="{E4B3422E-5BDA-4173-B151-58B7B0FD4B79}"/>
    <cellStyle name="SAPBEXaggItem 2 4 3 9" xfId="23517" xr:uid="{8B54BEDE-7686-44B8-A525-17BE4062F87F}"/>
    <cellStyle name="SAPBEXaggItem 2 4 4" xfId="23518" xr:uid="{C3BBD3A4-0BEF-49C3-8C01-7EF4C37FCA47}"/>
    <cellStyle name="SAPBEXaggItem 2 4 4 2" xfId="23519" xr:uid="{9477481B-D459-478C-981D-304667D0354F}"/>
    <cellStyle name="SAPBEXaggItem 2 4 5" xfId="23520" xr:uid="{DE04325F-6C69-41E4-B3A1-34AE595C08ED}"/>
    <cellStyle name="SAPBEXaggItem 2 4 5 2" xfId="23521" xr:uid="{0BDFE14A-033A-4C17-B161-5CC4B5352D9D}"/>
    <cellStyle name="SAPBEXaggItem 2 4 6" xfId="23522" xr:uid="{B98DB40E-5D58-4F6F-8FAC-B7AA4A0EC6B7}"/>
    <cellStyle name="SAPBEXaggItem 2 4 6 2" xfId="23523" xr:uid="{3F29B021-5D09-45F1-9D7D-EA7C725428C5}"/>
    <cellStyle name="SAPBEXaggItem 2 4 7" xfId="23524" xr:uid="{42204A9D-E23E-4C98-AFE7-FF7A9E171584}"/>
    <cellStyle name="SAPBEXaggItem 2 4 7 2" xfId="23525" xr:uid="{DA192892-C09F-4204-B478-5312E80F7646}"/>
    <cellStyle name="SAPBEXaggItem 2 4 8" xfId="23526" xr:uid="{786C6D5E-3821-4FB5-8DAF-43FD4CC91635}"/>
    <cellStyle name="SAPBEXaggItem 2 4 8 2" xfId="23527" xr:uid="{A3FAC4E4-38F4-41FD-BF94-F71FCF142580}"/>
    <cellStyle name="SAPBEXaggItem 2 4 9" xfId="23528" xr:uid="{292D37AF-72FE-4518-8784-B9290DE165CD}"/>
    <cellStyle name="SAPBEXaggItem 2 5" xfId="23529" xr:uid="{4DB2FFC5-77AD-4066-B16A-FC479F6AF3F5}"/>
    <cellStyle name="SAPBEXaggItem 2 6" xfId="23530" xr:uid="{ED36F20B-9AE6-4E53-A4BD-81FA5677DEA0}"/>
    <cellStyle name="SAPBEXaggItem 3" xfId="23531" xr:uid="{0BE574EB-BE04-4051-B4CA-9DE2787A9CC5}"/>
    <cellStyle name="SAPBEXaggItem 3 2" xfId="23532" xr:uid="{FF069C21-41D8-4932-BE54-CA5ECA16FAB3}"/>
    <cellStyle name="SAPBEXaggItem 3 2 2" xfId="23533" xr:uid="{CE260F53-0BEB-4153-B87A-EDE170C8DEFD}"/>
    <cellStyle name="SAPBEXaggItem 3 2 2 10" xfId="23534" xr:uid="{39CB3454-FBD1-4050-8DCE-A164E1B4BAFB}"/>
    <cellStyle name="SAPBEXaggItem 3 2 2 2" xfId="23535" xr:uid="{678FF822-8B60-46F1-A4C9-F31DB1A27293}"/>
    <cellStyle name="SAPBEXaggItem 3 2 2 2 10" xfId="23536" xr:uid="{160697D9-7869-4A15-90AD-BBC78371CB9A}"/>
    <cellStyle name="SAPBEXaggItem 3 2 2 2 2" xfId="23537" xr:uid="{A410C350-874F-4161-86C2-69781C7A2079}"/>
    <cellStyle name="SAPBEXaggItem 3 2 2 2 2 2" xfId="23538" xr:uid="{B3E68A39-57B6-456F-BAE0-F651D2186A45}"/>
    <cellStyle name="SAPBEXaggItem 3 2 2 2 2 2 2" xfId="23539" xr:uid="{F06725D1-40D6-4596-8F2E-3A971531DD90}"/>
    <cellStyle name="SAPBEXaggItem 3 2 2 2 2 3" xfId="23540" xr:uid="{DBF1E83B-9870-4D03-B9C5-7FE65445D581}"/>
    <cellStyle name="SAPBEXaggItem 3 2 2 2 2 3 2" xfId="23541" xr:uid="{5E8D86FD-B730-4287-A423-B71D2837FBCB}"/>
    <cellStyle name="SAPBEXaggItem 3 2 2 2 2 4" xfId="23542" xr:uid="{56019994-EBA4-4EB3-915B-9B50711F1AB5}"/>
    <cellStyle name="SAPBEXaggItem 3 2 2 2 2 4 2" xfId="23543" xr:uid="{85B80C3F-8193-4517-94A3-AD82BFAA0BDC}"/>
    <cellStyle name="SAPBEXaggItem 3 2 2 2 2 5" xfId="23544" xr:uid="{141964EF-4298-4D67-AB12-43C119D0DA0B}"/>
    <cellStyle name="SAPBEXaggItem 3 2 2 2 2 5 2" xfId="23545" xr:uid="{6DC8E608-FBC1-4D50-AC24-37684001080B}"/>
    <cellStyle name="SAPBEXaggItem 3 2 2 2 2 6" xfId="23546" xr:uid="{792F7A40-8A3C-49A1-BDAC-FCCB86C979A1}"/>
    <cellStyle name="SAPBEXaggItem 3 2 2 2 2 6 2" xfId="23547" xr:uid="{7B499833-82B0-4C3F-A0BA-92B1FF3C3346}"/>
    <cellStyle name="SAPBEXaggItem 3 2 2 2 2 7" xfId="23548" xr:uid="{57EE87B6-2980-4A05-BEDF-FB1D9AB044F1}"/>
    <cellStyle name="SAPBEXaggItem 3 2 2 2 2 7 2" xfId="23549" xr:uid="{AACB93EA-B0AF-4AEB-AE6D-444ECBAC9BDA}"/>
    <cellStyle name="SAPBEXaggItem 3 2 2 2 2 8" xfId="23550" xr:uid="{5323F24E-855F-42A1-8745-A8AFC29B03CA}"/>
    <cellStyle name="SAPBEXaggItem 3 2 2 2 3" xfId="23551" xr:uid="{97EC5F18-C94B-404F-8FDA-9468874AD42E}"/>
    <cellStyle name="SAPBEXaggItem 3 2 2 2 3 2" xfId="23552" xr:uid="{D1E0D86A-8245-4207-84DB-C9E57EA7DDB0}"/>
    <cellStyle name="SAPBEXaggItem 3 2 2 2 4" xfId="23553" xr:uid="{FC67237D-FD3A-4AAF-A601-E43960FE882E}"/>
    <cellStyle name="SAPBEXaggItem 3 2 2 2 4 2" xfId="23554" xr:uid="{285FB306-7430-4BD2-A5F9-FA30B5DFEA52}"/>
    <cellStyle name="SAPBEXaggItem 3 2 2 2 5" xfId="23555" xr:uid="{E1D44ED2-8ED1-4C0C-B27C-2E5B4AC36347}"/>
    <cellStyle name="SAPBEXaggItem 3 2 2 2 5 2" xfId="23556" xr:uid="{5DDE9148-4539-4DB2-9039-BE21F71CE2D6}"/>
    <cellStyle name="SAPBEXaggItem 3 2 2 2 6" xfId="23557" xr:uid="{837D0176-A4CA-451B-B81F-6ED5888AECD3}"/>
    <cellStyle name="SAPBEXaggItem 3 2 2 2 6 2" xfId="23558" xr:uid="{EC5BE3A6-AE7A-44DC-86DF-6CDD8A372282}"/>
    <cellStyle name="SAPBEXaggItem 3 2 2 2 7" xfId="23559" xr:uid="{430BA80C-6AB3-4688-B1E3-9D2856E18023}"/>
    <cellStyle name="SAPBEXaggItem 3 2 2 2 7 2" xfId="23560" xr:uid="{F5488B30-CBB5-4DB5-9E8B-7ADA6C4CE6B5}"/>
    <cellStyle name="SAPBEXaggItem 3 2 2 2 8" xfId="23561" xr:uid="{05601081-D91C-49C7-97A6-57B45867C1ED}"/>
    <cellStyle name="SAPBEXaggItem 3 2 2 2 8 2" xfId="23562" xr:uid="{9E811877-2DB6-489B-8DC9-735EFECEFA1A}"/>
    <cellStyle name="SAPBEXaggItem 3 2 2 2 9" xfId="23563" xr:uid="{D1E91299-092C-4D05-9CB7-28664F62048B}"/>
    <cellStyle name="SAPBEXaggItem 3 2 2 3" xfId="23564" xr:uid="{D3E52DC2-9CEF-4D03-A1F0-EDD74A458F60}"/>
    <cellStyle name="SAPBEXaggItem 3 2 2 3 2" xfId="23565" xr:uid="{03797DB1-8ECC-43A8-9C9E-AE55CCF34E41}"/>
    <cellStyle name="SAPBEXaggItem 3 2 2 3 2 2" xfId="23566" xr:uid="{E8CB8767-F2C3-4825-B994-F0A0BE53C8B0}"/>
    <cellStyle name="SAPBEXaggItem 3 2 2 3 3" xfId="23567" xr:uid="{3479BD45-7048-46C7-841A-9B19AF7102D2}"/>
    <cellStyle name="SAPBEXaggItem 3 2 2 3 3 2" xfId="23568" xr:uid="{B2733E30-1B26-4C47-BA32-6E718F9AD789}"/>
    <cellStyle name="SAPBEXaggItem 3 2 2 3 4" xfId="23569" xr:uid="{ACDF9994-4BBF-4DD8-B1D4-36AA833696B6}"/>
    <cellStyle name="SAPBEXaggItem 3 2 2 3 4 2" xfId="23570" xr:uid="{DDC1F1EC-1C59-4D27-B510-2D4FCA04C8F4}"/>
    <cellStyle name="SAPBEXaggItem 3 2 2 3 5" xfId="23571" xr:uid="{2DBA925D-667A-4459-8B32-3A0E702D33D1}"/>
    <cellStyle name="SAPBEXaggItem 3 2 2 3 5 2" xfId="23572" xr:uid="{70A1F7D6-574A-43C5-A1FF-FADB9A9AC046}"/>
    <cellStyle name="SAPBEXaggItem 3 2 2 3 6" xfId="23573" xr:uid="{C10EFADC-8CB9-42E2-AB88-9D94E1F05C84}"/>
    <cellStyle name="SAPBEXaggItem 3 2 2 3 6 2" xfId="23574" xr:uid="{6F8390C0-759C-4422-AE96-EA31A37FFBA3}"/>
    <cellStyle name="SAPBEXaggItem 3 2 2 3 7" xfId="23575" xr:uid="{FF6B1E3F-D6FE-4A76-9EBF-E1AEE3A46706}"/>
    <cellStyle name="SAPBEXaggItem 3 2 2 3 7 2" xfId="23576" xr:uid="{BB6C0EFE-A5E4-491F-820D-3CA29989254B}"/>
    <cellStyle name="SAPBEXaggItem 3 2 2 3 8" xfId="23577" xr:uid="{EFB76417-A035-47C0-94C3-0E3637FD0E81}"/>
    <cellStyle name="SAPBEXaggItem 3 2 2 3 9" xfId="23578" xr:uid="{C3C0321F-7772-4488-9626-7FFA884E4043}"/>
    <cellStyle name="SAPBEXaggItem 3 2 2 4" xfId="23579" xr:uid="{0AD78770-AF6F-4C80-8699-1A26135C7011}"/>
    <cellStyle name="SAPBEXaggItem 3 2 2 4 2" xfId="23580" xr:uid="{5BC1944A-D99D-4F9C-948F-D3094E8DA975}"/>
    <cellStyle name="SAPBEXaggItem 3 2 2 5" xfId="23581" xr:uid="{561D2F84-8DA0-4F4B-9D6C-450F7FB0E00C}"/>
    <cellStyle name="SAPBEXaggItem 3 2 2 5 2" xfId="23582" xr:uid="{FAF15CB5-DD78-4DEA-8052-C1BF77596466}"/>
    <cellStyle name="SAPBEXaggItem 3 2 2 6" xfId="23583" xr:uid="{0356E41F-EE20-437F-9AD2-45B8A5CC9361}"/>
    <cellStyle name="SAPBEXaggItem 3 2 2 6 2" xfId="23584" xr:uid="{DF68044A-971E-49FE-9B9E-0AD987CDD67A}"/>
    <cellStyle name="SAPBEXaggItem 3 2 2 7" xfId="23585" xr:uid="{8C4DECAE-1EE2-4F5E-9BE1-A2BF737D1364}"/>
    <cellStyle name="SAPBEXaggItem 3 2 2 7 2" xfId="23586" xr:uid="{4E178334-A298-4812-83C8-788D439282A2}"/>
    <cellStyle name="SAPBEXaggItem 3 2 2 8" xfId="23587" xr:uid="{623A1E2C-BFEC-4894-A711-2D8871AB9658}"/>
    <cellStyle name="SAPBEXaggItem 3 2 2 8 2" xfId="23588" xr:uid="{8279C85E-4DA3-4039-8E83-259E1995611F}"/>
    <cellStyle name="SAPBEXaggItem 3 2 2 9" xfId="23589" xr:uid="{E78F1019-3FF2-42AE-B876-651BF927C13F}"/>
    <cellStyle name="SAPBEXaggItem 3 2 3" xfId="23590" xr:uid="{7A4A35CE-1E25-4A6C-BB34-3B074CA678DD}"/>
    <cellStyle name="SAPBEXaggItem 3 2 3 2" xfId="23591" xr:uid="{FEE5400F-DAB2-4E03-A064-A435ACB761C0}"/>
    <cellStyle name="SAPBEXaggItem 3 2 3 2 10" xfId="23592" xr:uid="{D7C1813D-FF3A-4C84-A7A5-3574C69A32CA}"/>
    <cellStyle name="SAPBEXaggItem 3 2 3 2 2" xfId="23593" xr:uid="{8E05AEF7-4AA7-464E-BF37-91AFE38D2B2D}"/>
    <cellStyle name="SAPBEXaggItem 3 2 3 2 2 2" xfId="23594" xr:uid="{D0CD92CB-9E7D-4892-837A-F4FE451CF601}"/>
    <cellStyle name="SAPBEXaggItem 3 2 3 2 2 2 2" xfId="23595" xr:uid="{E0FCCFDC-B407-4D27-B85F-BB97A95C5A98}"/>
    <cellStyle name="SAPBEXaggItem 3 2 3 2 2 3" xfId="23596" xr:uid="{3072D7FC-D7D1-4965-B8DB-1860431FEF20}"/>
    <cellStyle name="SAPBEXaggItem 3 2 3 2 2 3 2" xfId="23597" xr:uid="{7C945608-8C01-4463-9D5B-32AD3723AFE3}"/>
    <cellStyle name="SAPBEXaggItem 3 2 3 2 2 4" xfId="23598" xr:uid="{72F1F0FE-42BF-42CC-A53A-906B5FE4389E}"/>
    <cellStyle name="SAPBEXaggItem 3 2 3 2 2 4 2" xfId="23599" xr:uid="{B8C57DB9-5911-4271-B2DC-3A1848CE9A5E}"/>
    <cellStyle name="SAPBEXaggItem 3 2 3 2 2 5" xfId="23600" xr:uid="{B92C80D3-B132-4C1F-9EFF-7B1E5423498B}"/>
    <cellStyle name="SAPBEXaggItem 3 2 3 2 2 5 2" xfId="23601" xr:uid="{988BAE65-0EF9-4A6A-9079-44D0353A5840}"/>
    <cellStyle name="SAPBEXaggItem 3 2 3 2 2 6" xfId="23602" xr:uid="{2EBF3F8D-7077-4886-BBE0-2BF02D98455D}"/>
    <cellStyle name="SAPBEXaggItem 3 2 3 2 2 6 2" xfId="23603" xr:uid="{C0B0DB9E-2E76-419E-A169-77C8914BF764}"/>
    <cellStyle name="SAPBEXaggItem 3 2 3 2 2 7" xfId="23604" xr:uid="{A60C3D4B-5AAE-4B6F-AD81-AEF650BC279B}"/>
    <cellStyle name="SAPBEXaggItem 3 2 3 2 3" xfId="23605" xr:uid="{548517CA-C359-4BBB-B3B0-6D4E72DFBBF3}"/>
    <cellStyle name="SAPBEXaggItem 3 2 3 2 3 2" xfId="23606" xr:uid="{5712A59E-34AC-4362-A5EB-C0392A70867B}"/>
    <cellStyle name="SAPBEXaggItem 3 2 3 2 3 2 2" xfId="23607" xr:uid="{E9986C5B-7F4D-4BC5-98AB-338AFBC20C80}"/>
    <cellStyle name="SAPBEXaggItem 3 2 3 2 3 3" xfId="23608" xr:uid="{1FF9670A-2370-4718-B680-43254812336A}"/>
    <cellStyle name="SAPBEXaggItem 3 2 3 2 3 3 2" xfId="23609" xr:uid="{40AF93EC-A5F2-489E-9870-C16F35014D23}"/>
    <cellStyle name="SAPBEXaggItem 3 2 3 2 3 4" xfId="23610" xr:uid="{4A4CFBF6-BF14-42DE-AAE7-7273F4F1ED32}"/>
    <cellStyle name="SAPBEXaggItem 3 2 3 2 3 4 2" xfId="23611" xr:uid="{75C6320B-0C02-4186-8389-07026657B639}"/>
    <cellStyle name="SAPBEXaggItem 3 2 3 2 3 5" xfId="23612" xr:uid="{46808AD8-BA7A-45DD-BFD6-2A7FF13C3521}"/>
    <cellStyle name="SAPBEXaggItem 3 2 3 2 3 5 2" xfId="23613" xr:uid="{9CEAEA5C-A6FD-42F3-8848-FB40FBEEE787}"/>
    <cellStyle name="SAPBEXaggItem 3 2 3 2 3 6" xfId="23614" xr:uid="{026D4F73-6182-402E-99A5-5803EB3D5D3C}"/>
    <cellStyle name="SAPBEXaggItem 3 2 3 2 3 6 2" xfId="23615" xr:uid="{AD38B70F-06B6-4CBC-86AF-CF9F16923E80}"/>
    <cellStyle name="SAPBEXaggItem 3 2 3 2 3 7" xfId="23616" xr:uid="{CBB06D31-18D7-426F-B730-7ACC81F2D3FC}"/>
    <cellStyle name="SAPBEXaggItem 3 2 3 2 4" xfId="23617" xr:uid="{CD2E83DB-0271-47E6-9712-FCA5C7D6B0A7}"/>
    <cellStyle name="SAPBEXaggItem 3 2 3 2 4 2" xfId="23618" xr:uid="{196AAFD3-98AA-4755-AFCA-ADC4CD928DDE}"/>
    <cellStyle name="SAPBEXaggItem 3 2 3 2 5" xfId="23619" xr:uid="{AF27D96A-098C-4806-8091-D530F0A73454}"/>
    <cellStyle name="SAPBEXaggItem 3 2 3 2 5 2" xfId="23620" xr:uid="{D8734BBB-57EC-409A-939F-B90B40A279BF}"/>
    <cellStyle name="SAPBEXaggItem 3 2 3 2 6" xfId="23621" xr:uid="{DB1F41F9-17A4-4095-BBEB-09EEDB94BB85}"/>
    <cellStyle name="SAPBEXaggItem 3 2 3 2 6 2" xfId="23622" xr:uid="{A8A3B93B-C2B9-4BB7-A561-8B00B8A758AF}"/>
    <cellStyle name="SAPBEXaggItem 3 2 3 2 7" xfId="23623" xr:uid="{368ACCCE-BEF1-4E2C-B027-8AFF8140C435}"/>
    <cellStyle name="SAPBEXaggItem 3 2 3 2 7 2" xfId="23624" xr:uid="{BF298CCB-3559-48AD-A040-F788671618F6}"/>
    <cellStyle name="SAPBEXaggItem 3 2 3 2 8" xfId="23625" xr:uid="{651B841C-3E57-419F-A1C7-C97CD8A47A1A}"/>
    <cellStyle name="SAPBEXaggItem 3 2 3 2 8 2" xfId="23626" xr:uid="{DD963E13-8E8E-4CB3-A71B-3955C1657781}"/>
    <cellStyle name="SAPBEXaggItem 3 2 3 2 9" xfId="23627" xr:uid="{019C9BE2-EE1E-42D3-8229-B1084137BC9F}"/>
    <cellStyle name="SAPBEXaggItem 3 2 3 2 9 2" xfId="23628" xr:uid="{6E17C74E-3BB8-4696-8075-D45B8F44BC34}"/>
    <cellStyle name="SAPBEXaggItem 3 2 3 3" xfId="23629" xr:uid="{86FC17EF-688C-43E0-9FF5-9CF8F6D8B3A2}"/>
    <cellStyle name="SAPBEXaggItem 3 2 3 3 2" xfId="23630" xr:uid="{8F9AD115-E819-4BF1-9EF2-56ECC898B2BB}"/>
    <cellStyle name="SAPBEXaggItem 3 2 3 4" xfId="23631" xr:uid="{D028A697-F54E-40A7-B621-3EEE2E187C53}"/>
    <cellStyle name="SAPBEXaggItem 3 2 3 4 2" xfId="23632" xr:uid="{B50BFB58-8220-4EF7-AE88-230286363664}"/>
    <cellStyle name="SAPBEXaggItem 3 2 3 5" xfId="23633" xr:uid="{8A6E0293-21B6-4DC2-9F74-D589DC2B5642}"/>
    <cellStyle name="SAPBEXaggItem 3 2 4" xfId="23634" xr:uid="{8A7B57D2-080A-43F0-B5D6-E861F2B1D5B1}"/>
    <cellStyle name="SAPBEXaggItem 3 2 4 10" xfId="23635" xr:uid="{0C5FD15D-82A8-4223-8979-57925563FDDE}"/>
    <cellStyle name="SAPBEXaggItem 3 2 4 2" xfId="23636" xr:uid="{6520CD97-DAD8-431A-9628-BF7AB717AB45}"/>
    <cellStyle name="SAPBEXaggItem 3 2 4 2 2" xfId="23637" xr:uid="{62F80E6E-68FE-4D4E-88FA-C3953B2ED58F}"/>
    <cellStyle name="SAPBEXaggItem 3 2 4 2 2 2" xfId="23638" xr:uid="{C13235D8-FD64-4E1C-9261-0B743FF362B8}"/>
    <cellStyle name="SAPBEXaggItem 3 2 4 2 3" xfId="23639" xr:uid="{3D56C4FD-03E0-4EF9-9ED5-7231C3517DB2}"/>
    <cellStyle name="SAPBEXaggItem 3 2 4 2 3 2" xfId="23640" xr:uid="{E1EBB5B8-2312-4D73-92FE-D4430232A811}"/>
    <cellStyle name="SAPBEXaggItem 3 2 4 2 4" xfId="23641" xr:uid="{3771ED50-48FC-4711-94D5-9DFE2505F211}"/>
    <cellStyle name="SAPBEXaggItem 3 2 4 2 4 2" xfId="23642" xr:uid="{BF990ABD-40CF-4074-9C84-DF3BB0966ABE}"/>
    <cellStyle name="SAPBEXaggItem 3 2 4 2 5" xfId="23643" xr:uid="{A0E6F6BB-EC4E-4912-B76D-E0FABFAA99AA}"/>
    <cellStyle name="SAPBEXaggItem 3 2 4 2 5 2" xfId="23644" xr:uid="{3C62701E-96A2-4100-B2FC-ED2D3A9A6972}"/>
    <cellStyle name="SAPBEXaggItem 3 2 4 2 6" xfId="23645" xr:uid="{87798968-1A3F-49AD-933C-A9D47E661244}"/>
    <cellStyle name="SAPBEXaggItem 3 2 4 2 6 2" xfId="23646" xr:uid="{9E9890AC-1645-4352-AB8C-539B519DE90E}"/>
    <cellStyle name="SAPBEXaggItem 3 2 4 2 7" xfId="23647" xr:uid="{7DEB1C49-0096-44E7-9BBA-9397C1B4CBF4}"/>
    <cellStyle name="SAPBEXaggItem 3 2 4 3" xfId="23648" xr:uid="{92184A3A-DD9D-48DB-96A9-EDB5C983D96D}"/>
    <cellStyle name="SAPBEXaggItem 3 2 4 3 2" xfId="23649" xr:uid="{BC251D44-5E05-4A16-9799-EF2770EC6B9F}"/>
    <cellStyle name="SAPBEXaggItem 3 2 4 3 2 2" xfId="23650" xr:uid="{105442F0-8C64-4102-928D-8938B463E424}"/>
    <cellStyle name="SAPBEXaggItem 3 2 4 3 3" xfId="23651" xr:uid="{52088D69-4444-49C2-8918-4108BD42C507}"/>
    <cellStyle name="SAPBEXaggItem 3 2 4 3 3 2" xfId="23652" xr:uid="{BF8FE508-A577-4775-94BE-995E499B8C58}"/>
    <cellStyle name="SAPBEXaggItem 3 2 4 3 4" xfId="23653" xr:uid="{79915ADC-01FC-4B02-AA43-3B19B39DD848}"/>
    <cellStyle name="SAPBEXaggItem 3 2 4 3 4 2" xfId="23654" xr:uid="{F6010FC7-F36C-43FC-8798-ED8497A419E0}"/>
    <cellStyle name="SAPBEXaggItem 3 2 4 3 5" xfId="23655" xr:uid="{D8A7A0E3-5F88-405C-A2D9-B141A5FE4550}"/>
    <cellStyle name="SAPBEXaggItem 3 2 4 3 5 2" xfId="23656" xr:uid="{8C3B03B9-0C37-4A33-8B65-E0124715B93A}"/>
    <cellStyle name="SAPBEXaggItem 3 2 4 3 6" xfId="23657" xr:uid="{48FF603A-4689-4002-A446-89C3B2AEBA52}"/>
    <cellStyle name="SAPBEXaggItem 3 2 4 3 6 2" xfId="23658" xr:uid="{27F775AA-6215-4849-A275-3203235C5A93}"/>
    <cellStyle name="SAPBEXaggItem 3 2 4 3 7" xfId="23659" xr:uid="{D39A0FD7-4A6C-4ED7-A312-D4EC46692BC8}"/>
    <cellStyle name="SAPBEXaggItem 3 2 4 4" xfId="23660" xr:uid="{DB28AB0D-F07E-4AB2-9164-B222D52BA52C}"/>
    <cellStyle name="SAPBEXaggItem 3 2 4 4 2" xfId="23661" xr:uid="{C480BFDA-C38C-409D-8B96-70FA8114C0DA}"/>
    <cellStyle name="SAPBEXaggItem 3 2 4 5" xfId="23662" xr:uid="{7465165F-5203-42C7-ABE7-10C9D1F47FB3}"/>
    <cellStyle name="SAPBEXaggItem 3 2 4 5 2" xfId="23663" xr:uid="{97E9FE6F-4859-49B7-91D8-F5B11D6324FB}"/>
    <cellStyle name="SAPBEXaggItem 3 2 4 6" xfId="23664" xr:uid="{2B84D9B8-5F38-415E-9EF9-0F1E07E16426}"/>
    <cellStyle name="SAPBEXaggItem 3 2 4 6 2" xfId="23665" xr:uid="{C6577FBE-A8C5-4803-BC30-497CA12B07C6}"/>
    <cellStyle name="SAPBEXaggItem 3 2 4 7" xfId="23666" xr:uid="{0A4289C3-B68C-4CE4-B2E5-46B86ECFDAF2}"/>
    <cellStyle name="SAPBEXaggItem 3 2 4 7 2" xfId="23667" xr:uid="{28B19B14-3CD7-4050-A20A-034E4B225271}"/>
    <cellStyle name="SAPBEXaggItem 3 2 4 8" xfId="23668" xr:uid="{9C1C24D3-D8B7-4AA1-B5AA-CCE47434EBD3}"/>
    <cellStyle name="SAPBEXaggItem 3 2 4 8 2" xfId="23669" xr:uid="{9EC6E4F3-B1B4-431C-94FF-14EABD2863BF}"/>
    <cellStyle name="SAPBEXaggItem 3 2 4 9" xfId="23670" xr:uid="{6665978A-68C4-4369-ADD3-05B7FD2E0027}"/>
    <cellStyle name="SAPBEXaggItem 3 2 4 9 2" xfId="23671" xr:uid="{42DB5E4A-052B-4589-BAF5-40DED686AB49}"/>
    <cellStyle name="SAPBEXaggItem 3 2 5" xfId="23672" xr:uid="{9AD4174A-D482-456A-83CA-D0329752BB49}"/>
    <cellStyle name="SAPBEXaggItem 3 2 5 2" xfId="23673" xr:uid="{E0CD2576-D3C2-4DDD-B014-73593B95B3EB}"/>
    <cellStyle name="SAPBEXaggItem 3 2 6" xfId="23674" xr:uid="{B08A5544-B725-4EC3-A178-C9FC93B0C9CC}"/>
    <cellStyle name="SAPBEXaggItem 3 2 6 2" xfId="23675" xr:uid="{321FBF36-23E7-425A-A1CE-2031BCAE060B}"/>
    <cellStyle name="SAPBEXaggItem 3 2 7" xfId="23676" xr:uid="{5FA23FF7-75C2-4363-9D40-B17A0293DB5C}"/>
    <cellStyle name="SAPBEXaggItem 3 2 8" xfId="23677" xr:uid="{E49684E7-CEA1-4A71-A3CC-F0A594BDB25C}"/>
    <cellStyle name="SAPBEXaggItem 3 3" xfId="23678" xr:uid="{8924CDB5-BBE7-437B-9290-8EEE269DCD95}"/>
    <cellStyle name="SAPBEXaggItem 3 3 2" xfId="23679" xr:uid="{75B8D89C-A23B-462B-9F3F-384BD228478A}"/>
    <cellStyle name="SAPBEXaggItem 3 3 2 10" xfId="23680" xr:uid="{9A5FF227-22BF-4F7C-913B-0CC91EF8521F}"/>
    <cellStyle name="SAPBEXaggItem 3 3 2 2" xfId="23681" xr:uid="{B8C0A5BC-E609-4031-B873-75986391A804}"/>
    <cellStyle name="SAPBEXaggItem 3 3 2 2 10" xfId="23682" xr:uid="{B4C4B158-0909-4BA1-983E-E94E9635C1A3}"/>
    <cellStyle name="SAPBEXaggItem 3 3 2 2 2" xfId="23683" xr:uid="{29689619-A6CB-4073-B50C-7D4E903FF277}"/>
    <cellStyle name="SAPBEXaggItem 3 3 2 2 2 2" xfId="23684" xr:uid="{8D55F947-F612-458C-97D5-F56C35473E5E}"/>
    <cellStyle name="SAPBEXaggItem 3 3 2 2 2 2 2" xfId="23685" xr:uid="{03F9F37D-764D-4057-BD2A-6BF8E2B71717}"/>
    <cellStyle name="SAPBEXaggItem 3 3 2 2 2 3" xfId="23686" xr:uid="{BAAD8D39-463F-4707-ACB3-5EE4FC7FD3FE}"/>
    <cellStyle name="SAPBEXaggItem 3 3 2 2 2 3 2" xfId="23687" xr:uid="{1977B739-6819-45A1-A42E-743B21918102}"/>
    <cellStyle name="SAPBEXaggItem 3 3 2 2 2 4" xfId="23688" xr:uid="{6AEDFDCC-175E-4376-9A75-F51BA2E4AF94}"/>
    <cellStyle name="SAPBEXaggItem 3 3 2 2 2 4 2" xfId="23689" xr:uid="{6EA99EAE-C532-4B5C-997B-73A30130B603}"/>
    <cellStyle name="SAPBEXaggItem 3 3 2 2 2 5" xfId="23690" xr:uid="{3E24E9D7-8C2C-4D5F-9551-FEE18284ECB6}"/>
    <cellStyle name="SAPBEXaggItem 3 3 2 2 2 5 2" xfId="23691" xr:uid="{774FDC4D-0295-4959-B684-C7D172595841}"/>
    <cellStyle name="SAPBEXaggItem 3 3 2 2 2 6" xfId="23692" xr:uid="{8C8C00FD-8129-4D5F-A8AA-0058E8BDB418}"/>
    <cellStyle name="SAPBEXaggItem 3 3 2 2 2 6 2" xfId="23693" xr:uid="{56BF65DA-62BE-4C52-87B6-D3769FB1B11F}"/>
    <cellStyle name="SAPBEXaggItem 3 3 2 2 2 7" xfId="23694" xr:uid="{BE38EA79-8788-460A-A32D-6DA56BC627FE}"/>
    <cellStyle name="SAPBEXaggItem 3 3 2 2 2 7 2" xfId="23695" xr:uid="{35929D52-7537-4AAB-8C4E-121F309BAFAE}"/>
    <cellStyle name="SAPBEXaggItem 3 3 2 2 2 8" xfId="23696" xr:uid="{8822FE70-4D0F-41D4-A372-CADB39EF1251}"/>
    <cellStyle name="SAPBEXaggItem 3 3 2 2 3" xfId="23697" xr:uid="{EF4E7272-1638-4F00-843D-AF4A10BBE149}"/>
    <cellStyle name="SAPBEXaggItem 3 3 2 2 3 2" xfId="23698" xr:uid="{903F43CF-4738-4931-B863-FA81EADFCE5B}"/>
    <cellStyle name="SAPBEXaggItem 3 3 2 2 4" xfId="23699" xr:uid="{C7BAC196-9DBD-4EE5-BA17-42FA1FBCB5FE}"/>
    <cellStyle name="SAPBEXaggItem 3 3 2 2 4 2" xfId="23700" xr:uid="{613ACC4A-19D0-4D00-ABE6-1C1F4D863D7D}"/>
    <cellStyle name="SAPBEXaggItem 3 3 2 2 5" xfId="23701" xr:uid="{56A783E4-2918-4548-A956-0174324554FB}"/>
    <cellStyle name="SAPBEXaggItem 3 3 2 2 5 2" xfId="23702" xr:uid="{212F0FC1-4968-4539-BA08-72B7D67EC34C}"/>
    <cellStyle name="SAPBEXaggItem 3 3 2 2 6" xfId="23703" xr:uid="{26C9299E-D475-4722-B61C-0F76F21E156D}"/>
    <cellStyle name="SAPBEXaggItem 3 3 2 2 6 2" xfId="23704" xr:uid="{AB46637C-5108-43E9-985C-44C7E50F325A}"/>
    <cellStyle name="SAPBEXaggItem 3 3 2 2 7" xfId="23705" xr:uid="{B66B931E-11FC-4826-975E-A2069DB48865}"/>
    <cellStyle name="SAPBEXaggItem 3 3 2 2 7 2" xfId="23706" xr:uid="{BC63E2A3-123B-44EC-90BF-CB73117169EB}"/>
    <cellStyle name="SAPBEXaggItem 3 3 2 2 8" xfId="23707" xr:uid="{F3834034-1AA3-462F-B50D-268CC77FDCC5}"/>
    <cellStyle name="SAPBEXaggItem 3 3 2 2 8 2" xfId="23708" xr:uid="{2743F7B5-6AE0-4987-8FE0-2D2F1E341425}"/>
    <cellStyle name="SAPBEXaggItem 3 3 2 2 9" xfId="23709" xr:uid="{DEE7AF85-A0E9-49AF-BAFE-C97857CA3B31}"/>
    <cellStyle name="SAPBEXaggItem 3 3 2 3" xfId="23710" xr:uid="{76B666BA-8947-4643-BF90-1801ACB96CC9}"/>
    <cellStyle name="SAPBEXaggItem 3 3 2 3 2" xfId="23711" xr:uid="{697F75AA-44A8-467B-B7BD-F633E2EEB99D}"/>
    <cellStyle name="SAPBEXaggItem 3 3 2 3 2 2" xfId="23712" xr:uid="{2A8BF1A2-7614-4C49-9189-1A7B10765337}"/>
    <cellStyle name="SAPBEXaggItem 3 3 2 3 3" xfId="23713" xr:uid="{4290C69F-CF89-4F03-A5D3-02F14EB47A38}"/>
    <cellStyle name="SAPBEXaggItem 3 3 2 3 3 2" xfId="23714" xr:uid="{5D1E2449-4502-41B1-99A0-6243C566E128}"/>
    <cellStyle name="SAPBEXaggItem 3 3 2 3 4" xfId="23715" xr:uid="{F622C32C-BD94-4FB4-8B2E-161B85F0EADB}"/>
    <cellStyle name="SAPBEXaggItem 3 3 2 3 4 2" xfId="23716" xr:uid="{40637800-6A1C-4892-96C9-34AF0A135107}"/>
    <cellStyle name="SAPBEXaggItem 3 3 2 3 5" xfId="23717" xr:uid="{B99771DE-D213-4C07-B845-4077BF1A95B1}"/>
    <cellStyle name="SAPBEXaggItem 3 3 2 3 5 2" xfId="23718" xr:uid="{AD0C478B-8B26-4179-8F11-17589769E74D}"/>
    <cellStyle name="SAPBEXaggItem 3 3 2 3 6" xfId="23719" xr:uid="{1C76E1C0-F86D-4D18-806B-39478867DEFA}"/>
    <cellStyle name="SAPBEXaggItem 3 3 2 3 6 2" xfId="23720" xr:uid="{E76B68C0-3613-4542-8B34-D24BB0939A5A}"/>
    <cellStyle name="SAPBEXaggItem 3 3 2 3 7" xfId="23721" xr:uid="{FFCEDF15-E41F-496A-9D64-863A1F428835}"/>
    <cellStyle name="SAPBEXaggItem 3 3 2 3 7 2" xfId="23722" xr:uid="{20C4B625-53DD-4CE2-8CE6-C1DB8B2C3669}"/>
    <cellStyle name="SAPBEXaggItem 3 3 2 3 8" xfId="23723" xr:uid="{D4D90219-8F5C-49BB-A378-255790892F13}"/>
    <cellStyle name="SAPBEXaggItem 3 3 2 3 9" xfId="23724" xr:uid="{2E2E06C8-CD39-42C3-8582-D84542E02E29}"/>
    <cellStyle name="SAPBEXaggItem 3 3 2 4" xfId="23725" xr:uid="{C9582189-5607-4014-9B71-B203F09E626D}"/>
    <cellStyle name="SAPBEXaggItem 3 3 2 4 2" xfId="23726" xr:uid="{F196D7A6-3FCD-4C9B-B9D1-351618CEA2AD}"/>
    <cellStyle name="SAPBEXaggItem 3 3 2 5" xfId="23727" xr:uid="{03E6A625-B77F-4B43-9B42-10CB0AAD9A2A}"/>
    <cellStyle name="SAPBEXaggItem 3 3 2 5 2" xfId="23728" xr:uid="{45A268C3-3839-477B-86B7-94E46B121EA2}"/>
    <cellStyle name="SAPBEXaggItem 3 3 2 6" xfId="23729" xr:uid="{0494F821-CD4F-4C4F-A1B3-3DC65C36AB1A}"/>
    <cellStyle name="SAPBEXaggItem 3 3 2 6 2" xfId="23730" xr:uid="{2A6F6907-6D88-4B14-8DF9-6956E48DC3F5}"/>
    <cellStyle name="SAPBEXaggItem 3 3 2 7" xfId="23731" xr:uid="{7E9C2AB4-8FF2-4411-9CFE-9661425F4328}"/>
    <cellStyle name="SAPBEXaggItem 3 3 2 7 2" xfId="23732" xr:uid="{5DCBD997-C304-4B5E-836E-7632E72E0287}"/>
    <cellStyle name="SAPBEXaggItem 3 3 2 8" xfId="23733" xr:uid="{2D8C1637-987C-455D-B7FC-0BAD1393E109}"/>
    <cellStyle name="SAPBEXaggItem 3 3 2 8 2" xfId="23734" xr:uid="{F5A90F90-BD95-4BF3-879C-17D1B6D2FEF3}"/>
    <cellStyle name="SAPBEXaggItem 3 3 2 9" xfId="23735" xr:uid="{434511C5-584A-4AF7-9839-32961B11A3D6}"/>
    <cellStyle name="SAPBEXaggItem 3 3 3" xfId="23736" xr:uid="{97796D1A-285B-4915-8AFD-DECBEE5E5FB7}"/>
    <cellStyle name="SAPBEXaggItem 3 3 3 2" xfId="23737" xr:uid="{B0840204-FEFE-42D1-B175-0C3D76DD7DC8}"/>
    <cellStyle name="SAPBEXaggItem 3 3 3 2 10" xfId="23738" xr:uid="{8D0B2307-45B7-4CB8-BDCE-D0EAF37B2CFD}"/>
    <cellStyle name="SAPBEXaggItem 3 3 3 2 2" xfId="23739" xr:uid="{4876AF04-B70B-4CB1-9BD8-696CEF3712AD}"/>
    <cellStyle name="SAPBEXaggItem 3 3 3 2 2 2" xfId="23740" xr:uid="{ABB58713-0503-49EC-AF8B-4FB2A43A36EE}"/>
    <cellStyle name="SAPBEXaggItem 3 3 3 2 2 2 2" xfId="23741" xr:uid="{D7079916-7F34-4DCE-8657-5BBDBBA42CAC}"/>
    <cellStyle name="SAPBEXaggItem 3 3 3 2 2 3" xfId="23742" xr:uid="{DD2D02BE-839A-44F4-8AD3-F67A404AEB30}"/>
    <cellStyle name="SAPBEXaggItem 3 3 3 2 2 3 2" xfId="23743" xr:uid="{024CD02B-02B6-4F7B-8391-2A8B44131DE7}"/>
    <cellStyle name="SAPBEXaggItem 3 3 3 2 2 4" xfId="23744" xr:uid="{FCB7CF03-3EAA-4192-BCA6-DAC7521F1190}"/>
    <cellStyle name="SAPBEXaggItem 3 3 3 2 2 4 2" xfId="23745" xr:uid="{6B2573ED-16B3-408A-83A2-D79453F0BB9F}"/>
    <cellStyle name="SAPBEXaggItem 3 3 3 2 2 5" xfId="23746" xr:uid="{98B38E4C-4522-43DC-9F6F-BBB3D1329CD7}"/>
    <cellStyle name="SAPBEXaggItem 3 3 3 2 2 5 2" xfId="23747" xr:uid="{334D5818-63CC-49D7-AC69-764E2B5D20F2}"/>
    <cellStyle name="SAPBEXaggItem 3 3 3 2 2 6" xfId="23748" xr:uid="{C009B35D-4854-4B87-983C-364FB29DAA4A}"/>
    <cellStyle name="SAPBEXaggItem 3 3 3 2 2 6 2" xfId="23749" xr:uid="{650BFCF2-709D-4E2C-90EA-44B49F27A84E}"/>
    <cellStyle name="SAPBEXaggItem 3 3 3 2 2 7" xfId="23750" xr:uid="{2B27FFF8-EA41-491E-A0FF-9E48859B9AAB}"/>
    <cellStyle name="SAPBEXaggItem 3 3 3 2 3" xfId="23751" xr:uid="{95FFA808-F2F8-4EED-82B3-F611A30DC365}"/>
    <cellStyle name="SAPBEXaggItem 3 3 3 2 3 2" xfId="23752" xr:uid="{1D5FFD9C-47EB-4B9C-975A-61EDBE89CD02}"/>
    <cellStyle name="SAPBEXaggItem 3 3 3 2 3 2 2" xfId="23753" xr:uid="{C1A2F57A-3F60-4D7D-954E-000E2D1CFBFB}"/>
    <cellStyle name="SAPBEXaggItem 3 3 3 2 3 3" xfId="23754" xr:uid="{14E46AE9-2D42-4B5F-87AF-FD0D534912E3}"/>
    <cellStyle name="SAPBEXaggItem 3 3 3 2 3 3 2" xfId="23755" xr:uid="{8EBE26F9-A2DB-4AE3-8683-811CEECF4847}"/>
    <cellStyle name="SAPBEXaggItem 3 3 3 2 3 4" xfId="23756" xr:uid="{2A7A2AD6-B9D9-48F7-888F-EB318B2ABD61}"/>
    <cellStyle name="SAPBEXaggItem 3 3 3 2 3 4 2" xfId="23757" xr:uid="{4111C2E9-C0D5-49B6-A9BF-5CB38CF91BA0}"/>
    <cellStyle name="SAPBEXaggItem 3 3 3 2 3 5" xfId="23758" xr:uid="{A6FBF2BF-70DF-455E-8F36-99C03691A58C}"/>
    <cellStyle name="SAPBEXaggItem 3 3 3 2 3 5 2" xfId="23759" xr:uid="{A58D9BB6-3BC9-4338-87DC-E917D7A509DA}"/>
    <cellStyle name="SAPBEXaggItem 3 3 3 2 3 6" xfId="23760" xr:uid="{17E6E291-EAC9-484E-80D7-7D8A034CB3DD}"/>
    <cellStyle name="SAPBEXaggItem 3 3 3 2 3 6 2" xfId="23761" xr:uid="{5D290F4C-7C9C-4BBA-9D38-E955DD1AD7E4}"/>
    <cellStyle name="SAPBEXaggItem 3 3 3 2 3 7" xfId="23762" xr:uid="{E8C8F9D9-B2CD-4A29-B586-6BD144BF66B4}"/>
    <cellStyle name="SAPBEXaggItem 3 3 3 2 4" xfId="23763" xr:uid="{F9001401-02A5-4211-ABF1-14D9F24226EE}"/>
    <cellStyle name="SAPBEXaggItem 3 3 3 2 4 2" xfId="23764" xr:uid="{B0AF3FCB-806A-44CC-9622-E6CA349A1195}"/>
    <cellStyle name="SAPBEXaggItem 3 3 3 2 5" xfId="23765" xr:uid="{61FE6D3D-C558-4197-BC45-3507630E36E6}"/>
    <cellStyle name="SAPBEXaggItem 3 3 3 2 5 2" xfId="23766" xr:uid="{E1CE838B-A06A-43CF-A9B0-8A8D53F62AC4}"/>
    <cellStyle name="SAPBEXaggItem 3 3 3 2 6" xfId="23767" xr:uid="{FF7BD286-B436-49A0-B8F2-66DFAF61AE5B}"/>
    <cellStyle name="SAPBEXaggItem 3 3 3 2 6 2" xfId="23768" xr:uid="{9909CE99-53D1-4B1B-B857-D9ADE9B7DE1B}"/>
    <cellStyle name="SAPBEXaggItem 3 3 3 2 7" xfId="23769" xr:uid="{5789C08F-3D09-4F4C-A11F-166C3A157433}"/>
    <cellStyle name="SAPBEXaggItem 3 3 3 2 7 2" xfId="23770" xr:uid="{FDDCD47C-9DCC-480C-BFBE-652EA6E5848A}"/>
    <cellStyle name="SAPBEXaggItem 3 3 3 2 8" xfId="23771" xr:uid="{A0432C78-4BC8-4FAB-90FF-50A9AE348DA9}"/>
    <cellStyle name="SAPBEXaggItem 3 3 3 2 8 2" xfId="23772" xr:uid="{330131BF-C3BB-4FB5-9E34-A4F023BEDC4A}"/>
    <cellStyle name="SAPBEXaggItem 3 3 3 2 9" xfId="23773" xr:uid="{678861AB-755E-4E13-B137-31036DCE45CA}"/>
    <cellStyle name="SAPBEXaggItem 3 3 3 2 9 2" xfId="23774" xr:uid="{54BC77E4-99E1-4FFC-A2AE-03D0CA8FE5A1}"/>
    <cellStyle name="SAPBEXaggItem 3 3 3 3" xfId="23775" xr:uid="{CEDC3F7C-3BE9-467C-8592-E9849429CC13}"/>
    <cellStyle name="SAPBEXaggItem 3 3 3 3 2" xfId="23776" xr:uid="{EAF7135E-A71A-4564-AA39-D5F67914CE8D}"/>
    <cellStyle name="SAPBEXaggItem 3 3 3 4" xfId="23777" xr:uid="{4D2855DA-04D7-4C0D-A0C9-2A52EA4845BA}"/>
    <cellStyle name="SAPBEXaggItem 3 3 3 4 2" xfId="23778" xr:uid="{5BF3D275-0236-40DA-B999-B84155FE5C3F}"/>
    <cellStyle name="SAPBEXaggItem 3 3 3 5" xfId="23779" xr:uid="{9972EBDE-6DB7-42CE-A99D-9F8BD0E7DC5F}"/>
    <cellStyle name="SAPBEXaggItem 3 3 4" xfId="23780" xr:uid="{A1080FCD-C065-45BC-9B51-14773BB98EB8}"/>
    <cellStyle name="SAPBEXaggItem 3 3 4 10" xfId="23781" xr:uid="{99C9EF68-593C-4132-A10A-5435F7C4A0D0}"/>
    <cellStyle name="SAPBEXaggItem 3 3 4 2" xfId="23782" xr:uid="{39C32E61-9498-474F-B49B-59FC6A94E558}"/>
    <cellStyle name="SAPBEXaggItem 3 3 4 2 2" xfId="23783" xr:uid="{BD6C9A7C-0829-4DE8-840B-8AAFEEB11E5A}"/>
    <cellStyle name="SAPBEXaggItem 3 3 4 2 2 2" xfId="23784" xr:uid="{DF06400C-C90D-4FE6-9508-967B2938C267}"/>
    <cellStyle name="SAPBEXaggItem 3 3 4 2 3" xfId="23785" xr:uid="{D77D5166-97EF-4638-B068-7747006C3B4F}"/>
    <cellStyle name="SAPBEXaggItem 3 3 4 2 3 2" xfId="23786" xr:uid="{4E7EAD44-77D3-465E-8738-FE187FFB5D03}"/>
    <cellStyle name="SAPBEXaggItem 3 3 4 2 4" xfId="23787" xr:uid="{A4AE88B4-8BA5-4134-91E6-57FBF8E4123E}"/>
    <cellStyle name="SAPBEXaggItem 3 3 4 2 4 2" xfId="23788" xr:uid="{8ADE18B5-FB89-44BE-ABAE-5BF42FF277DF}"/>
    <cellStyle name="SAPBEXaggItem 3 3 4 2 5" xfId="23789" xr:uid="{F4C352E7-BDB0-4EAA-8D46-F9BD24213817}"/>
    <cellStyle name="SAPBEXaggItem 3 3 4 2 5 2" xfId="23790" xr:uid="{4532A83B-1C0D-403A-9F60-123165C0E2E5}"/>
    <cellStyle name="SAPBEXaggItem 3 3 4 2 6" xfId="23791" xr:uid="{5049ECC2-ED25-4941-92FB-B3DFE972ECED}"/>
    <cellStyle name="SAPBEXaggItem 3 3 4 2 6 2" xfId="23792" xr:uid="{79032B7E-9AC3-44D2-B54F-A4B17058508B}"/>
    <cellStyle name="SAPBEXaggItem 3 3 4 2 7" xfId="23793" xr:uid="{CC8D5682-24CC-4200-97CA-386C4C15FD8E}"/>
    <cellStyle name="SAPBEXaggItem 3 3 4 3" xfId="23794" xr:uid="{79E89D43-90EA-46AF-ABDF-B1A75F41FCBE}"/>
    <cellStyle name="SAPBEXaggItem 3 3 4 3 2" xfId="23795" xr:uid="{C164DFD3-4358-435B-9240-34F66C3C6113}"/>
    <cellStyle name="SAPBEXaggItem 3 3 4 3 2 2" xfId="23796" xr:uid="{33B4C178-9AFF-431A-A810-337CE1DB4E8E}"/>
    <cellStyle name="SAPBEXaggItem 3 3 4 3 3" xfId="23797" xr:uid="{C268E3D5-7BDE-48D1-BA71-774BF97F7557}"/>
    <cellStyle name="SAPBEXaggItem 3 3 4 3 3 2" xfId="23798" xr:uid="{92303079-73B1-41EE-A03D-AF75D536ABB0}"/>
    <cellStyle name="SAPBEXaggItem 3 3 4 3 4" xfId="23799" xr:uid="{B1BCC2F9-A89D-4CCB-9412-821350C1C03E}"/>
    <cellStyle name="SAPBEXaggItem 3 3 4 3 4 2" xfId="23800" xr:uid="{04C32A92-7C59-4163-9834-C896E59CA17B}"/>
    <cellStyle name="SAPBEXaggItem 3 3 4 3 5" xfId="23801" xr:uid="{A278E196-D37A-4B06-9081-52E6E382204C}"/>
    <cellStyle name="SAPBEXaggItem 3 3 4 3 5 2" xfId="23802" xr:uid="{94B67741-0E42-486A-B066-44C2A412CF17}"/>
    <cellStyle name="SAPBEXaggItem 3 3 4 3 6" xfId="23803" xr:uid="{F7D83031-3286-4352-A83C-5B44828F9B34}"/>
    <cellStyle name="SAPBEXaggItem 3 3 4 3 6 2" xfId="23804" xr:uid="{9F42CBFB-CD1A-49F2-8487-2AD44067C337}"/>
    <cellStyle name="SAPBEXaggItem 3 3 4 3 7" xfId="23805" xr:uid="{59D780FA-1361-4A7F-BF8D-A4BB97377644}"/>
    <cellStyle name="SAPBEXaggItem 3 3 4 4" xfId="23806" xr:uid="{3900373D-AD46-48F4-AE54-EF853A7E86FC}"/>
    <cellStyle name="SAPBEXaggItem 3 3 4 4 2" xfId="23807" xr:uid="{AE301E9C-9D04-48A2-8A84-D1DCA555F021}"/>
    <cellStyle name="SAPBEXaggItem 3 3 4 5" xfId="23808" xr:uid="{90DF8EE5-32B8-46F0-924D-246160B98A0F}"/>
    <cellStyle name="SAPBEXaggItem 3 3 4 5 2" xfId="23809" xr:uid="{0680D2EC-93A6-4312-81E1-33BBC7EFA88E}"/>
    <cellStyle name="SAPBEXaggItem 3 3 4 6" xfId="23810" xr:uid="{AD2365EE-8C67-4C56-8607-3A2C98F0465D}"/>
    <cellStyle name="SAPBEXaggItem 3 3 4 6 2" xfId="23811" xr:uid="{78E3CEB7-1676-4295-94E4-66CE75549F8D}"/>
    <cellStyle name="SAPBEXaggItem 3 3 4 7" xfId="23812" xr:uid="{8461EE30-223F-4497-A8A8-3707B206B4BE}"/>
    <cellStyle name="SAPBEXaggItem 3 3 4 7 2" xfId="23813" xr:uid="{47E0898A-1EF9-4058-ABB3-9FDF674005EE}"/>
    <cellStyle name="SAPBEXaggItem 3 3 4 8" xfId="23814" xr:uid="{AC32DAB3-BAA7-467A-96ED-B9B21E2CB287}"/>
    <cellStyle name="SAPBEXaggItem 3 3 4 8 2" xfId="23815" xr:uid="{66D08C66-6260-4BFD-B07F-39D8D5B60887}"/>
    <cellStyle name="SAPBEXaggItem 3 3 4 9" xfId="23816" xr:uid="{5C9D0870-230D-4F55-AAB4-CEB6B8D77A3A}"/>
    <cellStyle name="SAPBEXaggItem 3 3 4 9 2" xfId="23817" xr:uid="{64B42736-923E-4E26-A7F4-DF880DE7B270}"/>
    <cellStyle name="SAPBEXaggItem 3 3 5" xfId="23818" xr:uid="{B7C0541F-CBF6-4476-B776-A086AEE3FD6D}"/>
    <cellStyle name="SAPBEXaggItem 3 3 5 2" xfId="23819" xr:uid="{7BF6270F-E9E5-407D-BC63-188BEBEDF995}"/>
    <cellStyle name="SAPBEXaggItem 3 3 6" xfId="23820" xr:uid="{31B466A6-9245-4EC7-80A1-06112E4B6F08}"/>
    <cellStyle name="SAPBEXaggItem 3 3 6 2" xfId="23821" xr:uid="{4609392C-15ED-4127-ACB6-5FED53B847E2}"/>
    <cellStyle name="SAPBEXaggItem 3 3 7" xfId="23822" xr:uid="{9B2C0F91-9C1A-4849-A933-E1C5166AD287}"/>
    <cellStyle name="SAPBEXaggItem 3 3 8" xfId="23823" xr:uid="{C236093A-373E-4DCE-AE19-F91470FBC184}"/>
    <cellStyle name="SAPBEXaggItem 3 4" xfId="23824" xr:uid="{96FCF90B-906D-41C6-B80E-E8F9F672D5B0}"/>
    <cellStyle name="SAPBEXaggItem 3 4 10" xfId="23825" xr:uid="{90A7FC2F-8AD1-4540-A75F-50F3C619F4AA}"/>
    <cellStyle name="SAPBEXaggItem 3 4 2" xfId="23826" xr:uid="{467D85A8-7454-4127-A623-8D3F8A0D6412}"/>
    <cellStyle name="SAPBEXaggItem 3 4 2 10" xfId="23827" xr:uid="{946CC615-EDF2-4F50-9A0B-E6402A3A7F68}"/>
    <cellStyle name="SAPBEXaggItem 3 4 2 2" xfId="23828" xr:uid="{577EED4F-C92B-4F3E-ACAD-DFCD456D37D1}"/>
    <cellStyle name="SAPBEXaggItem 3 4 2 2 2" xfId="23829" xr:uid="{08474AC3-9A9E-4EBD-8AC8-806CA95C57BD}"/>
    <cellStyle name="SAPBEXaggItem 3 4 2 2 2 2" xfId="23830" xr:uid="{E0D6DE0D-55B4-4066-95A5-CA01F9946EE4}"/>
    <cellStyle name="SAPBEXaggItem 3 4 2 2 3" xfId="23831" xr:uid="{C760B5CB-925A-45E9-BADF-1C377DEEAF5A}"/>
    <cellStyle name="SAPBEXaggItem 3 4 2 2 3 2" xfId="23832" xr:uid="{A86871BC-4BD5-4E79-8D4E-B7093339E93E}"/>
    <cellStyle name="SAPBEXaggItem 3 4 2 2 4" xfId="23833" xr:uid="{99B05B9E-C70E-40D0-A331-A33983878195}"/>
    <cellStyle name="SAPBEXaggItem 3 4 2 2 4 2" xfId="23834" xr:uid="{16681CE4-3CEB-46E4-8A60-750285F0F53F}"/>
    <cellStyle name="SAPBEXaggItem 3 4 2 2 5" xfId="23835" xr:uid="{F990CD7E-8F4F-4A3E-ABB1-E1E59A783E20}"/>
    <cellStyle name="SAPBEXaggItem 3 4 2 2 5 2" xfId="23836" xr:uid="{2D5D499D-D805-4383-90AF-5D7062DB7852}"/>
    <cellStyle name="SAPBEXaggItem 3 4 2 2 6" xfId="23837" xr:uid="{BF86F599-A836-4225-A668-F6AF74CF2AB7}"/>
    <cellStyle name="SAPBEXaggItem 3 4 2 2 6 2" xfId="23838" xr:uid="{95C1C08C-EB0E-4F42-BC94-3DD0F5EB236D}"/>
    <cellStyle name="SAPBEXaggItem 3 4 2 2 7" xfId="23839" xr:uid="{19D4692D-C6C9-4CF8-8612-2A0B8D10FA1C}"/>
    <cellStyle name="SAPBEXaggItem 3 4 2 2 7 2" xfId="23840" xr:uid="{E3920ACA-0788-4AD0-AD63-F0962D998F3A}"/>
    <cellStyle name="SAPBEXaggItem 3 4 2 2 8" xfId="23841" xr:uid="{D8028D7D-B58A-4C52-92BC-34FD80E8D4B0}"/>
    <cellStyle name="SAPBEXaggItem 3 4 2 3" xfId="23842" xr:uid="{EA0649C7-2DF8-478E-A9B5-5C15D3C156B5}"/>
    <cellStyle name="SAPBEXaggItem 3 4 2 3 2" xfId="23843" xr:uid="{E0CFA21A-5A1E-49D2-BF8E-DF60B065D5C4}"/>
    <cellStyle name="SAPBEXaggItem 3 4 2 4" xfId="23844" xr:uid="{4F4B4A26-9DB6-43FD-BD08-4B2D3AE11819}"/>
    <cellStyle name="SAPBEXaggItem 3 4 2 4 2" xfId="23845" xr:uid="{32F7F465-2458-4569-AE05-6128928B09D5}"/>
    <cellStyle name="SAPBEXaggItem 3 4 2 5" xfId="23846" xr:uid="{5869057D-A669-4991-90BA-4DA87E28F4F4}"/>
    <cellStyle name="SAPBEXaggItem 3 4 2 5 2" xfId="23847" xr:uid="{B418C68F-FB0B-4DEB-BC31-AAF269600BD1}"/>
    <cellStyle name="SAPBEXaggItem 3 4 2 6" xfId="23848" xr:uid="{70B7435A-32C6-431E-85D6-742E38A97B1D}"/>
    <cellStyle name="SAPBEXaggItem 3 4 2 6 2" xfId="23849" xr:uid="{2793FACE-325C-4A1B-9422-E3330EE141F8}"/>
    <cellStyle name="SAPBEXaggItem 3 4 2 7" xfId="23850" xr:uid="{9B5400F7-3898-4998-8F3E-6AC2B8089B33}"/>
    <cellStyle name="SAPBEXaggItem 3 4 2 7 2" xfId="23851" xr:uid="{00DACF93-66EE-4F31-9CFC-0486C9A2893E}"/>
    <cellStyle name="SAPBEXaggItem 3 4 2 8" xfId="23852" xr:uid="{965269E9-DA75-4E38-BA8A-70FBA7D26A3C}"/>
    <cellStyle name="SAPBEXaggItem 3 4 2 8 2" xfId="23853" xr:uid="{1FE549ED-715D-481F-8F8A-D2835BFB225D}"/>
    <cellStyle name="SAPBEXaggItem 3 4 2 9" xfId="23854" xr:uid="{68C29940-03B2-4567-AF7F-73FB85490F87}"/>
    <cellStyle name="SAPBEXaggItem 3 4 3" xfId="23855" xr:uid="{771488CD-9B3A-45DA-98D5-8B9FD1F642FB}"/>
    <cellStyle name="SAPBEXaggItem 3 4 3 2" xfId="23856" xr:uid="{10B7D9F8-EC26-4234-9CD2-1E0651BCE9FF}"/>
    <cellStyle name="SAPBEXaggItem 3 4 3 2 2" xfId="23857" xr:uid="{929AFAE8-E4EE-43A1-BCDC-A856725EB9A0}"/>
    <cellStyle name="SAPBEXaggItem 3 4 3 3" xfId="23858" xr:uid="{AD344DC9-6696-4859-965E-616FF156D030}"/>
    <cellStyle name="SAPBEXaggItem 3 4 3 3 2" xfId="23859" xr:uid="{B3DE1AE8-84DC-4DB5-80EF-2DA2DC5DA448}"/>
    <cellStyle name="SAPBEXaggItem 3 4 3 4" xfId="23860" xr:uid="{AA1E950C-6329-4322-97AB-700ED81831B8}"/>
    <cellStyle name="SAPBEXaggItem 3 4 3 4 2" xfId="23861" xr:uid="{C4EA08B7-03E9-44FA-9910-C26C73F73083}"/>
    <cellStyle name="SAPBEXaggItem 3 4 3 5" xfId="23862" xr:uid="{0FFD0E53-1699-409A-A8D2-2D6366F98C77}"/>
    <cellStyle name="SAPBEXaggItem 3 4 3 5 2" xfId="23863" xr:uid="{E9ECC4FA-20A3-4CFA-82F6-39F49943995C}"/>
    <cellStyle name="SAPBEXaggItem 3 4 3 6" xfId="23864" xr:uid="{FA0E8E09-FDC6-4550-B9BB-0B30985AAB26}"/>
    <cellStyle name="SAPBEXaggItem 3 4 3 6 2" xfId="23865" xr:uid="{74D0F06C-8589-4455-BE70-19A29CCF88DB}"/>
    <cellStyle name="SAPBEXaggItem 3 4 3 7" xfId="23866" xr:uid="{CB0D977F-3A59-4F98-9843-BF771E21C418}"/>
    <cellStyle name="SAPBEXaggItem 3 4 3 7 2" xfId="23867" xr:uid="{852533C5-B40A-42E3-AFA9-D2CA5D1B9716}"/>
    <cellStyle name="SAPBEXaggItem 3 4 3 8" xfId="23868" xr:uid="{D31D2611-FD71-4751-BCCD-A126EC4A7480}"/>
    <cellStyle name="SAPBEXaggItem 3 4 3 9" xfId="23869" xr:uid="{8C342073-B246-43FA-9A47-D7255AA3BC7B}"/>
    <cellStyle name="SAPBEXaggItem 3 4 4" xfId="23870" xr:uid="{9E58873F-5FFD-4303-9E77-1CE985A03607}"/>
    <cellStyle name="SAPBEXaggItem 3 4 4 2" xfId="23871" xr:uid="{2E76784B-9867-4AE7-A191-95424746BB2B}"/>
    <cellStyle name="SAPBEXaggItem 3 4 5" xfId="23872" xr:uid="{B216EEC3-B58E-4280-BBFD-2549546EAA1C}"/>
    <cellStyle name="SAPBEXaggItem 3 4 5 2" xfId="23873" xr:uid="{4E167EAF-C507-4180-9EBF-C29004CA24C8}"/>
    <cellStyle name="SAPBEXaggItem 3 4 6" xfId="23874" xr:uid="{F3C3B43C-C8C7-4875-A685-AA55CEB50381}"/>
    <cellStyle name="SAPBEXaggItem 3 4 6 2" xfId="23875" xr:uid="{C18F3210-4749-4079-90DF-3B25883CC07D}"/>
    <cellStyle name="SAPBEXaggItem 3 4 7" xfId="23876" xr:uid="{CC389290-0CB4-4B89-B373-0DC90CD75A3A}"/>
    <cellStyle name="SAPBEXaggItem 3 4 7 2" xfId="23877" xr:uid="{56B216E5-D412-45B9-BF9C-A324E2E589C8}"/>
    <cellStyle name="SAPBEXaggItem 3 4 8" xfId="23878" xr:uid="{630FDF08-25AA-442C-B7FF-84E1D337D9B3}"/>
    <cellStyle name="SAPBEXaggItem 3 4 8 2" xfId="23879" xr:uid="{59ED9CDF-993D-4F20-8A76-164D1ABE2F7B}"/>
    <cellStyle name="SAPBEXaggItem 3 4 9" xfId="23880" xr:uid="{6E5C98F9-8E72-4517-979C-67051598207E}"/>
    <cellStyle name="SAPBEXaggItem 3 5" xfId="23881" xr:uid="{3CAB12A7-8F96-46BF-AE5B-F01CD0B6A052}"/>
    <cellStyle name="SAPBEXaggItem 3 6" xfId="23882" xr:uid="{076E5EE4-69B8-481F-94C9-71B57620C71A}"/>
    <cellStyle name="SAPBEXaggItem 4" xfId="23883" xr:uid="{B326196E-B67F-4881-B863-EC6977F1EC0D}"/>
    <cellStyle name="SAPBEXaggItem 4 2" xfId="23884" xr:uid="{78C579BE-7531-4E55-8FDE-3BA2A3CB7D39}"/>
    <cellStyle name="SAPBEXaggItem 4 2 10" xfId="23885" xr:uid="{A57D5C45-C9C9-4451-9721-633CB7E30277}"/>
    <cellStyle name="SAPBEXaggItem 4 2 2" xfId="23886" xr:uid="{21504311-E759-40FF-B4E2-1CD8C467DCF2}"/>
    <cellStyle name="SAPBEXaggItem 4 2 2 10" xfId="23887" xr:uid="{6FBBF9CE-6EB3-4923-9566-CF3F5EFE9D54}"/>
    <cellStyle name="SAPBEXaggItem 4 2 2 2" xfId="23888" xr:uid="{C46BB8DF-2A9E-4CFA-A579-036F474DCBC4}"/>
    <cellStyle name="SAPBEXaggItem 4 2 2 2 2" xfId="23889" xr:uid="{146F3856-E37B-40AA-96B2-ACEB0B8975D4}"/>
    <cellStyle name="SAPBEXaggItem 4 2 2 2 2 2" xfId="23890" xr:uid="{D66FEA4A-3817-402A-9399-B885EA38F631}"/>
    <cellStyle name="SAPBEXaggItem 4 2 2 2 3" xfId="23891" xr:uid="{D50270FB-AB36-42F2-BF31-00C1B604F6B0}"/>
    <cellStyle name="SAPBEXaggItem 4 2 2 2 3 2" xfId="23892" xr:uid="{001F21A8-F17C-4483-8081-F27B2C518285}"/>
    <cellStyle name="SAPBEXaggItem 4 2 2 2 4" xfId="23893" xr:uid="{A46E27D6-DE4C-44A4-A80F-54565B00B630}"/>
    <cellStyle name="SAPBEXaggItem 4 2 2 2 4 2" xfId="23894" xr:uid="{BF14A5DA-E574-4A59-B58A-03D86DCF4F30}"/>
    <cellStyle name="SAPBEXaggItem 4 2 2 2 5" xfId="23895" xr:uid="{67F792B9-0205-49AB-BBE8-9624CC10229E}"/>
    <cellStyle name="SAPBEXaggItem 4 2 2 2 5 2" xfId="23896" xr:uid="{E9D95488-37DD-45E6-8334-39FB98C973AF}"/>
    <cellStyle name="SAPBEXaggItem 4 2 2 2 6" xfId="23897" xr:uid="{A09625FA-751F-4680-94A6-7F7C9E7B0A13}"/>
    <cellStyle name="SAPBEXaggItem 4 2 2 2 6 2" xfId="23898" xr:uid="{B936CEBC-9334-4F46-AA5B-6DCEE48998D9}"/>
    <cellStyle name="SAPBEXaggItem 4 2 2 2 7" xfId="23899" xr:uid="{E6C1FAB6-CD13-4BFC-B5CC-68CBEE9C28A8}"/>
    <cellStyle name="SAPBEXaggItem 4 2 2 2 7 2" xfId="23900" xr:uid="{13996AC6-7E32-4600-B090-92A876BB912A}"/>
    <cellStyle name="SAPBEXaggItem 4 2 2 2 8" xfId="23901" xr:uid="{48CE3940-9E0D-4CF1-9372-ABDC6A8B0433}"/>
    <cellStyle name="SAPBEXaggItem 4 2 2 3" xfId="23902" xr:uid="{354A79BD-828C-44EB-AAB2-066F0E377BC2}"/>
    <cellStyle name="SAPBEXaggItem 4 2 2 3 2" xfId="23903" xr:uid="{0D5D0EA7-218E-4987-ACC2-3B95594B401C}"/>
    <cellStyle name="SAPBEXaggItem 4 2 2 4" xfId="23904" xr:uid="{81EEF6DD-5CBA-459D-B4D7-0B65DFC13065}"/>
    <cellStyle name="SAPBEXaggItem 4 2 2 4 2" xfId="23905" xr:uid="{11A284F2-B301-46CE-87C6-75BFCDC3A880}"/>
    <cellStyle name="SAPBEXaggItem 4 2 2 5" xfId="23906" xr:uid="{A9F74CAA-D1F5-4055-8035-2767C1F984B3}"/>
    <cellStyle name="SAPBEXaggItem 4 2 2 5 2" xfId="23907" xr:uid="{EEA25BA7-5610-46CA-8231-3131DBAA1A65}"/>
    <cellStyle name="SAPBEXaggItem 4 2 2 6" xfId="23908" xr:uid="{CB29A282-A2FE-41FA-8594-A98DE4B482DE}"/>
    <cellStyle name="SAPBEXaggItem 4 2 2 6 2" xfId="23909" xr:uid="{7CB2E78D-010F-49DD-BF65-500C07EC2413}"/>
    <cellStyle name="SAPBEXaggItem 4 2 2 7" xfId="23910" xr:uid="{1D40110E-4602-48D4-BAD9-A530D4425C31}"/>
    <cellStyle name="SAPBEXaggItem 4 2 2 7 2" xfId="23911" xr:uid="{B999D5EE-5B0F-4127-BC90-FF07D2D08942}"/>
    <cellStyle name="SAPBEXaggItem 4 2 2 8" xfId="23912" xr:uid="{1DBA7B1C-B1D6-46DD-B61E-773948D82675}"/>
    <cellStyle name="SAPBEXaggItem 4 2 2 8 2" xfId="23913" xr:uid="{0DFDE0E3-F2AC-4217-A325-FD3F37ACA3A1}"/>
    <cellStyle name="SAPBEXaggItem 4 2 2 9" xfId="23914" xr:uid="{375C5F2B-BC81-4423-8F61-940660FD730D}"/>
    <cellStyle name="SAPBEXaggItem 4 2 3" xfId="23915" xr:uid="{5BEEFBA3-0763-4863-A9B0-1A2FFA4BE48A}"/>
    <cellStyle name="SAPBEXaggItem 4 2 3 2" xfId="23916" xr:uid="{00DF5221-038A-4D3E-9C54-C72C834802DA}"/>
    <cellStyle name="SAPBEXaggItem 4 2 3 2 2" xfId="23917" xr:uid="{B62BB9B7-3665-4DD9-8617-6901520FF44E}"/>
    <cellStyle name="SAPBEXaggItem 4 2 3 3" xfId="23918" xr:uid="{A966F675-6A52-40CF-AA81-19C12C53804F}"/>
    <cellStyle name="SAPBEXaggItem 4 2 3 3 2" xfId="23919" xr:uid="{F80CC7C5-48B3-48B2-97D4-B309E213C158}"/>
    <cellStyle name="SAPBEXaggItem 4 2 3 4" xfId="23920" xr:uid="{9D187E02-1C7D-406C-A6B3-B422ADB1984A}"/>
    <cellStyle name="SAPBEXaggItem 4 2 3 4 2" xfId="23921" xr:uid="{72792556-FCA4-4935-AE50-C011852B28B4}"/>
    <cellStyle name="SAPBEXaggItem 4 2 3 5" xfId="23922" xr:uid="{FB4D3C24-C5CA-4173-A578-B8545C96A5D5}"/>
    <cellStyle name="SAPBEXaggItem 4 2 3 5 2" xfId="23923" xr:uid="{8C98126E-40DA-4D2E-B228-D9E89D4D0856}"/>
    <cellStyle name="SAPBEXaggItem 4 2 3 6" xfId="23924" xr:uid="{55324D2B-5374-47DE-86C8-0B38B021661E}"/>
    <cellStyle name="SAPBEXaggItem 4 2 3 6 2" xfId="23925" xr:uid="{EDA11966-F32F-4FE0-9778-ECE22CA88009}"/>
    <cellStyle name="SAPBEXaggItem 4 2 3 7" xfId="23926" xr:uid="{6A56F251-92F5-4803-B020-7733AC622590}"/>
    <cellStyle name="SAPBEXaggItem 4 2 3 7 2" xfId="23927" xr:uid="{EC90D73F-9BB6-430B-A659-715272586E2A}"/>
    <cellStyle name="SAPBEXaggItem 4 2 3 8" xfId="23928" xr:uid="{610A8E4F-3B6B-46D8-AF17-AAF2355D3206}"/>
    <cellStyle name="SAPBEXaggItem 4 2 3 9" xfId="23929" xr:uid="{6E674CDC-334A-44F5-97F0-ADA22FA2E137}"/>
    <cellStyle name="SAPBEXaggItem 4 2 4" xfId="23930" xr:uid="{C512A717-F13E-4F14-BAF7-A71E15AD118D}"/>
    <cellStyle name="SAPBEXaggItem 4 2 4 2" xfId="23931" xr:uid="{3D8B4202-179D-46AC-B241-4994707CF68B}"/>
    <cellStyle name="SAPBEXaggItem 4 2 5" xfId="23932" xr:uid="{D388F600-55B7-4678-B8C4-C89FE784C8F6}"/>
    <cellStyle name="SAPBEXaggItem 4 2 5 2" xfId="23933" xr:uid="{59D3D774-CEA0-4AD6-BE8E-757EE47C561E}"/>
    <cellStyle name="SAPBEXaggItem 4 2 6" xfId="23934" xr:uid="{AB905278-3765-489D-B990-174928B800F8}"/>
    <cellStyle name="SAPBEXaggItem 4 2 6 2" xfId="23935" xr:uid="{16435BBA-F7CC-4C4C-8FEA-DE0B02F1807D}"/>
    <cellStyle name="SAPBEXaggItem 4 2 7" xfId="23936" xr:uid="{A152035B-6931-4C7D-8FD7-EE2EFC9CDEEA}"/>
    <cellStyle name="SAPBEXaggItem 4 2 7 2" xfId="23937" xr:uid="{26B923DD-3042-4A95-A494-DF7B08856BEA}"/>
    <cellStyle name="SAPBEXaggItem 4 2 8" xfId="23938" xr:uid="{9F7E5862-16AC-49CB-8784-D2862A79EC8D}"/>
    <cellStyle name="SAPBEXaggItem 4 2 8 2" xfId="23939" xr:uid="{B3DCCB66-65B7-415F-9085-C967D1D3A0B5}"/>
    <cellStyle name="SAPBEXaggItem 4 2 9" xfId="23940" xr:uid="{CCD59177-13F0-42BC-B168-DF47E725039D}"/>
    <cellStyle name="SAPBEXaggItem 4 3" xfId="23941" xr:uid="{D48396C5-BC58-48C9-8FE9-481F0A29F6A7}"/>
    <cellStyle name="SAPBEXaggItem 4 3 2" xfId="23942" xr:uid="{3D0CB971-86E6-4CD2-8E7D-F780287EEFA5}"/>
    <cellStyle name="SAPBEXaggItem 4 3 2 10" xfId="23943" xr:uid="{372A18B1-D50B-4108-9506-5D49598A5BEF}"/>
    <cellStyle name="SAPBEXaggItem 4 3 2 2" xfId="23944" xr:uid="{6D15FF7B-AB70-4B0B-8746-F744EDCB4E70}"/>
    <cellStyle name="SAPBEXaggItem 4 3 2 2 2" xfId="23945" xr:uid="{92B09108-A1B0-4683-8B12-4E7BD1CF8A46}"/>
    <cellStyle name="SAPBEXaggItem 4 3 2 2 2 2" xfId="23946" xr:uid="{B2006E33-367E-4AD9-9187-87A6254BF115}"/>
    <cellStyle name="SAPBEXaggItem 4 3 2 2 3" xfId="23947" xr:uid="{C5213327-D622-488B-A5FF-7EA677F3B6F0}"/>
    <cellStyle name="SAPBEXaggItem 4 3 2 2 3 2" xfId="23948" xr:uid="{97151507-61A2-430F-B31C-8A910A8301F5}"/>
    <cellStyle name="SAPBEXaggItem 4 3 2 2 4" xfId="23949" xr:uid="{3AF8F91C-AEC4-441D-BC21-9E78C8D10802}"/>
    <cellStyle name="SAPBEXaggItem 4 3 2 2 4 2" xfId="23950" xr:uid="{D43E6087-30F7-460B-929F-DD9013634827}"/>
    <cellStyle name="SAPBEXaggItem 4 3 2 2 5" xfId="23951" xr:uid="{462E3348-0EEA-4F11-8D8B-188FFF6F431A}"/>
    <cellStyle name="SAPBEXaggItem 4 3 2 2 5 2" xfId="23952" xr:uid="{FE9EEC61-D0FA-40A9-A772-AAC4FD569B90}"/>
    <cellStyle name="SAPBEXaggItem 4 3 2 2 6" xfId="23953" xr:uid="{6641CA23-D6BA-4FA8-B799-2A96E9FEC63B}"/>
    <cellStyle name="SAPBEXaggItem 4 3 2 2 6 2" xfId="23954" xr:uid="{3C28B84A-624A-4E35-B2AC-5ED6615C1BD3}"/>
    <cellStyle name="SAPBEXaggItem 4 3 2 2 7" xfId="23955" xr:uid="{5EF56211-BA6D-4DA1-88DE-3A23AAD1B830}"/>
    <cellStyle name="SAPBEXaggItem 4 3 2 3" xfId="23956" xr:uid="{50DE6DCD-02EE-4612-923E-88A2C23CC817}"/>
    <cellStyle name="SAPBEXaggItem 4 3 2 3 2" xfId="23957" xr:uid="{313C08D8-6EE8-41BA-B991-9B89D4D3B9AD}"/>
    <cellStyle name="SAPBEXaggItem 4 3 2 3 2 2" xfId="23958" xr:uid="{A20241A8-DDEA-42E6-8384-8A2EB5132470}"/>
    <cellStyle name="SAPBEXaggItem 4 3 2 3 3" xfId="23959" xr:uid="{45611D64-01C8-4A89-A7DD-FA9058683DCE}"/>
    <cellStyle name="SAPBEXaggItem 4 3 2 3 3 2" xfId="23960" xr:uid="{3F6E2FB4-ADAB-487F-AA39-1C1828CA5131}"/>
    <cellStyle name="SAPBEXaggItem 4 3 2 3 4" xfId="23961" xr:uid="{037A78F6-0E3D-4C80-B051-6CB32D057626}"/>
    <cellStyle name="SAPBEXaggItem 4 3 2 3 4 2" xfId="23962" xr:uid="{4B900692-6DD2-49EE-959E-5A540BD3AAC5}"/>
    <cellStyle name="SAPBEXaggItem 4 3 2 3 5" xfId="23963" xr:uid="{1438C0DF-A7F9-4F62-965B-FD1704B3CC09}"/>
    <cellStyle name="SAPBEXaggItem 4 3 2 3 5 2" xfId="23964" xr:uid="{91D1F96F-F6C4-4D44-A22E-53BABB8CE827}"/>
    <cellStyle name="SAPBEXaggItem 4 3 2 3 6" xfId="23965" xr:uid="{0D4B83A8-55E8-45D8-AD7B-DEA844B7138D}"/>
    <cellStyle name="SAPBEXaggItem 4 3 2 3 6 2" xfId="23966" xr:uid="{6068332F-79C5-43B2-B5C7-F9CEBF75E3EA}"/>
    <cellStyle name="SAPBEXaggItem 4 3 2 3 7" xfId="23967" xr:uid="{36A4DCA6-C6E7-49F1-8369-8FF6348ABE72}"/>
    <cellStyle name="SAPBEXaggItem 4 3 2 4" xfId="23968" xr:uid="{C5F640AD-2CBA-4493-87D1-534333DBC848}"/>
    <cellStyle name="SAPBEXaggItem 4 3 2 4 2" xfId="23969" xr:uid="{FDA84F51-71AF-42CC-B9BC-A96D6E064B76}"/>
    <cellStyle name="SAPBEXaggItem 4 3 2 5" xfId="23970" xr:uid="{42EE4EF8-DD3A-466D-8F59-C73F7BDEEEC9}"/>
    <cellStyle name="SAPBEXaggItem 4 3 2 5 2" xfId="23971" xr:uid="{7C4EDED4-2B41-47F7-BD0D-842C866FD5E3}"/>
    <cellStyle name="SAPBEXaggItem 4 3 2 6" xfId="23972" xr:uid="{962D03DE-FD63-430D-8553-A819E6001F34}"/>
    <cellStyle name="SAPBEXaggItem 4 3 2 6 2" xfId="23973" xr:uid="{2F59D382-CA10-4AA3-B527-A6F6E938B482}"/>
    <cellStyle name="SAPBEXaggItem 4 3 2 7" xfId="23974" xr:uid="{E4409089-36C1-4631-89B9-26E64DB09BC2}"/>
    <cellStyle name="SAPBEXaggItem 4 3 2 7 2" xfId="23975" xr:uid="{1C8F8F59-4F65-409E-A7B5-D3BB2F3B517E}"/>
    <cellStyle name="SAPBEXaggItem 4 3 2 8" xfId="23976" xr:uid="{9F06FA5C-ADA2-4720-9D1A-D0E4B6674BF9}"/>
    <cellStyle name="SAPBEXaggItem 4 3 2 8 2" xfId="23977" xr:uid="{0C90AB66-4AB1-4565-99CF-8D6689D8EF86}"/>
    <cellStyle name="SAPBEXaggItem 4 3 2 9" xfId="23978" xr:uid="{EF00E1AA-AB5D-4615-918A-412455B7012E}"/>
    <cellStyle name="SAPBEXaggItem 4 3 2 9 2" xfId="23979" xr:uid="{2C107439-C9E3-45E8-AD7D-17FB14EEBF12}"/>
    <cellStyle name="SAPBEXaggItem 4 3 3" xfId="23980" xr:uid="{47F8CD25-7EB7-4F63-819C-DFD4E991B86A}"/>
    <cellStyle name="SAPBEXaggItem 4 3 3 2" xfId="23981" xr:uid="{B4E54E23-D25A-46C5-A1AB-B99A0EAAF117}"/>
    <cellStyle name="SAPBEXaggItem 4 3 4" xfId="23982" xr:uid="{27466938-22AA-4B64-BA1B-B8908D8B96E2}"/>
    <cellStyle name="SAPBEXaggItem 4 3 4 2" xfId="23983" xr:uid="{1CB4B641-737B-45C3-A1A8-0301373A325A}"/>
    <cellStyle name="SAPBEXaggItem 4 3 5" xfId="23984" xr:uid="{3E253BB7-9E5B-4B0B-BEE6-9C753C110562}"/>
    <cellStyle name="SAPBEXaggItem 4 4" xfId="23985" xr:uid="{332D6427-E141-4F55-8112-DB79A2B338B7}"/>
    <cellStyle name="SAPBEXaggItem 4 4 10" xfId="23986" xr:uid="{E1D6985E-958C-4CE4-9A72-C9F0A7758B5B}"/>
    <cellStyle name="SAPBEXaggItem 4 4 2" xfId="23987" xr:uid="{21E367A1-441C-4270-94FD-5FB972FD7457}"/>
    <cellStyle name="SAPBEXaggItem 4 4 2 2" xfId="23988" xr:uid="{20A9CB58-BF54-4C16-B2A9-112ED9996890}"/>
    <cellStyle name="SAPBEXaggItem 4 4 2 2 2" xfId="23989" xr:uid="{219DC169-0152-4A11-9F73-90153C930B55}"/>
    <cellStyle name="SAPBEXaggItem 4 4 2 3" xfId="23990" xr:uid="{ACA5935F-FD39-47E9-86E4-6EF059E847D1}"/>
    <cellStyle name="SAPBEXaggItem 4 4 2 3 2" xfId="23991" xr:uid="{5DFB01A6-3E0F-40F5-A8A6-DD9E192388B3}"/>
    <cellStyle name="SAPBEXaggItem 4 4 2 4" xfId="23992" xr:uid="{539F2EC3-3025-41CB-94A5-040B0D193C58}"/>
    <cellStyle name="SAPBEXaggItem 4 4 2 4 2" xfId="23993" xr:uid="{1337A0BD-613F-4304-8A3F-F1956C09A187}"/>
    <cellStyle name="SAPBEXaggItem 4 4 2 5" xfId="23994" xr:uid="{C3E199FE-6AA6-4BBD-9F55-8128A1BE210A}"/>
    <cellStyle name="SAPBEXaggItem 4 4 2 5 2" xfId="23995" xr:uid="{CB1F85F3-8451-42FE-B8D7-722A3DC606DF}"/>
    <cellStyle name="SAPBEXaggItem 4 4 2 6" xfId="23996" xr:uid="{CBA8CE06-A46D-4C1F-BF29-2182412AC104}"/>
    <cellStyle name="SAPBEXaggItem 4 4 2 6 2" xfId="23997" xr:uid="{A6C73FB7-885E-4FC4-8234-65A3ACCF0323}"/>
    <cellStyle name="SAPBEXaggItem 4 4 2 7" xfId="23998" xr:uid="{42372EEF-F974-45B5-8E1D-42147323E812}"/>
    <cellStyle name="SAPBEXaggItem 4 4 3" xfId="23999" xr:uid="{60E0A85C-6E55-4216-9D23-7148E0E250A8}"/>
    <cellStyle name="SAPBEXaggItem 4 4 3 2" xfId="24000" xr:uid="{5BF50D10-0AB0-4720-A5BD-971CBC1EAEF0}"/>
    <cellStyle name="SAPBEXaggItem 4 4 3 2 2" xfId="24001" xr:uid="{ACBA099F-666D-4824-83EB-6208F87D89AE}"/>
    <cellStyle name="SAPBEXaggItem 4 4 3 3" xfId="24002" xr:uid="{BB1A4E97-3DE5-4BD1-B62C-03DA6289AEBC}"/>
    <cellStyle name="SAPBEXaggItem 4 4 3 3 2" xfId="24003" xr:uid="{AC834738-0C89-4598-835E-427204007972}"/>
    <cellStyle name="SAPBEXaggItem 4 4 3 4" xfId="24004" xr:uid="{1C3CC226-FE5D-4ACB-B2BC-D65D886ABC39}"/>
    <cellStyle name="SAPBEXaggItem 4 4 3 4 2" xfId="24005" xr:uid="{A949537B-5049-498B-B948-8B483A84323D}"/>
    <cellStyle name="SAPBEXaggItem 4 4 3 5" xfId="24006" xr:uid="{F22D8281-6B70-4DAD-A4A7-3EF2711AECC2}"/>
    <cellStyle name="SAPBEXaggItem 4 4 3 5 2" xfId="24007" xr:uid="{B5301D03-0CC7-4D4B-A9E7-595DA2C00C5F}"/>
    <cellStyle name="SAPBEXaggItem 4 4 3 6" xfId="24008" xr:uid="{11EE3A4A-3972-46F4-BDB4-7E0ABA6B14A9}"/>
    <cellStyle name="SAPBEXaggItem 4 4 3 6 2" xfId="24009" xr:uid="{FF4F172F-AB22-4B79-95D9-5120D7987F19}"/>
    <cellStyle name="SAPBEXaggItem 4 4 3 7" xfId="24010" xr:uid="{2501D889-3E2A-41CA-94B1-1885064F343F}"/>
    <cellStyle name="SAPBEXaggItem 4 4 4" xfId="24011" xr:uid="{A19DD062-6787-4A8F-827A-23D758A3BE71}"/>
    <cellStyle name="SAPBEXaggItem 4 4 4 2" xfId="24012" xr:uid="{55E7EE9D-BBA2-44CF-954F-FB7C998F53E6}"/>
    <cellStyle name="SAPBEXaggItem 4 4 5" xfId="24013" xr:uid="{CDEF8822-5969-43AA-904B-F5DA6F21CF82}"/>
    <cellStyle name="SAPBEXaggItem 4 4 5 2" xfId="24014" xr:uid="{F9D73BB1-5105-4061-9EA4-FCFCF33934F3}"/>
    <cellStyle name="SAPBEXaggItem 4 4 6" xfId="24015" xr:uid="{B1C654C2-C1FC-458C-AAB3-9D289DBDD3C4}"/>
    <cellStyle name="SAPBEXaggItem 4 4 6 2" xfId="24016" xr:uid="{728A1160-B72A-4770-BEC6-6430F8578F77}"/>
    <cellStyle name="SAPBEXaggItem 4 4 7" xfId="24017" xr:uid="{2E55ADE4-9C02-4B63-8D89-F872A946C4C1}"/>
    <cellStyle name="SAPBEXaggItem 4 4 7 2" xfId="24018" xr:uid="{5D4B64AF-B5DF-4E06-8976-AE5E9629DBC6}"/>
    <cellStyle name="SAPBEXaggItem 4 4 8" xfId="24019" xr:uid="{2C79B439-7757-42AC-A810-2CE501846112}"/>
    <cellStyle name="SAPBEXaggItem 4 4 8 2" xfId="24020" xr:uid="{A53DE69C-5849-4558-B80B-CA020777C5DA}"/>
    <cellStyle name="SAPBEXaggItem 4 4 9" xfId="24021" xr:uid="{E50408F0-2EC7-45A4-9ADC-C53A4A441F2C}"/>
    <cellStyle name="SAPBEXaggItem 4 4 9 2" xfId="24022" xr:uid="{044F43D0-D192-4100-89C1-098E0D891F6F}"/>
    <cellStyle name="SAPBEXaggItem 4 5" xfId="24023" xr:uid="{F3202C13-6F4C-469E-8B3E-7587FCEF5D32}"/>
    <cellStyle name="SAPBEXaggItem 4 5 2" xfId="24024" xr:uid="{5BC59CB0-2797-4CC9-B3AD-CD31BF559060}"/>
    <cellStyle name="SAPBEXaggItem 4 6" xfId="24025" xr:uid="{227FF920-A1FD-4E0E-8357-42C739F4A8C8}"/>
    <cellStyle name="SAPBEXaggItem 4 6 2" xfId="24026" xr:uid="{1A9B6A67-10CC-4114-ADC1-B66C33126216}"/>
    <cellStyle name="SAPBEXaggItem 4 7" xfId="24027" xr:uid="{5F40FE5B-1823-4CCB-885F-D6281A3127CF}"/>
    <cellStyle name="SAPBEXaggItem 4 8" xfId="24028" xr:uid="{11A4F93E-D770-4D62-B5AA-6EAEE999E644}"/>
    <cellStyle name="SAPBEXaggItem 5" xfId="24029" xr:uid="{1A1199C0-23AC-4CBA-9560-4544A3442735}"/>
    <cellStyle name="SAPBEXaggItem 5 2" xfId="24030" xr:uid="{84077ACA-BEB5-4D48-B6AD-AF435D69BAD5}"/>
    <cellStyle name="SAPBEXaggItem 5 2 10" xfId="24031" xr:uid="{AAFA966A-09E1-4B28-B340-8F74997E1C5F}"/>
    <cellStyle name="SAPBEXaggItem 5 2 2" xfId="24032" xr:uid="{EE580430-FB1D-48FD-AD5D-6974ADA294EB}"/>
    <cellStyle name="SAPBEXaggItem 5 2 2 10" xfId="24033" xr:uid="{214D30EE-80C7-4181-B5B8-CE49464D5834}"/>
    <cellStyle name="SAPBEXaggItem 5 2 2 2" xfId="24034" xr:uid="{E0525682-F599-40B5-937C-4938CE226215}"/>
    <cellStyle name="SAPBEXaggItem 5 2 2 2 2" xfId="24035" xr:uid="{3D433150-8A4D-44B5-902F-C75BBDBBE61E}"/>
    <cellStyle name="SAPBEXaggItem 5 2 2 2 2 2" xfId="24036" xr:uid="{EB368586-0859-49C4-8AC5-6C198B3A5E3D}"/>
    <cellStyle name="SAPBEXaggItem 5 2 2 2 3" xfId="24037" xr:uid="{82E79552-C141-4CB4-9A5F-D3EDB8F4FB42}"/>
    <cellStyle name="SAPBEXaggItem 5 2 2 2 3 2" xfId="24038" xr:uid="{AC528A83-7B27-4DAA-BF7C-CE0FDB500ED3}"/>
    <cellStyle name="SAPBEXaggItem 5 2 2 2 4" xfId="24039" xr:uid="{FC7F9FA1-D4D9-4671-8569-D5906104276B}"/>
    <cellStyle name="SAPBEXaggItem 5 2 2 2 4 2" xfId="24040" xr:uid="{B68ACE5E-C4E5-4623-B15F-F62752E0C2D4}"/>
    <cellStyle name="SAPBEXaggItem 5 2 2 2 5" xfId="24041" xr:uid="{5EF8BAE7-B949-407B-857E-73EB42790B2C}"/>
    <cellStyle name="SAPBEXaggItem 5 2 2 2 5 2" xfId="24042" xr:uid="{82726B71-6E6D-4D7A-A5C9-E1AC9ABB7BC1}"/>
    <cellStyle name="SAPBEXaggItem 5 2 2 2 6" xfId="24043" xr:uid="{E977605D-DE96-4347-886A-DD659F46C922}"/>
    <cellStyle name="SAPBEXaggItem 5 2 2 2 6 2" xfId="24044" xr:uid="{9A0FDB7B-E0AB-4846-8A4F-EC38E8DCE9E4}"/>
    <cellStyle name="SAPBEXaggItem 5 2 2 2 7" xfId="24045" xr:uid="{61521F5E-C808-4377-9249-216D38228FF3}"/>
    <cellStyle name="SAPBEXaggItem 5 2 2 2 7 2" xfId="24046" xr:uid="{CB2DB3C0-29F6-45A1-B776-2CD7C5AE5E70}"/>
    <cellStyle name="SAPBEXaggItem 5 2 2 2 8" xfId="24047" xr:uid="{B4E6D51A-04EF-48D2-9411-6397030A80C7}"/>
    <cellStyle name="SAPBEXaggItem 5 2 2 3" xfId="24048" xr:uid="{A5C4D27F-06F0-42FD-A308-BC117B11DB97}"/>
    <cellStyle name="SAPBEXaggItem 5 2 2 3 2" xfId="24049" xr:uid="{2908A038-0329-4862-818F-E67AB19AC4D3}"/>
    <cellStyle name="SAPBEXaggItem 5 2 2 4" xfId="24050" xr:uid="{46DEF104-6ED4-40E4-BB38-E1B592FFD99A}"/>
    <cellStyle name="SAPBEXaggItem 5 2 2 4 2" xfId="24051" xr:uid="{1C01804F-A5E2-4F81-8840-3CDB1F04AD38}"/>
    <cellStyle name="SAPBEXaggItem 5 2 2 5" xfId="24052" xr:uid="{E84E803F-394F-426D-93FB-EE8F53E9EC57}"/>
    <cellStyle name="SAPBEXaggItem 5 2 2 5 2" xfId="24053" xr:uid="{200C5D2E-BC99-440A-9F2C-EC7B63CECC51}"/>
    <cellStyle name="SAPBEXaggItem 5 2 2 6" xfId="24054" xr:uid="{AFE8BB60-676D-4892-9038-9114445BE5FC}"/>
    <cellStyle name="SAPBEXaggItem 5 2 2 6 2" xfId="24055" xr:uid="{0CED65D4-5198-4CFC-A80F-4678A38EDAC8}"/>
    <cellStyle name="SAPBEXaggItem 5 2 2 7" xfId="24056" xr:uid="{7A3CEEFA-E012-4A71-B47B-89103625C8FA}"/>
    <cellStyle name="SAPBEXaggItem 5 2 2 7 2" xfId="24057" xr:uid="{B9AB117C-2EF5-4845-89BB-842596F81F7F}"/>
    <cellStyle name="SAPBEXaggItem 5 2 2 8" xfId="24058" xr:uid="{2C9976A0-27DF-40A0-87FF-2F71AD65F91F}"/>
    <cellStyle name="SAPBEXaggItem 5 2 2 8 2" xfId="24059" xr:uid="{2C25C120-6682-4C78-B232-5FF2BBC0FBE3}"/>
    <cellStyle name="SAPBEXaggItem 5 2 2 9" xfId="24060" xr:uid="{931805A9-C510-4466-88CF-022FBB50BC71}"/>
    <cellStyle name="SAPBEXaggItem 5 2 3" xfId="24061" xr:uid="{304A9BCB-7F0D-4EED-8056-2663D4640D51}"/>
    <cellStyle name="SAPBEXaggItem 5 2 3 2" xfId="24062" xr:uid="{F5DE47E2-875C-4E54-87F2-785C48057FF4}"/>
    <cellStyle name="SAPBEXaggItem 5 2 3 2 2" xfId="24063" xr:uid="{B9ED1781-16E1-4872-84D7-AE112DFC5999}"/>
    <cellStyle name="SAPBEXaggItem 5 2 3 3" xfId="24064" xr:uid="{4F2B8913-360A-41B1-ADA9-85074F7A07EF}"/>
    <cellStyle name="SAPBEXaggItem 5 2 3 3 2" xfId="24065" xr:uid="{5F5C9DE0-C210-4C51-94A7-D33A17F8CBD6}"/>
    <cellStyle name="SAPBEXaggItem 5 2 3 4" xfId="24066" xr:uid="{769580E5-01AB-458D-BA16-251485354F39}"/>
    <cellStyle name="SAPBEXaggItem 5 2 3 4 2" xfId="24067" xr:uid="{C8E29AC9-73D6-4C84-A122-8488024400DD}"/>
    <cellStyle name="SAPBEXaggItem 5 2 3 5" xfId="24068" xr:uid="{3127C310-B11E-4C8D-A5FB-CCAF59F45A02}"/>
    <cellStyle name="SAPBEXaggItem 5 2 3 5 2" xfId="24069" xr:uid="{FD3088A0-4F7F-451C-9A82-853F7ACA8F5A}"/>
    <cellStyle name="SAPBEXaggItem 5 2 3 6" xfId="24070" xr:uid="{F9F75EEF-FC98-4D9B-BB91-694E17A368CB}"/>
    <cellStyle name="SAPBEXaggItem 5 2 3 6 2" xfId="24071" xr:uid="{FCE02EB4-199B-489A-963D-5A65D5B9249A}"/>
    <cellStyle name="SAPBEXaggItem 5 2 3 7" xfId="24072" xr:uid="{2DCFA8DD-119C-4BAF-842B-6E8251457931}"/>
    <cellStyle name="SAPBEXaggItem 5 2 3 7 2" xfId="24073" xr:uid="{93191522-D059-49AD-98A6-29DE2207B4F7}"/>
    <cellStyle name="SAPBEXaggItem 5 2 3 8" xfId="24074" xr:uid="{6BEA0080-2EB2-4FB0-B8C0-570A4E76E0BF}"/>
    <cellStyle name="SAPBEXaggItem 5 2 3 9" xfId="24075" xr:uid="{0C80B7BA-CC8C-4886-965B-C3B2BEEBB935}"/>
    <cellStyle name="SAPBEXaggItem 5 2 4" xfId="24076" xr:uid="{C2688FC0-0AF2-4237-8DB2-66F8C1C89799}"/>
    <cellStyle name="SAPBEXaggItem 5 2 4 2" xfId="24077" xr:uid="{48397D81-D856-4FF2-A195-089FD4461DBB}"/>
    <cellStyle name="SAPBEXaggItem 5 2 5" xfId="24078" xr:uid="{37EF01C1-25C7-4571-B890-4B5CEAA92084}"/>
    <cellStyle name="SAPBEXaggItem 5 2 5 2" xfId="24079" xr:uid="{3B654B44-DDC8-4D2A-B2B8-E8D2EA213180}"/>
    <cellStyle name="SAPBEXaggItem 5 2 6" xfId="24080" xr:uid="{928D343A-B52E-40C8-A64A-1BBD17C76BA7}"/>
    <cellStyle name="SAPBEXaggItem 5 2 6 2" xfId="24081" xr:uid="{B8F493CB-68CF-46D1-9F8D-C913A4429063}"/>
    <cellStyle name="SAPBEXaggItem 5 2 7" xfId="24082" xr:uid="{A9C02E2F-5BE3-45B6-ADB3-DECB31B96422}"/>
    <cellStyle name="SAPBEXaggItem 5 2 7 2" xfId="24083" xr:uid="{3CF3EBAC-AE02-4844-ACBD-63B0A234DC0A}"/>
    <cellStyle name="SAPBEXaggItem 5 2 8" xfId="24084" xr:uid="{91BBCD3B-7CEF-41E7-B34F-DFB91B5F2925}"/>
    <cellStyle name="SAPBEXaggItem 5 2 8 2" xfId="24085" xr:uid="{E4709435-1B83-4680-80B2-B6D1D341AB7B}"/>
    <cellStyle name="SAPBEXaggItem 5 2 9" xfId="24086" xr:uid="{022AAD56-884E-4AD7-B2A2-54076AE74741}"/>
    <cellStyle name="SAPBEXaggItem 5 3" xfId="24087" xr:uid="{5CD30B40-7B8B-42A1-97C2-CDA26DFBBA12}"/>
    <cellStyle name="SAPBEXaggItem 5 3 2" xfId="24088" xr:uid="{78813DC0-B456-4F29-80E9-EFC7FBDBE366}"/>
    <cellStyle name="SAPBEXaggItem 5 3 2 10" xfId="24089" xr:uid="{707134BE-263B-491D-AB4C-5FEF370D7E6D}"/>
    <cellStyle name="SAPBEXaggItem 5 3 2 2" xfId="24090" xr:uid="{EBC1F680-BAB9-4BA8-B5A1-193F58B36F71}"/>
    <cellStyle name="SAPBEXaggItem 5 3 2 2 2" xfId="24091" xr:uid="{84DCA222-0AAA-442C-84F8-6EEACC92B495}"/>
    <cellStyle name="SAPBEXaggItem 5 3 2 2 2 2" xfId="24092" xr:uid="{AC1A428B-86EC-4240-BD05-C16C9D8A39A2}"/>
    <cellStyle name="SAPBEXaggItem 5 3 2 2 3" xfId="24093" xr:uid="{809D28DF-D325-4EC2-8668-285908232A85}"/>
    <cellStyle name="SAPBEXaggItem 5 3 2 2 3 2" xfId="24094" xr:uid="{CF4B1C70-E0E9-4BCD-83FA-9C5E22BD9155}"/>
    <cellStyle name="SAPBEXaggItem 5 3 2 2 4" xfId="24095" xr:uid="{EDCD4A0E-A699-4EC1-8C12-15A0D2AA0DBB}"/>
    <cellStyle name="SAPBEXaggItem 5 3 2 2 4 2" xfId="24096" xr:uid="{9414DF0C-4C12-4674-B009-B5C44AF4E03D}"/>
    <cellStyle name="SAPBEXaggItem 5 3 2 2 5" xfId="24097" xr:uid="{7755FE14-FA95-4C52-A779-BBE8A7341461}"/>
    <cellStyle name="SAPBEXaggItem 5 3 2 2 5 2" xfId="24098" xr:uid="{4D4824D4-4B2C-483B-990E-A18EACD6EA24}"/>
    <cellStyle name="SAPBEXaggItem 5 3 2 2 6" xfId="24099" xr:uid="{1B104C86-B71D-4AA6-82E8-F99A686B2E1E}"/>
    <cellStyle name="SAPBEXaggItem 5 3 2 2 6 2" xfId="24100" xr:uid="{9E0B66A9-743B-4C02-BC4F-983F9E28288A}"/>
    <cellStyle name="SAPBEXaggItem 5 3 2 2 7" xfId="24101" xr:uid="{6942405C-C83C-4259-A893-01BBC3ADE41A}"/>
    <cellStyle name="SAPBEXaggItem 5 3 2 3" xfId="24102" xr:uid="{97DE1D5B-9051-4689-96A5-1711B411B027}"/>
    <cellStyle name="SAPBEXaggItem 5 3 2 3 2" xfId="24103" xr:uid="{1AFE98CF-B838-4BC4-9BE3-119DE6F9B4DB}"/>
    <cellStyle name="SAPBEXaggItem 5 3 2 3 2 2" xfId="24104" xr:uid="{4C8C64B7-394C-46D8-8BE0-570B71433580}"/>
    <cellStyle name="SAPBEXaggItem 5 3 2 3 3" xfId="24105" xr:uid="{BF410DF8-2D28-4196-9FC7-2940FC899CDD}"/>
    <cellStyle name="SAPBEXaggItem 5 3 2 3 3 2" xfId="24106" xr:uid="{7504F9EB-42C5-4D9A-B900-30483CB62017}"/>
    <cellStyle name="SAPBEXaggItem 5 3 2 3 4" xfId="24107" xr:uid="{7E951DB2-A939-4D35-8E5A-183BB0C4BE42}"/>
    <cellStyle name="SAPBEXaggItem 5 3 2 3 4 2" xfId="24108" xr:uid="{996A5D2C-25C8-4670-AD78-9C89A5D7F7B2}"/>
    <cellStyle name="SAPBEXaggItem 5 3 2 3 5" xfId="24109" xr:uid="{EC2DCAB9-A4FA-418A-A9E8-A87C241B3C9E}"/>
    <cellStyle name="SAPBEXaggItem 5 3 2 3 5 2" xfId="24110" xr:uid="{2428094F-2F53-45C0-9C35-144B1965500C}"/>
    <cellStyle name="SAPBEXaggItem 5 3 2 3 6" xfId="24111" xr:uid="{4B81F89B-6121-49D2-B71C-0CAAD646E43E}"/>
    <cellStyle name="SAPBEXaggItem 5 3 2 3 6 2" xfId="24112" xr:uid="{A784ACA7-15CF-4DF4-80DF-3AC14C190781}"/>
    <cellStyle name="SAPBEXaggItem 5 3 2 3 7" xfId="24113" xr:uid="{7F55459D-BEF0-44A1-B987-4A0DB1E36159}"/>
    <cellStyle name="SAPBEXaggItem 5 3 2 4" xfId="24114" xr:uid="{A5AC855D-A1AD-4E71-A062-8995AF9BA8D3}"/>
    <cellStyle name="SAPBEXaggItem 5 3 2 4 2" xfId="24115" xr:uid="{9E3116EE-550A-41A2-9BB5-F0EAB84662BB}"/>
    <cellStyle name="SAPBEXaggItem 5 3 2 5" xfId="24116" xr:uid="{0F7244D4-B505-4F82-9D39-1C30BCD0AE6C}"/>
    <cellStyle name="SAPBEXaggItem 5 3 2 5 2" xfId="24117" xr:uid="{DBE87207-2386-4249-B324-9CBF3F1B1D5B}"/>
    <cellStyle name="SAPBEXaggItem 5 3 2 6" xfId="24118" xr:uid="{977B8007-3493-4E4C-AAE2-0F7240E82DEA}"/>
    <cellStyle name="SAPBEXaggItem 5 3 2 6 2" xfId="24119" xr:uid="{9F5DCC82-FF15-4370-A20B-6A2828FFC084}"/>
    <cellStyle name="SAPBEXaggItem 5 3 2 7" xfId="24120" xr:uid="{15686F41-B733-413E-8B8A-D951A2EBE654}"/>
    <cellStyle name="SAPBEXaggItem 5 3 2 7 2" xfId="24121" xr:uid="{12452BBD-B26B-4B4C-B975-F29757958508}"/>
    <cellStyle name="SAPBEXaggItem 5 3 2 8" xfId="24122" xr:uid="{621994DB-DC37-4A90-AD67-9DAE699430C5}"/>
    <cellStyle name="SAPBEXaggItem 5 3 2 8 2" xfId="24123" xr:uid="{4881A89A-006B-4513-8200-62B10E747271}"/>
    <cellStyle name="SAPBEXaggItem 5 3 2 9" xfId="24124" xr:uid="{A04E22FB-2300-4B34-932D-5452841A5E1D}"/>
    <cellStyle name="SAPBEXaggItem 5 3 2 9 2" xfId="24125" xr:uid="{4FED2923-536C-4AD9-858B-0EC20DBE25E7}"/>
    <cellStyle name="SAPBEXaggItem 5 3 3" xfId="24126" xr:uid="{16FC5C08-9377-492F-AD5D-FC746DE0461A}"/>
    <cellStyle name="SAPBEXaggItem 5 3 3 2" xfId="24127" xr:uid="{F7A7309D-ED7D-4237-9CFC-CB1F1A30A2E1}"/>
    <cellStyle name="SAPBEXaggItem 5 3 4" xfId="24128" xr:uid="{4077A2DA-44B5-4388-9708-76DA730125E1}"/>
    <cellStyle name="SAPBEXaggItem 5 3 4 2" xfId="24129" xr:uid="{70790D76-A23B-4E11-9254-77097CE16BC9}"/>
    <cellStyle name="SAPBEXaggItem 5 3 5" xfId="24130" xr:uid="{E8E21811-C94C-456A-BFAA-5300E2E868C7}"/>
    <cellStyle name="SAPBEXaggItem 5 4" xfId="24131" xr:uid="{17F24077-39EF-4BF2-A8ED-6DCE271A3435}"/>
    <cellStyle name="SAPBEXaggItem 5 4 10" xfId="24132" xr:uid="{EB1FA60D-FBEE-40D7-B179-D2E1536B797F}"/>
    <cellStyle name="SAPBEXaggItem 5 4 2" xfId="24133" xr:uid="{88240342-5DB8-44D8-AEE3-BC43DBFDBBE6}"/>
    <cellStyle name="SAPBEXaggItem 5 4 2 2" xfId="24134" xr:uid="{B36381B0-80BD-407D-A7E1-BC0E865C584F}"/>
    <cellStyle name="SAPBEXaggItem 5 4 2 2 2" xfId="24135" xr:uid="{8751D563-FD86-480C-9409-C247B0EED8AF}"/>
    <cellStyle name="SAPBEXaggItem 5 4 2 3" xfId="24136" xr:uid="{01B77C83-B1DA-4B49-982B-194B86FA6B68}"/>
    <cellStyle name="SAPBEXaggItem 5 4 2 3 2" xfId="24137" xr:uid="{24FD48B4-FD1A-4925-810E-A4DD6190B26B}"/>
    <cellStyle name="SAPBEXaggItem 5 4 2 4" xfId="24138" xr:uid="{D1F8D626-0AA8-402D-AC3F-265C97AA0D5E}"/>
    <cellStyle name="SAPBEXaggItem 5 4 2 4 2" xfId="24139" xr:uid="{C77CF27F-6CF1-490A-9B07-0935B7302A85}"/>
    <cellStyle name="SAPBEXaggItem 5 4 2 5" xfId="24140" xr:uid="{7A71AAE1-2D70-4B19-8EF8-E634E3293DC8}"/>
    <cellStyle name="SAPBEXaggItem 5 4 2 5 2" xfId="24141" xr:uid="{D90F8D2E-1F34-40EA-961C-626C45E2D8B2}"/>
    <cellStyle name="SAPBEXaggItem 5 4 2 6" xfId="24142" xr:uid="{4B6A9189-EED0-4133-AC97-C6A7B8D3C34A}"/>
    <cellStyle name="SAPBEXaggItem 5 4 2 6 2" xfId="24143" xr:uid="{86CD415B-8B64-41A0-B1B7-29744EA4C0A0}"/>
    <cellStyle name="SAPBEXaggItem 5 4 2 7" xfId="24144" xr:uid="{B4BDB24D-0254-438E-B6B5-5C16DC6B7E15}"/>
    <cellStyle name="SAPBEXaggItem 5 4 3" xfId="24145" xr:uid="{3D009D4A-D993-4AD7-BDC8-90059BB70D8D}"/>
    <cellStyle name="SAPBEXaggItem 5 4 3 2" xfId="24146" xr:uid="{1B68B6C5-9D47-44A7-BB81-292E3B37C445}"/>
    <cellStyle name="SAPBEXaggItem 5 4 3 2 2" xfId="24147" xr:uid="{A40C5E39-54A8-49E3-BDCF-04EB9B519093}"/>
    <cellStyle name="SAPBEXaggItem 5 4 3 3" xfId="24148" xr:uid="{CC85ECF0-0CDA-485A-85A7-126CAF599D6F}"/>
    <cellStyle name="SAPBEXaggItem 5 4 3 3 2" xfId="24149" xr:uid="{033B1E73-37EB-4C4C-BE98-05436E952E42}"/>
    <cellStyle name="SAPBEXaggItem 5 4 3 4" xfId="24150" xr:uid="{202D2A2E-39C4-414D-ABF0-CFD3A719D9E1}"/>
    <cellStyle name="SAPBEXaggItem 5 4 3 4 2" xfId="24151" xr:uid="{2DE5DEC6-EEB7-4298-B38D-FDFF1FF111F2}"/>
    <cellStyle name="SAPBEXaggItem 5 4 3 5" xfId="24152" xr:uid="{FF88D3D9-57C4-4EB4-9548-BE0BCA128318}"/>
    <cellStyle name="SAPBEXaggItem 5 4 3 5 2" xfId="24153" xr:uid="{6D1ED9D1-9B23-4DB1-83C0-4909FDEC693B}"/>
    <cellStyle name="SAPBEXaggItem 5 4 3 6" xfId="24154" xr:uid="{BFF21B7F-D918-4DBE-9982-C7583786A1E5}"/>
    <cellStyle name="SAPBEXaggItem 5 4 3 6 2" xfId="24155" xr:uid="{1A1FB094-0BF9-4C76-90A3-08F8A7E65600}"/>
    <cellStyle name="SAPBEXaggItem 5 4 3 7" xfId="24156" xr:uid="{E6192867-73E4-4F50-8783-4047A6563348}"/>
    <cellStyle name="SAPBEXaggItem 5 4 4" xfId="24157" xr:uid="{1EDCB8BA-F3E3-4C77-9285-66F3DEBB2695}"/>
    <cellStyle name="SAPBEXaggItem 5 4 4 2" xfId="24158" xr:uid="{1CD22377-E0EE-4DAF-B43F-3BC85A2A243A}"/>
    <cellStyle name="SAPBEXaggItem 5 4 5" xfId="24159" xr:uid="{9054AF9B-F2A1-46C0-9BF8-FE5050746722}"/>
    <cellStyle name="SAPBEXaggItem 5 4 5 2" xfId="24160" xr:uid="{5B0B3941-C569-48D5-8960-393379F36A46}"/>
    <cellStyle name="SAPBEXaggItem 5 4 6" xfId="24161" xr:uid="{0024CEDF-901B-4812-A96B-1F45A75E7346}"/>
    <cellStyle name="SAPBEXaggItem 5 4 6 2" xfId="24162" xr:uid="{15518190-2F05-4447-8849-4537464697B3}"/>
    <cellStyle name="SAPBEXaggItem 5 4 7" xfId="24163" xr:uid="{2B5DC208-994D-4229-97F2-0868928955EA}"/>
    <cellStyle name="SAPBEXaggItem 5 4 7 2" xfId="24164" xr:uid="{8557D2A9-BAE5-45AF-8D04-047D0BF9165F}"/>
    <cellStyle name="SAPBEXaggItem 5 4 8" xfId="24165" xr:uid="{C17B742D-59ED-4105-A77A-8390FD5DDDAC}"/>
    <cellStyle name="SAPBEXaggItem 5 4 8 2" xfId="24166" xr:uid="{E2FE7B28-A70D-4D5E-9848-D1F20AB8C0F6}"/>
    <cellStyle name="SAPBEXaggItem 5 4 9" xfId="24167" xr:uid="{442E9058-472B-4B31-8014-42BE78D2BE9A}"/>
    <cellStyle name="SAPBEXaggItem 5 4 9 2" xfId="24168" xr:uid="{64389991-DD32-460D-96AD-03C56E691416}"/>
    <cellStyle name="SAPBEXaggItem 5 5" xfId="24169" xr:uid="{5D6BA938-1307-43A8-A465-21E0BD0A16BF}"/>
    <cellStyle name="SAPBEXaggItem 5 5 2" xfId="24170" xr:uid="{71FDC604-CC92-4C2F-ABED-B43BD1FEFC2E}"/>
    <cellStyle name="SAPBEXaggItem 5 6" xfId="24171" xr:uid="{525B810C-6165-45E5-ABA0-3EEA8059B743}"/>
    <cellStyle name="SAPBEXaggItem 5 6 2" xfId="24172" xr:uid="{B4F539AE-26B2-49FB-9229-374202D513EE}"/>
    <cellStyle name="SAPBEXaggItem 5 7" xfId="24173" xr:uid="{DEC2E599-C47F-4A01-961F-B0E1D2928668}"/>
    <cellStyle name="SAPBEXaggItem 5 8" xfId="24174" xr:uid="{01FA815E-342F-44FE-92F0-230C69EEC431}"/>
    <cellStyle name="SAPBEXaggItem 6" xfId="24175" xr:uid="{FB6ABEAC-4DF3-4209-A0F5-CC8B3DFBC038}"/>
    <cellStyle name="SAPBEXaggItem 6 10" xfId="24176" xr:uid="{22C4A124-C2F5-429A-91CA-B75E272E675D}"/>
    <cellStyle name="SAPBEXaggItem 6 2" xfId="24177" xr:uid="{174662F2-F3E3-4668-A675-7A6A768CEC9C}"/>
    <cellStyle name="SAPBEXaggItem 6 2 10" xfId="24178" xr:uid="{937E9F42-9376-414B-8ED5-A76AE9935781}"/>
    <cellStyle name="SAPBEXaggItem 6 2 2" xfId="24179" xr:uid="{1F888150-C404-4694-9D30-07B79D3286AD}"/>
    <cellStyle name="SAPBEXaggItem 6 2 2 2" xfId="24180" xr:uid="{4C727467-6F17-4076-940E-43E9AD95A036}"/>
    <cellStyle name="SAPBEXaggItem 6 2 2 2 2" xfId="24181" xr:uid="{A159519A-BC63-4D0F-8DA1-9220E4F5E1F7}"/>
    <cellStyle name="SAPBEXaggItem 6 2 2 3" xfId="24182" xr:uid="{ABCDBB1B-49D4-45DF-8EF6-8EED2092EA14}"/>
    <cellStyle name="SAPBEXaggItem 6 2 2 3 2" xfId="24183" xr:uid="{90DEC4BB-1176-4E91-8F4B-88ACA96583AF}"/>
    <cellStyle name="SAPBEXaggItem 6 2 2 4" xfId="24184" xr:uid="{DB30B571-2E28-4C2E-A44F-FEA82E5E550F}"/>
    <cellStyle name="SAPBEXaggItem 6 2 2 4 2" xfId="24185" xr:uid="{A48BDEB4-32F3-4D4F-A896-471761A331D1}"/>
    <cellStyle name="SAPBEXaggItem 6 2 2 5" xfId="24186" xr:uid="{7CC31A42-190E-444E-A075-4E882301CB5A}"/>
    <cellStyle name="SAPBEXaggItem 6 2 2 5 2" xfId="24187" xr:uid="{5999C2A5-C2A6-4F00-BDE2-FCBCBB91D9B5}"/>
    <cellStyle name="SAPBEXaggItem 6 2 2 6" xfId="24188" xr:uid="{B59726B1-5D25-48C1-8303-275BDECC49CF}"/>
    <cellStyle name="SAPBEXaggItem 6 2 2 6 2" xfId="24189" xr:uid="{14E9AF06-AA6C-435B-88B3-B0FCBA6A7115}"/>
    <cellStyle name="SAPBEXaggItem 6 2 2 7" xfId="24190" xr:uid="{8C808F5E-2D9F-4570-B7E0-A66243FBB40A}"/>
    <cellStyle name="SAPBEXaggItem 6 2 2 7 2" xfId="24191" xr:uid="{593EC455-D5F6-41F2-820B-C0112C8F41EE}"/>
    <cellStyle name="SAPBEXaggItem 6 2 2 8" xfId="24192" xr:uid="{1F9849AF-47EC-4B07-8603-9AD203EE03E6}"/>
    <cellStyle name="SAPBEXaggItem 6 2 3" xfId="24193" xr:uid="{69EA8A01-B4DF-4F7F-ABDA-7426EE5FC017}"/>
    <cellStyle name="SAPBEXaggItem 6 2 3 2" xfId="24194" xr:uid="{93A93584-C086-45D1-A4BD-75340CAFE6F2}"/>
    <cellStyle name="SAPBEXaggItem 6 2 4" xfId="24195" xr:uid="{12A52429-062E-4E32-BF6B-19C6AE7C28A6}"/>
    <cellStyle name="SAPBEXaggItem 6 2 4 2" xfId="24196" xr:uid="{7A156A76-D241-4AB3-895C-55A20BFADFE2}"/>
    <cellStyle name="SAPBEXaggItem 6 2 5" xfId="24197" xr:uid="{AA9841B6-30CD-48AA-B27F-947ED327C86D}"/>
    <cellStyle name="SAPBEXaggItem 6 2 5 2" xfId="24198" xr:uid="{736936C5-5528-433D-818A-69697602AD30}"/>
    <cellStyle name="SAPBEXaggItem 6 2 6" xfId="24199" xr:uid="{FEE0CC96-10D8-40A1-9D27-931913EAFC24}"/>
    <cellStyle name="SAPBEXaggItem 6 2 6 2" xfId="24200" xr:uid="{C657D784-BAB2-4729-974D-774906942C23}"/>
    <cellStyle name="SAPBEXaggItem 6 2 7" xfId="24201" xr:uid="{6809FF27-C4B0-498A-87A9-1D5E30B9EDA9}"/>
    <cellStyle name="SAPBEXaggItem 6 2 7 2" xfId="24202" xr:uid="{029C64A0-51AE-4E27-BA75-39D96362E54D}"/>
    <cellStyle name="SAPBEXaggItem 6 2 8" xfId="24203" xr:uid="{6F79DB9F-5E21-4B6C-AA9A-95CE5829E382}"/>
    <cellStyle name="SAPBEXaggItem 6 2 8 2" xfId="24204" xr:uid="{8C552390-62D7-4240-B100-B6F546982A73}"/>
    <cellStyle name="SAPBEXaggItem 6 2 9" xfId="24205" xr:uid="{B773B226-ECE7-4439-BA8D-E1CB6C5B06BB}"/>
    <cellStyle name="SAPBEXaggItem 6 3" xfId="24206" xr:uid="{35BC1F0D-A8A3-46B6-8BDC-B8E81C81DA73}"/>
    <cellStyle name="SAPBEXaggItem 6 3 2" xfId="24207" xr:uid="{97930C0B-751A-4D21-BA15-AA91763F91A1}"/>
    <cellStyle name="SAPBEXaggItem 6 3 2 2" xfId="24208" xr:uid="{CB842EE5-7B1D-464F-ADC7-37F5464322C6}"/>
    <cellStyle name="SAPBEXaggItem 6 3 3" xfId="24209" xr:uid="{AA4CB51C-E5F4-46C0-99DC-FCDAFC9329A9}"/>
    <cellStyle name="SAPBEXaggItem 6 3 3 2" xfId="24210" xr:uid="{C3AD4C65-B730-402C-9ED4-2EBB2BE804A9}"/>
    <cellStyle name="SAPBEXaggItem 6 3 4" xfId="24211" xr:uid="{9FB34D6D-790E-456F-A39C-9561F8701F17}"/>
    <cellStyle name="SAPBEXaggItem 6 3 4 2" xfId="24212" xr:uid="{3EE70F5D-A4DA-4B3D-8A99-EF1FC494D29E}"/>
    <cellStyle name="SAPBEXaggItem 6 3 5" xfId="24213" xr:uid="{9E50D820-FFF6-4C18-8E66-928D32490EC4}"/>
    <cellStyle name="SAPBEXaggItem 6 3 5 2" xfId="24214" xr:uid="{6DBB0FA1-8CB3-415A-8522-39545780C6AF}"/>
    <cellStyle name="SAPBEXaggItem 6 3 6" xfId="24215" xr:uid="{A04C0050-0A5C-4DD6-BBCA-92740A8D575A}"/>
    <cellStyle name="SAPBEXaggItem 6 3 6 2" xfId="24216" xr:uid="{E4737046-B441-4015-B376-2C568CCA4888}"/>
    <cellStyle name="SAPBEXaggItem 6 3 7" xfId="24217" xr:uid="{62C8E71F-F76D-4376-A66C-DE5FF80FEAD3}"/>
    <cellStyle name="SAPBEXaggItem 6 3 7 2" xfId="24218" xr:uid="{7B1344F8-B999-4A57-A1CC-419D2A3546E8}"/>
    <cellStyle name="SAPBEXaggItem 6 3 8" xfId="24219" xr:uid="{D958C971-3EFA-476D-996E-475B4220DC4C}"/>
    <cellStyle name="SAPBEXaggItem 6 3 9" xfId="24220" xr:uid="{9E0440ED-DC89-4456-A82F-0669F00162A7}"/>
    <cellStyle name="SAPBEXaggItem 6 4" xfId="24221" xr:uid="{B9CB13B3-8581-486D-8051-04FFE3010006}"/>
    <cellStyle name="SAPBEXaggItem 6 4 2" xfId="24222" xr:uid="{8AA27A85-4AE2-411F-BCA2-9BE6F0DD1141}"/>
    <cellStyle name="SAPBEXaggItem 6 5" xfId="24223" xr:uid="{7D700DF5-BA23-408B-BFB7-1EB502F08E33}"/>
    <cellStyle name="SAPBEXaggItem 6 5 2" xfId="24224" xr:uid="{B9F9FFD9-DB91-47C7-BA1F-A60638EE99B1}"/>
    <cellStyle name="SAPBEXaggItem 6 6" xfId="24225" xr:uid="{3C4C5DE6-E118-4488-BDC0-C501D8248BFA}"/>
    <cellStyle name="SAPBEXaggItem 6 6 2" xfId="24226" xr:uid="{D3FFBE81-BF45-485A-8CC0-FFC40C4C5A15}"/>
    <cellStyle name="SAPBEXaggItem 6 7" xfId="24227" xr:uid="{80192A1C-9A3E-45DA-AFC9-37E8D38D2D87}"/>
    <cellStyle name="SAPBEXaggItem 6 7 2" xfId="24228" xr:uid="{EC984F02-4BCF-4672-B3EB-E00F19DC6263}"/>
    <cellStyle name="SAPBEXaggItem 6 8" xfId="24229" xr:uid="{61E3956B-2927-4F13-A708-1ADC39728C65}"/>
    <cellStyle name="SAPBEXaggItem 6 8 2" xfId="24230" xr:uid="{A4D1AC57-B85C-431E-AEDF-F0232A704E4B}"/>
    <cellStyle name="SAPBEXaggItem 6 9" xfId="24231" xr:uid="{923A1A2D-2674-45FD-8901-89B88AF8CC53}"/>
    <cellStyle name="SAPBEXaggItem 7" xfId="24232" xr:uid="{DD8BEA21-D199-4089-BF72-54E094B400DE}"/>
    <cellStyle name="SAPBEXaggItem 8" xfId="24233" xr:uid="{8246FF85-16B5-42EC-85B7-DBD1CEB28C2C}"/>
    <cellStyle name="SAPBEXaggItemX" xfId="24234" xr:uid="{2F1837A5-D31E-421D-8766-91526920BA88}"/>
    <cellStyle name="SAPBEXaggItemX 2" xfId="24235" xr:uid="{60D6AF75-4187-4F51-916E-939B06C3E081}"/>
    <cellStyle name="SAPBEXaggItemX 2 2" xfId="24236" xr:uid="{FF38BA22-24A9-444F-8042-67C8DABD5093}"/>
    <cellStyle name="SAPBEXaggItemX 2 2 2" xfId="24237" xr:uid="{327B01B1-4ADD-4E33-B16D-BEC1AAF6EA2B}"/>
    <cellStyle name="SAPBEXaggItemX 2 2 2 10" xfId="24238" xr:uid="{5A44A4A7-0FF1-4B33-9F64-C805E4E923F4}"/>
    <cellStyle name="SAPBEXaggItemX 2 2 2 2" xfId="24239" xr:uid="{EF0F36F5-1C5B-4A8C-A798-FCCE3C1C003E}"/>
    <cellStyle name="SAPBEXaggItemX 2 2 2 2 10" xfId="24240" xr:uid="{AA084CE5-F339-47F4-B866-799501A88D59}"/>
    <cellStyle name="SAPBEXaggItemX 2 2 2 2 2" xfId="24241" xr:uid="{E108060E-D88E-426F-947F-96BB10C290EC}"/>
    <cellStyle name="SAPBEXaggItemX 2 2 2 2 2 2" xfId="24242" xr:uid="{BF68E550-674E-4186-8098-FBB7F67124DA}"/>
    <cellStyle name="SAPBEXaggItemX 2 2 2 2 2 2 2" xfId="24243" xr:uid="{DB1F2063-406C-464A-AFB9-8C089275C01C}"/>
    <cellStyle name="SAPBEXaggItemX 2 2 2 2 2 3" xfId="24244" xr:uid="{51154D5C-9B9B-41F4-8C96-822227FCDD7D}"/>
    <cellStyle name="SAPBEXaggItemX 2 2 2 2 2 3 2" xfId="24245" xr:uid="{107DE875-E1E7-4177-8CCB-F5F0FD51FFA8}"/>
    <cellStyle name="SAPBEXaggItemX 2 2 2 2 2 4" xfId="24246" xr:uid="{9AF7ECE2-601F-4CF0-B75F-87BF6A29F42F}"/>
    <cellStyle name="SAPBEXaggItemX 2 2 2 2 2 4 2" xfId="24247" xr:uid="{FCF21031-FF70-4438-AE9A-8F0E45893E04}"/>
    <cellStyle name="SAPBEXaggItemX 2 2 2 2 2 5" xfId="24248" xr:uid="{C7DC7F44-D47A-4A97-969E-59C45F199AE8}"/>
    <cellStyle name="SAPBEXaggItemX 2 2 2 2 2 5 2" xfId="24249" xr:uid="{7911ECD0-7554-415F-BA78-E18DDD117566}"/>
    <cellStyle name="SAPBEXaggItemX 2 2 2 2 2 6" xfId="24250" xr:uid="{5B3784EF-5D04-4A47-8179-31CC35D7F1E5}"/>
    <cellStyle name="SAPBEXaggItemX 2 2 2 2 2 6 2" xfId="24251" xr:uid="{2B931EA0-C131-4346-8156-0CF6589873FC}"/>
    <cellStyle name="SAPBEXaggItemX 2 2 2 2 2 7" xfId="24252" xr:uid="{8EB053FA-38BC-4E17-A34E-93D158D22CFA}"/>
    <cellStyle name="SAPBEXaggItemX 2 2 2 2 2 7 2" xfId="24253" xr:uid="{3A894815-E46E-437E-9301-57B0BFBAAFFE}"/>
    <cellStyle name="SAPBEXaggItemX 2 2 2 2 2 8" xfId="24254" xr:uid="{7A50734D-795B-4437-9ED1-ECDC3FA7F838}"/>
    <cellStyle name="SAPBEXaggItemX 2 2 2 2 3" xfId="24255" xr:uid="{1A876856-56B2-45C7-A846-70B4836E8C90}"/>
    <cellStyle name="SAPBEXaggItemX 2 2 2 2 3 2" xfId="24256" xr:uid="{9E6897BB-BB1B-432B-940A-60FCC814C342}"/>
    <cellStyle name="SAPBEXaggItemX 2 2 2 2 4" xfId="24257" xr:uid="{9CE9232A-3C50-4E53-A795-273185CFDBF1}"/>
    <cellStyle name="SAPBEXaggItemX 2 2 2 2 4 2" xfId="24258" xr:uid="{6D19E7C4-01A0-44AD-A4A3-122BA4425754}"/>
    <cellStyle name="SAPBEXaggItemX 2 2 2 2 5" xfId="24259" xr:uid="{62E915FD-CC0A-4184-8CA0-A30D96A58CD5}"/>
    <cellStyle name="SAPBEXaggItemX 2 2 2 2 5 2" xfId="24260" xr:uid="{57FB4374-9F2A-4346-BC09-A44486A0604C}"/>
    <cellStyle name="SAPBEXaggItemX 2 2 2 2 6" xfId="24261" xr:uid="{3B9C44A9-EF1E-4270-ABE7-DD566784DDA0}"/>
    <cellStyle name="SAPBEXaggItemX 2 2 2 2 6 2" xfId="24262" xr:uid="{61A57B92-9202-40B8-B430-FDD937E52C99}"/>
    <cellStyle name="SAPBEXaggItemX 2 2 2 2 7" xfId="24263" xr:uid="{B7750AE1-B408-4808-A5F4-A5941E48F8DD}"/>
    <cellStyle name="SAPBEXaggItemX 2 2 2 2 7 2" xfId="24264" xr:uid="{E2B4A986-A138-43F5-8182-44D7C48E2902}"/>
    <cellStyle name="SAPBEXaggItemX 2 2 2 2 8" xfId="24265" xr:uid="{D94E5030-483D-40EA-9CC8-8DF6472EFF79}"/>
    <cellStyle name="SAPBEXaggItemX 2 2 2 2 8 2" xfId="24266" xr:uid="{0BA664FA-969A-4097-BA7A-AB75155897CF}"/>
    <cellStyle name="SAPBEXaggItemX 2 2 2 2 9" xfId="24267" xr:uid="{FB35A4EC-A3ED-4F2A-AF3F-48F520CA24F7}"/>
    <cellStyle name="SAPBEXaggItemX 2 2 2 3" xfId="24268" xr:uid="{DF1F1EDC-01D4-4913-B719-684EFE5B0265}"/>
    <cellStyle name="SAPBEXaggItemX 2 2 2 3 2" xfId="24269" xr:uid="{8E6529CB-20B0-4A7C-894D-4053884BFE98}"/>
    <cellStyle name="SAPBEXaggItemX 2 2 2 3 2 2" xfId="24270" xr:uid="{A1BC96FF-5E96-43D6-B9F2-99373BE26569}"/>
    <cellStyle name="SAPBEXaggItemX 2 2 2 3 3" xfId="24271" xr:uid="{71AD1C99-EA21-437E-80E9-99AA747553D9}"/>
    <cellStyle name="SAPBEXaggItemX 2 2 2 3 3 2" xfId="24272" xr:uid="{2AC36D54-2234-4177-80FC-5F83040578CE}"/>
    <cellStyle name="SAPBEXaggItemX 2 2 2 3 4" xfId="24273" xr:uid="{C666D509-C2F6-48E8-A1B6-C3758B558E92}"/>
    <cellStyle name="SAPBEXaggItemX 2 2 2 3 4 2" xfId="24274" xr:uid="{96232E1D-C9E3-44FF-8410-21094702F1B0}"/>
    <cellStyle name="SAPBEXaggItemX 2 2 2 3 5" xfId="24275" xr:uid="{53DC7590-5F45-40F5-99B4-9A8D76F18933}"/>
    <cellStyle name="SAPBEXaggItemX 2 2 2 3 5 2" xfId="24276" xr:uid="{53564289-8346-4C1D-8761-C095FF5CFC3E}"/>
    <cellStyle name="SAPBEXaggItemX 2 2 2 3 6" xfId="24277" xr:uid="{1ABF05BC-48D2-4385-9F32-5500C8DF3BC6}"/>
    <cellStyle name="SAPBEXaggItemX 2 2 2 3 6 2" xfId="24278" xr:uid="{6B6B8B4A-61E6-4A4E-BC87-4D9C0359A001}"/>
    <cellStyle name="SAPBEXaggItemX 2 2 2 3 7" xfId="24279" xr:uid="{7C39ED51-0A54-405E-94E5-EDB3E8CF9649}"/>
    <cellStyle name="SAPBEXaggItemX 2 2 2 3 7 2" xfId="24280" xr:uid="{26963385-9614-43CB-B3FC-25974467E8AE}"/>
    <cellStyle name="SAPBEXaggItemX 2 2 2 3 8" xfId="24281" xr:uid="{F5435755-2836-4FB7-A13F-0526C24932E5}"/>
    <cellStyle name="SAPBEXaggItemX 2 2 2 3 9" xfId="24282" xr:uid="{98EC2B05-4F37-4377-8983-A0E67B500A62}"/>
    <cellStyle name="SAPBEXaggItemX 2 2 2 4" xfId="24283" xr:uid="{ACD33C55-E685-4E14-876B-0661766E432C}"/>
    <cellStyle name="SAPBEXaggItemX 2 2 2 4 2" xfId="24284" xr:uid="{B7FF66AA-D36E-490D-A9E9-53D931862DDE}"/>
    <cellStyle name="SAPBEXaggItemX 2 2 2 5" xfId="24285" xr:uid="{658CEDFE-C98A-4602-B4F4-A493BC0F3308}"/>
    <cellStyle name="SAPBEXaggItemX 2 2 2 5 2" xfId="24286" xr:uid="{EF85E979-639F-4EBD-911B-BDDD74956C4E}"/>
    <cellStyle name="SAPBEXaggItemX 2 2 2 6" xfId="24287" xr:uid="{F4592338-6813-4A74-966C-0EB3674873E5}"/>
    <cellStyle name="SAPBEXaggItemX 2 2 2 6 2" xfId="24288" xr:uid="{8DD9E9C0-AC38-46DF-B50A-5B4C8C744A6F}"/>
    <cellStyle name="SAPBEXaggItemX 2 2 2 7" xfId="24289" xr:uid="{D60D99D1-4D82-4C15-B9AA-83CEE82BACEA}"/>
    <cellStyle name="SAPBEXaggItemX 2 2 2 7 2" xfId="24290" xr:uid="{7B3992E9-F4A1-4C12-A979-614D78AD78AB}"/>
    <cellStyle name="SAPBEXaggItemX 2 2 2 8" xfId="24291" xr:uid="{FB4DC439-4904-4666-8D4A-BB0BBB6A2BD6}"/>
    <cellStyle name="SAPBEXaggItemX 2 2 2 8 2" xfId="24292" xr:uid="{7B93FA83-47AD-4AD3-99C1-C1C63AC5BD75}"/>
    <cellStyle name="SAPBEXaggItemX 2 2 2 9" xfId="24293" xr:uid="{447C955E-40FF-46A4-B770-C5ED59482477}"/>
    <cellStyle name="SAPBEXaggItemX 2 2 3" xfId="24294" xr:uid="{235E497E-0651-4A33-BF37-2C16C3FED3CB}"/>
    <cellStyle name="SAPBEXaggItemX 2 2 3 2" xfId="24295" xr:uid="{4B02AF00-C9E0-4A41-9D68-4342308DF643}"/>
    <cellStyle name="SAPBEXaggItemX 2 2 3 2 10" xfId="24296" xr:uid="{C433C923-465E-4B21-A26A-B97EF5102C2B}"/>
    <cellStyle name="SAPBEXaggItemX 2 2 3 2 2" xfId="24297" xr:uid="{A455F7AC-51A9-432A-AC9D-C9A0CF50461F}"/>
    <cellStyle name="SAPBEXaggItemX 2 2 3 2 2 2" xfId="24298" xr:uid="{243172A7-DB98-4644-8507-7D40F213FD82}"/>
    <cellStyle name="SAPBEXaggItemX 2 2 3 2 2 2 2" xfId="24299" xr:uid="{AD0EE1AE-D646-418B-9345-97DA10EA0C6F}"/>
    <cellStyle name="SAPBEXaggItemX 2 2 3 2 2 3" xfId="24300" xr:uid="{E84C5079-2E37-42D2-8ED1-7F4CEFB8C640}"/>
    <cellStyle name="SAPBEXaggItemX 2 2 3 2 2 3 2" xfId="24301" xr:uid="{3BFB594C-8CBF-4429-A8A3-6A822DC1B48D}"/>
    <cellStyle name="SAPBEXaggItemX 2 2 3 2 2 4" xfId="24302" xr:uid="{8A48D42D-463C-4BED-91A0-E41AE8AA5A68}"/>
    <cellStyle name="SAPBEXaggItemX 2 2 3 2 2 4 2" xfId="24303" xr:uid="{972F733B-C008-40AD-818F-8CF8506BB2D6}"/>
    <cellStyle name="SAPBEXaggItemX 2 2 3 2 2 5" xfId="24304" xr:uid="{CF48DEBF-7A4F-4BB8-A171-E49E2AF1BD8A}"/>
    <cellStyle name="SAPBEXaggItemX 2 2 3 2 2 5 2" xfId="24305" xr:uid="{93FFD8F4-F4A2-4109-B3A0-574629C2B0B8}"/>
    <cellStyle name="SAPBEXaggItemX 2 2 3 2 2 6" xfId="24306" xr:uid="{58AE3868-1FE7-44A7-999D-3247FBD1777D}"/>
    <cellStyle name="SAPBEXaggItemX 2 2 3 2 2 6 2" xfId="24307" xr:uid="{3350462E-F7D5-4677-BFAF-00DF84DA835A}"/>
    <cellStyle name="SAPBEXaggItemX 2 2 3 2 2 7" xfId="24308" xr:uid="{AA962CB4-ABE4-44A4-9525-F9C61C116A28}"/>
    <cellStyle name="SAPBEXaggItemX 2 2 3 2 3" xfId="24309" xr:uid="{F6727D85-8FEB-47EF-8646-248B80C99F61}"/>
    <cellStyle name="SAPBEXaggItemX 2 2 3 2 3 2" xfId="24310" xr:uid="{FB1302D4-7A80-4E46-B516-2EA9375CA774}"/>
    <cellStyle name="SAPBEXaggItemX 2 2 3 2 3 2 2" xfId="24311" xr:uid="{71041FB2-26F3-4CCF-9AC3-896D1DD20727}"/>
    <cellStyle name="SAPBEXaggItemX 2 2 3 2 3 3" xfId="24312" xr:uid="{CDC176DA-84B0-45B9-B431-D815819F46FD}"/>
    <cellStyle name="SAPBEXaggItemX 2 2 3 2 3 3 2" xfId="24313" xr:uid="{4F36AB0B-E15E-402B-9578-6B65F305B7A8}"/>
    <cellStyle name="SAPBEXaggItemX 2 2 3 2 3 4" xfId="24314" xr:uid="{E853AFC1-BD7D-4626-A058-2C4D7F1056F3}"/>
    <cellStyle name="SAPBEXaggItemX 2 2 3 2 3 4 2" xfId="24315" xr:uid="{8D3EC7D6-F95A-4AD6-959A-86B887CA5D4C}"/>
    <cellStyle name="SAPBEXaggItemX 2 2 3 2 3 5" xfId="24316" xr:uid="{47C94ADF-4DD6-453A-A465-24252B3C92C0}"/>
    <cellStyle name="SAPBEXaggItemX 2 2 3 2 3 5 2" xfId="24317" xr:uid="{810BAE59-4543-4C61-9EB4-D52E808E2E71}"/>
    <cellStyle name="SAPBEXaggItemX 2 2 3 2 3 6" xfId="24318" xr:uid="{3E4A4862-DDEE-4267-8255-AF246E32C856}"/>
    <cellStyle name="SAPBEXaggItemX 2 2 3 2 3 6 2" xfId="24319" xr:uid="{AA7D3C54-12AB-4168-9C86-773C75B06C5E}"/>
    <cellStyle name="SAPBEXaggItemX 2 2 3 2 3 7" xfId="24320" xr:uid="{DFDD368D-F506-4015-9E60-6D86438B4815}"/>
    <cellStyle name="SAPBEXaggItemX 2 2 3 2 4" xfId="24321" xr:uid="{CD5065D9-EC52-4657-B8B9-1B99DE7ADEE1}"/>
    <cellStyle name="SAPBEXaggItemX 2 2 3 2 4 2" xfId="24322" xr:uid="{976FEAFB-0F31-4203-BFE6-AE1327FFB599}"/>
    <cellStyle name="SAPBEXaggItemX 2 2 3 2 5" xfId="24323" xr:uid="{5E255F9F-C617-4F72-AA16-A5760A2D0415}"/>
    <cellStyle name="SAPBEXaggItemX 2 2 3 2 5 2" xfId="24324" xr:uid="{9B766CFE-51BB-4B90-BC10-9C633291CF01}"/>
    <cellStyle name="SAPBEXaggItemX 2 2 3 2 6" xfId="24325" xr:uid="{0586F58A-AC19-49F7-A1CA-2ADD3F7C71AA}"/>
    <cellStyle name="SAPBEXaggItemX 2 2 3 2 6 2" xfId="24326" xr:uid="{1AE3635C-E30F-4C24-91C7-7D8C215EE63B}"/>
    <cellStyle name="SAPBEXaggItemX 2 2 3 2 7" xfId="24327" xr:uid="{281577B2-CDCC-4760-B05B-2F7264CB7A34}"/>
    <cellStyle name="SAPBEXaggItemX 2 2 3 2 7 2" xfId="24328" xr:uid="{87892237-CFCD-404C-8B21-A2F8C7B3B670}"/>
    <cellStyle name="SAPBEXaggItemX 2 2 3 2 8" xfId="24329" xr:uid="{68AD4D34-2792-4A55-AE10-C67BD39B43A7}"/>
    <cellStyle name="SAPBEXaggItemX 2 2 3 2 8 2" xfId="24330" xr:uid="{977A5159-2B18-41E4-BEAB-4CDA58721E0B}"/>
    <cellStyle name="SAPBEXaggItemX 2 2 3 2 9" xfId="24331" xr:uid="{0D53129A-FCCE-4092-9DB8-CCC741ED7ADE}"/>
    <cellStyle name="SAPBEXaggItemX 2 2 3 2 9 2" xfId="24332" xr:uid="{A63E5EC1-545E-4608-BF86-955D620384D6}"/>
    <cellStyle name="SAPBEXaggItemX 2 2 3 3" xfId="24333" xr:uid="{E5381E44-8A1F-42D1-AE3D-BD495A016A9F}"/>
    <cellStyle name="SAPBEXaggItemX 2 2 3 3 2" xfId="24334" xr:uid="{06846C3E-AF85-4B8A-989D-C35749D11E8F}"/>
    <cellStyle name="SAPBEXaggItemX 2 2 3 4" xfId="24335" xr:uid="{0F5FB893-E275-4D24-BA26-B5701196EBEE}"/>
    <cellStyle name="SAPBEXaggItemX 2 2 3 4 2" xfId="24336" xr:uid="{36A2591D-D3E3-4335-A43C-C0F1C1F6F271}"/>
    <cellStyle name="SAPBEXaggItemX 2 2 3 5" xfId="24337" xr:uid="{8866299D-65AE-41CD-A6CB-ED4DC8DB62F6}"/>
    <cellStyle name="SAPBEXaggItemX 2 2 4" xfId="24338" xr:uid="{49548A22-AB86-43D9-A24F-FB80DE54C520}"/>
    <cellStyle name="SAPBEXaggItemX 2 2 4 10" xfId="24339" xr:uid="{C661B2AB-ACD8-4909-90E5-88F6F559B92A}"/>
    <cellStyle name="SAPBEXaggItemX 2 2 4 2" xfId="24340" xr:uid="{B5A23F5E-788F-4638-8323-01BA86E9F531}"/>
    <cellStyle name="SAPBEXaggItemX 2 2 4 2 2" xfId="24341" xr:uid="{4A8D94F3-5BCF-4900-B4D2-D3C0B3EB8721}"/>
    <cellStyle name="SAPBEXaggItemX 2 2 4 2 2 2" xfId="24342" xr:uid="{9CFEB8A9-F9BB-43AE-B25B-E442A3F2117B}"/>
    <cellStyle name="SAPBEXaggItemX 2 2 4 2 3" xfId="24343" xr:uid="{AA8CBFAE-CCBD-4066-AE98-1F8D1191604D}"/>
    <cellStyle name="SAPBEXaggItemX 2 2 4 2 3 2" xfId="24344" xr:uid="{64BE4A89-B647-4B8C-BDD1-22ED841559FD}"/>
    <cellStyle name="SAPBEXaggItemX 2 2 4 2 4" xfId="24345" xr:uid="{09FA8D6E-C76A-4C28-8552-1ADF09AFF246}"/>
    <cellStyle name="SAPBEXaggItemX 2 2 4 2 4 2" xfId="24346" xr:uid="{5C6AB3F0-D872-40D3-A9D5-735E2B29FBB2}"/>
    <cellStyle name="SAPBEXaggItemX 2 2 4 2 5" xfId="24347" xr:uid="{ACC29670-8BB2-44D0-85C6-4AB90283472E}"/>
    <cellStyle name="SAPBEXaggItemX 2 2 4 2 5 2" xfId="24348" xr:uid="{7136D4E3-D473-402A-A69D-3E1D9AE6425B}"/>
    <cellStyle name="SAPBEXaggItemX 2 2 4 2 6" xfId="24349" xr:uid="{FFCB48AA-090D-4714-9EAE-B49552BCA8D2}"/>
    <cellStyle name="SAPBEXaggItemX 2 2 4 2 6 2" xfId="24350" xr:uid="{152535E9-0C76-4333-9B70-D90C9A63743C}"/>
    <cellStyle name="SAPBEXaggItemX 2 2 4 2 7" xfId="24351" xr:uid="{8B02E987-AED3-4595-ADD6-CA3671E57A29}"/>
    <cellStyle name="SAPBEXaggItemX 2 2 4 3" xfId="24352" xr:uid="{6EC31E29-BE8E-4A14-9081-43E6C973FEF7}"/>
    <cellStyle name="SAPBEXaggItemX 2 2 4 3 2" xfId="24353" xr:uid="{8925C5E2-690A-480F-995E-E536D987898F}"/>
    <cellStyle name="SAPBEXaggItemX 2 2 4 3 2 2" xfId="24354" xr:uid="{8B90C77D-5746-453D-9749-2D6782F36FAE}"/>
    <cellStyle name="SAPBEXaggItemX 2 2 4 3 3" xfId="24355" xr:uid="{C83DB766-2D0D-416A-904E-3E836E474C44}"/>
    <cellStyle name="SAPBEXaggItemX 2 2 4 3 3 2" xfId="24356" xr:uid="{48083774-50AE-409A-8D70-A892B9713357}"/>
    <cellStyle name="SAPBEXaggItemX 2 2 4 3 4" xfId="24357" xr:uid="{4C7EB915-DA74-41FE-BC19-28F6CCD53E83}"/>
    <cellStyle name="SAPBEXaggItemX 2 2 4 3 4 2" xfId="24358" xr:uid="{344E10D0-894E-4210-A887-A6E996501AB6}"/>
    <cellStyle name="SAPBEXaggItemX 2 2 4 3 5" xfId="24359" xr:uid="{BD206A58-D9EA-4E2E-8DAA-2C0DB0DA21B0}"/>
    <cellStyle name="SAPBEXaggItemX 2 2 4 3 5 2" xfId="24360" xr:uid="{3D2AFF2E-CACF-4DD3-BCEC-0BAD72170F7A}"/>
    <cellStyle name="SAPBEXaggItemX 2 2 4 3 6" xfId="24361" xr:uid="{5EE41FEB-7C8E-41D2-BF2D-5DB6F10006BE}"/>
    <cellStyle name="SAPBEXaggItemX 2 2 4 3 6 2" xfId="24362" xr:uid="{EFBAAF3F-35C3-41B1-9703-9636B4DF8EAF}"/>
    <cellStyle name="SAPBEXaggItemX 2 2 4 3 7" xfId="24363" xr:uid="{3C08FDC6-3F9C-4B31-8902-CEDA1EBF3D16}"/>
    <cellStyle name="SAPBEXaggItemX 2 2 4 4" xfId="24364" xr:uid="{1583C598-718C-4BC6-B379-C6759AC121C7}"/>
    <cellStyle name="SAPBEXaggItemX 2 2 4 4 2" xfId="24365" xr:uid="{B414EFFE-90B8-4382-BCBE-08FCFF1AB665}"/>
    <cellStyle name="SAPBEXaggItemX 2 2 4 5" xfId="24366" xr:uid="{D31893D4-2034-4CE0-909A-8ABFF5789AFA}"/>
    <cellStyle name="SAPBEXaggItemX 2 2 4 5 2" xfId="24367" xr:uid="{FCE294F7-E159-4BF3-B9F3-497E138DFD0E}"/>
    <cellStyle name="SAPBEXaggItemX 2 2 4 6" xfId="24368" xr:uid="{1FDC49AB-F1ED-4483-B6FA-A66F36A2F809}"/>
    <cellStyle name="SAPBEXaggItemX 2 2 4 6 2" xfId="24369" xr:uid="{5348C861-2806-4167-B30D-E4B23A357408}"/>
    <cellStyle name="SAPBEXaggItemX 2 2 4 7" xfId="24370" xr:uid="{EDE3F824-27B9-414E-9F8B-2877FAEC35F4}"/>
    <cellStyle name="SAPBEXaggItemX 2 2 4 7 2" xfId="24371" xr:uid="{818A8A2C-1B13-4CD0-AB81-044EE1651F8A}"/>
    <cellStyle name="SAPBEXaggItemX 2 2 4 8" xfId="24372" xr:uid="{6725C9C1-00D4-4707-8C4E-6298B84DC14C}"/>
    <cellStyle name="SAPBEXaggItemX 2 2 4 8 2" xfId="24373" xr:uid="{5E516F4F-E0BE-420E-A6D6-823182035FC7}"/>
    <cellStyle name="SAPBEXaggItemX 2 2 4 9" xfId="24374" xr:uid="{EE1CA2EB-B63F-4D6A-B505-8737FD4EC7C1}"/>
    <cellStyle name="SAPBEXaggItemX 2 2 4 9 2" xfId="24375" xr:uid="{076EFC76-8E1B-4F2D-848D-94EF1FB0C356}"/>
    <cellStyle name="SAPBEXaggItemX 2 2 5" xfId="24376" xr:uid="{A9D4E434-134C-46B3-958C-7BECCE08BCAA}"/>
    <cellStyle name="SAPBEXaggItemX 2 2 5 2" xfId="24377" xr:uid="{8A8233D9-400C-4094-8B54-DC7BFA28C0A2}"/>
    <cellStyle name="SAPBEXaggItemX 2 2 6" xfId="24378" xr:uid="{AB6EC8A2-A3AB-449A-BEA2-986E02AFFE82}"/>
    <cellStyle name="SAPBEXaggItemX 2 2 6 2" xfId="24379" xr:uid="{0D2AD420-A4FE-4A31-B43B-0146EBD6B8ED}"/>
    <cellStyle name="SAPBEXaggItemX 2 2 7" xfId="24380" xr:uid="{F242DB0C-C1FC-4F8E-AE20-FDE2C11FD86D}"/>
    <cellStyle name="SAPBEXaggItemX 2 2 8" xfId="24381" xr:uid="{189371FC-0F1A-443A-A772-5B5F82A729A9}"/>
    <cellStyle name="SAPBEXaggItemX 2 3" xfId="24382" xr:uid="{8F8D250E-A024-494D-9EFC-77443D6563D1}"/>
    <cellStyle name="SAPBEXaggItemX 2 3 2" xfId="24383" xr:uid="{E697C0EB-E9B1-4A37-B6C3-AD375E6DEDD8}"/>
    <cellStyle name="SAPBEXaggItemX 2 3 2 10" xfId="24384" xr:uid="{5FF9FD70-7E0C-4353-A104-5889E7EB16F1}"/>
    <cellStyle name="SAPBEXaggItemX 2 3 2 2" xfId="24385" xr:uid="{31ABD283-AE3B-44CA-93C6-E9E8EF82F6B6}"/>
    <cellStyle name="SAPBEXaggItemX 2 3 2 2 10" xfId="24386" xr:uid="{5EE9DBDC-6260-4249-AF71-4184CA03D5DC}"/>
    <cellStyle name="SAPBEXaggItemX 2 3 2 2 2" xfId="24387" xr:uid="{2F6BA89B-FF98-43D2-A6B6-5C75E9E13423}"/>
    <cellStyle name="SAPBEXaggItemX 2 3 2 2 2 2" xfId="24388" xr:uid="{3A3C6174-C8B5-49A5-B05E-0A3C73BA9645}"/>
    <cellStyle name="SAPBEXaggItemX 2 3 2 2 2 2 2" xfId="24389" xr:uid="{0087080E-FA3A-40EE-824A-F7FF4545C429}"/>
    <cellStyle name="SAPBEXaggItemX 2 3 2 2 2 3" xfId="24390" xr:uid="{D17CD03A-D811-4A72-8CC6-1FE7B654CE1F}"/>
    <cellStyle name="SAPBEXaggItemX 2 3 2 2 2 3 2" xfId="24391" xr:uid="{DFB9178A-7EEA-4B67-99D5-5B11DEC805BA}"/>
    <cellStyle name="SAPBEXaggItemX 2 3 2 2 2 4" xfId="24392" xr:uid="{C5D2771B-29BC-42FA-BA83-7A74AA274FF9}"/>
    <cellStyle name="SAPBEXaggItemX 2 3 2 2 2 4 2" xfId="24393" xr:uid="{DA43E3F6-B4CB-43C1-A006-EA0797B7E82C}"/>
    <cellStyle name="SAPBEXaggItemX 2 3 2 2 2 5" xfId="24394" xr:uid="{6569269E-3C7D-4186-90D4-79C555672EFE}"/>
    <cellStyle name="SAPBEXaggItemX 2 3 2 2 2 5 2" xfId="24395" xr:uid="{3D175858-2EEC-465E-AEE5-9D62D4C35B76}"/>
    <cellStyle name="SAPBEXaggItemX 2 3 2 2 2 6" xfId="24396" xr:uid="{94BFD85E-600B-45F0-A5BF-DC36C7B01F55}"/>
    <cellStyle name="SAPBEXaggItemX 2 3 2 2 2 6 2" xfId="24397" xr:uid="{18362064-A23A-40B6-9725-D47FE59D0B45}"/>
    <cellStyle name="SAPBEXaggItemX 2 3 2 2 2 7" xfId="24398" xr:uid="{09C3CFEE-93E1-44D5-A7AB-0105206AF5F8}"/>
    <cellStyle name="SAPBEXaggItemX 2 3 2 2 2 7 2" xfId="24399" xr:uid="{376D9DC0-519D-4A4C-9AA1-D293B1814A84}"/>
    <cellStyle name="SAPBEXaggItemX 2 3 2 2 2 8" xfId="24400" xr:uid="{4F6BA1CA-9531-42B3-90D8-276994E54B50}"/>
    <cellStyle name="SAPBEXaggItemX 2 3 2 2 3" xfId="24401" xr:uid="{F4DC776B-08BC-4149-882F-05B43D202D03}"/>
    <cellStyle name="SAPBEXaggItemX 2 3 2 2 3 2" xfId="24402" xr:uid="{E8B06174-ADB7-4F99-AED7-FF3247520724}"/>
    <cellStyle name="SAPBEXaggItemX 2 3 2 2 4" xfId="24403" xr:uid="{BDC58D8E-1AE0-4856-BE05-438060C1F416}"/>
    <cellStyle name="SAPBEXaggItemX 2 3 2 2 4 2" xfId="24404" xr:uid="{BDB53AA9-09FD-4EEA-81AF-BD2C62E23389}"/>
    <cellStyle name="SAPBEXaggItemX 2 3 2 2 5" xfId="24405" xr:uid="{EB7BD432-D012-4C97-82F1-04358A32696B}"/>
    <cellStyle name="SAPBEXaggItemX 2 3 2 2 5 2" xfId="24406" xr:uid="{5FE40754-E0D7-47F9-B706-DDD5B5669AEF}"/>
    <cellStyle name="SAPBEXaggItemX 2 3 2 2 6" xfId="24407" xr:uid="{74D6C941-FC89-4D2C-B60D-6DBC6383CBA8}"/>
    <cellStyle name="SAPBEXaggItemX 2 3 2 2 6 2" xfId="24408" xr:uid="{9C295724-3A11-4A3B-9BAD-6CA790BBBE0A}"/>
    <cellStyle name="SAPBEXaggItemX 2 3 2 2 7" xfId="24409" xr:uid="{027D26BF-01BE-441C-A80A-800A44EF053B}"/>
    <cellStyle name="SAPBEXaggItemX 2 3 2 2 7 2" xfId="24410" xr:uid="{D24EE59B-FEB2-48A9-A16C-4D23ECBB61AC}"/>
    <cellStyle name="SAPBEXaggItemX 2 3 2 2 8" xfId="24411" xr:uid="{9B3EE79B-6759-428F-923F-47C1CAA45665}"/>
    <cellStyle name="SAPBEXaggItemX 2 3 2 2 8 2" xfId="24412" xr:uid="{76EA8B95-9687-42D4-8425-701CD0402629}"/>
    <cellStyle name="SAPBEXaggItemX 2 3 2 2 9" xfId="24413" xr:uid="{DCB3BAF3-1219-4A0C-BCE4-1E64D7DB1131}"/>
    <cellStyle name="SAPBEXaggItemX 2 3 2 3" xfId="24414" xr:uid="{A6A9C8EE-FFED-4B3F-A109-8EC94D40E6E9}"/>
    <cellStyle name="SAPBEXaggItemX 2 3 2 3 2" xfId="24415" xr:uid="{D58E08DC-EF69-4960-9305-66E2E93BB8C6}"/>
    <cellStyle name="SAPBEXaggItemX 2 3 2 3 2 2" xfId="24416" xr:uid="{3E9F6F81-56A3-464F-8D80-0FA7E0FD6CA1}"/>
    <cellStyle name="SAPBEXaggItemX 2 3 2 3 3" xfId="24417" xr:uid="{7934D7B7-FFA5-4A0B-839E-EEDBE3A10774}"/>
    <cellStyle name="SAPBEXaggItemX 2 3 2 3 3 2" xfId="24418" xr:uid="{97FC7AE6-3F13-4DF4-A598-81B29A44E79C}"/>
    <cellStyle name="SAPBEXaggItemX 2 3 2 3 4" xfId="24419" xr:uid="{81E637C0-C972-4C81-8641-F7122BBDB3C8}"/>
    <cellStyle name="SAPBEXaggItemX 2 3 2 3 4 2" xfId="24420" xr:uid="{05E0F6A6-9F5E-4097-AF7B-327425E543C1}"/>
    <cellStyle name="SAPBEXaggItemX 2 3 2 3 5" xfId="24421" xr:uid="{F6EF8A13-91E1-4C81-A8C8-9889E5F7A075}"/>
    <cellStyle name="SAPBEXaggItemX 2 3 2 3 5 2" xfId="24422" xr:uid="{8282D240-D754-4483-9C24-E9DE4270A1A1}"/>
    <cellStyle name="SAPBEXaggItemX 2 3 2 3 6" xfId="24423" xr:uid="{C3B45647-E95D-4D43-8D9E-B22130352DA5}"/>
    <cellStyle name="SAPBEXaggItemX 2 3 2 3 6 2" xfId="24424" xr:uid="{65B3D883-B1B8-48BA-9CDD-1D9AE58C1F5C}"/>
    <cellStyle name="SAPBEXaggItemX 2 3 2 3 7" xfId="24425" xr:uid="{234F3827-6132-4616-8D7D-ACDB44809746}"/>
    <cellStyle name="SAPBEXaggItemX 2 3 2 3 7 2" xfId="24426" xr:uid="{CB23401D-6823-4606-BFBC-696BE504C8BA}"/>
    <cellStyle name="SAPBEXaggItemX 2 3 2 3 8" xfId="24427" xr:uid="{DBE19343-FB80-4020-9478-714D865E132B}"/>
    <cellStyle name="SAPBEXaggItemX 2 3 2 3 9" xfId="24428" xr:uid="{F35D8247-66CE-4B1E-A007-D541E0EC93B6}"/>
    <cellStyle name="SAPBEXaggItemX 2 3 2 4" xfId="24429" xr:uid="{839D47CE-063F-4F22-8D89-97691BFCA2E4}"/>
    <cellStyle name="SAPBEXaggItemX 2 3 2 4 2" xfId="24430" xr:uid="{5C690324-03E0-4E24-8EA6-9892FA75DDA1}"/>
    <cellStyle name="SAPBEXaggItemX 2 3 2 5" xfId="24431" xr:uid="{00FABB25-CE07-4C1F-BBD4-38D8C2A22BA7}"/>
    <cellStyle name="SAPBEXaggItemX 2 3 2 5 2" xfId="24432" xr:uid="{A4BC79BC-4206-4553-8624-B4D9B4BDA00D}"/>
    <cellStyle name="SAPBEXaggItemX 2 3 2 6" xfId="24433" xr:uid="{FF1D2300-D734-4AA1-9E9E-78B08583C3A9}"/>
    <cellStyle name="SAPBEXaggItemX 2 3 2 6 2" xfId="24434" xr:uid="{FBA551EA-D035-4962-878D-1B189BCCC70A}"/>
    <cellStyle name="SAPBEXaggItemX 2 3 2 7" xfId="24435" xr:uid="{4662836F-CD36-4543-8EE1-B8DFE0CA8702}"/>
    <cellStyle name="SAPBEXaggItemX 2 3 2 7 2" xfId="24436" xr:uid="{B628FC83-C605-4EFE-BDA2-F7C1902EFA40}"/>
    <cellStyle name="SAPBEXaggItemX 2 3 2 8" xfId="24437" xr:uid="{F6FD9808-37D3-48B4-9987-0AF93C4EDC9B}"/>
    <cellStyle name="SAPBEXaggItemX 2 3 2 8 2" xfId="24438" xr:uid="{37259B69-E1CD-4F63-B0BF-6FA2CA63AD72}"/>
    <cellStyle name="SAPBEXaggItemX 2 3 2 9" xfId="24439" xr:uid="{784D354B-CFA2-4E38-9B20-4BCB20556A05}"/>
    <cellStyle name="SAPBEXaggItemX 2 3 3" xfId="24440" xr:uid="{E9435F0E-C906-4131-91D9-DDAD4C64FBB4}"/>
    <cellStyle name="SAPBEXaggItemX 2 3 3 2" xfId="24441" xr:uid="{4FF0F46D-7718-4563-ADD1-6C5AD401F7E0}"/>
    <cellStyle name="SAPBEXaggItemX 2 3 3 2 10" xfId="24442" xr:uid="{5CBC925F-6A51-4C8B-B651-4429BEACE18A}"/>
    <cellStyle name="SAPBEXaggItemX 2 3 3 2 2" xfId="24443" xr:uid="{55F8623F-D1F9-4575-8A57-5D0FD5C71A9C}"/>
    <cellStyle name="SAPBEXaggItemX 2 3 3 2 2 2" xfId="24444" xr:uid="{B0B1301B-FD2E-4620-AB08-2F074AD24CDB}"/>
    <cellStyle name="SAPBEXaggItemX 2 3 3 2 2 2 2" xfId="24445" xr:uid="{387EE258-6864-41F8-B96F-0FDE8193DF5A}"/>
    <cellStyle name="SAPBEXaggItemX 2 3 3 2 2 3" xfId="24446" xr:uid="{95978494-6E08-4B7D-B450-51F9FECA3BD9}"/>
    <cellStyle name="SAPBEXaggItemX 2 3 3 2 2 3 2" xfId="24447" xr:uid="{ED5FDF0B-2B62-4D30-B8B3-76C84C90C321}"/>
    <cellStyle name="SAPBEXaggItemX 2 3 3 2 2 4" xfId="24448" xr:uid="{E40F8C3D-C624-4F10-9B3B-44EBB5C92F1C}"/>
    <cellStyle name="SAPBEXaggItemX 2 3 3 2 2 4 2" xfId="24449" xr:uid="{C437E95A-BC63-443E-8FD3-63C3326110DD}"/>
    <cellStyle name="SAPBEXaggItemX 2 3 3 2 2 5" xfId="24450" xr:uid="{FFD0A137-E7D6-426D-BD9D-1A3428F70597}"/>
    <cellStyle name="SAPBEXaggItemX 2 3 3 2 2 5 2" xfId="24451" xr:uid="{6E2A67AF-CDD0-4DEE-ADEC-DBAA350C03DF}"/>
    <cellStyle name="SAPBEXaggItemX 2 3 3 2 2 6" xfId="24452" xr:uid="{E19A8081-623B-4E28-B91B-3E9F32961E61}"/>
    <cellStyle name="SAPBEXaggItemX 2 3 3 2 2 6 2" xfId="24453" xr:uid="{B91F59E0-5112-4046-859A-5794F24BEFB8}"/>
    <cellStyle name="SAPBEXaggItemX 2 3 3 2 2 7" xfId="24454" xr:uid="{F7346D5C-8ACF-44D1-9856-9105BA92DD93}"/>
    <cellStyle name="SAPBEXaggItemX 2 3 3 2 3" xfId="24455" xr:uid="{C1186006-3B76-4654-A557-11A9A6F530CE}"/>
    <cellStyle name="SAPBEXaggItemX 2 3 3 2 3 2" xfId="24456" xr:uid="{12424289-E501-4C39-8D34-8760D70B27DE}"/>
    <cellStyle name="SAPBEXaggItemX 2 3 3 2 3 2 2" xfId="24457" xr:uid="{2BDDD0CD-7D39-4DD5-9BCE-67A1B3B8A916}"/>
    <cellStyle name="SAPBEXaggItemX 2 3 3 2 3 3" xfId="24458" xr:uid="{9033FF55-A324-4463-8F3A-F1FA38B8FA47}"/>
    <cellStyle name="SAPBEXaggItemX 2 3 3 2 3 3 2" xfId="24459" xr:uid="{EDD9AC88-7852-4D29-9A28-4F72ED429311}"/>
    <cellStyle name="SAPBEXaggItemX 2 3 3 2 3 4" xfId="24460" xr:uid="{2AA98449-AA4E-4FF8-9664-72DD13016C60}"/>
    <cellStyle name="SAPBEXaggItemX 2 3 3 2 3 4 2" xfId="24461" xr:uid="{4E47C45C-34BB-425D-A990-D75BBC33C7BB}"/>
    <cellStyle name="SAPBEXaggItemX 2 3 3 2 3 5" xfId="24462" xr:uid="{77F4626F-1675-4CD8-8AE4-DE2926936B9D}"/>
    <cellStyle name="SAPBEXaggItemX 2 3 3 2 3 5 2" xfId="24463" xr:uid="{ECB37F20-8E3C-46BF-879B-60E1E5A6B638}"/>
    <cellStyle name="SAPBEXaggItemX 2 3 3 2 3 6" xfId="24464" xr:uid="{A3A0AF3A-6393-452A-A24F-CCAD76EF6F1B}"/>
    <cellStyle name="SAPBEXaggItemX 2 3 3 2 3 6 2" xfId="24465" xr:uid="{3235810E-C6E5-4F73-ADC4-223D1EFA0CB8}"/>
    <cellStyle name="SAPBEXaggItemX 2 3 3 2 3 7" xfId="24466" xr:uid="{E83FD3E7-690A-463D-BEC5-4F0C1D09C263}"/>
    <cellStyle name="SAPBEXaggItemX 2 3 3 2 4" xfId="24467" xr:uid="{1621F246-080E-401A-8F67-5D18EE81C599}"/>
    <cellStyle name="SAPBEXaggItemX 2 3 3 2 4 2" xfId="24468" xr:uid="{CB514C7C-9BAF-4A21-958A-22F96C616DC6}"/>
    <cellStyle name="SAPBEXaggItemX 2 3 3 2 5" xfId="24469" xr:uid="{B84606D5-90A5-4C99-8676-2C5BDB1EAEA4}"/>
    <cellStyle name="SAPBEXaggItemX 2 3 3 2 5 2" xfId="24470" xr:uid="{93F79897-887A-4D8C-BB26-426588B48070}"/>
    <cellStyle name="SAPBEXaggItemX 2 3 3 2 6" xfId="24471" xr:uid="{20066EE6-8562-493B-8F2A-AD5CEEAD4EBE}"/>
    <cellStyle name="SAPBEXaggItemX 2 3 3 2 6 2" xfId="24472" xr:uid="{0630DC5D-0F97-413C-86F9-74EF1812AD3F}"/>
    <cellStyle name="SAPBEXaggItemX 2 3 3 2 7" xfId="24473" xr:uid="{DA5A8068-7FBA-45D0-8636-C84AD17CE8A3}"/>
    <cellStyle name="SAPBEXaggItemX 2 3 3 2 7 2" xfId="24474" xr:uid="{BEAE113A-2646-4B27-9833-40A903A26091}"/>
    <cellStyle name="SAPBEXaggItemX 2 3 3 2 8" xfId="24475" xr:uid="{FDA506C9-9220-42F0-9940-E42BB7B87B18}"/>
    <cellStyle name="SAPBEXaggItemX 2 3 3 2 8 2" xfId="24476" xr:uid="{99131304-0BB8-49CB-8F5C-D66DFB670FBA}"/>
    <cellStyle name="SAPBEXaggItemX 2 3 3 2 9" xfId="24477" xr:uid="{39E1A59E-52EB-455B-A7C1-1B94D9A683B7}"/>
    <cellStyle name="SAPBEXaggItemX 2 3 3 2 9 2" xfId="24478" xr:uid="{80264D90-E0FF-4E0D-A918-A775DED0F2F7}"/>
    <cellStyle name="SAPBEXaggItemX 2 3 3 3" xfId="24479" xr:uid="{E4771A09-DD63-4680-B5DE-4C592E15C84C}"/>
    <cellStyle name="SAPBEXaggItemX 2 3 3 3 2" xfId="24480" xr:uid="{8D9C198B-A308-4EF5-8261-2AE756493FF5}"/>
    <cellStyle name="SAPBEXaggItemX 2 3 3 4" xfId="24481" xr:uid="{8765A55E-C46A-475F-A40F-77F662F90A7B}"/>
    <cellStyle name="SAPBEXaggItemX 2 3 3 4 2" xfId="24482" xr:uid="{83E3E95E-B823-47B7-8C1C-A2882B51E808}"/>
    <cellStyle name="SAPBEXaggItemX 2 3 3 5" xfId="24483" xr:uid="{1BF7E9CE-F3E3-4F10-B3B0-3711D046311C}"/>
    <cellStyle name="SAPBEXaggItemX 2 3 4" xfId="24484" xr:uid="{C4D2582D-8CC2-4067-81F6-8EE984EBE575}"/>
    <cellStyle name="SAPBEXaggItemX 2 3 4 10" xfId="24485" xr:uid="{3D7FE592-C2DE-4C76-8A7E-5FC5BC164D7A}"/>
    <cellStyle name="SAPBEXaggItemX 2 3 4 2" xfId="24486" xr:uid="{2F4F2F59-0A3E-447F-B1DF-FB50F3097CD0}"/>
    <cellStyle name="SAPBEXaggItemX 2 3 4 2 2" xfId="24487" xr:uid="{CBA05FED-AAFA-4355-BE71-436174A3D0A6}"/>
    <cellStyle name="SAPBEXaggItemX 2 3 4 2 2 2" xfId="24488" xr:uid="{FF234CB4-8ECE-4A3C-8345-97A8AA0A139B}"/>
    <cellStyle name="SAPBEXaggItemX 2 3 4 2 3" xfId="24489" xr:uid="{E9A5A27A-3F1F-4851-ADA2-F4BA4BDAC6CF}"/>
    <cellStyle name="SAPBEXaggItemX 2 3 4 2 3 2" xfId="24490" xr:uid="{8D462BD0-DF68-4C48-9D6B-27138996890A}"/>
    <cellStyle name="SAPBEXaggItemX 2 3 4 2 4" xfId="24491" xr:uid="{1439DF2D-634F-443B-97D0-61ED63E95A91}"/>
    <cellStyle name="SAPBEXaggItemX 2 3 4 2 4 2" xfId="24492" xr:uid="{DC6F8BB5-90FC-4E0D-B93A-ED98E7698DAD}"/>
    <cellStyle name="SAPBEXaggItemX 2 3 4 2 5" xfId="24493" xr:uid="{80497E44-7E3F-4D22-87A2-5C78ACE1255C}"/>
    <cellStyle name="SAPBEXaggItemX 2 3 4 2 5 2" xfId="24494" xr:uid="{98E5CFB5-1B43-4722-A62D-1C899B904391}"/>
    <cellStyle name="SAPBEXaggItemX 2 3 4 2 6" xfId="24495" xr:uid="{CBA391E2-7116-46F3-AA3F-EC2BB98F8E8D}"/>
    <cellStyle name="SAPBEXaggItemX 2 3 4 2 6 2" xfId="24496" xr:uid="{14A11FC9-7246-42B7-B143-8DAFBF33F409}"/>
    <cellStyle name="SAPBEXaggItemX 2 3 4 2 7" xfId="24497" xr:uid="{079B79A6-370F-463F-BE0A-7C6F0A79E46E}"/>
    <cellStyle name="SAPBEXaggItemX 2 3 4 3" xfId="24498" xr:uid="{6D439D9A-F206-4DE9-8BB7-F977B683B1E0}"/>
    <cellStyle name="SAPBEXaggItemX 2 3 4 3 2" xfId="24499" xr:uid="{6CE21B01-E673-4AF5-AB01-0E2CFED27884}"/>
    <cellStyle name="SAPBEXaggItemX 2 3 4 3 2 2" xfId="24500" xr:uid="{418CEC35-5AA8-429D-A99A-6E9BA9EDDA52}"/>
    <cellStyle name="SAPBEXaggItemX 2 3 4 3 3" xfId="24501" xr:uid="{97BBAB2D-87BF-426D-B1C5-F20C07D0BA83}"/>
    <cellStyle name="SAPBEXaggItemX 2 3 4 3 3 2" xfId="24502" xr:uid="{460D5BA9-05CC-4A26-9446-8B6C4F3D72A2}"/>
    <cellStyle name="SAPBEXaggItemX 2 3 4 3 4" xfId="24503" xr:uid="{A9D0E2F1-0F34-44B3-8CD6-ADF03D9936DE}"/>
    <cellStyle name="SAPBEXaggItemX 2 3 4 3 4 2" xfId="24504" xr:uid="{A573108A-BF5A-4801-A2A9-F3AAC4144F51}"/>
    <cellStyle name="SAPBEXaggItemX 2 3 4 3 5" xfId="24505" xr:uid="{DCE8A1BB-B723-4C21-82EC-B149A5D725D8}"/>
    <cellStyle name="SAPBEXaggItemX 2 3 4 3 5 2" xfId="24506" xr:uid="{04C84D21-DAAA-42C8-9245-C2020D3C13E4}"/>
    <cellStyle name="SAPBEXaggItemX 2 3 4 3 6" xfId="24507" xr:uid="{94C7F8A8-4CF4-4DDE-9165-A09BC52AF4E1}"/>
    <cellStyle name="SAPBEXaggItemX 2 3 4 3 6 2" xfId="24508" xr:uid="{CB7BA921-0762-4AE0-8F28-2386F57CA287}"/>
    <cellStyle name="SAPBEXaggItemX 2 3 4 3 7" xfId="24509" xr:uid="{CE04337A-DE0D-4A13-8C18-748D7CE0E493}"/>
    <cellStyle name="SAPBEXaggItemX 2 3 4 4" xfId="24510" xr:uid="{44A3E39E-566D-41E3-B2A6-AB397758409E}"/>
    <cellStyle name="SAPBEXaggItemX 2 3 4 4 2" xfId="24511" xr:uid="{C9331E78-347A-402A-BA3D-7114911964E7}"/>
    <cellStyle name="SAPBEXaggItemX 2 3 4 5" xfId="24512" xr:uid="{57F6D4DA-273D-4823-970E-ADADBD6A5B54}"/>
    <cellStyle name="SAPBEXaggItemX 2 3 4 5 2" xfId="24513" xr:uid="{715420FD-4E87-4240-9A9C-D0738650BD66}"/>
    <cellStyle name="SAPBEXaggItemX 2 3 4 6" xfId="24514" xr:uid="{2BB72554-355D-4EE3-8062-3B0216C7CB07}"/>
    <cellStyle name="SAPBEXaggItemX 2 3 4 6 2" xfId="24515" xr:uid="{F9E2BFC2-6223-4B9B-A423-669B19DEA200}"/>
    <cellStyle name="SAPBEXaggItemX 2 3 4 7" xfId="24516" xr:uid="{AA4C6B72-052C-4A61-85F6-DA97AAD845A6}"/>
    <cellStyle name="SAPBEXaggItemX 2 3 4 7 2" xfId="24517" xr:uid="{E143D036-36D4-4C29-ADFC-128ECB414D30}"/>
    <cellStyle name="SAPBEXaggItemX 2 3 4 8" xfId="24518" xr:uid="{36494A3F-6E39-438D-816C-BD43C266499B}"/>
    <cellStyle name="SAPBEXaggItemX 2 3 4 8 2" xfId="24519" xr:uid="{2B83F913-0D18-4DB9-9279-324165FA5E6A}"/>
    <cellStyle name="SAPBEXaggItemX 2 3 4 9" xfId="24520" xr:uid="{A50E9595-CA65-45B0-9629-EDBFB8A06554}"/>
    <cellStyle name="SAPBEXaggItemX 2 3 4 9 2" xfId="24521" xr:uid="{C0B84C3B-CF67-4824-AEF4-119A69918ECE}"/>
    <cellStyle name="SAPBEXaggItemX 2 3 5" xfId="24522" xr:uid="{E8D7CE88-CBC8-4410-8065-CE1BECE00B0B}"/>
    <cellStyle name="SAPBEXaggItemX 2 3 5 2" xfId="24523" xr:uid="{34C4A253-1308-47FA-8B37-3B89E7F81041}"/>
    <cellStyle name="SAPBEXaggItemX 2 3 6" xfId="24524" xr:uid="{92D219CD-EF09-4BA6-AD40-777CFB4E04A8}"/>
    <cellStyle name="SAPBEXaggItemX 2 3 6 2" xfId="24525" xr:uid="{C4FCBF61-A1B4-4340-9BA6-A87CBB5C8244}"/>
    <cellStyle name="SAPBEXaggItemX 2 3 7" xfId="24526" xr:uid="{4A8CE6F9-D5E6-45FF-9BA0-DD6F7E9858F5}"/>
    <cellStyle name="SAPBEXaggItemX 2 3 8" xfId="24527" xr:uid="{BEA11AE5-4CC3-4AB3-A21E-40BC5F8C30A3}"/>
    <cellStyle name="SAPBEXaggItemX 2 4" xfId="24528" xr:uid="{64B22DAC-FD90-49E1-B012-B403C241A9A4}"/>
    <cellStyle name="SAPBEXaggItemX 2 4 10" xfId="24529" xr:uid="{2F8D532C-DCE4-4978-96D4-8541AE481010}"/>
    <cellStyle name="SAPBEXaggItemX 2 4 2" xfId="24530" xr:uid="{034ADF8F-D4E9-4315-8C22-5F93197E8E71}"/>
    <cellStyle name="SAPBEXaggItemX 2 4 2 10" xfId="24531" xr:uid="{1C924A1E-C882-4B6B-A30D-C2D3FB228307}"/>
    <cellStyle name="SAPBEXaggItemX 2 4 2 2" xfId="24532" xr:uid="{FA04255B-0574-4F6E-82D9-526BFE84555B}"/>
    <cellStyle name="SAPBEXaggItemX 2 4 2 2 2" xfId="24533" xr:uid="{190E297B-1BCD-4B3D-B0CD-C67E9F2AEFD7}"/>
    <cellStyle name="SAPBEXaggItemX 2 4 2 2 2 2" xfId="24534" xr:uid="{E801A007-AEB9-4FCB-972A-11763C5D7A4F}"/>
    <cellStyle name="SAPBEXaggItemX 2 4 2 2 3" xfId="24535" xr:uid="{1887D182-A7CA-45AD-AD60-F83226105BE4}"/>
    <cellStyle name="SAPBEXaggItemX 2 4 2 2 3 2" xfId="24536" xr:uid="{C9C0BBC0-C9EE-4705-8BDF-87A3E13014EF}"/>
    <cellStyle name="SAPBEXaggItemX 2 4 2 2 4" xfId="24537" xr:uid="{021CCE98-9761-486C-B626-D72E70218A23}"/>
    <cellStyle name="SAPBEXaggItemX 2 4 2 2 4 2" xfId="24538" xr:uid="{BC5CA177-19CB-416C-9B3D-AB3DCE0FF2C6}"/>
    <cellStyle name="SAPBEXaggItemX 2 4 2 2 5" xfId="24539" xr:uid="{97C9803B-704E-4D3F-B930-EF6C0EB67FB2}"/>
    <cellStyle name="SAPBEXaggItemX 2 4 2 2 5 2" xfId="24540" xr:uid="{EA893F27-7EC5-42BE-84E5-B3ABC5D52F0B}"/>
    <cellStyle name="SAPBEXaggItemX 2 4 2 2 6" xfId="24541" xr:uid="{1BCF3A48-BC71-42E8-BA0E-4C444514C6DF}"/>
    <cellStyle name="SAPBEXaggItemX 2 4 2 2 6 2" xfId="24542" xr:uid="{AA051BB5-A226-4CA7-9C71-811B98EC40C4}"/>
    <cellStyle name="SAPBEXaggItemX 2 4 2 2 7" xfId="24543" xr:uid="{C0EE03D2-2772-493B-A026-BB1D5052FD5B}"/>
    <cellStyle name="SAPBEXaggItemX 2 4 2 2 7 2" xfId="24544" xr:uid="{1F4F26E3-9A74-4689-8C35-0821BD77F000}"/>
    <cellStyle name="SAPBEXaggItemX 2 4 2 2 8" xfId="24545" xr:uid="{9AB80DE4-E3B2-4C44-B439-3D599BF28AD2}"/>
    <cellStyle name="SAPBEXaggItemX 2 4 2 3" xfId="24546" xr:uid="{1169CD67-3D63-4FC5-98A3-E53B0318CE9A}"/>
    <cellStyle name="SAPBEXaggItemX 2 4 2 3 2" xfId="24547" xr:uid="{37F33FEF-345F-47E1-A7B4-BD9710DDB40B}"/>
    <cellStyle name="SAPBEXaggItemX 2 4 2 4" xfId="24548" xr:uid="{37664D68-B250-4C23-BB2F-A7B7C6E42811}"/>
    <cellStyle name="SAPBEXaggItemX 2 4 2 4 2" xfId="24549" xr:uid="{55A15CC6-06FB-457A-93D6-EDFE7D885382}"/>
    <cellStyle name="SAPBEXaggItemX 2 4 2 5" xfId="24550" xr:uid="{CAD18F96-FAF1-4728-8CFD-59A81359F468}"/>
    <cellStyle name="SAPBEXaggItemX 2 4 2 5 2" xfId="24551" xr:uid="{BE02C462-5ADB-402B-80DD-097A77A4AB7E}"/>
    <cellStyle name="SAPBEXaggItemX 2 4 2 6" xfId="24552" xr:uid="{9830DF09-5B89-4A18-A52C-F4A740904484}"/>
    <cellStyle name="SAPBEXaggItemX 2 4 2 6 2" xfId="24553" xr:uid="{C90D5BFA-C9E9-4FA0-8CED-23C51CE7EC40}"/>
    <cellStyle name="SAPBEXaggItemX 2 4 2 7" xfId="24554" xr:uid="{D14455B1-4048-426A-8ECD-C5067706FE06}"/>
    <cellStyle name="SAPBEXaggItemX 2 4 2 7 2" xfId="24555" xr:uid="{FD88D0A1-F718-4F18-8587-C8C7DEB63044}"/>
    <cellStyle name="SAPBEXaggItemX 2 4 2 8" xfId="24556" xr:uid="{AC25429F-02BD-4B9E-B2ED-7D95591FA779}"/>
    <cellStyle name="SAPBEXaggItemX 2 4 2 8 2" xfId="24557" xr:uid="{CBB238DB-57E5-4149-8340-236CA2502097}"/>
    <cellStyle name="SAPBEXaggItemX 2 4 2 9" xfId="24558" xr:uid="{0F35E470-6A91-4A12-B83E-E17BB5D1C519}"/>
    <cellStyle name="SAPBEXaggItemX 2 4 3" xfId="24559" xr:uid="{3A9660DD-A372-4735-B004-D7C7DE12D01D}"/>
    <cellStyle name="SAPBEXaggItemX 2 4 3 2" xfId="24560" xr:uid="{B88C5386-B9B7-4B7F-8B7F-577D6FDF02DF}"/>
    <cellStyle name="SAPBEXaggItemX 2 4 3 2 2" xfId="24561" xr:uid="{23EDC6D0-A2A0-4C68-A028-B2E47C93D7A5}"/>
    <cellStyle name="SAPBEXaggItemX 2 4 3 3" xfId="24562" xr:uid="{97498B54-AED9-48D7-B884-4973773AB129}"/>
    <cellStyle name="SAPBEXaggItemX 2 4 3 3 2" xfId="24563" xr:uid="{CA79C0C6-1749-4341-9184-4934751D3207}"/>
    <cellStyle name="SAPBEXaggItemX 2 4 3 4" xfId="24564" xr:uid="{C352C520-B3AC-4E69-A1AE-BFFB7AD6169A}"/>
    <cellStyle name="SAPBEXaggItemX 2 4 3 4 2" xfId="24565" xr:uid="{58B8E433-C9A8-4B98-B46F-9CAAF38F31C6}"/>
    <cellStyle name="SAPBEXaggItemX 2 4 3 5" xfId="24566" xr:uid="{A822D156-2187-4C5E-A726-47F694BF54A7}"/>
    <cellStyle name="SAPBEXaggItemX 2 4 3 5 2" xfId="24567" xr:uid="{68BFF4DE-6D99-4EB5-AAF7-D5B05930E2FF}"/>
    <cellStyle name="SAPBEXaggItemX 2 4 3 6" xfId="24568" xr:uid="{86303A16-CAEB-4BBC-8E31-0C089E9476E6}"/>
    <cellStyle name="SAPBEXaggItemX 2 4 3 6 2" xfId="24569" xr:uid="{55D56AC4-000E-42EE-87B8-10DA6FDC7680}"/>
    <cellStyle name="SAPBEXaggItemX 2 4 3 7" xfId="24570" xr:uid="{7E2DADC5-1CFE-4E7D-8D7C-A8415B2DEB14}"/>
    <cellStyle name="SAPBEXaggItemX 2 4 3 7 2" xfId="24571" xr:uid="{797D9CF4-AD48-4603-B1A2-030F6BF85FA7}"/>
    <cellStyle name="SAPBEXaggItemX 2 4 3 8" xfId="24572" xr:uid="{80834FEE-265D-4608-8B80-89ED28495A3B}"/>
    <cellStyle name="SAPBEXaggItemX 2 4 3 9" xfId="24573" xr:uid="{332B251A-B736-4018-88DD-8EFB0FF34BB0}"/>
    <cellStyle name="SAPBEXaggItemX 2 4 4" xfId="24574" xr:uid="{9D3CBF1B-4802-452D-BC21-2A95ACD89AF3}"/>
    <cellStyle name="SAPBEXaggItemX 2 4 4 2" xfId="24575" xr:uid="{C70073AF-8F8E-48CC-93BD-C22FBEFA2943}"/>
    <cellStyle name="SAPBEXaggItemX 2 4 5" xfId="24576" xr:uid="{D675C62F-0FC4-4E72-B99E-FA24CBA42D74}"/>
    <cellStyle name="SAPBEXaggItemX 2 4 5 2" xfId="24577" xr:uid="{D32DC15B-1561-4C65-AB8E-E72C70317790}"/>
    <cellStyle name="SAPBEXaggItemX 2 4 6" xfId="24578" xr:uid="{E072C513-C4E3-4C95-BFDE-F6852E3B512D}"/>
    <cellStyle name="SAPBEXaggItemX 2 4 6 2" xfId="24579" xr:uid="{4541C721-36BB-41A4-869B-AA09A6E662E7}"/>
    <cellStyle name="SAPBEXaggItemX 2 4 7" xfId="24580" xr:uid="{4E2ED557-21CB-436F-94AB-1A8F0E56C1F4}"/>
    <cellStyle name="SAPBEXaggItemX 2 4 7 2" xfId="24581" xr:uid="{B271EDEA-3724-41AD-9BA0-D24C2FA27193}"/>
    <cellStyle name="SAPBEXaggItemX 2 4 8" xfId="24582" xr:uid="{EC2C3DC5-B2CA-4499-8FE7-DBD72AE2F69C}"/>
    <cellStyle name="SAPBEXaggItemX 2 4 8 2" xfId="24583" xr:uid="{2C2DC127-5F3A-4D01-9A00-2065F045DC00}"/>
    <cellStyle name="SAPBEXaggItemX 2 4 9" xfId="24584" xr:uid="{AF5439EF-8DF8-43D9-AAC3-FAFC4E55327A}"/>
    <cellStyle name="SAPBEXaggItemX 2 5" xfId="24585" xr:uid="{5C13BCFA-DE9F-46CB-A7D5-3EB0AD39F174}"/>
    <cellStyle name="SAPBEXaggItemX 2 6" xfId="24586" xr:uid="{6C810BB6-360E-4474-A958-EF08499E81F8}"/>
    <cellStyle name="SAPBEXaggItemX 3" xfId="24587" xr:uid="{464AA083-36BB-4EB0-85A6-BB1BFE4A4989}"/>
    <cellStyle name="SAPBEXaggItemX 3 2" xfId="24588" xr:uid="{E8593EDB-8735-482B-8F25-F46985DCD8D1}"/>
    <cellStyle name="SAPBEXaggItemX 3 2 2" xfId="24589" xr:uid="{8D15C5CC-B3F4-4C74-A0C1-32AC85935BF9}"/>
    <cellStyle name="SAPBEXaggItemX 3 2 2 10" xfId="24590" xr:uid="{FD48B68C-09A5-4F6F-A18D-6AE0B8D24C9E}"/>
    <cellStyle name="SAPBEXaggItemX 3 2 2 2" xfId="24591" xr:uid="{1F59CA4D-371E-4E80-8055-A21AE5F94488}"/>
    <cellStyle name="SAPBEXaggItemX 3 2 2 2 10" xfId="24592" xr:uid="{E157B15E-25A5-470C-B40F-288036AE566B}"/>
    <cellStyle name="SAPBEXaggItemX 3 2 2 2 2" xfId="24593" xr:uid="{2EEC2492-8450-4575-9D15-188D30142180}"/>
    <cellStyle name="SAPBEXaggItemX 3 2 2 2 2 2" xfId="24594" xr:uid="{5172EC21-BF8E-4D14-8629-050B1B9084E4}"/>
    <cellStyle name="SAPBEXaggItemX 3 2 2 2 2 2 2" xfId="24595" xr:uid="{856B88E9-A302-408E-80AC-A0E7A258ED71}"/>
    <cellStyle name="SAPBEXaggItemX 3 2 2 2 2 3" xfId="24596" xr:uid="{BB163A90-D58B-4A82-BAF2-B34B891504A8}"/>
    <cellStyle name="SAPBEXaggItemX 3 2 2 2 2 3 2" xfId="24597" xr:uid="{DD871663-999A-40C2-A22B-8443A94B76CC}"/>
    <cellStyle name="SAPBEXaggItemX 3 2 2 2 2 4" xfId="24598" xr:uid="{96B21425-1434-4139-AFAB-C9218982CF8E}"/>
    <cellStyle name="SAPBEXaggItemX 3 2 2 2 2 4 2" xfId="24599" xr:uid="{D1E0535C-FC38-4060-9E01-EE30B54666B3}"/>
    <cellStyle name="SAPBEXaggItemX 3 2 2 2 2 5" xfId="24600" xr:uid="{1C1E4B5B-76D5-408C-9296-278EA9131348}"/>
    <cellStyle name="SAPBEXaggItemX 3 2 2 2 2 5 2" xfId="24601" xr:uid="{6266B3C1-7573-48E8-821B-08F94C58C41B}"/>
    <cellStyle name="SAPBEXaggItemX 3 2 2 2 2 6" xfId="24602" xr:uid="{6BA03558-6580-49B6-BDD4-0C8692FB146A}"/>
    <cellStyle name="SAPBEXaggItemX 3 2 2 2 2 6 2" xfId="24603" xr:uid="{9FB7BE79-138F-4C6E-A708-A4F674720B86}"/>
    <cellStyle name="SAPBEXaggItemX 3 2 2 2 2 7" xfId="24604" xr:uid="{AB9680A9-9FC1-40F3-8188-D57B4C7C1558}"/>
    <cellStyle name="SAPBEXaggItemX 3 2 2 2 2 7 2" xfId="24605" xr:uid="{BD18192D-1D41-4779-9DEE-8946F0F41AF9}"/>
    <cellStyle name="SAPBEXaggItemX 3 2 2 2 2 8" xfId="24606" xr:uid="{8760E0C0-7E11-4DC1-85BF-BAF32C69BA99}"/>
    <cellStyle name="SAPBEXaggItemX 3 2 2 2 3" xfId="24607" xr:uid="{53C1C2FB-11F4-489E-AABE-27049EBF7566}"/>
    <cellStyle name="SAPBEXaggItemX 3 2 2 2 3 2" xfId="24608" xr:uid="{26DEDB9F-EE8B-46E1-ADD4-6AB821990292}"/>
    <cellStyle name="SAPBEXaggItemX 3 2 2 2 4" xfId="24609" xr:uid="{27F256EE-EA69-4640-A762-8F5E6E644853}"/>
    <cellStyle name="SAPBEXaggItemX 3 2 2 2 4 2" xfId="24610" xr:uid="{CD5175EE-6D83-4FB9-9DA9-742CB06AFCA1}"/>
    <cellStyle name="SAPBEXaggItemX 3 2 2 2 5" xfId="24611" xr:uid="{6FADB04B-92DD-4665-942A-47269725DB94}"/>
    <cellStyle name="SAPBEXaggItemX 3 2 2 2 5 2" xfId="24612" xr:uid="{BE579E0B-BEA1-446D-922E-425B34AFC641}"/>
    <cellStyle name="SAPBEXaggItemX 3 2 2 2 6" xfId="24613" xr:uid="{1609D836-D2E6-459F-A32C-366E5DED27D9}"/>
    <cellStyle name="SAPBEXaggItemX 3 2 2 2 6 2" xfId="24614" xr:uid="{D4FE2CC2-B4EA-48E6-9D81-086C57EFB968}"/>
    <cellStyle name="SAPBEXaggItemX 3 2 2 2 7" xfId="24615" xr:uid="{CA588D14-F840-479A-92E3-1904BDBF6B20}"/>
    <cellStyle name="SAPBEXaggItemX 3 2 2 2 7 2" xfId="24616" xr:uid="{D4649783-A44C-47A5-9675-B69CFC04B52B}"/>
    <cellStyle name="SAPBEXaggItemX 3 2 2 2 8" xfId="24617" xr:uid="{5B108412-DA2E-49AB-94A8-4BED45200FCE}"/>
    <cellStyle name="SAPBEXaggItemX 3 2 2 2 8 2" xfId="24618" xr:uid="{6F3D62BE-3921-4767-8DEE-313D18F148B9}"/>
    <cellStyle name="SAPBEXaggItemX 3 2 2 2 9" xfId="24619" xr:uid="{524FE9F9-A3E1-408E-AE7A-192DEFE6ADE6}"/>
    <cellStyle name="SAPBEXaggItemX 3 2 2 3" xfId="24620" xr:uid="{18CF0D48-BBAF-418B-9E49-76FB79102F38}"/>
    <cellStyle name="SAPBEXaggItemX 3 2 2 3 2" xfId="24621" xr:uid="{E07CAD0C-9BFE-4D57-8672-608226FDDF65}"/>
    <cellStyle name="SAPBEXaggItemX 3 2 2 3 2 2" xfId="24622" xr:uid="{DA338C25-85B9-4C5D-A509-BBCD5A503D64}"/>
    <cellStyle name="SAPBEXaggItemX 3 2 2 3 3" xfId="24623" xr:uid="{A4AF5D3C-AFF1-4C85-87DA-A8E13E5CE58A}"/>
    <cellStyle name="SAPBEXaggItemX 3 2 2 3 3 2" xfId="24624" xr:uid="{F9C775A4-EDC4-4FE9-80B5-D336FCC471A3}"/>
    <cellStyle name="SAPBEXaggItemX 3 2 2 3 4" xfId="24625" xr:uid="{787886D5-E206-42B0-9F3D-09FE0B3FB3FE}"/>
    <cellStyle name="SAPBEXaggItemX 3 2 2 3 4 2" xfId="24626" xr:uid="{DB077D27-D44F-4B05-AAFA-7750C431BF77}"/>
    <cellStyle name="SAPBEXaggItemX 3 2 2 3 5" xfId="24627" xr:uid="{06100E53-84DD-460A-955E-88CE7FB61FB7}"/>
    <cellStyle name="SAPBEXaggItemX 3 2 2 3 5 2" xfId="24628" xr:uid="{85B299F3-1D69-4AC6-A8C8-DBFDDA6E7875}"/>
    <cellStyle name="SAPBEXaggItemX 3 2 2 3 6" xfId="24629" xr:uid="{65016075-22A7-4B91-82DF-8B5D65DE4E74}"/>
    <cellStyle name="SAPBEXaggItemX 3 2 2 3 6 2" xfId="24630" xr:uid="{AB2FE480-BEA9-4FD7-8FDE-83C13B4D7BB7}"/>
    <cellStyle name="SAPBEXaggItemX 3 2 2 3 7" xfId="24631" xr:uid="{8DC6572B-BC77-44D8-99B2-47125C06800B}"/>
    <cellStyle name="SAPBEXaggItemX 3 2 2 3 7 2" xfId="24632" xr:uid="{AEC2A81D-88F6-4E1A-9927-8789E3E259E0}"/>
    <cellStyle name="SAPBEXaggItemX 3 2 2 3 8" xfId="24633" xr:uid="{DF741B30-BECB-4F06-9C91-32C98E2DD80D}"/>
    <cellStyle name="SAPBEXaggItemX 3 2 2 3 9" xfId="24634" xr:uid="{52EFB4FD-8017-4594-BE7E-A958836B0A4C}"/>
    <cellStyle name="SAPBEXaggItemX 3 2 2 4" xfId="24635" xr:uid="{29833211-4A23-4E4F-8354-F50A8198EADA}"/>
    <cellStyle name="SAPBEXaggItemX 3 2 2 4 2" xfId="24636" xr:uid="{296FCBD1-C2EC-41E7-ABB0-094411902A8A}"/>
    <cellStyle name="SAPBEXaggItemX 3 2 2 5" xfId="24637" xr:uid="{ADBA2C3A-207A-4701-AC8D-735F6047AD4A}"/>
    <cellStyle name="SAPBEXaggItemX 3 2 2 5 2" xfId="24638" xr:uid="{44028A72-B711-434B-A4A3-83012A4593EE}"/>
    <cellStyle name="SAPBEXaggItemX 3 2 2 6" xfId="24639" xr:uid="{26239B01-27DE-4C39-9F33-1490E21A2114}"/>
    <cellStyle name="SAPBEXaggItemX 3 2 2 6 2" xfId="24640" xr:uid="{01F1BA84-A4AB-407F-826C-BCE477FDB6BA}"/>
    <cellStyle name="SAPBEXaggItemX 3 2 2 7" xfId="24641" xr:uid="{255D1DC2-9534-4FB4-A274-EFBD54A7970A}"/>
    <cellStyle name="SAPBEXaggItemX 3 2 2 7 2" xfId="24642" xr:uid="{01027E48-3EAF-4EA4-BBBE-6D1CBB48A592}"/>
    <cellStyle name="SAPBEXaggItemX 3 2 2 8" xfId="24643" xr:uid="{5CAC4906-74E6-4D0E-A96C-85CDA2BCA98C}"/>
    <cellStyle name="SAPBEXaggItemX 3 2 2 8 2" xfId="24644" xr:uid="{99AD5C4C-96D0-4B25-AFD7-E2E3FF480E8D}"/>
    <cellStyle name="SAPBEXaggItemX 3 2 2 9" xfId="24645" xr:uid="{1F672E09-7DA6-4969-B0E5-C7444DDF5E8F}"/>
    <cellStyle name="SAPBEXaggItemX 3 2 3" xfId="24646" xr:uid="{3AABF1BB-0B0F-4090-B9DD-F988168C592F}"/>
    <cellStyle name="SAPBEXaggItemX 3 2 3 2" xfId="24647" xr:uid="{2CD2B02D-CE8D-4184-8F76-6EE4D63E569D}"/>
    <cellStyle name="SAPBEXaggItemX 3 2 3 2 10" xfId="24648" xr:uid="{3C76FF40-58A5-49A4-9B1A-5F63E342BDA4}"/>
    <cellStyle name="SAPBEXaggItemX 3 2 3 2 2" xfId="24649" xr:uid="{1716F5F3-5BC0-4F3D-975B-3773083E26EA}"/>
    <cellStyle name="SAPBEXaggItemX 3 2 3 2 2 2" xfId="24650" xr:uid="{A39147B2-3FC1-4D1B-BC2C-18BDE79E71DC}"/>
    <cellStyle name="SAPBEXaggItemX 3 2 3 2 2 2 2" xfId="24651" xr:uid="{17892222-4505-40F8-90E3-7AC5BA51EEC7}"/>
    <cellStyle name="SAPBEXaggItemX 3 2 3 2 2 3" xfId="24652" xr:uid="{DA209929-6CBB-41F5-8A93-5458BA795F08}"/>
    <cellStyle name="SAPBEXaggItemX 3 2 3 2 2 3 2" xfId="24653" xr:uid="{9F99EA47-F21E-4F24-A4EF-A71C3BC553F1}"/>
    <cellStyle name="SAPBEXaggItemX 3 2 3 2 2 4" xfId="24654" xr:uid="{F054EBE3-2471-45C0-8DA5-4F32E4ABE8FA}"/>
    <cellStyle name="SAPBEXaggItemX 3 2 3 2 2 4 2" xfId="24655" xr:uid="{76CCDF42-DDD3-45F4-8419-5D6B076940F8}"/>
    <cellStyle name="SAPBEXaggItemX 3 2 3 2 2 5" xfId="24656" xr:uid="{A5370A38-05F8-4471-B7E1-3CBE9E0AC9D5}"/>
    <cellStyle name="SAPBEXaggItemX 3 2 3 2 2 5 2" xfId="24657" xr:uid="{30AA6349-E0A8-4468-9AE0-12EB7BD3AAB2}"/>
    <cellStyle name="SAPBEXaggItemX 3 2 3 2 2 6" xfId="24658" xr:uid="{7715F094-9791-4BF8-AEE6-F9099812F0E2}"/>
    <cellStyle name="SAPBEXaggItemX 3 2 3 2 2 6 2" xfId="24659" xr:uid="{F45B5414-1C6E-4995-BF4A-85AF2D33C2AA}"/>
    <cellStyle name="SAPBEXaggItemX 3 2 3 2 2 7" xfId="24660" xr:uid="{266A606C-78C5-46B4-ADD8-6450EAD14D5F}"/>
    <cellStyle name="SAPBEXaggItemX 3 2 3 2 3" xfId="24661" xr:uid="{1069C2FE-6A4A-41F8-A716-FB4300FD11BB}"/>
    <cellStyle name="SAPBEXaggItemX 3 2 3 2 3 2" xfId="24662" xr:uid="{8F6652B7-0E9A-4E0A-A628-8F0CE89B0DEB}"/>
    <cellStyle name="SAPBEXaggItemX 3 2 3 2 3 2 2" xfId="24663" xr:uid="{C067FFFD-E2CE-4DF7-AC0A-68D71D1A353D}"/>
    <cellStyle name="SAPBEXaggItemX 3 2 3 2 3 3" xfId="24664" xr:uid="{D5F511B3-E8C1-4C55-AA8F-6478499E6632}"/>
    <cellStyle name="SAPBEXaggItemX 3 2 3 2 3 3 2" xfId="24665" xr:uid="{69A3CF29-3817-40F1-86A0-A0479001C64A}"/>
    <cellStyle name="SAPBEXaggItemX 3 2 3 2 3 4" xfId="24666" xr:uid="{8035C7EC-24D5-4DC5-BC92-CFE0536405B3}"/>
    <cellStyle name="SAPBEXaggItemX 3 2 3 2 3 4 2" xfId="24667" xr:uid="{D1D7BE3E-5AA5-44B6-99CB-5426ACA8196F}"/>
    <cellStyle name="SAPBEXaggItemX 3 2 3 2 3 5" xfId="24668" xr:uid="{584A3570-7E76-4538-A9A3-AF69D31184CE}"/>
    <cellStyle name="SAPBEXaggItemX 3 2 3 2 3 5 2" xfId="24669" xr:uid="{5441E824-F90C-4BA7-AC0B-E5480BE3AF0D}"/>
    <cellStyle name="SAPBEXaggItemX 3 2 3 2 3 6" xfId="24670" xr:uid="{0A92D307-9B34-4D59-B4AF-8B9DD2DEDBD6}"/>
    <cellStyle name="SAPBEXaggItemX 3 2 3 2 3 6 2" xfId="24671" xr:uid="{313B4629-D8BC-447E-97B3-D78C80311350}"/>
    <cellStyle name="SAPBEXaggItemX 3 2 3 2 3 7" xfId="24672" xr:uid="{BD997DE2-4219-4C95-A083-F30AFF93ED5A}"/>
    <cellStyle name="SAPBEXaggItemX 3 2 3 2 4" xfId="24673" xr:uid="{531CCBA5-4FC7-4743-9E9F-C3BA3A12DF96}"/>
    <cellStyle name="SAPBEXaggItemX 3 2 3 2 4 2" xfId="24674" xr:uid="{B9E86E82-6E0F-4901-9FFB-48D47E5792E1}"/>
    <cellStyle name="SAPBEXaggItemX 3 2 3 2 5" xfId="24675" xr:uid="{711626B0-0247-49C2-A80F-26E95214C758}"/>
    <cellStyle name="SAPBEXaggItemX 3 2 3 2 5 2" xfId="24676" xr:uid="{4E152E1D-7D39-424D-A1AD-6CD4FF03D049}"/>
    <cellStyle name="SAPBEXaggItemX 3 2 3 2 6" xfId="24677" xr:uid="{B278E5E6-66F8-4BF8-88C0-80667690FDAF}"/>
    <cellStyle name="SAPBEXaggItemX 3 2 3 2 6 2" xfId="24678" xr:uid="{DFDFCDF5-6799-4A13-9FB4-E488EA8D653B}"/>
    <cellStyle name="SAPBEXaggItemX 3 2 3 2 7" xfId="24679" xr:uid="{1073E1BB-A212-4EAA-907D-A4C51D3543CD}"/>
    <cellStyle name="SAPBEXaggItemX 3 2 3 2 7 2" xfId="24680" xr:uid="{8DCC9CAE-FE90-4E2F-AA46-2A2C3B8D67CE}"/>
    <cellStyle name="SAPBEXaggItemX 3 2 3 2 8" xfId="24681" xr:uid="{6E2E3AF6-50E2-446F-8392-69C46BDFB683}"/>
    <cellStyle name="SAPBEXaggItemX 3 2 3 2 8 2" xfId="24682" xr:uid="{E4333931-E308-4734-83D4-BAE1F67D667A}"/>
    <cellStyle name="SAPBEXaggItemX 3 2 3 2 9" xfId="24683" xr:uid="{64604236-9D91-4B68-B3FF-0A5C24C27A09}"/>
    <cellStyle name="SAPBEXaggItemX 3 2 3 2 9 2" xfId="24684" xr:uid="{E19D712F-F727-45BA-AFB2-640BE2CBB107}"/>
    <cellStyle name="SAPBEXaggItemX 3 2 3 3" xfId="24685" xr:uid="{DBBE152B-2FCC-4A18-B8B8-2B80B2441B2B}"/>
    <cellStyle name="SAPBEXaggItemX 3 2 3 3 2" xfId="24686" xr:uid="{4B8321D2-D1E8-4690-9718-8356A9C18218}"/>
    <cellStyle name="SAPBEXaggItemX 3 2 3 4" xfId="24687" xr:uid="{DDEB75F9-5A64-450B-BE6D-0380E2B52CA9}"/>
    <cellStyle name="SAPBEXaggItemX 3 2 3 4 2" xfId="24688" xr:uid="{FBD7FD5A-BD73-43FB-AED2-7D9F84450DB1}"/>
    <cellStyle name="SAPBEXaggItemX 3 2 3 5" xfId="24689" xr:uid="{19C95DAE-5577-4C41-8B31-B4BA68A55ED2}"/>
    <cellStyle name="SAPBEXaggItemX 3 2 4" xfId="24690" xr:uid="{848C75CA-4F57-4574-9FB3-F896D1554A7D}"/>
    <cellStyle name="SAPBEXaggItemX 3 2 4 10" xfId="24691" xr:uid="{95EE6D3A-84FA-4A0C-AE17-27A57A753954}"/>
    <cellStyle name="SAPBEXaggItemX 3 2 4 2" xfId="24692" xr:uid="{D9673E5C-57AC-4B11-8F14-164FED80D89B}"/>
    <cellStyle name="SAPBEXaggItemX 3 2 4 2 2" xfId="24693" xr:uid="{7684626F-7C55-491F-AC35-D0445C58335B}"/>
    <cellStyle name="SAPBEXaggItemX 3 2 4 2 2 2" xfId="24694" xr:uid="{401C27A3-5760-47AA-BED9-D566DA6A725E}"/>
    <cellStyle name="SAPBEXaggItemX 3 2 4 2 3" xfId="24695" xr:uid="{4B829124-E03C-4DBA-8F63-B057CDF91F60}"/>
    <cellStyle name="SAPBEXaggItemX 3 2 4 2 3 2" xfId="24696" xr:uid="{33CF2C17-4572-4D29-9259-D57406F65776}"/>
    <cellStyle name="SAPBEXaggItemX 3 2 4 2 4" xfId="24697" xr:uid="{77BE101C-C55B-4F8A-8288-436336596A4F}"/>
    <cellStyle name="SAPBEXaggItemX 3 2 4 2 4 2" xfId="24698" xr:uid="{58325308-809A-495A-8395-5196BD01B90E}"/>
    <cellStyle name="SAPBEXaggItemX 3 2 4 2 5" xfId="24699" xr:uid="{E4E51BB9-97A5-4E5F-BC2A-288F2B5D0222}"/>
    <cellStyle name="SAPBEXaggItemX 3 2 4 2 5 2" xfId="24700" xr:uid="{713D124B-247F-4A11-95EA-99B317DCD04E}"/>
    <cellStyle name="SAPBEXaggItemX 3 2 4 2 6" xfId="24701" xr:uid="{78446B18-9EF7-468D-B37B-AB7881A1351C}"/>
    <cellStyle name="SAPBEXaggItemX 3 2 4 2 6 2" xfId="24702" xr:uid="{8107CDF4-4358-4247-82C0-7215481F4815}"/>
    <cellStyle name="SAPBEXaggItemX 3 2 4 2 7" xfId="24703" xr:uid="{6E97510F-8E8A-4158-A6CC-9D2DDC8C21B5}"/>
    <cellStyle name="SAPBEXaggItemX 3 2 4 3" xfId="24704" xr:uid="{904FE483-790F-471B-973A-C8DCDC855CDE}"/>
    <cellStyle name="SAPBEXaggItemX 3 2 4 3 2" xfId="24705" xr:uid="{0B95F512-735F-48DB-BB5B-1DAB0A1445C6}"/>
    <cellStyle name="SAPBEXaggItemX 3 2 4 3 2 2" xfId="24706" xr:uid="{C0602D79-662E-4447-B841-673652C6ADB6}"/>
    <cellStyle name="SAPBEXaggItemX 3 2 4 3 3" xfId="24707" xr:uid="{66D65918-FD37-4366-9D09-AE94372B66F1}"/>
    <cellStyle name="SAPBEXaggItemX 3 2 4 3 3 2" xfId="24708" xr:uid="{7AB3D38E-3CAD-42A1-8FEB-CF03E431D9B9}"/>
    <cellStyle name="SAPBEXaggItemX 3 2 4 3 4" xfId="24709" xr:uid="{718386CF-F894-4CA5-9360-418C168ADF5D}"/>
    <cellStyle name="SAPBEXaggItemX 3 2 4 3 4 2" xfId="24710" xr:uid="{6355A0B5-D1DD-4AF9-8AE2-C7722610FB98}"/>
    <cellStyle name="SAPBEXaggItemX 3 2 4 3 5" xfId="24711" xr:uid="{AA8344AC-EF38-49FD-8B62-0E72DF56B43E}"/>
    <cellStyle name="SAPBEXaggItemX 3 2 4 3 5 2" xfId="24712" xr:uid="{18CEF336-98AB-4832-BBB2-D8FAA7052B8D}"/>
    <cellStyle name="SAPBEXaggItemX 3 2 4 3 6" xfId="24713" xr:uid="{8FEC6D96-95F6-464E-BC96-39F89190D876}"/>
    <cellStyle name="SAPBEXaggItemX 3 2 4 3 6 2" xfId="24714" xr:uid="{7BE16C09-DBEE-4B1C-A2C6-ED6D5C03A42D}"/>
    <cellStyle name="SAPBEXaggItemX 3 2 4 3 7" xfId="24715" xr:uid="{AF021741-200D-4EA7-8EA6-AF6DCA27F355}"/>
    <cellStyle name="SAPBEXaggItemX 3 2 4 4" xfId="24716" xr:uid="{D1DA8C60-678D-4363-9532-8D7A01BC7A15}"/>
    <cellStyle name="SAPBEXaggItemX 3 2 4 4 2" xfId="24717" xr:uid="{B3149FE9-460A-4D5B-A8D7-7800ADEA79BC}"/>
    <cellStyle name="SAPBEXaggItemX 3 2 4 5" xfId="24718" xr:uid="{63F08E6A-82CA-432D-AB3C-C34C6BFA0493}"/>
    <cellStyle name="SAPBEXaggItemX 3 2 4 5 2" xfId="24719" xr:uid="{8B7365EE-3146-4213-999F-87934F03748E}"/>
    <cellStyle name="SAPBEXaggItemX 3 2 4 6" xfId="24720" xr:uid="{B77971E4-9119-4ECA-B0BF-0251712145A4}"/>
    <cellStyle name="SAPBEXaggItemX 3 2 4 6 2" xfId="24721" xr:uid="{F9600F87-2318-4DE9-9401-3023DFFD9418}"/>
    <cellStyle name="SAPBEXaggItemX 3 2 4 7" xfId="24722" xr:uid="{F4D065C1-5DCB-4E64-9C7B-E9D09ACBE16D}"/>
    <cellStyle name="SAPBEXaggItemX 3 2 4 7 2" xfId="24723" xr:uid="{B5BCD57B-CBEA-49A4-8C93-596E521AEB8C}"/>
    <cellStyle name="SAPBEXaggItemX 3 2 4 8" xfId="24724" xr:uid="{EFC652EA-FFC1-4CCB-938E-F427695EB817}"/>
    <cellStyle name="SAPBEXaggItemX 3 2 4 8 2" xfId="24725" xr:uid="{9C7DF269-CB6E-4179-A9F1-DE61AACDF1AD}"/>
    <cellStyle name="SAPBEXaggItemX 3 2 4 9" xfId="24726" xr:uid="{330D5D06-82B5-42CB-B88F-331E4320EFF6}"/>
    <cellStyle name="SAPBEXaggItemX 3 2 4 9 2" xfId="24727" xr:uid="{8105757E-C054-47D8-95E2-77E63F3A464A}"/>
    <cellStyle name="SAPBEXaggItemX 3 2 5" xfId="24728" xr:uid="{53F74A15-26EF-4DD6-9F7D-716E44C05742}"/>
    <cellStyle name="SAPBEXaggItemX 3 2 5 2" xfId="24729" xr:uid="{D76B2E8C-DC8A-49F0-B8D7-E1496012ECC6}"/>
    <cellStyle name="SAPBEXaggItemX 3 2 6" xfId="24730" xr:uid="{8C19C45C-4774-423D-B6C8-5FDE7BF0428F}"/>
    <cellStyle name="SAPBEXaggItemX 3 2 6 2" xfId="24731" xr:uid="{18422124-AB97-462E-9F27-BBAD0ACD01E5}"/>
    <cellStyle name="SAPBEXaggItemX 3 2 7" xfId="24732" xr:uid="{080038A0-3312-4E1B-A91D-15A3171C89C5}"/>
    <cellStyle name="SAPBEXaggItemX 3 2 8" xfId="24733" xr:uid="{494A89E9-BC34-4919-874A-F2D7769162B0}"/>
    <cellStyle name="SAPBEXaggItemX 3 3" xfId="24734" xr:uid="{19951094-C3EC-49E1-8FD4-F9FA4A203FFE}"/>
    <cellStyle name="SAPBEXaggItemX 3 3 2" xfId="24735" xr:uid="{0FBE30F6-0C58-4425-A43A-491A40C1DFA6}"/>
    <cellStyle name="SAPBEXaggItemX 3 3 2 10" xfId="24736" xr:uid="{51BFE0C5-CFCF-460F-A100-5B5824296DA6}"/>
    <cellStyle name="SAPBEXaggItemX 3 3 2 2" xfId="24737" xr:uid="{E3633845-A322-40A7-84B8-2006E9D4B3C0}"/>
    <cellStyle name="SAPBEXaggItemX 3 3 2 2 10" xfId="24738" xr:uid="{644B4505-CB8A-4063-B578-8AAE9EBBBF6E}"/>
    <cellStyle name="SAPBEXaggItemX 3 3 2 2 2" xfId="24739" xr:uid="{3BF9FD41-C90B-4415-8598-FDA5E7274D90}"/>
    <cellStyle name="SAPBEXaggItemX 3 3 2 2 2 2" xfId="24740" xr:uid="{46DFA322-5D82-49A1-B2B1-0BE3A46FCD1E}"/>
    <cellStyle name="SAPBEXaggItemX 3 3 2 2 2 2 2" xfId="24741" xr:uid="{CC39AA1B-04C1-4B9B-8187-D23E7815A151}"/>
    <cellStyle name="SAPBEXaggItemX 3 3 2 2 2 3" xfId="24742" xr:uid="{E0B2DE14-6649-4CB8-8FBD-E75D98E4F35A}"/>
    <cellStyle name="SAPBEXaggItemX 3 3 2 2 2 3 2" xfId="24743" xr:uid="{DFCFDEA3-CF00-4B01-800D-D429A7A393FF}"/>
    <cellStyle name="SAPBEXaggItemX 3 3 2 2 2 4" xfId="24744" xr:uid="{52E60989-6258-436C-BADD-E5D70937D9E3}"/>
    <cellStyle name="SAPBEXaggItemX 3 3 2 2 2 4 2" xfId="24745" xr:uid="{6C8B8687-CB01-4A6C-A333-F4CACF0B2FE8}"/>
    <cellStyle name="SAPBEXaggItemX 3 3 2 2 2 5" xfId="24746" xr:uid="{1FC6063C-5AD1-422B-A345-D8D82A6531CF}"/>
    <cellStyle name="SAPBEXaggItemX 3 3 2 2 2 5 2" xfId="24747" xr:uid="{46A63528-0DFB-4B2A-9A08-2C38A0FF729B}"/>
    <cellStyle name="SAPBEXaggItemX 3 3 2 2 2 6" xfId="24748" xr:uid="{9240C878-3E1E-485A-95CB-02C984F3BA28}"/>
    <cellStyle name="SAPBEXaggItemX 3 3 2 2 2 6 2" xfId="24749" xr:uid="{30092EEA-736E-451C-85B6-582FA9D3CD2E}"/>
    <cellStyle name="SAPBEXaggItemX 3 3 2 2 2 7" xfId="24750" xr:uid="{40696339-BFF9-49A4-A00E-C7F18DEE8E5D}"/>
    <cellStyle name="SAPBEXaggItemX 3 3 2 2 2 7 2" xfId="24751" xr:uid="{09D96585-AE21-4F2F-89E7-9AEF1E8FCE77}"/>
    <cellStyle name="SAPBEXaggItemX 3 3 2 2 2 8" xfId="24752" xr:uid="{152B625C-64FE-494C-8752-71D3E7519672}"/>
    <cellStyle name="SAPBEXaggItemX 3 3 2 2 3" xfId="24753" xr:uid="{D905DA50-EA12-4A0E-8BAD-DE38D40D986B}"/>
    <cellStyle name="SAPBEXaggItemX 3 3 2 2 3 2" xfId="24754" xr:uid="{594BA284-DE11-4E53-83BA-B644E826A04E}"/>
    <cellStyle name="SAPBEXaggItemX 3 3 2 2 4" xfId="24755" xr:uid="{9A8389BE-8252-4985-84DE-81195FA2AFE2}"/>
    <cellStyle name="SAPBEXaggItemX 3 3 2 2 4 2" xfId="24756" xr:uid="{99C01A00-BDE4-438B-815F-7DEE6BD8A7A6}"/>
    <cellStyle name="SAPBEXaggItemX 3 3 2 2 5" xfId="24757" xr:uid="{1CC9BEDB-F1B5-462D-B78F-77800F64B26D}"/>
    <cellStyle name="SAPBEXaggItemX 3 3 2 2 5 2" xfId="24758" xr:uid="{092D0365-7419-4E14-8536-D8FACE8C6F75}"/>
    <cellStyle name="SAPBEXaggItemX 3 3 2 2 6" xfId="24759" xr:uid="{4A8B6D5B-DC6E-4B2E-A32D-E04DF29FC7F5}"/>
    <cellStyle name="SAPBEXaggItemX 3 3 2 2 6 2" xfId="24760" xr:uid="{EDA6CEE9-A64B-4793-B5DB-6C0892894837}"/>
    <cellStyle name="SAPBEXaggItemX 3 3 2 2 7" xfId="24761" xr:uid="{B983DCB4-9BCB-42CA-81B0-F5D83AAEEEA7}"/>
    <cellStyle name="SAPBEXaggItemX 3 3 2 2 7 2" xfId="24762" xr:uid="{AB3477D3-4C67-49B3-8318-BB3630205F3C}"/>
    <cellStyle name="SAPBEXaggItemX 3 3 2 2 8" xfId="24763" xr:uid="{F95A7DBF-BD9F-4547-A472-454821FA736F}"/>
    <cellStyle name="SAPBEXaggItemX 3 3 2 2 8 2" xfId="24764" xr:uid="{62B9E66E-1A9A-451A-924D-674156AC5868}"/>
    <cellStyle name="SAPBEXaggItemX 3 3 2 2 9" xfId="24765" xr:uid="{E59EE4FF-007F-4C4D-9542-7BEBF9445D86}"/>
    <cellStyle name="SAPBEXaggItemX 3 3 2 3" xfId="24766" xr:uid="{96C34BC7-0605-41B3-811D-96CC273AF041}"/>
    <cellStyle name="SAPBEXaggItemX 3 3 2 3 2" xfId="24767" xr:uid="{5B7E876B-3D92-4DB1-BDF8-92D1CAE872F2}"/>
    <cellStyle name="SAPBEXaggItemX 3 3 2 3 2 2" xfId="24768" xr:uid="{0A2BCA3B-1F24-495E-9ABB-5DD556AC0885}"/>
    <cellStyle name="SAPBEXaggItemX 3 3 2 3 3" xfId="24769" xr:uid="{1C1676BE-46A1-4377-88BD-77C9C0959732}"/>
    <cellStyle name="SAPBEXaggItemX 3 3 2 3 3 2" xfId="24770" xr:uid="{2434552C-C173-479F-8D3A-70A7D2FE6CA9}"/>
    <cellStyle name="SAPBEXaggItemX 3 3 2 3 4" xfId="24771" xr:uid="{4C2A18BE-47A1-432A-8055-506F6999EF31}"/>
    <cellStyle name="SAPBEXaggItemX 3 3 2 3 4 2" xfId="24772" xr:uid="{1E45AB54-D3FB-480E-A38D-29F97F1A8870}"/>
    <cellStyle name="SAPBEXaggItemX 3 3 2 3 5" xfId="24773" xr:uid="{33C14A64-E389-4567-915E-6245D3947908}"/>
    <cellStyle name="SAPBEXaggItemX 3 3 2 3 5 2" xfId="24774" xr:uid="{2D585C72-B68B-45F9-9F08-5DF16B3815E8}"/>
    <cellStyle name="SAPBEXaggItemX 3 3 2 3 6" xfId="24775" xr:uid="{DD55E04B-4185-4A34-B1F4-946438C41DF7}"/>
    <cellStyle name="SAPBEXaggItemX 3 3 2 3 6 2" xfId="24776" xr:uid="{51F0654D-1F58-4E49-A5BA-A4F3E6A06D5D}"/>
    <cellStyle name="SAPBEXaggItemX 3 3 2 3 7" xfId="24777" xr:uid="{19089647-1F04-4320-8E9C-27F832CFB2E5}"/>
    <cellStyle name="SAPBEXaggItemX 3 3 2 3 7 2" xfId="24778" xr:uid="{4ED844DA-1E01-49F2-A5D5-E0C2E19D808F}"/>
    <cellStyle name="SAPBEXaggItemX 3 3 2 3 8" xfId="24779" xr:uid="{51281C2A-C114-41E8-90AB-05CA833FFD7C}"/>
    <cellStyle name="SAPBEXaggItemX 3 3 2 3 9" xfId="24780" xr:uid="{C9AE537A-200A-4D37-A21F-C2314C8C55E4}"/>
    <cellStyle name="SAPBEXaggItemX 3 3 2 4" xfId="24781" xr:uid="{BD1F654C-8974-42E0-9609-D41EB853FC2D}"/>
    <cellStyle name="SAPBEXaggItemX 3 3 2 4 2" xfId="24782" xr:uid="{E1D5F544-04D8-437F-82AF-3278A7919148}"/>
    <cellStyle name="SAPBEXaggItemX 3 3 2 5" xfId="24783" xr:uid="{ECB2FF35-9A53-4486-BEFB-AE51F5FB3D7E}"/>
    <cellStyle name="SAPBEXaggItemX 3 3 2 5 2" xfId="24784" xr:uid="{32C349B1-1805-4823-845D-D9299BA33989}"/>
    <cellStyle name="SAPBEXaggItemX 3 3 2 6" xfId="24785" xr:uid="{6F8F7004-4812-427C-8549-5A1C2A71D209}"/>
    <cellStyle name="SAPBEXaggItemX 3 3 2 6 2" xfId="24786" xr:uid="{518B127F-863C-494C-84AB-121E94CA33A8}"/>
    <cellStyle name="SAPBEXaggItemX 3 3 2 7" xfId="24787" xr:uid="{52CDE00E-600F-49BD-B5ED-E7287ED536C7}"/>
    <cellStyle name="SAPBEXaggItemX 3 3 2 7 2" xfId="24788" xr:uid="{B6886A16-A502-4058-889B-667CA61BD5B8}"/>
    <cellStyle name="SAPBEXaggItemX 3 3 2 8" xfId="24789" xr:uid="{E01DEC9A-1819-47FE-B9ED-7133F54E61DD}"/>
    <cellStyle name="SAPBEXaggItemX 3 3 2 8 2" xfId="24790" xr:uid="{91EF75D4-91C8-4C77-86EF-04663A9448B8}"/>
    <cellStyle name="SAPBEXaggItemX 3 3 2 9" xfId="24791" xr:uid="{AF146807-03DD-48F2-BFDD-5EE120FFEADF}"/>
    <cellStyle name="SAPBEXaggItemX 3 3 3" xfId="24792" xr:uid="{BE2306C6-E104-415B-A9EF-37E2A8F54784}"/>
    <cellStyle name="SAPBEXaggItemX 3 3 3 2" xfId="24793" xr:uid="{BCC60E15-9816-4D58-A182-2326A11BD621}"/>
    <cellStyle name="SAPBEXaggItemX 3 3 3 2 10" xfId="24794" xr:uid="{B0D3132C-9FA9-48E7-A5EE-ABB26778862E}"/>
    <cellStyle name="SAPBEXaggItemX 3 3 3 2 2" xfId="24795" xr:uid="{CF1CE522-0454-47A1-A9AB-5E94948A5448}"/>
    <cellStyle name="SAPBEXaggItemX 3 3 3 2 2 2" xfId="24796" xr:uid="{CA495480-A576-45B6-910F-CD0F5114CF5C}"/>
    <cellStyle name="SAPBEXaggItemX 3 3 3 2 2 2 2" xfId="24797" xr:uid="{C9BF0529-F543-4B41-BF15-2571B79BA0B6}"/>
    <cellStyle name="SAPBEXaggItemX 3 3 3 2 2 3" xfId="24798" xr:uid="{4D07BA3C-1EAC-4F15-BBF8-FF542AD80839}"/>
    <cellStyle name="SAPBEXaggItemX 3 3 3 2 2 3 2" xfId="24799" xr:uid="{371BB182-1D50-4275-9743-FC76A94080AC}"/>
    <cellStyle name="SAPBEXaggItemX 3 3 3 2 2 4" xfId="24800" xr:uid="{47E396C0-FB8B-47E9-8B66-DAE38992ACD5}"/>
    <cellStyle name="SAPBEXaggItemX 3 3 3 2 2 4 2" xfId="24801" xr:uid="{BDADC479-5BC2-456B-9C5F-80D45743CB4A}"/>
    <cellStyle name="SAPBEXaggItemX 3 3 3 2 2 5" xfId="24802" xr:uid="{5724A31C-6D76-4AA4-80D6-C06C7012D2C2}"/>
    <cellStyle name="SAPBEXaggItemX 3 3 3 2 2 5 2" xfId="24803" xr:uid="{34AA9F18-DA97-44DA-AC1F-55A32B0E655D}"/>
    <cellStyle name="SAPBEXaggItemX 3 3 3 2 2 6" xfId="24804" xr:uid="{DCEE87D1-E647-421D-9549-714DD77B4579}"/>
    <cellStyle name="SAPBEXaggItemX 3 3 3 2 2 6 2" xfId="24805" xr:uid="{448E46A2-DE61-4FC8-ADF7-D11ADF19EE6C}"/>
    <cellStyle name="SAPBEXaggItemX 3 3 3 2 2 7" xfId="24806" xr:uid="{E4429FEF-5D93-4B2B-A451-AA99A701573C}"/>
    <cellStyle name="SAPBEXaggItemX 3 3 3 2 3" xfId="24807" xr:uid="{9DE887E0-3A80-4917-8888-71BE45C36472}"/>
    <cellStyle name="SAPBEXaggItemX 3 3 3 2 3 2" xfId="24808" xr:uid="{329AA78A-847B-4172-8EFD-5F8BCA32A64E}"/>
    <cellStyle name="SAPBEXaggItemX 3 3 3 2 3 2 2" xfId="24809" xr:uid="{7B1B824B-F3F5-49AD-9EE3-054E9A35F582}"/>
    <cellStyle name="SAPBEXaggItemX 3 3 3 2 3 3" xfId="24810" xr:uid="{DB4BE1AA-E835-4D24-9608-405A7AA1D637}"/>
    <cellStyle name="SAPBEXaggItemX 3 3 3 2 3 3 2" xfId="24811" xr:uid="{9808520D-F102-41D0-8965-E255C80389D9}"/>
    <cellStyle name="SAPBEXaggItemX 3 3 3 2 3 4" xfId="24812" xr:uid="{70A40A9D-1E78-4E50-BA23-B70D3A54C33E}"/>
    <cellStyle name="SAPBEXaggItemX 3 3 3 2 3 4 2" xfId="24813" xr:uid="{8B83023C-3E0E-4EF7-90A8-91CF666F447B}"/>
    <cellStyle name="SAPBEXaggItemX 3 3 3 2 3 5" xfId="24814" xr:uid="{C79B3E2B-E0A1-405F-9D5A-E7EA58CC502A}"/>
    <cellStyle name="SAPBEXaggItemX 3 3 3 2 3 5 2" xfId="24815" xr:uid="{5B36BF64-1A5C-4D84-BADE-EC0D3CB99985}"/>
    <cellStyle name="SAPBEXaggItemX 3 3 3 2 3 6" xfId="24816" xr:uid="{CA8072BC-B88D-4EBF-9B51-151A3923C37F}"/>
    <cellStyle name="SAPBEXaggItemX 3 3 3 2 3 6 2" xfId="24817" xr:uid="{AC97B39B-0F4D-495D-8632-4DE2290EF8AD}"/>
    <cellStyle name="SAPBEXaggItemX 3 3 3 2 3 7" xfId="24818" xr:uid="{341DF3D4-A059-4447-8A83-4B1CB6682E92}"/>
    <cellStyle name="SAPBEXaggItemX 3 3 3 2 4" xfId="24819" xr:uid="{EB1E430E-CFC5-4904-AD64-761C84D892DC}"/>
    <cellStyle name="SAPBEXaggItemX 3 3 3 2 4 2" xfId="24820" xr:uid="{2070535A-135D-4D99-97BD-7ED2AA4714B8}"/>
    <cellStyle name="SAPBEXaggItemX 3 3 3 2 5" xfId="24821" xr:uid="{67596C1E-8D83-47D0-ACA6-6F42C58B789E}"/>
    <cellStyle name="SAPBEXaggItemX 3 3 3 2 5 2" xfId="24822" xr:uid="{D5855F06-BC3A-4302-80B8-4E0300466489}"/>
    <cellStyle name="SAPBEXaggItemX 3 3 3 2 6" xfId="24823" xr:uid="{989F9F46-EF10-4776-B079-CF8A8FCD7EDE}"/>
    <cellStyle name="SAPBEXaggItemX 3 3 3 2 6 2" xfId="24824" xr:uid="{D31712FA-1CD5-45A9-AE11-9B550FADB590}"/>
    <cellStyle name="SAPBEXaggItemX 3 3 3 2 7" xfId="24825" xr:uid="{1E75E588-32BF-44B1-88A4-53462F203769}"/>
    <cellStyle name="SAPBEXaggItemX 3 3 3 2 7 2" xfId="24826" xr:uid="{9D515C66-916F-4601-BC0C-8162CD95BB75}"/>
    <cellStyle name="SAPBEXaggItemX 3 3 3 2 8" xfId="24827" xr:uid="{D0E3640E-9B43-42F0-8CAC-01A9CC29B519}"/>
    <cellStyle name="SAPBEXaggItemX 3 3 3 2 8 2" xfId="24828" xr:uid="{799CC722-9A7E-4492-9FB9-51754F6BF5BE}"/>
    <cellStyle name="SAPBEXaggItemX 3 3 3 2 9" xfId="24829" xr:uid="{48EC7ED4-B790-4720-BFEE-646B0D18101B}"/>
    <cellStyle name="SAPBEXaggItemX 3 3 3 2 9 2" xfId="24830" xr:uid="{90463782-DFED-4B99-B56F-2F9716730EE5}"/>
    <cellStyle name="SAPBEXaggItemX 3 3 3 3" xfId="24831" xr:uid="{7B413608-C438-42FF-8B82-3F7D016BD850}"/>
    <cellStyle name="SAPBEXaggItemX 3 3 3 3 2" xfId="24832" xr:uid="{33B1F441-657D-4220-AFDD-2419B5ED71D9}"/>
    <cellStyle name="SAPBEXaggItemX 3 3 3 4" xfId="24833" xr:uid="{9A74E2DC-7119-4C66-B87D-FD520C4184F4}"/>
    <cellStyle name="SAPBEXaggItemX 3 3 3 4 2" xfId="24834" xr:uid="{67FC3E29-9DA4-4D3D-8CCA-7C103D89EC05}"/>
    <cellStyle name="SAPBEXaggItemX 3 3 3 5" xfId="24835" xr:uid="{4BFE1719-737D-44AC-9719-FBC7B70B2CB7}"/>
    <cellStyle name="SAPBEXaggItemX 3 3 4" xfId="24836" xr:uid="{80587191-070E-4FDF-BF2E-3B0D9977027F}"/>
    <cellStyle name="SAPBEXaggItemX 3 3 4 10" xfId="24837" xr:uid="{FB589782-88F0-411D-8359-23CA5B4DA68B}"/>
    <cellStyle name="SAPBEXaggItemX 3 3 4 2" xfId="24838" xr:uid="{C9F84F83-B85F-4755-8DF8-E1DF42887B61}"/>
    <cellStyle name="SAPBEXaggItemX 3 3 4 2 2" xfId="24839" xr:uid="{AB0DDF68-DC20-475F-8307-5CD92919C785}"/>
    <cellStyle name="SAPBEXaggItemX 3 3 4 2 2 2" xfId="24840" xr:uid="{6675FEB4-AB59-470B-B4D7-2C3EB2A26FD9}"/>
    <cellStyle name="SAPBEXaggItemX 3 3 4 2 3" xfId="24841" xr:uid="{00E4D87C-BD0C-4774-BBC4-991FB42069D2}"/>
    <cellStyle name="SAPBEXaggItemX 3 3 4 2 3 2" xfId="24842" xr:uid="{AB5B7EE9-E946-4AC0-9F39-655622918970}"/>
    <cellStyle name="SAPBEXaggItemX 3 3 4 2 4" xfId="24843" xr:uid="{A6036FEB-52B0-4123-9FC2-104258B6D00D}"/>
    <cellStyle name="SAPBEXaggItemX 3 3 4 2 4 2" xfId="24844" xr:uid="{5CC2A8AD-D0F0-4CD1-A9F7-5B819ED51635}"/>
    <cellStyle name="SAPBEXaggItemX 3 3 4 2 5" xfId="24845" xr:uid="{0562EC40-D8A2-4F55-9F05-2759EA4063D4}"/>
    <cellStyle name="SAPBEXaggItemX 3 3 4 2 5 2" xfId="24846" xr:uid="{E873DFF7-D6E0-4DC6-A83C-CF76D33694DD}"/>
    <cellStyle name="SAPBEXaggItemX 3 3 4 2 6" xfId="24847" xr:uid="{6286FF1F-E4D6-4FD8-AAA8-7256C9583E55}"/>
    <cellStyle name="SAPBEXaggItemX 3 3 4 2 6 2" xfId="24848" xr:uid="{E2A6648C-2853-49F0-A748-DFA2270A4C03}"/>
    <cellStyle name="SAPBEXaggItemX 3 3 4 2 7" xfId="24849" xr:uid="{4E9DD427-68A6-41DE-9738-C3D601C6D6DF}"/>
    <cellStyle name="SAPBEXaggItemX 3 3 4 3" xfId="24850" xr:uid="{965ABD06-02EE-417C-87F6-0C357CD5EE3C}"/>
    <cellStyle name="SAPBEXaggItemX 3 3 4 3 2" xfId="24851" xr:uid="{3968FE9A-D2CF-4F13-886D-88D8954A7B86}"/>
    <cellStyle name="SAPBEXaggItemX 3 3 4 3 2 2" xfId="24852" xr:uid="{A0174456-DAB2-4CAF-B9BC-83158CEF984E}"/>
    <cellStyle name="SAPBEXaggItemX 3 3 4 3 3" xfId="24853" xr:uid="{A5C7E4C8-0862-49E0-A806-D638CDB6B6F7}"/>
    <cellStyle name="SAPBEXaggItemX 3 3 4 3 3 2" xfId="24854" xr:uid="{0D1DEFAE-FFC4-447B-9142-D05AA977A8B0}"/>
    <cellStyle name="SAPBEXaggItemX 3 3 4 3 4" xfId="24855" xr:uid="{B8564039-4197-4179-8410-07012EA2D34A}"/>
    <cellStyle name="SAPBEXaggItemX 3 3 4 3 4 2" xfId="24856" xr:uid="{6D08BC63-2CFC-4347-AA65-93FE85525836}"/>
    <cellStyle name="SAPBEXaggItemX 3 3 4 3 5" xfId="24857" xr:uid="{EC156BA0-28C9-4F02-8392-212C2948D41D}"/>
    <cellStyle name="SAPBEXaggItemX 3 3 4 3 5 2" xfId="24858" xr:uid="{2B33574F-5403-420D-A03B-0926C76EDE85}"/>
    <cellStyle name="SAPBEXaggItemX 3 3 4 3 6" xfId="24859" xr:uid="{6F2660AB-BA4D-4342-9019-0D4F0FD8C72E}"/>
    <cellStyle name="SAPBEXaggItemX 3 3 4 3 6 2" xfId="24860" xr:uid="{A975CD78-1A8A-4B5C-8EA1-6018C9712B66}"/>
    <cellStyle name="SAPBEXaggItemX 3 3 4 3 7" xfId="24861" xr:uid="{E5001057-3E4C-4D47-A9FF-9C4D146C0E34}"/>
    <cellStyle name="SAPBEXaggItemX 3 3 4 4" xfId="24862" xr:uid="{C08914B3-5177-4CFF-BA32-35127BC1C504}"/>
    <cellStyle name="SAPBEXaggItemX 3 3 4 4 2" xfId="24863" xr:uid="{AB2BF9CD-1C73-4493-B67E-D538AE50FB46}"/>
    <cellStyle name="SAPBEXaggItemX 3 3 4 5" xfId="24864" xr:uid="{4D19306F-A540-49E4-8338-BC54E572D6BA}"/>
    <cellStyle name="SAPBEXaggItemX 3 3 4 5 2" xfId="24865" xr:uid="{4A19A652-776C-46EC-8F49-44A68E0C004E}"/>
    <cellStyle name="SAPBEXaggItemX 3 3 4 6" xfId="24866" xr:uid="{2EE51C21-7265-4B9B-9B3B-800C678ECB31}"/>
    <cellStyle name="SAPBEXaggItemX 3 3 4 6 2" xfId="24867" xr:uid="{771A1A0F-FBFB-4CD8-BE63-A49F62BD218E}"/>
    <cellStyle name="SAPBEXaggItemX 3 3 4 7" xfId="24868" xr:uid="{13F171C0-0E35-4905-8E10-D63F262E602E}"/>
    <cellStyle name="SAPBEXaggItemX 3 3 4 7 2" xfId="24869" xr:uid="{2DD816B7-4710-4A16-8331-0ABF377D80C3}"/>
    <cellStyle name="SAPBEXaggItemX 3 3 4 8" xfId="24870" xr:uid="{E982B098-5830-4CD9-8AB7-EC78C015D1F1}"/>
    <cellStyle name="SAPBEXaggItemX 3 3 4 8 2" xfId="24871" xr:uid="{A938CE28-0BF0-4FDB-845A-C6FF5A970696}"/>
    <cellStyle name="SAPBEXaggItemX 3 3 4 9" xfId="24872" xr:uid="{CFCEF4DC-FA0B-408C-B27D-C8C70C86BDF5}"/>
    <cellStyle name="SAPBEXaggItemX 3 3 4 9 2" xfId="24873" xr:uid="{EC89CB54-A7F4-42AE-A291-71A72A7B6095}"/>
    <cellStyle name="SAPBEXaggItemX 3 3 5" xfId="24874" xr:uid="{F379306B-F858-41AC-A5C1-1F88E8E6A28E}"/>
    <cellStyle name="SAPBEXaggItemX 3 3 5 2" xfId="24875" xr:uid="{C6C6B11D-80C2-4FE5-B6E8-FC0AE67BC9A6}"/>
    <cellStyle name="SAPBEXaggItemX 3 3 6" xfId="24876" xr:uid="{34B07362-B8A3-4D29-B289-4C91FA1FCFAA}"/>
    <cellStyle name="SAPBEXaggItemX 3 3 6 2" xfId="24877" xr:uid="{F2F2E17A-0EE0-48A0-9905-6DCC89DCEABA}"/>
    <cellStyle name="SAPBEXaggItemX 3 3 7" xfId="24878" xr:uid="{725F66BF-3578-4275-A141-0F0844E7C5E9}"/>
    <cellStyle name="SAPBEXaggItemX 3 3 8" xfId="24879" xr:uid="{CC8F6FF1-5F80-4442-A8C7-D28E7B9111B4}"/>
    <cellStyle name="SAPBEXaggItemX 3 4" xfId="24880" xr:uid="{04C00F37-4E09-48D6-9C6F-7EB8D694CBC5}"/>
    <cellStyle name="SAPBEXaggItemX 3 4 10" xfId="24881" xr:uid="{892781F8-4D73-45D1-9B10-813C4C94851E}"/>
    <cellStyle name="SAPBEXaggItemX 3 4 2" xfId="24882" xr:uid="{EF946678-36A1-496D-88CB-19C40E399442}"/>
    <cellStyle name="SAPBEXaggItemX 3 4 2 10" xfId="24883" xr:uid="{0D0E8ECA-386D-4646-BEDB-DA4D619992F9}"/>
    <cellStyle name="SAPBEXaggItemX 3 4 2 2" xfId="24884" xr:uid="{F8A5C001-466C-4586-8BB5-8938818185E0}"/>
    <cellStyle name="SAPBEXaggItemX 3 4 2 2 2" xfId="24885" xr:uid="{C22EC548-AFB1-46C7-A993-2BDDBF460E35}"/>
    <cellStyle name="SAPBEXaggItemX 3 4 2 2 2 2" xfId="24886" xr:uid="{DC5D9A66-53C3-491D-A6B0-FFF7931055DF}"/>
    <cellStyle name="SAPBEXaggItemX 3 4 2 2 3" xfId="24887" xr:uid="{DC0567EB-B008-4B71-8F7B-C93631AF57BB}"/>
    <cellStyle name="SAPBEXaggItemX 3 4 2 2 3 2" xfId="24888" xr:uid="{CB58144B-7088-4D35-9DA6-CBA55EA97FC6}"/>
    <cellStyle name="SAPBEXaggItemX 3 4 2 2 4" xfId="24889" xr:uid="{059AC37C-8EC5-4483-B826-349246EFE38A}"/>
    <cellStyle name="SAPBEXaggItemX 3 4 2 2 4 2" xfId="24890" xr:uid="{D14AE2B6-A7CA-476F-848A-2A3E461EFBEB}"/>
    <cellStyle name="SAPBEXaggItemX 3 4 2 2 5" xfId="24891" xr:uid="{770B98A1-44DF-4A6E-8E27-9473E0D9AB9F}"/>
    <cellStyle name="SAPBEXaggItemX 3 4 2 2 5 2" xfId="24892" xr:uid="{E7C1CB05-15A5-4A03-AE4A-9AFBF479A252}"/>
    <cellStyle name="SAPBEXaggItemX 3 4 2 2 6" xfId="24893" xr:uid="{B33DAB31-53DD-4CAE-92BD-94C4C4CEF190}"/>
    <cellStyle name="SAPBEXaggItemX 3 4 2 2 6 2" xfId="24894" xr:uid="{0E05E82D-EA2E-4F1D-9664-70AC7BAA5045}"/>
    <cellStyle name="SAPBEXaggItemX 3 4 2 2 7" xfId="24895" xr:uid="{34B42F61-6B7D-4037-B066-29D598A708C0}"/>
    <cellStyle name="SAPBEXaggItemX 3 4 2 2 7 2" xfId="24896" xr:uid="{35E0BA2C-E009-423E-A031-AAD4820D70D2}"/>
    <cellStyle name="SAPBEXaggItemX 3 4 2 2 8" xfId="24897" xr:uid="{185168CB-3209-4A88-B303-735D0A19CF31}"/>
    <cellStyle name="SAPBEXaggItemX 3 4 2 3" xfId="24898" xr:uid="{9BE7D7E6-BCD8-4022-BD71-2B746622DE8E}"/>
    <cellStyle name="SAPBEXaggItemX 3 4 2 3 2" xfId="24899" xr:uid="{C79681CD-D019-4B9C-8CEF-29EF3B781E8F}"/>
    <cellStyle name="SAPBEXaggItemX 3 4 2 4" xfId="24900" xr:uid="{53D89579-A92B-4530-8390-F938AF3EB341}"/>
    <cellStyle name="SAPBEXaggItemX 3 4 2 4 2" xfId="24901" xr:uid="{D4D35DA3-F39D-476F-88D8-D9B624D424F5}"/>
    <cellStyle name="SAPBEXaggItemX 3 4 2 5" xfId="24902" xr:uid="{172613D5-D122-4816-832F-161FBC56840C}"/>
    <cellStyle name="SAPBEXaggItemX 3 4 2 5 2" xfId="24903" xr:uid="{9C0D71DC-4579-4BA7-8ACA-1CDF0E1CDF5A}"/>
    <cellStyle name="SAPBEXaggItemX 3 4 2 6" xfId="24904" xr:uid="{732DB048-455E-413E-BAB8-2F8DA4B9E330}"/>
    <cellStyle name="SAPBEXaggItemX 3 4 2 6 2" xfId="24905" xr:uid="{107D3A2B-18CB-4A1A-8A84-1A4EF4156B47}"/>
    <cellStyle name="SAPBEXaggItemX 3 4 2 7" xfId="24906" xr:uid="{FF3BAF10-DAD0-41DF-8AB8-982A80A2D1B0}"/>
    <cellStyle name="SAPBEXaggItemX 3 4 2 7 2" xfId="24907" xr:uid="{D8D5E9A5-F062-4081-BB5C-2B4D3842D157}"/>
    <cellStyle name="SAPBEXaggItemX 3 4 2 8" xfId="24908" xr:uid="{88FC9C57-2E66-4295-9028-B2D99734B3D3}"/>
    <cellStyle name="SAPBEXaggItemX 3 4 2 8 2" xfId="24909" xr:uid="{6FF81527-945F-4E92-A14F-E0D9BD375869}"/>
    <cellStyle name="SAPBEXaggItemX 3 4 2 9" xfId="24910" xr:uid="{B13EB1B5-B47E-48CA-9483-4FC0C6F4C401}"/>
    <cellStyle name="SAPBEXaggItemX 3 4 3" xfId="24911" xr:uid="{CEC1A8CB-7E97-44AC-BE93-F0CA54FA10BB}"/>
    <cellStyle name="SAPBEXaggItemX 3 4 3 2" xfId="24912" xr:uid="{C3B938D9-8685-4AD7-B485-6FE665E4F57C}"/>
    <cellStyle name="SAPBEXaggItemX 3 4 3 2 2" xfId="24913" xr:uid="{4B187318-CDE3-421A-ADBB-E68C44A636AD}"/>
    <cellStyle name="SAPBEXaggItemX 3 4 3 3" xfId="24914" xr:uid="{E50B7D29-B73C-4D3B-8BF6-70121F8887C5}"/>
    <cellStyle name="SAPBEXaggItemX 3 4 3 3 2" xfId="24915" xr:uid="{194436C5-5B6A-4E68-BC7E-1E6E789B09E9}"/>
    <cellStyle name="SAPBEXaggItemX 3 4 3 4" xfId="24916" xr:uid="{D2E84AE1-018C-48A6-9F6A-B34B1F7AE553}"/>
    <cellStyle name="SAPBEXaggItemX 3 4 3 4 2" xfId="24917" xr:uid="{2206E198-303A-4B8B-B492-CBA022AD5E6C}"/>
    <cellStyle name="SAPBEXaggItemX 3 4 3 5" xfId="24918" xr:uid="{987311C0-CDC7-45EF-9970-3E994D05E264}"/>
    <cellStyle name="SAPBEXaggItemX 3 4 3 5 2" xfId="24919" xr:uid="{F08AD5F6-2883-44B6-A790-D08FE05F0A34}"/>
    <cellStyle name="SAPBEXaggItemX 3 4 3 6" xfId="24920" xr:uid="{4880100A-E9C3-4DA5-BC24-44DEF33C9613}"/>
    <cellStyle name="SAPBEXaggItemX 3 4 3 6 2" xfId="24921" xr:uid="{9832195D-2E44-4E95-8FBD-F6BB7CBD233B}"/>
    <cellStyle name="SAPBEXaggItemX 3 4 3 7" xfId="24922" xr:uid="{C6594FBB-3D13-4BB7-A1A4-A0D434D28453}"/>
    <cellStyle name="SAPBEXaggItemX 3 4 3 7 2" xfId="24923" xr:uid="{11C58C42-7D02-4C82-B5AB-AE0E0FE86AB2}"/>
    <cellStyle name="SAPBEXaggItemX 3 4 3 8" xfId="24924" xr:uid="{93DDDAE9-A252-4A8D-A31C-33E51BE1AFFF}"/>
    <cellStyle name="SAPBEXaggItemX 3 4 3 9" xfId="24925" xr:uid="{4D0D153E-DF59-4BF9-ABB4-33C5835D4410}"/>
    <cellStyle name="SAPBEXaggItemX 3 4 4" xfId="24926" xr:uid="{729278B8-C8CA-4F8E-AEE8-D18BD024D9B8}"/>
    <cellStyle name="SAPBEXaggItemX 3 4 4 2" xfId="24927" xr:uid="{227C7F82-14B0-4892-9E9C-8EEBCC99C3BC}"/>
    <cellStyle name="SAPBEXaggItemX 3 4 5" xfId="24928" xr:uid="{A8146540-8527-47F6-9A42-B38F127ACEAF}"/>
    <cellStyle name="SAPBEXaggItemX 3 4 5 2" xfId="24929" xr:uid="{204B337F-ACEF-4004-81CE-1AEF17D6DED5}"/>
    <cellStyle name="SAPBEXaggItemX 3 4 6" xfId="24930" xr:uid="{2B2FF96C-AE38-4265-A95F-BAA5D2E016E8}"/>
    <cellStyle name="SAPBEXaggItemX 3 4 6 2" xfId="24931" xr:uid="{44A2C6A4-CE50-4B8C-B69D-7E2066EFFA21}"/>
    <cellStyle name="SAPBEXaggItemX 3 4 7" xfId="24932" xr:uid="{9B5C1712-FAEE-42AD-AF88-3F5B5B8596D0}"/>
    <cellStyle name="SAPBEXaggItemX 3 4 7 2" xfId="24933" xr:uid="{5B2CC930-799D-404A-B540-010310E27672}"/>
    <cellStyle name="SAPBEXaggItemX 3 4 8" xfId="24934" xr:uid="{25C87927-3748-423E-957B-07C092F3EED2}"/>
    <cellStyle name="SAPBEXaggItemX 3 4 8 2" xfId="24935" xr:uid="{F6E363C8-CD76-4E75-97F3-052444C52174}"/>
    <cellStyle name="SAPBEXaggItemX 3 4 9" xfId="24936" xr:uid="{05B18E83-FA76-4755-8938-3F89B4390117}"/>
    <cellStyle name="SAPBEXaggItemX 3 5" xfId="24937" xr:uid="{2BCDF09B-AA86-4261-B22A-04F62EEDDC24}"/>
    <cellStyle name="SAPBEXaggItemX 3 6" xfId="24938" xr:uid="{C0A79E7F-831C-4D81-900C-DE809CFA75C9}"/>
    <cellStyle name="SAPBEXaggItemX 4" xfId="24939" xr:uid="{EE6D7D94-BB53-4378-A719-A8CA31CF3397}"/>
    <cellStyle name="SAPBEXaggItemX 4 2" xfId="24940" xr:uid="{05DA3522-AF96-47A6-AF44-B2BFA1B0D36F}"/>
    <cellStyle name="SAPBEXaggItemX 4 2 10" xfId="24941" xr:uid="{81A22331-06CA-4A2D-AAD8-0DD919110AE6}"/>
    <cellStyle name="SAPBEXaggItemX 4 2 2" xfId="24942" xr:uid="{C72DD7D7-57CB-4444-BAB7-8123890AFA6B}"/>
    <cellStyle name="SAPBEXaggItemX 4 2 2 10" xfId="24943" xr:uid="{BA966D76-8E97-484F-8D91-A76A98C3FA39}"/>
    <cellStyle name="SAPBEXaggItemX 4 2 2 2" xfId="24944" xr:uid="{C6D69DAA-046C-4778-9A84-46367CA7331B}"/>
    <cellStyle name="SAPBEXaggItemX 4 2 2 2 2" xfId="24945" xr:uid="{CACD52CE-6921-40C8-99AC-D5DA2986EC94}"/>
    <cellStyle name="SAPBEXaggItemX 4 2 2 2 2 2" xfId="24946" xr:uid="{DD76D22A-3758-498B-968C-3463415BDDA5}"/>
    <cellStyle name="SAPBEXaggItemX 4 2 2 2 3" xfId="24947" xr:uid="{4D77F279-8BB4-413F-A94C-EDA4522C05AF}"/>
    <cellStyle name="SAPBEXaggItemX 4 2 2 2 3 2" xfId="24948" xr:uid="{FC8A6C0D-6CC8-4CC0-BE3E-D419C7CB1103}"/>
    <cellStyle name="SAPBEXaggItemX 4 2 2 2 4" xfId="24949" xr:uid="{BC4DCC71-3352-4337-92C9-143161267744}"/>
    <cellStyle name="SAPBEXaggItemX 4 2 2 2 4 2" xfId="24950" xr:uid="{45F3690D-4F13-4006-A790-B5D1FF38EA3C}"/>
    <cellStyle name="SAPBEXaggItemX 4 2 2 2 5" xfId="24951" xr:uid="{11411597-5C47-4BA6-B6A9-76731DB2285C}"/>
    <cellStyle name="SAPBEXaggItemX 4 2 2 2 5 2" xfId="24952" xr:uid="{9965C7B8-4F31-4604-A91F-A69284590CAA}"/>
    <cellStyle name="SAPBEXaggItemX 4 2 2 2 6" xfId="24953" xr:uid="{7164F763-5EB7-4BDE-BF2E-04B776EC7CDD}"/>
    <cellStyle name="SAPBEXaggItemX 4 2 2 2 6 2" xfId="24954" xr:uid="{49A6E24D-7D7B-4843-BCE6-C6E0A5CD0D17}"/>
    <cellStyle name="SAPBEXaggItemX 4 2 2 2 7" xfId="24955" xr:uid="{3A05AE88-016C-4EC7-88AF-D9DC56D0F4E9}"/>
    <cellStyle name="SAPBEXaggItemX 4 2 2 2 7 2" xfId="24956" xr:uid="{9834FE68-193D-4B01-BDD8-45E4B643CA2B}"/>
    <cellStyle name="SAPBEXaggItemX 4 2 2 2 8" xfId="24957" xr:uid="{B83B9885-0846-4AF8-8E5A-CA9992664D39}"/>
    <cellStyle name="SAPBEXaggItemX 4 2 2 3" xfId="24958" xr:uid="{E51393D0-7C8C-4FCD-B6DA-741EC8BA3B65}"/>
    <cellStyle name="SAPBEXaggItemX 4 2 2 3 2" xfId="24959" xr:uid="{AB1E8708-CDE3-4152-A0AE-4F3E76625387}"/>
    <cellStyle name="SAPBEXaggItemX 4 2 2 4" xfId="24960" xr:uid="{F7D3E678-7F8A-48D2-9CAF-87E12FE81C0D}"/>
    <cellStyle name="SAPBEXaggItemX 4 2 2 4 2" xfId="24961" xr:uid="{76684662-747E-4F80-8A4F-7BAE1103936F}"/>
    <cellStyle name="SAPBEXaggItemX 4 2 2 5" xfId="24962" xr:uid="{FE024CF0-8BCE-4260-8423-54A6CE0E8EBA}"/>
    <cellStyle name="SAPBEXaggItemX 4 2 2 5 2" xfId="24963" xr:uid="{FD2EF64F-4182-4531-A36D-80460AEE736E}"/>
    <cellStyle name="SAPBEXaggItemX 4 2 2 6" xfId="24964" xr:uid="{50423FB5-354F-4252-982A-4563C5039E9E}"/>
    <cellStyle name="SAPBEXaggItemX 4 2 2 6 2" xfId="24965" xr:uid="{067FAFD9-21C5-472A-AD9D-FDCB79234293}"/>
    <cellStyle name="SAPBEXaggItemX 4 2 2 7" xfId="24966" xr:uid="{282FA695-BC61-47C4-8706-39022954D365}"/>
    <cellStyle name="SAPBEXaggItemX 4 2 2 7 2" xfId="24967" xr:uid="{547F6896-A6B1-4A54-9742-23ACC846DD9F}"/>
    <cellStyle name="SAPBEXaggItemX 4 2 2 8" xfId="24968" xr:uid="{6600359A-C1B1-41B2-A9B8-20D68D0A3CA6}"/>
    <cellStyle name="SAPBEXaggItemX 4 2 2 8 2" xfId="24969" xr:uid="{35983D59-8433-448E-AEA8-63DA33D8943B}"/>
    <cellStyle name="SAPBEXaggItemX 4 2 2 9" xfId="24970" xr:uid="{7B89A7B7-29BE-494C-A791-6453E17393AE}"/>
    <cellStyle name="SAPBEXaggItemX 4 2 3" xfId="24971" xr:uid="{96024F72-510D-49AD-BC0E-9EDA1E8326F2}"/>
    <cellStyle name="SAPBEXaggItemX 4 2 3 2" xfId="24972" xr:uid="{E699E7C2-C89D-48AC-94AE-7C8770946A50}"/>
    <cellStyle name="SAPBEXaggItemX 4 2 3 2 2" xfId="24973" xr:uid="{9A30451F-9E4B-45DF-8831-361E01503CFD}"/>
    <cellStyle name="SAPBEXaggItemX 4 2 3 3" xfId="24974" xr:uid="{DD304144-A84F-4E90-812A-90944FB929B0}"/>
    <cellStyle name="SAPBEXaggItemX 4 2 3 3 2" xfId="24975" xr:uid="{7FBF5662-2206-429D-9318-909A185646D1}"/>
    <cellStyle name="SAPBEXaggItemX 4 2 3 4" xfId="24976" xr:uid="{24696848-D682-4ABF-A17C-8F4AE9DDB849}"/>
    <cellStyle name="SAPBEXaggItemX 4 2 3 4 2" xfId="24977" xr:uid="{09C639BA-F4DA-4B4D-9074-FC8E92DAFFCA}"/>
    <cellStyle name="SAPBEXaggItemX 4 2 3 5" xfId="24978" xr:uid="{77E0B5CB-156C-4B85-97AE-8992E9B7F415}"/>
    <cellStyle name="SAPBEXaggItemX 4 2 3 5 2" xfId="24979" xr:uid="{24EEB605-52DB-4D7D-8152-505992AD889F}"/>
    <cellStyle name="SAPBEXaggItemX 4 2 3 6" xfId="24980" xr:uid="{C003E393-E325-447E-BA4F-A13489F9EF26}"/>
    <cellStyle name="SAPBEXaggItemX 4 2 3 6 2" xfId="24981" xr:uid="{3F28DBAF-0D29-4EE5-B366-983453C69BBA}"/>
    <cellStyle name="SAPBEXaggItemX 4 2 3 7" xfId="24982" xr:uid="{96418C88-E867-4C90-BF2F-9D4DBF47A804}"/>
    <cellStyle name="SAPBEXaggItemX 4 2 3 7 2" xfId="24983" xr:uid="{3FDBAC27-5941-41E9-B583-88C448256DEC}"/>
    <cellStyle name="SAPBEXaggItemX 4 2 3 8" xfId="24984" xr:uid="{1A4DC3A2-A702-425B-9C8B-656D76C3E5EA}"/>
    <cellStyle name="SAPBEXaggItemX 4 2 3 9" xfId="24985" xr:uid="{D67B3809-662D-4DAA-A36B-0AADB3024D39}"/>
    <cellStyle name="SAPBEXaggItemX 4 2 4" xfId="24986" xr:uid="{81832490-D1AA-40A2-BF8C-AF29298E6B7E}"/>
    <cellStyle name="SAPBEXaggItemX 4 2 4 2" xfId="24987" xr:uid="{3B3CADDA-9977-4394-94F8-4BC50D3A9CAC}"/>
    <cellStyle name="SAPBEXaggItemX 4 2 5" xfId="24988" xr:uid="{B3539A24-7904-4A21-9E55-C70DCB81DEBF}"/>
    <cellStyle name="SAPBEXaggItemX 4 2 5 2" xfId="24989" xr:uid="{76A9A15B-4953-4CBB-93F9-4CD3D09755A0}"/>
    <cellStyle name="SAPBEXaggItemX 4 2 6" xfId="24990" xr:uid="{D86C99C3-554C-4AF0-ACEB-A3BE548E1E48}"/>
    <cellStyle name="SAPBEXaggItemX 4 2 6 2" xfId="24991" xr:uid="{1222EB8D-DB1D-487A-85C3-283A0A52EC90}"/>
    <cellStyle name="SAPBEXaggItemX 4 2 7" xfId="24992" xr:uid="{A4DD7CC3-2689-49FF-9463-B68DCC7BB0F5}"/>
    <cellStyle name="SAPBEXaggItemX 4 2 7 2" xfId="24993" xr:uid="{2D7108F6-3A99-42C7-BEF3-070082DBAA29}"/>
    <cellStyle name="SAPBEXaggItemX 4 2 8" xfId="24994" xr:uid="{0DBE5D8D-BF65-41B4-B3E1-857D0AF15464}"/>
    <cellStyle name="SAPBEXaggItemX 4 2 8 2" xfId="24995" xr:uid="{A9B7284C-0D85-4293-9121-E396FBD6FF8A}"/>
    <cellStyle name="SAPBEXaggItemX 4 2 9" xfId="24996" xr:uid="{2220B550-2517-4038-A3B1-B5CFF0669B66}"/>
    <cellStyle name="SAPBEXaggItemX 4 3" xfId="24997" xr:uid="{9902169C-FC4D-4B01-8156-35DEAA45139E}"/>
    <cellStyle name="SAPBEXaggItemX 4 3 2" xfId="24998" xr:uid="{8580D3F0-2BE0-4E04-97D9-61339D246EAD}"/>
    <cellStyle name="SAPBEXaggItemX 4 3 2 10" xfId="24999" xr:uid="{E4A66381-436A-48D3-AEBD-C98C38DAE727}"/>
    <cellStyle name="SAPBEXaggItemX 4 3 2 2" xfId="25000" xr:uid="{72163559-F0FE-4F97-82EA-2B6846A2D719}"/>
    <cellStyle name="SAPBEXaggItemX 4 3 2 2 2" xfId="25001" xr:uid="{3D378D34-CD04-48A7-91CF-CC38261B20E3}"/>
    <cellStyle name="SAPBEXaggItemX 4 3 2 2 2 2" xfId="25002" xr:uid="{EC6B0CC4-9BF5-408B-9A06-871677154DA5}"/>
    <cellStyle name="SAPBEXaggItemX 4 3 2 2 3" xfId="25003" xr:uid="{AC033FD2-1869-4A0F-A5F6-9D7C471E4149}"/>
    <cellStyle name="SAPBEXaggItemX 4 3 2 2 3 2" xfId="25004" xr:uid="{301EEEBC-2A26-4BE6-8C6E-554B831AD343}"/>
    <cellStyle name="SAPBEXaggItemX 4 3 2 2 4" xfId="25005" xr:uid="{A8933734-BE94-457F-B854-E6B87EF16203}"/>
    <cellStyle name="SAPBEXaggItemX 4 3 2 2 4 2" xfId="25006" xr:uid="{CB4478AB-1B38-4CBC-8ABE-1AB388DA101C}"/>
    <cellStyle name="SAPBEXaggItemX 4 3 2 2 5" xfId="25007" xr:uid="{45139DE8-32CB-4F52-98AE-9C3003968F6C}"/>
    <cellStyle name="SAPBEXaggItemX 4 3 2 2 5 2" xfId="25008" xr:uid="{BCA814F9-1F0D-4764-8F57-4F81AFF11D22}"/>
    <cellStyle name="SAPBEXaggItemX 4 3 2 2 6" xfId="25009" xr:uid="{21FB611D-5815-4EE9-80F3-5DD0F3D6D9BB}"/>
    <cellStyle name="SAPBEXaggItemX 4 3 2 2 6 2" xfId="25010" xr:uid="{DA3030A2-461E-437B-BDD5-9427EDD73015}"/>
    <cellStyle name="SAPBEXaggItemX 4 3 2 2 7" xfId="25011" xr:uid="{B84C0A0F-5536-48EC-9C1E-270ACF7F9C85}"/>
    <cellStyle name="SAPBEXaggItemX 4 3 2 3" xfId="25012" xr:uid="{C4D2B569-5B39-4886-9734-657852933A5E}"/>
    <cellStyle name="SAPBEXaggItemX 4 3 2 3 2" xfId="25013" xr:uid="{8A6B7D83-9261-435D-B73C-C9B69481A45C}"/>
    <cellStyle name="SAPBEXaggItemX 4 3 2 3 2 2" xfId="25014" xr:uid="{2E925A1F-DEAB-4E3A-A5B6-20AF6AB5E29B}"/>
    <cellStyle name="SAPBEXaggItemX 4 3 2 3 3" xfId="25015" xr:uid="{DA2279BA-2260-44BB-8475-B0296325191F}"/>
    <cellStyle name="SAPBEXaggItemX 4 3 2 3 3 2" xfId="25016" xr:uid="{874FA66A-440E-4027-99C5-E9E75E4426AB}"/>
    <cellStyle name="SAPBEXaggItemX 4 3 2 3 4" xfId="25017" xr:uid="{54CD545E-CCBE-4551-8066-86BB0B5D92D3}"/>
    <cellStyle name="SAPBEXaggItemX 4 3 2 3 4 2" xfId="25018" xr:uid="{BF0BC62F-FD1C-4A89-A062-9CA58E968D6C}"/>
    <cellStyle name="SAPBEXaggItemX 4 3 2 3 5" xfId="25019" xr:uid="{EFCF5069-8ABB-4AD6-885A-59A3AD567369}"/>
    <cellStyle name="SAPBEXaggItemX 4 3 2 3 5 2" xfId="25020" xr:uid="{C89CED8B-5754-4C13-A58D-98B412B8E8D4}"/>
    <cellStyle name="SAPBEXaggItemX 4 3 2 3 6" xfId="25021" xr:uid="{72CD266E-1515-4C64-87FC-16EE4B6E546B}"/>
    <cellStyle name="SAPBEXaggItemX 4 3 2 3 6 2" xfId="25022" xr:uid="{4F8AB160-2357-4B05-88A0-E088EBA4DD6F}"/>
    <cellStyle name="SAPBEXaggItemX 4 3 2 3 7" xfId="25023" xr:uid="{F24F7294-31DA-4FF5-9B4F-28D66650741C}"/>
    <cellStyle name="SAPBEXaggItemX 4 3 2 4" xfId="25024" xr:uid="{CAA95CD9-43DA-495A-AAFD-BB597F8D6E6B}"/>
    <cellStyle name="SAPBEXaggItemX 4 3 2 4 2" xfId="25025" xr:uid="{75AAB5CB-2F13-43E5-8638-33B0E7858A3C}"/>
    <cellStyle name="SAPBEXaggItemX 4 3 2 5" xfId="25026" xr:uid="{92872CD0-AAC0-45E8-B1DA-4EB5428DAA62}"/>
    <cellStyle name="SAPBEXaggItemX 4 3 2 5 2" xfId="25027" xr:uid="{D2F7F8AA-E04C-45FB-A3FF-9C95A25FAEEE}"/>
    <cellStyle name="SAPBEXaggItemX 4 3 2 6" xfId="25028" xr:uid="{DCF22474-B3C5-4132-8531-40701E604F46}"/>
    <cellStyle name="SAPBEXaggItemX 4 3 2 6 2" xfId="25029" xr:uid="{95444BE4-3272-4BEE-8636-C1DF8FA4F08C}"/>
    <cellStyle name="SAPBEXaggItemX 4 3 2 7" xfId="25030" xr:uid="{9D57D663-96A0-41BF-A5B5-7A444C3AE1F7}"/>
    <cellStyle name="SAPBEXaggItemX 4 3 2 7 2" xfId="25031" xr:uid="{0F659491-EC86-4431-AE1D-24A6BB7B9BE7}"/>
    <cellStyle name="SAPBEXaggItemX 4 3 2 8" xfId="25032" xr:uid="{A6BCA27E-D925-49D5-9AE6-28EB57A4F7F8}"/>
    <cellStyle name="SAPBEXaggItemX 4 3 2 8 2" xfId="25033" xr:uid="{15463F43-427D-4DF1-86DC-CAFE349007F3}"/>
    <cellStyle name="SAPBEXaggItemX 4 3 2 9" xfId="25034" xr:uid="{BF30976A-01E2-4109-8995-C4A819CDE542}"/>
    <cellStyle name="SAPBEXaggItemX 4 3 2 9 2" xfId="25035" xr:uid="{52FB029F-31A0-4BE9-B2A1-DF28B1C0CBCC}"/>
    <cellStyle name="SAPBEXaggItemX 4 3 3" xfId="25036" xr:uid="{36EBA788-F175-4F03-8A6E-27D47C34EDE0}"/>
    <cellStyle name="SAPBEXaggItemX 4 3 3 2" xfId="25037" xr:uid="{76F3CDB0-85A0-41E9-8910-DC5E58FCDE76}"/>
    <cellStyle name="SAPBEXaggItemX 4 3 4" xfId="25038" xr:uid="{D0B742BF-373D-4821-A22B-5B5D8115E61A}"/>
    <cellStyle name="SAPBEXaggItemX 4 3 4 2" xfId="25039" xr:uid="{EF1230DF-AE5E-4685-B2F3-0CE800E48EA6}"/>
    <cellStyle name="SAPBEXaggItemX 4 3 5" xfId="25040" xr:uid="{97A61C9E-2F11-4F26-AAE5-55F5A4C55191}"/>
    <cellStyle name="SAPBEXaggItemX 4 4" xfId="25041" xr:uid="{15E86527-F267-428B-8272-9FE3D62B0D66}"/>
    <cellStyle name="SAPBEXaggItemX 4 4 10" xfId="25042" xr:uid="{69A66793-683D-4015-A058-9F9C259EA4B0}"/>
    <cellStyle name="SAPBEXaggItemX 4 4 2" xfId="25043" xr:uid="{69E4B596-D99F-4804-90CB-581862B72C1D}"/>
    <cellStyle name="SAPBEXaggItemX 4 4 2 2" xfId="25044" xr:uid="{384BD3FA-BB90-4EE7-9545-2450039359CE}"/>
    <cellStyle name="SAPBEXaggItemX 4 4 2 2 2" xfId="25045" xr:uid="{0B33896C-8455-4DAD-8110-ED4D0DF18264}"/>
    <cellStyle name="SAPBEXaggItemX 4 4 2 3" xfId="25046" xr:uid="{BA209873-D028-4633-8274-04390F05DCF6}"/>
    <cellStyle name="SAPBEXaggItemX 4 4 2 3 2" xfId="25047" xr:uid="{CBA7165B-86F0-4FDF-A88F-7EC45F97F35D}"/>
    <cellStyle name="SAPBEXaggItemX 4 4 2 4" xfId="25048" xr:uid="{ED30167E-4556-484F-A485-26E54D3238F3}"/>
    <cellStyle name="SAPBEXaggItemX 4 4 2 4 2" xfId="25049" xr:uid="{9ADB88ED-9D1A-4373-93F2-9313728302BC}"/>
    <cellStyle name="SAPBEXaggItemX 4 4 2 5" xfId="25050" xr:uid="{BA73EA11-6E27-4C06-942F-D14BBF5E2523}"/>
    <cellStyle name="SAPBEXaggItemX 4 4 2 5 2" xfId="25051" xr:uid="{86F9541B-6D7D-45C0-90C4-060057934D03}"/>
    <cellStyle name="SAPBEXaggItemX 4 4 2 6" xfId="25052" xr:uid="{4B90BF21-6E01-4F09-821F-C424985C481C}"/>
    <cellStyle name="SAPBEXaggItemX 4 4 2 6 2" xfId="25053" xr:uid="{C96081AA-A6FD-4A94-AB7F-DD94B0334AA7}"/>
    <cellStyle name="SAPBEXaggItemX 4 4 2 7" xfId="25054" xr:uid="{72891CA7-3BFE-4855-A390-241093B12327}"/>
    <cellStyle name="SAPBEXaggItemX 4 4 3" xfId="25055" xr:uid="{B98D1C7A-7165-4561-8763-7195AADBB381}"/>
    <cellStyle name="SAPBEXaggItemX 4 4 3 2" xfId="25056" xr:uid="{F4294A74-C714-4D6A-94B3-ACFCF15F0DE1}"/>
    <cellStyle name="SAPBEXaggItemX 4 4 3 2 2" xfId="25057" xr:uid="{0CAB477B-2909-45C0-8518-EFE287DB5EAA}"/>
    <cellStyle name="SAPBEXaggItemX 4 4 3 3" xfId="25058" xr:uid="{CF97AF0D-E1A6-46D6-8BB5-253B8ED10BA9}"/>
    <cellStyle name="SAPBEXaggItemX 4 4 3 3 2" xfId="25059" xr:uid="{453AF395-4B84-4D72-A71D-2F03A9B24CA9}"/>
    <cellStyle name="SAPBEXaggItemX 4 4 3 4" xfId="25060" xr:uid="{97FC580D-EE82-41F0-A51F-123CC5016B9B}"/>
    <cellStyle name="SAPBEXaggItemX 4 4 3 4 2" xfId="25061" xr:uid="{3C11AFF6-22C5-4CAB-A82F-938EC2D7FE26}"/>
    <cellStyle name="SAPBEXaggItemX 4 4 3 5" xfId="25062" xr:uid="{5F265233-16AA-43E6-8F62-AD8F74A97D42}"/>
    <cellStyle name="SAPBEXaggItemX 4 4 3 5 2" xfId="25063" xr:uid="{0AC6EAD2-BC4A-48D4-ACEF-9DADC3C8E70D}"/>
    <cellStyle name="SAPBEXaggItemX 4 4 3 6" xfId="25064" xr:uid="{FD9620FE-000E-4B94-BBC2-54CB25218CB8}"/>
    <cellStyle name="SAPBEXaggItemX 4 4 3 6 2" xfId="25065" xr:uid="{31AC0961-B663-42C3-AEFC-ADFD708F5210}"/>
    <cellStyle name="SAPBEXaggItemX 4 4 3 7" xfId="25066" xr:uid="{43204063-F089-490E-9BEF-8A25C3926F18}"/>
    <cellStyle name="SAPBEXaggItemX 4 4 4" xfId="25067" xr:uid="{C2EAFDE4-B2BF-490D-AA50-204E005AB327}"/>
    <cellStyle name="SAPBEXaggItemX 4 4 4 2" xfId="25068" xr:uid="{AFC0BE14-266F-40C3-BB5F-67E4DB28B569}"/>
    <cellStyle name="SAPBEXaggItemX 4 4 5" xfId="25069" xr:uid="{128EFBFB-353A-4C6D-9434-35CDC4B0E43D}"/>
    <cellStyle name="SAPBEXaggItemX 4 4 5 2" xfId="25070" xr:uid="{3E224AC7-458B-499F-8014-CDBF835BAC52}"/>
    <cellStyle name="SAPBEXaggItemX 4 4 6" xfId="25071" xr:uid="{0FC9B36D-D910-4B25-AC53-3016E7B7DE4C}"/>
    <cellStyle name="SAPBEXaggItemX 4 4 6 2" xfId="25072" xr:uid="{245F3A3C-9825-4035-B98B-86AF95E2717C}"/>
    <cellStyle name="SAPBEXaggItemX 4 4 7" xfId="25073" xr:uid="{00BA4E86-00DA-4DBD-A204-CB924AB5354C}"/>
    <cellStyle name="SAPBEXaggItemX 4 4 7 2" xfId="25074" xr:uid="{F8BA7951-7A5B-48E0-9202-BE9EEA17BB06}"/>
    <cellStyle name="SAPBEXaggItemX 4 4 8" xfId="25075" xr:uid="{CE4232BE-B456-4E7E-9895-DE75373B8BEA}"/>
    <cellStyle name="SAPBEXaggItemX 4 4 8 2" xfId="25076" xr:uid="{15CA524E-3DA9-43E6-9FBE-E258C452F84D}"/>
    <cellStyle name="SAPBEXaggItemX 4 4 9" xfId="25077" xr:uid="{2FE00567-859A-4C20-9AD3-EA8C9D490477}"/>
    <cellStyle name="SAPBEXaggItemX 4 4 9 2" xfId="25078" xr:uid="{7DF6F976-A4AB-4618-BCCD-9E9AAD6D4086}"/>
    <cellStyle name="SAPBEXaggItemX 4 5" xfId="25079" xr:uid="{4263E38D-B55F-4207-A1D9-56E1A5019C5E}"/>
    <cellStyle name="SAPBEXaggItemX 4 5 2" xfId="25080" xr:uid="{E552F742-F245-4454-BEE5-698DA6375827}"/>
    <cellStyle name="SAPBEXaggItemX 4 6" xfId="25081" xr:uid="{7EB50FB1-4F3E-4B77-B3AE-783599E28299}"/>
    <cellStyle name="SAPBEXaggItemX 4 6 2" xfId="25082" xr:uid="{FC30A8A9-EF50-48DF-83F1-253F1D42C3F9}"/>
    <cellStyle name="SAPBEXaggItemX 4 7" xfId="25083" xr:uid="{85E8F6EC-86B5-4989-A1E3-5D6508F171DA}"/>
    <cellStyle name="SAPBEXaggItemX 4 8" xfId="25084" xr:uid="{3CFEBBAD-4DB2-4D6C-A15F-6B9E43CC22BB}"/>
    <cellStyle name="SAPBEXaggItemX 5" xfId="25085" xr:uid="{5B874365-F68E-4989-8DC1-B758911EFA3F}"/>
    <cellStyle name="SAPBEXaggItemX 5 2" xfId="25086" xr:uid="{ED73D73C-8567-4EF7-879A-8026B0759390}"/>
    <cellStyle name="SAPBEXaggItemX 5 2 10" xfId="25087" xr:uid="{69EE5D4F-E902-4EC2-92DC-08663083623F}"/>
    <cellStyle name="SAPBEXaggItemX 5 2 2" xfId="25088" xr:uid="{B6841FBE-9462-4EEB-A8D0-F00A64FC3ABF}"/>
    <cellStyle name="SAPBEXaggItemX 5 2 2 10" xfId="25089" xr:uid="{4FB1CE3D-5A6D-4F5A-85A5-8D506CB2CAC4}"/>
    <cellStyle name="SAPBEXaggItemX 5 2 2 2" xfId="25090" xr:uid="{95CCD380-329D-464D-8D79-3993485C19D2}"/>
    <cellStyle name="SAPBEXaggItemX 5 2 2 2 2" xfId="25091" xr:uid="{E0C512BE-ACF9-4B15-B235-BF21E9BD434E}"/>
    <cellStyle name="SAPBEXaggItemX 5 2 2 2 2 2" xfId="25092" xr:uid="{91414770-E307-4D7A-8D07-AE0513CB6901}"/>
    <cellStyle name="SAPBEXaggItemX 5 2 2 2 3" xfId="25093" xr:uid="{7581A2B1-1F59-49C7-A95E-0F1F90587320}"/>
    <cellStyle name="SAPBEXaggItemX 5 2 2 2 3 2" xfId="25094" xr:uid="{4BDE568D-8CF7-4B7E-A4DB-40B2F6AB6425}"/>
    <cellStyle name="SAPBEXaggItemX 5 2 2 2 4" xfId="25095" xr:uid="{58486746-3AD1-4999-9C8F-EA437703E515}"/>
    <cellStyle name="SAPBEXaggItemX 5 2 2 2 4 2" xfId="25096" xr:uid="{30D87B38-D529-4A78-8D58-C72FDAEF1308}"/>
    <cellStyle name="SAPBEXaggItemX 5 2 2 2 5" xfId="25097" xr:uid="{F1C3DE84-A80B-4CB7-B74C-2986C2F5FC5D}"/>
    <cellStyle name="SAPBEXaggItemX 5 2 2 2 5 2" xfId="25098" xr:uid="{FE44FBE8-6742-462D-A9A5-E0A3E66146BC}"/>
    <cellStyle name="SAPBEXaggItemX 5 2 2 2 6" xfId="25099" xr:uid="{6D04A3B5-029C-4310-811F-2C7E5D581821}"/>
    <cellStyle name="SAPBEXaggItemX 5 2 2 2 6 2" xfId="25100" xr:uid="{DB2980E9-3FD0-491E-A900-C9233147D55A}"/>
    <cellStyle name="SAPBEXaggItemX 5 2 2 2 7" xfId="25101" xr:uid="{01E32CD6-1B0B-40C6-9BAE-8C7AA784479D}"/>
    <cellStyle name="SAPBEXaggItemX 5 2 2 2 7 2" xfId="25102" xr:uid="{6477C1F9-F44B-47FF-8CDF-D8B1FE352CE0}"/>
    <cellStyle name="SAPBEXaggItemX 5 2 2 2 8" xfId="25103" xr:uid="{1FF37D1C-8209-47D1-B14B-85FE07B22BF0}"/>
    <cellStyle name="SAPBEXaggItemX 5 2 2 3" xfId="25104" xr:uid="{A4CEA66E-87CF-4C5C-B980-ED1A6064900E}"/>
    <cellStyle name="SAPBEXaggItemX 5 2 2 3 2" xfId="25105" xr:uid="{4226DA86-73DD-40FC-95DD-3559EC6583E7}"/>
    <cellStyle name="SAPBEXaggItemX 5 2 2 4" xfId="25106" xr:uid="{4DC96C6C-F985-45EB-99EB-133AFAE6435A}"/>
    <cellStyle name="SAPBEXaggItemX 5 2 2 4 2" xfId="25107" xr:uid="{FFDEF6A9-E738-400D-8E95-2C5D550F0BCD}"/>
    <cellStyle name="SAPBEXaggItemX 5 2 2 5" xfId="25108" xr:uid="{D03D994F-A505-4506-AEAB-1A529ED118AF}"/>
    <cellStyle name="SAPBEXaggItemX 5 2 2 5 2" xfId="25109" xr:uid="{7D94CCE0-98A2-43BF-9037-FDE600F0F8AB}"/>
    <cellStyle name="SAPBEXaggItemX 5 2 2 6" xfId="25110" xr:uid="{629BF426-6E19-4C5E-84E0-138D75C51CD0}"/>
    <cellStyle name="SAPBEXaggItemX 5 2 2 6 2" xfId="25111" xr:uid="{29D15504-9C0B-41F1-A9C8-61BDD94058D6}"/>
    <cellStyle name="SAPBEXaggItemX 5 2 2 7" xfId="25112" xr:uid="{2DFFF921-0822-41A8-A888-0B236087A8A1}"/>
    <cellStyle name="SAPBEXaggItemX 5 2 2 7 2" xfId="25113" xr:uid="{15E86C2D-8E6D-498C-91F6-BDE4E90C2919}"/>
    <cellStyle name="SAPBEXaggItemX 5 2 2 8" xfId="25114" xr:uid="{3D45600E-A7AD-40E8-8D24-76523AE237DB}"/>
    <cellStyle name="SAPBEXaggItemX 5 2 2 8 2" xfId="25115" xr:uid="{B363DE6D-0669-4498-974F-0A7F2CE7860C}"/>
    <cellStyle name="SAPBEXaggItemX 5 2 2 9" xfId="25116" xr:uid="{D97C3434-160E-4596-8849-AA2BC868B557}"/>
    <cellStyle name="SAPBEXaggItemX 5 2 3" xfId="25117" xr:uid="{B3886074-5147-4C2F-A6E1-1ADA48C0EF40}"/>
    <cellStyle name="SAPBEXaggItemX 5 2 3 2" xfId="25118" xr:uid="{67EF4111-8BEE-4879-8299-7C146D00FB1B}"/>
    <cellStyle name="SAPBEXaggItemX 5 2 3 2 2" xfId="25119" xr:uid="{638E7941-9EA0-4D96-BC64-73E02F4F5BDA}"/>
    <cellStyle name="SAPBEXaggItemX 5 2 3 3" xfId="25120" xr:uid="{65B9533D-2126-4260-B6DA-B5DC5A794709}"/>
    <cellStyle name="SAPBEXaggItemX 5 2 3 3 2" xfId="25121" xr:uid="{3E7F17BD-2D69-4283-AB7B-97ED147DFC42}"/>
    <cellStyle name="SAPBEXaggItemX 5 2 3 4" xfId="25122" xr:uid="{717B390A-E772-4E2A-8842-B5604C0EEC7B}"/>
    <cellStyle name="SAPBEXaggItemX 5 2 3 4 2" xfId="25123" xr:uid="{32608B71-C283-4A54-9066-588B5863F6B2}"/>
    <cellStyle name="SAPBEXaggItemX 5 2 3 5" xfId="25124" xr:uid="{EF0CA614-CD6D-4A82-A203-23DE0EDB4DD9}"/>
    <cellStyle name="SAPBEXaggItemX 5 2 3 5 2" xfId="25125" xr:uid="{D003B578-3CCE-4535-B616-C81363A25069}"/>
    <cellStyle name="SAPBEXaggItemX 5 2 3 6" xfId="25126" xr:uid="{9B11E580-C4C2-49FD-B438-ABBAD453EA34}"/>
    <cellStyle name="SAPBEXaggItemX 5 2 3 6 2" xfId="25127" xr:uid="{5EBF0D01-2BC7-4510-9CD9-83DB84066E7A}"/>
    <cellStyle name="SAPBEXaggItemX 5 2 3 7" xfId="25128" xr:uid="{4ACBBA64-D42A-4AF9-8DCA-98ACCDC7AB14}"/>
    <cellStyle name="SAPBEXaggItemX 5 2 3 7 2" xfId="25129" xr:uid="{A8F78E57-5193-43FE-82F7-43F00D41DFE0}"/>
    <cellStyle name="SAPBEXaggItemX 5 2 3 8" xfId="25130" xr:uid="{365AB934-CCA5-4E35-9926-FB0B1EFCBC8C}"/>
    <cellStyle name="SAPBEXaggItemX 5 2 3 9" xfId="25131" xr:uid="{323965B3-19EC-4499-9B20-6E3753DF6D0C}"/>
    <cellStyle name="SAPBEXaggItemX 5 2 4" xfId="25132" xr:uid="{D7A06999-8A48-469A-98B9-5D74092A03AB}"/>
    <cellStyle name="SAPBEXaggItemX 5 2 4 2" xfId="25133" xr:uid="{323BE5AE-7BB5-4FE2-B664-F55F5D24C94C}"/>
    <cellStyle name="SAPBEXaggItemX 5 2 5" xfId="25134" xr:uid="{07DBBD8D-3382-47F6-86E3-539D48D8B4B5}"/>
    <cellStyle name="SAPBEXaggItemX 5 2 5 2" xfId="25135" xr:uid="{7436DFCF-E8D5-4FA4-815A-E84E06657678}"/>
    <cellStyle name="SAPBEXaggItemX 5 2 6" xfId="25136" xr:uid="{D5620A46-07E6-4659-9180-F5DFDA1C97B7}"/>
    <cellStyle name="SAPBEXaggItemX 5 2 6 2" xfId="25137" xr:uid="{7BF0F5A9-5B19-430C-81F1-4A6AEDF6DB0C}"/>
    <cellStyle name="SAPBEXaggItemX 5 2 7" xfId="25138" xr:uid="{B4929F26-A3A2-4467-BA98-4642EE8434E0}"/>
    <cellStyle name="SAPBEXaggItemX 5 2 7 2" xfId="25139" xr:uid="{52576B1A-5DA2-4AFD-8063-D18B6D39C5E3}"/>
    <cellStyle name="SAPBEXaggItemX 5 2 8" xfId="25140" xr:uid="{3E526004-138D-4601-9EE8-36F143FC2BC5}"/>
    <cellStyle name="SAPBEXaggItemX 5 2 8 2" xfId="25141" xr:uid="{C8A5955C-FAE5-4B4F-81BB-FE88B9FAB599}"/>
    <cellStyle name="SAPBEXaggItemX 5 2 9" xfId="25142" xr:uid="{96E0D756-DD3A-40BF-A6DE-C76C47B66BE5}"/>
    <cellStyle name="SAPBEXaggItemX 5 3" xfId="25143" xr:uid="{0DAFD3CF-DB0E-4422-87C1-93B6D17BF329}"/>
    <cellStyle name="SAPBEXaggItemX 5 3 2" xfId="25144" xr:uid="{FA19B9D7-BE1F-4BA8-AEB6-4FC374E97E9E}"/>
    <cellStyle name="SAPBEXaggItemX 5 3 2 10" xfId="25145" xr:uid="{56FC5193-3C36-41F5-919B-120D16D4B06C}"/>
    <cellStyle name="SAPBEXaggItemX 5 3 2 2" xfId="25146" xr:uid="{4F8FCD0A-6618-4432-A22B-287A4440864E}"/>
    <cellStyle name="SAPBEXaggItemX 5 3 2 2 2" xfId="25147" xr:uid="{37A94CC7-68F3-4DB3-BFB8-26AA7E644E20}"/>
    <cellStyle name="SAPBEXaggItemX 5 3 2 2 2 2" xfId="25148" xr:uid="{C95F0C0A-BA38-407A-9C3C-475CF9EAB255}"/>
    <cellStyle name="SAPBEXaggItemX 5 3 2 2 3" xfId="25149" xr:uid="{A9398509-DC66-4607-BAA4-9F3E0F50A8CD}"/>
    <cellStyle name="SAPBEXaggItemX 5 3 2 2 3 2" xfId="25150" xr:uid="{77538350-2384-4CA7-B848-FE7C03DE820B}"/>
    <cellStyle name="SAPBEXaggItemX 5 3 2 2 4" xfId="25151" xr:uid="{7EEBD08F-C1C6-4D79-9CB7-7F547014FCC0}"/>
    <cellStyle name="SAPBEXaggItemX 5 3 2 2 4 2" xfId="25152" xr:uid="{947D33D6-BE86-4B41-A835-2FB29973F75D}"/>
    <cellStyle name="SAPBEXaggItemX 5 3 2 2 5" xfId="25153" xr:uid="{D94A0FA2-C33A-45C0-8CDC-A5C255EF00B5}"/>
    <cellStyle name="SAPBEXaggItemX 5 3 2 2 5 2" xfId="25154" xr:uid="{048572D7-DD23-472C-9B5D-CF9FA7EA1E02}"/>
    <cellStyle name="SAPBEXaggItemX 5 3 2 2 6" xfId="25155" xr:uid="{742C3A56-FE6D-428F-ADAC-CDAEF5C093E4}"/>
    <cellStyle name="SAPBEXaggItemX 5 3 2 2 6 2" xfId="25156" xr:uid="{4B3E90ED-BAB6-4DAB-9C5B-D98166FFC67F}"/>
    <cellStyle name="SAPBEXaggItemX 5 3 2 2 7" xfId="25157" xr:uid="{277FBBA0-FBC9-4A32-9BA0-7E5FBE7D8ED6}"/>
    <cellStyle name="SAPBEXaggItemX 5 3 2 3" xfId="25158" xr:uid="{B41AED2F-5BF9-4823-85D2-384FDCB520E9}"/>
    <cellStyle name="SAPBEXaggItemX 5 3 2 3 2" xfId="25159" xr:uid="{5E164877-67BF-4279-8F2C-B2C4219F363C}"/>
    <cellStyle name="SAPBEXaggItemX 5 3 2 3 2 2" xfId="25160" xr:uid="{80DAF463-E08F-4611-88B5-61D5915EA58F}"/>
    <cellStyle name="SAPBEXaggItemX 5 3 2 3 3" xfId="25161" xr:uid="{A723CC44-2401-40FD-B275-9DBD1DAAC8DC}"/>
    <cellStyle name="SAPBEXaggItemX 5 3 2 3 3 2" xfId="25162" xr:uid="{A8D44C74-9884-43F2-802B-81A071B3F55B}"/>
    <cellStyle name="SAPBEXaggItemX 5 3 2 3 4" xfId="25163" xr:uid="{FF7335C4-4D8F-402C-9157-8975E5B6283C}"/>
    <cellStyle name="SAPBEXaggItemX 5 3 2 3 4 2" xfId="25164" xr:uid="{FB7727EC-E567-4193-9711-6A14CBEF6763}"/>
    <cellStyle name="SAPBEXaggItemX 5 3 2 3 5" xfId="25165" xr:uid="{D67C6E4C-032D-4CE0-A12C-B4121CDC0315}"/>
    <cellStyle name="SAPBEXaggItemX 5 3 2 3 5 2" xfId="25166" xr:uid="{736FC535-7116-48FE-8941-74FAA4FA5AAF}"/>
    <cellStyle name="SAPBEXaggItemX 5 3 2 3 6" xfId="25167" xr:uid="{AF769B89-CE02-4026-A03C-010D7AF39A68}"/>
    <cellStyle name="SAPBEXaggItemX 5 3 2 3 6 2" xfId="25168" xr:uid="{FD887BD9-1B92-4C24-AFF8-20ED598F3D08}"/>
    <cellStyle name="SAPBEXaggItemX 5 3 2 3 7" xfId="25169" xr:uid="{9EA9DA47-E635-4209-896B-22850CB751D6}"/>
    <cellStyle name="SAPBEXaggItemX 5 3 2 4" xfId="25170" xr:uid="{C06B32EB-4EFC-482A-8529-6B1F9F725934}"/>
    <cellStyle name="SAPBEXaggItemX 5 3 2 4 2" xfId="25171" xr:uid="{815B0BEF-74D5-413E-B944-86CC02A273B9}"/>
    <cellStyle name="SAPBEXaggItemX 5 3 2 5" xfId="25172" xr:uid="{5D273333-6981-40A6-BB78-3473197EDC79}"/>
    <cellStyle name="SAPBEXaggItemX 5 3 2 5 2" xfId="25173" xr:uid="{376DD1B0-591F-439E-96AF-F945C09F6465}"/>
    <cellStyle name="SAPBEXaggItemX 5 3 2 6" xfId="25174" xr:uid="{68EA0D3E-4BFA-48FF-AE00-1FE5C847F50F}"/>
    <cellStyle name="SAPBEXaggItemX 5 3 2 6 2" xfId="25175" xr:uid="{968448D6-D795-41DF-9687-BC2F778C87CF}"/>
    <cellStyle name="SAPBEXaggItemX 5 3 2 7" xfId="25176" xr:uid="{06657725-1B5E-45AC-8DF7-3EE573468BDD}"/>
    <cellStyle name="SAPBEXaggItemX 5 3 2 7 2" xfId="25177" xr:uid="{F03E3BB4-E7D9-4CD8-BFCC-AC729031C29F}"/>
    <cellStyle name="SAPBEXaggItemX 5 3 2 8" xfId="25178" xr:uid="{0277BFCA-8971-45AF-ABB2-F409AC016CC6}"/>
    <cellStyle name="SAPBEXaggItemX 5 3 2 8 2" xfId="25179" xr:uid="{59615224-7AEA-4C2E-B6D1-EAEB02E80FE2}"/>
    <cellStyle name="SAPBEXaggItemX 5 3 2 9" xfId="25180" xr:uid="{BC28C3DD-849B-4C0C-8A0E-F1F87FB6F29B}"/>
    <cellStyle name="SAPBEXaggItemX 5 3 2 9 2" xfId="25181" xr:uid="{6CFA58F1-3AED-4689-B86C-8051DD9D95E0}"/>
    <cellStyle name="SAPBEXaggItemX 5 3 3" xfId="25182" xr:uid="{883CA4B2-9186-4A82-BB01-7CA3768F18DC}"/>
    <cellStyle name="SAPBEXaggItemX 5 3 3 2" xfId="25183" xr:uid="{CA737F73-3BAA-4E52-B1E6-93F4B243DB93}"/>
    <cellStyle name="SAPBEXaggItemX 5 3 4" xfId="25184" xr:uid="{97CB8B42-8AF3-4DFA-A7B8-C8A10FF0C489}"/>
    <cellStyle name="SAPBEXaggItemX 5 3 4 2" xfId="25185" xr:uid="{BB89358F-2366-4F31-94C0-3DA2763BA587}"/>
    <cellStyle name="SAPBEXaggItemX 5 3 5" xfId="25186" xr:uid="{0830FC90-FB0F-41DE-A747-4CE240F78BC9}"/>
    <cellStyle name="SAPBEXaggItemX 5 4" xfId="25187" xr:uid="{519EEDFD-06D7-40BD-93F9-CC4C7A9DEB1A}"/>
    <cellStyle name="SAPBEXaggItemX 5 4 10" xfId="25188" xr:uid="{C47454E3-D4A1-4A5D-A270-096E54B0FF43}"/>
    <cellStyle name="SAPBEXaggItemX 5 4 2" xfId="25189" xr:uid="{584FAC1A-1F6C-4368-A360-A8AFD63AD7D3}"/>
    <cellStyle name="SAPBEXaggItemX 5 4 2 2" xfId="25190" xr:uid="{3550D21A-E730-41F1-8E4B-9EBBFEC4A37E}"/>
    <cellStyle name="SAPBEXaggItemX 5 4 2 2 2" xfId="25191" xr:uid="{9EC7DB0B-2A33-4899-A68F-8F662BEC954C}"/>
    <cellStyle name="SAPBEXaggItemX 5 4 2 3" xfId="25192" xr:uid="{5F5B024D-3B11-432E-B7A9-334336D16B31}"/>
    <cellStyle name="SAPBEXaggItemX 5 4 2 3 2" xfId="25193" xr:uid="{A886BBF0-DDFC-43EE-806A-28C4D24BA6C8}"/>
    <cellStyle name="SAPBEXaggItemX 5 4 2 4" xfId="25194" xr:uid="{21451F10-BDDA-455F-AE25-3D5F4FB9A7DF}"/>
    <cellStyle name="SAPBEXaggItemX 5 4 2 4 2" xfId="25195" xr:uid="{3325CFCB-53AE-4FF3-BD22-B695D81497BF}"/>
    <cellStyle name="SAPBEXaggItemX 5 4 2 5" xfId="25196" xr:uid="{49ED03F4-3B43-49DB-B4BD-635245A0C299}"/>
    <cellStyle name="SAPBEXaggItemX 5 4 2 5 2" xfId="25197" xr:uid="{A73AA7CF-1B74-410A-9519-B49781DB7E26}"/>
    <cellStyle name="SAPBEXaggItemX 5 4 2 6" xfId="25198" xr:uid="{8A5B541D-0B2A-417B-A990-52520F39D7FB}"/>
    <cellStyle name="SAPBEXaggItemX 5 4 2 6 2" xfId="25199" xr:uid="{6A875218-7499-45B1-962B-59A359970131}"/>
    <cellStyle name="SAPBEXaggItemX 5 4 2 7" xfId="25200" xr:uid="{1D211BDD-570F-43A5-B846-E2B9CA318585}"/>
    <cellStyle name="SAPBEXaggItemX 5 4 3" xfId="25201" xr:uid="{2A46EF7C-8D62-4111-B1C9-5E0642D96209}"/>
    <cellStyle name="SAPBEXaggItemX 5 4 3 2" xfId="25202" xr:uid="{FCCCD41E-C155-448D-B6B4-3BA43AFB5AB4}"/>
    <cellStyle name="SAPBEXaggItemX 5 4 3 2 2" xfId="25203" xr:uid="{BD33AB57-BF5D-48BC-A65E-CC1607B1FE51}"/>
    <cellStyle name="SAPBEXaggItemX 5 4 3 3" xfId="25204" xr:uid="{6A7E400B-F537-41F3-B165-DFEC166A54D6}"/>
    <cellStyle name="SAPBEXaggItemX 5 4 3 3 2" xfId="25205" xr:uid="{AF475213-E83E-4884-9F91-BDD414BD5CA9}"/>
    <cellStyle name="SAPBEXaggItemX 5 4 3 4" xfId="25206" xr:uid="{8CEE0FF7-1177-4CD6-968F-24D169DDAFBF}"/>
    <cellStyle name="SAPBEXaggItemX 5 4 3 4 2" xfId="25207" xr:uid="{5CC91D2D-1C52-4ADA-AA94-A2A22A66326D}"/>
    <cellStyle name="SAPBEXaggItemX 5 4 3 5" xfId="25208" xr:uid="{C7CD49EF-0920-431B-9B60-C15426BE177E}"/>
    <cellStyle name="SAPBEXaggItemX 5 4 3 5 2" xfId="25209" xr:uid="{863D4329-BC19-4607-81A8-079ABA7C84DC}"/>
    <cellStyle name="SAPBEXaggItemX 5 4 3 6" xfId="25210" xr:uid="{C5E31F0B-29D4-4EE7-9A55-501DE166BC19}"/>
    <cellStyle name="SAPBEXaggItemX 5 4 3 6 2" xfId="25211" xr:uid="{C867C59C-F195-43D1-B913-917642876637}"/>
    <cellStyle name="SAPBEXaggItemX 5 4 3 7" xfId="25212" xr:uid="{46B2FEEB-C369-4100-9FCB-B3574789BA21}"/>
    <cellStyle name="SAPBEXaggItemX 5 4 4" xfId="25213" xr:uid="{0803F702-EED3-4E66-96BB-32D83F2CAB09}"/>
    <cellStyle name="SAPBEXaggItemX 5 4 4 2" xfId="25214" xr:uid="{3DE82415-B70E-4BFD-B3EA-CD52DE17EE0A}"/>
    <cellStyle name="SAPBEXaggItemX 5 4 5" xfId="25215" xr:uid="{98E86D49-DE61-4FE7-9049-D831CD44A5D9}"/>
    <cellStyle name="SAPBEXaggItemX 5 4 5 2" xfId="25216" xr:uid="{6FC60BC0-80A4-43A7-B8ED-8FD4DF3F786A}"/>
    <cellStyle name="SAPBEXaggItemX 5 4 6" xfId="25217" xr:uid="{9BFBFE2A-1858-419F-A09D-91F0CD62E836}"/>
    <cellStyle name="SAPBEXaggItemX 5 4 6 2" xfId="25218" xr:uid="{FFF9776B-6ECA-45F9-AC4A-F49716CFD3E0}"/>
    <cellStyle name="SAPBEXaggItemX 5 4 7" xfId="25219" xr:uid="{D85C6313-5DC1-4D74-8630-46D03F604EB6}"/>
    <cellStyle name="SAPBEXaggItemX 5 4 7 2" xfId="25220" xr:uid="{891F96E4-D118-49EB-9B96-8C4352AEC3DB}"/>
    <cellStyle name="SAPBEXaggItemX 5 4 8" xfId="25221" xr:uid="{5EF3A54E-6258-43ED-9FC9-897E31358C8C}"/>
    <cellStyle name="SAPBEXaggItemX 5 4 8 2" xfId="25222" xr:uid="{E51F69E6-9DE3-42FF-AE21-43668CDAFCBC}"/>
    <cellStyle name="SAPBEXaggItemX 5 4 9" xfId="25223" xr:uid="{DE09A427-4FF2-4F1A-9861-3C74AA0DF704}"/>
    <cellStyle name="SAPBEXaggItemX 5 4 9 2" xfId="25224" xr:uid="{E83D2CC2-6198-4FA8-AD3B-7C9D91950937}"/>
    <cellStyle name="SAPBEXaggItemX 5 5" xfId="25225" xr:uid="{3FF3536B-2B5E-4183-8FD2-B6B73F6DCE39}"/>
    <cellStyle name="SAPBEXaggItemX 5 5 2" xfId="25226" xr:uid="{BDC7D0CB-BFB7-4EC4-AEC1-CD27768A31CC}"/>
    <cellStyle name="SAPBEXaggItemX 5 6" xfId="25227" xr:uid="{B7849B25-AF8E-4B75-8F61-EDD1F64F213F}"/>
    <cellStyle name="SAPBEXaggItemX 5 6 2" xfId="25228" xr:uid="{9C928252-9503-4DB6-B52C-145D5C924303}"/>
    <cellStyle name="SAPBEXaggItemX 5 7" xfId="25229" xr:uid="{DA5ED1BF-3DAA-47A5-A4A6-7AFD7BF1DFAC}"/>
    <cellStyle name="SAPBEXaggItemX 5 8" xfId="25230" xr:uid="{ECF0473E-85CE-45FB-AD2F-42DA43DC5186}"/>
    <cellStyle name="SAPBEXaggItemX 6" xfId="25231" xr:uid="{FB593D2F-E1A4-42BA-A433-6598080C7F96}"/>
    <cellStyle name="SAPBEXaggItemX 6 10" xfId="25232" xr:uid="{4D44EEDA-E7F5-42D1-995B-955ABC94E291}"/>
    <cellStyle name="SAPBEXaggItemX 6 2" xfId="25233" xr:uid="{B98AB81A-A98F-46B5-85C6-A6AE5C1C0DB7}"/>
    <cellStyle name="SAPBEXaggItemX 6 2 10" xfId="25234" xr:uid="{9C95C0B2-E4B2-4C9C-8DC4-93906BF55802}"/>
    <cellStyle name="SAPBEXaggItemX 6 2 2" xfId="25235" xr:uid="{656BD9C5-62C4-4195-9AFD-C444B0E48276}"/>
    <cellStyle name="SAPBEXaggItemX 6 2 2 2" xfId="25236" xr:uid="{71E71351-3ED0-4844-A1CD-B5593FC4573D}"/>
    <cellStyle name="SAPBEXaggItemX 6 2 2 2 2" xfId="25237" xr:uid="{C32418A5-6554-4242-A111-6E103E0499ED}"/>
    <cellStyle name="SAPBEXaggItemX 6 2 2 3" xfId="25238" xr:uid="{7F03B1E2-0632-4317-BA7C-F014092F4448}"/>
    <cellStyle name="SAPBEXaggItemX 6 2 2 3 2" xfId="25239" xr:uid="{5DEC977D-F0DF-4E73-B20E-C12DC0663EAB}"/>
    <cellStyle name="SAPBEXaggItemX 6 2 2 4" xfId="25240" xr:uid="{5BCA9FCC-42E6-42E2-8E1F-C7D3A64A40AC}"/>
    <cellStyle name="SAPBEXaggItemX 6 2 2 4 2" xfId="25241" xr:uid="{B5714130-1665-4860-A95C-D785859B60E4}"/>
    <cellStyle name="SAPBEXaggItemX 6 2 2 5" xfId="25242" xr:uid="{CB2AFE55-8A1E-4DD8-8B98-9F40502B2E6B}"/>
    <cellStyle name="SAPBEXaggItemX 6 2 2 5 2" xfId="25243" xr:uid="{54B8C129-02AF-4CD0-B342-58F826457ED3}"/>
    <cellStyle name="SAPBEXaggItemX 6 2 2 6" xfId="25244" xr:uid="{4F7FEE43-CCCB-41AF-AAC8-139821DB360F}"/>
    <cellStyle name="SAPBEXaggItemX 6 2 2 6 2" xfId="25245" xr:uid="{CC12A0E4-92A9-4854-81D3-63C656CCCE72}"/>
    <cellStyle name="SAPBEXaggItemX 6 2 2 7" xfId="25246" xr:uid="{C0100851-AD7F-4D1C-B31A-EFA23B735A20}"/>
    <cellStyle name="SAPBEXaggItemX 6 2 2 7 2" xfId="25247" xr:uid="{5778FC60-0A54-4954-9094-3B3C9A4E8B89}"/>
    <cellStyle name="SAPBEXaggItemX 6 2 2 8" xfId="25248" xr:uid="{C7053320-638E-4D9E-BC63-9746FFF49D18}"/>
    <cellStyle name="SAPBEXaggItemX 6 2 3" xfId="25249" xr:uid="{6FCA9020-0E68-4F33-9044-B9815F3DF9B0}"/>
    <cellStyle name="SAPBEXaggItemX 6 2 3 2" xfId="25250" xr:uid="{08C8DD52-E800-438A-A59D-1AC2D1FEC56B}"/>
    <cellStyle name="SAPBEXaggItemX 6 2 4" xfId="25251" xr:uid="{DE631448-5628-4397-AD45-AC128D2E7424}"/>
    <cellStyle name="SAPBEXaggItemX 6 2 4 2" xfId="25252" xr:uid="{53B51C8C-A6D1-4190-A258-6164F28E792E}"/>
    <cellStyle name="SAPBEXaggItemX 6 2 5" xfId="25253" xr:uid="{25A7E702-2FBF-4F82-A895-9944F2D65F38}"/>
    <cellStyle name="SAPBEXaggItemX 6 2 5 2" xfId="25254" xr:uid="{EBD3F631-ECA2-4D8A-98F5-8B14AB2F9921}"/>
    <cellStyle name="SAPBEXaggItemX 6 2 6" xfId="25255" xr:uid="{25AE6F54-BFEC-4704-A8C5-757CE5F4454D}"/>
    <cellStyle name="SAPBEXaggItemX 6 2 6 2" xfId="25256" xr:uid="{D5FE3FC0-B551-44BC-A65D-529439380C1E}"/>
    <cellStyle name="SAPBEXaggItemX 6 2 7" xfId="25257" xr:uid="{471671DA-9CF9-4014-AE2C-773BE88AEAE3}"/>
    <cellStyle name="SAPBEXaggItemX 6 2 7 2" xfId="25258" xr:uid="{9A589BA4-B6C9-4208-9B9E-E025B5F624CD}"/>
    <cellStyle name="SAPBEXaggItemX 6 2 8" xfId="25259" xr:uid="{1F8AB3F9-DF07-4B20-A6C6-834E60142C20}"/>
    <cellStyle name="SAPBEXaggItemX 6 2 8 2" xfId="25260" xr:uid="{DDBC5081-78C4-4E35-89AF-C2586A518BA6}"/>
    <cellStyle name="SAPBEXaggItemX 6 2 9" xfId="25261" xr:uid="{D02F65C1-5EDA-4142-AD01-342CF9CC72F5}"/>
    <cellStyle name="SAPBEXaggItemX 6 3" xfId="25262" xr:uid="{7530EBD0-64AB-48A1-8CC3-C8356A89F0DC}"/>
    <cellStyle name="SAPBEXaggItemX 6 3 2" xfId="25263" xr:uid="{30D05D0D-B6C6-4F7A-85B9-E7D85FB05646}"/>
    <cellStyle name="SAPBEXaggItemX 6 3 2 2" xfId="25264" xr:uid="{CBB75804-441E-458D-83F0-65EBDA0B00B6}"/>
    <cellStyle name="SAPBEXaggItemX 6 3 3" xfId="25265" xr:uid="{4579906C-8B8C-4D0D-96E4-40348451CA00}"/>
    <cellStyle name="SAPBEXaggItemX 6 3 3 2" xfId="25266" xr:uid="{99E5442C-2A31-4651-9F4C-CB2A05D583A7}"/>
    <cellStyle name="SAPBEXaggItemX 6 3 4" xfId="25267" xr:uid="{42353211-7B57-40AF-AA5C-39C2D1DC8379}"/>
    <cellStyle name="SAPBEXaggItemX 6 3 4 2" xfId="25268" xr:uid="{4B083E86-CB36-49F6-BFDF-50AA803FAE3B}"/>
    <cellStyle name="SAPBEXaggItemX 6 3 5" xfId="25269" xr:uid="{F5A740A7-8F79-472C-A559-BBB866490B4A}"/>
    <cellStyle name="SAPBEXaggItemX 6 3 5 2" xfId="25270" xr:uid="{F7B07445-DFC7-4F36-A851-548189E3E6B1}"/>
    <cellStyle name="SAPBEXaggItemX 6 3 6" xfId="25271" xr:uid="{ACD59A44-31EB-4A2D-8A94-4B34EF0F64BB}"/>
    <cellStyle name="SAPBEXaggItemX 6 3 6 2" xfId="25272" xr:uid="{D0F5F88F-36B0-43B6-8656-C8CAC30F428D}"/>
    <cellStyle name="SAPBEXaggItemX 6 3 7" xfId="25273" xr:uid="{980EA168-D6B1-4468-BBA1-D8F6FBEC0834}"/>
    <cellStyle name="SAPBEXaggItemX 6 3 7 2" xfId="25274" xr:uid="{436AFD86-39A9-4808-9C87-2C9938D368CA}"/>
    <cellStyle name="SAPBEXaggItemX 6 3 8" xfId="25275" xr:uid="{D74613AE-CBF5-4F54-85DF-BADF177F994A}"/>
    <cellStyle name="SAPBEXaggItemX 6 3 9" xfId="25276" xr:uid="{83841ED5-9817-413C-9D59-8412715F8B1F}"/>
    <cellStyle name="SAPBEXaggItemX 6 4" xfId="25277" xr:uid="{BEC8F807-70C1-4232-9144-B8C0C3F0D21A}"/>
    <cellStyle name="SAPBEXaggItemX 6 4 2" xfId="25278" xr:uid="{7F81390F-A25A-4D0A-B908-E730770AFCE3}"/>
    <cellStyle name="SAPBEXaggItemX 6 5" xfId="25279" xr:uid="{B608482C-ABAC-496A-852A-67C8BFF1C4B8}"/>
    <cellStyle name="SAPBEXaggItemX 6 5 2" xfId="25280" xr:uid="{3BDD8E88-E461-4B75-AB11-F63DB7E20A2E}"/>
    <cellStyle name="SAPBEXaggItemX 6 6" xfId="25281" xr:uid="{D64B4B13-B7DF-4AA6-A9AA-D1EAA8D2A094}"/>
    <cellStyle name="SAPBEXaggItemX 6 6 2" xfId="25282" xr:uid="{44108D79-C3BA-4D1E-A12B-701383F12008}"/>
    <cellStyle name="SAPBEXaggItemX 6 7" xfId="25283" xr:uid="{1B2B9134-6B8E-46E4-BF20-5E6F0C9694CF}"/>
    <cellStyle name="SAPBEXaggItemX 6 7 2" xfId="25284" xr:uid="{C71E79D9-5D0B-41D8-952D-F4D4D087D33C}"/>
    <cellStyle name="SAPBEXaggItemX 6 8" xfId="25285" xr:uid="{790F9706-9630-4651-B5A3-DFE77E3131F8}"/>
    <cellStyle name="SAPBEXaggItemX 6 8 2" xfId="25286" xr:uid="{48A3902B-851A-4D05-95A2-D899992A78DE}"/>
    <cellStyle name="SAPBEXaggItemX 6 9" xfId="25287" xr:uid="{16D87140-ECB7-428B-9DFD-B35E6D7A3F08}"/>
    <cellStyle name="SAPBEXaggItemX 7" xfId="25288" xr:uid="{690C770C-CD94-40A6-BABD-01B5B1A98F92}"/>
    <cellStyle name="SAPBEXaggItemX 8" xfId="25289" xr:uid="{B4981F5E-227C-4E55-9920-BCA1A5D56813}"/>
    <cellStyle name="SAPBEXchaText" xfId="15321" xr:uid="{DF4CE3CF-70EB-4313-A529-8E633CE98F2D}"/>
    <cellStyle name="SAPBEXchaText 2" xfId="25290" xr:uid="{6FF0D46D-65F0-44C7-B17A-57AA5351B638}"/>
    <cellStyle name="SAPBEXexcBad7" xfId="25291" xr:uid="{F95FAD91-CAF8-43F5-B086-DF5E64498530}"/>
    <cellStyle name="SAPBEXexcBad7 2" xfId="25292" xr:uid="{F18514BA-809E-4335-9E82-149DF78EDFAE}"/>
    <cellStyle name="SAPBEXexcBad7 2 2" xfId="25293" xr:uid="{F28FC63C-1C9A-4F13-98D1-3714307A999B}"/>
    <cellStyle name="SAPBEXexcBad7 2 2 2" xfId="25294" xr:uid="{369667AF-2124-4115-B2CC-BD95D2EECA5D}"/>
    <cellStyle name="SAPBEXexcBad7 2 2 2 10" xfId="25295" xr:uid="{F7CE3788-E390-4C3D-8519-F0F1ABF626FE}"/>
    <cellStyle name="SAPBEXexcBad7 2 2 2 2" xfId="25296" xr:uid="{F42863B0-E8C9-4ACC-9912-ECE8067EED93}"/>
    <cellStyle name="SAPBEXexcBad7 2 2 2 2 10" xfId="25297" xr:uid="{AFA6791E-0E45-4848-B402-92EAB07C3B2B}"/>
    <cellStyle name="SAPBEXexcBad7 2 2 2 2 2" xfId="25298" xr:uid="{AD18C80E-F9A8-40BA-ABC5-72A949095936}"/>
    <cellStyle name="SAPBEXexcBad7 2 2 2 2 2 2" xfId="25299" xr:uid="{CA3929A4-B870-44CE-A573-8CB39F6E15FB}"/>
    <cellStyle name="SAPBEXexcBad7 2 2 2 2 2 2 2" xfId="25300" xr:uid="{111D7041-5C90-447D-8BFD-B1C6799B9D60}"/>
    <cellStyle name="SAPBEXexcBad7 2 2 2 2 2 3" xfId="25301" xr:uid="{F712DFFA-2139-4A01-A679-97863BBDB825}"/>
    <cellStyle name="SAPBEXexcBad7 2 2 2 2 2 3 2" xfId="25302" xr:uid="{2D7F7F3A-C901-4C38-BEF3-B1BFEF490F56}"/>
    <cellStyle name="SAPBEXexcBad7 2 2 2 2 2 4" xfId="25303" xr:uid="{1CC7FE34-3A97-495B-BF33-B68F3392BBDD}"/>
    <cellStyle name="SAPBEXexcBad7 2 2 2 2 2 4 2" xfId="25304" xr:uid="{04530ED9-9B20-42B3-9D58-834DDCBCDC7F}"/>
    <cellStyle name="SAPBEXexcBad7 2 2 2 2 2 5" xfId="25305" xr:uid="{1C29D6BF-A1E5-461B-AC6A-0F3E1636EB28}"/>
    <cellStyle name="SAPBEXexcBad7 2 2 2 2 2 5 2" xfId="25306" xr:uid="{A014F271-181F-4447-BB49-8DC016A46DA8}"/>
    <cellStyle name="SAPBEXexcBad7 2 2 2 2 2 6" xfId="25307" xr:uid="{AA295499-D534-4EA2-9095-F61C53E9FBFC}"/>
    <cellStyle name="SAPBEXexcBad7 2 2 2 2 2 6 2" xfId="25308" xr:uid="{2CB469FD-B6C9-48B1-9425-F1CC27FC6292}"/>
    <cellStyle name="SAPBEXexcBad7 2 2 2 2 2 7" xfId="25309" xr:uid="{D8D51C8F-4C1D-42C0-B986-817BE66D08D2}"/>
    <cellStyle name="SAPBEXexcBad7 2 2 2 2 2 7 2" xfId="25310" xr:uid="{240E372C-4FB7-4235-A1C8-C9715BD07FCD}"/>
    <cellStyle name="SAPBEXexcBad7 2 2 2 2 2 8" xfId="25311" xr:uid="{39A483E9-6733-450D-B70F-1A4A76D52305}"/>
    <cellStyle name="SAPBEXexcBad7 2 2 2 2 3" xfId="25312" xr:uid="{27336FCF-7F08-41B1-91AF-84E691C076F3}"/>
    <cellStyle name="SAPBEXexcBad7 2 2 2 2 3 2" xfId="25313" xr:uid="{EAA2EA00-DC22-491B-A113-ACDC18CF3746}"/>
    <cellStyle name="SAPBEXexcBad7 2 2 2 2 4" xfId="25314" xr:uid="{3C0087ED-BB01-4E8E-A399-A720A8772D8A}"/>
    <cellStyle name="SAPBEXexcBad7 2 2 2 2 4 2" xfId="25315" xr:uid="{325CABDE-7BF6-4D99-8568-F69FB9EE4AA0}"/>
    <cellStyle name="SAPBEXexcBad7 2 2 2 2 5" xfId="25316" xr:uid="{69660EA3-69E7-4E23-932F-BD3933CBC3EB}"/>
    <cellStyle name="SAPBEXexcBad7 2 2 2 2 5 2" xfId="25317" xr:uid="{A3C70D06-AB2D-4082-ADFE-91038DB9E993}"/>
    <cellStyle name="SAPBEXexcBad7 2 2 2 2 6" xfId="25318" xr:uid="{E20855D8-A891-4D3A-AC9C-0C02DC2DCA5B}"/>
    <cellStyle name="SAPBEXexcBad7 2 2 2 2 6 2" xfId="25319" xr:uid="{788BEBB8-ACCF-44E6-B033-78277CF46A74}"/>
    <cellStyle name="SAPBEXexcBad7 2 2 2 2 7" xfId="25320" xr:uid="{8D47E358-375B-4BA6-8632-F1DB140C8A1D}"/>
    <cellStyle name="SAPBEXexcBad7 2 2 2 2 7 2" xfId="25321" xr:uid="{D5E54B21-B970-4C05-BA31-FBBF25BD2A7B}"/>
    <cellStyle name="SAPBEXexcBad7 2 2 2 2 8" xfId="25322" xr:uid="{B8F90DF0-45D3-4811-BE46-0026E8A58C86}"/>
    <cellStyle name="SAPBEXexcBad7 2 2 2 2 8 2" xfId="25323" xr:uid="{00014C71-D40D-42C1-8F7B-9C5EEAAB20EE}"/>
    <cellStyle name="SAPBEXexcBad7 2 2 2 2 9" xfId="25324" xr:uid="{600038EE-97AF-4BDB-B08D-55C2E9248E36}"/>
    <cellStyle name="SAPBEXexcBad7 2 2 2 3" xfId="25325" xr:uid="{0A8F8E24-0DA5-48BA-BE55-8CD32E6AD522}"/>
    <cellStyle name="SAPBEXexcBad7 2 2 2 3 2" xfId="25326" xr:uid="{093B9BD1-850B-47F4-8E7A-DBE4E7D1A0FB}"/>
    <cellStyle name="SAPBEXexcBad7 2 2 2 3 2 2" xfId="25327" xr:uid="{CC21CE62-4E23-434B-AFFF-0F4D5959442B}"/>
    <cellStyle name="SAPBEXexcBad7 2 2 2 3 3" xfId="25328" xr:uid="{1199D6A1-AB8A-4D44-8664-3AE8C3C0E311}"/>
    <cellStyle name="SAPBEXexcBad7 2 2 2 3 3 2" xfId="25329" xr:uid="{2D08B24A-FE28-47B6-BA6B-58126904FF06}"/>
    <cellStyle name="SAPBEXexcBad7 2 2 2 3 4" xfId="25330" xr:uid="{3230D89E-8BE7-4F4E-82D7-F3553855FADD}"/>
    <cellStyle name="SAPBEXexcBad7 2 2 2 3 4 2" xfId="25331" xr:uid="{8B099357-052C-4827-9FC0-BB1B563FC2E4}"/>
    <cellStyle name="SAPBEXexcBad7 2 2 2 3 5" xfId="25332" xr:uid="{FC91DF59-0709-42D0-99AE-77F723AA39A7}"/>
    <cellStyle name="SAPBEXexcBad7 2 2 2 3 5 2" xfId="25333" xr:uid="{D05CBF81-B0A4-4598-ABFB-B3B623F99874}"/>
    <cellStyle name="SAPBEXexcBad7 2 2 2 3 6" xfId="25334" xr:uid="{97B81D6C-73F3-4223-9163-86CD96169F3A}"/>
    <cellStyle name="SAPBEXexcBad7 2 2 2 3 6 2" xfId="25335" xr:uid="{0B4A330E-7F8A-46A0-890F-64336E9DD415}"/>
    <cellStyle name="SAPBEXexcBad7 2 2 2 3 7" xfId="25336" xr:uid="{0A8FEA11-CC16-4A0E-BA33-F4D35247D424}"/>
    <cellStyle name="SAPBEXexcBad7 2 2 2 3 7 2" xfId="25337" xr:uid="{287B7075-8A0F-4953-B695-A2CE71433A3A}"/>
    <cellStyle name="SAPBEXexcBad7 2 2 2 3 8" xfId="25338" xr:uid="{247B5B7E-E4BC-4E0F-9590-3252AF763AA0}"/>
    <cellStyle name="SAPBEXexcBad7 2 2 2 3 9" xfId="25339" xr:uid="{50FAE033-3B88-45D8-BE79-55E509D75B2A}"/>
    <cellStyle name="SAPBEXexcBad7 2 2 2 4" xfId="25340" xr:uid="{A6A48144-CDA7-4F01-9505-E3CF83B2937A}"/>
    <cellStyle name="SAPBEXexcBad7 2 2 2 4 2" xfId="25341" xr:uid="{FFD4536C-2D7F-4480-80BF-6E6A41E4921A}"/>
    <cellStyle name="SAPBEXexcBad7 2 2 2 5" xfId="25342" xr:uid="{092B1AE7-0AB5-496D-83A3-D931255FB819}"/>
    <cellStyle name="SAPBEXexcBad7 2 2 2 5 2" xfId="25343" xr:uid="{F49BC14C-0F85-43AB-A9AD-45BD196493CF}"/>
    <cellStyle name="SAPBEXexcBad7 2 2 2 6" xfId="25344" xr:uid="{620EE5E1-9AC3-4C4E-B098-573BB3C61F7E}"/>
    <cellStyle name="SAPBEXexcBad7 2 2 2 6 2" xfId="25345" xr:uid="{058F0E71-51C8-4522-975E-BA61AA926BC9}"/>
    <cellStyle name="SAPBEXexcBad7 2 2 2 7" xfId="25346" xr:uid="{426123CF-464E-4B76-AD51-BA1CF6088DFF}"/>
    <cellStyle name="SAPBEXexcBad7 2 2 2 7 2" xfId="25347" xr:uid="{91C651CF-55E2-4B2C-96FB-92AB9DC19866}"/>
    <cellStyle name="SAPBEXexcBad7 2 2 2 8" xfId="25348" xr:uid="{6A19E2E8-E450-4B81-941C-DB1FD3F758FD}"/>
    <cellStyle name="SAPBEXexcBad7 2 2 2 8 2" xfId="25349" xr:uid="{3121E2DB-DD83-4E98-B21F-C474FF260385}"/>
    <cellStyle name="SAPBEXexcBad7 2 2 2 9" xfId="25350" xr:uid="{4C335D22-CE45-45D0-B429-46BB084B0D02}"/>
    <cellStyle name="SAPBEXexcBad7 2 2 3" xfId="25351" xr:uid="{29EEE300-209D-40EA-84D5-DDB66691A378}"/>
    <cellStyle name="SAPBEXexcBad7 2 2 3 2" xfId="25352" xr:uid="{C0686698-9736-4FA8-B571-35BA2BC922F2}"/>
    <cellStyle name="SAPBEXexcBad7 2 2 3 2 10" xfId="25353" xr:uid="{3A7EE5C5-CB88-4179-B41C-D3B8A980604F}"/>
    <cellStyle name="SAPBEXexcBad7 2 2 3 2 2" xfId="25354" xr:uid="{B897FA27-2B26-4918-966F-BEA3E1DCECA2}"/>
    <cellStyle name="SAPBEXexcBad7 2 2 3 2 2 2" xfId="25355" xr:uid="{0DD65890-3D0B-4DB0-9123-523E619EE2A1}"/>
    <cellStyle name="SAPBEXexcBad7 2 2 3 2 2 2 2" xfId="25356" xr:uid="{79DA2259-EAB1-402C-8B6C-078754CE88F2}"/>
    <cellStyle name="SAPBEXexcBad7 2 2 3 2 2 3" xfId="25357" xr:uid="{C68A02D7-292E-4ED8-A78D-CA807F7EE0BA}"/>
    <cellStyle name="SAPBEXexcBad7 2 2 3 2 2 3 2" xfId="25358" xr:uid="{DFDF4D50-E1DE-4117-8CAF-5BB50E36AB3B}"/>
    <cellStyle name="SAPBEXexcBad7 2 2 3 2 2 4" xfId="25359" xr:uid="{E2617061-F0FF-42E8-82A8-8554E34F9258}"/>
    <cellStyle name="SAPBEXexcBad7 2 2 3 2 2 4 2" xfId="25360" xr:uid="{07D77533-AECB-441C-8B5C-8B7EF98554DC}"/>
    <cellStyle name="SAPBEXexcBad7 2 2 3 2 2 5" xfId="25361" xr:uid="{4EB34098-C2EA-49CF-BE68-6DF0E03F847C}"/>
    <cellStyle name="SAPBEXexcBad7 2 2 3 2 2 5 2" xfId="25362" xr:uid="{4DF98E89-F0EF-4C60-B54F-2BCB2338AA7A}"/>
    <cellStyle name="SAPBEXexcBad7 2 2 3 2 2 6" xfId="25363" xr:uid="{D987B4DF-770C-4B8C-9765-5A58684C76B8}"/>
    <cellStyle name="SAPBEXexcBad7 2 2 3 2 2 6 2" xfId="25364" xr:uid="{FD7A829C-FAEA-41C5-902D-B44C06B9D272}"/>
    <cellStyle name="SAPBEXexcBad7 2 2 3 2 2 7" xfId="25365" xr:uid="{9653B24A-84B7-40EB-BA60-B4F39E8379DB}"/>
    <cellStyle name="SAPBEXexcBad7 2 2 3 2 3" xfId="25366" xr:uid="{A1C01083-C19F-4166-B0FB-6D0C36A19A56}"/>
    <cellStyle name="SAPBEXexcBad7 2 2 3 2 3 2" xfId="25367" xr:uid="{0ED10D4B-BCB0-44D7-9922-37CBFEDF41E1}"/>
    <cellStyle name="SAPBEXexcBad7 2 2 3 2 3 2 2" xfId="25368" xr:uid="{8FE92755-53AC-406B-A3F5-DC2BC0AB9E5A}"/>
    <cellStyle name="SAPBEXexcBad7 2 2 3 2 3 3" xfId="25369" xr:uid="{55E36550-83CA-45AA-86CB-DB20BC49AED1}"/>
    <cellStyle name="SAPBEXexcBad7 2 2 3 2 3 3 2" xfId="25370" xr:uid="{2FF16CF0-2D06-4FA2-A290-F6DDBE1F6F69}"/>
    <cellStyle name="SAPBEXexcBad7 2 2 3 2 3 4" xfId="25371" xr:uid="{7EC052CB-AD68-4C5B-AC81-CBAA2A7E73FE}"/>
    <cellStyle name="SAPBEXexcBad7 2 2 3 2 3 4 2" xfId="25372" xr:uid="{E21675E7-8F7B-4149-B051-EFB2DA93F306}"/>
    <cellStyle name="SAPBEXexcBad7 2 2 3 2 3 5" xfId="25373" xr:uid="{2F5FDFA7-E8BE-425B-91DC-F8274212E1C1}"/>
    <cellStyle name="SAPBEXexcBad7 2 2 3 2 3 5 2" xfId="25374" xr:uid="{614AF829-17BE-49BB-B380-E2441F85727C}"/>
    <cellStyle name="SAPBEXexcBad7 2 2 3 2 3 6" xfId="25375" xr:uid="{467518EB-1B2A-42D5-B40F-1BDB19FBF13D}"/>
    <cellStyle name="SAPBEXexcBad7 2 2 3 2 3 6 2" xfId="25376" xr:uid="{115856DC-B043-4711-BCD0-BE57264D05B1}"/>
    <cellStyle name="SAPBEXexcBad7 2 2 3 2 3 7" xfId="25377" xr:uid="{AB40DA48-A28C-4BD6-91D4-6BA925751A29}"/>
    <cellStyle name="SAPBEXexcBad7 2 2 3 2 4" xfId="25378" xr:uid="{CD8E3242-E611-438A-B5B2-13AEEBC987D3}"/>
    <cellStyle name="SAPBEXexcBad7 2 2 3 2 4 2" xfId="25379" xr:uid="{DBF20F0E-2E56-46CE-AFFD-D28B52203F22}"/>
    <cellStyle name="SAPBEXexcBad7 2 2 3 2 5" xfId="25380" xr:uid="{F82D3F90-6CDC-415D-A2B8-9687F0CAAE56}"/>
    <cellStyle name="SAPBEXexcBad7 2 2 3 2 5 2" xfId="25381" xr:uid="{03624853-55DE-4102-AC91-E78D0ABF54AB}"/>
    <cellStyle name="SAPBEXexcBad7 2 2 3 2 6" xfId="25382" xr:uid="{2E8A12D0-76A4-4E26-8E0D-34430A983DE4}"/>
    <cellStyle name="SAPBEXexcBad7 2 2 3 2 6 2" xfId="25383" xr:uid="{7997CB09-CEB6-4FFE-BDF4-F8818AC7F925}"/>
    <cellStyle name="SAPBEXexcBad7 2 2 3 2 7" xfId="25384" xr:uid="{BCEF5132-26A2-4AA1-9A03-FC893E60E079}"/>
    <cellStyle name="SAPBEXexcBad7 2 2 3 2 7 2" xfId="25385" xr:uid="{C0EEC3B4-5AA4-41BB-80DD-66AAF67F1019}"/>
    <cellStyle name="SAPBEXexcBad7 2 2 3 2 8" xfId="25386" xr:uid="{D6294AC8-B61B-44CE-A71B-6A6EE0385DB4}"/>
    <cellStyle name="SAPBEXexcBad7 2 2 3 2 8 2" xfId="25387" xr:uid="{4A21A93C-A418-4674-927C-F5895A3274EE}"/>
    <cellStyle name="SAPBEXexcBad7 2 2 3 2 9" xfId="25388" xr:uid="{9E3E5DFE-F4FA-4528-B837-2254819C7EB4}"/>
    <cellStyle name="SAPBEXexcBad7 2 2 3 2 9 2" xfId="25389" xr:uid="{1B1FFBFD-9B50-434E-A4B2-01D2A0E5DDAF}"/>
    <cellStyle name="SAPBEXexcBad7 2 2 3 3" xfId="25390" xr:uid="{38576812-EF0E-47B3-9775-43059BABBE7E}"/>
    <cellStyle name="SAPBEXexcBad7 2 2 3 3 2" xfId="25391" xr:uid="{81B21F7C-8555-41ED-B2E8-A543FD485D58}"/>
    <cellStyle name="SAPBEXexcBad7 2 2 3 4" xfId="25392" xr:uid="{FB32340D-4B04-40F0-AC05-14805BE7B725}"/>
    <cellStyle name="SAPBEXexcBad7 2 2 3 4 2" xfId="25393" xr:uid="{504AF3D8-C194-4610-8954-DADBD5300CBC}"/>
    <cellStyle name="SAPBEXexcBad7 2 2 3 5" xfId="25394" xr:uid="{3D405B68-FE43-4A3A-BCC0-177D9A0EC510}"/>
    <cellStyle name="SAPBEXexcBad7 2 2 4" xfId="25395" xr:uid="{7B242343-A56D-4D1D-96C3-80E3823BCD2C}"/>
    <cellStyle name="SAPBEXexcBad7 2 2 4 10" xfId="25396" xr:uid="{50C9ECA9-FD5B-4EE9-AE0A-2BBD86AE4D18}"/>
    <cellStyle name="SAPBEXexcBad7 2 2 4 2" xfId="25397" xr:uid="{44BB63A8-F489-4A3B-9BFC-4D2A1A1DD880}"/>
    <cellStyle name="SAPBEXexcBad7 2 2 4 2 2" xfId="25398" xr:uid="{F1CA773E-1BE4-4344-B058-B928B2CCF165}"/>
    <cellStyle name="SAPBEXexcBad7 2 2 4 2 2 2" xfId="25399" xr:uid="{BCB8775E-2647-47A2-92A9-E3D04279B65B}"/>
    <cellStyle name="SAPBEXexcBad7 2 2 4 2 3" xfId="25400" xr:uid="{80608D89-E4BA-4F38-BBA3-F195DD25ECC0}"/>
    <cellStyle name="SAPBEXexcBad7 2 2 4 2 3 2" xfId="25401" xr:uid="{9CC09CD6-C509-43AC-BD11-252CBB260C69}"/>
    <cellStyle name="SAPBEXexcBad7 2 2 4 2 4" xfId="25402" xr:uid="{47ED3175-9C83-4BD0-9E7C-87941E526F42}"/>
    <cellStyle name="SAPBEXexcBad7 2 2 4 2 4 2" xfId="25403" xr:uid="{C71912DD-1581-43B5-9045-1753474EEE1D}"/>
    <cellStyle name="SAPBEXexcBad7 2 2 4 2 5" xfId="25404" xr:uid="{6FC89C32-9DD0-470A-9E22-C9177803C0F2}"/>
    <cellStyle name="SAPBEXexcBad7 2 2 4 2 5 2" xfId="25405" xr:uid="{D87FEF16-5A11-42BC-B65B-BD969321335C}"/>
    <cellStyle name="SAPBEXexcBad7 2 2 4 2 6" xfId="25406" xr:uid="{B620D450-6249-4C12-B6A7-C286E2F29BF4}"/>
    <cellStyle name="SAPBEXexcBad7 2 2 4 2 6 2" xfId="25407" xr:uid="{6225018B-2998-41DD-8B46-797415FD1D16}"/>
    <cellStyle name="SAPBEXexcBad7 2 2 4 2 7" xfId="25408" xr:uid="{E28F0909-AFEB-4A44-B39D-241FD3DB9B22}"/>
    <cellStyle name="SAPBEXexcBad7 2 2 4 3" xfId="25409" xr:uid="{85EC87C2-8C48-4174-A22E-0D3D87E60025}"/>
    <cellStyle name="SAPBEXexcBad7 2 2 4 3 2" xfId="25410" xr:uid="{922439FA-B6BF-4B56-BC0B-415ECD6B7FF7}"/>
    <cellStyle name="SAPBEXexcBad7 2 2 4 3 2 2" xfId="25411" xr:uid="{D45D6F72-FECE-4257-AACD-2563E3CF6C6D}"/>
    <cellStyle name="SAPBEXexcBad7 2 2 4 3 3" xfId="25412" xr:uid="{198CB361-CC8A-4A0F-8A22-F2163B50608A}"/>
    <cellStyle name="SAPBEXexcBad7 2 2 4 3 3 2" xfId="25413" xr:uid="{33F4C54A-B70C-46E2-94B0-B5587604FFA2}"/>
    <cellStyle name="SAPBEXexcBad7 2 2 4 3 4" xfId="25414" xr:uid="{5CC9217A-7699-4C46-8FC8-FE14A41F3FDC}"/>
    <cellStyle name="SAPBEXexcBad7 2 2 4 3 4 2" xfId="25415" xr:uid="{128840EB-15A4-478A-9958-8DAD9E295C67}"/>
    <cellStyle name="SAPBEXexcBad7 2 2 4 3 5" xfId="25416" xr:uid="{DE591719-3DB5-41D7-B84A-F4E279C30D71}"/>
    <cellStyle name="SAPBEXexcBad7 2 2 4 3 5 2" xfId="25417" xr:uid="{5300AE4D-B6E1-438B-BF60-99F0C211BE41}"/>
    <cellStyle name="SAPBEXexcBad7 2 2 4 3 6" xfId="25418" xr:uid="{3B9CC0BA-16D2-439D-AFCB-61FD26997D7E}"/>
    <cellStyle name="SAPBEXexcBad7 2 2 4 3 6 2" xfId="25419" xr:uid="{FD999409-4915-40CD-8CDB-2BB33853E5CA}"/>
    <cellStyle name="SAPBEXexcBad7 2 2 4 3 7" xfId="25420" xr:uid="{EE76A85B-8DCD-46A3-8D59-02D445BB35B4}"/>
    <cellStyle name="SAPBEXexcBad7 2 2 4 4" xfId="25421" xr:uid="{E2F251D1-FB9A-4CA4-B4A7-C7E97E93F800}"/>
    <cellStyle name="SAPBEXexcBad7 2 2 4 4 2" xfId="25422" xr:uid="{55A6B2FC-8592-4448-8047-558A89F6FD61}"/>
    <cellStyle name="SAPBEXexcBad7 2 2 4 5" xfId="25423" xr:uid="{D33E07BD-67CA-41B2-9146-930DDBA95C3D}"/>
    <cellStyle name="SAPBEXexcBad7 2 2 4 5 2" xfId="25424" xr:uid="{A41C6849-7843-41BB-B85A-CE74BE7BB4B6}"/>
    <cellStyle name="SAPBEXexcBad7 2 2 4 6" xfId="25425" xr:uid="{7A6436E6-AA63-44C8-BAA9-7ABB1A0BFEBA}"/>
    <cellStyle name="SAPBEXexcBad7 2 2 4 6 2" xfId="25426" xr:uid="{159C7EFE-B1CF-4F4B-8C5E-8CAC0F923C1C}"/>
    <cellStyle name="SAPBEXexcBad7 2 2 4 7" xfId="25427" xr:uid="{D8685C4A-AFC7-419B-86BF-5396CC2C2F9F}"/>
    <cellStyle name="SAPBEXexcBad7 2 2 4 7 2" xfId="25428" xr:uid="{968F3772-EC8D-42C2-A4FE-A951E7275630}"/>
    <cellStyle name="SAPBEXexcBad7 2 2 4 8" xfId="25429" xr:uid="{8CDAEF83-928F-4F9E-9F3C-2B0B1C58D430}"/>
    <cellStyle name="SAPBEXexcBad7 2 2 4 8 2" xfId="25430" xr:uid="{769625A1-EED5-4608-A356-B5171A7D0198}"/>
    <cellStyle name="SAPBEXexcBad7 2 2 4 9" xfId="25431" xr:uid="{3636D648-3724-45D0-8AED-09BF8108B5F2}"/>
    <cellStyle name="SAPBEXexcBad7 2 2 4 9 2" xfId="25432" xr:uid="{3D532830-10AC-49C4-9A20-B1DA73AE58E2}"/>
    <cellStyle name="SAPBEXexcBad7 2 2 5" xfId="25433" xr:uid="{04BC96DD-D8A6-46B4-A6FF-906384CC2654}"/>
    <cellStyle name="SAPBEXexcBad7 2 2 5 2" xfId="25434" xr:uid="{3150A13A-D724-46B0-BDEA-BF892C8C2504}"/>
    <cellStyle name="SAPBEXexcBad7 2 2 6" xfId="25435" xr:uid="{FDD150B5-648C-4592-8109-6F661AD6A5AC}"/>
    <cellStyle name="SAPBEXexcBad7 2 2 6 2" xfId="25436" xr:uid="{E1FA2A80-253C-4BF9-9D26-8E0626576043}"/>
    <cellStyle name="SAPBEXexcBad7 2 2 7" xfId="25437" xr:uid="{2D37FBE1-730C-4644-BD3F-85DBBB09639C}"/>
    <cellStyle name="SAPBEXexcBad7 2 2 8" xfId="25438" xr:uid="{D88825E7-A855-43C7-BBA2-86886806FE04}"/>
    <cellStyle name="SAPBEXexcBad7 2 3" xfId="25439" xr:uid="{80FEA4A3-366A-4DCA-8208-BC469E3D43D7}"/>
    <cellStyle name="SAPBEXexcBad7 2 3 2" xfId="25440" xr:uid="{DA758428-23DA-4B87-BB4D-3178E98FC051}"/>
    <cellStyle name="SAPBEXexcBad7 2 3 2 10" xfId="25441" xr:uid="{DC58F46A-08AD-44D1-9B7F-9BC977FBB0E1}"/>
    <cellStyle name="SAPBEXexcBad7 2 3 2 2" xfId="25442" xr:uid="{DD3D3C16-45B1-445F-8C7E-BFF589370C24}"/>
    <cellStyle name="SAPBEXexcBad7 2 3 2 2 10" xfId="25443" xr:uid="{F6D37D52-CCB2-4F9D-976B-4B0F2890A176}"/>
    <cellStyle name="SAPBEXexcBad7 2 3 2 2 2" xfId="25444" xr:uid="{2640C2E2-C852-4D01-878A-54E44B474082}"/>
    <cellStyle name="SAPBEXexcBad7 2 3 2 2 2 2" xfId="25445" xr:uid="{7A8BA452-4AF1-4320-BF02-5D87A9C3C3B6}"/>
    <cellStyle name="SAPBEXexcBad7 2 3 2 2 2 2 2" xfId="25446" xr:uid="{4C240E68-2005-4C69-891B-6BFF08066E92}"/>
    <cellStyle name="SAPBEXexcBad7 2 3 2 2 2 3" xfId="25447" xr:uid="{DFCD9CD3-1AF2-4AA0-A0B7-5042BBFFFCB7}"/>
    <cellStyle name="SAPBEXexcBad7 2 3 2 2 2 3 2" xfId="25448" xr:uid="{BAB39DA5-E494-4C93-9220-B1D440EB4EBB}"/>
    <cellStyle name="SAPBEXexcBad7 2 3 2 2 2 4" xfId="25449" xr:uid="{0566B92E-8EA7-4701-9FFA-9CA14B92F4AC}"/>
    <cellStyle name="SAPBEXexcBad7 2 3 2 2 2 4 2" xfId="25450" xr:uid="{CE1443DE-6B83-49F1-8D8A-30C2CCBE3125}"/>
    <cellStyle name="SAPBEXexcBad7 2 3 2 2 2 5" xfId="25451" xr:uid="{4B7BFBF0-D478-401B-9441-2D9F0F939B27}"/>
    <cellStyle name="SAPBEXexcBad7 2 3 2 2 2 5 2" xfId="25452" xr:uid="{CE90591C-FC99-4644-BF58-74FF5B0A091C}"/>
    <cellStyle name="SAPBEXexcBad7 2 3 2 2 2 6" xfId="25453" xr:uid="{B18F0473-AB99-4E9B-8777-189287433751}"/>
    <cellStyle name="SAPBEXexcBad7 2 3 2 2 2 6 2" xfId="25454" xr:uid="{AE9685E0-4232-439B-B393-34FA34A19E8E}"/>
    <cellStyle name="SAPBEXexcBad7 2 3 2 2 2 7" xfId="25455" xr:uid="{A0F8F279-E127-48CD-BF3E-8D4AD8FE72D8}"/>
    <cellStyle name="SAPBEXexcBad7 2 3 2 2 2 7 2" xfId="25456" xr:uid="{8C3A16D7-9D97-42B6-8C57-3828A1D6DAE7}"/>
    <cellStyle name="SAPBEXexcBad7 2 3 2 2 2 8" xfId="25457" xr:uid="{169B5F3D-20B3-4DDA-BE47-AD4F2F72A7AD}"/>
    <cellStyle name="SAPBEXexcBad7 2 3 2 2 3" xfId="25458" xr:uid="{675F31FB-56E6-4DF0-A008-9334DAC22B9B}"/>
    <cellStyle name="SAPBEXexcBad7 2 3 2 2 3 2" xfId="25459" xr:uid="{91E582B1-387A-43A3-BC8F-A612E0F4B466}"/>
    <cellStyle name="SAPBEXexcBad7 2 3 2 2 4" xfId="25460" xr:uid="{EAC74E76-B75B-443A-9620-8646AB531904}"/>
    <cellStyle name="SAPBEXexcBad7 2 3 2 2 4 2" xfId="25461" xr:uid="{8457188D-4A3C-48C1-B5EE-59C60236F662}"/>
    <cellStyle name="SAPBEXexcBad7 2 3 2 2 5" xfId="25462" xr:uid="{887A9D80-5862-463E-BDD7-E6250529F3D3}"/>
    <cellStyle name="SAPBEXexcBad7 2 3 2 2 5 2" xfId="25463" xr:uid="{D348FCCA-49A7-43B6-BE8E-6CE6EC326586}"/>
    <cellStyle name="SAPBEXexcBad7 2 3 2 2 6" xfId="25464" xr:uid="{5D838F9B-7157-4548-AF92-E9DA1B1428F4}"/>
    <cellStyle name="SAPBEXexcBad7 2 3 2 2 6 2" xfId="25465" xr:uid="{61350149-855D-46CF-8E88-FAE8CDDC1C97}"/>
    <cellStyle name="SAPBEXexcBad7 2 3 2 2 7" xfId="25466" xr:uid="{9496C9ED-67DA-44A2-B148-146B15BBAE2C}"/>
    <cellStyle name="SAPBEXexcBad7 2 3 2 2 7 2" xfId="25467" xr:uid="{DBFCC7F7-6A27-4889-A97D-C201ACA600D6}"/>
    <cellStyle name="SAPBEXexcBad7 2 3 2 2 8" xfId="25468" xr:uid="{00A1A6E1-4A61-4E73-9792-19070EE08D54}"/>
    <cellStyle name="SAPBEXexcBad7 2 3 2 2 8 2" xfId="25469" xr:uid="{BEEEA888-EA0E-4D9E-B446-900CC9DD43D0}"/>
    <cellStyle name="SAPBEXexcBad7 2 3 2 2 9" xfId="25470" xr:uid="{76F04D0D-C53E-442B-B158-8BBF04803D47}"/>
    <cellStyle name="SAPBEXexcBad7 2 3 2 3" xfId="25471" xr:uid="{DD05BCA9-89AB-45EF-9657-EB3D1CD2A6AF}"/>
    <cellStyle name="SAPBEXexcBad7 2 3 2 3 2" xfId="25472" xr:uid="{FB01BCD2-0234-4D07-91E0-761844560504}"/>
    <cellStyle name="SAPBEXexcBad7 2 3 2 3 2 2" xfId="25473" xr:uid="{139709C0-F8F1-4D46-AE8A-B907D904391E}"/>
    <cellStyle name="SAPBEXexcBad7 2 3 2 3 3" xfId="25474" xr:uid="{D2428E60-01BE-42BB-BD3C-F3758A66FC58}"/>
    <cellStyle name="SAPBEXexcBad7 2 3 2 3 3 2" xfId="25475" xr:uid="{46B61AA6-58ED-4FEC-A716-52F913E48F59}"/>
    <cellStyle name="SAPBEXexcBad7 2 3 2 3 4" xfId="25476" xr:uid="{0F23F093-4C65-4AE2-A50D-1E007DB46683}"/>
    <cellStyle name="SAPBEXexcBad7 2 3 2 3 4 2" xfId="25477" xr:uid="{17CD34CC-F688-4FCA-83FB-349BA70F9252}"/>
    <cellStyle name="SAPBEXexcBad7 2 3 2 3 5" xfId="25478" xr:uid="{55CD1DB4-6753-4702-9002-D51190AB5962}"/>
    <cellStyle name="SAPBEXexcBad7 2 3 2 3 5 2" xfId="25479" xr:uid="{B0472CDB-A302-4FB2-BED7-D93A249A2F3D}"/>
    <cellStyle name="SAPBEXexcBad7 2 3 2 3 6" xfId="25480" xr:uid="{4C4B295B-C603-4B7D-9EE7-6C1C2F2D2342}"/>
    <cellStyle name="SAPBEXexcBad7 2 3 2 3 6 2" xfId="25481" xr:uid="{06FED495-6E87-41F3-814D-8BD96E10AA3B}"/>
    <cellStyle name="SAPBEXexcBad7 2 3 2 3 7" xfId="25482" xr:uid="{54C77FD6-737A-40AA-A942-23EFF420B75B}"/>
    <cellStyle name="SAPBEXexcBad7 2 3 2 3 7 2" xfId="25483" xr:uid="{6A9B6753-0ED5-4D19-A95D-2B40AD08CE0C}"/>
    <cellStyle name="SAPBEXexcBad7 2 3 2 3 8" xfId="25484" xr:uid="{84F23BE7-2DC4-4267-9C14-4A2E31D11C92}"/>
    <cellStyle name="SAPBEXexcBad7 2 3 2 3 9" xfId="25485" xr:uid="{87638863-00B2-4357-8E0E-0726FB976A2B}"/>
    <cellStyle name="SAPBEXexcBad7 2 3 2 4" xfId="25486" xr:uid="{06DC03AA-8D58-41C8-B498-E34A639E3F84}"/>
    <cellStyle name="SAPBEXexcBad7 2 3 2 4 2" xfId="25487" xr:uid="{05A8B65E-7252-47C2-800F-7028DE76462C}"/>
    <cellStyle name="SAPBEXexcBad7 2 3 2 5" xfId="25488" xr:uid="{1061C263-F45A-4F84-8DAC-C7C816D56F8F}"/>
    <cellStyle name="SAPBEXexcBad7 2 3 2 5 2" xfId="25489" xr:uid="{7B08A199-6DCB-40FD-AFAE-88FAE96DBE98}"/>
    <cellStyle name="SAPBEXexcBad7 2 3 2 6" xfId="25490" xr:uid="{2694367B-F900-4D4C-A5A8-60D4612BEA43}"/>
    <cellStyle name="SAPBEXexcBad7 2 3 2 6 2" xfId="25491" xr:uid="{66D3F8C5-14E2-47A8-8D2E-8788727C0A3B}"/>
    <cellStyle name="SAPBEXexcBad7 2 3 2 7" xfId="25492" xr:uid="{B0CAE065-11AD-4953-B053-764B53290FD6}"/>
    <cellStyle name="SAPBEXexcBad7 2 3 2 7 2" xfId="25493" xr:uid="{CBD9D9DA-6D8F-48CF-8095-87E3AA34C389}"/>
    <cellStyle name="SAPBEXexcBad7 2 3 2 8" xfId="25494" xr:uid="{9694C204-C14D-4E89-8B9A-120C9C9A22E8}"/>
    <cellStyle name="SAPBEXexcBad7 2 3 2 8 2" xfId="25495" xr:uid="{9CE9B660-2FEB-4788-92BB-95681046EBDC}"/>
    <cellStyle name="SAPBEXexcBad7 2 3 2 9" xfId="25496" xr:uid="{D4A50619-4B78-4109-9251-19B9BD1852A6}"/>
    <cellStyle name="SAPBEXexcBad7 2 3 3" xfId="25497" xr:uid="{6DE22D92-AE8E-4964-B7DE-DAF3227F6C06}"/>
    <cellStyle name="SAPBEXexcBad7 2 3 3 2" xfId="25498" xr:uid="{3259E06D-7A83-45E4-B9C5-D83BE3886B9F}"/>
    <cellStyle name="SAPBEXexcBad7 2 3 3 2 10" xfId="25499" xr:uid="{F8B0A230-3363-44FA-B056-8A73E8880600}"/>
    <cellStyle name="SAPBEXexcBad7 2 3 3 2 2" xfId="25500" xr:uid="{4BC515B8-CC09-45E0-96CB-129FB8007EC6}"/>
    <cellStyle name="SAPBEXexcBad7 2 3 3 2 2 2" xfId="25501" xr:uid="{3A588969-E264-4B2C-9048-AE1B316558CC}"/>
    <cellStyle name="SAPBEXexcBad7 2 3 3 2 2 2 2" xfId="25502" xr:uid="{E3C6F4C4-49D9-45E8-9B8A-A45429F80146}"/>
    <cellStyle name="SAPBEXexcBad7 2 3 3 2 2 3" xfId="25503" xr:uid="{C590D899-2253-42CE-B874-06E4AED1550B}"/>
    <cellStyle name="SAPBEXexcBad7 2 3 3 2 2 3 2" xfId="25504" xr:uid="{8AC039B9-286A-4F00-8A14-F79175BCCBE9}"/>
    <cellStyle name="SAPBEXexcBad7 2 3 3 2 2 4" xfId="25505" xr:uid="{E423A468-4737-41F5-8C3E-C9A600EFA57E}"/>
    <cellStyle name="SAPBEXexcBad7 2 3 3 2 2 4 2" xfId="25506" xr:uid="{A0A55F95-1453-4CAA-B818-6B9B167E8B75}"/>
    <cellStyle name="SAPBEXexcBad7 2 3 3 2 2 5" xfId="25507" xr:uid="{10879A00-8901-4A91-9550-A29DC2807A40}"/>
    <cellStyle name="SAPBEXexcBad7 2 3 3 2 2 5 2" xfId="25508" xr:uid="{AA5275D1-E145-4C6B-8836-93DDCA54921E}"/>
    <cellStyle name="SAPBEXexcBad7 2 3 3 2 2 6" xfId="25509" xr:uid="{FC610A02-E68B-4DE9-A8CE-3E5F49FDD4F9}"/>
    <cellStyle name="SAPBEXexcBad7 2 3 3 2 2 6 2" xfId="25510" xr:uid="{C99BB873-7FBB-4CD4-9AB1-73B9B08C1C41}"/>
    <cellStyle name="SAPBEXexcBad7 2 3 3 2 2 7" xfId="25511" xr:uid="{A089D220-1B05-4767-9578-B3441D659FC1}"/>
    <cellStyle name="SAPBEXexcBad7 2 3 3 2 3" xfId="25512" xr:uid="{875EFAFF-3B74-4CF5-829F-608B44BE8AAC}"/>
    <cellStyle name="SAPBEXexcBad7 2 3 3 2 3 2" xfId="25513" xr:uid="{8FE7E7B6-EA90-4CBD-8FF5-233E006BA2C3}"/>
    <cellStyle name="SAPBEXexcBad7 2 3 3 2 3 2 2" xfId="25514" xr:uid="{579DD6D0-586F-49B7-B228-E6B57172F33F}"/>
    <cellStyle name="SAPBEXexcBad7 2 3 3 2 3 3" xfId="25515" xr:uid="{47EDE5E6-FE76-4CFD-99D1-FFAC0DFE5D79}"/>
    <cellStyle name="SAPBEXexcBad7 2 3 3 2 3 3 2" xfId="25516" xr:uid="{77CDB8D9-F21B-4B82-B6BA-91A93E9597D3}"/>
    <cellStyle name="SAPBEXexcBad7 2 3 3 2 3 4" xfId="25517" xr:uid="{4ECA3090-66D5-4A33-969B-C7A20FD8AD41}"/>
    <cellStyle name="SAPBEXexcBad7 2 3 3 2 3 4 2" xfId="25518" xr:uid="{9FB06F45-A2B1-42B3-8598-1DB133CF2DCB}"/>
    <cellStyle name="SAPBEXexcBad7 2 3 3 2 3 5" xfId="25519" xr:uid="{1F8E55CB-82F8-4203-A11C-4E605D451EAF}"/>
    <cellStyle name="SAPBEXexcBad7 2 3 3 2 3 5 2" xfId="25520" xr:uid="{F13E5E3E-78CC-477E-8076-F8119DF6732C}"/>
    <cellStyle name="SAPBEXexcBad7 2 3 3 2 3 6" xfId="25521" xr:uid="{9AE26720-D296-4E5D-A20C-EB6DCA5E64FF}"/>
    <cellStyle name="SAPBEXexcBad7 2 3 3 2 3 6 2" xfId="25522" xr:uid="{0EFAEA52-4AC2-4176-9F42-1F5A324BCFD2}"/>
    <cellStyle name="SAPBEXexcBad7 2 3 3 2 3 7" xfId="25523" xr:uid="{FCEF73B7-6A56-4C61-A1A6-19A505F79A26}"/>
    <cellStyle name="SAPBEXexcBad7 2 3 3 2 4" xfId="25524" xr:uid="{1B1C6966-75D4-4EAE-B5A3-A4197F8FE509}"/>
    <cellStyle name="SAPBEXexcBad7 2 3 3 2 4 2" xfId="25525" xr:uid="{80CB2DDB-71FC-4928-9370-28B5FA3928E3}"/>
    <cellStyle name="SAPBEXexcBad7 2 3 3 2 5" xfId="25526" xr:uid="{4A4A7288-586C-4B63-8608-75BD94C65C92}"/>
    <cellStyle name="SAPBEXexcBad7 2 3 3 2 5 2" xfId="25527" xr:uid="{53C3F1EA-4184-495F-A010-06190C49A8F1}"/>
    <cellStyle name="SAPBEXexcBad7 2 3 3 2 6" xfId="25528" xr:uid="{D0713BA4-C76F-4B23-8E93-B3C0B5DE54DC}"/>
    <cellStyle name="SAPBEXexcBad7 2 3 3 2 6 2" xfId="25529" xr:uid="{A02C9A01-298C-41C6-B908-15E850047AB9}"/>
    <cellStyle name="SAPBEXexcBad7 2 3 3 2 7" xfId="25530" xr:uid="{E447B2A1-E705-4836-8191-91DDA431F106}"/>
    <cellStyle name="SAPBEXexcBad7 2 3 3 2 7 2" xfId="25531" xr:uid="{D4F40046-0AEA-4327-9512-96BE5A2D1F3E}"/>
    <cellStyle name="SAPBEXexcBad7 2 3 3 2 8" xfId="25532" xr:uid="{178050ED-B602-4F8C-8C19-E0EC76E5D9AA}"/>
    <cellStyle name="SAPBEXexcBad7 2 3 3 2 8 2" xfId="25533" xr:uid="{442046C5-27E2-4479-AAB2-45FC3D17B6DD}"/>
    <cellStyle name="SAPBEXexcBad7 2 3 3 2 9" xfId="25534" xr:uid="{BB9E12E3-3A5D-4AE1-948C-853EE7715B73}"/>
    <cellStyle name="SAPBEXexcBad7 2 3 3 2 9 2" xfId="25535" xr:uid="{E98EC058-53FD-4C57-9976-A36E8A98FB4D}"/>
    <cellStyle name="SAPBEXexcBad7 2 3 3 3" xfId="25536" xr:uid="{BA64D078-9588-4CC1-8FB2-6531DF3CA4D4}"/>
    <cellStyle name="SAPBEXexcBad7 2 3 3 3 2" xfId="25537" xr:uid="{4754E4AD-8E19-4B1D-9A2A-F87E2C222F19}"/>
    <cellStyle name="SAPBEXexcBad7 2 3 3 4" xfId="25538" xr:uid="{603A9B44-05F4-4FAB-8EE6-3E7C341FAF84}"/>
    <cellStyle name="SAPBEXexcBad7 2 3 3 4 2" xfId="25539" xr:uid="{AD4E10FC-B0B3-48E1-B17D-7A56319C4C6F}"/>
    <cellStyle name="SAPBEXexcBad7 2 3 3 5" xfId="25540" xr:uid="{E59DE951-5ED2-4FA8-9502-B3FEA9B05BAD}"/>
    <cellStyle name="SAPBEXexcBad7 2 3 4" xfId="25541" xr:uid="{E2256C18-2DA9-4294-BEB4-F9B27F98ACC1}"/>
    <cellStyle name="SAPBEXexcBad7 2 3 4 10" xfId="25542" xr:uid="{F05E2134-0FA8-4553-86F0-3849826E5423}"/>
    <cellStyle name="SAPBEXexcBad7 2 3 4 2" xfId="25543" xr:uid="{C7E1C225-2C27-4F85-8E1F-65942F4651FF}"/>
    <cellStyle name="SAPBEXexcBad7 2 3 4 2 2" xfId="25544" xr:uid="{820C0F1B-422B-4175-A32B-4425DA34D484}"/>
    <cellStyle name="SAPBEXexcBad7 2 3 4 2 2 2" xfId="25545" xr:uid="{79BECBD1-AC67-4EF0-9EBD-67CCB7568C03}"/>
    <cellStyle name="SAPBEXexcBad7 2 3 4 2 3" xfId="25546" xr:uid="{5F159D00-AEE2-42E6-9BA5-B7FDE2F4D68A}"/>
    <cellStyle name="SAPBEXexcBad7 2 3 4 2 3 2" xfId="25547" xr:uid="{856B5EFF-85DF-45E3-9EBF-69D36910A243}"/>
    <cellStyle name="SAPBEXexcBad7 2 3 4 2 4" xfId="25548" xr:uid="{2A5BA3D6-3BE6-4C38-AA16-81FD87AC364A}"/>
    <cellStyle name="SAPBEXexcBad7 2 3 4 2 4 2" xfId="25549" xr:uid="{A89CA80C-D2B2-48B4-A609-AC76570BED3C}"/>
    <cellStyle name="SAPBEXexcBad7 2 3 4 2 5" xfId="25550" xr:uid="{7C1580C1-D3A7-4C27-9533-D368374BC70E}"/>
    <cellStyle name="SAPBEXexcBad7 2 3 4 2 5 2" xfId="25551" xr:uid="{4AEBA733-E854-4DCB-B28E-6B6AD80A47B2}"/>
    <cellStyle name="SAPBEXexcBad7 2 3 4 2 6" xfId="25552" xr:uid="{6F02B9F2-10FF-4F43-B9EB-084307B42E7D}"/>
    <cellStyle name="SAPBEXexcBad7 2 3 4 2 6 2" xfId="25553" xr:uid="{41E8BA09-F053-4B71-9B79-58157D52B725}"/>
    <cellStyle name="SAPBEXexcBad7 2 3 4 2 7" xfId="25554" xr:uid="{1CF692FF-6E48-4679-B268-EB8B460EF3D5}"/>
    <cellStyle name="SAPBEXexcBad7 2 3 4 3" xfId="25555" xr:uid="{02A80B11-657D-4198-9CE1-D9B5FB9C332E}"/>
    <cellStyle name="SAPBEXexcBad7 2 3 4 3 2" xfId="25556" xr:uid="{72493845-1F2F-4AA3-B548-506ADA9090DE}"/>
    <cellStyle name="SAPBEXexcBad7 2 3 4 3 2 2" xfId="25557" xr:uid="{65E8208C-74A7-48A5-9F09-3C15D7D70DAF}"/>
    <cellStyle name="SAPBEXexcBad7 2 3 4 3 3" xfId="25558" xr:uid="{66BD7836-6F17-4F41-A096-458921AAB2A1}"/>
    <cellStyle name="SAPBEXexcBad7 2 3 4 3 3 2" xfId="25559" xr:uid="{FE8B9F96-7491-46C7-95A7-CB9EB9F6391D}"/>
    <cellStyle name="SAPBEXexcBad7 2 3 4 3 4" xfId="25560" xr:uid="{BD030DD2-A18A-425F-93CB-2889209AF0E4}"/>
    <cellStyle name="SAPBEXexcBad7 2 3 4 3 4 2" xfId="25561" xr:uid="{15E1A0B7-B1A7-478B-A0B7-50C34123A639}"/>
    <cellStyle name="SAPBEXexcBad7 2 3 4 3 5" xfId="25562" xr:uid="{6BA4F8A9-1AB8-42AE-AA2E-AF4A2D321715}"/>
    <cellStyle name="SAPBEXexcBad7 2 3 4 3 5 2" xfId="25563" xr:uid="{7BA28DE6-12E6-4B62-B426-5FB8F677D2A1}"/>
    <cellStyle name="SAPBEXexcBad7 2 3 4 3 6" xfId="25564" xr:uid="{25FC70AD-666E-4234-97BF-758568C9359A}"/>
    <cellStyle name="SAPBEXexcBad7 2 3 4 3 6 2" xfId="25565" xr:uid="{FC411E02-E06E-4347-88F8-FD66A071BFA5}"/>
    <cellStyle name="SAPBEXexcBad7 2 3 4 3 7" xfId="25566" xr:uid="{CAD4861B-1F39-47CA-94F5-BA8C95DC869A}"/>
    <cellStyle name="SAPBEXexcBad7 2 3 4 4" xfId="25567" xr:uid="{121375B1-72FD-46EF-B0FB-0562982B546F}"/>
    <cellStyle name="SAPBEXexcBad7 2 3 4 4 2" xfId="25568" xr:uid="{260D5812-3A45-41BF-8E3D-196B33BB1D8D}"/>
    <cellStyle name="SAPBEXexcBad7 2 3 4 5" xfId="25569" xr:uid="{59006D36-9164-4E02-9E4C-EFE26DBCBDD0}"/>
    <cellStyle name="SAPBEXexcBad7 2 3 4 5 2" xfId="25570" xr:uid="{5BA9E8E9-C2C4-46F4-BA63-C850060F3DF6}"/>
    <cellStyle name="SAPBEXexcBad7 2 3 4 6" xfId="25571" xr:uid="{AF292BC5-4A72-4215-B392-CBBACB7C13E1}"/>
    <cellStyle name="SAPBEXexcBad7 2 3 4 6 2" xfId="25572" xr:uid="{DD8A1CD1-97D2-4CD5-9FF3-7F60209F15E1}"/>
    <cellStyle name="SAPBEXexcBad7 2 3 4 7" xfId="25573" xr:uid="{89620517-D90B-49D9-B6D7-C4DD94DCCBB5}"/>
    <cellStyle name="SAPBEXexcBad7 2 3 4 7 2" xfId="25574" xr:uid="{A4FCDA89-E84C-4A69-9FEE-56B25A70F89E}"/>
    <cellStyle name="SAPBEXexcBad7 2 3 4 8" xfId="25575" xr:uid="{134227F7-D09E-42C9-BB94-42E5EFACF4C2}"/>
    <cellStyle name="SAPBEXexcBad7 2 3 4 8 2" xfId="25576" xr:uid="{EE96A567-019B-4B6B-8B50-A3BB8B55E316}"/>
    <cellStyle name="SAPBEXexcBad7 2 3 4 9" xfId="25577" xr:uid="{1803A29E-4072-4572-9389-900FDC2DB7F7}"/>
    <cellStyle name="SAPBEXexcBad7 2 3 4 9 2" xfId="25578" xr:uid="{C44554B1-3314-4B97-9D59-52462976C7E5}"/>
    <cellStyle name="SAPBEXexcBad7 2 3 5" xfId="25579" xr:uid="{AC26DF22-E70E-441C-BBF9-16ACD39C12FB}"/>
    <cellStyle name="SAPBEXexcBad7 2 3 5 2" xfId="25580" xr:uid="{D9AB61DB-72B2-4872-870F-8F2CDF400F66}"/>
    <cellStyle name="SAPBEXexcBad7 2 3 6" xfId="25581" xr:uid="{41682AC2-DEC4-402D-B390-213595F19B63}"/>
    <cellStyle name="SAPBEXexcBad7 2 3 6 2" xfId="25582" xr:uid="{F0FD4709-6098-4D53-B480-9DEBDEC14CAB}"/>
    <cellStyle name="SAPBEXexcBad7 2 3 7" xfId="25583" xr:uid="{4AAFA536-51BD-4DA8-A0E1-C122BDFCA6B0}"/>
    <cellStyle name="SAPBEXexcBad7 2 3 8" xfId="25584" xr:uid="{CFA920A3-6092-4879-9BB6-CB46904F6820}"/>
    <cellStyle name="SAPBEXexcBad7 2 4" xfId="25585" xr:uid="{E3418C63-E0E4-45D6-ACAB-F90AC7083564}"/>
    <cellStyle name="SAPBEXexcBad7 2 4 10" xfId="25586" xr:uid="{A8F4D0DA-53FF-4186-99E0-2275F26B3696}"/>
    <cellStyle name="SAPBEXexcBad7 2 4 2" xfId="25587" xr:uid="{8E16BACB-1B5E-45FB-BDDE-7556C72C2506}"/>
    <cellStyle name="SAPBEXexcBad7 2 4 2 10" xfId="25588" xr:uid="{133DC4B8-6DB0-4B83-9389-B92F21556C28}"/>
    <cellStyle name="SAPBEXexcBad7 2 4 2 2" xfId="25589" xr:uid="{1359E754-BEEC-4C2D-B7C7-39095EB64C13}"/>
    <cellStyle name="SAPBEXexcBad7 2 4 2 2 2" xfId="25590" xr:uid="{27583BC5-B6F3-4E6A-999D-3C5CE968D60A}"/>
    <cellStyle name="SAPBEXexcBad7 2 4 2 2 2 2" xfId="25591" xr:uid="{7F36467D-D409-42BC-B3B3-CAA57204C4F2}"/>
    <cellStyle name="SAPBEXexcBad7 2 4 2 2 3" xfId="25592" xr:uid="{3EDFCFA5-2E57-4587-8904-B224B1B52691}"/>
    <cellStyle name="SAPBEXexcBad7 2 4 2 2 3 2" xfId="25593" xr:uid="{B1E7DCE0-649A-404C-820D-8C1025935652}"/>
    <cellStyle name="SAPBEXexcBad7 2 4 2 2 4" xfId="25594" xr:uid="{2EE475B8-A64D-46A2-B413-B7D36753FE48}"/>
    <cellStyle name="SAPBEXexcBad7 2 4 2 2 4 2" xfId="25595" xr:uid="{D6B035BE-F641-479D-ADF7-66F87E5A3846}"/>
    <cellStyle name="SAPBEXexcBad7 2 4 2 2 5" xfId="25596" xr:uid="{EFFBE332-20BD-4793-BD2E-C3633779AA72}"/>
    <cellStyle name="SAPBEXexcBad7 2 4 2 2 5 2" xfId="25597" xr:uid="{CA09FAE6-3D57-4C95-8072-F4E470880161}"/>
    <cellStyle name="SAPBEXexcBad7 2 4 2 2 6" xfId="25598" xr:uid="{1525C3BE-BA50-47C0-B102-B24A90A08C03}"/>
    <cellStyle name="SAPBEXexcBad7 2 4 2 2 6 2" xfId="25599" xr:uid="{66397AE9-8F96-45E2-A6BA-73CE9D83778A}"/>
    <cellStyle name="SAPBEXexcBad7 2 4 2 2 7" xfId="25600" xr:uid="{732EC2B0-880F-4EB7-93F5-250DD22AE0FF}"/>
    <cellStyle name="SAPBEXexcBad7 2 4 2 2 7 2" xfId="25601" xr:uid="{C6853E69-84A0-4FFD-9BC7-83B7DC637483}"/>
    <cellStyle name="SAPBEXexcBad7 2 4 2 2 8" xfId="25602" xr:uid="{36B9102A-5FBE-4839-AD13-DAAA9B522FE5}"/>
    <cellStyle name="SAPBEXexcBad7 2 4 2 3" xfId="25603" xr:uid="{30D737D0-C324-42B3-9222-92ECB5EC2403}"/>
    <cellStyle name="SAPBEXexcBad7 2 4 2 3 2" xfId="25604" xr:uid="{C2357E56-A0D0-460E-8CFA-0B6F138A3692}"/>
    <cellStyle name="SAPBEXexcBad7 2 4 2 4" xfId="25605" xr:uid="{214F37D3-7658-4310-A44E-C464DBE8517E}"/>
    <cellStyle name="SAPBEXexcBad7 2 4 2 4 2" xfId="25606" xr:uid="{EAA327A1-A6BC-4475-B668-D6B821F34A2F}"/>
    <cellStyle name="SAPBEXexcBad7 2 4 2 5" xfId="25607" xr:uid="{7DE5DE64-A007-4B59-8D9B-700175813E0F}"/>
    <cellStyle name="SAPBEXexcBad7 2 4 2 5 2" xfId="25608" xr:uid="{3127028A-A6DB-4A00-85D6-0A7C0DA7E3C3}"/>
    <cellStyle name="SAPBEXexcBad7 2 4 2 6" xfId="25609" xr:uid="{5645CD55-48DB-4DC9-B32A-FAB1AE2310F0}"/>
    <cellStyle name="SAPBEXexcBad7 2 4 2 6 2" xfId="25610" xr:uid="{6EF9B691-0D74-4F2E-A124-D0634AA01323}"/>
    <cellStyle name="SAPBEXexcBad7 2 4 2 7" xfId="25611" xr:uid="{B9BD531D-DE62-4017-8AEC-04642D354023}"/>
    <cellStyle name="SAPBEXexcBad7 2 4 2 7 2" xfId="25612" xr:uid="{3C0169E3-CE1E-46B3-A14A-4D6966FBCFC4}"/>
    <cellStyle name="SAPBEXexcBad7 2 4 2 8" xfId="25613" xr:uid="{BAA82139-8320-4DFC-9BE0-CAC974742E19}"/>
    <cellStyle name="SAPBEXexcBad7 2 4 2 8 2" xfId="25614" xr:uid="{4C149F7E-D40C-4F70-9C21-C2220FBFCAC1}"/>
    <cellStyle name="SAPBEXexcBad7 2 4 2 9" xfId="25615" xr:uid="{D1AC91BE-4D7A-498F-A55D-B161F5C5CC8B}"/>
    <cellStyle name="SAPBEXexcBad7 2 4 3" xfId="25616" xr:uid="{D3C32F63-4D64-40E6-873F-3E5502C4FBE8}"/>
    <cellStyle name="SAPBEXexcBad7 2 4 3 2" xfId="25617" xr:uid="{BB552DD4-9B5C-4F6D-83B6-6EA52344B826}"/>
    <cellStyle name="SAPBEXexcBad7 2 4 3 2 2" xfId="25618" xr:uid="{E4270701-AF4B-45FA-BA38-BDA6D79FD0DC}"/>
    <cellStyle name="SAPBEXexcBad7 2 4 3 3" xfId="25619" xr:uid="{F824DFC3-F653-42ED-905F-894D9D9FE66F}"/>
    <cellStyle name="SAPBEXexcBad7 2 4 3 3 2" xfId="25620" xr:uid="{90B6B796-1E8E-4400-9827-C468EDEA9062}"/>
    <cellStyle name="SAPBEXexcBad7 2 4 3 4" xfId="25621" xr:uid="{E21EA907-5832-4BE0-890B-CE5C9F8F0BF9}"/>
    <cellStyle name="SAPBEXexcBad7 2 4 3 4 2" xfId="25622" xr:uid="{0796F8BC-D0C6-4BA3-AE83-05F5B47B98C4}"/>
    <cellStyle name="SAPBEXexcBad7 2 4 3 5" xfId="25623" xr:uid="{7BB76AA4-1225-4590-91E6-46A529FF38F1}"/>
    <cellStyle name="SAPBEXexcBad7 2 4 3 5 2" xfId="25624" xr:uid="{A85998BE-F030-4EF7-8FB7-9062CBB24FEB}"/>
    <cellStyle name="SAPBEXexcBad7 2 4 3 6" xfId="25625" xr:uid="{48C92FCA-AA45-4C03-ADA2-B4AFBD00DEB1}"/>
    <cellStyle name="SAPBEXexcBad7 2 4 3 6 2" xfId="25626" xr:uid="{101F9A3D-73B8-42F7-B74A-6934730C80E9}"/>
    <cellStyle name="SAPBEXexcBad7 2 4 3 7" xfId="25627" xr:uid="{C390F445-1938-4B14-9676-6CB214AAA9EA}"/>
    <cellStyle name="SAPBEXexcBad7 2 4 3 7 2" xfId="25628" xr:uid="{A3A3437F-F3AA-4832-8300-22F8F35E3E8E}"/>
    <cellStyle name="SAPBEXexcBad7 2 4 3 8" xfId="25629" xr:uid="{DE7784BE-5999-499D-BD16-BB328A48C078}"/>
    <cellStyle name="SAPBEXexcBad7 2 4 3 9" xfId="25630" xr:uid="{507BDE41-0221-4187-94CE-A3B7A5385E89}"/>
    <cellStyle name="SAPBEXexcBad7 2 4 4" xfId="25631" xr:uid="{CE83E8E8-3527-4DA0-AF22-2EE46A72F4F2}"/>
    <cellStyle name="SAPBEXexcBad7 2 4 4 2" xfId="25632" xr:uid="{E1993ACC-C396-4366-AE4B-0D0505EFF353}"/>
    <cellStyle name="SAPBEXexcBad7 2 4 5" xfId="25633" xr:uid="{3920F651-58B9-464E-BF82-E93C4E00C189}"/>
    <cellStyle name="SAPBEXexcBad7 2 4 5 2" xfId="25634" xr:uid="{4D8369CD-D111-4AAF-97A5-5D5B7FADBC60}"/>
    <cellStyle name="SAPBEXexcBad7 2 4 6" xfId="25635" xr:uid="{0E3595FE-2BE6-4FAD-8DE8-0E61FD694724}"/>
    <cellStyle name="SAPBEXexcBad7 2 4 6 2" xfId="25636" xr:uid="{FED0FFFC-CFB2-4234-A7A0-475D1EAA1192}"/>
    <cellStyle name="SAPBEXexcBad7 2 4 7" xfId="25637" xr:uid="{4702AA22-3BB5-4F35-B05B-CD218BB0ED5C}"/>
    <cellStyle name="SAPBEXexcBad7 2 4 7 2" xfId="25638" xr:uid="{7FE221F2-2707-4695-9294-8D75E35A6AB3}"/>
    <cellStyle name="SAPBEXexcBad7 2 4 8" xfId="25639" xr:uid="{AA746399-BADE-4A3A-8544-042A1F108000}"/>
    <cellStyle name="SAPBEXexcBad7 2 4 8 2" xfId="25640" xr:uid="{83319CC3-8B4B-4F82-9DAB-2814016EBCAC}"/>
    <cellStyle name="SAPBEXexcBad7 2 4 9" xfId="25641" xr:uid="{00762F0C-ECC6-4053-B1C2-8FE6E642B186}"/>
    <cellStyle name="SAPBEXexcBad7 2 5" xfId="25642" xr:uid="{944F9914-1B4B-4713-BF78-337C4A4D6418}"/>
    <cellStyle name="SAPBEXexcBad7 2 6" xfId="25643" xr:uid="{ABFAA77E-AE38-4660-9043-C4809E5D42DE}"/>
    <cellStyle name="SAPBEXexcBad7 3" xfId="25644" xr:uid="{560BADA1-3D67-412D-9A98-1572A1C66002}"/>
    <cellStyle name="SAPBEXexcBad7 3 2" xfId="25645" xr:uid="{08CE78C6-0D97-42DB-9C0B-692994BE0E73}"/>
    <cellStyle name="SAPBEXexcBad7 3 2 2" xfId="25646" xr:uid="{FBC70731-A020-4D5E-9703-FA8B6DEDDC62}"/>
    <cellStyle name="SAPBEXexcBad7 3 2 2 10" xfId="25647" xr:uid="{92F47BCA-E88A-4A94-B460-9B5851FBCA1A}"/>
    <cellStyle name="SAPBEXexcBad7 3 2 2 2" xfId="25648" xr:uid="{2C666AC0-F1F9-4EE6-979C-D3C8000824ED}"/>
    <cellStyle name="SAPBEXexcBad7 3 2 2 2 10" xfId="25649" xr:uid="{68E3AF09-074B-4738-9138-4200561CB962}"/>
    <cellStyle name="SAPBEXexcBad7 3 2 2 2 2" xfId="25650" xr:uid="{4412B506-E4D0-4749-BABE-B2CF14A4C826}"/>
    <cellStyle name="SAPBEXexcBad7 3 2 2 2 2 2" xfId="25651" xr:uid="{0D5D1F39-AFC9-437F-A613-C2B2BAAC131E}"/>
    <cellStyle name="SAPBEXexcBad7 3 2 2 2 2 2 2" xfId="25652" xr:uid="{1C56E140-8B14-4DC6-B055-6A2976EA46C2}"/>
    <cellStyle name="SAPBEXexcBad7 3 2 2 2 2 3" xfId="25653" xr:uid="{B3D3A1E8-78DC-4EE2-B0DC-B4BB55602A07}"/>
    <cellStyle name="SAPBEXexcBad7 3 2 2 2 2 3 2" xfId="25654" xr:uid="{84B419EF-8CF1-4300-9C1D-00FEFD31EA5A}"/>
    <cellStyle name="SAPBEXexcBad7 3 2 2 2 2 4" xfId="25655" xr:uid="{2E68A986-EB5A-4323-9284-27DDBB977D06}"/>
    <cellStyle name="SAPBEXexcBad7 3 2 2 2 2 4 2" xfId="25656" xr:uid="{E5DAC183-A1B7-4F98-AB41-BE528F72B6E4}"/>
    <cellStyle name="SAPBEXexcBad7 3 2 2 2 2 5" xfId="25657" xr:uid="{B1157547-F9DF-43BE-933F-1172F3C9301E}"/>
    <cellStyle name="SAPBEXexcBad7 3 2 2 2 2 5 2" xfId="25658" xr:uid="{8C22FD66-478F-4916-8F37-CA46D874BFA8}"/>
    <cellStyle name="SAPBEXexcBad7 3 2 2 2 2 6" xfId="25659" xr:uid="{FCF7D721-5F19-4B78-AB78-D220E504F05E}"/>
    <cellStyle name="SAPBEXexcBad7 3 2 2 2 2 6 2" xfId="25660" xr:uid="{91A4B9F2-7894-41A3-BAE5-519A66AC1AE3}"/>
    <cellStyle name="SAPBEXexcBad7 3 2 2 2 2 7" xfId="25661" xr:uid="{A96D3A99-8B21-48B9-B97D-3D7C4A3A568A}"/>
    <cellStyle name="SAPBEXexcBad7 3 2 2 2 2 7 2" xfId="25662" xr:uid="{6BEDFA5F-F8CD-46F2-842F-B42771140F2D}"/>
    <cellStyle name="SAPBEXexcBad7 3 2 2 2 2 8" xfId="25663" xr:uid="{E3302A6E-0689-49B1-86E7-9C170593037F}"/>
    <cellStyle name="SAPBEXexcBad7 3 2 2 2 3" xfId="25664" xr:uid="{C7B56370-EB4A-4A6E-8835-FCEEB5677882}"/>
    <cellStyle name="SAPBEXexcBad7 3 2 2 2 3 2" xfId="25665" xr:uid="{914585F6-ECCB-44B3-BE17-89DD87B4BEF5}"/>
    <cellStyle name="SAPBEXexcBad7 3 2 2 2 4" xfId="25666" xr:uid="{AD684ABA-DA06-4B33-85BB-94234393129C}"/>
    <cellStyle name="SAPBEXexcBad7 3 2 2 2 4 2" xfId="25667" xr:uid="{21F0AD84-4276-4C77-9FE6-A02CCC63C2F1}"/>
    <cellStyle name="SAPBEXexcBad7 3 2 2 2 5" xfId="25668" xr:uid="{172B9793-53F8-419E-AF3E-EF44293358BE}"/>
    <cellStyle name="SAPBEXexcBad7 3 2 2 2 5 2" xfId="25669" xr:uid="{876F523E-1748-4A47-B8F9-4121C0E19446}"/>
    <cellStyle name="SAPBEXexcBad7 3 2 2 2 6" xfId="25670" xr:uid="{85F0AEFA-663C-4992-AA91-2C56147FB95E}"/>
    <cellStyle name="SAPBEXexcBad7 3 2 2 2 6 2" xfId="25671" xr:uid="{062C822A-B40C-458D-AF54-1BB89E9CF6C0}"/>
    <cellStyle name="SAPBEXexcBad7 3 2 2 2 7" xfId="25672" xr:uid="{0F1371E7-15F3-45BF-99F0-6EF251885540}"/>
    <cellStyle name="SAPBEXexcBad7 3 2 2 2 7 2" xfId="25673" xr:uid="{44AC6F59-93B7-42CD-A138-B5C75A24A50F}"/>
    <cellStyle name="SAPBEXexcBad7 3 2 2 2 8" xfId="25674" xr:uid="{025C8086-60FE-4289-A273-540BDDD6D389}"/>
    <cellStyle name="SAPBEXexcBad7 3 2 2 2 8 2" xfId="25675" xr:uid="{5F3B066D-1BE2-4DE5-9350-90DD0C41FC95}"/>
    <cellStyle name="SAPBEXexcBad7 3 2 2 2 9" xfId="25676" xr:uid="{764BF8BF-3FA2-4E7C-847F-5646B6AA3773}"/>
    <cellStyle name="SAPBEXexcBad7 3 2 2 3" xfId="25677" xr:uid="{BFE5B838-DA00-4A93-95AC-D9DC2206AD6F}"/>
    <cellStyle name="SAPBEXexcBad7 3 2 2 3 2" xfId="25678" xr:uid="{9ABB3C65-AF7B-434A-ADDD-B3DC09463809}"/>
    <cellStyle name="SAPBEXexcBad7 3 2 2 3 2 2" xfId="25679" xr:uid="{AEBD8AE9-54CA-424B-9B6E-14E9C25743E6}"/>
    <cellStyle name="SAPBEXexcBad7 3 2 2 3 3" xfId="25680" xr:uid="{90D06584-0F20-4323-AE8A-3843A6C91266}"/>
    <cellStyle name="SAPBEXexcBad7 3 2 2 3 3 2" xfId="25681" xr:uid="{0D0A33D3-80D3-4933-ABAD-AC196E90BBEF}"/>
    <cellStyle name="SAPBEXexcBad7 3 2 2 3 4" xfId="25682" xr:uid="{2B9D891D-5CD0-4E30-A64F-85B06BC5E035}"/>
    <cellStyle name="SAPBEXexcBad7 3 2 2 3 4 2" xfId="25683" xr:uid="{2ACA6980-A008-49AA-B24F-301D55D67E80}"/>
    <cellStyle name="SAPBEXexcBad7 3 2 2 3 5" xfId="25684" xr:uid="{F2775DC6-DBA8-406D-A6B2-5E8BEBB16829}"/>
    <cellStyle name="SAPBEXexcBad7 3 2 2 3 5 2" xfId="25685" xr:uid="{6D3923A6-C8F5-4B4D-B6A1-53AD7982F81A}"/>
    <cellStyle name="SAPBEXexcBad7 3 2 2 3 6" xfId="25686" xr:uid="{7F9791AD-6D9D-455C-96D7-22498E1FD44C}"/>
    <cellStyle name="SAPBEXexcBad7 3 2 2 3 6 2" xfId="25687" xr:uid="{971D3544-78FB-4159-A47D-AA7E2618E15E}"/>
    <cellStyle name="SAPBEXexcBad7 3 2 2 3 7" xfId="25688" xr:uid="{D89E9C4E-E93A-4370-8B9C-2AD7F78BE96C}"/>
    <cellStyle name="SAPBEXexcBad7 3 2 2 3 7 2" xfId="25689" xr:uid="{82A1E672-7AAA-498B-B2FD-9346B396A42F}"/>
    <cellStyle name="SAPBEXexcBad7 3 2 2 3 8" xfId="25690" xr:uid="{9F5AC392-B223-4961-B1E4-A759C931D547}"/>
    <cellStyle name="SAPBEXexcBad7 3 2 2 3 9" xfId="25691" xr:uid="{082909CB-6383-4EC3-A6D1-B4B32F815218}"/>
    <cellStyle name="SAPBEXexcBad7 3 2 2 4" xfId="25692" xr:uid="{64EA2418-7BEC-4882-8BCC-B95926FAC0E2}"/>
    <cellStyle name="SAPBEXexcBad7 3 2 2 4 2" xfId="25693" xr:uid="{74DF31A8-98A4-497F-9ACB-09A16A926191}"/>
    <cellStyle name="SAPBEXexcBad7 3 2 2 5" xfId="25694" xr:uid="{1CEED953-2058-45CC-A99B-CC232A2C3B75}"/>
    <cellStyle name="SAPBEXexcBad7 3 2 2 5 2" xfId="25695" xr:uid="{61A7F225-D1E6-401D-882B-CC07D32C533E}"/>
    <cellStyle name="SAPBEXexcBad7 3 2 2 6" xfId="25696" xr:uid="{67397156-0DCD-429F-8EDE-AB98D941305E}"/>
    <cellStyle name="SAPBEXexcBad7 3 2 2 6 2" xfId="25697" xr:uid="{E96C345C-FB5E-4FF4-9C35-4843D4B2EB2B}"/>
    <cellStyle name="SAPBEXexcBad7 3 2 2 7" xfId="25698" xr:uid="{8EBBBB1B-E1B5-4532-B5DB-57F57095F70A}"/>
    <cellStyle name="SAPBEXexcBad7 3 2 2 7 2" xfId="25699" xr:uid="{E706B938-0F19-42D1-A18C-5628C5FB8B4A}"/>
    <cellStyle name="SAPBEXexcBad7 3 2 2 8" xfId="25700" xr:uid="{627CA6A9-BB11-41D0-A597-529F8956B74B}"/>
    <cellStyle name="SAPBEXexcBad7 3 2 2 8 2" xfId="25701" xr:uid="{D6263DD6-9EFF-4324-B1A2-601F7120026A}"/>
    <cellStyle name="SAPBEXexcBad7 3 2 2 9" xfId="25702" xr:uid="{0E3A5D32-4266-4CDE-BEB1-A54491A39405}"/>
    <cellStyle name="SAPBEXexcBad7 3 2 3" xfId="25703" xr:uid="{E7634E8B-38B3-4095-8383-05E756E20280}"/>
    <cellStyle name="SAPBEXexcBad7 3 2 3 2" xfId="25704" xr:uid="{D2BEC83E-CDB3-4327-BD25-22C352D3C019}"/>
    <cellStyle name="SAPBEXexcBad7 3 2 3 2 10" xfId="25705" xr:uid="{5B6E8BDA-EB4E-4ECD-BEE4-A95A11B638B1}"/>
    <cellStyle name="SAPBEXexcBad7 3 2 3 2 2" xfId="25706" xr:uid="{591F15A0-E118-473A-963B-A47FE9D29C0A}"/>
    <cellStyle name="SAPBEXexcBad7 3 2 3 2 2 2" xfId="25707" xr:uid="{63B2EBCE-1A05-498F-B059-B6AE90EDEF59}"/>
    <cellStyle name="SAPBEXexcBad7 3 2 3 2 2 2 2" xfId="25708" xr:uid="{F7BBE7B2-B4E0-4F52-9451-19A4E3186A30}"/>
    <cellStyle name="SAPBEXexcBad7 3 2 3 2 2 3" xfId="25709" xr:uid="{22EBE229-35D7-4510-8887-C8D8AFF91341}"/>
    <cellStyle name="SAPBEXexcBad7 3 2 3 2 2 3 2" xfId="25710" xr:uid="{3722E1BF-D6C1-4F7E-8C35-15A9D5E42F0A}"/>
    <cellStyle name="SAPBEXexcBad7 3 2 3 2 2 4" xfId="25711" xr:uid="{8A203A4F-B59B-4880-BB4B-77E4BDF6CB6E}"/>
    <cellStyle name="SAPBEXexcBad7 3 2 3 2 2 4 2" xfId="25712" xr:uid="{A773401E-A37F-4CCC-9C4E-91274A3DF287}"/>
    <cellStyle name="SAPBEXexcBad7 3 2 3 2 2 5" xfId="25713" xr:uid="{5F01C32C-8611-4989-BF78-5CD229C66051}"/>
    <cellStyle name="SAPBEXexcBad7 3 2 3 2 2 5 2" xfId="25714" xr:uid="{342320A5-8A00-4377-B24A-DEAEBD70041E}"/>
    <cellStyle name="SAPBEXexcBad7 3 2 3 2 2 6" xfId="25715" xr:uid="{B0165BD4-FD41-4A4B-9443-BEB29B04BF5D}"/>
    <cellStyle name="SAPBEXexcBad7 3 2 3 2 2 6 2" xfId="25716" xr:uid="{C76DC2FE-EA16-4EBF-A7BC-4603D92EA591}"/>
    <cellStyle name="SAPBEXexcBad7 3 2 3 2 2 7" xfId="25717" xr:uid="{F47DBE32-5153-4C98-8232-D9AD95448E93}"/>
    <cellStyle name="SAPBEXexcBad7 3 2 3 2 3" xfId="25718" xr:uid="{427485F4-DCB5-45FC-9CB6-34DEEDD4A840}"/>
    <cellStyle name="SAPBEXexcBad7 3 2 3 2 3 2" xfId="25719" xr:uid="{CBB1B725-75B6-4790-9B4F-99D1BA887B08}"/>
    <cellStyle name="SAPBEXexcBad7 3 2 3 2 3 2 2" xfId="25720" xr:uid="{03C04E91-90CF-45BC-82A5-0CE503B2C1DB}"/>
    <cellStyle name="SAPBEXexcBad7 3 2 3 2 3 3" xfId="25721" xr:uid="{CF106DC4-8BBE-41B3-A7F7-AC6038A60CC1}"/>
    <cellStyle name="SAPBEXexcBad7 3 2 3 2 3 3 2" xfId="25722" xr:uid="{D6C3872D-0227-4AEC-946D-D9FE1FBF7ED7}"/>
    <cellStyle name="SAPBEXexcBad7 3 2 3 2 3 4" xfId="25723" xr:uid="{0A1A4F0C-E4E2-4D9F-A2BB-2C5A0C457334}"/>
    <cellStyle name="SAPBEXexcBad7 3 2 3 2 3 4 2" xfId="25724" xr:uid="{BFEB6E4B-9668-492C-A99A-F2F84B66EEF5}"/>
    <cellStyle name="SAPBEXexcBad7 3 2 3 2 3 5" xfId="25725" xr:uid="{03B8EE8A-2E0A-4F65-BF19-D05E6A5BC5C8}"/>
    <cellStyle name="SAPBEXexcBad7 3 2 3 2 3 5 2" xfId="25726" xr:uid="{359ECE3C-6963-491F-B757-5AF5AE48ABAE}"/>
    <cellStyle name="SAPBEXexcBad7 3 2 3 2 3 6" xfId="25727" xr:uid="{ED0A1DEC-F172-48DE-B063-06B7A9BD9CF8}"/>
    <cellStyle name="SAPBEXexcBad7 3 2 3 2 3 6 2" xfId="25728" xr:uid="{10BD769A-D323-4323-929B-45827BF9E1B3}"/>
    <cellStyle name="SAPBEXexcBad7 3 2 3 2 3 7" xfId="25729" xr:uid="{C55AC9CE-4144-47BA-A3A3-0AEB3E25BF09}"/>
    <cellStyle name="SAPBEXexcBad7 3 2 3 2 4" xfId="25730" xr:uid="{79563BDD-8E83-4594-84AB-ED7CDC52CE5C}"/>
    <cellStyle name="SAPBEXexcBad7 3 2 3 2 4 2" xfId="25731" xr:uid="{47B606FF-A7B3-40D0-893C-297D57A9D503}"/>
    <cellStyle name="SAPBEXexcBad7 3 2 3 2 5" xfId="25732" xr:uid="{BD344943-FBC2-4FCF-82FA-AB08AF13D34C}"/>
    <cellStyle name="SAPBEXexcBad7 3 2 3 2 5 2" xfId="25733" xr:uid="{105195A4-6759-4405-B45B-FDAD2E74F742}"/>
    <cellStyle name="SAPBEXexcBad7 3 2 3 2 6" xfId="25734" xr:uid="{3F8F4223-5046-4A8F-8ED4-440B5E45BDC2}"/>
    <cellStyle name="SAPBEXexcBad7 3 2 3 2 6 2" xfId="25735" xr:uid="{B5066DD9-D3AF-4CE4-B34A-AD045B98F7C4}"/>
    <cellStyle name="SAPBEXexcBad7 3 2 3 2 7" xfId="25736" xr:uid="{F7A3ED84-2217-4C5E-ADCE-C49097674CE6}"/>
    <cellStyle name="SAPBEXexcBad7 3 2 3 2 7 2" xfId="25737" xr:uid="{A893EC85-D4A4-40F3-A1A6-618231C67826}"/>
    <cellStyle name="SAPBEXexcBad7 3 2 3 2 8" xfId="25738" xr:uid="{9674716A-0C1A-4A81-A531-05BC9D7D3C82}"/>
    <cellStyle name="SAPBEXexcBad7 3 2 3 2 8 2" xfId="25739" xr:uid="{028E1AA3-7FA5-4BC2-9127-60B8D35395C1}"/>
    <cellStyle name="SAPBEXexcBad7 3 2 3 2 9" xfId="25740" xr:uid="{E1D00DE8-DB0C-49BF-99CE-199CB92655EA}"/>
    <cellStyle name="SAPBEXexcBad7 3 2 3 2 9 2" xfId="25741" xr:uid="{372A6A54-F180-471F-B321-EA7771C5A024}"/>
    <cellStyle name="SAPBEXexcBad7 3 2 3 3" xfId="25742" xr:uid="{E6215BEE-A806-4AF2-9293-05269B4D2FEB}"/>
    <cellStyle name="SAPBEXexcBad7 3 2 3 3 2" xfId="25743" xr:uid="{36FD9881-A23F-4B3A-AC6A-7B6FA26C1538}"/>
    <cellStyle name="SAPBEXexcBad7 3 2 3 4" xfId="25744" xr:uid="{5E21C8CA-A72F-4632-8055-37C779FA5DD0}"/>
    <cellStyle name="SAPBEXexcBad7 3 2 3 4 2" xfId="25745" xr:uid="{EC8111CC-6171-4550-A2B7-77CCBB6C5198}"/>
    <cellStyle name="SAPBEXexcBad7 3 2 3 5" xfId="25746" xr:uid="{1F8CDEC1-C8A8-4066-88E0-B41B804C2B5C}"/>
    <cellStyle name="SAPBEXexcBad7 3 2 4" xfId="25747" xr:uid="{D7D34D81-EA12-4859-84F1-5CA835387B28}"/>
    <cellStyle name="SAPBEXexcBad7 3 2 4 10" xfId="25748" xr:uid="{7505B68C-1711-4D98-81CA-44709516D65B}"/>
    <cellStyle name="SAPBEXexcBad7 3 2 4 2" xfId="25749" xr:uid="{A868E616-277B-4441-992E-6283540B3040}"/>
    <cellStyle name="SAPBEXexcBad7 3 2 4 2 2" xfId="25750" xr:uid="{5DD5007A-4A75-4BF7-881D-682D93746B06}"/>
    <cellStyle name="SAPBEXexcBad7 3 2 4 2 2 2" xfId="25751" xr:uid="{4D657EE9-8902-4C1D-9754-29061ABCBD17}"/>
    <cellStyle name="SAPBEXexcBad7 3 2 4 2 3" xfId="25752" xr:uid="{BA03716A-22EF-45ED-9D93-0FC462A3868D}"/>
    <cellStyle name="SAPBEXexcBad7 3 2 4 2 3 2" xfId="25753" xr:uid="{A3638208-5B14-41CD-A250-D6381C1E65F7}"/>
    <cellStyle name="SAPBEXexcBad7 3 2 4 2 4" xfId="25754" xr:uid="{1F7F864A-D479-4A0D-97FB-262B01D85035}"/>
    <cellStyle name="SAPBEXexcBad7 3 2 4 2 4 2" xfId="25755" xr:uid="{82B27636-DD21-4D3A-BEE5-C37517D84032}"/>
    <cellStyle name="SAPBEXexcBad7 3 2 4 2 5" xfId="25756" xr:uid="{E83C9B41-AEFD-47AE-AD81-36D3459A28C5}"/>
    <cellStyle name="SAPBEXexcBad7 3 2 4 2 5 2" xfId="25757" xr:uid="{BD829AB0-431F-4BEB-8B97-1F5A91C13617}"/>
    <cellStyle name="SAPBEXexcBad7 3 2 4 2 6" xfId="25758" xr:uid="{A5D024E6-63E4-4D66-ACF5-F3C281A48132}"/>
    <cellStyle name="SAPBEXexcBad7 3 2 4 2 6 2" xfId="25759" xr:uid="{203E4B74-F7E6-4619-B83B-DAE9B9DA1941}"/>
    <cellStyle name="SAPBEXexcBad7 3 2 4 2 7" xfId="25760" xr:uid="{1954A5FF-7EBD-464B-A56F-83F52A634383}"/>
    <cellStyle name="SAPBEXexcBad7 3 2 4 3" xfId="25761" xr:uid="{B58378CF-4F78-47A9-8FF0-461D0CA3F9CA}"/>
    <cellStyle name="SAPBEXexcBad7 3 2 4 3 2" xfId="25762" xr:uid="{BF22961F-14BD-4072-B268-41D67CCD632C}"/>
    <cellStyle name="SAPBEXexcBad7 3 2 4 3 2 2" xfId="25763" xr:uid="{FC324F25-A806-4654-9661-497953B10CB5}"/>
    <cellStyle name="SAPBEXexcBad7 3 2 4 3 3" xfId="25764" xr:uid="{24AA9207-9545-47A6-98B0-AC019E9ED3CF}"/>
    <cellStyle name="SAPBEXexcBad7 3 2 4 3 3 2" xfId="25765" xr:uid="{F216AFE6-B8AA-4DEB-8FFD-F0465442CBAB}"/>
    <cellStyle name="SAPBEXexcBad7 3 2 4 3 4" xfId="25766" xr:uid="{B201908E-ECE7-4CF4-8285-1DF535F6B3EC}"/>
    <cellStyle name="SAPBEXexcBad7 3 2 4 3 4 2" xfId="25767" xr:uid="{AE51C49C-9D43-4B51-A72D-D13A2BEF5437}"/>
    <cellStyle name="SAPBEXexcBad7 3 2 4 3 5" xfId="25768" xr:uid="{B315D1A3-D032-4A0A-B7EF-20FD898E4D55}"/>
    <cellStyle name="SAPBEXexcBad7 3 2 4 3 5 2" xfId="25769" xr:uid="{C5D92DE3-B9E1-4849-BBBE-0DA866D85F28}"/>
    <cellStyle name="SAPBEXexcBad7 3 2 4 3 6" xfId="25770" xr:uid="{CA43BBC6-F123-46A5-B2A3-A36E022E71D7}"/>
    <cellStyle name="SAPBEXexcBad7 3 2 4 3 6 2" xfId="25771" xr:uid="{05FF7DE1-494D-4C81-9B1C-8B927C7E6DD3}"/>
    <cellStyle name="SAPBEXexcBad7 3 2 4 3 7" xfId="25772" xr:uid="{F434512D-9162-4292-B2E4-C5775234DBA9}"/>
    <cellStyle name="SAPBEXexcBad7 3 2 4 4" xfId="25773" xr:uid="{FFB1164A-5620-4E58-BCF3-8980D667C5D6}"/>
    <cellStyle name="SAPBEXexcBad7 3 2 4 4 2" xfId="25774" xr:uid="{F1A9D63E-C629-4693-99CE-E10434549098}"/>
    <cellStyle name="SAPBEXexcBad7 3 2 4 5" xfId="25775" xr:uid="{EF7671EA-E7EF-48CC-9F75-BB02C2E80697}"/>
    <cellStyle name="SAPBEXexcBad7 3 2 4 5 2" xfId="25776" xr:uid="{8CE31373-7546-451B-B1FF-B924EA95732F}"/>
    <cellStyle name="SAPBEXexcBad7 3 2 4 6" xfId="25777" xr:uid="{DA67B30E-F4B8-4309-84FD-61FA65BEF45A}"/>
    <cellStyle name="SAPBEXexcBad7 3 2 4 6 2" xfId="25778" xr:uid="{75590D46-858A-4334-89F1-3307CDF8CF48}"/>
    <cellStyle name="SAPBEXexcBad7 3 2 4 7" xfId="25779" xr:uid="{AC839AC7-2AB4-45A6-AEEF-CAA4DE136745}"/>
    <cellStyle name="SAPBEXexcBad7 3 2 4 7 2" xfId="25780" xr:uid="{9F07899A-91AF-47E6-A4F0-B252648025F5}"/>
    <cellStyle name="SAPBEXexcBad7 3 2 4 8" xfId="25781" xr:uid="{2A474FB6-0030-425D-999E-5F108F4C21DA}"/>
    <cellStyle name="SAPBEXexcBad7 3 2 4 8 2" xfId="25782" xr:uid="{5B79339E-F7FC-4A7A-A80A-0CC44FE0DDB7}"/>
    <cellStyle name="SAPBEXexcBad7 3 2 4 9" xfId="25783" xr:uid="{4DF2A0C1-0E4C-4A69-90F4-ED9252C179EB}"/>
    <cellStyle name="SAPBEXexcBad7 3 2 4 9 2" xfId="25784" xr:uid="{4CA5A9FF-BFCF-44B1-A98B-37DD68C93DC4}"/>
    <cellStyle name="SAPBEXexcBad7 3 2 5" xfId="25785" xr:uid="{11C5EFBD-AC3C-45AD-B3CD-343ED60C70F1}"/>
    <cellStyle name="SAPBEXexcBad7 3 2 5 2" xfId="25786" xr:uid="{A560B95B-9234-4C56-BCDC-EC469B32EC4C}"/>
    <cellStyle name="SAPBEXexcBad7 3 2 6" xfId="25787" xr:uid="{699C4C66-471D-4F54-9A79-C43557DCF9C2}"/>
    <cellStyle name="SAPBEXexcBad7 3 2 6 2" xfId="25788" xr:uid="{047958E9-A3CB-4729-A648-B08C8346320D}"/>
    <cellStyle name="SAPBEXexcBad7 3 2 7" xfId="25789" xr:uid="{F9F27776-0ECD-4ECA-AF82-AB7E58E2F96D}"/>
    <cellStyle name="SAPBEXexcBad7 3 2 8" xfId="25790" xr:uid="{F0B7D355-57EB-43D7-8A89-165884D5EB30}"/>
    <cellStyle name="SAPBEXexcBad7 3 3" xfId="25791" xr:uid="{D8D1D505-E405-452A-AC4E-4A8154D01864}"/>
    <cellStyle name="SAPBEXexcBad7 3 3 2" xfId="25792" xr:uid="{57078795-D152-466E-B6C5-5F3903CEF241}"/>
    <cellStyle name="SAPBEXexcBad7 3 3 2 10" xfId="25793" xr:uid="{A2D645DC-8B96-463C-AB0A-425606AC3BAF}"/>
    <cellStyle name="SAPBEXexcBad7 3 3 2 2" xfId="25794" xr:uid="{93018C80-A611-49B2-9AB0-1CD8D1A82FB9}"/>
    <cellStyle name="SAPBEXexcBad7 3 3 2 2 10" xfId="25795" xr:uid="{221F9307-6208-447F-B2E9-6A6AED09B486}"/>
    <cellStyle name="SAPBEXexcBad7 3 3 2 2 2" xfId="25796" xr:uid="{5B6E5AB3-7EA6-4C9E-91C1-CDF85CF90C2E}"/>
    <cellStyle name="SAPBEXexcBad7 3 3 2 2 2 2" xfId="25797" xr:uid="{CF49FA72-39FF-43EB-BE72-A42977DE91FD}"/>
    <cellStyle name="SAPBEXexcBad7 3 3 2 2 2 2 2" xfId="25798" xr:uid="{FD551D5B-54F6-4330-A921-F5DD6C14AF7E}"/>
    <cellStyle name="SAPBEXexcBad7 3 3 2 2 2 3" xfId="25799" xr:uid="{0C1A3771-AF3F-4100-848F-0F23F5DB1EF9}"/>
    <cellStyle name="SAPBEXexcBad7 3 3 2 2 2 3 2" xfId="25800" xr:uid="{063F6F75-DD69-4EFD-BBBE-77FBCCCA4414}"/>
    <cellStyle name="SAPBEXexcBad7 3 3 2 2 2 4" xfId="25801" xr:uid="{E80B955C-91EA-4900-BC00-6ACF54A918F5}"/>
    <cellStyle name="SAPBEXexcBad7 3 3 2 2 2 4 2" xfId="25802" xr:uid="{8E7C0351-5818-481A-BEE6-E1079F36A736}"/>
    <cellStyle name="SAPBEXexcBad7 3 3 2 2 2 5" xfId="25803" xr:uid="{DF0390E1-32E8-422C-8B86-CDC2257542C3}"/>
    <cellStyle name="SAPBEXexcBad7 3 3 2 2 2 5 2" xfId="25804" xr:uid="{31D7CDC9-3039-4E2B-8C63-7138C099091D}"/>
    <cellStyle name="SAPBEXexcBad7 3 3 2 2 2 6" xfId="25805" xr:uid="{FAE4CB59-3986-484E-8E3A-3C6867A4D078}"/>
    <cellStyle name="SAPBEXexcBad7 3 3 2 2 2 6 2" xfId="25806" xr:uid="{5032EFDB-7BCC-4561-88E3-D555CD2C3C30}"/>
    <cellStyle name="SAPBEXexcBad7 3 3 2 2 2 7" xfId="25807" xr:uid="{39CCC1A1-C539-4254-95AA-A7BBCD7B3E2C}"/>
    <cellStyle name="SAPBEXexcBad7 3 3 2 2 2 7 2" xfId="25808" xr:uid="{CF4603F6-CAD5-4847-8F18-18E83BCC8A41}"/>
    <cellStyle name="SAPBEXexcBad7 3 3 2 2 2 8" xfId="25809" xr:uid="{1E136D15-1E56-4052-815D-C09F4609A58F}"/>
    <cellStyle name="SAPBEXexcBad7 3 3 2 2 3" xfId="25810" xr:uid="{7751EE56-0BEA-489D-BF44-B21AE8E76EC9}"/>
    <cellStyle name="SAPBEXexcBad7 3 3 2 2 3 2" xfId="25811" xr:uid="{02DDE69C-2791-4CAC-82C3-7FFD4C34B9BA}"/>
    <cellStyle name="SAPBEXexcBad7 3 3 2 2 4" xfId="25812" xr:uid="{EE3DAA55-AE08-4072-98A9-BDF0EDA6FEDF}"/>
    <cellStyle name="SAPBEXexcBad7 3 3 2 2 4 2" xfId="25813" xr:uid="{6E6A693B-6B4C-4096-9E7F-D0F46E94FB25}"/>
    <cellStyle name="SAPBEXexcBad7 3 3 2 2 5" xfId="25814" xr:uid="{F5D71E6D-33B9-46DC-9197-BABA364689BE}"/>
    <cellStyle name="SAPBEXexcBad7 3 3 2 2 5 2" xfId="25815" xr:uid="{42C07209-0846-4364-BB53-BD97376BC7A4}"/>
    <cellStyle name="SAPBEXexcBad7 3 3 2 2 6" xfId="25816" xr:uid="{FA93095F-10D8-4191-BC01-2134FDF15C75}"/>
    <cellStyle name="SAPBEXexcBad7 3 3 2 2 6 2" xfId="25817" xr:uid="{A64898BD-0244-4520-9B38-B4EC1CC4D24B}"/>
    <cellStyle name="SAPBEXexcBad7 3 3 2 2 7" xfId="25818" xr:uid="{E2DA6C1D-7481-4CC1-B1BE-CE8B223F37DB}"/>
    <cellStyle name="SAPBEXexcBad7 3 3 2 2 7 2" xfId="25819" xr:uid="{7C018C69-6389-4C0E-B9E1-B00303525EEE}"/>
    <cellStyle name="SAPBEXexcBad7 3 3 2 2 8" xfId="25820" xr:uid="{8140D205-60F9-4405-808F-3429F9197C8E}"/>
    <cellStyle name="SAPBEXexcBad7 3 3 2 2 8 2" xfId="25821" xr:uid="{3331BC9B-214E-45A9-9181-5FF14E081755}"/>
    <cellStyle name="SAPBEXexcBad7 3 3 2 2 9" xfId="25822" xr:uid="{176340DC-8C3F-48F4-9C3C-9D3C032622D8}"/>
    <cellStyle name="SAPBEXexcBad7 3 3 2 3" xfId="25823" xr:uid="{7CCF40D6-102D-4B27-BACA-7CB526EDAC10}"/>
    <cellStyle name="SAPBEXexcBad7 3 3 2 3 2" xfId="25824" xr:uid="{62510DFF-DA34-4197-9D2A-98CA47A34EFF}"/>
    <cellStyle name="SAPBEXexcBad7 3 3 2 3 2 2" xfId="25825" xr:uid="{C553F4F8-5663-459B-B74C-689DE94E9BE7}"/>
    <cellStyle name="SAPBEXexcBad7 3 3 2 3 3" xfId="25826" xr:uid="{909B4976-6117-44BE-8739-FF9BE3938752}"/>
    <cellStyle name="SAPBEXexcBad7 3 3 2 3 3 2" xfId="25827" xr:uid="{4577E702-5B01-4A33-948B-DA77EDF2CD76}"/>
    <cellStyle name="SAPBEXexcBad7 3 3 2 3 4" xfId="25828" xr:uid="{C060433B-52BE-4AC5-AB41-011C8937A19D}"/>
    <cellStyle name="SAPBEXexcBad7 3 3 2 3 4 2" xfId="25829" xr:uid="{23DA6258-4B9D-483B-9921-6A6FD41E9C5C}"/>
    <cellStyle name="SAPBEXexcBad7 3 3 2 3 5" xfId="25830" xr:uid="{224AFBF3-3D88-47E2-8B8D-21644D1BF81E}"/>
    <cellStyle name="SAPBEXexcBad7 3 3 2 3 5 2" xfId="25831" xr:uid="{B0ADDB70-89FF-4BA3-92A5-3BE95FDE2211}"/>
    <cellStyle name="SAPBEXexcBad7 3 3 2 3 6" xfId="25832" xr:uid="{0B0A6114-8923-47A1-84FC-043FCCF2F2CF}"/>
    <cellStyle name="SAPBEXexcBad7 3 3 2 3 6 2" xfId="25833" xr:uid="{CEE8E69B-E5C5-488A-BD10-D517417F5830}"/>
    <cellStyle name="SAPBEXexcBad7 3 3 2 3 7" xfId="25834" xr:uid="{D5691F72-0B97-4788-B58B-550E0107A1A6}"/>
    <cellStyle name="SAPBEXexcBad7 3 3 2 3 7 2" xfId="25835" xr:uid="{D529968D-E033-41AC-80CE-AE1E25B0EA7E}"/>
    <cellStyle name="SAPBEXexcBad7 3 3 2 3 8" xfId="25836" xr:uid="{86EDDC54-5D6F-4940-829E-A75FB1C90AC0}"/>
    <cellStyle name="SAPBEXexcBad7 3 3 2 3 9" xfId="25837" xr:uid="{7E5BEF90-4FC1-43A4-BB50-EF1FE7C104DB}"/>
    <cellStyle name="SAPBEXexcBad7 3 3 2 4" xfId="25838" xr:uid="{574F4130-EBA8-4CCD-AA58-BEB3D23A6AEA}"/>
    <cellStyle name="SAPBEXexcBad7 3 3 2 4 2" xfId="25839" xr:uid="{A02CC6F8-6355-42CB-ABB5-D2B1BDE65A94}"/>
    <cellStyle name="SAPBEXexcBad7 3 3 2 5" xfId="25840" xr:uid="{F1BFF35F-ECF8-47AD-A148-38BCF9D0D6D3}"/>
    <cellStyle name="SAPBEXexcBad7 3 3 2 5 2" xfId="25841" xr:uid="{BA1B9C2E-199A-44DA-8BEE-C6E36208245E}"/>
    <cellStyle name="SAPBEXexcBad7 3 3 2 6" xfId="25842" xr:uid="{4B109234-DE37-4E95-B753-A99434F8BE05}"/>
    <cellStyle name="SAPBEXexcBad7 3 3 2 6 2" xfId="25843" xr:uid="{8ECCB698-DED1-4EBE-BEFA-F568186B40E1}"/>
    <cellStyle name="SAPBEXexcBad7 3 3 2 7" xfId="25844" xr:uid="{48C3506F-A542-42BD-9D85-5E838DB32ACA}"/>
    <cellStyle name="SAPBEXexcBad7 3 3 2 7 2" xfId="25845" xr:uid="{7DD687DF-A485-47F6-9A5D-77B7DFF43CF7}"/>
    <cellStyle name="SAPBEXexcBad7 3 3 2 8" xfId="25846" xr:uid="{AEF29F72-BDF2-4732-9EFD-2D40F4D0C588}"/>
    <cellStyle name="SAPBEXexcBad7 3 3 2 8 2" xfId="25847" xr:uid="{7B341A19-744A-497F-BB39-5DB0EAE80800}"/>
    <cellStyle name="SAPBEXexcBad7 3 3 2 9" xfId="25848" xr:uid="{CF983CF1-AE71-4103-83F3-F5C97E200850}"/>
    <cellStyle name="SAPBEXexcBad7 3 3 3" xfId="25849" xr:uid="{5EF2F3B5-EC97-4226-8C72-E96718B3695C}"/>
    <cellStyle name="SAPBEXexcBad7 3 3 3 2" xfId="25850" xr:uid="{9DD84ED1-BAF1-416D-ACB9-2340186A989A}"/>
    <cellStyle name="SAPBEXexcBad7 3 3 3 2 10" xfId="25851" xr:uid="{F540FF40-59C4-4D78-865E-E76ACFF53D53}"/>
    <cellStyle name="SAPBEXexcBad7 3 3 3 2 2" xfId="25852" xr:uid="{E251CBB0-078B-4874-B817-F97CE9BB5AA0}"/>
    <cellStyle name="SAPBEXexcBad7 3 3 3 2 2 2" xfId="25853" xr:uid="{A98B94E2-85BC-4403-872B-D57449CF4670}"/>
    <cellStyle name="SAPBEXexcBad7 3 3 3 2 2 2 2" xfId="25854" xr:uid="{AFA2BED5-6B3D-4F7F-89CE-E6BA3D6BAF4B}"/>
    <cellStyle name="SAPBEXexcBad7 3 3 3 2 2 3" xfId="25855" xr:uid="{8FA1C074-311C-4084-B216-0D2BBBE65774}"/>
    <cellStyle name="SAPBEXexcBad7 3 3 3 2 2 3 2" xfId="25856" xr:uid="{72581497-6CDB-43F6-B6B2-A7FDE5FC7E1C}"/>
    <cellStyle name="SAPBEXexcBad7 3 3 3 2 2 4" xfId="25857" xr:uid="{14E66373-FDB7-4A46-AC56-575093D07EAD}"/>
    <cellStyle name="SAPBEXexcBad7 3 3 3 2 2 4 2" xfId="25858" xr:uid="{CDB07B55-7BE2-42E4-92FB-818BF1C39E05}"/>
    <cellStyle name="SAPBEXexcBad7 3 3 3 2 2 5" xfId="25859" xr:uid="{FC3770FE-AFF6-40BD-A8AA-EFDCD911B32B}"/>
    <cellStyle name="SAPBEXexcBad7 3 3 3 2 2 5 2" xfId="25860" xr:uid="{293E928C-83C2-47FE-90A4-125B2FBDF104}"/>
    <cellStyle name="SAPBEXexcBad7 3 3 3 2 2 6" xfId="25861" xr:uid="{28C3BEF2-C5AF-4A18-A8EC-5350BC112E6B}"/>
    <cellStyle name="SAPBEXexcBad7 3 3 3 2 2 6 2" xfId="25862" xr:uid="{1448E245-0D2D-4EFC-AD6E-B86C69884965}"/>
    <cellStyle name="SAPBEXexcBad7 3 3 3 2 2 7" xfId="25863" xr:uid="{0A9DC04D-07A6-44B0-8933-41CF19CD05D9}"/>
    <cellStyle name="SAPBEXexcBad7 3 3 3 2 3" xfId="25864" xr:uid="{26FA23AC-422D-476C-B366-13963C0EDC7A}"/>
    <cellStyle name="SAPBEXexcBad7 3 3 3 2 3 2" xfId="25865" xr:uid="{9E02505D-B1EE-43E9-8681-B70C0D27C44B}"/>
    <cellStyle name="SAPBEXexcBad7 3 3 3 2 3 2 2" xfId="25866" xr:uid="{E18D0B72-FBE6-48B5-A249-D868EF8C983F}"/>
    <cellStyle name="SAPBEXexcBad7 3 3 3 2 3 3" xfId="25867" xr:uid="{4B557E80-A96B-4077-A3B8-FBC8078328A5}"/>
    <cellStyle name="SAPBEXexcBad7 3 3 3 2 3 3 2" xfId="25868" xr:uid="{8CDFECBE-20ED-4F8E-B287-E1A1F51CA646}"/>
    <cellStyle name="SAPBEXexcBad7 3 3 3 2 3 4" xfId="25869" xr:uid="{89FDD53E-5645-4ABF-8022-EF62C6B7FA1B}"/>
    <cellStyle name="SAPBEXexcBad7 3 3 3 2 3 4 2" xfId="25870" xr:uid="{3AA86A37-4E42-4360-991B-F23B78A9BA4B}"/>
    <cellStyle name="SAPBEXexcBad7 3 3 3 2 3 5" xfId="25871" xr:uid="{1D4A5B6C-67CC-4665-BC2E-1DF10E5148EF}"/>
    <cellStyle name="SAPBEXexcBad7 3 3 3 2 3 5 2" xfId="25872" xr:uid="{0B83DAA8-E111-4F73-9DB4-CE046E9C9CE1}"/>
    <cellStyle name="SAPBEXexcBad7 3 3 3 2 3 6" xfId="25873" xr:uid="{447610C6-D180-4265-93E1-E462B9984200}"/>
    <cellStyle name="SAPBEXexcBad7 3 3 3 2 3 6 2" xfId="25874" xr:uid="{C1135D9A-171A-4D34-91A3-0DAD1890662B}"/>
    <cellStyle name="SAPBEXexcBad7 3 3 3 2 3 7" xfId="25875" xr:uid="{0666A97D-F119-4942-8E49-FFB1C1CA0565}"/>
    <cellStyle name="SAPBEXexcBad7 3 3 3 2 4" xfId="25876" xr:uid="{D0E46262-8A4D-446C-8845-353CBAD6C133}"/>
    <cellStyle name="SAPBEXexcBad7 3 3 3 2 4 2" xfId="25877" xr:uid="{7FC5A63E-81D5-43CB-A579-263E9242072A}"/>
    <cellStyle name="SAPBEXexcBad7 3 3 3 2 5" xfId="25878" xr:uid="{8A2CB5E3-2705-4A69-AB3E-DF17091713C6}"/>
    <cellStyle name="SAPBEXexcBad7 3 3 3 2 5 2" xfId="25879" xr:uid="{6DAE9550-C086-4D8F-B960-F1BB0F9E00F9}"/>
    <cellStyle name="SAPBEXexcBad7 3 3 3 2 6" xfId="25880" xr:uid="{B1DBF537-5DFE-4C4D-8E6D-5FD8A3FEE3F5}"/>
    <cellStyle name="SAPBEXexcBad7 3 3 3 2 6 2" xfId="25881" xr:uid="{9E5F4ED1-DF64-4B9C-8ADC-353F46FE5EA0}"/>
    <cellStyle name="SAPBEXexcBad7 3 3 3 2 7" xfId="25882" xr:uid="{0E35D6E0-6DC8-43C8-969F-D8A0B7652937}"/>
    <cellStyle name="SAPBEXexcBad7 3 3 3 2 7 2" xfId="25883" xr:uid="{3B782D4A-7279-4278-8971-332E6C825E86}"/>
    <cellStyle name="SAPBEXexcBad7 3 3 3 2 8" xfId="25884" xr:uid="{40C03ABB-553D-4EE6-8146-C9742F5F00A8}"/>
    <cellStyle name="SAPBEXexcBad7 3 3 3 2 8 2" xfId="25885" xr:uid="{5A02867A-CF75-45A6-985E-4FF2509003D2}"/>
    <cellStyle name="SAPBEXexcBad7 3 3 3 2 9" xfId="25886" xr:uid="{2F4B7A3F-6F0C-49F6-954B-F73B486C0F2F}"/>
    <cellStyle name="SAPBEXexcBad7 3 3 3 2 9 2" xfId="25887" xr:uid="{11E2DBC7-D367-4DBB-8781-270C1C51DB7D}"/>
    <cellStyle name="SAPBEXexcBad7 3 3 3 3" xfId="25888" xr:uid="{9F8DFCFD-2199-43DF-A74E-487F3C568FA6}"/>
    <cellStyle name="SAPBEXexcBad7 3 3 3 3 2" xfId="25889" xr:uid="{29A0F2A7-0CCC-4050-8F19-935107F9E0F2}"/>
    <cellStyle name="SAPBEXexcBad7 3 3 3 4" xfId="25890" xr:uid="{58617934-1A28-4089-AF67-AA56A014F9F0}"/>
    <cellStyle name="SAPBEXexcBad7 3 3 3 4 2" xfId="25891" xr:uid="{C865456E-B60D-48DB-B44C-27E0CF23FB43}"/>
    <cellStyle name="SAPBEXexcBad7 3 3 3 5" xfId="25892" xr:uid="{F85CFC8F-E01B-4300-AC6D-CD0E1AB65FEA}"/>
    <cellStyle name="SAPBEXexcBad7 3 3 4" xfId="25893" xr:uid="{8E90CB49-953B-467F-9DDF-16DE067A717C}"/>
    <cellStyle name="SAPBEXexcBad7 3 3 4 10" xfId="25894" xr:uid="{CEF77EFF-BBC1-4E69-9B3D-00C4539AB8E0}"/>
    <cellStyle name="SAPBEXexcBad7 3 3 4 2" xfId="25895" xr:uid="{69F7B757-2F4B-4DAE-8D06-9BD2CE8AC470}"/>
    <cellStyle name="SAPBEXexcBad7 3 3 4 2 2" xfId="25896" xr:uid="{998B97DE-7CC3-4012-BB6E-624E043925BE}"/>
    <cellStyle name="SAPBEXexcBad7 3 3 4 2 2 2" xfId="25897" xr:uid="{8809D207-5D53-41BA-B7B3-6FB82AB5DCC6}"/>
    <cellStyle name="SAPBEXexcBad7 3 3 4 2 3" xfId="25898" xr:uid="{29A5ACC0-1753-4EC4-AC0D-F54900C39A77}"/>
    <cellStyle name="SAPBEXexcBad7 3 3 4 2 3 2" xfId="25899" xr:uid="{8DD2E075-AFFD-4BE0-BF9B-FF2128882901}"/>
    <cellStyle name="SAPBEXexcBad7 3 3 4 2 4" xfId="25900" xr:uid="{22EB6112-A133-4E31-872A-B6D2A871A33F}"/>
    <cellStyle name="SAPBEXexcBad7 3 3 4 2 4 2" xfId="25901" xr:uid="{10AEC037-09A9-4DD3-A7B0-0B3EE12C5559}"/>
    <cellStyle name="SAPBEXexcBad7 3 3 4 2 5" xfId="25902" xr:uid="{7F45C87E-2971-47DD-837E-DB8458029F08}"/>
    <cellStyle name="SAPBEXexcBad7 3 3 4 2 5 2" xfId="25903" xr:uid="{3201D5D1-C0D7-4DD1-84C5-2F296B948E62}"/>
    <cellStyle name="SAPBEXexcBad7 3 3 4 2 6" xfId="25904" xr:uid="{81C40FD2-3440-463B-813E-91F2E7B4F140}"/>
    <cellStyle name="SAPBEXexcBad7 3 3 4 2 6 2" xfId="25905" xr:uid="{C816C5B6-D141-445A-9A8F-EA53B6192856}"/>
    <cellStyle name="SAPBEXexcBad7 3 3 4 2 7" xfId="25906" xr:uid="{40237B30-2183-49B7-B448-0AF87C295385}"/>
    <cellStyle name="SAPBEXexcBad7 3 3 4 3" xfId="25907" xr:uid="{826AACEE-7FAF-4F97-A01B-D601C9EF05AD}"/>
    <cellStyle name="SAPBEXexcBad7 3 3 4 3 2" xfId="25908" xr:uid="{D3A82E36-458F-4DD4-8404-C69CA7D83FE1}"/>
    <cellStyle name="SAPBEXexcBad7 3 3 4 3 2 2" xfId="25909" xr:uid="{2CEF8F00-1E28-46BA-BF29-03F92029302B}"/>
    <cellStyle name="SAPBEXexcBad7 3 3 4 3 3" xfId="25910" xr:uid="{DE577F88-157D-498F-9093-A4707A56BF67}"/>
    <cellStyle name="SAPBEXexcBad7 3 3 4 3 3 2" xfId="25911" xr:uid="{DFBFAFD7-0026-4D7E-9582-083B0C7C9900}"/>
    <cellStyle name="SAPBEXexcBad7 3 3 4 3 4" xfId="25912" xr:uid="{B620E6D2-7FBC-462B-9AAB-E596DD2CDD0F}"/>
    <cellStyle name="SAPBEXexcBad7 3 3 4 3 4 2" xfId="25913" xr:uid="{F97BCFE3-729F-487F-8EA3-E7A020FD3D8B}"/>
    <cellStyle name="SAPBEXexcBad7 3 3 4 3 5" xfId="25914" xr:uid="{46F8DF70-7F72-4AED-AABC-A0C0C9711654}"/>
    <cellStyle name="SAPBEXexcBad7 3 3 4 3 5 2" xfId="25915" xr:uid="{65F740C0-D294-4717-A2A9-F3C27A370EA3}"/>
    <cellStyle name="SAPBEXexcBad7 3 3 4 3 6" xfId="25916" xr:uid="{5E67853F-A0C7-4BFB-8BF2-9BED54186043}"/>
    <cellStyle name="SAPBEXexcBad7 3 3 4 3 6 2" xfId="25917" xr:uid="{0597573F-FEF5-4365-B849-E3D0048CCACB}"/>
    <cellStyle name="SAPBEXexcBad7 3 3 4 3 7" xfId="25918" xr:uid="{DB1D3FEE-BCC0-40F6-BE8B-11A05F145416}"/>
    <cellStyle name="SAPBEXexcBad7 3 3 4 4" xfId="25919" xr:uid="{C941A081-8C6A-4ECF-A166-53FFC65D2972}"/>
    <cellStyle name="SAPBEXexcBad7 3 3 4 4 2" xfId="25920" xr:uid="{2CCFF055-BBC5-4E6E-8DF9-212DFAF2E665}"/>
    <cellStyle name="SAPBEXexcBad7 3 3 4 5" xfId="25921" xr:uid="{D54ABEB5-7B9C-4068-940C-DC73342CC166}"/>
    <cellStyle name="SAPBEXexcBad7 3 3 4 5 2" xfId="25922" xr:uid="{1554D2AC-0C03-4AAA-9BAA-B10CA2BAF2D2}"/>
    <cellStyle name="SAPBEXexcBad7 3 3 4 6" xfId="25923" xr:uid="{FB9F5A15-3CBF-4593-B1DB-DF4176F2AD9D}"/>
    <cellStyle name="SAPBEXexcBad7 3 3 4 6 2" xfId="25924" xr:uid="{FE181367-E1C2-48A7-B183-C11D1B5986E1}"/>
    <cellStyle name="SAPBEXexcBad7 3 3 4 7" xfId="25925" xr:uid="{A8B9CE23-1F9B-4B61-ADA7-8E6738D87337}"/>
    <cellStyle name="SAPBEXexcBad7 3 3 4 7 2" xfId="25926" xr:uid="{FDC531FF-D8FB-4AD6-9930-44C5E8D7A0F3}"/>
    <cellStyle name="SAPBEXexcBad7 3 3 4 8" xfId="25927" xr:uid="{F6399EC4-6F81-486F-8FA6-CCC9CDB55DBA}"/>
    <cellStyle name="SAPBEXexcBad7 3 3 4 8 2" xfId="25928" xr:uid="{CC52C64B-5B15-43F0-96A2-0A23BA2B9B3A}"/>
    <cellStyle name="SAPBEXexcBad7 3 3 4 9" xfId="25929" xr:uid="{BD34A663-C1BB-4146-805F-3DE28C6BC6CC}"/>
    <cellStyle name="SAPBEXexcBad7 3 3 4 9 2" xfId="25930" xr:uid="{6CF2D9C0-2DB8-4E6A-B979-7F4CF6A19F7C}"/>
    <cellStyle name="SAPBEXexcBad7 3 3 5" xfId="25931" xr:uid="{871CFDB6-63CB-4658-AA3A-3F36E51AE0A1}"/>
    <cellStyle name="SAPBEXexcBad7 3 3 5 2" xfId="25932" xr:uid="{1961EB32-86FE-483A-9599-B844EEA0F0FB}"/>
    <cellStyle name="SAPBEXexcBad7 3 3 6" xfId="25933" xr:uid="{C4E5DCDE-6202-49C6-B615-6F092727D11B}"/>
    <cellStyle name="SAPBEXexcBad7 3 3 6 2" xfId="25934" xr:uid="{23F2BE22-603B-49DB-B411-9E583BFE98B2}"/>
    <cellStyle name="SAPBEXexcBad7 3 3 7" xfId="25935" xr:uid="{F4EEEEC0-B81F-4EB6-98A6-05776A37A530}"/>
    <cellStyle name="SAPBEXexcBad7 3 3 8" xfId="25936" xr:uid="{87E6CF64-9671-49CB-81BB-CB75A309EDA2}"/>
    <cellStyle name="SAPBEXexcBad7 3 4" xfId="25937" xr:uid="{CD0293EB-76A8-4FE2-B9B2-20E76B9D36E4}"/>
    <cellStyle name="SAPBEXexcBad7 3 4 10" xfId="25938" xr:uid="{FEA80080-C6F2-4370-BE0A-2BD828348C57}"/>
    <cellStyle name="SAPBEXexcBad7 3 4 2" xfId="25939" xr:uid="{7C25AB13-5894-4EF2-8C12-57AB7A04969A}"/>
    <cellStyle name="SAPBEXexcBad7 3 4 2 10" xfId="25940" xr:uid="{0C46EB79-3252-497F-8E0A-A47AAB5F9B26}"/>
    <cellStyle name="SAPBEXexcBad7 3 4 2 2" xfId="25941" xr:uid="{582B5AD5-3C68-419E-AD4E-4721C777BB22}"/>
    <cellStyle name="SAPBEXexcBad7 3 4 2 2 2" xfId="25942" xr:uid="{6DEF694E-8178-4AAB-8277-FB7036149C46}"/>
    <cellStyle name="SAPBEXexcBad7 3 4 2 2 2 2" xfId="25943" xr:uid="{017F50F0-3A0C-4C6E-8998-6A786530D51D}"/>
    <cellStyle name="SAPBEXexcBad7 3 4 2 2 3" xfId="25944" xr:uid="{AAD7B938-938A-4B01-B33E-D057A4849B73}"/>
    <cellStyle name="SAPBEXexcBad7 3 4 2 2 3 2" xfId="25945" xr:uid="{32B1A46A-A5CD-41CE-A803-7BF8F4F7724C}"/>
    <cellStyle name="SAPBEXexcBad7 3 4 2 2 4" xfId="25946" xr:uid="{629FA631-CD83-405C-A8D0-4E2535D7E2CE}"/>
    <cellStyle name="SAPBEXexcBad7 3 4 2 2 4 2" xfId="25947" xr:uid="{06E1F5E1-EDEB-4030-A580-F1F560FD2A6B}"/>
    <cellStyle name="SAPBEXexcBad7 3 4 2 2 5" xfId="25948" xr:uid="{649E4BB2-9FDD-4480-9741-644ABC388A7C}"/>
    <cellStyle name="SAPBEXexcBad7 3 4 2 2 5 2" xfId="25949" xr:uid="{BCE780CD-BEF3-4605-84AA-B384205CE8D3}"/>
    <cellStyle name="SAPBEXexcBad7 3 4 2 2 6" xfId="25950" xr:uid="{0CD0550F-6BA7-4949-BD22-1D2C12806AFC}"/>
    <cellStyle name="SAPBEXexcBad7 3 4 2 2 6 2" xfId="25951" xr:uid="{501BAA64-6DDC-462B-B17F-5F039D2A9B4F}"/>
    <cellStyle name="SAPBEXexcBad7 3 4 2 2 7" xfId="25952" xr:uid="{D751981F-A90B-41A3-8FB3-94F2FA975A7D}"/>
    <cellStyle name="SAPBEXexcBad7 3 4 2 2 7 2" xfId="25953" xr:uid="{026FBD65-09DA-4417-8B76-F359BC7A42EA}"/>
    <cellStyle name="SAPBEXexcBad7 3 4 2 2 8" xfId="25954" xr:uid="{5376B36E-D33E-4065-92B1-C53A9CCA336C}"/>
    <cellStyle name="SAPBEXexcBad7 3 4 2 3" xfId="25955" xr:uid="{C17A7675-5344-40CF-9E21-354CA73D847F}"/>
    <cellStyle name="SAPBEXexcBad7 3 4 2 3 2" xfId="25956" xr:uid="{0E45F8D9-767C-482F-AD93-C1E52C0EE78B}"/>
    <cellStyle name="SAPBEXexcBad7 3 4 2 4" xfId="25957" xr:uid="{0A45A030-73F6-4EC0-9F74-8B6B33AC19F1}"/>
    <cellStyle name="SAPBEXexcBad7 3 4 2 4 2" xfId="25958" xr:uid="{F1F7E061-8222-4C59-A9A8-C42711178E61}"/>
    <cellStyle name="SAPBEXexcBad7 3 4 2 5" xfId="25959" xr:uid="{B3AA3A15-5FCE-4BAA-947E-E99ED7B02239}"/>
    <cellStyle name="SAPBEXexcBad7 3 4 2 5 2" xfId="25960" xr:uid="{C5AA3152-DA8C-45A9-A302-4874ED2348A6}"/>
    <cellStyle name="SAPBEXexcBad7 3 4 2 6" xfId="25961" xr:uid="{999F2318-50F4-429E-A419-27CBD1DE2A0A}"/>
    <cellStyle name="SAPBEXexcBad7 3 4 2 6 2" xfId="25962" xr:uid="{CF3D8553-DE77-46CF-B8D7-1627182264BC}"/>
    <cellStyle name="SAPBEXexcBad7 3 4 2 7" xfId="25963" xr:uid="{6547746C-4F4E-4FBF-A748-7ABF944E6B53}"/>
    <cellStyle name="SAPBEXexcBad7 3 4 2 7 2" xfId="25964" xr:uid="{89FA8ADA-5360-40BB-B852-5CFF380DF60B}"/>
    <cellStyle name="SAPBEXexcBad7 3 4 2 8" xfId="25965" xr:uid="{079EEC13-9606-45E8-A3D4-18077E7E2E9F}"/>
    <cellStyle name="SAPBEXexcBad7 3 4 2 8 2" xfId="25966" xr:uid="{2243B6C4-DC25-4E1F-8618-133D6A70A7E5}"/>
    <cellStyle name="SAPBEXexcBad7 3 4 2 9" xfId="25967" xr:uid="{6FA8D316-51BC-4021-89F2-6698E15DD1CA}"/>
    <cellStyle name="SAPBEXexcBad7 3 4 3" xfId="25968" xr:uid="{1E1E9F29-064B-4266-9F93-E57C76C4B208}"/>
    <cellStyle name="SAPBEXexcBad7 3 4 3 2" xfId="25969" xr:uid="{96797C90-0F42-4BBF-B4C2-5B9FF19E597A}"/>
    <cellStyle name="SAPBEXexcBad7 3 4 3 2 2" xfId="25970" xr:uid="{93633A81-69FC-491A-8B4C-D4E12D5D86C9}"/>
    <cellStyle name="SAPBEXexcBad7 3 4 3 3" xfId="25971" xr:uid="{298F843C-A823-48B5-932D-FBB221C06F76}"/>
    <cellStyle name="SAPBEXexcBad7 3 4 3 3 2" xfId="25972" xr:uid="{7132685D-F4A5-4952-91EF-22CC7D8FC08C}"/>
    <cellStyle name="SAPBEXexcBad7 3 4 3 4" xfId="25973" xr:uid="{52B8CE10-E60E-4FA2-80E8-BE0128D11EC9}"/>
    <cellStyle name="SAPBEXexcBad7 3 4 3 4 2" xfId="25974" xr:uid="{74513EC8-A3BC-4E51-A586-8D5E92A0C821}"/>
    <cellStyle name="SAPBEXexcBad7 3 4 3 5" xfId="25975" xr:uid="{4B0B2978-5D31-498B-8EF4-C3F4BCAA7F7F}"/>
    <cellStyle name="SAPBEXexcBad7 3 4 3 5 2" xfId="25976" xr:uid="{6F0B0C6D-6198-43CC-B360-A3060141C2C5}"/>
    <cellStyle name="SAPBEXexcBad7 3 4 3 6" xfId="25977" xr:uid="{35FDAB0C-4007-4669-9E7A-AFE4A37E3D46}"/>
    <cellStyle name="SAPBEXexcBad7 3 4 3 6 2" xfId="25978" xr:uid="{E47A94B9-D2B4-445E-8C55-BAEF4790B595}"/>
    <cellStyle name="SAPBEXexcBad7 3 4 3 7" xfId="25979" xr:uid="{FFCDDBB2-A196-4CAB-8BD2-B73CDECE2C40}"/>
    <cellStyle name="SAPBEXexcBad7 3 4 3 7 2" xfId="25980" xr:uid="{5AD632BE-6755-40AD-84DB-EF04D6551089}"/>
    <cellStyle name="SAPBEXexcBad7 3 4 3 8" xfId="25981" xr:uid="{2D8D2701-868B-4BB8-8754-E369FF38D460}"/>
    <cellStyle name="SAPBEXexcBad7 3 4 3 9" xfId="25982" xr:uid="{F1EE5B89-48AD-43A3-AE7F-CDB3D2A91ECD}"/>
    <cellStyle name="SAPBEXexcBad7 3 4 4" xfId="25983" xr:uid="{13BD44D9-31C2-4202-8848-EBB3FE072A1E}"/>
    <cellStyle name="SAPBEXexcBad7 3 4 4 2" xfId="25984" xr:uid="{12736179-009E-4088-9D3D-C578A32A4CB7}"/>
    <cellStyle name="SAPBEXexcBad7 3 4 5" xfId="25985" xr:uid="{7B9BC968-EDC6-4D9E-995C-258D14157DF8}"/>
    <cellStyle name="SAPBEXexcBad7 3 4 5 2" xfId="25986" xr:uid="{FA5C2A9E-35B5-4479-9392-A692C421B905}"/>
    <cellStyle name="SAPBEXexcBad7 3 4 6" xfId="25987" xr:uid="{D1055E57-DC7C-4FC3-BB64-1B0C52FE696D}"/>
    <cellStyle name="SAPBEXexcBad7 3 4 6 2" xfId="25988" xr:uid="{72394740-36AB-41AE-8FD4-7196B657E444}"/>
    <cellStyle name="SAPBEXexcBad7 3 4 7" xfId="25989" xr:uid="{B7C02520-C49E-4032-90D8-832991BDF3BA}"/>
    <cellStyle name="SAPBEXexcBad7 3 4 7 2" xfId="25990" xr:uid="{5AF37D98-C4A3-4B70-A2F9-271AAF07B627}"/>
    <cellStyle name="SAPBEXexcBad7 3 4 8" xfId="25991" xr:uid="{80363BD3-159C-4650-AE18-E31C1F2FFCE0}"/>
    <cellStyle name="SAPBEXexcBad7 3 4 8 2" xfId="25992" xr:uid="{07CD5B46-C772-4066-9CA9-3B556EF6F503}"/>
    <cellStyle name="SAPBEXexcBad7 3 4 9" xfId="25993" xr:uid="{FFA3E1CE-2717-4ED3-BF3D-0052E2324915}"/>
    <cellStyle name="SAPBEXexcBad7 3 5" xfId="25994" xr:uid="{F6E4760C-7AC3-43FA-B06D-14F2E49DE89C}"/>
    <cellStyle name="SAPBEXexcBad7 3 6" xfId="25995" xr:uid="{DA763DCB-F1B8-4778-A424-FE2AFEB57A36}"/>
    <cellStyle name="SAPBEXexcBad7 4" xfId="25996" xr:uid="{9EEF9E07-07BF-43C2-A5A8-70439066CE7F}"/>
    <cellStyle name="SAPBEXexcBad7 4 2" xfId="25997" xr:uid="{60CC2EE2-21C9-456B-8D3E-2F7631BFA323}"/>
    <cellStyle name="SAPBEXexcBad7 4 2 10" xfId="25998" xr:uid="{CA55354C-9724-4722-81BB-0314349C1FE5}"/>
    <cellStyle name="SAPBEXexcBad7 4 2 2" xfId="25999" xr:uid="{D4D5CD9A-36F8-4D5E-A2B3-ABF81729528A}"/>
    <cellStyle name="SAPBEXexcBad7 4 2 2 10" xfId="26000" xr:uid="{082F5894-B8A2-41C5-A660-FECC1E61B873}"/>
    <cellStyle name="SAPBEXexcBad7 4 2 2 2" xfId="26001" xr:uid="{4D0DDD2E-0DE6-45FF-B71F-A6D64FB80C6C}"/>
    <cellStyle name="SAPBEXexcBad7 4 2 2 2 2" xfId="26002" xr:uid="{59042D7D-A366-484E-A966-1DE8D72443B9}"/>
    <cellStyle name="SAPBEXexcBad7 4 2 2 2 2 2" xfId="26003" xr:uid="{E0BC5489-72F8-41F0-A9C7-0BD638B0D5FD}"/>
    <cellStyle name="SAPBEXexcBad7 4 2 2 2 3" xfId="26004" xr:uid="{5EF405D8-50CC-4085-8293-3EC49D7E474B}"/>
    <cellStyle name="SAPBEXexcBad7 4 2 2 2 3 2" xfId="26005" xr:uid="{F71C3B90-A388-4EE5-98E0-0F65DA70A54A}"/>
    <cellStyle name="SAPBEXexcBad7 4 2 2 2 4" xfId="26006" xr:uid="{4DB9B8FF-26A4-4D56-A4FA-3A95E95E727B}"/>
    <cellStyle name="SAPBEXexcBad7 4 2 2 2 4 2" xfId="26007" xr:uid="{0582358F-624C-4622-9177-382FDDC7F90F}"/>
    <cellStyle name="SAPBEXexcBad7 4 2 2 2 5" xfId="26008" xr:uid="{61E27A57-DB97-412E-B55D-B60DBBCEA665}"/>
    <cellStyle name="SAPBEXexcBad7 4 2 2 2 5 2" xfId="26009" xr:uid="{DEAAF5C3-9C44-460C-A640-489106AD2022}"/>
    <cellStyle name="SAPBEXexcBad7 4 2 2 2 6" xfId="26010" xr:uid="{D45F8C06-8C40-44DF-88AB-644087F9B2BD}"/>
    <cellStyle name="SAPBEXexcBad7 4 2 2 2 6 2" xfId="26011" xr:uid="{0B42D784-D7AA-4D9D-820A-80FEBEB9B6CC}"/>
    <cellStyle name="SAPBEXexcBad7 4 2 2 2 7" xfId="26012" xr:uid="{1AC6FC45-9D38-4E4E-85A1-490C1604A510}"/>
    <cellStyle name="SAPBEXexcBad7 4 2 2 2 7 2" xfId="26013" xr:uid="{BDF914F6-DA41-4060-B15A-87201BE559FB}"/>
    <cellStyle name="SAPBEXexcBad7 4 2 2 2 8" xfId="26014" xr:uid="{EFAF92EB-3CCE-41FF-ADAD-56627784AA7C}"/>
    <cellStyle name="SAPBEXexcBad7 4 2 2 3" xfId="26015" xr:uid="{C5B5DBA4-55D6-4CDA-B806-6BF472B2E30A}"/>
    <cellStyle name="SAPBEXexcBad7 4 2 2 3 2" xfId="26016" xr:uid="{5F460605-FE07-4DFB-88C6-77116E81751E}"/>
    <cellStyle name="SAPBEXexcBad7 4 2 2 4" xfId="26017" xr:uid="{B20A33E4-A43C-4DFE-987C-0A9CE578B63E}"/>
    <cellStyle name="SAPBEXexcBad7 4 2 2 4 2" xfId="26018" xr:uid="{C9D061D5-673D-4912-8F41-D013E3F1E300}"/>
    <cellStyle name="SAPBEXexcBad7 4 2 2 5" xfId="26019" xr:uid="{B1A84E1B-F438-4E82-85AD-24604178E043}"/>
    <cellStyle name="SAPBEXexcBad7 4 2 2 5 2" xfId="26020" xr:uid="{BB445B5A-35B9-4777-B324-334DD1989619}"/>
    <cellStyle name="SAPBEXexcBad7 4 2 2 6" xfId="26021" xr:uid="{2EC0B449-2F52-4C3A-8562-5B768D47031B}"/>
    <cellStyle name="SAPBEXexcBad7 4 2 2 6 2" xfId="26022" xr:uid="{73B18C38-B9FF-4736-89A7-97501FDF7B25}"/>
    <cellStyle name="SAPBEXexcBad7 4 2 2 7" xfId="26023" xr:uid="{1878BD0D-041D-418C-A552-EBF6CC1BDAF5}"/>
    <cellStyle name="SAPBEXexcBad7 4 2 2 7 2" xfId="26024" xr:uid="{CE15311A-5152-4EBB-944A-78023C96E2B5}"/>
    <cellStyle name="SAPBEXexcBad7 4 2 2 8" xfId="26025" xr:uid="{FAACD558-CF1D-4EAB-AA8B-6D63A25C8A0E}"/>
    <cellStyle name="SAPBEXexcBad7 4 2 2 8 2" xfId="26026" xr:uid="{C3FAF8D5-0854-4E84-A013-7A90A654629C}"/>
    <cellStyle name="SAPBEXexcBad7 4 2 2 9" xfId="26027" xr:uid="{D6D933FA-56B3-4AD8-B9C2-0BD374FBA89F}"/>
    <cellStyle name="SAPBEXexcBad7 4 2 3" xfId="26028" xr:uid="{BD10EC82-E632-470E-959E-858E2D03E1A4}"/>
    <cellStyle name="SAPBEXexcBad7 4 2 3 2" xfId="26029" xr:uid="{E72E4C7A-7B34-4BC2-8630-E411DFF985DB}"/>
    <cellStyle name="SAPBEXexcBad7 4 2 3 2 2" xfId="26030" xr:uid="{9544DB4F-726A-4ABE-9C6F-02DAAD97A90D}"/>
    <cellStyle name="SAPBEXexcBad7 4 2 3 3" xfId="26031" xr:uid="{1AA079AA-C685-4A84-930C-3DDD0A3ACD8A}"/>
    <cellStyle name="SAPBEXexcBad7 4 2 3 3 2" xfId="26032" xr:uid="{8C924DC9-CF00-48E8-982E-DAE9E8742D04}"/>
    <cellStyle name="SAPBEXexcBad7 4 2 3 4" xfId="26033" xr:uid="{36AAE0D1-1F41-4907-B3F4-4B20C7D501F0}"/>
    <cellStyle name="SAPBEXexcBad7 4 2 3 4 2" xfId="26034" xr:uid="{AA1DAEDB-6707-4534-93B2-AD13F4DB037D}"/>
    <cellStyle name="SAPBEXexcBad7 4 2 3 5" xfId="26035" xr:uid="{C509725B-65AE-47B2-9409-862EA223FE4F}"/>
    <cellStyle name="SAPBEXexcBad7 4 2 3 5 2" xfId="26036" xr:uid="{6D580744-B551-4534-BEBC-0EB07098296C}"/>
    <cellStyle name="SAPBEXexcBad7 4 2 3 6" xfId="26037" xr:uid="{57137B13-5869-408F-B11C-371B776486AD}"/>
    <cellStyle name="SAPBEXexcBad7 4 2 3 6 2" xfId="26038" xr:uid="{05B25737-ED5B-4CF9-B3A5-3A0EA2E39A7F}"/>
    <cellStyle name="SAPBEXexcBad7 4 2 3 7" xfId="26039" xr:uid="{90617EDD-9831-4F6B-BB00-93B89E25E72F}"/>
    <cellStyle name="SAPBEXexcBad7 4 2 3 7 2" xfId="26040" xr:uid="{0775DB36-1FBE-4CCA-8F65-606D16DEFC95}"/>
    <cellStyle name="SAPBEXexcBad7 4 2 3 8" xfId="26041" xr:uid="{E90E792A-06CC-4C2C-9855-C2551272D846}"/>
    <cellStyle name="SAPBEXexcBad7 4 2 3 9" xfId="26042" xr:uid="{57C36F9A-8CBA-43F1-8EB1-AF16B925B7F3}"/>
    <cellStyle name="SAPBEXexcBad7 4 2 4" xfId="26043" xr:uid="{44CEE733-A290-48E4-8365-909A49647206}"/>
    <cellStyle name="SAPBEXexcBad7 4 2 4 2" xfId="26044" xr:uid="{3BF6F320-C1C1-4533-8643-46CFD6303760}"/>
    <cellStyle name="SAPBEXexcBad7 4 2 5" xfId="26045" xr:uid="{46D35211-7E33-4BC5-A5EF-A6118B888BB8}"/>
    <cellStyle name="SAPBEXexcBad7 4 2 5 2" xfId="26046" xr:uid="{8A82EF3C-369F-4B67-87A1-D65A7482F911}"/>
    <cellStyle name="SAPBEXexcBad7 4 2 6" xfId="26047" xr:uid="{A55CC1B2-D9A0-4065-B722-F64C807A1B2A}"/>
    <cellStyle name="SAPBEXexcBad7 4 2 6 2" xfId="26048" xr:uid="{F1063A57-B4A0-418F-8208-264F147F87CB}"/>
    <cellStyle name="SAPBEXexcBad7 4 2 7" xfId="26049" xr:uid="{1154818A-92EF-4869-B957-4275BEBFE017}"/>
    <cellStyle name="SAPBEXexcBad7 4 2 7 2" xfId="26050" xr:uid="{4B7DCEB5-A4FC-4E49-A168-7B9734F8F889}"/>
    <cellStyle name="SAPBEXexcBad7 4 2 8" xfId="26051" xr:uid="{A759B670-308E-4DE8-AC2C-D5C486783420}"/>
    <cellStyle name="SAPBEXexcBad7 4 2 8 2" xfId="26052" xr:uid="{87B12F0F-D33C-47B6-90CE-E141AC558362}"/>
    <cellStyle name="SAPBEXexcBad7 4 2 9" xfId="26053" xr:uid="{C1C11CA7-80F0-44AF-BB62-B80BBFD18A85}"/>
    <cellStyle name="SAPBEXexcBad7 4 3" xfId="26054" xr:uid="{EF023C15-554E-4BC8-B073-CCC8FF7779A4}"/>
    <cellStyle name="SAPBEXexcBad7 4 3 2" xfId="26055" xr:uid="{6A03F3E5-8301-439D-B883-0CA5AC2F4553}"/>
    <cellStyle name="SAPBEXexcBad7 4 3 2 10" xfId="26056" xr:uid="{6B9C3E7E-E228-4023-9A05-FE1CAD5626B1}"/>
    <cellStyle name="SAPBEXexcBad7 4 3 2 2" xfId="26057" xr:uid="{13139DE1-4AB2-4A49-826C-FCD30188E090}"/>
    <cellStyle name="SAPBEXexcBad7 4 3 2 2 2" xfId="26058" xr:uid="{DAED965F-E75E-43C1-BC42-3040B0536490}"/>
    <cellStyle name="SAPBEXexcBad7 4 3 2 2 2 2" xfId="26059" xr:uid="{770DD877-6259-4D4A-AF44-69B03781EBEB}"/>
    <cellStyle name="SAPBEXexcBad7 4 3 2 2 3" xfId="26060" xr:uid="{7A3EBF15-01E7-4011-BE79-BC07B5367244}"/>
    <cellStyle name="SAPBEXexcBad7 4 3 2 2 3 2" xfId="26061" xr:uid="{0D189174-5519-451A-B122-E6E3C5451250}"/>
    <cellStyle name="SAPBEXexcBad7 4 3 2 2 4" xfId="26062" xr:uid="{99DB7C39-F2F1-4BE4-B8CD-F2838B59B93A}"/>
    <cellStyle name="SAPBEXexcBad7 4 3 2 2 4 2" xfId="26063" xr:uid="{CF553075-ED66-4BB9-B124-147820332FFB}"/>
    <cellStyle name="SAPBEXexcBad7 4 3 2 2 5" xfId="26064" xr:uid="{CFF71C74-04A2-4466-8BC0-37AE9F55772C}"/>
    <cellStyle name="SAPBEXexcBad7 4 3 2 2 5 2" xfId="26065" xr:uid="{9481C9DA-412B-4541-BE4C-E864849AF59F}"/>
    <cellStyle name="SAPBEXexcBad7 4 3 2 2 6" xfId="26066" xr:uid="{14EDDE60-0AFE-4581-A561-96D6346E513E}"/>
    <cellStyle name="SAPBEXexcBad7 4 3 2 2 6 2" xfId="26067" xr:uid="{FB0599E1-A327-4B13-8989-57B2AB493975}"/>
    <cellStyle name="SAPBEXexcBad7 4 3 2 2 7" xfId="26068" xr:uid="{E3118405-8472-4356-BBD8-B793436CA226}"/>
    <cellStyle name="SAPBEXexcBad7 4 3 2 3" xfId="26069" xr:uid="{884A59FA-EEA7-4A79-8874-1D457B2EF745}"/>
    <cellStyle name="SAPBEXexcBad7 4 3 2 3 2" xfId="26070" xr:uid="{E5AC2C3B-1144-42BD-B360-44E116EA0F39}"/>
    <cellStyle name="SAPBEXexcBad7 4 3 2 3 2 2" xfId="26071" xr:uid="{350CF7ED-E1DB-4C71-9C20-6176582FBBE2}"/>
    <cellStyle name="SAPBEXexcBad7 4 3 2 3 3" xfId="26072" xr:uid="{F8078B17-D018-4B44-AE3E-92B74FD3C75C}"/>
    <cellStyle name="SAPBEXexcBad7 4 3 2 3 3 2" xfId="26073" xr:uid="{1BA4A958-C008-4C64-8876-75E4777BB5C6}"/>
    <cellStyle name="SAPBEXexcBad7 4 3 2 3 4" xfId="26074" xr:uid="{212166F6-EA1C-4C29-A489-DE4468DFC738}"/>
    <cellStyle name="SAPBEXexcBad7 4 3 2 3 4 2" xfId="26075" xr:uid="{37C033D2-E05E-4523-9412-8F5D488C2120}"/>
    <cellStyle name="SAPBEXexcBad7 4 3 2 3 5" xfId="26076" xr:uid="{6A2C329A-1813-4499-9D5F-61396C9571F7}"/>
    <cellStyle name="SAPBEXexcBad7 4 3 2 3 5 2" xfId="26077" xr:uid="{78515906-E9A8-48B7-AF2E-86E34D46D44A}"/>
    <cellStyle name="SAPBEXexcBad7 4 3 2 3 6" xfId="26078" xr:uid="{B88A607A-8A7C-4F27-B201-CB0FCF7AD533}"/>
    <cellStyle name="SAPBEXexcBad7 4 3 2 3 6 2" xfId="26079" xr:uid="{780084C6-DE94-4BD0-A605-18124A09EBA2}"/>
    <cellStyle name="SAPBEXexcBad7 4 3 2 3 7" xfId="26080" xr:uid="{235218DA-193C-4901-97D2-ADAE35EFC941}"/>
    <cellStyle name="SAPBEXexcBad7 4 3 2 4" xfId="26081" xr:uid="{F47B4B24-10B4-4407-9890-B8E648251E30}"/>
    <cellStyle name="SAPBEXexcBad7 4 3 2 4 2" xfId="26082" xr:uid="{2704A496-3C2F-4E3D-AF55-37B94F5CF919}"/>
    <cellStyle name="SAPBEXexcBad7 4 3 2 5" xfId="26083" xr:uid="{4DBF874D-3AC1-4376-921C-69851BDEBE86}"/>
    <cellStyle name="SAPBEXexcBad7 4 3 2 5 2" xfId="26084" xr:uid="{267BC1E8-8B4C-4B1D-BFE7-9A6F021B01C7}"/>
    <cellStyle name="SAPBEXexcBad7 4 3 2 6" xfId="26085" xr:uid="{45F6ADEF-A10D-4E19-B3BB-A1AB22AAAFAF}"/>
    <cellStyle name="SAPBEXexcBad7 4 3 2 6 2" xfId="26086" xr:uid="{5E7B320B-AD15-4E9A-A083-078ECEFA7CAA}"/>
    <cellStyle name="SAPBEXexcBad7 4 3 2 7" xfId="26087" xr:uid="{ED20DBD3-BAA6-465A-918E-40D2A0A568A7}"/>
    <cellStyle name="SAPBEXexcBad7 4 3 2 7 2" xfId="26088" xr:uid="{A33AEA63-01EC-4B54-9EDB-0A0E95C84B7C}"/>
    <cellStyle name="SAPBEXexcBad7 4 3 2 8" xfId="26089" xr:uid="{36CF101C-5D08-4B1C-96D8-229E7DC204EF}"/>
    <cellStyle name="SAPBEXexcBad7 4 3 2 8 2" xfId="26090" xr:uid="{FB384B2C-8B33-4BF2-B749-376B57BB4292}"/>
    <cellStyle name="SAPBEXexcBad7 4 3 2 9" xfId="26091" xr:uid="{A1AB83BF-318B-4D76-8265-021DC6FDC829}"/>
    <cellStyle name="SAPBEXexcBad7 4 3 2 9 2" xfId="26092" xr:uid="{B12C1DD9-02B0-49C7-8F3F-D71217368303}"/>
    <cellStyle name="SAPBEXexcBad7 4 3 3" xfId="26093" xr:uid="{61ED4D1E-9EC2-4B6B-8B12-E4211D6E7E7B}"/>
    <cellStyle name="SAPBEXexcBad7 4 3 3 2" xfId="26094" xr:uid="{7A4980B8-C173-4E1E-A416-B43B1FCF432A}"/>
    <cellStyle name="SAPBEXexcBad7 4 3 4" xfId="26095" xr:uid="{BE063FB5-818A-4D2B-8EA1-32AB75FA2F71}"/>
    <cellStyle name="SAPBEXexcBad7 4 3 4 2" xfId="26096" xr:uid="{DAED6DB9-9456-4CFF-885F-43C6CB647378}"/>
    <cellStyle name="SAPBEXexcBad7 4 3 5" xfId="26097" xr:uid="{37CC1F35-9F11-415E-B9EC-3882D9E26C35}"/>
    <cellStyle name="SAPBEXexcBad7 4 4" xfId="26098" xr:uid="{3C093CA0-7A87-4B7D-AFC2-BAFFAAAB84D8}"/>
    <cellStyle name="SAPBEXexcBad7 4 4 10" xfId="26099" xr:uid="{F5B06B89-F4E6-430E-ABBA-1691B5D7D554}"/>
    <cellStyle name="SAPBEXexcBad7 4 4 2" xfId="26100" xr:uid="{11E3A422-C8AC-4AC9-A1C2-0E3D4DC0FC3A}"/>
    <cellStyle name="SAPBEXexcBad7 4 4 2 2" xfId="26101" xr:uid="{8A411DDA-E900-45BC-8998-671DC88F3E16}"/>
    <cellStyle name="SAPBEXexcBad7 4 4 2 2 2" xfId="26102" xr:uid="{6ECBA3AC-5B42-474E-91F6-244437F17308}"/>
    <cellStyle name="SAPBEXexcBad7 4 4 2 3" xfId="26103" xr:uid="{BB5038E2-E8ED-482E-8BD3-7C9838D0CD28}"/>
    <cellStyle name="SAPBEXexcBad7 4 4 2 3 2" xfId="26104" xr:uid="{8CB50BEF-5ADD-4D79-A59E-998CC5554712}"/>
    <cellStyle name="SAPBEXexcBad7 4 4 2 4" xfId="26105" xr:uid="{C4BB50CE-BA11-4784-B5D1-BD1694F35D24}"/>
    <cellStyle name="SAPBEXexcBad7 4 4 2 4 2" xfId="26106" xr:uid="{8DFC0ED8-5D85-41BE-8BB6-37CB35B9F39F}"/>
    <cellStyle name="SAPBEXexcBad7 4 4 2 5" xfId="26107" xr:uid="{87DE766B-4A91-48CF-92A0-F868DA1D82AF}"/>
    <cellStyle name="SAPBEXexcBad7 4 4 2 5 2" xfId="26108" xr:uid="{B5711272-3BE0-44AF-9042-11E5F0D7A501}"/>
    <cellStyle name="SAPBEXexcBad7 4 4 2 6" xfId="26109" xr:uid="{D49000AD-41B0-4891-B9C0-A746488F5E74}"/>
    <cellStyle name="SAPBEXexcBad7 4 4 2 6 2" xfId="26110" xr:uid="{7C6341E6-61D1-47AA-9D12-D6E63C749B6E}"/>
    <cellStyle name="SAPBEXexcBad7 4 4 2 7" xfId="26111" xr:uid="{4230A61C-3F6C-4337-BF2E-E9F2C0384E0A}"/>
    <cellStyle name="SAPBEXexcBad7 4 4 3" xfId="26112" xr:uid="{0F87C3F0-35E8-43B4-B61E-E58844F06490}"/>
    <cellStyle name="SAPBEXexcBad7 4 4 3 2" xfId="26113" xr:uid="{BB86711A-A995-4592-8857-7AD32608C517}"/>
    <cellStyle name="SAPBEXexcBad7 4 4 3 2 2" xfId="26114" xr:uid="{6B1AE44D-BAF5-4EA9-A115-437FF580FF1F}"/>
    <cellStyle name="SAPBEXexcBad7 4 4 3 3" xfId="26115" xr:uid="{1E2648D8-4DE0-4406-AFB0-8996DAEF79F9}"/>
    <cellStyle name="SAPBEXexcBad7 4 4 3 3 2" xfId="26116" xr:uid="{8D125B2C-9305-4B6C-AA06-310651CDFB80}"/>
    <cellStyle name="SAPBEXexcBad7 4 4 3 4" xfId="26117" xr:uid="{088B87C7-D530-4E16-903F-D4B18924A29B}"/>
    <cellStyle name="SAPBEXexcBad7 4 4 3 4 2" xfId="26118" xr:uid="{FF400B90-7F66-4A01-80E9-5633D961502F}"/>
    <cellStyle name="SAPBEXexcBad7 4 4 3 5" xfId="26119" xr:uid="{732A005C-6E44-43B9-B2AF-BF0E6568B164}"/>
    <cellStyle name="SAPBEXexcBad7 4 4 3 5 2" xfId="26120" xr:uid="{FFADE6FF-E954-4313-9178-6D61B0103F55}"/>
    <cellStyle name="SAPBEXexcBad7 4 4 3 6" xfId="26121" xr:uid="{1C24FBB1-AF8F-4A95-BB63-ECA1551A7DE3}"/>
    <cellStyle name="SAPBEXexcBad7 4 4 3 6 2" xfId="26122" xr:uid="{79B46106-46EB-49B7-9850-E06629A9F7F4}"/>
    <cellStyle name="SAPBEXexcBad7 4 4 3 7" xfId="26123" xr:uid="{3E2F9B1B-43D2-444E-9A7D-1BC1E8A6924A}"/>
    <cellStyle name="SAPBEXexcBad7 4 4 4" xfId="26124" xr:uid="{2B91D011-6F64-4E2D-968B-DC7D53CC6861}"/>
    <cellStyle name="SAPBEXexcBad7 4 4 4 2" xfId="26125" xr:uid="{7618832B-7B01-4F13-8B12-9846DE1E4FEF}"/>
    <cellStyle name="SAPBEXexcBad7 4 4 5" xfId="26126" xr:uid="{F234EF72-C8E6-414F-9912-CBA085E7B0A3}"/>
    <cellStyle name="SAPBEXexcBad7 4 4 5 2" xfId="26127" xr:uid="{E73E687E-B6B4-4793-86D8-C961E874E9BF}"/>
    <cellStyle name="SAPBEXexcBad7 4 4 6" xfId="26128" xr:uid="{6275B9BB-B88C-420E-902A-999831E2BBA0}"/>
    <cellStyle name="SAPBEXexcBad7 4 4 6 2" xfId="26129" xr:uid="{92BF57FE-09C9-4677-A119-C042BC687B07}"/>
    <cellStyle name="SAPBEXexcBad7 4 4 7" xfId="26130" xr:uid="{0A3A741E-0886-4C97-AEDF-41B12D23D97C}"/>
    <cellStyle name="SAPBEXexcBad7 4 4 7 2" xfId="26131" xr:uid="{D159963B-1BBA-48B1-A42C-FD31ACD29AC7}"/>
    <cellStyle name="SAPBEXexcBad7 4 4 8" xfId="26132" xr:uid="{1DA9354E-02C6-4BA5-9E75-68FA57EC28E5}"/>
    <cellStyle name="SAPBEXexcBad7 4 4 8 2" xfId="26133" xr:uid="{AEC4E053-402A-4CBB-B55A-C7E90E825C6B}"/>
    <cellStyle name="SAPBEXexcBad7 4 4 9" xfId="26134" xr:uid="{6ACEFD95-9084-4538-A0D0-D1089C5DE1A8}"/>
    <cellStyle name="SAPBEXexcBad7 4 4 9 2" xfId="26135" xr:uid="{6E8C7F0B-2B80-45A9-9DAA-AE06288C1E84}"/>
    <cellStyle name="SAPBEXexcBad7 4 5" xfId="26136" xr:uid="{4B2D82B1-C198-4E14-8282-A3A7E23CD604}"/>
    <cellStyle name="SAPBEXexcBad7 4 5 2" xfId="26137" xr:uid="{DE06B9CA-E30D-4D33-A4AF-670D78C11167}"/>
    <cellStyle name="SAPBEXexcBad7 4 6" xfId="26138" xr:uid="{313A5A1D-E173-42DE-9D04-3F822C436B28}"/>
    <cellStyle name="SAPBEXexcBad7 4 6 2" xfId="26139" xr:uid="{3900D0B4-9ACE-403F-9508-1F1ECD6179F7}"/>
    <cellStyle name="SAPBEXexcBad7 4 7" xfId="26140" xr:uid="{6287BE68-76F8-4ADA-BC13-E562E0F673FC}"/>
    <cellStyle name="SAPBEXexcBad7 4 8" xfId="26141" xr:uid="{40752DF3-860A-4DD2-BAAD-10019BC9DD96}"/>
    <cellStyle name="SAPBEXexcBad7 5" xfId="26142" xr:uid="{121A0813-AB6E-4EA8-9957-AA4FC53884B3}"/>
    <cellStyle name="SAPBEXexcBad7 5 2" xfId="26143" xr:uid="{B3D39111-0C12-4084-B5C9-9E937E9D181B}"/>
    <cellStyle name="SAPBEXexcBad7 5 2 10" xfId="26144" xr:uid="{A675C54C-3F5E-4F2A-99C1-680E689BB302}"/>
    <cellStyle name="SAPBEXexcBad7 5 2 2" xfId="26145" xr:uid="{CB099F0B-E258-41E0-9BA1-65BAF835A1F4}"/>
    <cellStyle name="SAPBEXexcBad7 5 2 2 10" xfId="26146" xr:uid="{47D7D0B6-FFB2-484F-9186-56609C89488E}"/>
    <cellStyle name="SAPBEXexcBad7 5 2 2 2" xfId="26147" xr:uid="{A757C0B2-6E28-4065-AA34-F7A292580038}"/>
    <cellStyle name="SAPBEXexcBad7 5 2 2 2 2" xfId="26148" xr:uid="{A5585CC0-A5E7-44FD-9DD7-A0A1F5F95E86}"/>
    <cellStyle name="SAPBEXexcBad7 5 2 2 2 2 2" xfId="26149" xr:uid="{ACDCE2CF-5B82-492F-B455-54867EF89AD0}"/>
    <cellStyle name="SAPBEXexcBad7 5 2 2 2 3" xfId="26150" xr:uid="{28E566A0-1317-4188-8B3B-E9D557F5944B}"/>
    <cellStyle name="SAPBEXexcBad7 5 2 2 2 3 2" xfId="26151" xr:uid="{9B743E34-7DA2-430B-BE07-29C2192CD0AA}"/>
    <cellStyle name="SAPBEXexcBad7 5 2 2 2 4" xfId="26152" xr:uid="{8BDB45E2-FC73-4480-B6B4-B29111F14426}"/>
    <cellStyle name="SAPBEXexcBad7 5 2 2 2 4 2" xfId="26153" xr:uid="{73756415-2781-472B-AAF5-84E9BCC356FB}"/>
    <cellStyle name="SAPBEXexcBad7 5 2 2 2 5" xfId="26154" xr:uid="{A26D71D7-CA3A-4A67-9AFB-EC0281A1B0CD}"/>
    <cellStyle name="SAPBEXexcBad7 5 2 2 2 5 2" xfId="26155" xr:uid="{FDE66F7A-6327-4FA7-9124-D63C94F94C2E}"/>
    <cellStyle name="SAPBEXexcBad7 5 2 2 2 6" xfId="26156" xr:uid="{CD66BA59-5EB8-4DBF-BC37-8FE7D7EC6DF7}"/>
    <cellStyle name="SAPBEXexcBad7 5 2 2 2 6 2" xfId="26157" xr:uid="{628C8220-580E-4272-848D-1F5282D34719}"/>
    <cellStyle name="SAPBEXexcBad7 5 2 2 2 7" xfId="26158" xr:uid="{7B869413-E8DC-4DF7-9DAA-875C9BB1DFD6}"/>
    <cellStyle name="SAPBEXexcBad7 5 2 2 2 7 2" xfId="26159" xr:uid="{73A9EE88-4CAE-4BDA-AA54-544BDF59F457}"/>
    <cellStyle name="SAPBEXexcBad7 5 2 2 2 8" xfId="26160" xr:uid="{76AA6ACB-5EFB-4B48-9007-750BAA8A00AF}"/>
    <cellStyle name="SAPBEXexcBad7 5 2 2 3" xfId="26161" xr:uid="{B1FE83F3-6D86-4E71-A9F9-E38FD9BA0E3C}"/>
    <cellStyle name="SAPBEXexcBad7 5 2 2 3 2" xfId="26162" xr:uid="{C728D06B-AEC0-4ABF-901A-C4749AEAAF78}"/>
    <cellStyle name="SAPBEXexcBad7 5 2 2 4" xfId="26163" xr:uid="{7BCD0CA6-C2E6-4B5D-BE5C-0A89265C6548}"/>
    <cellStyle name="SAPBEXexcBad7 5 2 2 4 2" xfId="26164" xr:uid="{DC769A99-9E19-47AA-8699-C0C1F9292FCC}"/>
    <cellStyle name="SAPBEXexcBad7 5 2 2 5" xfId="26165" xr:uid="{73A5B625-877A-4233-9105-4F7ADC6CA9FC}"/>
    <cellStyle name="SAPBEXexcBad7 5 2 2 5 2" xfId="26166" xr:uid="{0D466CA8-3464-46CF-ACFC-004CF770985E}"/>
    <cellStyle name="SAPBEXexcBad7 5 2 2 6" xfId="26167" xr:uid="{50987F62-A3AA-44AF-B23C-376807CC20FD}"/>
    <cellStyle name="SAPBEXexcBad7 5 2 2 6 2" xfId="26168" xr:uid="{6CEF8CCD-EE0F-457C-8B47-1058F301C226}"/>
    <cellStyle name="SAPBEXexcBad7 5 2 2 7" xfId="26169" xr:uid="{300D2E05-0191-42A4-86CD-D1A723423C00}"/>
    <cellStyle name="SAPBEXexcBad7 5 2 2 7 2" xfId="26170" xr:uid="{F3751FFF-1E2C-4008-B217-F15657CA93BD}"/>
    <cellStyle name="SAPBEXexcBad7 5 2 2 8" xfId="26171" xr:uid="{F6942ECF-1294-422D-872F-7B0FCA9B8F4B}"/>
    <cellStyle name="SAPBEXexcBad7 5 2 2 8 2" xfId="26172" xr:uid="{73671D19-C97B-4AA0-991C-812EDBA43905}"/>
    <cellStyle name="SAPBEXexcBad7 5 2 2 9" xfId="26173" xr:uid="{AA473907-547A-4F17-A62B-CE0854858BD8}"/>
    <cellStyle name="SAPBEXexcBad7 5 2 3" xfId="26174" xr:uid="{0ED5BDAF-E49E-465B-9FA7-01FA9A5FEF16}"/>
    <cellStyle name="SAPBEXexcBad7 5 2 3 2" xfId="26175" xr:uid="{F52DC0C1-6406-4DF6-B3E5-E7D3EDBBE395}"/>
    <cellStyle name="SAPBEXexcBad7 5 2 3 2 2" xfId="26176" xr:uid="{3608929C-8551-441F-AA9F-86EFAFE4B8CC}"/>
    <cellStyle name="SAPBEXexcBad7 5 2 3 3" xfId="26177" xr:uid="{29D4D07B-D922-4CDE-92BD-0DB7188E3432}"/>
    <cellStyle name="SAPBEXexcBad7 5 2 3 3 2" xfId="26178" xr:uid="{C45B893A-7D1B-4759-9292-421443B255A1}"/>
    <cellStyle name="SAPBEXexcBad7 5 2 3 4" xfId="26179" xr:uid="{C92A89CF-B367-40BC-B101-2A6C96853CD4}"/>
    <cellStyle name="SAPBEXexcBad7 5 2 3 4 2" xfId="26180" xr:uid="{84B7E8FC-C408-4F6B-8CD2-AD6E4A4874F5}"/>
    <cellStyle name="SAPBEXexcBad7 5 2 3 5" xfId="26181" xr:uid="{7BAAD5A7-1375-442B-B87B-5003AF00A5C6}"/>
    <cellStyle name="SAPBEXexcBad7 5 2 3 5 2" xfId="26182" xr:uid="{045C0E99-DBB4-4449-AC8A-5F2842996DC3}"/>
    <cellStyle name="SAPBEXexcBad7 5 2 3 6" xfId="26183" xr:uid="{4EC8F26D-9DFD-4A05-A315-8243B5E1BFDD}"/>
    <cellStyle name="SAPBEXexcBad7 5 2 3 6 2" xfId="26184" xr:uid="{A4A51325-F9A8-41EC-B97C-78AFC96FDF12}"/>
    <cellStyle name="SAPBEXexcBad7 5 2 3 7" xfId="26185" xr:uid="{734F86AB-05A7-4115-A555-B4441CE9FB2A}"/>
    <cellStyle name="SAPBEXexcBad7 5 2 3 7 2" xfId="26186" xr:uid="{BC69672D-2EA5-4B3D-A82C-6DFCE76C4A6A}"/>
    <cellStyle name="SAPBEXexcBad7 5 2 3 8" xfId="26187" xr:uid="{952C08DB-FDD4-45F2-82B4-3EA58AAC8FF7}"/>
    <cellStyle name="SAPBEXexcBad7 5 2 3 9" xfId="26188" xr:uid="{710FE8F3-C69F-4F3D-AF99-026AECA98434}"/>
    <cellStyle name="SAPBEXexcBad7 5 2 4" xfId="26189" xr:uid="{23271A33-A547-448B-86A7-21D50985B3BA}"/>
    <cellStyle name="SAPBEXexcBad7 5 2 4 2" xfId="26190" xr:uid="{BC08786D-0652-4480-A13A-C8F0656511E5}"/>
    <cellStyle name="SAPBEXexcBad7 5 2 5" xfId="26191" xr:uid="{328B51B8-9CFC-41E7-BF85-D37AD8A4EC7B}"/>
    <cellStyle name="SAPBEXexcBad7 5 2 5 2" xfId="26192" xr:uid="{E2383E98-14E0-439D-944E-7C503412BF9D}"/>
    <cellStyle name="SAPBEXexcBad7 5 2 6" xfId="26193" xr:uid="{576CF777-B252-4EB6-9222-3932CE992DFB}"/>
    <cellStyle name="SAPBEXexcBad7 5 2 6 2" xfId="26194" xr:uid="{EA9A44E0-1AF6-416A-A6D8-4FED23DD0C3B}"/>
    <cellStyle name="SAPBEXexcBad7 5 2 7" xfId="26195" xr:uid="{3F9D0753-B408-4E1D-B967-D9971BCB030C}"/>
    <cellStyle name="SAPBEXexcBad7 5 2 7 2" xfId="26196" xr:uid="{6DC10251-1398-4CD2-A05F-768B3F4DD9EF}"/>
    <cellStyle name="SAPBEXexcBad7 5 2 8" xfId="26197" xr:uid="{38D56C3F-E7DE-4E61-BBD6-78043CE93B78}"/>
    <cellStyle name="SAPBEXexcBad7 5 2 8 2" xfId="26198" xr:uid="{73112611-18AD-4211-A77B-5394ED248192}"/>
    <cellStyle name="SAPBEXexcBad7 5 2 9" xfId="26199" xr:uid="{8FA47803-5141-4843-AFCC-DAC1C72B8EA9}"/>
    <cellStyle name="SAPBEXexcBad7 5 3" xfId="26200" xr:uid="{83AB33E8-D559-4583-9E27-913DB8BCF928}"/>
    <cellStyle name="SAPBEXexcBad7 5 3 2" xfId="26201" xr:uid="{871DCDFC-B8E0-4C45-970E-51447846E702}"/>
    <cellStyle name="SAPBEXexcBad7 5 3 2 10" xfId="26202" xr:uid="{C484F664-E76D-44A7-A7F7-C347BC24E6A0}"/>
    <cellStyle name="SAPBEXexcBad7 5 3 2 2" xfId="26203" xr:uid="{4AF012E0-8007-4D2B-A898-C79C4F7C0D06}"/>
    <cellStyle name="SAPBEXexcBad7 5 3 2 2 2" xfId="26204" xr:uid="{2945E782-7AC9-4FE4-B566-F0EA36EBE238}"/>
    <cellStyle name="SAPBEXexcBad7 5 3 2 2 2 2" xfId="26205" xr:uid="{50CE6D98-9B05-40C7-A5D7-447C4F840791}"/>
    <cellStyle name="SAPBEXexcBad7 5 3 2 2 3" xfId="26206" xr:uid="{E7944595-2AB9-42C0-B36B-A8CC42291106}"/>
    <cellStyle name="SAPBEXexcBad7 5 3 2 2 3 2" xfId="26207" xr:uid="{40A7E253-F7B6-4B20-B955-B2A69727239D}"/>
    <cellStyle name="SAPBEXexcBad7 5 3 2 2 4" xfId="26208" xr:uid="{931B4061-4C9E-4180-A0FA-1EAA3D1FEB48}"/>
    <cellStyle name="SAPBEXexcBad7 5 3 2 2 4 2" xfId="26209" xr:uid="{50676DC6-4BB9-4589-A8D6-D5DEED5BA5E4}"/>
    <cellStyle name="SAPBEXexcBad7 5 3 2 2 5" xfId="26210" xr:uid="{65E296C4-7678-433C-8A53-02A410758655}"/>
    <cellStyle name="SAPBEXexcBad7 5 3 2 2 5 2" xfId="26211" xr:uid="{0C43B417-9EB7-4792-84E9-B3027F95BD05}"/>
    <cellStyle name="SAPBEXexcBad7 5 3 2 2 6" xfId="26212" xr:uid="{6C99A22E-2176-4F43-95D1-BFB22E28798A}"/>
    <cellStyle name="SAPBEXexcBad7 5 3 2 2 6 2" xfId="26213" xr:uid="{25DB161E-388E-41C3-9D90-829E5AFD3F1A}"/>
    <cellStyle name="SAPBEXexcBad7 5 3 2 2 7" xfId="26214" xr:uid="{5623E8C2-FF05-4556-A3CB-71DF3E002E8B}"/>
    <cellStyle name="SAPBEXexcBad7 5 3 2 3" xfId="26215" xr:uid="{968B0442-EE9B-4B9D-BAD5-B39A4A293F31}"/>
    <cellStyle name="SAPBEXexcBad7 5 3 2 3 2" xfId="26216" xr:uid="{1677DC32-BB66-47BE-9140-BEB93A07DD94}"/>
    <cellStyle name="SAPBEXexcBad7 5 3 2 3 2 2" xfId="26217" xr:uid="{F496D8E0-9CFE-4FDA-B7CC-C9A8D01FB309}"/>
    <cellStyle name="SAPBEXexcBad7 5 3 2 3 3" xfId="26218" xr:uid="{773FF1E7-1DA0-494A-8D74-33B9D5024294}"/>
    <cellStyle name="SAPBEXexcBad7 5 3 2 3 3 2" xfId="26219" xr:uid="{8661BEDC-954A-4452-9E66-7C33485F0C3D}"/>
    <cellStyle name="SAPBEXexcBad7 5 3 2 3 4" xfId="26220" xr:uid="{837C5055-9F6C-4CCB-99A2-28E3E0337AB1}"/>
    <cellStyle name="SAPBEXexcBad7 5 3 2 3 4 2" xfId="26221" xr:uid="{A6BA81C2-5DE9-43B5-91DF-CF892F5839C0}"/>
    <cellStyle name="SAPBEXexcBad7 5 3 2 3 5" xfId="26222" xr:uid="{3CD149DA-607A-4281-8211-DCCB0CD0E152}"/>
    <cellStyle name="SAPBEXexcBad7 5 3 2 3 5 2" xfId="26223" xr:uid="{7595DED0-898E-49B3-B120-30EDF8A875F7}"/>
    <cellStyle name="SAPBEXexcBad7 5 3 2 3 6" xfId="26224" xr:uid="{8E61F5FE-E3EB-46BD-B7B4-EBE6009CD6A3}"/>
    <cellStyle name="SAPBEXexcBad7 5 3 2 3 6 2" xfId="26225" xr:uid="{CB1536F1-54C4-4347-9798-7F513DFEB146}"/>
    <cellStyle name="SAPBEXexcBad7 5 3 2 3 7" xfId="26226" xr:uid="{2E64AF40-3010-4495-BB8B-C30D75B654D5}"/>
    <cellStyle name="SAPBEXexcBad7 5 3 2 4" xfId="26227" xr:uid="{B4BC6FE4-69D7-46A9-962F-1E4FFB94D5E5}"/>
    <cellStyle name="SAPBEXexcBad7 5 3 2 4 2" xfId="26228" xr:uid="{D7FF393C-00D0-4FB9-9366-2F645F322519}"/>
    <cellStyle name="SAPBEXexcBad7 5 3 2 5" xfId="26229" xr:uid="{DE54F821-38E0-4265-8F39-43C97FD03843}"/>
    <cellStyle name="SAPBEXexcBad7 5 3 2 5 2" xfId="26230" xr:uid="{9C47588A-86C6-47E8-B072-F0447C53FC33}"/>
    <cellStyle name="SAPBEXexcBad7 5 3 2 6" xfId="26231" xr:uid="{92E423BF-54FE-4C1E-816D-9FBE6C97D32A}"/>
    <cellStyle name="SAPBEXexcBad7 5 3 2 6 2" xfId="26232" xr:uid="{4B5E8623-F54B-4C38-808D-D3F60CBFC82A}"/>
    <cellStyle name="SAPBEXexcBad7 5 3 2 7" xfId="26233" xr:uid="{9E7E276B-BCA5-4071-920D-DC9F0E2B433E}"/>
    <cellStyle name="SAPBEXexcBad7 5 3 2 7 2" xfId="26234" xr:uid="{81BD67CC-C37D-4821-A4DA-9E33A4C52A49}"/>
    <cellStyle name="SAPBEXexcBad7 5 3 2 8" xfId="26235" xr:uid="{598FC57F-EDA1-44E4-B009-61D7EB046DA5}"/>
    <cellStyle name="SAPBEXexcBad7 5 3 2 8 2" xfId="26236" xr:uid="{DD7BBA52-2606-4677-8C27-0C8289A646F7}"/>
    <cellStyle name="SAPBEXexcBad7 5 3 2 9" xfId="26237" xr:uid="{99276D27-6891-4604-B2AF-9A39EBD354AF}"/>
    <cellStyle name="SAPBEXexcBad7 5 3 2 9 2" xfId="26238" xr:uid="{5BCBCF40-15D5-4A54-B53D-5D185A82623C}"/>
    <cellStyle name="SAPBEXexcBad7 5 3 3" xfId="26239" xr:uid="{7A492762-2324-44A6-94F7-BA44C31A3FA4}"/>
    <cellStyle name="SAPBEXexcBad7 5 3 3 2" xfId="26240" xr:uid="{F0B479D5-5D9B-4BDB-9435-EABC7CB5F7AE}"/>
    <cellStyle name="SAPBEXexcBad7 5 3 4" xfId="26241" xr:uid="{9625324D-7453-4121-8492-0FFF4D5472CA}"/>
    <cellStyle name="SAPBEXexcBad7 5 3 4 2" xfId="26242" xr:uid="{C3FD2254-9376-4A4D-95EB-0E42A1AAE0F4}"/>
    <cellStyle name="SAPBEXexcBad7 5 3 5" xfId="26243" xr:uid="{921D3F6E-DF51-4B82-AC67-597F01E0D9F0}"/>
    <cellStyle name="SAPBEXexcBad7 5 4" xfId="26244" xr:uid="{A6A17CAA-44C8-4BD6-B067-A735E68D4C84}"/>
    <cellStyle name="SAPBEXexcBad7 5 4 10" xfId="26245" xr:uid="{0B114B90-4D13-4746-96D8-D1180F430D24}"/>
    <cellStyle name="SAPBEXexcBad7 5 4 2" xfId="26246" xr:uid="{06C722E9-7F6C-42AC-87F5-54661257D072}"/>
    <cellStyle name="SAPBEXexcBad7 5 4 2 2" xfId="26247" xr:uid="{EFAFA2E2-5C2F-4987-8D54-26346156E97D}"/>
    <cellStyle name="SAPBEXexcBad7 5 4 2 2 2" xfId="26248" xr:uid="{DE283BC6-F50E-4829-8E21-D85C282E872F}"/>
    <cellStyle name="SAPBEXexcBad7 5 4 2 3" xfId="26249" xr:uid="{85C17A4F-BCF5-4337-8A34-DAAA3DE808AB}"/>
    <cellStyle name="SAPBEXexcBad7 5 4 2 3 2" xfId="26250" xr:uid="{A766533E-BEB9-4160-8A0A-21385DC3D267}"/>
    <cellStyle name="SAPBEXexcBad7 5 4 2 4" xfId="26251" xr:uid="{21A9D5D8-1B72-4085-BEDF-C5484BC80C6B}"/>
    <cellStyle name="SAPBEXexcBad7 5 4 2 4 2" xfId="26252" xr:uid="{46BD77E3-C95B-4D87-A89E-D3596A31E27E}"/>
    <cellStyle name="SAPBEXexcBad7 5 4 2 5" xfId="26253" xr:uid="{D0CA6A38-A416-4B0E-923B-4272A9B72382}"/>
    <cellStyle name="SAPBEXexcBad7 5 4 2 5 2" xfId="26254" xr:uid="{58CF13CE-65A5-4F67-BFD5-B96A53D57E32}"/>
    <cellStyle name="SAPBEXexcBad7 5 4 2 6" xfId="26255" xr:uid="{15E890F0-5480-4239-BDE2-8E33911F9210}"/>
    <cellStyle name="SAPBEXexcBad7 5 4 2 6 2" xfId="26256" xr:uid="{FC6DAEB1-24C7-4BBE-B200-69623BFCA8A5}"/>
    <cellStyle name="SAPBEXexcBad7 5 4 2 7" xfId="26257" xr:uid="{60A865CE-010A-4564-8382-1D7CBC0ED2A2}"/>
    <cellStyle name="SAPBEXexcBad7 5 4 3" xfId="26258" xr:uid="{9882D618-11F0-42E1-A05A-458E63478DD8}"/>
    <cellStyle name="SAPBEXexcBad7 5 4 3 2" xfId="26259" xr:uid="{DF13B612-21C9-4211-927D-07813FE1011D}"/>
    <cellStyle name="SAPBEXexcBad7 5 4 3 2 2" xfId="26260" xr:uid="{568E6513-F332-4CF2-A8AF-640CFF712BF9}"/>
    <cellStyle name="SAPBEXexcBad7 5 4 3 3" xfId="26261" xr:uid="{912CAC2F-9821-40B5-9460-066F761A1EF5}"/>
    <cellStyle name="SAPBEXexcBad7 5 4 3 3 2" xfId="26262" xr:uid="{8C5D06CC-1CFB-480A-BE9F-F4BF8888AD15}"/>
    <cellStyle name="SAPBEXexcBad7 5 4 3 4" xfId="26263" xr:uid="{748AEAA3-6891-48A0-B1FA-16AEF9D7517B}"/>
    <cellStyle name="SAPBEXexcBad7 5 4 3 4 2" xfId="26264" xr:uid="{AF96FDB8-9348-497B-BF08-43130E9F8372}"/>
    <cellStyle name="SAPBEXexcBad7 5 4 3 5" xfId="26265" xr:uid="{6F3FB382-0A29-4586-8206-7B800E75BA2A}"/>
    <cellStyle name="SAPBEXexcBad7 5 4 3 5 2" xfId="26266" xr:uid="{7D9E5604-FD68-493F-94BC-28698228A614}"/>
    <cellStyle name="SAPBEXexcBad7 5 4 3 6" xfId="26267" xr:uid="{115D43A1-F9EF-4898-8659-4B17843CB7D9}"/>
    <cellStyle name="SAPBEXexcBad7 5 4 3 6 2" xfId="26268" xr:uid="{4A17984A-1615-4BC2-9A23-9C9FDD09D722}"/>
    <cellStyle name="SAPBEXexcBad7 5 4 3 7" xfId="26269" xr:uid="{FB420132-00C5-450A-9A29-263E844EFE33}"/>
    <cellStyle name="SAPBEXexcBad7 5 4 4" xfId="26270" xr:uid="{E3A4BDF2-CAA3-4CAD-A2B1-7A21C410C2E6}"/>
    <cellStyle name="SAPBEXexcBad7 5 4 4 2" xfId="26271" xr:uid="{C52FBE02-8CD4-49E0-9D14-D8D95951BB5D}"/>
    <cellStyle name="SAPBEXexcBad7 5 4 5" xfId="26272" xr:uid="{5930E670-C694-4A4F-8C37-71C4E8E2EDDD}"/>
    <cellStyle name="SAPBEXexcBad7 5 4 5 2" xfId="26273" xr:uid="{40B0113C-E86E-44AA-9B7A-F98CB609638C}"/>
    <cellStyle name="SAPBEXexcBad7 5 4 6" xfId="26274" xr:uid="{0601303D-7165-4016-8FFE-B48EF7C32ADE}"/>
    <cellStyle name="SAPBEXexcBad7 5 4 6 2" xfId="26275" xr:uid="{3EBDAC98-A221-4EAC-8E23-B02DA954EF4F}"/>
    <cellStyle name="SAPBEXexcBad7 5 4 7" xfId="26276" xr:uid="{93686561-CA98-4CE2-B994-1D31CD38948B}"/>
    <cellStyle name="SAPBEXexcBad7 5 4 7 2" xfId="26277" xr:uid="{92602B50-3A23-4032-BF6C-9906FE84A374}"/>
    <cellStyle name="SAPBEXexcBad7 5 4 8" xfId="26278" xr:uid="{9BC42F2B-0E27-4910-84AA-073B47F05A33}"/>
    <cellStyle name="SAPBEXexcBad7 5 4 8 2" xfId="26279" xr:uid="{1E1403F6-DC45-44E2-9D02-AC9A904DC8AC}"/>
    <cellStyle name="SAPBEXexcBad7 5 4 9" xfId="26280" xr:uid="{C02C610D-57FF-4844-8DA0-3CD61C263C03}"/>
    <cellStyle name="SAPBEXexcBad7 5 4 9 2" xfId="26281" xr:uid="{5ABE5EE9-D522-44E2-967D-EFCDCA0FF501}"/>
    <cellStyle name="SAPBEXexcBad7 5 5" xfId="26282" xr:uid="{5E43CBE6-2E06-48CE-AD19-1EC9791E85D5}"/>
    <cellStyle name="SAPBEXexcBad7 5 5 2" xfId="26283" xr:uid="{4ED17F5D-254C-49EA-9BEE-305D92991F75}"/>
    <cellStyle name="SAPBEXexcBad7 5 6" xfId="26284" xr:uid="{11945BD3-2753-4959-8E69-DEC07F8EB1E6}"/>
    <cellStyle name="SAPBEXexcBad7 5 6 2" xfId="26285" xr:uid="{82441611-1C08-4DA8-92FB-6A67E0E4EE42}"/>
    <cellStyle name="SAPBEXexcBad7 5 7" xfId="26286" xr:uid="{BF695417-4DC4-476B-9E27-64CE8A90B68B}"/>
    <cellStyle name="SAPBEXexcBad7 5 8" xfId="26287" xr:uid="{2FDA2FC6-A099-4696-873C-C07E57B5B636}"/>
    <cellStyle name="SAPBEXexcBad7 6" xfId="26288" xr:uid="{4B75E376-824F-4234-AA34-860FF6EA009C}"/>
    <cellStyle name="SAPBEXexcBad7 6 10" xfId="26289" xr:uid="{D525F7B8-D4F8-4CE2-80D3-E3E61EB25AA9}"/>
    <cellStyle name="SAPBEXexcBad7 6 2" xfId="26290" xr:uid="{0843C723-415F-4020-B035-3785D3C5E38C}"/>
    <cellStyle name="SAPBEXexcBad7 6 2 10" xfId="26291" xr:uid="{1EBC7E49-DF49-427C-B5C4-D6DA60B7EFD9}"/>
    <cellStyle name="SAPBEXexcBad7 6 2 2" xfId="26292" xr:uid="{3EA93FA0-FB8A-44B1-B9CF-0FE9FDDC5453}"/>
    <cellStyle name="SAPBEXexcBad7 6 2 2 2" xfId="26293" xr:uid="{19C308E1-D8AE-4526-95A3-F822F01C5472}"/>
    <cellStyle name="SAPBEXexcBad7 6 2 2 2 2" xfId="26294" xr:uid="{29F80790-DD47-4E2C-9BC7-B7B9C2918C39}"/>
    <cellStyle name="SAPBEXexcBad7 6 2 2 3" xfId="26295" xr:uid="{7241CA96-861D-464C-B009-EDCFFC3FD0F4}"/>
    <cellStyle name="SAPBEXexcBad7 6 2 2 3 2" xfId="26296" xr:uid="{9E3033D6-F076-44CF-BF5F-D7BA08E96F4B}"/>
    <cellStyle name="SAPBEXexcBad7 6 2 2 4" xfId="26297" xr:uid="{A4C71A3A-AF42-4B03-AC04-D050C86F768A}"/>
    <cellStyle name="SAPBEXexcBad7 6 2 2 4 2" xfId="26298" xr:uid="{1504599E-AABD-497B-B727-2B4EC1AF2C45}"/>
    <cellStyle name="SAPBEXexcBad7 6 2 2 5" xfId="26299" xr:uid="{8DE49D86-B549-4398-8358-23ECEA58E7DE}"/>
    <cellStyle name="SAPBEXexcBad7 6 2 2 5 2" xfId="26300" xr:uid="{078D42D3-A01B-4E9C-B750-D55B29B167CC}"/>
    <cellStyle name="SAPBEXexcBad7 6 2 2 6" xfId="26301" xr:uid="{C8B57530-A88C-4E09-9F73-6BFC5ADC5318}"/>
    <cellStyle name="SAPBEXexcBad7 6 2 2 6 2" xfId="26302" xr:uid="{F418422D-D42C-42D4-B727-74B83C0D82F7}"/>
    <cellStyle name="SAPBEXexcBad7 6 2 2 7" xfId="26303" xr:uid="{43320A22-A90C-46F3-A117-20434846D8FD}"/>
    <cellStyle name="SAPBEXexcBad7 6 2 2 7 2" xfId="26304" xr:uid="{EA64EA81-08DF-4999-9791-812F4E7D96D7}"/>
    <cellStyle name="SAPBEXexcBad7 6 2 2 8" xfId="26305" xr:uid="{724B901E-4B48-44E1-9984-887D0D152BDC}"/>
    <cellStyle name="SAPBEXexcBad7 6 2 3" xfId="26306" xr:uid="{23F20EB6-14C6-4A63-99CE-559988BA9898}"/>
    <cellStyle name="SAPBEXexcBad7 6 2 3 2" xfId="26307" xr:uid="{7C932AF8-D407-4A27-B720-0A6D71877C62}"/>
    <cellStyle name="SAPBEXexcBad7 6 2 4" xfId="26308" xr:uid="{DF9778A4-821B-4CF1-856E-85C1C140CDFE}"/>
    <cellStyle name="SAPBEXexcBad7 6 2 4 2" xfId="26309" xr:uid="{97B7EDA5-6157-412C-B138-476940FE9EC7}"/>
    <cellStyle name="SAPBEXexcBad7 6 2 5" xfId="26310" xr:uid="{52635BF6-CA9C-49A7-BF08-642750EDAE7D}"/>
    <cellStyle name="SAPBEXexcBad7 6 2 5 2" xfId="26311" xr:uid="{0EC49B93-C40C-465D-BCC8-B606EEF40E9A}"/>
    <cellStyle name="SAPBEXexcBad7 6 2 6" xfId="26312" xr:uid="{077AF381-5AB8-41C3-9A71-3869F4BDE4C7}"/>
    <cellStyle name="SAPBEXexcBad7 6 2 6 2" xfId="26313" xr:uid="{B5555766-A5D4-4562-95AE-28883CC2B2A3}"/>
    <cellStyle name="SAPBEXexcBad7 6 2 7" xfId="26314" xr:uid="{1FC4224D-8A54-4624-8B23-19174B2594AD}"/>
    <cellStyle name="SAPBEXexcBad7 6 2 7 2" xfId="26315" xr:uid="{9E205C49-15CE-4699-A7D9-3FEA7F56F9D4}"/>
    <cellStyle name="SAPBEXexcBad7 6 2 8" xfId="26316" xr:uid="{6752E5A4-0205-46EB-A5BF-931D2A3B83A5}"/>
    <cellStyle name="SAPBEXexcBad7 6 2 8 2" xfId="26317" xr:uid="{810BFF1F-9416-42A5-8D96-DCA1041E05AD}"/>
    <cellStyle name="SAPBEXexcBad7 6 2 9" xfId="26318" xr:uid="{644BDB48-9E03-461D-8ED3-CC182B1840A3}"/>
    <cellStyle name="SAPBEXexcBad7 6 3" xfId="26319" xr:uid="{4353972B-3309-451D-AA6B-C0D488FBFE13}"/>
    <cellStyle name="SAPBEXexcBad7 6 3 2" xfId="26320" xr:uid="{8E34FABE-44F4-466F-9AF6-F1F4D2FA6CA6}"/>
    <cellStyle name="SAPBEXexcBad7 6 3 2 2" xfId="26321" xr:uid="{0DBBFE97-3781-4D4F-B614-266903CFD34E}"/>
    <cellStyle name="SAPBEXexcBad7 6 3 3" xfId="26322" xr:uid="{D5D40498-9C8C-453C-BE0A-7E95168B602E}"/>
    <cellStyle name="SAPBEXexcBad7 6 3 3 2" xfId="26323" xr:uid="{53C2BC17-C87C-46F4-8A83-9FDA6062EE07}"/>
    <cellStyle name="SAPBEXexcBad7 6 3 4" xfId="26324" xr:uid="{8448A879-A5EF-4384-AFC9-79279B17D6C8}"/>
    <cellStyle name="SAPBEXexcBad7 6 3 4 2" xfId="26325" xr:uid="{191B67C1-C153-4AD9-8B42-C8B28E7CBD25}"/>
    <cellStyle name="SAPBEXexcBad7 6 3 5" xfId="26326" xr:uid="{9A4EC342-CA64-4057-BC74-EC052C4E3AD1}"/>
    <cellStyle name="SAPBEXexcBad7 6 3 5 2" xfId="26327" xr:uid="{8598FDCA-2262-4D5A-94F7-F71FE08EE8BC}"/>
    <cellStyle name="SAPBEXexcBad7 6 3 6" xfId="26328" xr:uid="{F6FDBB53-DDE9-484F-9200-61CD610ED772}"/>
    <cellStyle name="SAPBEXexcBad7 6 3 6 2" xfId="26329" xr:uid="{597DF912-2E9F-43AC-AF4D-734DAB7A44B2}"/>
    <cellStyle name="SAPBEXexcBad7 6 3 7" xfId="26330" xr:uid="{D8A53A72-72EE-4F83-A290-9A6B19FC5DE3}"/>
    <cellStyle name="SAPBEXexcBad7 6 3 7 2" xfId="26331" xr:uid="{77DFA2EF-DF11-445B-9AC1-274E063A50C9}"/>
    <cellStyle name="SAPBEXexcBad7 6 3 8" xfId="26332" xr:uid="{4875CC2F-3E65-448C-9CAF-7B63A7CE24E2}"/>
    <cellStyle name="SAPBEXexcBad7 6 3 9" xfId="26333" xr:uid="{A40F5923-BF35-4136-ACDB-09612A334CE3}"/>
    <cellStyle name="SAPBEXexcBad7 6 4" xfId="26334" xr:uid="{EF4D17DC-6E40-4762-A267-825B7419BAD4}"/>
    <cellStyle name="SAPBEXexcBad7 6 4 2" xfId="26335" xr:uid="{48347FB4-BA6E-402F-8559-CD167AF37B55}"/>
    <cellStyle name="SAPBEXexcBad7 6 5" xfId="26336" xr:uid="{A22D0168-F9EB-41DF-BA81-FBB0FC468A7B}"/>
    <cellStyle name="SAPBEXexcBad7 6 5 2" xfId="26337" xr:uid="{A8A967FB-4D84-438E-8E9F-9DFF02BE0D31}"/>
    <cellStyle name="SAPBEXexcBad7 6 6" xfId="26338" xr:uid="{E9CE5526-D989-4461-9E45-2C835735FF45}"/>
    <cellStyle name="SAPBEXexcBad7 6 6 2" xfId="26339" xr:uid="{66FBEE4F-160E-4AD9-931B-1CFAC2E92859}"/>
    <cellStyle name="SAPBEXexcBad7 6 7" xfId="26340" xr:uid="{A5589930-BEE4-4541-88FB-0F5C0632B739}"/>
    <cellStyle name="SAPBEXexcBad7 6 7 2" xfId="26341" xr:uid="{AE730390-2F3A-4085-B475-35C44B2BCACB}"/>
    <cellStyle name="SAPBEXexcBad7 6 8" xfId="26342" xr:uid="{C9F1895F-8229-46DA-8A06-203E183D68D3}"/>
    <cellStyle name="SAPBEXexcBad7 6 8 2" xfId="26343" xr:uid="{9B974859-92F7-45E5-BEB1-767C50217B03}"/>
    <cellStyle name="SAPBEXexcBad7 6 9" xfId="26344" xr:uid="{1BF99519-1326-4A09-A23F-7BC23AEBE6E7}"/>
    <cellStyle name="SAPBEXexcBad7 7" xfId="26345" xr:uid="{19C138DD-BECF-4810-BB16-D4EC264C2D1C}"/>
    <cellStyle name="SAPBEXexcBad7 8" xfId="26346" xr:uid="{F09D7C45-883B-4CB2-8A86-BD6F77A849D4}"/>
    <cellStyle name="SAPBEXexcBad8" xfId="26347" xr:uid="{5F0F0938-6BCB-4D53-BE80-D5C448957070}"/>
    <cellStyle name="SAPBEXexcBad8 2" xfId="26348" xr:uid="{4418D0F8-2A4F-4F6A-8781-99CFF4DE03B5}"/>
    <cellStyle name="SAPBEXexcBad8 2 2" xfId="26349" xr:uid="{A4C37679-7836-4F28-83E9-2E06D8D7E0BF}"/>
    <cellStyle name="SAPBEXexcBad8 2 2 2" xfId="26350" xr:uid="{94A87FD9-72B0-4A1F-837F-F577C3966619}"/>
    <cellStyle name="SAPBEXexcBad8 2 2 2 10" xfId="26351" xr:uid="{300C4201-1571-413F-BB49-E2735E976D9B}"/>
    <cellStyle name="SAPBEXexcBad8 2 2 2 2" xfId="26352" xr:uid="{067F0F87-F3E4-4326-9ADF-001974D6838F}"/>
    <cellStyle name="SAPBEXexcBad8 2 2 2 2 10" xfId="26353" xr:uid="{1AAD7143-8751-4129-836E-2C2DCBEA14F6}"/>
    <cellStyle name="SAPBEXexcBad8 2 2 2 2 2" xfId="26354" xr:uid="{B11F6BC0-5C86-4558-A3E6-222D18717496}"/>
    <cellStyle name="SAPBEXexcBad8 2 2 2 2 2 2" xfId="26355" xr:uid="{4097131E-9FA7-453A-A013-22FD057D3D03}"/>
    <cellStyle name="SAPBEXexcBad8 2 2 2 2 2 2 2" xfId="26356" xr:uid="{B4ABEF8D-2AA5-4A3B-B6F0-591BA1F6F917}"/>
    <cellStyle name="SAPBEXexcBad8 2 2 2 2 2 3" xfId="26357" xr:uid="{25AB2AC8-5903-4124-BD1E-427A53A286A0}"/>
    <cellStyle name="SAPBEXexcBad8 2 2 2 2 2 3 2" xfId="26358" xr:uid="{6112EE70-A1C8-418E-8A30-94DCD0FB6C62}"/>
    <cellStyle name="SAPBEXexcBad8 2 2 2 2 2 4" xfId="26359" xr:uid="{B059F925-0EA7-4662-B8D8-5949F63E595A}"/>
    <cellStyle name="SAPBEXexcBad8 2 2 2 2 2 4 2" xfId="26360" xr:uid="{949723F1-3D52-43A5-8DC6-8E4E6496A34F}"/>
    <cellStyle name="SAPBEXexcBad8 2 2 2 2 2 5" xfId="26361" xr:uid="{1A8201AA-C12E-425E-90BF-C0A61AE49379}"/>
    <cellStyle name="SAPBEXexcBad8 2 2 2 2 2 5 2" xfId="26362" xr:uid="{29E21175-DC80-4928-9C55-56DD6B640CFE}"/>
    <cellStyle name="SAPBEXexcBad8 2 2 2 2 2 6" xfId="26363" xr:uid="{B628D275-E15F-4FED-A397-206FF82C0B4C}"/>
    <cellStyle name="SAPBEXexcBad8 2 2 2 2 2 6 2" xfId="26364" xr:uid="{904041BE-D709-4A6F-83A3-922F6CE8F379}"/>
    <cellStyle name="SAPBEXexcBad8 2 2 2 2 2 7" xfId="26365" xr:uid="{578A0145-26EF-4B51-B9A2-D9A2637173C8}"/>
    <cellStyle name="SAPBEXexcBad8 2 2 2 2 2 7 2" xfId="26366" xr:uid="{272F8F4D-6D6C-4DD8-9539-C0FCC2F4816A}"/>
    <cellStyle name="SAPBEXexcBad8 2 2 2 2 2 8" xfId="26367" xr:uid="{74DCD049-23A2-43E0-A63B-48A7BCBDC415}"/>
    <cellStyle name="SAPBEXexcBad8 2 2 2 2 3" xfId="26368" xr:uid="{BF1CEDB0-43A4-410C-A6F9-5C42CC8D251E}"/>
    <cellStyle name="SAPBEXexcBad8 2 2 2 2 3 2" xfId="26369" xr:uid="{D59CD068-D32D-418B-B25F-595E08C0351A}"/>
    <cellStyle name="SAPBEXexcBad8 2 2 2 2 4" xfId="26370" xr:uid="{90759643-E50A-4CAA-B305-13DDFFCFDD89}"/>
    <cellStyle name="SAPBEXexcBad8 2 2 2 2 4 2" xfId="26371" xr:uid="{56A068E5-056B-42FF-91DE-C47B3A5C293D}"/>
    <cellStyle name="SAPBEXexcBad8 2 2 2 2 5" xfId="26372" xr:uid="{C0823ED8-315E-494B-8D4E-E6048BDDD48D}"/>
    <cellStyle name="SAPBEXexcBad8 2 2 2 2 5 2" xfId="26373" xr:uid="{22073DE2-8285-4333-A397-705A523C3973}"/>
    <cellStyle name="SAPBEXexcBad8 2 2 2 2 6" xfId="26374" xr:uid="{A009CF32-25F6-444B-883C-BDD60110F342}"/>
    <cellStyle name="SAPBEXexcBad8 2 2 2 2 6 2" xfId="26375" xr:uid="{8AB712B4-0995-476E-9729-5343D3AC0D08}"/>
    <cellStyle name="SAPBEXexcBad8 2 2 2 2 7" xfId="26376" xr:uid="{31562AED-A98C-4A35-9E1E-42FA21B1DF37}"/>
    <cellStyle name="SAPBEXexcBad8 2 2 2 2 7 2" xfId="26377" xr:uid="{B6DFCFDA-D62B-4B51-A370-19425292AAB2}"/>
    <cellStyle name="SAPBEXexcBad8 2 2 2 2 8" xfId="26378" xr:uid="{0A67B947-F4AB-4BAF-A22C-350705A22771}"/>
    <cellStyle name="SAPBEXexcBad8 2 2 2 2 8 2" xfId="26379" xr:uid="{0B0D5937-A2F9-4AB8-A486-3B21BB8A6C33}"/>
    <cellStyle name="SAPBEXexcBad8 2 2 2 2 9" xfId="26380" xr:uid="{AEF0CB19-563B-4CE4-BDA4-40DBD9CB4D5D}"/>
    <cellStyle name="SAPBEXexcBad8 2 2 2 3" xfId="26381" xr:uid="{C2927A0F-B366-488C-B52B-EF207AD4D0F8}"/>
    <cellStyle name="SAPBEXexcBad8 2 2 2 3 2" xfId="26382" xr:uid="{2454C3F3-F3D2-4204-AF2C-C90D38C86FB0}"/>
    <cellStyle name="SAPBEXexcBad8 2 2 2 3 2 2" xfId="26383" xr:uid="{8CA5DCA3-24E5-44D5-A320-802E6C105AB9}"/>
    <cellStyle name="SAPBEXexcBad8 2 2 2 3 3" xfId="26384" xr:uid="{C9DCC668-A976-4A89-9DA6-4493EF6FB15F}"/>
    <cellStyle name="SAPBEXexcBad8 2 2 2 3 3 2" xfId="26385" xr:uid="{EC2794E0-3C5D-4C79-9678-875D7B84C82D}"/>
    <cellStyle name="SAPBEXexcBad8 2 2 2 3 4" xfId="26386" xr:uid="{A41D38B7-AE6E-4D8B-AF72-6960928D17F9}"/>
    <cellStyle name="SAPBEXexcBad8 2 2 2 3 4 2" xfId="26387" xr:uid="{B0E1FF62-0ADA-4C3F-9271-32B5AB08E387}"/>
    <cellStyle name="SAPBEXexcBad8 2 2 2 3 5" xfId="26388" xr:uid="{A0A6AC45-BD53-474B-B1CB-1D3FC1A6FA16}"/>
    <cellStyle name="SAPBEXexcBad8 2 2 2 3 5 2" xfId="26389" xr:uid="{402C176E-23E7-454A-A566-073F1A50705F}"/>
    <cellStyle name="SAPBEXexcBad8 2 2 2 3 6" xfId="26390" xr:uid="{40D234A5-F11F-4015-865E-4A0F0EF3ED40}"/>
    <cellStyle name="SAPBEXexcBad8 2 2 2 3 6 2" xfId="26391" xr:uid="{FDE4414C-9C6C-4B92-8984-111760997394}"/>
    <cellStyle name="SAPBEXexcBad8 2 2 2 3 7" xfId="26392" xr:uid="{D70D6578-2EB5-48C8-AD29-8B2E52B723C8}"/>
    <cellStyle name="SAPBEXexcBad8 2 2 2 3 7 2" xfId="26393" xr:uid="{D67D2FAF-1C92-4E2F-9C0A-A61B17480115}"/>
    <cellStyle name="SAPBEXexcBad8 2 2 2 3 8" xfId="26394" xr:uid="{B1D7CECE-3EFA-4237-B54D-C0D8BC09D13C}"/>
    <cellStyle name="SAPBEXexcBad8 2 2 2 3 9" xfId="26395" xr:uid="{A18B35E0-D9D8-4FA1-BCF8-12EA93DBE717}"/>
    <cellStyle name="SAPBEXexcBad8 2 2 2 4" xfId="26396" xr:uid="{6B160DD6-6DBD-45E9-A0AB-88097AAF9A9C}"/>
    <cellStyle name="SAPBEXexcBad8 2 2 2 4 2" xfId="26397" xr:uid="{BCF46F56-29A1-4BDA-A29D-0D8C5C07DA3D}"/>
    <cellStyle name="SAPBEXexcBad8 2 2 2 5" xfId="26398" xr:uid="{059B5280-299A-42D0-B9C9-A0261A9B6969}"/>
    <cellStyle name="SAPBEXexcBad8 2 2 2 5 2" xfId="26399" xr:uid="{E051D368-C663-4BC8-BF94-9802971BED87}"/>
    <cellStyle name="SAPBEXexcBad8 2 2 2 6" xfId="26400" xr:uid="{92A00851-0866-4BBC-AA32-A3BE59111FA1}"/>
    <cellStyle name="SAPBEXexcBad8 2 2 2 6 2" xfId="26401" xr:uid="{65920B7D-1AC5-439D-857A-C049B539BF98}"/>
    <cellStyle name="SAPBEXexcBad8 2 2 2 7" xfId="26402" xr:uid="{1C118D95-3682-4DA8-A83B-90B3C894A2B1}"/>
    <cellStyle name="SAPBEXexcBad8 2 2 2 7 2" xfId="26403" xr:uid="{AC99036D-1081-4126-BD3B-57CEEC4E20A7}"/>
    <cellStyle name="SAPBEXexcBad8 2 2 2 8" xfId="26404" xr:uid="{D2CDA0C7-5C73-4538-B7C4-17D1F0959E33}"/>
    <cellStyle name="SAPBEXexcBad8 2 2 2 8 2" xfId="26405" xr:uid="{B0423B27-9384-48BE-95F3-894E5BFE2DF5}"/>
    <cellStyle name="SAPBEXexcBad8 2 2 2 9" xfId="26406" xr:uid="{ED4BB9C0-1881-4190-95F2-C5965D0882DC}"/>
    <cellStyle name="SAPBEXexcBad8 2 2 3" xfId="26407" xr:uid="{1AB93F61-8816-46B7-B762-96439A0E5F56}"/>
    <cellStyle name="SAPBEXexcBad8 2 2 3 2" xfId="26408" xr:uid="{99B19621-B402-404F-89C9-1434554E7979}"/>
    <cellStyle name="SAPBEXexcBad8 2 2 3 2 10" xfId="26409" xr:uid="{C5A1E376-B98C-4438-8590-7B902C09FFC2}"/>
    <cellStyle name="SAPBEXexcBad8 2 2 3 2 2" xfId="26410" xr:uid="{B391ACCD-38A4-4FD9-A93D-8A8A9878C2BD}"/>
    <cellStyle name="SAPBEXexcBad8 2 2 3 2 2 2" xfId="26411" xr:uid="{E0B97AE0-294A-48D1-B0BC-C680C196D957}"/>
    <cellStyle name="SAPBEXexcBad8 2 2 3 2 2 2 2" xfId="26412" xr:uid="{7F63C258-A57C-4AA3-BC5F-EEE0FE3B1552}"/>
    <cellStyle name="SAPBEXexcBad8 2 2 3 2 2 3" xfId="26413" xr:uid="{4435CB32-7DEC-4927-9987-ABA93833CEC4}"/>
    <cellStyle name="SAPBEXexcBad8 2 2 3 2 2 3 2" xfId="26414" xr:uid="{D336F9CC-84F5-4F3F-BE58-A93080775F9D}"/>
    <cellStyle name="SAPBEXexcBad8 2 2 3 2 2 4" xfId="26415" xr:uid="{2611F416-5B87-4446-AC03-F28F6A4C2969}"/>
    <cellStyle name="SAPBEXexcBad8 2 2 3 2 2 4 2" xfId="26416" xr:uid="{EDDB24D9-7E85-48D8-8026-EFEAAB6CC96D}"/>
    <cellStyle name="SAPBEXexcBad8 2 2 3 2 2 5" xfId="26417" xr:uid="{C586A00F-6090-4864-A5EC-F766966C7853}"/>
    <cellStyle name="SAPBEXexcBad8 2 2 3 2 2 5 2" xfId="26418" xr:uid="{EF9ACCD0-2B54-4B20-B296-62CD118AE561}"/>
    <cellStyle name="SAPBEXexcBad8 2 2 3 2 2 6" xfId="26419" xr:uid="{1CFBCED2-0F40-46BC-B85C-2446EBCF2525}"/>
    <cellStyle name="SAPBEXexcBad8 2 2 3 2 2 6 2" xfId="26420" xr:uid="{122EECED-F9A4-479C-AE67-804FA0C91302}"/>
    <cellStyle name="SAPBEXexcBad8 2 2 3 2 2 7" xfId="26421" xr:uid="{DEDDD0D8-F0A8-4B36-B5BF-313FD0315116}"/>
    <cellStyle name="SAPBEXexcBad8 2 2 3 2 3" xfId="26422" xr:uid="{EF457508-7701-4CE2-8898-8E4F1EDF6F7C}"/>
    <cellStyle name="SAPBEXexcBad8 2 2 3 2 3 2" xfId="26423" xr:uid="{E10FCDB5-0CD1-4A76-B004-4BE70D975E2D}"/>
    <cellStyle name="SAPBEXexcBad8 2 2 3 2 3 2 2" xfId="26424" xr:uid="{1A3891DC-2ADF-4331-A518-B83DD1EB52EF}"/>
    <cellStyle name="SAPBEXexcBad8 2 2 3 2 3 3" xfId="26425" xr:uid="{D1C5BB0E-C163-4427-BE5B-C323CAFF14DB}"/>
    <cellStyle name="SAPBEXexcBad8 2 2 3 2 3 3 2" xfId="26426" xr:uid="{2F404142-33B3-428E-BC00-D54315681B17}"/>
    <cellStyle name="SAPBEXexcBad8 2 2 3 2 3 4" xfId="26427" xr:uid="{A2F00596-959B-4286-9E59-EFC054751F4E}"/>
    <cellStyle name="SAPBEXexcBad8 2 2 3 2 3 4 2" xfId="26428" xr:uid="{BADC26F4-0A25-447E-BC4F-C1B3CBAF1097}"/>
    <cellStyle name="SAPBEXexcBad8 2 2 3 2 3 5" xfId="26429" xr:uid="{52D6A064-C9AE-4856-8819-FE663B191BFB}"/>
    <cellStyle name="SAPBEXexcBad8 2 2 3 2 3 5 2" xfId="26430" xr:uid="{30129D65-6F22-4C28-9F0F-FF993DC0B122}"/>
    <cellStyle name="SAPBEXexcBad8 2 2 3 2 3 6" xfId="26431" xr:uid="{6B316ADE-5C3C-4842-8190-7FD721807A3D}"/>
    <cellStyle name="SAPBEXexcBad8 2 2 3 2 3 6 2" xfId="26432" xr:uid="{B13DC89A-3597-4F6D-8FF6-6CDF280C9610}"/>
    <cellStyle name="SAPBEXexcBad8 2 2 3 2 3 7" xfId="26433" xr:uid="{409D83E9-A933-4341-8BD3-EC909A6B08FC}"/>
    <cellStyle name="SAPBEXexcBad8 2 2 3 2 4" xfId="26434" xr:uid="{7EC432C5-7DF5-49A2-A765-6E3E93A357F3}"/>
    <cellStyle name="SAPBEXexcBad8 2 2 3 2 4 2" xfId="26435" xr:uid="{0C428C72-B609-4A81-AC4E-945BF719D0BE}"/>
    <cellStyle name="SAPBEXexcBad8 2 2 3 2 5" xfId="26436" xr:uid="{E0F28DCA-878F-42AE-93EF-85C67E129F52}"/>
    <cellStyle name="SAPBEXexcBad8 2 2 3 2 5 2" xfId="26437" xr:uid="{F911D774-021B-4F6B-85F2-B78F6B061744}"/>
    <cellStyle name="SAPBEXexcBad8 2 2 3 2 6" xfId="26438" xr:uid="{67929E33-2613-48D7-82D2-BF6A087C6907}"/>
    <cellStyle name="SAPBEXexcBad8 2 2 3 2 6 2" xfId="26439" xr:uid="{0F70E8D9-4B0E-4331-A13C-CF5910971C1A}"/>
    <cellStyle name="SAPBEXexcBad8 2 2 3 2 7" xfId="26440" xr:uid="{400CC39B-35D2-493F-A3D6-74CC9D5EDCCA}"/>
    <cellStyle name="SAPBEXexcBad8 2 2 3 2 7 2" xfId="26441" xr:uid="{2878E4C0-1049-46E1-A0F2-5CF50D30E0D8}"/>
    <cellStyle name="SAPBEXexcBad8 2 2 3 2 8" xfId="26442" xr:uid="{F4E7990A-962F-40A6-805F-6ACA39C179CA}"/>
    <cellStyle name="SAPBEXexcBad8 2 2 3 2 8 2" xfId="26443" xr:uid="{C8B96243-C1C5-4B3A-8269-89BD81E6CA99}"/>
    <cellStyle name="SAPBEXexcBad8 2 2 3 2 9" xfId="26444" xr:uid="{A97E6EA5-2281-45CD-830C-954064829B31}"/>
    <cellStyle name="SAPBEXexcBad8 2 2 3 2 9 2" xfId="26445" xr:uid="{6CB0EF53-5B10-40F7-A842-9D73ABE8F7AD}"/>
    <cellStyle name="SAPBEXexcBad8 2 2 3 3" xfId="26446" xr:uid="{CB746761-621D-44CB-97A7-0D81662547E1}"/>
    <cellStyle name="SAPBEXexcBad8 2 2 3 3 2" xfId="26447" xr:uid="{84B4C8D6-4A6A-42F0-8BC1-1D9EC8AA1B07}"/>
    <cellStyle name="SAPBEXexcBad8 2 2 3 4" xfId="26448" xr:uid="{66108669-1BD2-41E6-8B54-CF8AA1C2AF68}"/>
    <cellStyle name="SAPBEXexcBad8 2 2 3 4 2" xfId="26449" xr:uid="{10539D04-D4F0-4972-8279-EAE2B383B652}"/>
    <cellStyle name="SAPBEXexcBad8 2 2 3 5" xfId="26450" xr:uid="{AB5D9FBC-5C76-4763-A735-254BA67D4757}"/>
    <cellStyle name="SAPBEXexcBad8 2 2 4" xfId="26451" xr:uid="{DE228656-7F04-42EE-B072-93DC9A8EB076}"/>
    <cellStyle name="SAPBEXexcBad8 2 2 4 10" xfId="26452" xr:uid="{BE24CC83-4C6C-42C1-9803-17EEEDA0F04A}"/>
    <cellStyle name="SAPBEXexcBad8 2 2 4 2" xfId="26453" xr:uid="{03BF7838-F175-4BDC-96B7-3AEA0EEFCFF9}"/>
    <cellStyle name="SAPBEXexcBad8 2 2 4 2 2" xfId="26454" xr:uid="{1010480A-2262-427C-A019-3A3A2EA31234}"/>
    <cellStyle name="SAPBEXexcBad8 2 2 4 2 2 2" xfId="26455" xr:uid="{D633DEEF-DD7D-436B-9C60-6EA7F666DE9A}"/>
    <cellStyle name="SAPBEXexcBad8 2 2 4 2 3" xfId="26456" xr:uid="{F6657197-DDA5-4FD5-B005-4E2E4209E5C9}"/>
    <cellStyle name="SAPBEXexcBad8 2 2 4 2 3 2" xfId="26457" xr:uid="{D60079C2-B667-4D3A-8BC9-0CC9E73C2CE6}"/>
    <cellStyle name="SAPBEXexcBad8 2 2 4 2 4" xfId="26458" xr:uid="{71377438-54D6-4CDC-ADAB-E6AD30596E34}"/>
    <cellStyle name="SAPBEXexcBad8 2 2 4 2 4 2" xfId="26459" xr:uid="{DAEFDF7D-4A0C-4A08-9873-5F795FAE5F68}"/>
    <cellStyle name="SAPBEXexcBad8 2 2 4 2 5" xfId="26460" xr:uid="{D4C6D605-2868-4432-9FD3-C180465057BD}"/>
    <cellStyle name="SAPBEXexcBad8 2 2 4 2 5 2" xfId="26461" xr:uid="{7D94937F-1C13-4FAA-A9F6-A3F116E34C30}"/>
    <cellStyle name="SAPBEXexcBad8 2 2 4 2 6" xfId="26462" xr:uid="{6E0739ED-17E7-4F9D-BD06-AED227D74EEF}"/>
    <cellStyle name="SAPBEXexcBad8 2 2 4 2 6 2" xfId="26463" xr:uid="{AB5185E6-FAC9-4987-9FD4-6740E6804892}"/>
    <cellStyle name="SAPBEXexcBad8 2 2 4 2 7" xfId="26464" xr:uid="{0184E88B-4440-41EC-8302-F912AC59972C}"/>
    <cellStyle name="SAPBEXexcBad8 2 2 4 3" xfId="26465" xr:uid="{5D617B6C-A3BA-47D2-9976-8E31C239EA6F}"/>
    <cellStyle name="SAPBEXexcBad8 2 2 4 3 2" xfId="26466" xr:uid="{9D3514DB-B7E0-4C64-9A49-376B7DE82510}"/>
    <cellStyle name="SAPBEXexcBad8 2 2 4 3 2 2" xfId="26467" xr:uid="{92C5AA1F-9F1E-4EE3-9691-A199FB64FAB8}"/>
    <cellStyle name="SAPBEXexcBad8 2 2 4 3 3" xfId="26468" xr:uid="{ED56D518-3859-4FAA-9F47-0C912CC52C63}"/>
    <cellStyle name="SAPBEXexcBad8 2 2 4 3 3 2" xfId="26469" xr:uid="{6510D594-36B0-461F-B542-ADD4D060B483}"/>
    <cellStyle name="SAPBEXexcBad8 2 2 4 3 4" xfId="26470" xr:uid="{C2884C08-D90A-4815-8F07-B9B1B71E5F6F}"/>
    <cellStyle name="SAPBEXexcBad8 2 2 4 3 4 2" xfId="26471" xr:uid="{43886A70-AFA5-4EAC-BD00-042419CF9210}"/>
    <cellStyle name="SAPBEXexcBad8 2 2 4 3 5" xfId="26472" xr:uid="{D507CB4F-B2B7-4156-8EB3-DCD6B1AC2500}"/>
    <cellStyle name="SAPBEXexcBad8 2 2 4 3 5 2" xfId="26473" xr:uid="{5D1E0616-192D-477C-9B1D-46244290343C}"/>
    <cellStyle name="SAPBEXexcBad8 2 2 4 3 6" xfId="26474" xr:uid="{326F05EC-B104-40F9-95CB-A20791E50553}"/>
    <cellStyle name="SAPBEXexcBad8 2 2 4 3 6 2" xfId="26475" xr:uid="{08BCE2B9-C20B-440E-AAD0-5BD27E61F9D8}"/>
    <cellStyle name="SAPBEXexcBad8 2 2 4 3 7" xfId="26476" xr:uid="{F6E59A67-E04B-4E48-9967-A7B4025B5C64}"/>
    <cellStyle name="SAPBEXexcBad8 2 2 4 4" xfId="26477" xr:uid="{350C74DB-43E5-48B7-82C6-03CC2041042F}"/>
    <cellStyle name="SAPBEXexcBad8 2 2 4 4 2" xfId="26478" xr:uid="{0F076512-4F92-4408-A96A-21D0F15654D8}"/>
    <cellStyle name="SAPBEXexcBad8 2 2 4 5" xfId="26479" xr:uid="{454F3492-6565-40F8-8B1E-0AC951F86E60}"/>
    <cellStyle name="SAPBEXexcBad8 2 2 4 5 2" xfId="26480" xr:uid="{1ABDD422-1538-4152-A589-FB9EF55849CE}"/>
    <cellStyle name="SAPBEXexcBad8 2 2 4 6" xfId="26481" xr:uid="{50203C1C-A6C2-41BA-9C3B-6B5EB77B2582}"/>
    <cellStyle name="SAPBEXexcBad8 2 2 4 6 2" xfId="26482" xr:uid="{0867F711-08E8-4184-914E-389B99B9C15B}"/>
    <cellStyle name="SAPBEXexcBad8 2 2 4 7" xfId="26483" xr:uid="{84C340D7-E8C2-4E8E-8042-E002AD9500FA}"/>
    <cellStyle name="SAPBEXexcBad8 2 2 4 7 2" xfId="26484" xr:uid="{DA5E16A5-3838-4585-8D91-1DE785C2E746}"/>
    <cellStyle name="SAPBEXexcBad8 2 2 4 8" xfId="26485" xr:uid="{097FDAC6-FC74-45AB-949E-118A7E6C22F3}"/>
    <cellStyle name="SAPBEXexcBad8 2 2 4 8 2" xfId="26486" xr:uid="{8682BC13-0365-4274-A08C-9429DFAE6F18}"/>
    <cellStyle name="SAPBEXexcBad8 2 2 4 9" xfId="26487" xr:uid="{96879CA0-D69F-4A8A-A8C1-3546E0B4E272}"/>
    <cellStyle name="SAPBEXexcBad8 2 2 4 9 2" xfId="26488" xr:uid="{39376FF8-0495-4238-81D2-5E67823B67C8}"/>
    <cellStyle name="SAPBEXexcBad8 2 2 5" xfId="26489" xr:uid="{DC0262BF-4BE8-454E-9BD9-A5A52F42E985}"/>
    <cellStyle name="SAPBEXexcBad8 2 2 5 2" xfId="26490" xr:uid="{D6F378D5-CD1A-488C-BE7F-26E17AFE1D5D}"/>
    <cellStyle name="SAPBEXexcBad8 2 2 6" xfId="26491" xr:uid="{DAE36E84-78F7-497A-B0ED-84B4FDCD6F99}"/>
    <cellStyle name="SAPBEXexcBad8 2 2 6 2" xfId="26492" xr:uid="{2FE84020-E9DD-4A6A-8DCF-41948E058C58}"/>
    <cellStyle name="SAPBEXexcBad8 2 2 7" xfId="26493" xr:uid="{95B1206B-6FCB-472B-8CBF-E9CD80F84C7C}"/>
    <cellStyle name="SAPBEXexcBad8 2 2 8" xfId="26494" xr:uid="{8088F2DA-F7C4-4A29-97CD-9B9B53F28935}"/>
    <cellStyle name="SAPBEXexcBad8 2 3" xfId="26495" xr:uid="{51E0CA43-9DDD-4DE5-8149-4A05BB922268}"/>
    <cellStyle name="SAPBEXexcBad8 2 3 2" xfId="26496" xr:uid="{AC81A1DF-D60B-4BB3-94EE-13C9528470B1}"/>
    <cellStyle name="SAPBEXexcBad8 2 3 2 10" xfId="26497" xr:uid="{93FE5B9E-A170-4809-8EA9-4629E46AE4F6}"/>
    <cellStyle name="SAPBEXexcBad8 2 3 2 2" xfId="26498" xr:uid="{2AF588E0-004A-4220-83C3-C9885EFDBF50}"/>
    <cellStyle name="SAPBEXexcBad8 2 3 2 2 10" xfId="26499" xr:uid="{54696B28-0580-4D02-9871-A31BB162023C}"/>
    <cellStyle name="SAPBEXexcBad8 2 3 2 2 2" xfId="26500" xr:uid="{FA48F819-80A1-4E74-85C2-00E260F23187}"/>
    <cellStyle name="SAPBEXexcBad8 2 3 2 2 2 2" xfId="26501" xr:uid="{F12CB5D3-7BF1-42E5-9F97-8BC9B1124FF7}"/>
    <cellStyle name="SAPBEXexcBad8 2 3 2 2 2 2 2" xfId="26502" xr:uid="{CADD0DC8-64F3-400F-9143-64777CB8F19F}"/>
    <cellStyle name="SAPBEXexcBad8 2 3 2 2 2 3" xfId="26503" xr:uid="{79DA5A22-ED47-46A9-B4B1-72FF9690B312}"/>
    <cellStyle name="SAPBEXexcBad8 2 3 2 2 2 3 2" xfId="26504" xr:uid="{9AA2D536-AD68-4F9F-9CF0-00E9F8C943AC}"/>
    <cellStyle name="SAPBEXexcBad8 2 3 2 2 2 4" xfId="26505" xr:uid="{A187E54A-5CA2-4847-9C9D-0BDE2AB100A5}"/>
    <cellStyle name="SAPBEXexcBad8 2 3 2 2 2 4 2" xfId="26506" xr:uid="{AA2E467A-F56F-438D-8ED5-48E8ED8EFED5}"/>
    <cellStyle name="SAPBEXexcBad8 2 3 2 2 2 5" xfId="26507" xr:uid="{E1656D52-3660-481F-A363-213A2D3646E8}"/>
    <cellStyle name="SAPBEXexcBad8 2 3 2 2 2 5 2" xfId="26508" xr:uid="{468C4B34-6D64-41A0-A092-F0CD4EFEB4F4}"/>
    <cellStyle name="SAPBEXexcBad8 2 3 2 2 2 6" xfId="26509" xr:uid="{45CD9C8B-9D03-4382-8A1E-F178F837D18A}"/>
    <cellStyle name="SAPBEXexcBad8 2 3 2 2 2 6 2" xfId="26510" xr:uid="{37924755-27D6-4FDB-AE94-BB3DB4500B8E}"/>
    <cellStyle name="SAPBEXexcBad8 2 3 2 2 2 7" xfId="26511" xr:uid="{87948756-8CAB-453B-A715-E750CA107092}"/>
    <cellStyle name="SAPBEXexcBad8 2 3 2 2 2 7 2" xfId="26512" xr:uid="{C6CDB758-EE56-4059-B8A5-41D37B7C45AB}"/>
    <cellStyle name="SAPBEXexcBad8 2 3 2 2 2 8" xfId="26513" xr:uid="{4593F953-DF42-4285-86F7-236D034DCDC7}"/>
    <cellStyle name="SAPBEXexcBad8 2 3 2 2 3" xfId="26514" xr:uid="{EFF868DD-24AD-410B-BDB8-3581081DE808}"/>
    <cellStyle name="SAPBEXexcBad8 2 3 2 2 3 2" xfId="26515" xr:uid="{221C15F4-62F9-4E4D-95A5-92691C97F604}"/>
    <cellStyle name="SAPBEXexcBad8 2 3 2 2 4" xfId="26516" xr:uid="{C94354FF-EAC5-40B6-B3B4-D6CFF62DC2F5}"/>
    <cellStyle name="SAPBEXexcBad8 2 3 2 2 4 2" xfId="26517" xr:uid="{969257A5-8DD7-4CC6-B7CC-9F83AFA15A37}"/>
    <cellStyle name="SAPBEXexcBad8 2 3 2 2 5" xfId="26518" xr:uid="{E3B50AA6-B3B9-48C6-82DC-62D4D150EE9D}"/>
    <cellStyle name="SAPBEXexcBad8 2 3 2 2 5 2" xfId="26519" xr:uid="{83841855-C46D-4CC3-8317-83C935BC5407}"/>
    <cellStyle name="SAPBEXexcBad8 2 3 2 2 6" xfId="26520" xr:uid="{9C6A78B0-FFF3-4EC2-9D0B-E5293AE406B6}"/>
    <cellStyle name="SAPBEXexcBad8 2 3 2 2 6 2" xfId="26521" xr:uid="{76B60054-A51A-4002-81C9-599A0697B6BE}"/>
    <cellStyle name="SAPBEXexcBad8 2 3 2 2 7" xfId="26522" xr:uid="{BF754AEC-D295-4C2C-B357-E47B3E37E507}"/>
    <cellStyle name="SAPBEXexcBad8 2 3 2 2 7 2" xfId="26523" xr:uid="{4D3CB962-4B97-4444-ADCC-C4BF6F24E9DE}"/>
    <cellStyle name="SAPBEXexcBad8 2 3 2 2 8" xfId="26524" xr:uid="{D1442293-DB16-4A77-BBB4-631104201EC9}"/>
    <cellStyle name="SAPBEXexcBad8 2 3 2 2 8 2" xfId="26525" xr:uid="{584EFAFD-E846-40C0-8C5D-459DC6E6B60D}"/>
    <cellStyle name="SAPBEXexcBad8 2 3 2 2 9" xfId="26526" xr:uid="{C98027E2-1F5D-4D28-9F7D-6174CF1CB2DA}"/>
    <cellStyle name="SAPBEXexcBad8 2 3 2 3" xfId="26527" xr:uid="{261D173C-2871-4E27-BD6D-77441436BE6E}"/>
    <cellStyle name="SAPBEXexcBad8 2 3 2 3 2" xfId="26528" xr:uid="{E03155EE-3B0E-40EC-A525-3DE5B4E8D498}"/>
    <cellStyle name="SAPBEXexcBad8 2 3 2 3 2 2" xfId="26529" xr:uid="{31AC6BB8-A363-4ED7-B5E6-9BFF7EFE8C76}"/>
    <cellStyle name="SAPBEXexcBad8 2 3 2 3 3" xfId="26530" xr:uid="{011E9A1B-B683-46C5-A12C-40A1F856B6A8}"/>
    <cellStyle name="SAPBEXexcBad8 2 3 2 3 3 2" xfId="26531" xr:uid="{1764BB7C-FF09-4C87-8C15-F01582B1CB11}"/>
    <cellStyle name="SAPBEXexcBad8 2 3 2 3 4" xfId="26532" xr:uid="{0D01CA01-9290-461F-8D52-E0828302757F}"/>
    <cellStyle name="SAPBEXexcBad8 2 3 2 3 4 2" xfId="26533" xr:uid="{F30E6AC1-5EBE-4034-993B-F0AE51DC62B3}"/>
    <cellStyle name="SAPBEXexcBad8 2 3 2 3 5" xfId="26534" xr:uid="{C1CF984E-3D3B-41D4-BDBB-DF55F696FC8D}"/>
    <cellStyle name="SAPBEXexcBad8 2 3 2 3 5 2" xfId="26535" xr:uid="{FBE984CA-C0E7-4A69-918F-EE80C8289B18}"/>
    <cellStyle name="SAPBEXexcBad8 2 3 2 3 6" xfId="26536" xr:uid="{FFCC2600-8854-4618-94B9-7FD561A7573E}"/>
    <cellStyle name="SAPBEXexcBad8 2 3 2 3 6 2" xfId="26537" xr:uid="{BBCDD853-2931-431B-92E4-628AA7773BA6}"/>
    <cellStyle name="SAPBEXexcBad8 2 3 2 3 7" xfId="26538" xr:uid="{E41FA3CC-643B-414B-BC40-8A0CA2EB3170}"/>
    <cellStyle name="SAPBEXexcBad8 2 3 2 3 7 2" xfId="26539" xr:uid="{50E947AA-DC6F-4995-AC1A-D53EF18BDA9F}"/>
    <cellStyle name="SAPBEXexcBad8 2 3 2 3 8" xfId="26540" xr:uid="{8159A66F-4FD7-4BDB-9BD6-06A582F55FF6}"/>
    <cellStyle name="SAPBEXexcBad8 2 3 2 3 9" xfId="26541" xr:uid="{C2A3C167-1D71-48E8-856A-D7F5A0219B43}"/>
    <cellStyle name="SAPBEXexcBad8 2 3 2 4" xfId="26542" xr:uid="{FD7D71CC-E302-4F1C-B88F-0344C29B50FB}"/>
    <cellStyle name="SAPBEXexcBad8 2 3 2 4 2" xfId="26543" xr:uid="{B351C480-94C4-48D4-8C4A-A3E271D0A680}"/>
    <cellStyle name="SAPBEXexcBad8 2 3 2 5" xfId="26544" xr:uid="{E5CA6AF2-6C88-4746-AD9E-570AB0802407}"/>
    <cellStyle name="SAPBEXexcBad8 2 3 2 5 2" xfId="26545" xr:uid="{A65EB51A-4418-49FE-9348-4FD358CAE53E}"/>
    <cellStyle name="SAPBEXexcBad8 2 3 2 6" xfId="26546" xr:uid="{7D1FCF10-88A4-4BD7-8600-F987B1EB55C3}"/>
    <cellStyle name="SAPBEXexcBad8 2 3 2 6 2" xfId="26547" xr:uid="{E2B0420D-2DF5-4754-B29A-DA8F590070D5}"/>
    <cellStyle name="SAPBEXexcBad8 2 3 2 7" xfId="26548" xr:uid="{183ED2F4-FD59-49D9-A2C2-100A495DE214}"/>
    <cellStyle name="SAPBEXexcBad8 2 3 2 7 2" xfId="26549" xr:uid="{E392EF2A-933E-4027-8FCA-E0070718A8F6}"/>
    <cellStyle name="SAPBEXexcBad8 2 3 2 8" xfId="26550" xr:uid="{05FAF8F0-1ED5-4EE5-B974-D230ABE0A765}"/>
    <cellStyle name="SAPBEXexcBad8 2 3 2 8 2" xfId="26551" xr:uid="{05316784-FE70-49B2-BD7B-467C7FFCFDC9}"/>
    <cellStyle name="SAPBEXexcBad8 2 3 2 9" xfId="26552" xr:uid="{026E6201-6E34-419A-A31F-DF7DDAADFB7A}"/>
    <cellStyle name="SAPBEXexcBad8 2 3 3" xfId="26553" xr:uid="{40466FEF-261C-41C8-9D2F-102702CB95D1}"/>
    <cellStyle name="SAPBEXexcBad8 2 3 3 2" xfId="26554" xr:uid="{CE24658D-C509-4EBD-8719-B9925E3688C3}"/>
    <cellStyle name="SAPBEXexcBad8 2 3 3 2 10" xfId="26555" xr:uid="{141FE863-79CD-4027-82AE-74E133F7CB21}"/>
    <cellStyle name="SAPBEXexcBad8 2 3 3 2 2" xfId="26556" xr:uid="{5AFCF0DB-8EB4-44EF-A464-99567A4A434B}"/>
    <cellStyle name="SAPBEXexcBad8 2 3 3 2 2 2" xfId="26557" xr:uid="{5F1FB572-3DAD-409A-9092-49438B802000}"/>
    <cellStyle name="SAPBEXexcBad8 2 3 3 2 2 2 2" xfId="26558" xr:uid="{D035997E-8E0C-43B6-B105-8A9B28B3507E}"/>
    <cellStyle name="SAPBEXexcBad8 2 3 3 2 2 3" xfId="26559" xr:uid="{7737991D-0238-4150-A29C-565BBF3128F9}"/>
    <cellStyle name="SAPBEXexcBad8 2 3 3 2 2 3 2" xfId="26560" xr:uid="{AC965A4F-EB56-4D6B-B003-952F095AA95F}"/>
    <cellStyle name="SAPBEXexcBad8 2 3 3 2 2 4" xfId="26561" xr:uid="{98BBC88D-DBCB-41B2-AE7D-D0D71A3A8420}"/>
    <cellStyle name="SAPBEXexcBad8 2 3 3 2 2 4 2" xfId="26562" xr:uid="{68F3C910-F058-4410-B653-BA2F17A1FA0D}"/>
    <cellStyle name="SAPBEXexcBad8 2 3 3 2 2 5" xfId="26563" xr:uid="{84BDDCD6-F194-47CA-BFC1-F960B2EE3228}"/>
    <cellStyle name="SAPBEXexcBad8 2 3 3 2 2 5 2" xfId="26564" xr:uid="{1E3AA108-277E-4A17-B1C1-60D59AB317B0}"/>
    <cellStyle name="SAPBEXexcBad8 2 3 3 2 2 6" xfId="26565" xr:uid="{1C22BE5D-BB80-4402-A119-E2ABE4D7D9E4}"/>
    <cellStyle name="SAPBEXexcBad8 2 3 3 2 2 6 2" xfId="26566" xr:uid="{BECFA12C-3D99-4A66-81BA-79E238E1AC47}"/>
    <cellStyle name="SAPBEXexcBad8 2 3 3 2 2 7" xfId="26567" xr:uid="{33CC203D-D5F8-45F1-BD3D-E28A51316441}"/>
    <cellStyle name="SAPBEXexcBad8 2 3 3 2 3" xfId="26568" xr:uid="{21D745E4-8DF9-4532-92B4-894AD5A0909E}"/>
    <cellStyle name="SAPBEXexcBad8 2 3 3 2 3 2" xfId="26569" xr:uid="{FE97B06C-D49B-46DA-8168-5E1639413492}"/>
    <cellStyle name="SAPBEXexcBad8 2 3 3 2 3 2 2" xfId="26570" xr:uid="{682481E8-7F28-429F-B5B4-219DB962F9D1}"/>
    <cellStyle name="SAPBEXexcBad8 2 3 3 2 3 3" xfId="26571" xr:uid="{CF4E6D9D-184F-45C1-ABB9-E39A969F8AAA}"/>
    <cellStyle name="SAPBEXexcBad8 2 3 3 2 3 3 2" xfId="26572" xr:uid="{1E095F19-26BD-49A1-9E0F-0B094D047D6A}"/>
    <cellStyle name="SAPBEXexcBad8 2 3 3 2 3 4" xfId="26573" xr:uid="{8E020626-6B7C-409E-BCC8-827645F05C4B}"/>
    <cellStyle name="SAPBEXexcBad8 2 3 3 2 3 4 2" xfId="26574" xr:uid="{100E35AD-96F7-443F-AC27-09CFAA1F77CC}"/>
    <cellStyle name="SAPBEXexcBad8 2 3 3 2 3 5" xfId="26575" xr:uid="{CA9318E4-E1F7-46F3-A24D-6DF79E7A443F}"/>
    <cellStyle name="SAPBEXexcBad8 2 3 3 2 3 5 2" xfId="26576" xr:uid="{9953B4B4-5E3A-42AC-A6E1-80761A082A63}"/>
    <cellStyle name="SAPBEXexcBad8 2 3 3 2 3 6" xfId="26577" xr:uid="{D7172D7B-32C3-4C0A-8973-F046C5776ED3}"/>
    <cellStyle name="SAPBEXexcBad8 2 3 3 2 3 6 2" xfId="26578" xr:uid="{C9FBC8A1-5728-4B54-B738-F1949EA57D55}"/>
    <cellStyle name="SAPBEXexcBad8 2 3 3 2 3 7" xfId="26579" xr:uid="{961141B0-E602-4A87-836F-B2BD5D49AAE7}"/>
    <cellStyle name="SAPBEXexcBad8 2 3 3 2 4" xfId="26580" xr:uid="{FF7EEFB6-55AE-47AC-9309-B1A57A74AA10}"/>
    <cellStyle name="SAPBEXexcBad8 2 3 3 2 4 2" xfId="26581" xr:uid="{D627856E-B8AF-45F5-8046-04F594FA3A03}"/>
    <cellStyle name="SAPBEXexcBad8 2 3 3 2 5" xfId="26582" xr:uid="{D26C5C96-5B3C-446E-AF50-C8B57F76D757}"/>
    <cellStyle name="SAPBEXexcBad8 2 3 3 2 5 2" xfId="26583" xr:uid="{E3B16538-3925-40CE-908A-32B6AD9699F6}"/>
    <cellStyle name="SAPBEXexcBad8 2 3 3 2 6" xfId="26584" xr:uid="{5669AA4E-AEEC-4208-95C5-1B75F597B92A}"/>
    <cellStyle name="SAPBEXexcBad8 2 3 3 2 6 2" xfId="26585" xr:uid="{1B08B69B-11BC-4321-A770-4AA93F4B915E}"/>
    <cellStyle name="SAPBEXexcBad8 2 3 3 2 7" xfId="26586" xr:uid="{8914F432-6B51-4A9A-90FB-9541474CE17D}"/>
    <cellStyle name="SAPBEXexcBad8 2 3 3 2 7 2" xfId="26587" xr:uid="{E802448B-F5AF-493A-97AD-BBC69891ED7E}"/>
    <cellStyle name="SAPBEXexcBad8 2 3 3 2 8" xfId="26588" xr:uid="{A61AC5F1-C925-4D47-93C0-8BB05AB9C26E}"/>
    <cellStyle name="SAPBEXexcBad8 2 3 3 2 8 2" xfId="26589" xr:uid="{402DF3BE-24E0-4272-B330-2DE68235CB3C}"/>
    <cellStyle name="SAPBEXexcBad8 2 3 3 2 9" xfId="26590" xr:uid="{67DDBE7F-A1A5-4A67-9518-BC222232EA59}"/>
    <cellStyle name="SAPBEXexcBad8 2 3 3 2 9 2" xfId="26591" xr:uid="{4265AB8F-3816-4F86-9644-255D2D53F187}"/>
    <cellStyle name="SAPBEXexcBad8 2 3 3 3" xfId="26592" xr:uid="{35F1894F-D525-4750-B36B-C46CE9E517B7}"/>
    <cellStyle name="SAPBEXexcBad8 2 3 3 3 2" xfId="26593" xr:uid="{654335FD-E9CC-49A2-B5F2-F64E9DB0C2BF}"/>
    <cellStyle name="SAPBEXexcBad8 2 3 3 4" xfId="26594" xr:uid="{B1343982-F7C5-4B6B-BF7D-B147B7591CB5}"/>
    <cellStyle name="SAPBEXexcBad8 2 3 3 4 2" xfId="26595" xr:uid="{F43334E3-FAC0-4806-B342-F93B0F71B520}"/>
    <cellStyle name="SAPBEXexcBad8 2 3 3 5" xfId="26596" xr:uid="{806348A7-A78B-4742-A671-2FD8DF3915BC}"/>
    <cellStyle name="SAPBEXexcBad8 2 3 4" xfId="26597" xr:uid="{869F49C6-A96D-43A1-AD3E-827E34D87CCF}"/>
    <cellStyle name="SAPBEXexcBad8 2 3 4 10" xfId="26598" xr:uid="{8DCF9652-C34D-4028-A5E1-4C591E65E48C}"/>
    <cellStyle name="SAPBEXexcBad8 2 3 4 2" xfId="26599" xr:uid="{6179A04C-2071-45AE-8103-28C9077A6AC8}"/>
    <cellStyle name="SAPBEXexcBad8 2 3 4 2 2" xfId="26600" xr:uid="{4A76C877-1E51-4C0E-B19A-F9ACBEC514AD}"/>
    <cellStyle name="SAPBEXexcBad8 2 3 4 2 2 2" xfId="26601" xr:uid="{1165BB48-8109-41C4-B410-E5864967E9B0}"/>
    <cellStyle name="SAPBEXexcBad8 2 3 4 2 3" xfId="26602" xr:uid="{1109D51C-27AF-448F-8C05-BC76ACF8F227}"/>
    <cellStyle name="SAPBEXexcBad8 2 3 4 2 3 2" xfId="26603" xr:uid="{2A13A1DF-407D-4B7C-9033-CB8D90AB24A4}"/>
    <cellStyle name="SAPBEXexcBad8 2 3 4 2 4" xfId="26604" xr:uid="{93619374-1FCD-426D-AF7D-E3172E839DD0}"/>
    <cellStyle name="SAPBEXexcBad8 2 3 4 2 4 2" xfId="26605" xr:uid="{C1F20AB4-EFC0-4752-8678-786CCBB70B9A}"/>
    <cellStyle name="SAPBEXexcBad8 2 3 4 2 5" xfId="26606" xr:uid="{FF7CEDAC-5034-4130-A140-0EB8A9E0B645}"/>
    <cellStyle name="SAPBEXexcBad8 2 3 4 2 5 2" xfId="26607" xr:uid="{73C952F3-218F-4777-8368-47BB2AE474B8}"/>
    <cellStyle name="SAPBEXexcBad8 2 3 4 2 6" xfId="26608" xr:uid="{E185BED7-09F0-4721-9648-6F44455575CD}"/>
    <cellStyle name="SAPBEXexcBad8 2 3 4 2 6 2" xfId="26609" xr:uid="{6E18800A-60B6-4221-99F5-88C299F9BF09}"/>
    <cellStyle name="SAPBEXexcBad8 2 3 4 2 7" xfId="26610" xr:uid="{FC167929-E690-44DB-98CA-66D6A931A497}"/>
    <cellStyle name="SAPBEXexcBad8 2 3 4 3" xfId="26611" xr:uid="{FF1D58B5-AF90-4D79-A73F-A50354A5ABE2}"/>
    <cellStyle name="SAPBEXexcBad8 2 3 4 3 2" xfId="26612" xr:uid="{5B4CCA2D-511D-4193-898E-62AC00F42257}"/>
    <cellStyle name="SAPBEXexcBad8 2 3 4 3 2 2" xfId="26613" xr:uid="{9A51AA9B-CD0A-4F1C-AE1C-4F8A04CD1D47}"/>
    <cellStyle name="SAPBEXexcBad8 2 3 4 3 3" xfId="26614" xr:uid="{3B9014A5-95C6-41DC-B9D5-829C9907D161}"/>
    <cellStyle name="SAPBEXexcBad8 2 3 4 3 3 2" xfId="26615" xr:uid="{F8659AB4-B104-4851-8DA8-697E0E1D5549}"/>
    <cellStyle name="SAPBEXexcBad8 2 3 4 3 4" xfId="26616" xr:uid="{661E312F-0AF2-4A6A-A973-996E1E990E55}"/>
    <cellStyle name="SAPBEXexcBad8 2 3 4 3 4 2" xfId="26617" xr:uid="{71FE3A64-1DF7-40A3-B88B-34AD38A294E9}"/>
    <cellStyle name="SAPBEXexcBad8 2 3 4 3 5" xfId="26618" xr:uid="{AC33722F-40D4-4758-B385-A3606B1B780C}"/>
    <cellStyle name="SAPBEXexcBad8 2 3 4 3 5 2" xfId="26619" xr:uid="{ED1E4D6B-EEC3-4B58-B176-28D78A5BD63E}"/>
    <cellStyle name="SAPBEXexcBad8 2 3 4 3 6" xfId="26620" xr:uid="{9E23F04B-56EA-41EF-B556-518F2CE3B9CE}"/>
    <cellStyle name="SAPBEXexcBad8 2 3 4 3 6 2" xfId="26621" xr:uid="{903E26CB-8730-4B06-B732-055618432496}"/>
    <cellStyle name="SAPBEXexcBad8 2 3 4 3 7" xfId="26622" xr:uid="{3D79E932-6C32-491D-ACEB-EB3F9013CCAF}"/>
    <cellStyle name="SAPBEXexcBad8 2 3 4 4" xfId="26623" xr:uid="{AC4E9D33-6761-45FC-A68F-5B6DA985AC7A}"/>
    <cellStyle name="SAPBEXexcBad8 2 3 4 4 2" xfId="26624" xr:uid="{532D5364-CE8B-4140-A112-AEDE57A2563D}"/>
    <cellStyle name="SAPBEXexcBad8 2 3 4 5" xfId="26625" xr:uid="{E35252A4-1FFB-4B15-BB6D-EFF040D7A433}"/>
    <cellStyle name="SAPBEXexcBad8 2 3 4 5 2" xfId="26626" xr:uid="{3E2FBCF7-A37D-4B87-A73B-56DA6F01F515}"/>
    <cellStyle name="SAPBEXexcBad8 2 3 4 6" xfId="26627" xr:uid="{F2651BEE-917A-42FA-B9B1-17B3614AA733}"/>
    <cellStyle name="SAPBEXexcBad8 2 3 4 6 2" xfId="26628" xr:uid="{16FFB1A2-F6D8-4A28-B848-DA64528E1365}"/>
    <cellStyle name="SAPBEXexcBad8 2 3 4 7" xfId="26629" xr:uid="{60BD30E1-DCD6-48FA-A7BC-8527B86E5550}"/>
    <cellStyle name="SAPBEXexcBad8 2 3 4 7 2" xfId="26630" xr:uid="{B6EE7F98-04B4-4762-8231-AEEB8E18EE87}"/>
    <cellStyle name="SAPBEXexcBad8 2 3 4 8" xfId="26631" xr:uid="{EDD35654-EDDE-467A-84C5-D927B330E92C}"/>
    <cellStyle name="SAPBEXexcBad8 2 3 4 8 2" xfId="26632" xr:uid="{0D129463-7FF0-4BDE-AF69-9C6A29277B56}"/>
    <cellStyle name="SAPBEXexcBad8 2 3 4 9" xfId="26633" xr:uid="{44248C94-DBB3-4933-BA50-308B915E5D35}"/>
    <cellStyle name="SAPBEXexcBad8 2 3 4 9 2" xfId="26634" xr:uid="{6ABCBFCC-9577-4C14-9E39-17DE8509A640}"/>
    <cellStyle name="SAPBEXexcBad8 2 3 5" xfId="26635" xr:uid="{3338FDD5-9C59-4701-A18E-4FD754E0282F}"/>
    <cellStyle name="SAPBEXexcBad8 2 3 5 2" xfId="26636" xr:uid="{82B41E56-1AF7-4C3A-B905-79E493F2F753}"/>
    <cellStyle name="SAPBEXexcBad8 2 3 6" xfId="26637" xr:uid="{8BA84078-AA3D-4D58-93C5-D0D17C2429C7}"/>
    <cellStyle name="SAPBEXexcBad8 2 3 6 2" xfId="26638" xr:uid="{226B454B-D2A5-4C80-91C0-015A391403AA}"/>
    <cellStyle name="SAPBEXexcBad8 2 3 7" xfId="26639" xr:uid="{89A55D4A-B445-4DD0-9465-5339DFEEA308}"/>
    <cellStyle name="SAPBEXexcBad8 2 3 8" xfId="26640" xr:uid="{3FF94C2C-D098-4ED4-A30F-94E7D4EBA5C4}"/>
    <cellStyle name="SAPBEXexcBad8 2 4" xfId="26641" xr:uid="{E4C6CDF5-9321-4C12-8178-CBC345478B03}"/>
    <cellStyle name="SAPBEXexcBad8 2 4 10" xfId="26642" xr:uid="{1552BD63-A545-4B85-80D4-0B28AAFB9C6B}"/>
    <cellStyle name="SAPBEXexcBad8 2 4 2" xfId="26643" xr:uid="{096EA043-C8C7-4D37-A1E2-B50D29998534}"/>
    <cellStyle name="SAPBEXexcBad8 2 4 2 10" xfId="26644" xr:uid="{03AB4F6F-07E7-46F5-A602-806C96101105}"/>
    <cellStyle name="SAPBEXexcBad8 2 4 2 2" xfId="26645" xr:uid="{FC5C308B-3E2C-4091-9231-06B93FA692F7}"/>
    <cellStyle name="SAPBEXexcBad8 2 4 2 2 2" xfId="26646" xr:uid="{3828BD56-47C0-4BBE-B091-229DE1974D9E}"/>
    <cellStyle name="SAPBEXexcBad8 2 4 2 2 2 2" xfId="26647" xr:uid="{95C90AF6-76BF-47F9-85AF-1477200EF208}"/>
    <cellStyle name="SAPBEXexcBad8 2 4 2 2 3" xfId="26648" xr:uid="{6649A095-8486-458D-AC7B-EC8AA328CD97}"/>
    <cellStyle name="SAPBEXexcBad8 2 4 2 2 3 2" xfId="26649" xr:uid="{AD9815B1-DA03-41C9-A6D7-39E0CFDECA94}"/>
    <cellStyle name="SAPBEXexcBad8 2 4 2 2 4" xfId="26650" xr:uid="{C4D5B921-E975-4899-9A25-2685350A84C4}"/>
    <cellStyle name="SAPBEXexcBad8 2 4 2 2 4 2" xfId="26651" xr:uid="{E8B56A9E-81BE-4EB5-8644-97E3A3A0C09E}"/>
    <cellStyle name="SAPBEXexcBad8 2 4 2 2 5" xfId="26652" xr:uid="{0A08CF67-55E3-460C-AB13-9DB09E96ABF5}"/>
    <cellStyle name="SAPBEXexcBad8 2 4 2 2 5 2" xfId="26653" xr:uid="{BC1E34CA-AF73-4945-8391-BC347EEF518E}"/>
    <cellStyle name="SAPBEXexcBad8 2 4 2 2 6" xfId="26654" xr:uid="{96706799-6F3D-45A5-8121-4C8B0CCCEC42}"/>
    <cellStyle name="SAPBEXexcBad8 2 4 2 2 6 2" xfId="26655" xr:uid="{3B466932-D7C8-41DB-BCED-F95C1FE2F9C6}"/>
    <cellStyle name="SAPBEXexcBad8 2 4 2 2 7" xfId="26656" xr:uid="{CE59DC46-C627-45F2-B964-057E561A4D57}"/>
    <cellStyle name="SAPBEXexcBad8 2 4 2 2 7 2" xfId="26657" xr:uid="{01364802-2E55-4792-96C6-F071CC4ED932}"/>
    <cellStyle name="SAPBEXexcBad8 2 4 2 2 8" xfId="26658" xr:uid="{CF7CF44F-680E-457D-8303-68D4D444C10E}"/>
    <cellStyle name="SAPBEXexcBad8 2 4 2 3" xfId="26659" xr:uid="{E288F11B-45CC-4654-8D51-782B67181AAA}"/>
    <cellStyle name="SAPBEXexcBad8 2 4 2 3 2" xfId="26660" xr:uid="{632392A0-5DF0-4A23-B7C7-3DB7082F379C}"/>
    <cellStyle name="SAPBEXexcBad8 2 4 2 4" xfId="26661" xr:uid="{2DCA6D49-837C-46F9-839A-FA5FEFB96E77}"/>
    <cellStyle name="SAPBEXexcBad8 2 4 2 4 2" xfId="26662" xr:uid="{C3150DAF-696C-43A3-A5AB-9B46FDA875E0}"/>
    <cellStyle name="SAPBEXexcBad8 2 4 2 5" xfId="26663" xr:uid="{573E372F-6ECE-4EB7-9E5A-AC2345050ABF}"/>
    <cellStyle name="SAPBEXexcBad8 2 4 2 5 2" xfId="26664" xr:uid="{8516114B-9BFA-4D88-A7F1-15A46A1A10C3}"/>
    <cellStyle name="SAPBEXexcBad8 2 4 2 6" xfId="26665" xr:uid="{852A035B-5B08-4D04-88A2-65A6C693735A}"/>
    <cellStyle name="SAPBEXexcBad8 2 4 2 6 2" xfId="26666" xr:uid="{07D999F5-DCCE-41EB-89BD-90402ADD6D15}"/>
    <cellStyle name="SAPBEXexcBad8 2 4 2 7" xfId="26667" xr:uid="{93E12D89-7E14-411B-B939-C66011F72077}"/>
    <cellStyle name="SAPBEXexcBad8 2 4 2 7 2" xfId="26668" xr:uid="{371753F0-0E86-4CEE-B65B-03C17DBC5AA9}"/>
    <cellStyle name="SAPBEXexcBad8 2 4 2 8" xfId="26669" xr:uid="{764B20FC-1816-4327-BD8E-3FB8C3397FEF}"/>
    <cellStyle name="SAPBEXexcBad8 2 4 2 8 2" xfId="26670" xr:uid="{D7762E2E-295E-4EEB-B862-F84F5263BA0B}"/>
    <cellStyle name="SAPBEXexcBad8 2 4 2 9" xfId="26671" xr:uid="{D566BD2F-C4E2-4D88-9EBF-740942381CA4}"/>
    <cellStyle name="SAPBEXexcBad8 2 4 3" xfId="26672" xr:uid="{55EBEA0B-89E8-4DF9-BBE5-447402931A4B}"/>
    <cellStyle name="SAPBEXexcBad8 2 4 3 2" xfId="26673" xr:uid="{25C4B69E-F74B-49FF-9ABA-0A0971905674}"/>
    <cellStyle name="SAPBEXexcBad8 2 4 3 2 2" xfId="26674" xr:uid="{FF7CAFED-07EE-4623-9C5F-F7E4CC373F65}"/>
    <cellStyle name="SAPBEXexcBad8 2 4 3 3" xfId="26675" xr:uid="{A1F16328-EA63-4F94-B6E7-FA77D17945ED}"/>
    <cellStyle name="SAPBEXexcBad8 2 4 3 3 2" xfId="26676" xr:uid="{88A0AF7D-3FD6-4B3E-B553-A0C905CEF03B}"/>
    <cellStyle name="SAPBEXexcBad8 2 4 3 4" xfId="26677" xr:uid="{545734CB-C3E0-4A49-B55A-0FEBBD9343DC}"/>
    <cellStyle name="SAPBEXexcBad8 2 4 3 4 2" xfId="26678" xr:uid="{2656AE6F-D9E3-416A-8FB7-BB4DC9F62B64}"/>
    <cellStyle name="SAPBEXexcBad8 2 4 3 5" xfId="26679" xr:uid="{DB861974-88FD-486A-A2FD-F992BE20943A}"/>
    <cellStyle name="SAPBEXexcBad8 2 4 3 5 2" xfId="26680" xr:uid="{7F724536-E00B-4686-A751-C62B2CADA8F8}"/>
    <cellStyle name="SAPBEXexcBad8 2 4 3 6" xfId="26681" xr:uid="{1B1AC441-54C4-4BFA-82FB-AD54014E0DC1}"/>
    <cellStyle name="SAPBEXexcBad8 2 4 3 6 2" xfId="26682" xr:uid="{FBE65593-4C10-46A9-9435-1F5F94AC3704}"/>
    <cellStyle name="SAPBEXexcBad8 2 4 3 7" xfId="26683" xr:uid="{55348029-6BDE-456E-B164-B5A4CF21AF3C}"/>
    <cellStyle name="SAPBEXexcBad8 2 4 3 7 2" xfId="26684" xr:uid="{7B8DADEB-1E99-4DFD-AEE8-A4CE34F6BFF0}"/>
    <cellStyle name="SAPBEXexcBad8 2 4 3 8" xfId="26685" xr:uid="{E6B1BE40-D059-49E7-95F4-27D2954F49CE}"/>
    <cellStyle name="SAPBEXexcBad8 2 4 3 9" xfId="26686" xr:uid="{F6619141-39CD-45A0-825D-4E0DEFDBF414}"/>
    <cellStyle name="SAPBEXexcBad8 2 4 4" xfId="26687" xr:uid="{CF09D6C3-374C-4D66-AE0C-8439EA600AA0}"/>
    <cellStyle name="SAPBEXexcBad8 2 4 4 2" xfId="26688" xr:uid="{6A56F79A-F4EE-4CAC-9442-7D9E2E82A8D3}"/>
    <cellStyle name="SAPBEXexcBad8 2 4 5" xfId="26689" xr:uid="{78485204-8578-4840-9C50-57C0DE8F9AAE}"/>
    <cellStyle name="SAPBEXexcBad8 2 4 5 2" xfId="26690" xr:uid="{8F6BD8DA-97C2-4FCB-9507-6C57565BD7D6}"/>
    <cellStyle name="SAPBEXexcBad8 2 4 6" xfId="26691" xr:uid="{362944DC-AE05-4C7B-89F4-C92F8FD970EC}"/>
    <cellStyle name="SAPBEXexcBad8 2 4 6 2" xfId="26692" xr:uid="{BB2C251E-4048-4B51-BA67-989E6D45EB0A}"/>
    <cellStyle name="SAPBEXexcBad8 2 4 7" xfId="26693" xr:uid="{6DC41E20-1522-4890-BE5C-50A08B1E8514}"/>
    <cellStyle name="SAPBEXexcBad8 2 4 7 2" xfId="26694" xr:uid="{6A735848-473D-40EA-A982-00D85EA2EA66}"/>
    <cellStyle name="SAPBEXexcBad8 2 4 8" xfId="26695" xr:uid="{07B37452-D58D-4D62-A8FB-B0116174A1C2}"/>
    <cellStyle name="SAPBEXexcBad8 2 4 8 2" xfId="26696" xr:uid="{41263328-EA8E-4EF3-99FA-58711517B7AC}"/>
    <cellStyle name="SAPBEXexcBad8 2 4 9" xfId="26697" xr:uid="{4E976653-6C51-4697-ACE2-683C66E92CE9}"/>
    <cellStyle name="SAPBEXexcBad8 2 5" xfId="26698" xr:uid="{D51A5899-2279-40BF-B83E-6413FE11C867}"/>
    <cellStyle name="SAPBEXexcBad8 2 6" xfId="26699" xr:uid="{97F24192-5DE6-4BA3-8356-407B60DE1D31}"/>
    <cellStyle name="SAPBEXexcBad8 3" xfId="26700" xr:uid="{5ADD85E8-FB06-4447-842E-2E8CB2C1DAFC}"/>
    <cellStyle name="SAPBEXexcBad8 3 2" xfId="26701" xr:uid="{4E38C1F6-B132-4F66-A17B-36AB8157E8ED}"/>
    <cellStyle name="SAPBEXexcBad8 3 2 2" xfId="26702" xr:uid="{DF902FE5-E247-45ED-AEF0-CD091F160CF0}"/>
    <cellStyle name="SAPBEXexcBad8 3 2 2 10" xfId="26703" xr:uid="{3AB51831-D2B7-4824-9703-0F98045DCD6F}"/>
    <cellStyle name="SAPBEXexcBad8 3 2 2 2" xfId="26704" xr:uid="{7F6D51E3-7AAD-4A4E-9C88-BA17F4EA20DB}"/>
    <cellStyle name="SAPBEXexcBad8 3 2 2 2 10" xfId="26705" xr:uid="{7B959F4E-9591-44C0-8C84-D889061F9EE9}"/>
    <cellStyle name="SAPBEXexcBad8 3 2 2 2 2" xfId="26706" xr:uid="{A4453989-3CCD-4229-B76F-9F59699F5CD4}"/>
    <cellStyle name="SAPBEXexcBad8 3 2 2 2 2 2" xfId="26707" xr:uid="{62A3B6CF-0742-4FAF-89C5-33C9C708748B}"/>
    <cellStyle name="SAPBEXexcBad8 3 2 2 2 2 2 2" xfId="26708" xr:uid="{574C6085-3241-41F1-8842-3343D40CD707}"/>
    <cellStyle name="SAPBEXexcBad8 3 2 2 2 2 3" xfId="26709" xr:uid="{2AC0B297-5B93-41A9-92D4-70DABE3D89B2}"/>
    <cellStyle name="SAPBEXexcBad8 3 2 2 2 2 3 2" xfId="26710" xr:uid="{52CEAE96-9AEE-4DFE-8CA3-636CCD5F5943}"/>
    <cellStyle name="SAPBEXexcBad8 3 2 2 2 2 4" xfId="26711" xr:uid="{8C7077BE-BE88-450B-AB33-E3BDCBA64374}"/>
    <cellStyle name="SAPBEXexcBad8 3 2 2 2 2 4 2" xfId="26712" xr:uid="{047457E1-AA85-466D-801C-C2BB8F7040E2}"/>
    <cellStyle name="SAPBEXexcBad8 3 2 2 2 2 5" xfId="26713" xr:uid="{46727976-BC3B-44D9-8C59-D09024059100}"/>
    <cellStyle name="SAPBEXexcBad8 3 2 2 2 2 5 2" xfId="26714" xr:uid="{333513E7-22FC-45A6-9A4B-A21D75B43CCB}"/>
    <cellStyle name="SAPBEXexcBad8 3 2 2 2 2 6" xfId="26715" xr:uid="{0BD2C40B-8081-48E1-9BFE-06BE30ED2A71}"/>
    <cellStyle name="SAPBEXexcBad8 3 2 2 2 2 6 2" xfId="26716" xr:uid="{B81FD106-118D-4219-94D2-5011A99D3CC5}"/>
    <cellStyle name="SAPBEXexcBad8 3 2 2 2 2 7" xfId="26717" xr:uid="{DC8E461F-900E-4438-BAFA-B2A2D8C77F79}"/>
    <cellStyle name="SAPBEXexcBad8 3 2 2 2 2 7 2" xfId="26718" xr:uid="{0FA06DC1-2572-4CF5-B0AE-9EE8AF2E3C05}"/>
    <cellStyle name="SAPBEXexcBad8 3 2 2 2 2 8" xfId="26719" xr:uid="{80C56FEF-1AAE-432C-B376-76DC905AAB19}"/>
    <cellStyle name="SAPBEXexcBad8 3 2 2 2 3" xfId="26720" xr:uid="{F2ECC961-197C-4045-9B32-E1C5AC4CF512}"/>
    <cellStyle name="SAPBEXexcBad8 3 2 2 2 3 2" xfId="26721" xr:uid="{8FF7D473-2D5B-492A-A51D-7A1AFDC1B360}"/>
    <cellStyle name="SAPBEXexcBad8 3 2 2 2 4" xfId="26722" xr:uid="{A519E788-4DDC-4E1C-9029-33FD72272877}"/>
    <cellStyle name="SAPBEXexcBad8 3 2 2 2 4 2" xfId="26723" xr:uid="{77FBAAA2-C624-4514-976E-5BCB94CB9E36}"/>
    <cellStyle name="SAPBEXexcBad8 3 2 2 2 5" xfId="26724" xr:uid="{92FFDC3C-912F-48ED-B4F2-75515D2F27B6}"/>
    <cellStyle name="SAPBEXexcBad8 3 2 2 2 5 2" xfId="26725" xr:uid="{3005F989-9F72-49D1-AB62-995D35950FB5}"/>
    <cellStyle name="SAPBEXexcBad8 3 2 2 2 6" xfId="26726" xr:uid="{AA2941E9-207A-4FA6-B418-0B041E3C9776}"/>
    <cellStyle name="SAPBEXexcBad8 3 2 2 2 6 2" xfId="26727" xr:uid="{304E0F6D-8608-4E4A-92F4-35B995CC1450}"/>
    <cellStyle name="SAPBEXexcBad8 3 2 2 2 7" xfId="26728" xr:uid="{52B4DAF2-C6B4-45B5-BEB3-A4C2AE1F8BBD}"/>
    <cellStyle name="SAPBEXexcBad8 3 2 2 2 7 2" xfId="26729" xr:uid="{7DC772F9-6162-48EF-9BC7-CECC3A16F9D5}"/>
    <cellStyle name="SAPBEXexcBad8 3 2 2 2 8" xfId="26730" xr:uid="{ECF64F3E-CE4A-4F7F-AD54-8552CFA51EC2}"/>
    <cellStyle name="SAPBEXexcBad8 3 2 2 2 8 2" xfId="26731" xr:uid="{1CDFF73C-CE24-4C63-94BE-FB72D87EF3A6}"/>
    <cellStyle name="SAPBEXexcBad8 3 2 2 2 9" xfId="26732" xr:uid="{0382FB2C-2EE8-4296-8871-3D296ADF3226}"/>
    <cellStyle name="SAPBEXexcBad8 3 2 2 3" xfId="26733" xr:uid="{79AA26FB-F886-4E47-8541-23CB93060E4A}"/>
    <cellStyle name="SAPBEXexcBad8 3 2 2 3 2" xfId="26734" xr:uid="{8C804D45-FA92-44FC-A6B4-AD99F041D990}"/>
    <cellStyle name="SAPBEXexcBad8 3 2 2 3 2 2" xfId="26735" xr:uid="{32648C9C-0D3E-45D7-A188-14521CAA0D6F}"/>
    <cellStyle name="SAPBEXexcBad8 3 2 2 3 3" xfId="26736" xr:uid="{6BA65710-E173-4DA9-B8E8-87297EEF5D03}"/>
    <cellStyle name="SAPBEXexcBad8 3 2 2 3 3 2" xfId="26737" xr:uid="{CA107822-63EB-438F-AE7D-E74CC9F603FD}"/>
    <cellStyle name="SAPBEXexcBad8 3 2 2 3 4" xfId="26738" xr:uid="{AF35CFE2-C944-459C-BA8D-C91D0C2B327B}"/>
    <cellStyle name="SAPBEXexcBad8 3 2 2 3 4 2" xfId="26739" xr:uid="{9C10DDB8-3FB8-4372-95AF-6EA15FBA1B39}"/>
    <cellStyle name="SAPBEXexcBad8 3 2 2 3 5" xfId="26740" xr:uid="{E4CDDB7B-5279-49C7-9E5A-C987805D1D6C}"/>
    <cellStyle name="SAPBEXexcBad8 3 2 2 3 5 2" xfId="26741" xr:uid="{8CD8430B-9AEE-4E21-AD41-AF66BC4AE76A}"/>
    <cellStyle name="SAPBEXexcBad8 3 2 2 3 6" xfId="26742" xr:uid="{928D4400-49A8-443D-B0DE-67A068B41BF2}"/>
    <cellStyle name="SAPBEXexcBad8 3 2 2 3 6 2" xfId="26743" xr:uid="{A847F933-2DD3-416E-B930-728433D4858E}"/>
    <cellStyle name="SAPBEXexcBad8 3 2 2 3 7" xfId="26744" xr:uid="{72269255-EF18-4B9B-962A-4614F25F951A}"/>
    <cellStyle name="SAPBEXexcBad8 3 2 2 3 7 2" xfId="26745" xr:uid="{C0CC0EB4-E3A5-4EC7-A391-2A6101385B4E}"/>
    <cellStyle name="SAPBEXexcBad8 3 2 2 3 8" xfId="26746" xr:uid="{06B35ECA-9A05-4C33-8E9F-9A3D8495E6B5}"/>
    <cellStyle name="SAPBEXexcBad8 3 2 2 3 9" xfId="26747" xr:uid="{1476C610-76C6-4BC2-950E-6CDF5ECE4824}"/>
    <cellStyle name="SAPBEXexcBad8 3 2 2 4" xfId="26748" xr:uid="{60F9F02D-5E99-4E22-985C-8FFC6D2C00A9}"/>
    <cellStyle name="SAPBEXexcBad8 3 2 2 4 2" xfId="26749" xr:uid="{F4301771-5DD3-4820-9D33-78E777185D36}"/>
    <cellStyle name="SAPBEXexcBad8 3 2 2 5" xfId="26750" xr:uid="{B67FCC33-520E-4ABC-9125-5F26DF3CFA4C}"/>
    <cellStyle name="SAPBEXexcBad8 3 2 2 5 2" xfId="26751" xr:uid="{2B99ECCE-DD5B-4FDB-93CF-78A3DFF1A94E}"/>
    <cellStyle name="SAPBEXexcBad8 3 2 2 6" xfId="26752" xr:uid="{D4986F13-491C-4561-B410-7A41B1213112}"/>
    <cellStyle name="SAPBEXexcBad8 3 2 2 6 2" xfId="26753" xr:uid="{D833B1E6-8C42-40F0-ABD7-2EC5DBF96735}"/>
    <cellStyle name="SAPBEXexcBad8 3 2 2 7" xfId="26754" xr:uid="{469CA599-1055-4857-83EC-7AC13DA8BA2C}"/>
    <cellStyle name="SAPBEXexcBad8 3 2 2 7 2" xfId="26755" xr:uid="{DF4272B2-6CE5-413B-BDD2-8095EADC0771}"/>
    <cellStyle name="SAPBEXexcBad8 3 2 2 8" xfId="26756" xr:uid="{3557DD0F-B98A-46F2-A332-7D75D38A5979}"/>
    <cellStyle name="SAPBEXexcBad8 3 2 2 8 2" xfId="26757" xr:uid="{0070B39F-15F4-45F3-92DE-CDB300DB77C0}"/>
    <cellStyle name="SAPBEXexcBad8 3 2 2 9" xfId="26758" xr:uid="{45BDAA94-D5B7-4C6C-AC04-FFD129B9AB07}"/>
    <cellStyle name="SAPBEXexcBad8 3 2 3" xfId="26759" xr:uid="{2176AAE2-18B9-4147-B8BB-B8BAAE32034B}"/>
    <cellStyle name="SAPBEXexcBad8 3 2 3 2" xfId="26760" xr:uid="{F9FC60C2-88AC-4154-A4C3-FE743720C0F8}"/>
    <cellStyle name="SAPBEXexcBad8 3 2 3 2 10" xfId="26761" xr:uid="{4C5847E6-B01A-4B63-8DF2-132947CD5374}"/>
    <cellStyle name="SAPBEXexcBad8 3 2 3 2 2" xfId="26762" xr:uid="{FD67B49A-E569-4EE0-B8C2-3DCC4C828B5D}"/>
    <cellStyle name="SAPBEXexcBad8 3 2 3 2 2 2" xfId="26763" xr:uid="{94FDD1FE-9950-4B95-B304-8E90B7B5B891}"/>
    <cellStyle name="SAPBEXexcBad8 3 2 3 2 2 2 2" xfId="26764" xr:uid="{EC1518B2-0F8C-411B-83E6-CD5ED5DAA196}"/>
    <cellStyle name="SAPBEXexcBad8 3 2 3 2 2 3" xfId="26765" xr:uid="{CC14B232-8BCB-4E3B-8B50-D5E8A224277E}"/>
    <cellStyle name="SAPBEXexcBad8 3 2 3 2 2 3 2" xfId="26766" xr:uid="{D761BF32-ABBD-407B-8251-E63679568C7A}"/>
    <cellStyle name="SAPBEXexcBad8 3 2 3 2 2 4" xfId="26767" xr:uid="{9D03BB41-C80D-4062-A85E-1B11FBF6C372}"/>
    <cellStyle name="SAPBEXexcBad8 3 2 3 2 2 4 2" xfId="26768" xr:uid="{33928B69-8816-44A4-9F80-D4CEAA6BC2DB}"/>
    <cellStyle name="SAPBEXexcBad8 3 2 3 2 2 5" xfId="26769" xr:uid="{7E56CE38-0CC1-4A2B-B4D7-4FBE1EC93EE3}"/>
    <cellStyle name="SAPBEXexcBad8 3 2 3 2 2 5 2" xfId="26770" xr:uid="{696E73CE-92E7-4CE8-BE94-EC373EC2A3D4}"/>
    <cellStyle name="SAPBEXexcBad8 3 2 3 2 2 6" xfId="26771" xr:uid="{D4A03292-F3CD-4B1B-B654-4CDDC91D8355}"/>
    <cellStyle name="SAPBEXexcBad8 3 2 3 2 2 6 2" xfId="26772" xr:uid="{49F6CB5A-C49F-46C5-9F68-D3C8D33F266F}"/>
    <cellStyle name="SAPBEXexcBad8 3 2 3 2 2 7" xfId="26773" xr:uid="{1C7B7487-26BA-4B31-BAE4-92C7E1E3453A}"/>
    <cellStyle name="SAPBEXexcBad8 3 2 3 2 3" xfId="26774" xr:uid="{8306EE0A-F688-4201-A1F7-655ACD8BE075}"/>
    <cellStyle name="SAPBEXexcBad8 3 2 3 2 3 2" xfId="26775" xr:uid="{FFBC8125-D9FC-4B58-8BF1-D9471B995EAC}"/>
    <cellStyle name="SAPBEXexcBad8 3 2 3 2 3 2 2" xfId="26776" xr:uid="{D9A98976-D7B7-441A-B915-8B41BA966A29}"/>
    <cellStyle name="SAPBEXexcBad8 3 2 3 2 3 3" xfId="26777" xr:uid="{DE0A53E7-98C1-45F6-8CFF-48FBAA266354}"/>
    <cellStyle name="SAPBEXexcBad8 3 2 3 2 3 3 2" xfId="26778" xr:uid="{7AED8F99-3E89-4115-A23F-CCB24C428FDE}"/>
    <cellStyle name="SAPBEXexcBad8 3 2 3 2 3 4" xfId="26779" xr:uid="{5F6F38F6-3E22-452C-9124-CC62B0B39ADD}"/>
    <cellStyle name="SAPBEXexcBad8 3 2 3 2 3 4 2" xfId="26780" xr:uid="{C09E97B3-5C4A-460D-A81E-525C9EE38471}"/>
    <cellStyle name="SAPBEXexcBad8 3 2 3 2 3 5" xfId="26781" xr:uid="{9F5C2C85-E3E8-4CE0-8B7E-D5764F16C321}"/>
    <cellStyle name="SAPBEXexcBad8 3 2 3 2 3 5 2" xfId="26782" xr:uid="{A0B9BA37-01C3-4F5F-A83F-F4766B43372E}"/>
    <cellStyle name="SAPBEXexcBad8 3 2 3 2 3 6" xfId="26783" xr:uid="{C96A5822-7D0A-4C66-9452-7852D3B8D905}"/>
    <cellStyle name="SAPBEXexcBad8 3 2 3 2 3 6 2" xfId="26784" xr:uid="{CA81D4F9-7E0E-4070-B4DF-8DDF6AC94D54}"/>
    <cellStyle name="SAPBEXexcBad8 3 2 3 2 3 7" xfId="26785" xr:uid="{219B8B2A-F614-4DD9-8C3E-35A7AE120491}"/>
    <cellStyle name="SAPBEXexcBad8 3 2 3 2 4" xfId="26786" xr:uid="{05A0B2F4-1F40-4E83-8499-3DF7E047B925}"/>
    <cellStyle name="SAPBEXexcBad8 3 2 3 2 4 2" xfId="26787" xr:uid="{19019AAB-495A-4917-990C-306C4A376CF9}"/>
    <cellStyle name="SAPBEXexcBad8 3 2 3 2 5" xfId="26788" xr:uid="{AE8BD494-2A3B-4993-B165-24AAE7739DCE}"/>
    <cellStyle name="SAPBEXexcBad8 3 2 3 2 5 2" xfId="26789" xr:uid="{86D1B1AA-7AB8-47C5-BBD0-F7AAF78CCCB0}"/>
    <cellStyle name="SAPBEXexcBad8 3 2 3 2 6" xfId="26790" xr:uid="{4F902987-2847-409B-944E-0FDA4397C4D5}"/>
    <cellStyle name="SAPBEXexcBad8 3 2 3 2 6 2" xfId="26791" xr:uid="{B80BCD6B-71AD-4CB9-B9B6-FB4A810A23F7}"/>
    <cellStyle name="SAPBEXexcBad8 3 2 3 2 7" xfId="26792" xr:uid="{7928CE3C-F7E7-441A-A8D8-B6687817487E}"/>
    <cellStyle name="SAPBEXexcBad8 3 2 3 2 7 2" xfId="26793" xr:uid="{F6F430BD-89D6-417A-80AC-EC718C3F01B7}"/>
    <cellStyle name="SAPBEXexcBad8 3 2 3 2 8" xfId="26794" xr:uid="{39965D50-ED29-45A5-BD6C-A9112A3753CF}"/>
    <cellStyle name="SAPBEXexcBad8 3 2 3 2 8 2" xfId="26795" xr:uid="{D575B664-BD92-4BC8-BCFD-0B0400544F69}"/>
    <cellStyle name="SAPBEXexcBad8 3 2 3 2 9" xfId="26796" xr:uid="{6750EEA9-0BC8-4CBC-9F44-CBA0FCCC5C1A}"/>
    <cellStyle name="SAPBEXexcBad8 3 2 3 2 9 2" xfId="26797" xr:uid="{5DCACD68-6E8D-43B4-8EDB-AF94183904FE}"/>
    <cellStyle name="SAPBEXexcBad8 3 2 3 3" xfId="26798" xr:uid="{E5BC3D80-9E15-4BE5-A352-3DF223756A2C}"/>
    <cellStyle name="SAPBEXexcBad8 3 2 3 3 2" xfId="26799" xr:uid="{1BB3AB07-BA7E-4518-8248-43E3CDA009C8}"/>
    <cellStyle name="SAPBEXexcBad8 3 2 3 4" xfId="26800" xr:uid="{6658E2F0-CD4D-47FD-A714-15355FAF2B5F}"/>
    <cellStyle name="SAPBEXexcBad8 3 2 3 4 2" xfId="26801" xr:uid="{E722E435-A077-4A65-9C1E-B37BDE935E65}"/>
    <cellStyle name="SAPBEXexcBad8 3 2 3 5" xfId="26802" xr:uid="{998CA7C6-7F05-457A-9605-D0B877F36949}"/>
    <cellStyle name="SAPBEXexcBad8 3 2 4" xfId="26803" xr:uid="{9DBEBA0D-D45D-4FB6-94D6-54A91C0E51F2}"/>
    <cellStyle name="SAPBEXexcBad8 3 2 4 10" xfId="26804" xr:uid="{07E54D3D-3188-45FE-B8C5-3A94FCDD5DB9}"/>
    <cellStyle name="SAPBEXexcBad8 3 2 4 2" xfId="26805" xr:uid="{9D6D846B-8F8D-4A9D-A83A-BA91C02BAFD2}"/>
    <cellStyle name="SAPBEXexcBad8 3 2 4 2 2" xfId="26806" xr:uid="{EDE2B26C-9A1F-4613-9A9D-C7A6C37D0ADC}"/>
    <cellStyle name="SAPBEXexcBad8 3 2 4 2 2 2" xfId="26807" xr:uid="{7252EE58-7733-4DEC-8048-154306582EBF}"/>
    <cellStyle name="SAPBEXexcBad8 3 2 4 2 3" xfId="26808" xr:uid="{B474FA77-7F95-42DB-B958-B6C2FB62B8D1}"/>
    <cellStyle name="SAPBEXexcBad8 3 2 4 2 3 2" xfId="26809" xr:uid="{06BE12AB-9F84-4D71-B3F9-CE9C6FFA33A2}"/>
    <cellStyle name="SAPBEXexcBad8 3 2 4 2 4" xfId="26810" xr:uid="{1F2022CF-E0F1-4460-87F3-3AB7EB8CCBA9}"/>
    <cellStyle name="SAPBEXexcBad8 3 2 4 2 4 2" xfId="26811" xr:uid="{E41F7431-3057-48AE-8C59-A7EA6ED34D71}"/>
    <cellStyle name="SAPBEXexcBad8 3 2 4 2 5" xfId="26812" xr:uid="{A8BE5264-4A43-41DF-A8DB-EB0CE262D9CB}"/>
    <cellStyle name="SAPBEXexcBad8 3 2 4 2 5 2" xfId="26813" xr:uid="{E15A9C70-29AB-49C8-8DB6-71867CAE7594}"/>
    <cellStyle name="SAPBEXexcBad8 3 2 4 2 6" xfId="26814" xr:uid="{8CD68E27-3FFB-44CD-94B0-432B2B21D651}"/>
    <cellStyle name="SAPBEXexcBad8 3 2 4 2 6 2" xfId="26815" xr:uid="{BFD42DF4-7ACD-405A-8EEA-39A911CCD31B}"/>
    <cellStyle name="SAPBEXexcBad8 3 2 4 2 7" xfId="26816" xr:uid="{B6CF826C-EA14-4926-9898-7D81A4937D65}"/>
    <cellStyle name="SAPBEXexcBad8 3 2 4 3" xfId="26817" xr:uid="{EB1269A8-5493-4087-B026-E5BB27E4032F}"/>
    <cellStyle name="SAPBEXexcBad8 3 2 4 3 2" xfId="26818" xr:uid="{063C5F76-909E-4D90-A7B4-652ABAB55363}"/>
    <cellStyle name="SAPBEXexcBad8 3 2 4 3 2 2" xfId="26819" xr:uid="{9D7C494F-2E38-49FF-88D9-19655F78B7AB}"/>
    <cellStyle name="SAPBEXexcBad8 3 2 4 3 3" xfId="26820" xr:uid="{CD7F2BD0-53E8-4F62-B73B-C4EA07970245}"/>
    <cellStyle name="SAPBEXexcBad8 3 2 4 3 3 2" xfId="26821" xr:uid="{EE3CF9C1-D719-4E9D-AF33-73FC60529863}"/>
    <cellStyle name="SAPBEXexcBad8 3 2 4 3 4" xfId="26822" xr:uid="{76E7F680-2B7A-4752-B174-37B540525A53}"/>
    <cellStyle name="SAPBEXexcBad8 3 2 4 3 4 2" xfId="26823" xr:uid="{E0ED0010-9319-4A30-83DE-6DB5101AF751}"/>
    <cellStyle name="SAPBEXexcBad8 3 2 4 3 5" xfId="26824" xr:uid="{F83D0856-B436-43A6-B830-072C9B9D34B5}"/>
    <cellStyle name="SAPBEXexcBad8 3 2 4 3 5 2" xfId="26825" xr:uid="{2F4E13CA-EB12-475C-91DD-38D3F204A49F}"/>
    <cellStyle name="SAPBEXexcBad8 3 2 4 3 6" xfId="26826" xr:uid="{6E7774C2-6C94-4974-97ED-EB2D0981593B}"/>
    <cellStyle name="SAPBEXexcBad8 3 2 4 3 6 2" xfId="26827" xr:uid="{F6EAAFD8-E3B0-4576-99F9-996D3350D95C}"/>
    <cellStyle name="SAPBEXexcBad8 3 2 4 3 7" xfId="26828" xr:uid="{B289450F-CFA9-4B2D-A3AD-CC829E3DE5CB}"/>
    <cellStyle name="SAPBEXexcBad8 3 2 4 4" xfId="26829" xr:uid="{8FA25D72-DF72-4402-8C8B-3F6431B60C56}"/>
    <cellStyle name="SAPBEXexcBad8 3 2 4 4 2" xfId="26830" xr:uid="{AAA722DC-6E38-45A3-88A8-D4A9C128D40B}"/>
    <cellStyle name="SAPBEXexcBad8 3 2 4 5" xfId="26831" xr:uid="{9FE3CCFF-CB92-469F-9857-3D902D584ED0}"/>
    <cellStyle name="SAPBEXexcBad8 3 2 4 5 2" xfId="26832" xr:uid="{213F1359-D652-4F08-A4FE-3D5E2D202AD4}"/>
    <cellStyle name="SAPBEXexcBad8 3 2 4 6" xfId="26833" xr:uid="{289BA8A0-4691-4906-8754-0C0A0BEA80E6}"/>
    <cellStyle name="SAPBEXexcBad8 3 2 4 6 2" xfId="26834" xr:uid="{6D26FADF-5FEA-4F48-BAD7-3D9F9826B0DF}"/>
    <cellStyle name="SAPBEXexcBad8 3 2 4 7" xfId="26835" xr:uid="{7AFDE886-027F-4612-92CB-C9032490F410}"/>
    <cellStyle name="SAPBEXexcBad8 3 2 4 7 2" xfId="26836" xr:uid="{834955B8-2303-446B-9EB5-FCB03A5A7A0F}"/>
    <cellStyle name="SAPBEXexcBad8 3 2 4 8" xfId="26837" xr:uid="{33E1526D-8859-4130-B95C-F1DD2D51A8D0}"/>
    <cellStyle name="SAPBEXexcBad8 3 2 4 8 2" xfId="26838" xr:uid="{B3C59249-45A5-48AF-AF28-91F0AB365BAA}"/>
    <cellStyle name="SAPBEXexcBad8 3 2 4 9" xfId="26839" xr:uid="{21D1CE15-DAC0-4DA0-B724-18345A2C086A}"/>
    <cellStyle name="SAPBEXexcBad8 3 2 4 9 2" xfId="26840" xr:uid="{5E7935B0-AA5A-4713-A829-90CBA099DD81}"/>
    <cellStyle name="SAPBEXexcBad8 3 2 5" xfId="26841" xr:uid="{FF7AB738-5088-4117-9989-2FFC309E79A0}"/>
    <cellStyle name="SAPBEXexcBad8 3 2 5 2" xfId="26842" xr:uid="{28DFA2AD-7A9F-4C40-8267-EF6FCEFB1151}"/>
    <cellStyle name="SAPBEXexcBad8 3 2 6" xfId="26843" xr:uid="{A061C683-B8DF-4104-A687-CC8AB97DD78F}"/>
    <cellStyle name="SAPBEXexcBad8 3 2 6 2" xfId="26844" xr:uid="{31E1E20B-275F-48C0-9930-310F3435FEAA}"/>
    <cellStyle name="SAPBEXexcBad8 3 2 7" xfId="26845" xr:uid="{E2A6755B-A8CE-4AFF-BE85-63DA23D1ED9D}"/>
    <cellStyle name="SAPBEXexcBad8 3 2 8" xfId="26846" xr:uid="{16F6FAFB-9DD5-41A0-A7AF-6EF7BB8EE578}"/>
    <cellStyle name="SAPBEXexcBad8 3 3" xfId="26847" xr:uid="{AD0F9007-22BD-49B0-AED0-5CD28F2F245A}"/>
    <cellStyle name="SAPBEXexcBad8 3 3 2" xfId="26848" xr:uid="{85A34E35-2FE1-4477-AD6C-69E7D4B06818}"/>
    <cellStyle name="SAPBEXexcBad8 3 3 2 10" xfId="26849" xr:uid="{286FF5DC-F14A-4D62-8437-E324D1B41E99}"/>
    <cellStyle name="SAPBEXexcBad8 3 3 2 2" xfId="26850" xr:uid="{270A644F-CDA1-4077-8622-CA1A8B3D0A05}"/>
    <cellStyle name="SAPBEXexcBad8 3 3 2 2 10" xfId="26851" xr:uid="{23018657-9E0B-4345-AFA4-7AC876B38759}"/>
    <cellStyle name="SAPBEXexcBad8 3 3 2 2 2" xfId="26852" xr:uid="{81D97C48-96B6-45CF-A470-F37519ED373D}"/>
    <cellStyle name="SAPBEXexcBad8 3 3 2 2 2 2" xfId="26853" xr:uid="{355C91C9-7F6B-40A0-9612-3D7C89CC0C8A}"/>
    <cellStyle name="SAPBEXexcBad8 3 3 2 2 2 2 2" xfId="26854" xr:uid="{1527F0D9-8CC1-4422-93C6-5C4642D6E197}"/>
    <cellStyle name="SAPBEXexcBad8 3 3 2 2 2 3" xfId="26855" xr:uid="{C8F7912E-A751-4F6C-A32F-9F6217B17057}"/>
    <cellStyle name="SAPBEXexcBad8 3 3 2 2 2 3 2" xfId="26856" xr:uid="{ED72B90A-EEE4-473E-8E98-C27221BD6F4B}"/>
    <cellStyle name="SAPBEXexcBad8 3 3 2 2 2 4" xfId="26857" xr:uid="{3D242B04-9466-49B7-BCFA-33F3D568F34A}"/>
    <cellStyle name="SAPBEXexcBad8 3 3 2 2 2 4 2" xfId="26858" xr:uid="{36C799F8-C399-4E84-B8AF-C07C0750913E}"/>
    <cellStyle name="SAPBEXexcBad8 3 3 2 2 2 5" xfId="26859" xr:uid="{622B77ED-7DC8-4F78-8226-1621C30D0569}"/>
    <cellStyle name="SAPBEXexcBad8 3 3 2 2 2 5 2" xfId="26860" xr:uid="{364CF379-D000-4CD9-A000-CE4122634CAF}"/>
    <cellStyle name="SAPBEXexcBad8 3 3 2 2 2 6" xfId="26861" xr:uid="{52105E45-C053-45B0-8448-EB24332F6A48}"/>
    <cellStyle name="SAPBEXexcBad8 3 3 2 2 2 6 2" xfId="26862" xr:uid="{2BD4B6E5-CE9F-47F8-831B-F58FB7D48FEC}"/>
    <cellStyle name="SAPBEXexcBad8 3 3 2 2 2 7" xfId="26863" xr:uid="{FE52F3EA-BB9D-463C-8A9F-5036602A1A37}"/>
    <cellStyle name="SAPBEXexcBad8 3 3 2 2 2 7 2" xfId="26864" xr:uid="{B9803182-520D-47E4-9E62-0ADC3EE49D6D}"/>
    <cellStyle name="SAPBEXexcBad8 3 3 2 2 2 8" xfId="26865" xr:uid="{265936B1-65C4-4765-86DF-3DA2550D35D4}"/>
    <cellStyle name="SAPBEXexcBad8 3 3 2 2 3" xfId="26866" xr:uid="{0C29F545-BF1D-4789-9573-94C33DD3CDB8}"/>
    <cellStyle name="SAPBEXexcBad8 3 3 2 2 3 2" xfId="26867" xr:uid="{D6150A13-02A1-47A1-BCEB-FAA97C4D8869}"/>
    <cellStyle name="SAPBEXexcBad8 3 3 2 2 4" xfId="26868" xr:uid="{57A23D61-E393-4F80-BBFE-1B0E01640C68}"/>
    <cellStyle name="SAPBEXexcBad8 3 3 2 2 4 2" xfId="26869" xr:uid="{031ACB82-3776-4266-91D9-03FDECECEAC1}"/>
    <cellStyle name="SAPBEXexcBad8 3 3 2 2 5" xfId="26870" xr:uid="{8EC20536-0D59-4EEC-928D-7571B48924C5}"/>
    <cellStyle name="SAPBEXexcBad8 3 3 2 2 5 2" xfId="26871" xr:uid="{9246EC00-65FD-426A-92B9-739527CB15E8}"/>
    <cellStyle name="SAPBEXexcBad8 3 3 2 2 6" xfId="26872" xr:uid="{A1BE76A7-BFEF-4CEB-AAE4-2352431072E2}"/>
    <cellStyle name="SAPBEXexcBad8 3 3 2 2 6 2" xfId="26873" xr:uid="{116F17CC-0F3C-4894-A782-728A3C9BD6E4}"/>
    <cellStyle name="SAPBEXexcBad8 3 3 2 2 7" xfId="26874" xr:uid="{A40FF89E-1D3E-4461-8B2A-A921D940D1F0}"/>
    <cellStyle name="SAPBEXexcBad8 3 3 2 2 7 2" xfId="26875" xr:uid="{24D57763-B163-48F0-8DF3-01D6CE586682}"/>
    <cellStyle name="SAPBEXexcBad8 3 3 2 2 8" xfId="26876" xr:uid="{4E66E28C-B959-4E84-8AF0-D7567C1E43FB}"/>
    <cellStyle name="SAPBEXexcBad8 3 3 2 2 8 2" xfId="26877" xr:uid="{F94E297B-E602-4303-A9C7-7425A86AE68A}"/>
    <cellStyle name="SAPBEXexcBad8 3 3 2 2 9" xfId="26878" xr:uid="{D8B8F81D-459B-4865-9047-3F25A716EFC7}"/>
    <cellStyle name="SAPBEXexcBad8 3 3 2 3" xfId="26879" xr:uid="{5858F94F-1EB8-45E4-9EDA-B59D20784A95}"/>
    <cellStyle name="SAPBEXexcBad8 3 3 2 3 2" xfId="26880" xr:uid="{397ABAA8-8153-4752-9C0F-302BB791A311}"/>
    <cellStyle name="SAPBEXexcBad8 3 3 2 3 2 2" xfId="26881" xr:uid="{28E8830A-42B8-4D62-80D3-232BBCD791F5}"/>
    <cellStyle name="SAPBEXexcBad8 3 3 2 3 3" xfId="26882" xr:uid="{BE6B404F-FAC1-4225-A581-2EFE1D153828}"/>
    <cellStyle name="SAPBEXexcBad8 3 3 2 3 3 2" xfId="26883" xr:uid="{D64C5F08-6918-4C2E-ACEA-E2DE0672D5DF}"/>
    <cellStyle name="SAPBEXexcBad8 3 3 2 3 4" xfId="26884" xr:uid="{D2EA3011-C470-466F-802F-0D67385B2E37}"/>
    <cellStyle name="SAPBEXexcBad8 3 3 2 3 4 2" xfId="26885" xr:uid="{B79A76A6-46F9-4D0C-A6BD-15C8A89B6439}"/>
    <cellStyle name="SAPBEXexcBad8 3 3 2 3 5" xfId="26886" xr:uid="{0E6A16D9-BDAE-45AC-BACC-D99891CDA4BF}"/>
    <cellStyle name="SAPBEXexcBad8 3 3 2 3 5 2" xfId="26887" xr:uid="{74C80539-2572-4E80-929B-E2292E79D0B0}"/>
    <cellStyle name="SAPBEXexcBad8 3 3 2 3 6" xfId="26888" xr:uid="{9051EAB8-F39D-4EB7-96C0-B7547A245D40}"/>
    <cellStyle name="SAPBEXexcBad8 3 3 2 3 6 2" xfId="26889" xr:uid="{8FCBBF99-C16C-4526-8D6C-B63F111BD4EE}"/>
    <cellStyle name="SAPBEXexcBad8 3 3 2 3 7" xfId="26890" xr:uid="{02A05C80-9EB0-4DDD-9DFE-6F4D3BCC6234}"/>
    <cellStyle name="SAPBEXexcBad8 3 3 2 3 7 2" xfId="26891" xr:uid="{D1A6BE4F-D16F-4B3E-823A-C25A864FCC23}"/>
    <cellStyle name="SAPBEXexcBad8 3 3 2 3 8" xfId="26892" xr:uid="{ED90BB2C-5106-4E06-96F6-F5F98F552A76}"/>
    <cellStyle name="SAPBEXexcBad8 3 3 2 3 9" xfId="26893" xr:uid="{8FFDE1A4-5195-4E6C-B36C-6880964643FC}"/>
    <cellStyle name="SAPBEXexcBad8 3 3 2 4" xfId="26894" xr:uid="{96646F19-F0BF-4205-A784-8E694D269CFE}"/>
    <cellStyle name="SAPBEXexcBad8 3 3 2 4 2" xfId="26895" xr:uid="{96B72535-B5A1-4B6B-BB23-13E8190E253F}"/>
    <cellStyle name="SAPBEXexcBad8 3 3 2 5" xfId="26896" xr:uid="{C78A5B77-5042-47A8-AC8A-CC364B8AC9F9}"/>
    <cellStyle name="SAPBEXexcBad8 3 3 2 5 2" xfId="26897" xr:uid="{013D9022-9381-433B-8487-AC0C3A68E7A1}"/>
    <cellStyle name="SAPBEXexcBad8 3 3 2 6" xfId="26898" xr:uid="{2AE69EDB-6A91-4ECE-8261-25F34FC82415}"/>
    <cellStyle name="SAPBEXexcBad8 3 3 2 6 2" xfId="26899" xr:uid="{4A0D9A41-0881-4A0B-B573-EFD9D53304F2}"/>
    <cellStyle name="SAPBEXexcBad8 3 3 2 7" xfId="26900" xr:uid="{A4FFBE09-965B-44FB-AF6D-C5DDCAAEFFAE}"/>
    <cellStyle name="SAPBEXexcBad8 3 3 2 7 2" xfId="26901" xr:uid="{1ABEAFB1-7A19-4815-A752-FC3B503B0E94}"/>
    <cellStyle name="SAPBEXexcBad8 3 3 2 8" xfId="26902" xr:uid="{15E36FC5-998D-47BE-8523-765DE0F98A49}"/>
    <cellStyle name="SAPBEXexcBad8 3 3 2 8 2" xfId="26903" xr:uid="{AFC40F15-1E1B-4967-B053-7F26536BF98B}"/>
    <cellStyle name="SAPBEXexcBad8 3 3 2 9" xfId="26904" xr:uid="{0966E3BB-A9F3-47BD-945F-5E9CDC688441}"/>
    <cellStyle name="SAPBEXexcBad8 3 3 3" xfId="26905" xr:uid="{4DE64F8B-8517-4F05-8DE1-82198A9F4A39}"/>
    <cellStyle name="SAPBEXexcBad8 3 3 3 2" xfId="26906" xr:uid="{F9F910DD-D072-407C-932D-5DEF638998B0}"/>
    <cellStyle name="SAPBEXexcBad8 3 3 3 2 10" xfId="26907" xr:uid="{284EAB1D-8AF3-41B4-AF77-A262F2B5365F}"/>
    <cellStyle name="SAPBEXexcBad8 3 3 3 2 2" xfId="26908" xr:uid="{58951177-3609-4390-B4DA-00AE50D5EA83}"/>
    <cellStyle name="SAPBEXexcBad8 3 3 3 2 2 2" xfId="26909" xr:uid="{AFF891E8-116E-4ABC-9B74-479F044F8E64}"/>
    <cellStyle name="SAPBEXexcBad8 3 3 3 2 2 2 2" xfId="26910" xr:uid="{77A9F9C9-690C-4088-8A30-A82C2BDD12BB}"/>
    <cellStyle name="SAPBEXexcBad8 3 3 3 2 2 3" xfId="26911" xr:uid="{C4D21E32-7C82-485F-BB3A-F8745E8371AF}"/>
    <cellStyle name="SAPBEXexcBad8 3 3 3 2 2 3 2" xfId="26912" xr:uid="{9377071A-97AF-4408-AC34-2E407A1B52EE}"/>
    <cellStyle name="SAPBEXexcBad8 3 3 3 2 2 4" xfId="26913" xr:uid="{F457B40F-9484-422A-A282-BC8001753457}"/>
    <cellStyle name="SAPBEXexcBad8 3 3 3 2 2 4 2" xfId="26914" xr:uid="{856B6B6B-793A-4845-BCC6-57738482132A}"/>
    <cellStyle name="SAPBEXexcBad8 3 3 3 2 2 5" xfId="26915" xr:uid="{3ACFDC8D-AA34-45B2-80EE-D9D15C6B2309}"/>
    <cellStyle name="SAPBEXexcBad8 3 3 3 2 2 5 2" xfId="26916" xr:uid="{723E8245-0BFB-425E-98D7-E0D186F94AFF}"/>
    <cellStyle name="SAPBEXexcBad8 3 3 3 2 2 6" xfId="26917" xr:uid="{1912C55E-7118-455B-B122-63574FADC0D1}"/>
    <cellStyle name="SAPBEXexcBad8 3 3 3 2 2 6 2" xfId="26918" xr:uid="{474688A4-2826-4FE8-8507-462EC416A467}"/>
    <cellStyle name="SAPBEXexcBad8 3 3 3 2 2 7" xfId="26919" xr:uid="{42209F52-5E15-47C7-89B8-D87506735144}"/>
    <cellStyle name="SAPBEXexcBad8 3 3 3 2 3" xfId="26920" xr:uid="{5D3CE82F-C98F-43F5-9907-E3454E187D20}"/>
    <cellStyle name="SAPBEXexcBad8 3 3 3 2 3 2" xfId="26921" xr:uid="{28B218AE-86CB-4289-8234-C92B07BAE526}"/>
    <cellStyle name="SAPBEXexcBad8 3 3 3 2 3 2 2" xfId="26922" xr:uid="{E0F20E39-BE74-4EE4-87BC-65B9FF59AFF7}"/>
    <cellStyle name="SAPBEXexcBad8 3 3 3 2 3 3" xfId="26923" xr:uid="{4F0F082B-BE58-4D0D-A17D-BF692574F47E}"/>
    <cellStyle name="SAPBEXexcBad8 3 3 3 2 3 3 2" xfId="26924" xr:uid="{2A4C0B4F-8C56-49B4-8966-1ABB4C13AC8E}"/>
    <cellStyle name="SAPBEXexcBad8 3 3 3 2 3 4" xfId="26925" xr:uid="{6C875155-39A5-47F3-A879-2692B0D6749E}"/>
    <cellStyle name="SAPBEXexcBad8 3 3 3 2 3 4 2" xfId="26926" xr:uid="{8CD74AE7-678D-42FD-BE2B-7D0811E0B39F}"/>
    <cellStyle name="SAPBEXexcBad8 3 3 3 2 3 5" xfId="26927" xr:uid="{E3B8A912-F8EC-4D14-9379-A93DB00F575D}"/>
    <cellStyle name="SAPBEXexcBad8 3 3 3 2 3 5 2" xfId="26928" xr:uid="{10A5E315-8BEE-47FE-AC2A-9108A952B6D9}"/>
    <cellStyle name="SAPBEXexcBad8 3 3 3 2 3 6" xfId="26929" xr:uid="{C22F704C-F3CD-4C09-AA5E-F036707B840C}"/>
    <cellStyle name="SAPBEXexcBad8 3 3 3 2 3 6 2" xfId="26930" xr:uid="{DE89644D-53C8-4621-9E84-DF6D2C5D88CB}"/>
    <cellStyle name="SAPBEXexcBad8 3 3 3 2 3 7" xfId="26931" xr:uid="{6C18176D-053D-4FBB-82EF-9DED5021E6BA}"/>
    <cellStyle name="SAPBEXexcBad8 3 3 3 2 4" xfId="26932" xr:uid="{94581C06-DC76-4CC8-8F18-DAD6215270E7}"/>
    <cellStyle name="SAPBEXexcBad8 3 3 3 2 4 2" xfId="26933" xr:uid="{235AE14F-BAAF-4396-8D8A-24F44608AEFE}"/>
    <cellStyle name="SAPBEXexcBad8 3 3 3 2 5" xfId="26934" xr:uid="{AA4DEBDC-1743-45BF-8CEE-6AC3CDF0FB3A}"/>
    <cellStyle name="SAPBEXexcBad8 3 3 3 2 5 2" xfId="26935" xr:uid="{88EA8AD6-3916-4769-810E-CB51394E9D37}"/>
    <cellStyle name="SAPBEXexcBad8 3 3 3 2 6" xfId="26936" xr:uid="{8C19C1E9-1BF9-47E8-9E35-E2162447AEB4}"/>
    <cellStyle name="SAPBEXexcBad8 3 3 3 2 6 2" xfId="26937" xr:uid="{EFC1AD98-1EA4-4FAD-BE8E-B6C0A6155891}"/>
    <cellStyle name="SAPBEXexcBad8 3 3 3 2 7" xfId="26938" xr:uid="{EBEC1261-240A-4D0A-9090-E874298D68FF}"/>
    <cellStyle name="SAPBEXexcBad8 3 3 3 2 7 2" xfId="26939" xr:uid="{DC44AB18-BDEE-475A-853C-82EB2F4907B5}"/>
    <cellStyle name="SAPBEXexcBad8 3 3 3 2 8" xfId="26940" xr:uid="{6A6904CD-423D-4A3D-B920-467AB2F7868D}"/>
    <cellStyle name="SAPBEXexcBad8 3 3 3 2 8 2" xfId="26941" xr:uid="{9E7EC55D-EFC6-49AB-81FE-214F03FB0D62}"/>
    <cellStyle name="SAPBEXexcBad8 3 3 3 2 9" xfId="26942" xr:uid="{1DCEDEBE-EE18-4811-8341-D27CA90A7F65}"/>
    <cellStyle name="SAPBEXexcBad8 3 3 3 2 9 2" xfId="26943" xr:uid="{4B30CA8F-1D5B-4C6D-B6F5-E1ECB8029A68}"/>
    <cellStyle name="SAPBEXexcBad8 3 3 3 3" xfId="26944" xr:uid="{A8B42A58-F201-4D44-BE8F-CCAFAE3F491A}"/>
    <cellStyle name="SAPBEXexcBad8 3 3 3 3 2" xfId="26945" xr:uid="{BC2A3A13-9E61-446C-9A3C-CC260B8ABC58}"/>
    <cellStyle name="SAPBEXexcBad8 3 3 3 4" xfId="26946" xr:uid="{D3C7B726-F5F9-4AF0-85B1-7C72DA3523A9}"/>
    <cellStyle name="SAPBEXexcBad8 3 3 3 4 2" xfId="26947" xr:uid="{A146BD76-9257-4F4C-AD7B-930766848979}"/>
    <cellStyle name="SAPBEXexcBad8 3 3 3 5" xfId="26948" xr:uid="{C2652B92-6580-474F-A4A6-9F0E4CD714D4}"/>
    <cellStyle name="SAPBEXexcBad8 3 3 4" xfId="26949" xr:uid="{F915D273-69D9-40F2-B2C9-44FE2A42F2B3}"/>
    <cellStyle name="SAPBEXexcBad8 3 3 4 10" xfId="26950" xr:uid="{84EB88B3-F6AB-4744-9DC3-939A945B64C2}"/>
    <cellStyle name="SAPBEXexcBad8 3 3 4 2" xfId="26951" xr:uid="{BAFBA3D0-BBE6-4AE1-906E-33E7D8BF92D3}"/>
    <cellStyle name="SAPBEXexcBad8 3 3 4 2 2" xfId="26952" xr:uid="{CCCAEC3C-91FD-47B4-8C79-D736008FACC9}"/>
    <cellStyle name="SAPBEXexcBad8 3 3 4 2 2 2" xfId="26953" xr:uid="{4465ABF8-225B-4090-911A-79522683B244}"/>
    <cellStyle name="SAPBEXexcBad8 3 3 4 2 3" xfId="26954" xr:uid="{BD7EB0FF-4DED-4E90-B65D-AC959C1C7E4A}"/>
    <cellStyle name="SAPBEXexcBad8 3 3 4 2 3 2" xfId="26955" xr:uid="{68FB8288-C249-4E60-B070-3F8DE1850C03}"/>
    <cellStyle name="SAPBEXexcBad8 3 3 4 2 4" xfId="26956" xr:uid="{A7045DDE-AEED-42A9-A8CE-1C28DD380FF9}"/>
    <cellStyle name="SAPBEXexcBad8 3 3 4 2 4 2" xfId="26957" xr:uid="{575647A2-456D-4046-8302-0E58F71FCAA5}"/>
    <cellStyle name="SAPBEXexcBad8 3 3 4 2 5" xfId="26958" xr:uid="{6B6BD1E1-7179-40DD-82C6-D7AD1D8D3020}"/>
    <cellStyle name="SAPBEXexcBad8 3 3 4 2 5 2" xfId="26959" xr:uid="{3A2FE1F6-4970-482E-9F9E-81F2B871F306}"/>
    <cellStyle name="SAPBEXexcBad8 3 3 4 2 6" xfId="26960" xr:uid="{A8E9B595-2CF7-4680-A68A-74B03A7F875A}"/>
    <cellStyle name="SAPBEXexcBad8 3 3 4 2 6 2" xfId="26961" xr:uid="{FD5A8791-050D-43B0-A418-110AE8244E04}"/>
    <cellStyle name="SAPBEXexcBad8 3 3 4 2 7" xfId="26962" xr:uid="{F290B0B2-9B4F-44D2-8F53-B32D3EE31732}"/>
    <cellStyle name="SAPBEXexcBad8 3 3 4 3" xfId="26963" xr:uid="{8DEFD6E3-D90E-4260-8C77-AF3B39BE51B3}"/>
    <cellStyle name="SAPBEXexcBad8 3 3 4 3 2" xfId="26964" xr:uid="{C9CE34E0-54A1-4A2F-9FBA-CFA330560965}"/>
    <cellStyle name="SAPBEXexcBad8 3 3 4 3 2 2" xfId="26965" xr:uid="{6FCCF6C5-73FF-43C1-9CE0-1CB64F65E107}"/>
    <cellStyle name="SAPBEXexcBad8 3 3 4 3 3" xfId="26966" xr:uid="{7FE6E3A4-D36E-49E9-9FC9-DDC40F539AB5}"/>
    <cellStyle name="SAPBEXexcBad8 3 3 4 3 3 2" xfId="26967" xr:uid="{A6BDA3BA-EFCC-4D26-85C0-6FFC6357EDB4}"/>
    <cellStyle name="SAPBEXexcBad8 3 3 4 3 4" xfId="26968" xr:uid="{D970848F-1D9A-4AB4-9DB8-1E81D0FED456}"/>
    <cellStyle name="SAPBEXexcBad8 3 3 4 3 4 2" xfId="26969" xr:uid="{EAA65AC7-5589-4F93-AE9A-5FAD39AD1B54}"/>
    <cellStyle name="SAPBEXexcBad8 3 3 4 3 5" xfId="26970" xr:uid="{B43EE1C7-9BFC-4401-A4F7-DA447CDFB570}"/>
    <cellStyle name="SAPBEXexcBad8 3 3 4 3 5 2" xfId="26971" xr:uid="{A463DED1-D7CB-4E74-9BD4-E0748E7D2D02}"/>
    <cellStyle name="SAPBEXexcBad8 3 3 4 3 6" xfId="26972" xr:uid="{5BB0C74A-F4DE-4C93-A3A0-C783E6C7EA48}"/>
    <cellStyle name="SAPBEXexcBad8 3 3 4 3 6 2" xfId="26973" xr:uid="{40277D47-C27B-4D6E-9F3D-E7390EBBE09B}"/>
    <cellStyle name="SAPBEXexcBad8 3 3 4 3 7" xfId="26974" xr:uid="{65089B25-CEE0-43C1-90BA-B84C6A23A735}"/>
    <cellStyle name="SAPBEXexcBad8 3 3 4 4" xfId="26975" xr:uid="{5C358004-E608-4666-9CE2-B14317E4376C}"/>
    <cellStyle name="SAPBEXexcBad8 3 3 4 4 2" xfId="26976" xr:uid="{69F0B619-E264-4D6A-87E6-20DB9AEE92C7}"/>
    <cellStyle name="SAPBEXexcBad8 3 3 4 5" xfId="26977" xr:uid="{9B25A3C3-544C-4F94-A154-2219620730A8}"/>
    <cellStyle name="SAPBEXexcBad8 3 3 4 5 2" xfId="26978" xr:uid="{DF89E55E-A244-4F85-BF1B-DD08F28AE045}"/>
    <cellStyle name="SAPBEXexcBad8 3 3 4 6" xfId="26979" xr:uid="{2362AE50-CAB9-49DD-83CF-48FB1E0B8062}"/>
    <cellStyle name="SAPBEXexcBad8 3 3 4 6 2" xfId="26980" xr:uid="{C3F3C5F6-9C63-4BB9-B395-E40FDEF429AF}"/>
    <cellStyle name="SAPBEXexcBad8 3 3 4 7" xfId="26981" xr:uid="{5255A5ED-ABC5-4789-BE6B-77904D9F1C01}"/>
    <cellStyle name="SAPBEXexcBad8 3 3 4 7 2" xfId="26982" xr:uid="{3EFA2B43-AD4E-41C9-9EEB-5FB472570B74}"/>
    <cellStyle name="SAPBEXexcBad8 3 3 4 8" xfId="26983" xr:uid="{D96BABA3-E0DD-4DCC-B8E6-53CB4C6ECB31}"/>
    <cellStyle name="SAPBEXexcBad8 3 3 4 8 2" xfId="26984" xr:uid="{23CABFA3-639A-4D82-A381-35B607CF9A31}"/>
    <cellStyle name="SAPBEXexcBad8 3 3 4 9" xfId="26985" xr:uid="{7EF76E14-B9E4-4D89-A395-8F2AE21F3880}"/>
    <cellStyle name="SAPBEXexcBad8 3 3 4 9 2" xfId="26986" xr:uid="{7D13EDA2-A6E4-49DF-8575-6A2818B7A2CE}"/>
    <cellStyle name="SAPBEXexcBad8 3 3 5" xfId="26987" xr:uid="{31D6973C-72B4-46E9-AE12-313529915875}"/>
    <cellStyle name="SAPBEXexcBad8 3 3 5 2" xfId="26988" xr:uid="{8E84239D-BC3F-44FB-BE1D-85B617DF8EF6}"/>
    <cellStyle name="SAPBEXexcBad8 3 3 6" xfId="26989" xr:uid="{6672B24F-9BB3-4B77-A9D8-0112611232C8}"/>
    <cellStyle name="SAPBEXexcBad8 3 3 6 2" xfId="26990" xr:uid="{1AE7E793-AFE4-4C7F-84DC-4168427BEC91}"/>
    <cellStyle name="SAPBEXexcBad8 3 3 7" xfId="26991" xr:uid="{4D317EB5-965D-4C31-B971-AA8D16A0C542}"/>
    <cellStyle name="SAPBEXexcBad8 3 3 8" xfId="26992" xr:uid="{FD4BD89B-D837-41F7-98A7-4506729CC7E7}"/>
    <cellStyle name="SAPBEXexcBad8 3 4" xfId="26993" xr:uid="{BCC74BB7-1EAE-41D2-947C-2FC1EAFBF609}"/>
    <cellStyle name="SAPBEXexcBad8 3 4 10" xfId="26994" xr:uid="{466C495A-AE48-42ED-BD6B-E7DAE98730A1}"/>
    <cellStyle name="SAPBEXexcBad8 3 4 2" xfId="26995" xr:uid="{790B437C-4A50-4B5A-BFDE-43717801A2DE}"/>
    <cellStyle name="SAPBEXexcBad8 3 4 2 10" xfId="26996" xr:uid="{13AB30AF-7882-4A98-9A1E-16ACCDC9F8CD}"/>
    <cellStyle name="SAPBEXexcBad8 3 4 2 2" xfId="26997" xr:uid="{909635BC-1A43-4171-8DEA-413618C093B8}"/>
    <cellStyle name="SAPBEXexcBad8 3 4 2 2 2" xfId="26998" xr:uid="{540F1132-D1FF-45FD-A424-A6CA7DA5EC7A}"/>
    <cellStyle name="SAPBEXexcBad8 3 4 2 2 2 2" xfId="26999" xr:uid="{47C699F6-3E48-4D25-8326-B259808B17BB}"/>
    <cellStyle name="SAPBEXexcBad8 3 4 2 2 3" xfId="27000" xr:uid="{EF4F634F-653B-404D-82C0-35F6F6F77A02}"/>
    <cellStyle name="SAPBEXexcBad8 3 4 2 2 3 2" xfId="27001" xr:uid="{E578D2AB-0BD3-4591-9A0E-3C1FC8718E32}"/>
    <cellStyle name="SAPBEXexcBad8 3 4 2 2 4" xfId="27002" xr:uid="{09E8FC49-5504-40C9-A967-69462522B100}"/>
    <cellStyle name="SAPBEXexcBad8 3 4 2 2 4 2" xfId="27003" xr:uid="{68D284DA-C003-4353-AF9E-CFBA3E07D622}"/>
    <cellStyle name="SAPBEXexcBad8 3 4 2 2 5" xfId="27004" xr:uid="{6CE224C6-D638-47D7-A6A3-15EE6399F5E9}"/>
    <cellStyle name="SAPBEXexcBad8 3 4 2 2 5 2" xfId="27005" xr:uid="{C9975720-64E6-430F-BD1C-30ED0B8B81AF}"/>
    <cellStyle name="SAPBEXexcBad8 3 4 2 2 6" xfId="27006" xr:uid="{E11043F7-0A9F-42D0-BD8D-D54BB814F262}"/>
    <cellStyle name="SAPBEXexcBad8 3 4 2 2 6 2" xfId="27007" xr:uid="{794134FA-94E3-4051-8E68-1BD34CED7C04}"/>
    <cellStyle name="SAPBEXexcBad8 3 4 2 2 7" xfId="27008" xr:uid="{877EA89E-C00B-4983-923B-A414DD427E3C}"/>
    <cellStyle name="SAPBEXexcBad8 3 4 2 2 7 2" xfId="27009" xr:uid="{ADA226B8-A00F-4992-8325-B615E22D0968}"/>
    <cellStyle name="SAPBEXexcBad8 3 4 2 2 8" xfId="27010" xr:uid="{2F23291F-92A3-43E8-AAA4-0301D9E3140B}"/>
    <cellStyle name="SAPBEXexcBad8 3 4 2 3" xfId="27011" xr:uid="{B55AE6D6-F7F1-4B9B-85FC-34BDD3626DC6}"/>
    <cellStyle name="SAPBEXexcBad8 3 4 2 3 2" xfId="27012" xr:uid="{01A9E4B0-8BF8-436A-87A9-F8C49CE2ABFF}"/>
    <cellStyle name="SAPBEXexcBad8 3 4 2 4" xfId="27013" xr:uid="{433D1C31-24D4-45F9-B567-DEDB528AB3A2}"/>
    <cellStyle name="SAPBEXexcBad8 3 4 2 4 2" xfId="27014" xr:uid="{F1B3403F-1358-4095-9C31-C33CE249C27B}"/>
    <cellStyle name="SAPBEXexcBad8 3 4 2 5" xfId="27015" xr:uid="{82886027-D4C6-4FDC-A815-AD25D476361E}"/>
    <cellStyle name="SAPBEXexcBad8 3 4 2 5 2" xfId="27016" xr:uid="{791344C2-C8A0-4E08-9379-C335980A223A}"/>
    <cellStyle name="SAPBEXexcBad8 3 4 2 6" xfId="27017" xr:uid="{24B5AAA9-DB92-42B5-89FA-751631BD6A96}"/>
    <cellStyle name="SAPBEXexcBad8 3 4 2 6 2" xfId="27018" xr:uid="{8AA5B340-D81E-431E-AA39-E09238F3D83E}"/>
    <cellStyle name="SAPBEXexcBad8 3 4 2 7" xfId="27019" xr:uid="{531F1AAF-63EC-402A-8EC1-E86BB42B4570}"/>
    <cellStyle name="SAPBEXexcBad8 3 4 2 7 2" xfId="27020" xr:uid="{1A369DEE-1218-473F-B2EB-CE5A4B7A9FE4}"/>
    <cellStyle name="SAPBEXexcBad8 3 4 2 8" xfId="27021" xr:uid="{8C2D14DB-9F85-41D7-9283-4BDCCA3DA65D}"/>
    <cellStyle name="SAPBEXexcBad8 3 4 2 8 2" xfId="27022" xr:uid="{318D8123-0BB9-417F-98F3-0181CCD59A51}"/>
    <cellStyle name="SAPBEXexcBad8 3 4 2 9" xfId="27023" xr:uid="{D081D46C-C4B7-43EE-AE59-B15F42D71F5F}"/>
    <cellStyle name="SAPBEXexcBad8 3 4 3" xfId="27024" xr:uid="{66B098B2-88B0-4259-8101-C9EA666D29C6}"/>
    <cellStyle name="SAPBEXexcBad8 3 4 3 2" xfId="27025" xr:uid="{84F32808-1CD4-4671-822E-9651B4766717}"/>
    <cellStyle name="SAPBEXexcBad8 3 4 3 2 2" xfId="27026" xr:uid="{7B75C6AA-5A7D-43F0-AF27-B2744E5EB48D}"/>
    <cellStyle name="SAPBEXexcBad8 3 4 3 3" xfId="27027" xr:uid="{2115053B-E9FD-4E16-97C5-D60E1C495FD9}"/>
    <cellStyle name="SAPBEXexcBad8 3 4 3 3 2" xfId="27028" xr:uid="{63D3BFED-101D-4B8B-9C8D-27C3A34656A0}"/>
    <cellStyle name="SAPBEXexcBad8 3 4 3 4" xfId="27029" xr:uid="{259F6C52-B2F3-4067-81D6-2DE3E5454A6B}"/>
    <cellStyle name="SAPBEXexcBad8 3 4 3 4 2" xfId="27030" xr:uid="{B1E929FE-C3A8-47C6-B95A-47D17C4AAE07}"/>
    <cellStyle name="SAPBEXexcBad8 3 4 3 5" xfId="27031" xr:uid="{6DB55DCB-65D7-4A79-A3A1-7FD2A438AC46}"/>
    <cellStyle name="SAPBEXexcBad8 3 4 3 5 2" xfId="27032" xr:uid="{23E2628A-EA32-4E3D-9B9A-93E914A0300F}"/>
    <cellStyle name="SAPBEXexcBad8 3 4 3 6" xfId="27033" xr:uid="{D854BD5A-ADC8-423C-BEC7-D4D67A5E28A0}"/>
    <cellStyle name="SAPBEXexcBad8 3 4 3 6 2" xfId="27034" xr:uid="{24EB3FE5-7BC0-492D-B946-1F4335E8F162}"/>
    <cellStyle name="SAPBEXexcBad8 3 4 3 7" xfId="27035" xr:uid="{6CF91E83-EEFB-466A-8B06-DBA12C2D9694}"/>
    <cellStyle name="SAPBEXexcBad8 3 4 3 7 2" xfId="27036" xr:uid="{3B24C1C2-AEB5-4757-8D51-D4B36A63FFB5}"/>
    <cellStyle name="SAPBEXexcBad8 3 4 3 8" xfId="27037" xr:uid="{CF2A3199-91DD-4A31-85CC-777107D599D2}"/>
    <cellStyle name="SAPBEXexcBad8 3 4 3 9" xfId="27038" xr:uid="{2DE3A4B2-58F8-409F-BB90-C45D82F4C8A9}"/>
    <cellStyle name="SAPBEXexcBad8 3 4 4" xfId="27039" xr:uid="{49F3EC2E-B680-4D01-BAFC-1F6897CA5C34}"/>
    <cellStyle name="SAPBEXexcBad8 3 4 4 2" xfId="27040" xr:uid="{7AD4C873-9997-415D-B413-27F76F9E71AF}"/>
    <cellStyle name="SAPBEXexcBad8 3 4 5" xfId="27041" xr:uid="{F5A76B55-BC0A-46EB-90C4-6D65406FFF26}"/>
    <cellStyle name="SAPBEXexcBad8 3 4 5 2" xfId="27042" xr:uid="{FA48892E-A4C5-4B8C-AD6F-A0ED30E9C81A}"/>
    <cellStyle name="SAPBEXexcBad8 3 4 6" xfId="27043" xr:uid="{E0842CE6-4197-4315-82BE-CAFCABDCEC67}"/>
    <cellStyle name="SAPBEXexcBad8 3 4 6 2" xfId="27044" xr:uid="{3A4DA768-89E0-40F2-ACAB-C36BF45E99DE}"/>
    <cellStyle name="SAPBEXexcBad8 3 4 7" xfId="27045" xr:uid="{EE4AD524-4516-4AA4-AECC-1BD264725E08}"/>
    <cellStyle name="SAPBEXexcBad8 3 4 7 2" xfId="27046" xr:uid="{A6245006-3ED8-4169-80B9-33049D6A9A6D}"/>
    <cellStyle name="SAPBEXexcBad8 3 4 8" xfId="27047" xr:uid="{717930DE-F423-4555-A148-DABFF171B189}"/>
    <cellStyle name="SAPBEXexcBad8 3 4 8 2" xfId="27048" xr:uid="{83496000-2282-4E92-B1E1-FD776FAB8146}"/>
    <cellStyle name="SAPBEXexcBad8 3 4 9" xfId="27049" xr:uid="{725FDA27-CC71-48DD-881E-9D54C40C5E0C}"/>
    <cellStyle name="SAPBEXexcBad8 3 5" xfId="27050" xr:uid="{40646EAC-CF62-4B65-A244-2E4EED10A970}"/>
    <cellStyle name="SAPBEXexcBad8 3 6" xfId="27051" xr:uid="{496120E6-84D3-40C2-8209-837FA6BF59F7}"/>
    <cellStyle name="SAPBEXexcBad8 4" xfId="27052" xr:uid="{19A5AF33-87B3-4518-9B38-05E26C50F7B2}"/>
    <cellStyle name="SAPBEXexcBad8 4 2" xfId="27053" xr:uid="{C58E2B2B-29B6-4152-A2D8-EDE3650C02B5}"/>
    <cellStyle name="SAPBEXexcBad8 4 2 10" xfId="27054" xr:uid="{D666AB25-677C-4D00-93C4-EBB7C08B0E8C}"/>
    <cellStyle name="SAPBEXexcBad8 4 2 2" xfId="27055" xr:uid="{AA975D48-2C70-4A08-996B-1E702AE522A5}"/>
    <cellStyle name="SAPBEXexcBad8 4 2 2 10" xfId="27056" xr:uid="{83562407-86C8-4638-97DB-60DE0CDFC3D8}"/>
    <cellStyle name="SAPBEXexcBad8 4 2 2 2" xfId="27057" xr:uid="{9641EA87-E103-4F9F-8C8C-FBC0A1624476}"/>
    <cellStyle name="SAPBEXexcBad8 4 2 2 2 2" xfId="27058" xr:uid="{7C4F065A-CB34-4E60-B5D4-BB3CD8423A40}"/>
    <cellStyle name="SAPBEXexcBad8 4 2 2 2 2 2" xfId="27059" xr:uid="{2887D7AB-C95F-4A88-86FA-06D592A4E762}"/>
    <cellStyle name="SAPBEXexcBad8 4 2 2 2 3" xfId="27060" xr:uid="{5FB705F0-72FD-476B-AA91-F217BA0F9220}"/>
    <cellStyle name="SAPBEXexcBad8 4 2 2 2 3 2" xfId="27061" xr:uid="{4D1A4C31-0C1F-4EA4-823C-0C813A3AC3FA}"/>
    <cellStyle name="SAPBEXexcBad8 4 2 2 2 4" xfId="27062" xr:uid="{242B3B70-CE3C-44D5-9741-D8FCE45A33A0}"/>
    <cellStyle name="SAPBEXexcBad8 4 2 2 2 4 2" xfId="27063" xr:uid="{0DB54B93-E1CF-41F5-8878-95E60E30A05F}"/>
    <cellStyle name="SAPBEXexcBad8 4 2 2 2 5" xfId="27064" xr:uid="{636132E0-89DF-4822-87DC-147EE77CD4FF}"/>
    <cellStyle name="SAPBEXexcBad8 4 2 2 2 5 2" xfId="27065" xr:uid="{B6BDA1C3-4D46-474E-BF67-83F19945030B}"/>
    <cellStyle name="SAPBEXexcBad8 4 2 2 2 6" xfId="27066" xr:uid="{2BAA1021-184F-40E4-8382-2A65421D2237}"/>
    <cellStyle name="SAPBEXexcBad8 4 2 2 2 6 2" xfId="27067" xr:uid="{5F148019-B49C-4084-9DC5-243CCA3CA118}"/>
    <cellStyle name="SAPBEXexcBad8 4 2 2 2 7" xfId="27068" xr:uid="{6C9964A2-E3D1-4ABF-806F-39CC676A2584}"/>
    <cellStyle name="SAPBEXexcBad8 4 2 2 2 7 2" xfId="27069" xr:uid="{B0974810-0273-4F52-8B40-AABE27D95DA1}"/>
    <cellStyle name="SAPBEXexcBad8 4 2 2 2 8" xfId="27070" xr:uid="{AE163CF2-6A39-47C0-8421-AF8A46A86DC7}"/>
    <cellStyle name="SAPBEXexcBad8 4 2 2 3" xfId="27071" xr:uid="{F530847A-A8DC-44B8-BCBF-DBC3AAE0B51A}"/>
    <cellStyle name="SAPBEXexcBad8 4 2 2 3 2" xfId="27072" xr:uid="{EB7C9240-1B56-44C9-B48B-A7B8BB4F4EE1}"/>
    <cellStyle name="SAPBEXexcBad8 4 2 2 4" xfId="27073" xr:uid="{5D201DC2-BB57-4521-A351-8F6D60B98E80}"/>
    <cellStyle name="SAPBEXexcBad8 4 2 2 4 2" xfId="27074" xr:uid="{2A5620B2-4430-4A36-8DF6-7D5BC008F70A}"/>
    <cellStyle name="SAPBEXexcBad8 4 2 2 5" xfId="27075" xr:uid="{688AAA81-FB1B-454B-9B4D-848B60352316}"/>
    <cellStyle name="SAPBEXexcBad8 4 2 2 5 2" xfId="27076" xr:uid="{B460CB8A-4835-4736-BC17-EEEF6A5711A6}"/>
    <cellStyle name="SAPBEXexcBad8 4 2 2 6" xfId="27077" xr:uid="{CB6C5A99-C5E1-4003-88A5-D33299D77F8F}"/>
    <cellStyle name="SAPBEXexcBad8 4 2 2 6 2" xfId="27078" xr:uid="{D5CDA2BF-2B1B-4A14-BD4B-120227CFBAA0}"/>
    <cellStyle name="SAPBEXexcBad8 4 2 2 7" xfId="27079" xr:uid="{A13415FB-CA12-44BD-8F2D-FBD4A1EB5008}"/>
    <cellStyle name="SAPBEXexcBad8 4 2 2 7 2" xfId="27080" xr:uid="{FF60ABB5-947D-4BD1-BD13-7BA496090E90}"/>
    <cellStyle name="SAPBEXexcBad8 4 2 2 8" xfId="27081" xr:uid="{64619B61-DF94-44A6-9060-4098D6D4BCAB}"/>
    <cellStyle name="SAPBEXexcBad8 4 2 2 8 2" xfId="27082" xr:uid="{CE11E484-2242-4C79-AA0E-1832131E9F93}"/>
    <cellStyle name="SAPBEXexcBad8 4 2 2 9" xfId="27083" xr:uid="{A71B37C7-1428-478A-9A7C-479555B1DEA4}"/>
    <cellStyle name="SAPBEXexcBad8 4 2 3" xfId="27084" xr:uid="{01C1B8F0-4F33-483B-A610-875A80C17DFD}"/>
    <cellStyle name="SAPBEXexcBad8 4 2 3 2" xfId="27085" xr:uid="{6374945A-2A92-4CB5-9574-1B9B29DA161E}"/>
    <cellStyle name="SAPBEXexcBad8 4 2 3 2 2" xfId="27086" xr:uid="{B1180EA6-0F73-44E0-8946-86C061949588}"/>
    <cellStyle name="SAPBEXexcBad8 4 2 3 3" xfId="27087" xr:uid="{1687D7BC-0773-4BC7-A49C-CBE32D23E3CF}"/>
    <cellStyle name="SAPBEXexcBad8 4 2 3 3 2" xfId="27088" xr:uid="{756833DB-E0C4-477C-8781-1D1B3FFCC9B8}"/>
    <cellStyle name="SAPBEXexcBad8 4 2 3 4" xfId="27089" xr:uid="{CB6351C4-849C-42EF-A946-F0FA4FD4368F}"/>
    <cellStyle name="SAPBEXexcBad8 4 2 3 4 2" xfId="27090" xr:uid="{588FDEA0-882C-4D59-8097-CC8F4BAE037F}"/>
    <cellStyle name="SAPBEXexcBad8 4 2 3 5" xfId="27091" xr:uid="{0ADA593D-C593-4EF9-BF14-40480C031D32}"/>
    <cellStyle name="SAPBEXexcBad8 4 2 3 5 2" xfId="27092" xr:uid="{D7AF6F46-CBA7-42EA-8296-5E2DA0629719}"/>
    <cellStyle name="SAPBEXexcBad8 4 2 3 6" xfId="27093" xr:uid="{853429F0-3C09-4428-93A9-820A9ABFF38B}"/>
    <cellStyle name="SAPBEXexcBad8 4 2 3 6 2" xfId="27094" xr:uid="{1E413C67-CD7F-4028-BA4F-C05965118863}"/>
    <cellStyle name="SAPBEXexcBad8 4 2 3 7" xfId="27095" xr:uid="{0474543D-A297-4623-83E4-EEAB21CCF1CD}"/>
    <cellStyle name="SAPBEXexcBad8 4 2 3 7 2" xfId="27096" xr:uid="{BF7B09DB-69AA-4A42-B98F-09587912E6BF}"/>
    <cellStyle name="SAPBEXexcBad8 4 2 3 8" xfId="27097" xr:uid="{2A5F08B9-23E1-4D36-80BC-6F6F7ECB3CD6}"/>
    <cellStyle name="SAPBEXexcBad8 4 2 3 9" xfId="27098" xr:uid="{B43898CA-CB85-47AB-BA9D-A70891E84D27}"/>
    <cellStyle name="SAPBEXexcBad8 4 2 4" xfId="27099" xr:uid="{8526571E-9D30-4EB7-AA74-258F57B2B122}"/>
    <cellStyle name="SAPBEXexcBad8 4 2 4 2" xfId="27100" xr:uid="{2DA788FB-270F-47BC-852C-A924294F95CD}"/>
    <cellStyle name="SAPBEXexcBad8 4 2 5" xfId="27101" xr:uid="{A590EE98-654B-4414-8B41-AA642967D99E}"/>
    <cellStyle name="SAPBEXexcBad8 4 2 5 2" xfId="27102" xr:uid="{E2B4E38B-6A3B-4BF3-889E-75453895A094}"/>
    <cellStyle name="SAPBEXexcBad8 4 2 6" xfId="27103" xr:uid="{626BE226-44BA-4B9B-92DD-54BDD8AB6C56}"/>
    <cellStyle name="SAPBEXexcBad8 4 2 6 2" xfId="27104" xr:uid="{0FCCDBFE-E5CD-468A-8A6F-FD3F8F31CCA7}"/>
    <cellStyle name="SAPBEXexcBad8 4 2 7" xfId="27105" xr:uid="{18F0D9A5-E902-4922-A3A7-6C6D6EF2B0BD}"/>
    <cellStyle name="SAPBEXexcBad8 4 2 7 2" xfId="27106" xr:uid="{E83DC51A-FBF9-4B69-B244-53F3F66B4C48}"/>
    <cellStyle name="SAPBEXexcBad8 4 2 8" xfId="27107" xr:uid="{0F92EA1B-25CD-433D-BA52-05F81DAEE762}"/>
    <cellStyle name="SAPBEXexcBad8 4 2 8 2" xfId="27108" xr:uid="{B1D7401A-A226-417D-BFEF-A43D757B2A06}"/>
    <cellStyle name="SAPBEXexcBad8 4 2 9" xfId="27109" xr:uid="{4849382F-F214-495D-AFF6-F5CD4C1A73A4}"/>
    <cellStyle name="SAPBEXexcBad8 4 3" xfId="27110" xr:uid="{6B921C76-8EB8-4493-97B4-EBD22F32F511}"/>
    <cellStyle name="SAPBEXexcBad8 4 3 2" xfId="27111" xr:uid="{B20F520A-1E94-4E16-87F8-9201214131BB}"/>
    <cellStyle name="SAPBEXexcBad8 4 3 2 10" xfId="27112" xr:uid="{513F8CB9-20A1-44A6-B616-8158A7A5DED2}"/>
    <cellStyle name="SAPBEXexcBad8 4 3 2 2" xfId="27113" xr:uid="{F3A5569B-BD25-4662-ABC3-2915CA298A2E}"/>
    <cellStyle name="SAPBEXexcBad8 4 3 2 2 2" xfId="27114" xr:uid="{47B8DDB8-37E5-43E3-AE59-DD084299CE96}"/>
    <cellStyle name="SAPBEXexcBad8 4 3 2 2 2 2" xfId="27115" xr:uid="{61D9CCFD-4CB5-4D5F-BBC6-E3D79D859C61}"/>
    <cellStyle name="SAPBEXexcBad8 4 3 2 2 3" xfId="27116" xr:uid="{29FE358F-76BD-41DD-A0A5-99BA742A15A3}"/>
    <cellStyle name="SAPBEXexcBad8 4 3 2 2 3 2" xfId="27117" xr:uid="{3BCB3D61-B690-429C-A9B9-826B7B53BAF3}"/>
    <cellStyle name="SAPBEXexcBad8 4 3 2 2 4" xfId="27118" xr:uid="{38E6FC0E-DF43-4ED1-B0EC-C1CDE03DA5A5}"/>
    <cellStyle name="SAPBEXexcBad8 4 3 2 2 4 2" xfId="27119" xr:uid="{3F47BB55-4771-4CB8-9D70-18122C531DAE}"/>
    <cellStyle name="SAPBEXexcBad8 4 3 2 2 5" xfId="27120" xr:uid="{5DC3EF89-A85A-4BB2-A990-B064CF408024}"/>
    <cellStyle name="SAPBEXexcBad8 4 3 2 2 5 2" xfId="27121" xr:uid="{FA172EEC-44C6-4F9F-B222-5C8854192B27}"/>
    <cellStyle name="SAPBEXexcBad8 4 3 2 2 6" xfId="27122" xr:uid="{E235AB89-E8E2-4862-99E2-1ED0E9FFE61B}"/>
    <cellStyle name="SAPBEXexcBad8 4 3 2 2 6 2" xfId="27123" xr:uid="{F4DD69BB-FC8F-42D2-BCA7-78B4AE784461}"/>
    <cellStyle name="SAPBEXexcBad8 4 3 2 2 7" xfId="27124" xr:uid="{4CB3A39C-F3D2-4CC9-82CA-2E86EF5A62F4}"/>
    <cellStyle name="SAPBEXexcBad8 4 3 2 3" xfId="27125" xr:uid="{2BA94331-F8EF-44CC-8A8F-DD600642C965}"/>
    <cellStyle name="SAPBEXexcBad8 4 3 2 3 2" xfId="27126" xr:uid="{1CC56A08-147F-4C36-88C4-406E08E90E44}"/>
    <cellStyle name="SAPBEXexcBad8 4 3 2 3 2 2" xfId="27127" xr:uid="{17A4667A-805E-485A-8B30-8C83B8509932}"/>
    <cellStyle name="SAPBEXexcBad8 4 3 2 3 3" xfId="27128" xr:uid="{7ABA419F-5785-4B98-B0A2-FBEDA73F65F2}"/>
    <cellStyle name="SAPBEXexcBad8 4 3 2 3 3 2" xfId="27129" xr:uid="{7CDFFA43-7C00-4CF0-B30E-B541C3753C17}"/>
    <cellStyle name="SAPBEXexcBad8 4 3 2 3 4" xfId="27130" xr:uid="{0ADF7985-1E12-4D1C-BD65-50DAE72F4A52}"/>
    <cellStyle name="SAPBEXexcBad8 4 3 2 3 4 2" xfId="27131" xr:uid="{8540052C-DE7C-40A2-BCA9-B8745EBED08B}"/>
    <cellStyle name="SAPBEXexcBad8 4 3 2 3 5" xfId="27132" xr:uid="{DDBDF1CF-276E-48DF-A54A-06F87C00F495}"/>
    <cellStyle name="SAPBEXexcBad8 4 3 2 3 5 2" xfId="27133" xr:uid="{55F8ED6B-3630-40CB-9199-217EE773AA51}"/>
    <cellStyle name="SAPBEXexcBad8 4 3 2 3 6" xfId="27134" xr:uid="{AA2CB6AD-A339-446D-A81E-96FB5E46DFF9}"/>
    <cellStyle name="SAPBEXexcBad8 4 3 2 3 6 2" xfId="27135" xr:uid="{4986248E-D1DA-4153-94ED-E9B16AADC3ED}"/>
    <cellStyle name="SAPBEXexcBad8 4 3 2 3 7" xfId="27136" xr:uid="{B6F1F154-8FE6-4903-9F80-BA6BD6CD0067}"/>
    <cellStyle name="SAPBEXexcBad8 4 3 2 4" xfId="27137" xr:uid="{92461225-AC39-484F-A97B-F7CD9C0AE643}"/>
    <cellStyle name="SAPBEXexcBad8 4 3 2 4 2" xfId="27138" xr:uid="{ADB781D0-2CE4-4D65-B9BC-C8420F9A2B08}"/>
    <cellStyle name="SAPBEXexcBad8 4 3 2 5" xfId="27139" xr:uid="{0543418A-7E1C-451D-A9C9-5FD3429DB985}"/>
    <cellStyle name="SAPBEXexcBad8 4 3 2 5 2" xfId="27140" xr:uid="{1A1D0D9F-E630-4BA6-A74B-9003024E6089}"/>
    <cellStyle name="SAPBEXexcBad8 4 3 2 6" xfId="27141" xr:uid="{6A2C3D28-8D89-43DB-A6A2-830BD85C4843}"/>
    <cellStyle name="SAPBEXexcBad8 4 3 2 6 2" xfId="27142" xr:uid="{DFF8E481-9916-4498-A382-83AB914E43BE}"/>
    <cellStyle name="SAPBEXexcBad8 4 3 2 7" xfId="27143" xr:uid="{2A0119EB-CA55-4D76-B819-42038D4F91AE}"/>
    <cellStyle name="SAPBEXexcBad8 4 3 2 7 2" xfId="27144" xr:uid="{1B73C93A-29F9-4A48-896E-52E0B476448A}"/>
    <cellStyle name="SAPBEXexcBad8 4 3 2 8" xfId="27145" xr:uid="{AF2FEFE7-F1DD-4706-ADDA-64C0E3865887}"/>
    <cellStyle name="SAPBEXexcBad8 4 3 2 8 2" xfId="27146" xr:uid="{9C50A4A3-4411-4CB8-A35E-8B4D8D0A5057}"/>
    <cellStyle name="SAPBEXexcBad8 4 3 2 9" xfId="27147" xr:uid="{BDE1E225-B46E-4531-B018-D6A61CF7A53E}"/>
    <cellStyle name="SAPBEXexcBad8 4 3 2 9 2" xfId="27148" xr:uid="{3EF1E6D4-7C7D-4077-AF95-693524E4E168}"/>
    <cellStyle name="SAPBEXexcBad8 4 3 3" xfId="27149" xr:uid="{1622BEBB-A46A-4A9F-92A3-93C65B854540}"/>
    <cellStyle name="SAPBEXexcBad8 4 3 3 2" xfId="27150" xr:uid="{14FCBA31-0A09-45CB-B2D7-7E5EA4E43737}"/>
    <cellStyle name="SAPBEXexcBad8 4 3 4" xfId="27151" xr:uid="{B3148CDE-FD84-4DB8-9C87-71858DA1D1BD}"/>
    <cellStyle name="SAPBEXexcBad8 4 3 4 2" xfId="27152" xr:uid="{BB9807E4-C348-40C1-93E1-8B2BB2433348}"/>
    <cellStyle name="SAPBEXexcBad8 4 3 5" xfId="27153" xr:uid="{9BE06547-B107-4A8B-84AD-2F78BE5ED6C5}"/>
    <cellStyle name="SAPBEXexcBad8 4 4" xfId="27154" xr:uid="{4B0F6F69-38BA-457C-8423-E845C17628F1}"/>
    <cellStyle name="SAPBEXexcBad8 4 4 10" xfId="27155" xr:uid="{90B6723B-4705-4726-BA51-C266FE1B50E4}"/>
    <cellStyle name="SAPBEXexcBad8 4 4 2" xfId="27156" xr:uid="{2004E8E9-E523-4C2A-A6C7-15C08DC76131}"/>
    <cellStyle name="SAPBEXexcBad8 4 4 2 2" xfId="27157" xr:uid="{21486E68-05EF-4098-AE76-C04317375509}"/>
    <cellStyle name="SAPBEXexcBad8 4 4 2 2 2" xfId="27158" xr:uid="{B184A71A-6EB9-4DAD-A556-EE09A358FFC6}"/>
    <cellStyle name="SAPBEXexcBad8 4 4 2 3" xfId="27159" xr:uid="{B9B85E1E-D666-4C2E-AF77-42AEF2AFE612}"/>
    <cellStyle name="SAPBEXexcBad8 4 4 2 3 2" xfId="27160" xr:uid="{2FCDAF48-57B5-415B-BCBF-AE8B5F10A02B}"/>
    <cellStyle name="SAPBEXexcBad8 4 4 2 4" xfId="27161" xr:uid="{D5A4D37D-5A52-4560-AF1A-66BE8B40BFD0}"/>
    <cellStyle name="SAPBEXexcBad8 4 4 2 4 2" xfId="27162" xr:uid="{C4B1B645-73E1-46E5-AD6A-9296A7A8AE0C}"/>
    <cellStyle name="SAPBEXexcBad8 4 4 2 5" xfId="27163" xr:uid="{FADA5B32-E8D4-4E03-BED7-958186111D9A}"/>
    <cellStyle name="SAPBEXexcBad8 4 4 2 5 2" xfId="27164" xr:uid="{E971DDA7-48FB-4ED5-8E6D-B4809741A59B}"/>
    <cellStyle name="SAPBEXexcBad8 4 4 2 6" xfId="27165" xr:uid="{1E9F616F-4ADF-47E6-8118-A68CFA709592}"/>
    <cellStyle name="SAPBEXexcBad8 4 4 2 6 2" xfId="27166" xr:uid="{25C932DB-AD0E-4A3B-80FA-A8DAC678B3D6}"/>
    <cellStyle name="SAPBEXexcBad8 4 4 2 7" xfId="27167" xr:uid="{ECA6542C-C0F1-44EA-BA3E-B49782639DBF}"/>
    <cellStyle name="SAPBEXexcBad8 4 4 3" xfId="27168" xr:uid="{F72F39E0-F35B-4C61-88C2-3E12ABB35024}"/>
    <cellStyle name="SAPBEXexcBad8 4 4 3 2" xfId="27169" xr:uid="{1F35C4E3-CFFF-44D7-AAB1-6E5F5FEB13FE}"/>
    <cellStyle name="SAPBEXexcBad8 4 4 3 2 2" xfId="27170" xr:uid="{B4F9B0E2-C831-4AA2-90E5-50DD29CDD5A8}"/>
    <cellStyle name="SAPBEXexcBad8 4 4 3 3" xfId="27171" xr:uid="{4D12626A-3D66-4650-BD8E-3325950AA1BE}"/>
    <cellStyle name="SAPBEXexcBad8 4 4 3 3 2" xfId="27172" xr:uid="{340E6467-18F5-4AE1-811E-F19CF9260D71}"/>
    <cellStyle name="SAPBEXexcBad8 4 4 3 4" xfId="27173" xr:uid="{7C41C561-B381-42F9-AA67-263F3EE617E6}"/>
    <cellStyle name="SAPBEXexcBad8 4 4 3 4 2" xfId="27174" xr:uid="{BD76F539-7D3A-48F7-8D66-E21CB8BC3479}"/>
    <cellStyle name="SAPBEXexcBad8 4 4 3 5" xfId="27175" xr:uid="{601B3C16-5333-4C30-AE61-14D1E44FC3E7}"/>
    <cellStyle name="SAPBEXexcBad8 4 4 3 5 2" xfId="27176" xr:uid="{C36606E3-E75E-43C3-837E-70115D7FD69F}"/>
    <cellStyle name="SAPBEXexcBad8 4 4 3 6" xfId="27177" xr:uid="{BC0D30DE-2141-4A3D-BE8A-D49C391594A2}"/>
    <cellStyle name="SAPBEXexcBad8 4 4 3 6 2" xfId="27178" xr:uid="{B8DB8ABE-C83A-499B-89CD-7642F6D55201}"/>
    <cellStyle name="SAPBEXexcBad8 4 4 3 7" xfId="27179" xr:uid="{1576B87D-1B7F-4D4B-B5C2-DE03E7A22C80}"/>
    <cellStyle name="SAPBEXexcBad8 4 4 4" xfId="27180" xr:uid="{23C3FDB9-2A6A-4333-B3AD-FE53501930B2}"/>
    <cellStyle name="SAPBEXexcBad8 4 4 4 2" xfId="27181" xr:uid="{C2AB558D-A25C-4530-9A37-904741621648}"/>
    <cellStyle name="SAPBEXexcBad8 4 4 5" xfId="27182" xr:uid="{4C0ED3C9-1952-4B19-BA1B-DC16D1A71853}"/>
    <cellStyle name="SAPBEXexcBad8 4 4 5 2" xfId="27183" xr:uid="{5AF0127A-AA14-4908-9E10-C06268F21CB4}"/>
    <cellStyle name="SAPBEXexcBad8 4 4 6" xfId="27184" xr:uid="{5135CAEA-2B6C-49A5-9875-974A30CE702D}"/>
    <cellStyle name="SAPBEXexcBad8 4 4 6 2" xfId="27185" xr:uid="{FE5C8369-9C85-4FC5-906D-9860403F2470}"/>
    <cellStyle name="SAPBEXexcBad8 4 4 7" xfId="27186" xr:uid="{20B0C544-BDEF-44BD-855E-500D1113CE75}"/>
    <cellStyle name="SAPBEXexcBad8 4 4 7 2" xfId="27187" xr:uid="{E3BC05B0-6DBE-4391-A001-3523482A443E}"/>
    <cellStyle name="SAPBEXexcBad8 4 4 8" xfId="27188" xr:uid="{526F5C25-61E3-415B-AF7C-DCD426DA7A15}"/>
    <cellStyle name="SAPBEXexcBad8 4 4 8 2" xfId="27189" xr:uid="{5B4BE219-9113-4067-AD7F-E3C2B54E2632}"/>
    <cellStyle name="SAPBEXexcBad8 4 4 9" xfId="27190" xr:uid="{F4AC2427-45EC-4E2D-BCD5-1A43FB6BFA22}"/>
    <cellStyle name="SAPBEXexcBad8 4 4 9 2" xfId="27191" xr:uid="{1F399B00-4838-4E4B-A892-3365DED68562}"/>
    <cellStyle name="SAPBEXexcBad8 4 5" xfId="27192" xr:uid="{DD80BB72-D1F7-4C3E-9072-144E190BFEC7}"/>
    <cellStyle name="SAPBEXexcBad8 4 5 2" xfId="27193" xr:uid="{576AEF39-6328-4941-AE90-AEB9A436BB40}"/>
    <cellStyle name="SAPBEXexcBad8 4 6" xfId="27194" xr:uid="{5D595EF1-9F51-47F5-B19C-846DA03E596A}"/>
    <cellStyle name="SAPBEXexcBad8 4 6 2" xfId="27195" xr:uid="{7CD1BC23-27D7-4CEF-BE35-3BDF0BFBC3A7}"/>
    <cellStyle name="SAPBEXexcBad8 4 7" xfId="27196" xr:uid="{3FF8FBCB-641E-44B0-9BCA-3F3777E91E75}"/>
    <cellStyle name="SAPBEXexcBad8 4 8" xfId="27197" xr:uid="{9E6342F8-DFFC-4E12-8E3D-B3EB432EDB9F}"/>
    <cellStyle name="SAPBEXexcBad8 5" xfId="27198" xr:uid="{C72A1C9E-2F3E-4E77-8B27-6C4CD9BC1041}"/>
    <cellStyle name="SAPBEXexcBad8 5 2" xfId="27199" xr:uid="{6769DAC6-B5A5-45A7-B03C-8BAD6E350AFF}"/>
    <cellStyle name="SAPBEXexcBad8 5 2 10" xfId="27200" xr:uid="{E96FAEC3-A1FC-4D3D-94BA-9CB1098AF613}"/>
    <cellStyle name="SAPBEXexcBad8 5 2 2" xfId="27201" xr:uid="{96FA4383-DD8C-4F08-97EF-113AD5CE334A}"/>
    <cellStyle name="SAPBEXexcBad8 5 2 2 10" xfId="27202" xr:uid="{9CB9A4D9-05BD-4659-BA11-CAFCCFF6F9B1}"/>
    <cellStyle name="SAPBEXexcBad8 5 2 2 2" xfId="27203" xr:uid="{FC251DBB-E984-43AC-B614-88196292F5A1}"/>
    <cellStyle name="SAPBEXexcBad8 5 2 2 2 2" xfId="27204" xr:uid="{14510641-9D50-4C20-8B3F-D14DD365F599}"/>
    <cellStyle name="SAPBEXexcBad8 5 2 2 2 2 2" xfId="27205" xr:uid="{163AABA2-41E5-4DD1-840E-F8492D715211}"/>
    <cellStyle name="SAPBEXexcBad8 5 2 2 2 3" xfId="27206" xr:uid="{2424533B-97E0-4F20-BC5B-A12D5A5952F8}"/>
    <cellStyle name="SAPBEXexcBad8 5 2 2 2 3 2" xfId="27207" xr:uid="{FD474E85-CB8C-423F-B70F-D2717994FAF4}"/>
    <cellStyle name="SAPBEXexcBad8 5 2 2 2 4" xfId="27208" xr:uid="{56684B2F-1843-4C97-95FB-32EEC2BB38CD}"/>
    <cellStyle name="SAPBEXexcBad8 5 2 2 2 4 2" xfId="27209" xr:uid="{D72FCB11-47CB-4381-8ED5-FCEAA195C8DB}"/>
    <cellStyle name="SAPBEXexcBad8 5 2 2 2 5" xfId="27210" xr:uid="{93EFFC73-3A1E-4BD3-8237-BD1AB4E2D5C9}"/>
    <cellStyle name="SAPBEXexcBad8 5 2 2 2 5 2" xfId="27211" xr:uid="{77B22CB1-7E2A-4D99-B4F3-A85A22C5C73B}"/>
    <cellStyle name="SAPBEXexcBad8 5 2 2 2 6" xfId="27212" xr:uid="{297AC6FC-E267-4B82-8036-547A80316794}"/>
    <cellStyle name="SAPBEXexcBad8 5 2 2 2 6 2" xfId="27213" xr:uid="{B591B9C3-8054-40B0-B565-6196A6E3F9C8}"/>
    <cellStyle name="SAPBEXexcBad8 5 2 2 2 7" xfId="27214" xr:uid="{5B22DE34-A30E-4FEF-9A85-3D9FE1D5E4E4}"/>
    <cellStyle name="SAPBEXexcBad8 5 2 2 2 7 2" xfId="27215" xr:uid="{C235B303-91AE-4358-A2A1-517B6B219573}"/>
    <cellStyle name="SAPBEXexcBad8 5 2 2 2 8" xfId="27216" xr:uid="{4D7F87ED-B406-4737-8DB2-13A813D2A368}"/>
    <cellStyle name="SAPBEXexcBad8 5 2 2 3" xfId="27217" xr:uid="{0B52C991-9DA3-4C67-B510-362C46829138}"/>
    <cellStyle name="SAPBEXexcBad8 5 2 2 3 2" xfId="27218" xr:uid="{534D161C-C3F8-4668-BFB4-61EAE44602A2}"/>
    <cellStyle name="SAPBEXexcBad8 5 2 2 4" xfId="27219" xr:uid="{B9DDA353-DADA-4B6B-9206-A8BAF4FA6181}"/>
    <cellStyle name="SAPBEXexcBad8 5 2 2 4 2" xfId="27220" xr:uid="{8679E659-0528-4C5C-982D-899B4A070C89}"/>
    <cellStyle name="SAPBEXexcBad8 5 2 2 5" xfId="27221" xr:uid="{C79B0BAA-092D-4D72-97D7-301C9C56037C}"/>
    <cellStyle name="SAPBEXexcBad8 5 2 2 5 2" xfId="27222" xr:uid="{5256A913-92FE-40BE-B60A-D2F468BD0913}"/>
    <cellStyle name="SAPBEXexcBad8 5 2 2 6" xfId="27223" xr:uid="{ECFCA733-1DE4-4EC9-A5C0-E49CE25CE9C7}"/>
    <cellStyle name="SAPBEXexcBad8 5 2 2 6 2" xfId="27224" xr:uid="{954E27E7-8FEB-4FAF-AE18-6571A9965493}"/>
    <cellStyle name="SAPBEXexcBad8 5 2 2 7" xfId="27225" xr:uid="{BD8FAB76-228C-490A-AE40-70789EC1B4C3}"/>
    <cellStyle name="SAPBEXexcBad8 5 2 2 7 2" xfId="27226" xr:uid="{1C7FE5A0-D4F9-471C-8097-992466DC2E33}"/>
    <cellStyle name="SAPBEXexcBad8 5 2 2 8" xfId="27227" xr:uid="{DBD066BA-27DF-4ACE-BE03-73CBA4B913DD}"/>
    <cellStyle name="SAPBEXexcBad8 5 2 2 8 2" xfId="27228" xr:uid="{25580571-570C-4088-9BA8-F1091328A390}"/>
    <cellStyle name="SAPBEXexcBad8 5 2 2 9" xfId="27229" xr:uid="{AA11485C-2C86-4448-9479-6B9E1C95D1FD}"/>
    <cellStyle name="SAPBEXexcBad8 5 2 3" xfId="27230" xr:uid="{CD7ECBBE-2A57-4C50-9BE4-A06E40A19F0E}"/>
    <cellStyle name="SAPBEXexcBad8 5 2 3 2" xfId="27231" xr:uid="{1412BCAC-1A2D-4665-A11D-CF7BC2BA1F39}"/>
    <cellStyle name="SAPBEXexcBad8 5 2 3 2 2" xfId="27232" xr:uid="{157CA2B5-D3AC-41A2-8AC3-26A783377DE2}"/>
    <cellStyle name="SAPBEXexcBad8 5 2 3 3" xfId="27233" xr:uid="{99DD1A1F-3E9B-43A7-BC2B-DCAAC239CA67}"/>
    <cellStyle name="SAPBEXexcBad8 5 2 3 3 2" xfId="27234" xr:uid="{143B3178-EA95-46D3-931D-023721625C81}"/>
    <cellStyle name="SAPBEXexcBad8 5 2 3 4" xfId="27235" xr:uid="{F9685E38-A689-4F0B-A679-D68F1554CD92}"/>
    <cellStyle name="SAPBEXexcBad8 5 2 3 4 2" xfId="27236" xr:uid="{25022C32-2DB4-4730-8B17-0FB02201AF65}"/>
    <cellStyle name="SAPBEXexcBad8 5 2 3 5" xfId="27237" xr:uid="{984E0AA6-41FC-42B6-9CA8-803BD6CBE4D6}"/>
    <cellStyle name="SAPBEXexcBad8 5 2 3 5 2" xfId="27238" xr:uid="{E15D669A-886D-409F-9D99-CEC72C2EF65A}"/>
    <cellStyle name="SAPBEXexcBad8 5 2 3 6" xfId="27239" xr:uid="{22CB5234-67B0-411D-A481-5FF383D1C5C1}"/>
    <cellStyle name="SAPBEXexcBad8 5 2 3 6 2" xfId="27240" xr:uid="{6BA9306F-C359-4051-A0B3-14CA3EA50DDB}"/>
    <cellStyle name="SAPBEXexcBad8 5 2 3 7" xfId="27241" xr:uid="{C7ED9FA8-9A3C-4BAF-AF01-5E01F6D3943A}"/>
    <cellStyle name="SAPBEXexcBad8 5 2 3 7 2" xfId="27242" xr:uid="{6C651222-4821-483D-99A7-AA1D699AC56E}"/>
    <cellStyle name="SAPBEXexcBad8 5 2 3 8" xfId="27243" xr:uid="{B775DEC2-DD7D-4C2C-B6A0-08EC67ABA8BE}"/>
    <cellStyle name="SAPBEXexcBad8 5 2 3 9" xfId="27244" xr:uid="{0894A0BB-9C72-45D3-A604-5662B0E9A8D6}"/>
    <cellStyle name="SAPBEXexcBad8 5 2 4" xfId="27245" xr:uid="{216C5CEF-CED4-402B-B00E-7E097B254081}"/>
    <cellStyle name="SAPBEXexcBad8 5 2 4 2" xfId="27246" xr:uid="{D7C1D23A-0203-42D4-B32A-2FBC9CB63277}"/>
    <cellStyle name="SAPBEXexcBad8 5 2 5" xfId="27247" xr:uid="{5F8B289B-AD87-43DE-B04C-94809C59ABFE}"/>
    <cellStyle name="SAPBEXexcBad8 5 2 5 2" xfId="27248" xr:uid="{76EEA5CE-CCF2-4A4B-A4FC-935C347880AF}"/>
    <cellStyle name="SAPBEXexcBad8 5 2 6" xfId="27249" xr:uid="{8397AA9F-A456-48F1-BBDF-477127092440}"/>
    <cellStyle name="SAPBEXexcBad8 5 2 6 2" xfId="27250" xr:uid="{299E98D9-79F3-4D01-B054-9A5FC02E3C3A}"/>
    <cellStyle name="SAPBEXexcBad8 5 2 7" xfId="27251" xr:uid="{8A9A7616-48D6-4B29-960B-572DC5866C77}"/>
    <cellStyle name="SAPBEXexcBad8 5 2 7 2" xfId="27252" xr:uid="{EAC05F85-E0FD-4E4D-8EE8-CC092073F271}"/>
    <cellStyle name="SAPBEXexcBad8 5 2 8" xfId="27253" xr:uid="{C4ABAD2E-3E11-4472-B48B-B30536A1DD98}"/>
    <cellStyle name="SAPBEXexcBad8 5 2 8 2" xfId="27254" xr:uid="{61F51435-D79F-4F8B-806E-2118E5828B3D}"/>
    <cellStyle name="SAPBEXexcBad8 5 2 9" xfId="27255" xr:uid="{6198CD94-7E28-43A7-AD28-FADABA2655F2}"/>
    <cellStyle name="SAPBEXexcBad8 5 3" xfId="27256" xr:uid="{3B5497A2-F4A1-4C23-94DC-CA33F7CBC042}"/>
    <cellStyle name="SAPBEXexcBad8 5 3 2" xfId="27257" xr:uid="{EFE8F08C-A2F7-434B-988D-14E20FC93E26}"/>
    <cellStyle name="SAPBEXexcBad8 5 3 2 10" xfId="27258" xr:uid="{C334D5C4-581A-4CF3-B451-745A5CA60215}"/>
    <cellStyle name="SAPBEXexcBad8 5 3 2 2" xfId="27259" xr:uid="{5BEF861F-FACF-46DA-85A6-41609EFDF0AE}"/>
    <cellStyle name="SAPBEXexcBad8 5 3 2 2 2" xfId="27260" xr:uid="{ECBF058E-1F7A-423D-9B5C-9799A7BD5043}"/>
    <cellStyle name="SAPBEXexcBad8 5 3 2 2 2 2" xfId="27261" xr:uid="{3E9C5600-F5F7-4FEE-998A-BA89AB1567D6}"/>
    <cellStyle name="SAPBEXexcBad8 5 3 2 2 3" xfId="27262" xr:uid="{FF296486-6A1A-49FD-A351-C9D80988BB2A}"/>
    <cellStyle name="SAPBEXexcBad8 5 3 2 2 3 2" xfId="27263" xr:uid="{C7B00A16-FEA8-4CA9-BB60-32D415059893}"/>
    <cellStyle name="SAPBEXexcBad8 5 3 2 2 4" xfId="27264" xr:uid="{01CE11FA-A8FC-4C2B-91B8-424D3E7E39A0}"/>
    <cellStyle name="SAPBEXexcBad8 5 3 2 2 4 2" xfId="27265" xr:uid="{AA9E0BC0-2134-414F-8EDD-5F4254984E65}"/>
    <cellStyle name="SAPBEXexcBad8 5 3 2 2 5" xfId="27266" xr:uid="{CE02BD1B-A818-4A0B-9F0E-91D9F25AAC4B}"/>
    <cellStyle name="SAPBEXexcBad8 5 3 2 2 5 2" xfId="27267" xr:uid="{91C89C89-3E7C-480B-8253-EC9B876A34ED}"/>
    <cellStyle name="SAPBEXexcBad8 5 3 2 2 6" xfId="27268" xr:uid="{CCC3635E-DA63-4006-93CA-F34B7D3EF428}"/>
    <cellStyle name="SAPBEXexcBad8 5 3 2 2 6 2" xfId="27269" xr:uid="{B5BDA981-7A87-4900-BC81-F184E46E32D8}"/>
    <cellStyle name="SAPBEXexcBad8 5 3 2 2 7" xfId="27270" xr:uid="{C2BCE07B-3F8F-4FFD-B052-54A6538ED7F4}"/>
    <cellStyle name="SAPBEXexcBad8 5 3 2 3" xfId="27271" xr:uid="{20204245-9E05-45C3-AE43-DD12DB7420B6}"/>
    <cellStyle name="SAPBEXexcBad8 5 3 2 3 2" xfId="27272" xr:uid="{79B53301-293E-4FA6-9D00-89EB247004F4}"/>
    <cellStyle name="SAPBEXexcBad8 5 3 2 3 2 2" xfId="27273" xr:uid="{8CE8B319-68B8-4A26-BAF0-853E2780FC49}"/>
    <cellStyle name="SAPBEXexcBad8 5 3 2 3 3" xfId="27274" xr:uid="{292249D6-420E-435A-B750-6F0345BC3842}"/>
    <cellStyle name="SAPBEXexcBad8 5 3 2 3 3 2" xfId="27275" xr:uid="{23951150-E7A4-4A58-81A8-5542C9E7CDF3}"/>
    <cellStyle name="SAPBEXexcBad8 5 3 2 3 4" xfId="27276" xr:uid="{C5B04478-A788-4D24-9E20-360968B32FD6}"/>
    <cellStyle name="SAPBEXexcBad8 5 3 2 3 4 2" xfId="27277" xr:uid="{F2CE4369-0077-473A-ADDD-116F1C75B857}"/>
    <cellStyle name="SAPBEXexcBad8 5 3 2 3 5" xfId="27278" xr:uid="{69EA5CB5-35F9-4E0B-8B1A-6A441FE80540}"/>
    <cellStyle name="SAPBEXexcBad8 5 3 2 3 5 2" xfId="27279" xr:uid="{B7840919-0E0D-4402-B258-A98ABDCD3293}"/>
    <cellStyle name="SAPBEXexcBad8 5 3 2 3 6" xfId="27280" xr:uid="{65797D4E-B0BA-4F7B-8483-E2904F40D559}"/>
    <cellStyle name="SAPBEXexcBad8 5 3 2 3 6 2" xfId="27281" xr:uid="{756C6316-5A45-4C04-A5B6-9FD8B4B07578}"/>
    <cellStyle name="SAPBEXexcBad8 5 3 2 3 7" xfId="27282" xr:uid="{8ADD166E-980E-4A13-A5CE-EC6375EDDA5A}"/>
    <cellStyle name="SAPBEXexcBad8 5 3 2 4" xfId="27283" xr:uid="{A2222AF8-6F53-40C4-8165-8CF1C8014F04}"/>
    <cellStyle name="SAPBEXexcBad8 5 3 2 4 2" xfId="27284" xr:uid="{06093ED7-431B-4277-9852-CFBEE5D8E7B1}"/>
    <cellStyle name="SAPBEXexcBad8 5 3 2 5" xfId="27285" xr:uid="{2B251BC5-9BA5-45DD-92F5-6A1B0E4D99F3}"/>
    <cellStyle name="SAPBEXexcBad8 5 3 2 5 2" xfId="27286" xr:uid="{C4E3E32A-5EED-4A4D-A0D7-82CF35484143}"/>
    <cellStyle name="SAPBEXexcBad8 5 3 2 6" xfId="27287" xr:uid="{4704EBA5-2F6C-47B5-906E-0F5CFF7154D2}"/>
    <cellStyle name="SAPBEXexcBad8 5 3 2 6 2" xfId="27288" xr:uid="{27EDCA3F-9B6F-4085-A952-153EB83A9193}"/>
    <cellStyle name="SAPBEXexcBad8 5 3 2 7" xfId="27289" xr:uid="{8F51FB52-22E0-4D52-96E2-30154A9BC6AC}"/>
    <cellStyle name="SAPBEXexcBad8 5 3 2 7 2" xfId="27290" xr:uid="{E7757640-9956-4019-84AF-62CE5F9A08A3}"/>
    <cellStyle name="SAPBEXexcBad8 5 3 2 8" xfId="27291" xr:uid="{A1D0E787-7FAF-44F5-80BA-D3C7DBD03F64}"/>
    <cellStyle name="SAPBEXexcBad8 5 3 2 8 2" xfId="27292" xr:uid="{9EB7BC0B-DBA5-4C66-9700-CA5AB49C767B}"/>
    <cellStyle name="SAPBEXexcBad8 5 3 2 9" xfId="27293" xr:uid="{40FC3C16-4649-4690-A028-0721A65C224E}"/>
    <cellStyle name="SAPBEXexcBad8 5 3 2 9 2" xfId="27294" xr:uid="{73D814F4-5A80-4267-B958-B409AE0296CC}"/>
    <cellStyle name="SAPBEXexcBad8 5 3 3" xfId="27295" xr:uid="{98F473DD-3D4B-481F-BB16-7C576C8DAA25}"/>
    <cellStyle name="SAPBEXexcBad8 5 3 3 2" xfId="27296" xr:uid="{79A5DB96-A234-46A2-9670-3BE05ABB953C}"/>
    <cellStyle name="SAPBEXexcBad8 5 3 4" xfId="27297" xr:uid="{B312459E-C7E4-4741-BB3B-1DECF0BDF540}"/>
    <cellStyle name="SAPBEXexcBad8 5 3 4 2" xfId="27298" xr:uid="{E745A4AC-02CC-4F98-ADE2-35FAAAB129CA}"/>
    <cellStyle name="SAPBEXexcBad8 5 3 5" xfId="27299" xr:uid="{E60DD5D5-03A4-4BDA-9765-E16867ED6E6B}"/>
    <cellStyle name="SAPBEXexcBad8 5 4" xfId="27300" xr:uid="{54041E77-7F14-4485-945C-360C7CB17DE2}"/>
    <cellStyle name="SAPBEXexcBad8 5 4 10" xfId="27301" xr:uid="{18824346-0136-42B6-96BF-02D1EB2876CB}"/>
    <cellStyle name="SAPBEXexcBad8 5 4 2" xfId="27302" xr:uid="{2FD2D03F-5E94-4CE2-B764-0ACB8A1E6005}"/>
    <cellStyle name="SAPBEXexcBad8 5 4 2 2" xfId="27303" xr:uid="{304CEE3D-652C-4B83-B5C0-2204B475ADB6}"/>
    <cellStyle name="SAPBEXexcBad8 5 4 2 2 2" xfId="27304" xr:uid="{C5085EB7-CCF3-4F50-9E15-6B2F1D070557}"/>
    <cellStyle name="SAPBEXexcBad8 5 4 2 3" xfId="27305" xr:uid="{1B5382A0-C468-4504-B88C-E909F1F4059C}"/>
    <cellStyle name="SAPBEXexcBad8 5 4 2 3 2" xfId="27306" xr:uid="{F9ABA942-FE29-4228-BBD7-E8988FF3D98F}"/>
    <cellStyle name="SAPBEXexcBad8 5 4 2 4" xfId="27307" xr:uid="{7B854860-44ED-43EC-B07F-9CF2011A511F}"/>
    <cellStyle name="SAPBEXexcBad8 5 4 2 4 2" xfId="27308" xr:uid="{1AC1AC68-B380-4563-9DF8-0EC5B3CA17FC}"/>
    <cellStyle name="SAPBEXexcBad8 5 4 2 5" xfId="27309" xr:uid="{000CCD37-93AE-491F-ACC9-37F84BBE9005}"/>
    <cellStyle name="SAPBEXexcBad8 5 4 2 5 2" xfId="27310" xr:uid="{E9619D02-FD9E-4129-AD0E-B528935D738A}"/>
    <cellStyle name="SAPBEXexcBad8 5 4 2 6" xfId="27311" xr:uid="{7052BF57-02E9-4316-81A4-D5CE38E9FDD6}"/>
    <cellStyle name="SAPBEXexcBad8 5 4 2 6 2" xfId="27312" xr:uid="{C23A0D0B-4983-4FF5-919D-2362F9F391B0}"/>
    <cellStyle name="SAPBEXexcBad8 5 4 2 7" xfId="27313" xr:uid="{3042780E-2988-4216-B3AF-F3F88B8988AA}"/>
    <cellStyle name="SAPBEXexcBad8 5 4 3" xfId="27314" xr:uid="{1AE2BD8A-279F-4D73-BF16-A7C813AC73CA}"/>
    <cellStyle name="SAPBEXexcBad8 5 4 3 2" xfId="27315" xr:uid="{A834C4AD-00C6-43ED-81EB-102C5D9B8B84}"/>
    <cellStyle name="SAPBEXexcBad8 5 4 3 2 2" xfId="27316" xr:uid="{12E6F372-C88C-497C-BEC7-C9D0F76E811E}"/>
    <cellStyle name="SAPBEXexcBad8 5 4 3 3" xfId="27317" xr:uid="{D94C06E9-D166-49F5-82EA-9BA6EA52FCC0}"/>
    <cellStyle name="SAPBEXexcBad8 5 4 3 3 2" xfId="27318" xr:uid="{ED586390-C774-4FAC-A6CD-14CDD6A922A0}"/>
    <cellStyle name="SAPBEXexcBad8 5 4 3 4" xfId="27319" xr:uid="{CC6FA32E-4C17-45B4-B6E5-D52FFD891FB4}"/>
    <cellStyle name="SAPBEXexcBad8 5 4 3 4 2" xfId="27320" xr:uid="{E900C6CC-ED3F-4975-8CAE-0290E23A76C6}"/>
    <cellStyle name="SAPBEXexcBad8 5 4 3 5" xfId="27321" xr:uid="{B2642314-7191-4196-8EAA-232B96469D65}"/>
    <cellStyle name="SAPBEXexcBad8 5 4 3 5 2" xfId="27322" xr:uid="{50A10447-12C2-4573-AE9F-3A6BC6357977}"/>
    <cellStyle name="SAPBEXexcBad8 5 4 3 6" xfId="27323" xr:uid="{7D508F15-196A-4C69-9B91-B0626FA92D1D}"/>
    <cellStyle name="SAPBEXexcBad8 5 4 3 6 2" xfId="27324" xr:uid="{0E696DF8-9566-4A21-B137-DA5809F49A7C}"/>
    <cellStyle name="SAPBEXexcBad8 5 4 3 7" xfId="27325" xr:uid="{32ED436A-5D8F-42C9-BEC7-BCB726CB0A29}"/>
    <cellStyle name="SAPBEXexcBad8 5 4 4" xfId="27326" xr:uid="{014A4709-61F7-476F-B8A3-FD32307BAF68}"/>
    <cellStyle name="SAPBEXexcBad8 5 4 4 2" xfId="27327" xr:uid="{5A2FB7D1-633C-4051-926B-DC2C0D621DB9}"/>
    <cellStyle name="SAPBEXexcBad8 5 4 5" xfId="27328" xr:uid="{ED1ED614-1315-4BD3-9821-7FB15457BC2E}"/>
    <cellStyle name="SAPBEXexcBad8 5 4 5 2" xfId="27329" xr:uid="{1A393FB9-7709-44E2-B59B-15AE55299215}"/>
    <cellStyle name="SAPBEXexcBad8 5 4 6" xfId="27330" xr:uid="{1B3099D4-94EA-4216-B468-2084C12BC3FC}"/>
    <cellStyle name="SAPBEXexcBad8 5 4 6 2" xfId="27331" xr:uid="{6813A91B-7F79-48D1-BF6D-10D6C2D7EC22}"/>
    <cellStyle name="SAPBEXexcBad8 5 4 7" xfId="27332" xr:uid="{836C6D84-6542-4AF4-9D2B-69B7C9ACB6C0}"/>
    <cellStyle name="SAPBEXexcBad8 5 4 7 2" xfId="27333" xr:uid="{C28E0F59-9D75-4949-ADDE-2DE6F614EA50}"/>
    <cellStyle name="SAPBEXexcBad8 5 4 8" xfId="27334" xr:uid="{E6D9B1B4-5D17-43C9-967C-D54A9D176371}"/>
    <cellStyle name="SAPBEXexcBad8 5 4 8 2" xfId="27335" xr:uid="{201B3446-8A27-41F7-AA99-DCA8D2414839}"/>
    <cellStyle name="SAPBEXexcBad8 5 4 9" xfId="27336" xr:uid="{AFC8C419-B5B2-4BA8-9B1C-14A3F57174C3}"/>
    <cellStyle name="SAPBEXexcBad8 5 4 9 2" xfId="27337" xr:uid="{9A763FD0-994D-4A28-83ED-4AC90D84A998}"/>
    <cellStyle name="SAPBEXexcBad8 5 5" xfId="27338" xr:uid="{03138C60-F465-48A9-9DDF-84E84B8CA852}"/>
    <cellStyle name="SAPBEXexcBad8 5 5 2" xfId="27339" xr:uid="{8F439384-8824-448B-B2B4-A33C71FE5A34}"/>
    <cellStyle name="SAPBEXexcBad8 5 6" xfId="27340" xr:uid="{675C0096-D0B1-4292-9A2F-EEDEAA493999}"/>
    <cellStyle name="SAPBEXexcBad8 5 6 2" xfId="27341" xr:uid="{82BDD52F-3A54-47EF-B32B-3FBBC8E614F8}"/>
    <cellStyle name="SAPBEXexcBad8 5 7" xfId="27342" xr:uid="{C6E7BF7F-3AE8-401C-9A75-4C5A3A80D329}"/>
    <cellStyle name="SAPBEXexcBad8 5 8" xfId="27343" xr:uid="{C0FE481C-B8D6-41FB-A6D9-9732BD365F56}"/>
    <cellStyle name="SAPBEXexcBad8 6" xfId="27344" xr:uid="{18229102-84CC-4F27-BB53-DAB6CC38DF17}"/>
    <cellStyle name="SAPBEXexcBad8 6 10" xfId="27345" xr:uid="{64C7411F-0FE4-40B3-9095-5F9530A54937}"/>
    <cellStyle name="SAPBEXexcBad8 6 2" xfId="27346" xr:uid="{3A46B37C-9892-4281-9F65-10149C720E67}"/>
    <cellStyle name="SAPBEXexcBad8 6 2 10" xfId="27347" xr:uid="{D47044C5-BDAC-4F5C-945A-9F4DFE3B3918}"/>
    <cellStyle name="SAPBEXexcBad8 6 2 2" xfId="27348" xr:uid="{42572CA9-148E-4DDE-B2CC-0AB86B3DB358}"/>
    <cellStyle name="SAPBEXexcBad8 6 2 2 2" xfId="27349" xr:uid="{F441BFB5-BA56-4110-8E02-40D72E01E035}"/>
    <cellStyle name="SAPBEXexcBad8 6 2 2 2 2" xfId="27350" xr:uid="{74BB4FAE-6DB4-487F-976E-BECFD571860A}"/>
    <cellStyle name="SAPBEXexcBad8 6 2 2 3" xfId="27351" xr:uid="{F776A1CD-BC88-4BD5-B05D-ED02C289DB28}"/>
    <cellStyle name="SAPBEXexcBad8 6 2 2 3 2" xfId="27352" xr:uid="{F6188BCF-5A50-4793-B5EA-7CE89F335D93}"/>
    <cellStyle name="SAPBEXexcBad8 6 2 2 4" xfId="27353" xr:uid="{D334AE2A-CCF5-41A9-825F-2FEB3B96A957}"/>
    <cellStyle name="SAPBEXexcBad8 6 2 2 4 2" xfId="27354" xr:uid="{8468235D-079E-4359-9F2E-EFD11F89F82D}"/>
    <cellStyle name="SAPBEXexcBad8 6 2 2 5" xfId="27355" xr:uid="{A0CA5930-EDDD-46ED-AD2F-2734455ADC93}"/>
    <cellStyle name="SAPBEXexcBad8 6 2 2 5 2" xfId="27356" xr:uid="{61366F0B-61F9-4230-B682-CC9763D91435}"/>
    <cellStyle name="SAPBEXexcBad8 6 2 2 6" xfId="27357" xr:uid="{6937821A-CC47-4AD8-9605-F49279CAF0E3}"/>
    <cellStyle name="SAPBEXexcBad8 6 2 2 6 2" xfId="27358" xr:uid="{AC929772-6AA3-41C1-8D6C-8A6F0556A742}"/>
    <cellStyle name="SAPBEXexcBad8 6 2 2 7" xfId="27359" xr:uid="{3B2BB9F5-E989-4D81-80BD-FF4865652A59}"/>
    <cellStyle name="SAPBEXexcBad8 6 2 2 7 2" xfId="27360" xr:uid="{0EAE3979-E97F-4326-9DC9-22426562C0F5}"/>
    <cellStyle name="SAPBEXexcBad8 6 2 2 8" xfId="27361" xr:uid="{83C6487E-3D4F-495C-989D-95ED7659BED0}"/>
    <cellStyle name="SAPBEXexcBad8 6 2 3" xfId="27362" xr:uid="{AD2605A0-9556-4F01-81B7-4556BF3A3EF2}"/>
    <cellStyle name="SAPBEXexcBad8 6 2 3 2" xfId="27363" xr:uid="{4DCA08CA-47F3-4B79-B688-2D8A87EF27EB}"/>
    <cellStyle name="SAPBEXexcBad8 6 2 4" xfId="27364" xr:uid="{ABFAE468-0FAB-4353-B200-EABE8B66A695}"/>
    <cellStyle name="SAPBEXexcBad8 6 2 4 2" xfId="27365" xr:uid="{1D16EF41-873D-4B23-AB17-667A8566A955}"/>
    <cellStyle name="SAPBEXexcBad8 6 2 5" xfId="27366" xr:uid="{43157C60-08E7-4137-98DD-C9EA21FB9D9E}"/>
    <cellStyle name="SAPBEXexcBad8 6 2 5 2" xfId="27367" xr:uid="{CC9D1986-03AA-460D-8DA9-530EB7F405E7}"/>
    <cellStyle name="SAPBEXexcBad8 6 2 6" xfId="27368" xr:uid="{2A0DF193-5EFF-44C7-B722-99476312DCE7}"/>
    <cellStyle name="SAPBEXexcBad8 6 2 6 2" xfId="27369" xr:uid="{76A369C0-8F4A-4DC7-B8DD-9A443281E6B3}"/>
    <cellStyle name="SAPBEXexcBad8 6 2 7" xfId="27370" xr:uid="{A8D8B6E9-7FBF-4C05-AF0A-94F97CF8F1BB}"/>
    <cellStyle name="SAPBEXexcBad8 6 2 7 2" xfId="27371" xr:uid="{5DA0B656-E0E7-4868-8233-90D26D2AB94B}"/>
    <cellStyle name="SAPBEXexcBad8 6 2 8" xfId="27372" xr:uid="{F6D5D303-F175-468E-882F-FAAC5D288814}"/>
    <cellStyle name="SAPBEXexcBad8 6 2 8 2" xfId="27373" xr:uid="{20567839-53ED-4654-B9F1-03438C3C98C0}"/>
    <cellStyle name="SAPBEXexcBad8 6 2 9" xfId="27374" xr:uid="{680D2987-98A0-4010-9D21-9C70C9CB3D74}"/>
    <cellStyle name="SAPBEXexcBad8 6 3" xfId="27375" xr:uid="{254882F6-9460-47B4-95A1-DB64DD25C49D}"/>
    <cellStyle name="SAPBEXexcBad8 6 3 2" xfId="27376" xr:uid="{CDB6F1F8-77CE-44E9-9497-BC11118655C2}"/>
    <cellStyle name="SAPBEXexcBad8 6 3 2 2" xfId="27377" xr:uid="{FED360E6-B974-474C-B6E1-6A4754D52412}"/>
    <cellStyle name="SAPBEXexcBad8 6 3 3" xfId="27378" xr:uid="{B5EAA1C1-8F51-49E0-88C7-C9A2469D9F69}"/>
    <cellStyle name="SAPBEXexcBad8 6 3 3 2" xfId="27379" xr:uid="{6A94EEDA-29E3-41D2-A162-BCE35A060ECE}"/>
    <cellStyle name="SAPBEXexcBad8 6 3 4" xfId="27380" xr:uid="{DA206D98-D4F1-4DCC-BA3F-607D5FD7DDED}"/>
    <cellStyle name="SAPBEXexcBad8 6 3 4 2" xfId="27381" xr:uid="{E0030D74-7F94-4E9A-AEEE-BCD6D4CED0EF}"/>
    <cellStyle name="SAPBEXexcBad8 6 3 5" xfId="27382" xr:uid="{DD7B457A-1ADD-4AE8-A7B8-A65652FEA0C2}"/>
    <cellStyle name="SAPBEXexcBad8 6 3 5 2" xfId="27383" xr:uid="{EE35314E-B4A3-49C1-81FB-C2A8772D5E84}"/>
    <cellStyle name="SAPBEXexcBad8 6 3 6" xfId="27384" xr:uid="{560AFF2E-A652-4DE9-8202-F856617009DD}"/>
    <cellStyle name="SAPBEXexcBad8 6 3 6 2" xfId="27385" xr:uid="{AA28F2D7-C012-408C-93B1-B8BD92EDEB68}"/>
    <cellStyle name="SAPBEXexcBad8 6 3 7" xfId="27386" xr:uid="{59853DF9-A68B-4178-AA77-0A5D98D56ECF}"/>
    <cellStyle name="SAPBEXexcBad8 6 3 7 2" xfId="27387" xr:uid="{56802CDE-C1E4-4623-95DE-D8DD2463C692}"/>
    <cellStyle name="SAPBEXexcBad8 6 3 8" xfId="27388" xr:uid="{EA2D4478-AC60-4EF0-B68D-1B473F36F52A}"/>
    <cellStyle name="SAPBEXexcBad8 6 3 9" xfId="27389" xr:uid="{EE8CBF69-03AA-4A03-BF9B-43AAC8B7F0B0}"/>
    <cellStyle name="SAPBEXexcBad8 6 4" xfId="27390" xr:uid="{CB7BECBB-EAE9-42A1-9BE8-8C7497EE820A}"/>
    <cellStyle name="SAPBEXexcBad8 6 4 2" xfId="27391" xr:uid="{E8E0568A-2AA6-473F-A2A2-1B4AADEB7F7A}"/>
    <cellStyle name="SAPBEXexcBad8 6 5" xfId="27392" xr:uid="{80273FA3-B6D1-4660-9BB4-E09AEAE042BA}"/>
    <cellStyle name="SAPBEXexcBad8 6 5 2" xfId="27393" xr:uid="{8DA1F43E-7AFC-487B-AFFC-E8F52E74DB1E}"/>
    <cellStyle name="SAPBEXexcBad8 6 6" xfId="27394" xr:uid="{7FE06B43-1512-4065-8349-9149E2EE7F08}"/>
    <cellStyle name="SAPBEXexcBad8 6 6 2" xfId="27395" xr:uid="{581786C5-7215-46C9-BA3D-F65AF91A45E5}"/>
    <cellStyle name="SAPBEXexcBad8 6 7" xfId="27396" xr:uid="{FAC15C02-45D1-461B-B099-80B32A656FEC}"/>
    <cellStyle name="SAPBEXexcBad8 6 7 2" xfId="27397" xr:uid="{14F5AA09-69DD-4F9F-8510-EC36C2822012}"/>
    <cellStyle name="SAPBEXexcBad8 6 8" xfId="27398" xr:uid="{8A3E18FF-4F57-423F-8DA4-D7C17299BC20}"/>
    <cellStyle name="SAPBEXexcBad8 6 8 2" xfId="27399" xr:uid="{B2F6E352-98D7-4FE9-AFC2-334DE221D5EA}"/>
    <cellStyle name="SAPBEXexcBad8 6 9" xfId="27400" xr:uid="{E6A61B7D-B8E0-4DCF-9C3B-4B2BF363EDA9}"/>
    <cellStyle name="SAPBEXexcBad8 7" xfId="27401" xr:uid="{DB2644CA-05AA-4FCE-AD0D-9FD4680EEDD9}"/>
    <cellStyle name="SAPBEXexcBad8 8" xfId="27402" xr:uid="{15EA5093-B615-4AB6-93CE-367421C3D762}"/>
    <cellStyle name="SAPBEXexcBad9" xfId="27403" xr:uid="{9E873B2D-01FB-40AC-A745-0947242CD0F8}"/>
    <cellStyle name="SAPBEXexcBad9 2" xfId="27404" xr:uid="{3DEE11F3-F8C7-4079-A246-6B166E4607DC}"/>
    <cellStyle name="SAPBEXexcBad9 2 2" xfId="27405" xr:uid="{DB20AB03-506B-49A2-864A-6B1A707A77B1}"/>
    <cellStyle name="SAPBEXexcBad9 2 2 2" xfId="27406" xr:uid="{EBB3EFD7-2C49-4D11-91A9-AAB6D636F2CB}"/>
    <cellStyle name="SAPBEXexcBad9 2 2 2 10" xfId="27407" xr:uid="{661DF8AD-1B40-4916-BF81-C6765D7FF748}"/>
    <cellStyle name="SAPBEXexcBad9 2 2 2 2" xfId="27408" xr:uid="{98679B98-F309-4C16-A339-E1C7B3A3AC09}"/>
    <cellStyle name="SAPBEXexcBad9 2 2 2 2 10" xfId="27409" xr:uid="{A89D1E42-86E2-41A3-9AED-8860608AED5F}"/>
    <cellStyle name="SAPBEXexcBad9 2 2 2 2 2" xfId="27410" xr:uid="{CDC7C614-36AB-440A-B25F-A56DBE711D0B}"/>
    <cellStyle name="SAPBEXexcBad9 2 2 2 2 2 2" xfId="27411" xr:uid="{9157C81E-A20E-472B-BF98-F9261C5CD718}"/>
    <cellStyle name="SAPBEXexcBad9 2 2 2 2 2 2 2" xfId="27412" xr:uid="{4E48AB2A-6ABE-4EDF-B5D2-B005CFB25568}"/>
    <cellStyle name="SAPBEXexcBad9 2 2 2 2 2 3" xfId="27413" xr:uid="{CABD9FFA-F134-404D-874B-631AE41AFA91}"/>
    <cellStyle name="SAPBEXexcBad9 2 2 2 2 2 3 2" xfId="27414" xr:uid="{20401A41-F654-4B88-8B1F-5D9A3291C085}"/>
    <cellStyle name="SAPBEXexcBad9 2 2 2 2 2 4" xfId="27415" xr:uid="{D83B8CE2-3C7A-4A5C-9F1B-E09A255205DD}"/>
    <cellStyle name="SAPBEXexcBad9 2 2 2 2 2 4 2" xfId="27416" xr:uid="{09C17177-4E3D-4207-9B94-0AB40E4EA8C5}"/>
    <cellStyle name="SAPBEXexcBad9 2 2 2 2 2 5" xfId="27417" xr:uid="{99393958-7F0D-4326-9DF3-1AC4ABAFF9CB}"/>
    <cellStyle name="SAPBEXexcBad9 2 2 2 2 2 5 2" xfId="27418" xr:uid="{0ACA3224-24A8-4CDA-8831-90120C67EC54}"/>
    <cellStyle name="SAPBEXexcBad9 2 2 2 2 2 6" xfId="27419" xr:uid="{2E21CD00-2DC7-4EA0-90E8-EBBECA6F5F34}"/>
    <cellStyle name="SAPBEXexcBad9 2 2 2 2 2 6 2" xfId="27420" xr:uid="{3BCE1035-8609-4B8E-8F65-E85FD2D0BE46}"/>
    <cellStyle name="SAPBEXexcBad9 2 2 2 2 2 7" xfId="27421" xr:uid="{FE322C67-867F-4656-9C1D-2877044B0DA1}"/>
    <cellStyle name="SAPBEXexcBad9 2 2 2 2 2 7 2" xfId="27422" xr:uid="{8C3698CB-8A6C-45AA-BDC2-8B31D2FCC077}"/>
    <cellStyle name="SAPBEXexcBad9 2 2 2 2 2 8" xfId="27423" xr:uid="{2E32601A-0344-47AA-A684-9E56FDA4719C}"/>
    <cellStyle name="SAPBEXexcBad9 2 2 2 2 3" xfId="27424" xr:uid="{751FACBB-2E99-4118-8057-7095899BFB89}"/>
    <cellStyle name="SAPBEXexcBad9 2 2 2 2 3 2" xfId="27425" xr:uid="{0CB12791-CD87-4714-9172-30165C45F88A}"/>
    <cellStyle name="SAPBEXexcBad9 2 2 2 2 4" xfId="27426" xr:uid="{104195A9-8B3D-4C0D-A7D8-0402F2534B6C}"/>
    <cellStyle name="SAPBEXexcBad9 2 2 2 2 4 2" xfId="27427" xr:uid="{4A30CC2C-7525-42DD-8517-3C1FDAA2765C}"/>
    <cellStyle name="SAPBEXexcBad9 2 2 2 2 5" xfId="27428" xr:uid="{9E3F1D9E-E595-4157-8644-B0E3E6531C35}"/>
    <cellStyle name="SAPBEXexcBad9 2 2 2 2 5 2" xfId="27429" xr:uid="{3E7F02A3-982F-4072-9777-A3F4C0D90173}"/>
    <cellStyle name="SAPBEXexcBad9 2 2 2 2 6" xfId="27430" xr:uid="{0F67EC18-B173-4590-BCB9-190F26205479}"/>
    <cellStyle name="SAPBEXexcBad9 2 2 2 2 6 2" xfId="27431" xr:uid="{0B9483C4-4F1D-4E22-AAD9-99D7EB6FF919}"/>
    <cellStyle name="SAPBEXexcBad9 2 2 2 2 7" xfId="27432" xr:uid="{5EF2FDFA-4C25-4343-8689-84BF3237F190}"/>
    <cellStyle name="SAPBEXexcBad9 2 2 2 2 7 2" xfId="27433" xr:uid="{5C347BD2-EADB-4054-AA6F-89A6999F2886}"/>
    <cellStyle name="SAPBEXexcBad9 2 2 2 2 8" xfId="27434" xr:uid="{97DD33C7-D98E-4789-A148-662D5AB6864F}"/>
    <cellStyle name="SAPBEXexcBad9 2 2 2 2 8 2" xfId="27435" xr:uid="{EDF36E3F-F145-4644-A3F7-11040DCB46B8}"/>
    <cellStyle name="SAPBEXexcBad9 2 2 2 2 9" xfId="27436" xr:uid="{00A23519-29FB-488F-9E1C-F790D1E9148D}"/>
    <cellStyle name="SAPBEXexcBad9 2 2 2 3" xfId="27437" xr:uid="{190CD2C5-995A-4AF6-AF15-6A5E8AC91FCE}"/>
    <cellStyle name="SAPBEXexcBad9 2 2 2 3 2" xfId="27438" xr:uid="{62D4C1C6-93C3-4609-8B14-DCEC59E4AC60}"/>
    <cellStyle name="SAPBEXexcBad9 2 2 2 3 2 2" xfId="27439" xr:uid="{D151E249-2792-4BCF-8C38-EE76CDB7CF9B}"/>
    <cellStyle name="SAPBEXexcBad9 2 2 2 3 3" xfId="27440" xr:uid="{0EA5110E-6454-421F-A209-3A08F6D2AA5B}"/>
    <cellStyle name="SAPBEXexcBad9 2 2 2 3 3 2" xfId="27441" xr:uid="{8ABB627D-D8EB-4508-8627-942263C0DE95}"/>
    <cellStyle name="SAPBEXexcBad9 2 2 2 3 4" xfId="27442" xr:uid="{66CCC818-47D5-4092-9D1C-FC8F86D89958}"/>
    <cellStyle name="SAPBEXexcBad9 2 2 2 3 4 2" xfId="27443" xr:uid="{8B7DC869-23BB-45DF-8EA3-432653F162F9}"/>
    <cellStyle name="SAPBEXexcBad9 2 2 2 3 5" xfId="27444" xr:uid="{F8E941AC-8BC5-4B17-AFE9-79B9A05DE728}"/>
    <cellStyle name="SAPBEXexcBad9 2 2 2 3 5 2" xfId="27445" xr:uid="{DF4EFD98-FCB6-4223-B982-F8CF3E13C6D5}"/>
    <cellStyle name="SAPBEXexcBad9 2 2 2 3 6" xfId="27446" xr:uid="{6E92BAB2-1B19-45CE-B0C9-EFF48DB414C4}"/>
    <cellStyle name="SAPBEXexcBad9 2 2 2 3 6 2" xfId="27447" xr:uid="{0A4CF703-ABA9-4320-8E15-658F51218A36}"/>
    <cellStyle name="SAPBEXexcBad9 2 2 2 3 7" xfId="27448" xr:uid="{1BB2A002-742D-4B8F-A673-8003258D3ADF}"/>
    <cellStyle name="SAPBEXexcBad9 2 2 2 3 7 2" xfId="27449" xr:uid="{4058E1EC-2930-45B9-8A80-F6DFF9404BA9}"/>
    <cellStyle name="SAPBEXexcBad9 2 2 2 3 8" xfId="27450" xr:uid="{365981BA-F490-4B60-B6E6-521D9AAD648E}"/>
    <cellStyle name="SAPBEXexcBad9 2 2 2 3 9" xfId="27451" xr:uid="{DD5433E6-C11B-4E1B-B195-F5EFA3D13C05}"/>
    <cellStyle name="SAPBEXexcBad9 2 2 2 4" xfId="27452" xr:uid="{2358C44B-6905-403F-BEC3-EE8CB426886B}"/>
    <cellStyle name="SAPBEXexcBad9 2 2 2 4 2" xfId="27453" xr:uid="{205C1D50-CCF5-456C-821F-BDD8A77F874A}"/>
    <cellStyle name="SAPBEXexcBad9 2 2 2 5" xfId="27454" xr:uid="{7B201D80-33E9-410E-B2FC-DB09D6B6C36F}"/>
    <cellStyle name="SAPBEXexcBad9 2 2 2 5 2" xfId="27455" xr:uid="{FC683BB7-E587-47F7-BF7F-87819F35ABCA}"/>
    <cellStyle name="SAPBEXexcBad9 2 2 2 6" xfId="27456" xr:uid="{15B94E11-6679-4FB1-B0FD-105659BA5ECC}"/>
    <cellStyle name="SAPBEXexcBad9 2 2 2 6 2" xfId="27457" xr:uid="{5EF5A0BC-1F1F-435A-9AC6-125CE45FFBF7}"/>
    <cellStyle name="SAPBEXexcBad9 2 2 2 7" xfId="27458" xr:uid="{B0912311-9A93-452C-B518-F9EB973A390E}"/>
    <cellStyle name="SAPBEXexcBad9 2 2 2 7 2" xfId="27459" xr:uid="{D5E64038-31C4-48CB-81F4-5EC956DE3DAE}"/>
    <cellStyle name="SAPBEXexcBad9 2 2 2 8" xfId="27460" xr:uid="{B6C069CF-11EB-47AD-BB3A-5404374443E6}"/>
    <cellStyle name="SAPBEXexcBad9 2 2 2 8 2" xfId="27461" xr:uid="{635BC36C-AFB9-49CA-98E3-2887F8DBCF09}"/>
    <cellStyle name="SAPBEXexcBad9 2 2 2 9" xfId="27462" xr:uid="{0F8B3BBE-FA70-4494-9A52-80306D2E8C7B}"/>
    <cellStyle name="SAPBEXexcBad9 2 2 3" xfId="27463" xr:uid="{D913360D-5AB9-4E01-B909-2BCFEC709A54}"/>
    <cellStyle name="SAPBEXexcBad9 2 2 3 2" xfId="27464" xr:uid="{24889FC3-7B5F-42F3-B5BE-DE68EB8CDB3A}"/>
    <cellStyle name="SAPBEXexcBad9 2 2 3 2 10" xfId="27465" xr:uid="{93F07586-9F39-4579-B874-92BFE90ED05D}"/>
    <cellStyle name="SAPBEXexcBad9 2 2 3 2 2" xfId="27466" xr:uid="{CBF0E841-0D93-49E2-8D5C-2609828F783D}"/>
    <cellStyle name="SAPBEXexcBad9 2 2 3 2 2 2" xfId="27467" xr:uid="{DD26C186-EB15-484F-9B85-3534A74A7FE1}"/>
    <cellStyle name="SAPBEXexcBad9 2 2 3 2 2 2 2" xfId="27468" xr:uid="{03A98802-AD40-4419-A37A-3B7052140833}"/>
    <cellStyle name="SAPBEXexcBad9 2 2 3 2 2 3" xfId="27469" xr:uid="{73C15601-2CA2-4287-BD7A-00E35AFD2ECA}"/>
    <cellStyle name="SAPBEXexcBad9 2 2 3 2 2 3 2" xfId="27470" xr:uid="{83042603-C57F-48A7-B30D-7BA17A922B91}"/>
    <cellStyle name="SAPBEXexcBad9 2 2 3 2 2 4" xfId="27471" xr:uid="{30EAEF38-E252-45B2-89AF-DC78C07EC0D4}"/>
    <cellStyle name="SAPBEXexcBad9 2 2 3 2 2 4 2" xfId="27472" xr:uid="{9D2B6220-6E19-41DB-AB99-0D5106143C0D}"/>
    <cellStyle name="SAPBEXexcBad9 2 2 3 2 2 5" xfId="27473" xr:uid="{361AC9E0-B9F8-41C9-B54E-988BA153B6BB}"/>
    <cellStyle name="SAPBEXexcBad9 2 2 3 2 2 5 2" xfId="27474" xr:uid="{1A16A795-B174-473A-85E0-FA5F5F787946}"/>
    <cellStyle name="SAPBEXexcBad9 2 2 3 2 2 6" xfId="27475" xr:uid="{593C7BF4-B449-4CC6-97F6-D9ACC892C04C}"/>
    <cellStyle name="SAPBEXexcBad9 2 2 3 2 2 6 2" xfId="27476" xr:uid="{D57B6FC0-9073-472A-8711-354E4F731F45}"/>
    <cellStyle name="SAPBEXexcBad9 2 2 3 2 2 7" xfId="27477" xr:uid="{9F8B265A-83A2-43CE-B1AA-B9E21FE442CD}"/>
    <cellStyle name="SAPBEXexcBad9 2 2 3 2 3" xfId="27478" xr:uid="{F460737E-D545-4BEA-9C94-D59800B6B7F7}"/>
    <cellStyle name="SAPBEXexcBad9 2 2 3 2 3 2" xfId="27479" xr:uid="{7A6A885C-9E61-464E-9C2D-0D6A5FB656AB}"/>
    <cellStyle name="SAPBEXexcBad9 2 2 3 2 3 2 2" xfId="27480" xr:uid="{3124BCEA-A1B3-49A9-9A7D-AE5FD22A9980}"/>
    <cellStyle name="SAPBEXexcBad9 2 2 3 2 3 3" xfId="27481" xr:uid="{B9AD61D1-E382-44E0-AAEA-386D089765A3}"/>
    <cellStyle name="SAPBEXexcBad9 2 2 3 2 3 3 2" xfId="27482" xr:uid="{0FBC4288-4FEC-41B1-94C4-E133B3A9A9F4}"/>
    <cellStyle name="SAPBEXexcBad9 2 2 3 2 3 4" xfId="27483" xr:uid="{8B3FAF89-1C01-47B9-B035-AC5AC7405B77}"/>
    <cellStyle name="SAPBEXexcBad9 2 2 3 2 3 4 2" xfId="27484" xr:uid="{C591626B-32F1-4CF1-BE04-120527B7F89C}"/>
    <cellStyle name="SAPBEXexcBad9 2 2 3 2 3 5" xfId="27485" xr:uid="{6A274E09-A482-423F-9C9A-C732CE94DEE8}"/>
    <cellStyle name="SAPBEXexcBad9 2 2 3 2 3 5 2" xfId="27486" xr:uid="{4CB387AA-EE88-4E62-B5F2-2E23ADC18E24}"/>
    <cellStyle name="SAPBEXexcBad9 2 2 3 2 3 6" xfId="27487" xr:uid="{5F72BB6B-054B-4BE2-97E9-289F9E37ADB2}"/>
    <cellStyle name="SAPBEXexcBad9 2 2 3 2 3 6 2" xfId="27488" xr:uid="{A1CB74B4-C73A-46F6-A847-0A2DAB10976F}"/>
    <cellStyle name="SAPBEXexcBad9 2 2 3 2 3 7" xfId="27489" xr:uid="{98ADB24A-D458-4528-874E-C58A50B461B1}"/>
    <cellStyle name="SAPBEXexcBad9 2 2 3 2 4" xfId="27490" xr:uid="{C8C47CC2-3CE4-40DE-80B1-CCD20A4821F0}"/>
    <cellStyle name="SAPBEXexcBad9 2 2 3 2 4 2" xfId="27491" xr:uid="{B6D9AB41-CDE8-473B-B2C6-B55FA50E7373}"/>
    <cellStyle name="SAPBEXexcBad9 2 2 3 2 5" xfId="27492" xr:uid="{6DF96D9B-A08A-46B3-9BDA-91C0D3E41799}"/>
    <cellStyle name="SAPBEXexcBad9 2 2 3 2 5 2" xfId="27493" xr:uid="{B7F042BE-16A0-48C9-88B9-32F82109CAE6}"/>
    <cellStyle name="SAPBEXexcBad9 2 2 3 2 6" xfId="27494" xr:uid="{AAEFADEE-DAD8-4775-A18E-95DFC9923886}"/>
    <cellStyle name="SAPBEXexcBad9 2 2 3 2 6 2" xfId="27495" xr:uid="{F5DF4421-6236-418F-8680-E847B4630D27}"/>
    <cellStyle name="SAPBEXexcBad9 2 2 3 2 7" xfId="27496" xr:uid="{E87103CC-3912-4355-9413-09AFFEC0C0DF}"/>
    <cellStyle name="SAPBEXexcBad9 2 2 3 2 7 2" xfId="27497" xr:uid="{A30CE8B3-ECB7-4849-8692-ADFAA106F53D}"/>
    <cellStyle name="SAPBEXexcBad9 2 2 3 2 8" xfId="27498" xr:uid="{CDA68ABD-B843-4B4D-AAC2-3395CF016072}"/>
    <cellStyle name="SAPBEXexcBad9 2 2 3 2 8 2" xfId="27499" xr:uid="{1D93E097-8475-4628-8B0A-6A7DCBA64B0E}"/>
    <cellStyle name="SAPBEXexcBad9 2 2 3 2 9" xfId="27500" xr:uid="{52BEDA02-CA6B-458F-A011-16EF52C9272E}"/>
    <cellStyle name="SAPBEXexcBad9 2 2 3 2 9 2" xfId="27501" xr:uid="{FFC47DFE-43FF-4CDD-8C89-940285192F4C}"/>
    <cellStyle name="SAPBEXexcBad9 2 2 3 3" xfId="27502" xr:uid="{8865DA2B-1179-44BC-B772-59439039E3EE}"/>
    <cellStyle name="SAPBEXexcBad9 2 2 3 3 2" xfId="27503" xr:uid="{D2979CDE-7ABD-4873-BF04-AF338578EE07}"/>
    <cellStyle name="SAPBEXexcBad9 2 2 3 4" xfId="27504" xr:uid="{7D688F4C-E954-4AD8-89D2-94196BD4CE9E}"/>
    <cellStyle name="SAPBEXexcBad9 2 2 3 4 2" xfId="27505" xr:uid="{6CB533D0-35A9-4A22-AB15-4A4A5DD0AFCF}"/>
    <cellStyle name="SAPBEXexcBad9 2 2 3 5" xfId="27506" xr:uid="{73E03127-7A81-44A9-B9F2-FD02B551B754}"/>
    <cellStyle name="SAPBEXexcBad9 2 2 4" xfId="27507" xr:uid="{AE22DB43-741A-4F81-8064-91EF2AB9BE4B}"/>
    <cellStyle name="SAPBEXexcBad9 2 2 4 10" xfId="27508" xr:uid="{672DCA2B-813E-46C9-9F08-29DDA964F2E8}"/>
    <cellStyle name="SAPBEXexcBad9 2 2 4 2" xfId="27509" xr:uid="{EE1E56E9-3521-439F-BFAA-F3A05972361E}"/>
    <cellStyle name="SAPBEXexcBad9 2 2 4 2 2" xfId="27510" xr:uid="{C248FCB2-160D-43EF-89C6-8C6D9E6547EC}"/>
    <cellStyle name="SAPBEXexcBad9 2 2 4 2 2 2" xfId="27511" xr:uid="{77817882-8C85-4000-B60D-89DE777450B6}"/>
    <cellStyle name="SAPBEXexcBad9 2 2 4 2 3" xfId="27512" xr:uid="{00293451-D48B-4923-939A-43661CD55601}"/>
    <cellStyle name="SAPBEXexcBad9 2 2 4 2 3 2" xfId="27513" xr:uid="{D22D0AAB-793A-4BED-9EB1-74482CF0D315}"/>
    <cellStyle name="SAPBEXexcBad9 2 2 4 2 4" xfId="27514" xr:uid="{AA99E862-3524-43C5-8D1D-B33FAA6CC85D}"/>
    <cellStyle name="SAPBEXexcBad9 2 2 4 2 4 2" xfId="27515" xr:uid="{A9FD5279-34AC-404F-BA47-DF22ED1AF25F}"/>
    <cellStyle name="SAPBEXexcBad9 2 2 4 2 5" xfId="27516" xr:uid="{7F436261-8EA5-4D25-A438-06F0CC42DEB5}"/>
    <cellStyle name="SAPBEXexcBad9 2 2 4 2 5 2" xfId="27517" xr:uid="{3491B43F-3EC1-43F1-A3CE-13DA2F6C31FC}"/>
    <cellStyle name="SAPBEXexcBad9 2 2 4 2 6" xfId="27518" xr:uid="{498C3585-0973-4370-A170-DA1E7411DA10}"/>
    <cellStyle name="SAPBEXexcBad9 2 2 4 2 6 2" xfId="27519" xr:uid="{98CD5F55-DA61-4C25-878F-24420B05ACD1}"/>
    <cellStyle name="SAPBEXexcBad9 2 2 4 2 7" xfId="27520" xr:uid="{C251527A-6FBA-4432-9891-6F8014340AA7}"/>
    <cellStyle name="SAPBEXexcBad9 2 2 4 3" xfId="27521" xr:uid="{EC960501-C7CD-47E6-BAD4-EB3259B05D7B}"/>
    <cellStyle name="SAPBEXexcBad9 2 2 4 3 2" xfId="27522" xr:uid="{BCDF04B2-238E-4048-81C6-544D9390B6B5}"/>
    <cellStyle name="SAPBEXexcBad9 2 2 4 3 2 2" xfId="27523" xr:uid="{3B96A6C2-72E0-4BC2-A656-9B9E42E4C95E}"/>
    <cellStyle name="SAPBEXexcBad9 2 2 4 3 3" xfId="27524" xr:uid="{241D8714-0643-4EDC-B665-EFCEF31360A4}"/>
    <cellStyle name="SAPBEXexcBad9 2 2 4 3 3 2" xfId="27525" xr:uid="{0414057A-C9EF-49C8-9FB2-42C73606FD54}"/>
    <cellStyle name="SAPBEXexcBad9 2 2 4 3 4" xfId="27526" xr:uid="{449F49B7-9572-466D-A18E-DEE9F99FEC8F}"/>
    <cellStyle name="SAPBEXexcBad9 2 2 4 3 4 2" xfId="27527" xr:uid="{A3DE26DA-C03B-4092-946E-3BAFA90BCED3}"/>
    <cellStyle name="SAPBEXexcBad9 2 2 4 3 5" xfId="27528" xr:uid="{0BBE31A1-5110-4393-8A5F-47EFE5553DC1}"/>
    <cellStyle name="SAPBEXexcBad9 2 2 4 3 5 2" xfId="27529" xr:uid="{7964566B-EA20-47FA-9312-75FBA35867F4}"/>
    <cellStyle name="SAPBEXexcBad9 2 2 4 3 6" xfId="27530" xr:uid="{070AAE06-0BEC-4760-92C4-07497775A95C}"/>
    <cellStyle name="SAPBEXexcBad9 2 2 4 3 6 2" xfId="27531" xr:uid="{B1944C10-C4CB-439E-8610-37C090B27F8E}"/>
    <cellStyle name="SAPBEXexcBad9 2 2 4 3 7" xfId="27532" xr:uid="{093614D0-04D8-4D3A-88DE-F4BF98980414}"/>
    <cellStyle name="SAPBEXexcBad9 2 2 4 4" xfId="27533" xr:uid="{42DFB2B8-1701-4759-A8C4-D724E620F036}"/>
    <cellStyle name="SAPBEXexcBad9 2 2 4 4 2" xfId="27534" xr:uid="{1F42F6CA-9680-4774-BF60-51242FF510B8}"/>
    <cellStyle name="SAPBEXexcBad9 2 2 4 5" xfId="27535" xr:uid="{338097FD-2F95-41AD-A0B9-E8A1284874A8}"/>
    <cellStyle name="SAPBEXexcBad9 2 2 4 5 2" xfId="27536" xr:uid="{2ABB8353-9A0A-4DB8-91C5-8C364D339DB2}"/>
    <cellStyle name="SAPBEXexcBad9 2 2 4 6" xfId="27537" xr:uid="{669F59DA-84E3-44E6-A52D-9346E71FD120}"/>
    <cellStyle name="SAPBEXexcBad9 2 2 4 6 2" xfId="27538" xr:uid="{824705EC-E5AD-426E-AD69-2B9E42A19CFD}"/>
    <cellStyle name="SAPBEXexcBad9 2 2 4 7" xfId="27539" xr:uid="{E75C880C-3EB2-4614-BBB6-20186BE5E1CC}"/>
    <cellStyle name="SAPBEXexcBad9 2 2 4 7 2" xfId="27540" xr:uid="{5E5D8C75-E723-4B46-BA0D-DB26DA96359A}"/>
    <cellStyle name="SAPBEXexcBad9 2 2 4 8" xfId="27541" xr:uid="{602B8554-1905-4B8C-8199-D978B8466E7C}"/>
    <cellStyle name="SAPBEXexcBad9 2 2 4 8 2" xfId="27542" xr:uid="{A0F2AD65-B74A-4ED2-ABAF-6218C0B49307}"/>
    <cellStyle name="SAPBEXexcBad9 2 2 4 9" xfId="27543" xr:uid="{DD6BCCA6-AF68-47C1-AA13-7D0FBEA0012C}"/>
    <cellStyle name="SAPBEXexcBad9 2 2 4 9 2" xfId="27544" xr:uid="{833CD9EA-C998-44E7-A87B-7CCCA7EFDDCD}"/>
    <cellStyle name="SAPBEXexcBad9 2 2 5" xfId="27545" xr:uid="{780605E7-CD3F-4FA6-9784-577E08722075}"/>
    <cellStyle name="SAPBEXexcBad9 2 2 5 2" xfId="27546" xr:uid="{954A265F-4956-41C9-B1A4-30B0C1D98F5D}"/>
    <cellStyle name="SAPBEXexcBad9 2 2 6" xfId="27547" xr:uid="{51726F84-F71D-48D7-95F7-0AEB936AE60F}"/>
    <cellStyle name="SAPBEXexcBad9 2 2 6 2" xfId="27548" xr:uid="{4793AA7A-BA65-4427-8E39-8D59E7E820EB}"/>
    <cellStyle name="SAPBEXexcBad9 2 2 7" xfId="27549" xr:uid="{77FC2392-0A47-4768-9843-4CABCE8149EB}"/>
    <cellStyle name="SAPBEXexcBad9 2 2 8" xfId="27550" xr:uid="{C5E3FDA9-5148-471A-B8C2-BB66CA17CF02}"/>
    <cellStyle name="SAPBEXexcBad9 2 3" xfId="27551" xr:uid="{E3579265-E271-428E-A163-D51C0DEE654A}"/>
    <cellStyle name="SAPBEXexcBad9 2 3 2" xfId="27552" xr:uid="{874F46E9-DFF1-4DA2-8A50-406C21749632}"/>
    <cellStyle name="SAPBEXexcBad9 2 3 2 10" xfId="27553" xr:uid="{740FF2C0-DEDB-4A71-BAFC-350CFE732028}"/>
    <cellStyle name="SAPBEXexcBad9 2 3 2 2" xfId="27554" xr:uid="{E4C38456-E9C7-49C4-927F-7D338858E71F}"/>
    <cellStyle name="SAPBEXexcBad9 2 3 2 2 10" xfId="27555" xr:uid="{3BA72BC7-413F-4E0C-819D-9256497D4988}"/>
    <cellStyle name="SAPBEXexcBad9 2 3 2 2 2" xfId="27556" xr:uid="{69F517A1-6674-41F4-8479-D5FBB357FCA5}"/>
    <cellStyle name="SAPBEXexcBad9 2 3 2 2 2 2" xfId="27557" xr:uid="{0C7B18ED-69DE-4A52-BBC0-8E05CBDB6B2D}"/>
    <cellStyle name="SAPBEXexcBad9 2 3 2 2 2 2 2" xfId="27558" xr:uid="{48825A83-616B-4541-ABFD-F0B9C84497DD}"/>
    <cellStyle name="SAPBEXexcBad9 2 3 2 2 2 3" xfId="27559" xr:uid="{F082A5BC-1E2E-499A-A2EF-CC861B3E93FD}"/>
    <cellStyle name="SAPBEXexcBad9 2 3 2 2 2 3 2" xfId="27560" xr:uid="{C33320F7-7D71-4CA7-8676-A90FD58C2F60}"/>
    <cellStyle name="SAPBEXexcBad9 2 3 2 2 2 4" xfId="27561" xr:uid="{4069A1B1-78D9-4321-B2CA-9808B8A06C50}"/>
    <cellStyle name="SAPBEXexcBad9 2 3 2 2 2 4 2" xfId="27562" xr:uid="{38302D0E-63CB-422A-BA0E-3267BDA67DF6}"/>
    <cellStyle name="SAPBEXexcBad9 2 3 2 2 2 5" xfId="27563" xr:uid="{F63E0717-8D67-4332-84F6-EDB96EF91C10}"/>
    <cellStyle name="SAPBEXexcBad9 2 3 2 2 2 5 2" xfId="27564" xr:uid="{358707CD-2ED2-4A35-8E7A-A1414BB966E7}"/>
    <cellStyle name="SAPBEXexcBad9 2 3 2 2 2 6" xfId="27565" xr:uid="{B24F4B1A-ECB0-43F6-ABD1-256DF8D803F4}"/>
    <cellStyle name="SAPBEXexcBad9 2 3 2 2 2 6 2" xfId="27566" xr:uid="{375E90F5-19F6-40E3-8ECC-02A856A2CDE8}"/>
    <cellStyle name="SAPBEXexcBad9 2 3 2 2 2 7" xfId="27567" xr:uid="{7EE70EEA-441B-4054-85F6-5D67779A7E65}"/>
    <cellStyle name="SAPBEXexcBad9 2 3 2 2 2 7 2" xfId="27568" xr:uid="{C3EB867F-2A74-4637-834D-556F9C08A7CC}"/>
    <cellStyle name="SAPBEXexcBad9 2 3 2 2 2 8" xfId="27569" xr:uid="{0B65BEF7-37DB-493A-9FF0-02ADA835FCEF}"/>
    <cellStyle name="SAPBEXexcBad9 2 3 2 2 3" xfId="27570" xr:uid="{8277AF56-E464-4C39-81B0-A7AA6D025409}"/>
    <cellStyle name="SAPBEXexcBad9 2 3 2 2 3 2" xfId="27571" xr:uid="{EDE50744-9409-4298-9198-799D731B13C3}"/>
    <cellStyle name="SAPBEXexcBad9 2 3 2 2 4" xfId="27572" xr:uid="{5745076D-3C86-41F2-8AC5-D5168E57B6FE}"/>
    <cellStyle name="SAPBEXexcBad9 2 3 2 2 4 2" xfId="27573" xr:uid="{9E174D6A-507A-46C9-B9BC-99B32E9C1A9B}"/>
    <cellStyle name="SAPBEXexcBad9 2 3 2 2 5" xfId="27574" xr:uid="{CF6C1294-419E-4D9E-B266-B0F017F5BD15}"/>
    <cellStyle name="SAPBEXexcBad9 2 3 2 2 5 2" xfId="27575" xr:uid="{C456DBAE-A16F-4041-9495-0C6B73DD26D7}"/>
    <cellStyle name="SAPBEXexcBad9 2 3 2 2 6" xfId="27576" xr:uid="{A6F931D2-1E79-4E35-9AFC-492D1B05CAB4}"/>
    <cellStyle name="SAPBEXexcBad9 2 3 2 2 6 2" xfId="27577" xr:uid="{3D649281-EBB7-4F76-BB50-066CE7833486}"/>
    <cellStyle name="SAPBEXexcBad9 2 3 2 2 7" xfId="27578" xr:uid="{E3D1882D-E142-4953-8F6E-BEFD2EC00150}"/>
    <cellStyle name="SAPBEXexcBad9 2 3 2 2 7 2" xfId="27579" xr:uid="{790647F9-862E-47A5-9564-0C455BD76EE6}"/>
    <cellStyle name="SAPBEXexcBad9 2 3 2 2 8" xfId="27580" xr:uid="{F1773BC8-56E1-4DAB-BA6D-AB5E2EC667B1}"/>
    <cellStyle name="SAPBEXexcBad9 2 3 2 2 8 2" xfId="27581" xr:uid="{AE05A023-91BC-4CE8-B1A1-F12C8FC49F6F}"/>
    <cellStyle name="SAPBEXexcBad9 2 3 2 2 9" xfId="27582" xr:uid="{D73E4E97-57CE-4B98-9FC5-C66D42606D84}"/>
    <cellStyle name="SAPBEXexcBad9 2 3 2 3" xfId="27583" xr:uid="{379BFA51-47E5-4FD0-8153-7579F6606B48}"/>
    <cellStyle name="SAPBEXexcBad9 2 3 2 3 2" xfId="27584" xr:uid="{0609D287-CD76-4404-90FC-E1684B891281}"/>
    <cellStyle name="SAPBEXexcBad9 2 3 2 3 2 2" xfId="27585" xr:uid="{0256F000-F0DB-49A2-8278-48DB932C463C}"/>
    <cellStyle name="SAPBEXexcBad9 2 3 2 3 3" xfId="27586" xr:uid="{5673B9A7-3CE9-4538-B5AE-5B0C13DD869D}"/>
    <cellStyle name="SAPBEXexcBad9 2 3 2 3 3 2" xfId="27587" xr:uid="{2E409C39-458A-4A3A-BB95-4910C4F5A202}"/>
    <cellStyle name="SAPBEXexcBad9 2 3 2 3 4" xfId="27588" xr:uid="{C843561E-2A7F-4255-BFC5-77A31984FDD0}"/>
    <cellStyle name="SAPBEXexcBad9 2 3 2 3 4 2" xfId="27589" xr:uid="{99844101-DC35-40BD-99DC-60101DABCD85}"/>
    <cellStyle name="SAPBEXexcBad9 2 3 2 3 5" xfId="27590" xr:uid="{98D2EF5A-9AC4-409B-8E6E-43E810DBC32E}"/>
    <cellStyle name="SAPBEXexcBad9 2 3 2 3 5 2" xfId="27591" xr:uid="{1D0CCFB3-182F-4F06-BDF7-FE2D4D731202}"/>
    <cellStyle name="SAPBEXexcBad9 2 3 2 3 6" xfId="27592" xr:uid="{F6CDA644-2ED3-41ED-AEBD-27E5D331996D}"/>
    <cellStyle name="SAPBEXexcBad9 2 3 2 3 6 2" xfId="27593" xr:uid="{9681127B-B402-4D34-9C8D-BE4BF2CACEE6}"/>
    <cellStyle name="SAPBEXexcBad9 2 3 2 3 7" xfId="27594" xr:uid="{76C6D94C-6640-49CD-B20B-56B1D044247F}"/>
    <cellStyle name="SAPBEXexcBad9 2 3 2 3 7 2" xfId="27595" xr:uid="{4BCE3BC8-6E0A-46BC-804B-E0C4F9333341}"/>
    <cellStyle name="SAPBEXexcBad9 2 3 2 3 8" xfId="27596" xr:uid="{AD04EA94-7382-49A4-8F8B-8A1DF2FD7002}"/>
    <cellStyle name="SAPBEXexcBad9 2 3 2 3 9" xfId="27597" xr:uid="{C1961488-54F3-4D55-BECA-D1D1EBADE6E7}"/>
    <cellStyle name="SAPBEXexcBad9 2 3 2 4" xfId="27598" xr:uid="{6A533278-566E-45A6-A6A6-4942CFA4EBCC}"/>
    <cellStyle name="SAPBEXexcBad9 2 3 2 4 2" xfId="27599" xr:uid="{30619736-94BF-48FB-BEAE-450453B23D8A}"/>
    <cellStyle name="SAPBEXexcBad9 2 3 2 5" xfId="27600" xr:uid="{08E69B18-532A-4F8C-A020-B1BD9242A095}"/>
    <cellStyle name="SAPBEXexcBad9 2 3 2 5 2" xfId="27601" xr:uid="{BA5C92CE-469C-49E7-A030-D16C449237B0}"/>
    <cellStyle name="SAPBEXexcBad9 2 3 2 6" xfId="27602" xr:uid="{23C9A598-8B05-409D-80A3-7C6180D586D7}"/>
    <cellStyle name="SAPBEXexcBad9 2 3 2 6 2" xfId="27603" xr:uid="{BBDDEC85-99D8-472C-85D1-FB4246AFB5EE}"/>
    <cellStyle name="SAPBEXexcBad9 2 3 2 7" xfId="27604" xr:uid="{DBCD6501-738D-4AD1-B633-033A1080D403}"/>
    <cellStyle name="SAPBEXexcBad9 2 3 2 7 2" xfId="27605" xr:uid="{680D36D0-2996-482D-8795-B9DF6DC9EA89}"/>
    <cellStyle name="SAPBEXexcBad9 2 3 2 8" xfId="27606" xr:uid="{340128CC-E2D2-4FDA-9688-B9136B5D4680}"/>
    <cellStyle name="SAPBEXexcBad9 2 3 2 8 2" xfId="27607" xr:uid="{B0263ECD-7758-4E9D-B7CF-CE5B1D4D5EA9}"/>
    <cellStyle name="SAPBEXexcBad9 2 3 2 9" xfId="27608" xr:uid="{E15FA7D7-3119-4D41-9074-CED4F631DF69}"/>
    <cellStyle name="SAPBEXexcBad9 2 3 3" xfId="27609" xr:uid="{E81E4181-0172-41E2-ADE9-E4870CD70982}"/>
    <cellStyle name="SAPBEXexcBad9 2 3 3 2" xfId="27610" xr:uid="{762F80AF-F018-493C-A18E-693107C87952}"/>
    <cellStyle name="SAPBEXexcBad9 2 3 3 2 10" xfId="27611" xr:uid="{BBACCCD5-AFB1-4A35-8DE1-09FB46464D46}"/>
    <cellStyle name="SAPBEXexcBad9 2 3 3 2 2" xfId="27612" xr:uid="{0CA58964-4244-44EB-B5DD-9A43F7A72E10}"/>
    <cellStyle name="SAPBEXexcBad9 2 3 3 2 2 2" xfId="27613" xr:uid="{9231709D-516D-46EE-94DC-D28CF6B507A6}"/>
    <cellStyle name="SAPBEXexcBad9 2 3 3 2 2 2 2" xfId="27614" xr:uid="{D7B9494E-6F54-4FFE-BBFF-EB5F5550E288}"/>
    <cellStyle name="SAPBEXexcBad9 2 3 3 2 2 3" xfId="27615" xr:uid="{49C2D51F-AEC6-489D-81C1-C47C13916E79}"/>
    <cellStyle name="SAPBEXexcBad9 2 3 3 2 2 3 2" xfId="27616" xr:uid="{41605F86-794F-4A49-923B-70B11D3CCCB2}"/>
    <cellStyle name="SAPBEXexcBad9 2 3 3 2 2 4" xfId="27617" xr:uid="{753FAA0E-FC46-4AB8-BCC3-F73D67C2B5F8}"/>
    <cellStyle name="SAPBEXexcBad9 2 3 3 2 2 4 2" xfId="27618" xr:uid="{1BB0AF0A-C95C-4D57-A24B-CF1409DB07E1}"/>
    <cellStyle name="SAPBEXexcBad9 2 3 3 2 2 5" xfId="27619" xr:uid="{01FD14F3-EA88-4300-A0D2-6580B4D9FDB1}"/>
    <cellStyle name="SAPBEXexcBad9 2 3 3 2 2 5 2" xfId="27620" xr:uid="{4F33036F-DD34-4E06-9500-C01E574E932F}"/>
    <cellStyle name="SAPBEXexcBad9 2 3 3 2 2 6" xfId="27621" xr:uid="{D3E0AB24-3C2D-452F-A9D7-08A914110537}"/>
    <cellStyle name="SAPBEXexcBad9 2 3 3 2 2 6 2" xfId="27622" xr:uid="{D9B048F2-72CE-420E-AB1C-3FC383EBBC42}"/>
    <cellStyle name="SAPBEXexcBad9 2 3 3 2 2 7" xfId="27623" xr:uid="{717A06EB-807C-4F57-A568-5F621B63EEAD}"/>
    <cellStyle name="SAPBEXexcBad9 2 3 3 2 3" xfId="27624" xr:uid="{CB36BCF7-70B7-4C9B-928A-20030991B7E2}"/>
    <cellStyle name="SAPBEXexcBad9 2 3 3 2 3 2" xfId="27625" xr:uid="{44A2428E-F342-4389-B754-C9B8A0BEC60B}"/>
    <cellStyle name="SAPBEXexcBad9 2 3 3 2 3 2 2" xfId="27626" xr:uid="{E268CD9D-7371-491A-A457-06B1C844B21D}"/>
    <cellStyle name="SAPBEXexcBad9 2 3 3 2 3 3" xfId="27627" xr:uid="{A2824E07-1168-4053-9040-680FEBBFDDB6}"/>
    <cellStyle name="SAPBEXexcBad9 2 3 3 2 3 3 2" xfId="27628" xr:uid="{B352986C-A494-4137-AEFC-B791F6D382E6}"/>
    <cellStyle name="SAPBEXexcBad9 2 3 3 2 3 4" xfId="27629" xr:uid="{9EEAD6E8-3E75-4965-A91E-E645386AE6A9}"/>
    <cellStyle name="SAPBEXexcBad9 2 3 3 2 3 4 2" xfId="27630" xr:uid="{FD1E4ADD-86B9-4C34-B614-7B374ADDBF85}"/>
    <cellStyle name="SAPBEXexcBad9 2 3 3 2 3 5" xfId="27631" xr:uid="{2C8DD980-A677-41FD-92DC-D51C59334F22}"/>
    <cellStyle name="SAPBEXexcBad9 2 3 3 2 3 5 2" xfId="27632" xr:uid="{CDE83C0D-A726-4D8E-834E-2D23A193191D}"/>
    <cellStyle name="SAPBEXexcBad9 2 3 3 2 3 6" xfId="27633" xr:uid="{43765C95-010D-4722-B6CA-203C1C8DB3F4}"/>
    <cellStyle name="SAPBEXexcBad9 2 3 3 2 3 6 2" xfId="27634" xr:uid="{44E3B411-A0E4-4591-956F-B748664635AC}"/>
    <cellStyle name="SAPBEXexcBad9 2 3 3 2 3 7" xfId="27635" xr:uid="{30CD1F7B-A85A-41A6-A9B1-4F9D77C3A1FE}"/>
    <cellStyle name="SAPBEXexcBad9 2 3 3 2 4" xfId="27636" xr:uid="{EEA70876-663A-4933-B4D4-49BFCB18A2EE}"/>
    <cellStyle name="SAPBEXexcBad9 2 3 3 2 4 2" xfId="27637" xr:uid="{0697E82F-3590-4045-ACDB-8DC485016285}"/>
    <cellStyle name="SAPBEXexcBad9 2 3 3 2 5" xfId="27638" xr:uid="{34F18D3B-C25A-4654-8576-CB65D9E1B264}"/>
    <cellStyle name="SAPBEXexcBad9 2 3 3 2 5 2" xfId="27639" xr:uid="{E23F0948-2DAD-4318-B6E5-CAD853DA2831}"/>
    <cellStyle name="SAPBEXexcBad9 2 3 3 2 6" xfId="27640" xr:uid="{C7737C67-9539-470D-AA6C-49693AE3919C}"/>
    <cellStyle name="SAPBEXexcBad9 2 3 3 2 6 2" xfId="27641" xr:uid="{5EABF603-064B-41B4-BF12-0D3A444AF50C}"/>
    <cellStyle name="SAPBEXexcBad9 2 3 3 2 7" xfId="27642" xr:uid="{5473CF3C-2900-4333-A65B-1B0D40ABF3A3}"/>
    <cellStyle name="SAPBEXexcBad9 2 3 3 2 7 2" xfId="27643" xr:uid="{358031B3-71FD-405F-A155-BDA8D13C73BE}"/>
    <cellStyle name="SAPBEXexcBad9 2 3 3 2 8" xfId="27644" xr:uid="{12168636-54B7-4261-9DD2-4C9FBA580DA1}"/>
    <cellStyle name="SAPBEXexcBad9 2 3 3 2 8 2" xfId="27645" xr:uid="{3AFAC1D4-E290-4E5E-926A-2D61B268B71D}"/>
    <cellStyle name="SAPBEXexcBad9 2 3 3 2 9" xfId="27646" xr:uid="{AB8D2B16-5FF0-4FC0-A8AE-C8639ABE3E6E}"/>
    <cellStyle name="SAPBEXexcBad9 2 3 3 2 9 2" xfId="27647" xr:uid="{F6AEC23E-6591-45F9-AF83-F17B5B24E337}"/>
    <cellStyle name="SAPBEXexcBad9 2 3 3 3" xfId="27648" xr:uid="{96950FFE-75FF-46B6-A589-E8E8D3A33383}"/>
    <cellStyle name="SAPBEXexcBad9 2 3 3 3 2" xfId="27649" xr:uid="{6ECD36A1-D992-403B-826A-95C847C63A2C}"/>
    <cellStyle name="SAPBEXexcBad9 2 3 3 4" xfId="27650" xr:uid="{C58237CD-939C-4D6F-BB8F-2C99D41F6FEF}"/>
    <cellStyle name="SAPBEXexcBad9 2 3 3 4 2" xfId="27651" xr:uid="{92496BC2-78E7-4D1A-9051-7ACB483DCA3E}"/>
    <cellStyle name="SAPBEXexcBad9 2 3 3 5" xfId="27652" xr:uid="{2E628310-E723-42C2-BBC3-7C18FB32C386}"/>
    <cellStyle name="SAPBEXexcBad9 2 3 4" xfId="27653" xr:uid="{6338FB9F-A30B-4238-9089-8835F1F921B9}"/>
    <cellStyle name="SAPBEXexcBad9 2 3 4 10" xfId="27654" xr:uid="{D9BCAE07-784B-4040-B022-DC37BB733570}"/>
    <cellStyle name="SAPBEXexcBad9 2 3 4 2" xfId="27655" xr:uid="{88467416-5C37-49A8-B09C-16C49A474AF1}"/>
    <cellStyle name="SAPBEXexcBad9 2 3 4 2 2" xfId="27656" xr:uid="{C5F1F00B-C0BC-4491-9E0A-DB7ED479C523}"/>
    <cellStyle name="SAPBEXexcBad9 2 3 4 2 2 2" xfId="27657" xr:uid="{78BA2875-41E9-4AB6-A1AB-9904A4AE9A0F}"/>
    <cellStyle name="SAPBEXexcBad9 2 3 4 2 3" xfId="27658" xr:uid="{E0135F0C-D666-489D-BBFF-46D46DE2B705}"/>
    <cellStyle name="SAPBEXexcBad9 2 3 4 2 3 2" xfId="27659" xr:uid="{14F28D28-7400-49E7-9DF1-F6979463DD44}"/>
    <cellStyle name="SAPBEXexcBad9 2 3 4 2 4" xfId="27660" xr:uid="{D99BFAD0-42BE-4E0C-BFAD-7A7414128D04}"/>
    <cellStyle name="SAPBEXexcBad9 2 3 4 2 4 2" xfId="27661" xr:uid="{832A1627-2E0C-40F6-B5C9-73C3440F0AAE}"/>
    <cellStyle name="SAPBEXexcBad9 2 3 4 2 5" xfId="27662" xr:uid="{B2309198-F1BB-445B-B4BA-3F3F50E3E4A0}"/>
    <cellStyle name="SAPBEXexcBad9 2 3 4 2 5 2" xfId="27663" xr:uid="{1F810EEB-D143-411B-BE5F-C14E5E94CF12}"/>
    <cellStyle name="SAPBEXexcBad9 2 3 4 2 6" xfId="27664" xr:uid="{EDBF1AF0-933B-452C-A1F7-DF695396AA08}"/>
    <cellStyle name="SAPBEXexcBad9 2 3 4 2 6 2" xfId="27665" xr:uid="{22D83FBE-B603-4D18-A9B7-1FAAB2A524F8}"/>
    <cellStyle name="SAPBEXexcBad9 2 3 4 2 7" xfId="27666" xr:uid="{533B0179-0DFF-48DB-BA0F-058980102788}"/>
    <cellStyle name="SAPBEXexcBad9 2 3 4 3" xfId="27667" xr:uid="{BD262C92-81AA-47EF-9E33-4F461F0A8B50}"/>
    <cellStyle name="SAPBEXexcBad9 2 3 4 3 2" xfId="27668" xr:uid="{72EE8CF5-035E-47DA-B65C-76637529B753}"/>
    <cellStyle name="SAPBEXexcBad9 2 3 4 3 2 2" xfId="27669" xr:uid="{07DD35BB-7589-47E7-84A8-99CBF7A211B3}"/>
    <cellStyle name="SAPBEXexcBad9 2 3 4 3 3" xfId="27670" xr:uid="{07ACF9A7-430F-4BBF-8185-466BD3FF3A01}"/>
    <cellStyle name="SAPBEXexcBad9 2 3 4 3 3 2" xfId="27671" xr:uid="{A3AA9129-54BC-46A2-ABD3-DDBB228EEF6B}"/>
    <cellStyle name="SAPBEXexcBad9 2 3 4 3 4" xfId="27672" xr:uid="{1B31DEAC-82AE-48F6-A924-BD54C418940D}"/>
    <cellStyle name="SAPBEXexcBad9 2 3 4 3 4 2" xfId="27673" xr:uid="{305CD3E4-28CF-452A-90DB-2AF8D4763AD8}"/>
    <cellStyle name="SAPBEXexcBad9 2 3 4 3 5" xfId="27674" xr:uid="{C50B94C9-A90C-4FAB-8CBC-6D9ED12B368A}"/>
    <cellStyle name="SAPBEXexcBad9 2 3 4 3 5 2" xfId="27675" xr:uid="{1EFCDA48-4D11-4F17-85C6-9434FBD4F335}"/>
    <cellStyle name="SAPBEXexcBad9 2 3 4 3 6" xfId="27676" xr:uid="{F43088A9-2805-4E27-84A2-811839026ADF}"/>
    <cellStyle name="SAPBEXexcBad9 2 3 4 3 6 2" xfId="27677" xr:uid="{31194999-8B55-4190-B28E-D6D15A33C1EA}"/>
    <cellStyle name="SAPBEXexcBad9 2 3 4 3 7" xfId="27678" xr:uid="{E07E0208-3181-4859-9A5B-DF054F2718FE}"/>
    <cellStyle name="SAPBEXexcBad9 2 3 4 4" xfId="27679" xr:uid="{2F63E5FC-F10C-4D94-ACBE-AF1D3DAEC7B4}"/>
    <cellStyle name="SAPBEXexcBad9 2 3 4 4 2" xfId="27680" xr:uid="{B6391302-6DD4-4633-B2DE-D63AE19CD7DB}"/>
    <cellStyle name="SAPBEXexcBad9 2 3 4 5" xfId="27681" xr:uid="{5BF1AA37-EB63-404F-A4C3-BDA2D62F70B8}"/>
    <cellStyle name="SAPBEXexcBad9 2 3 4 5 2" xfId="27682" xr:uid="{EC495987-CFBD-4A53-8309-F58E2ABE0025}"/>
    <cellStyle name="SAPBEXexcBad9 2 3 4 6" xfId="27683" xr:uid="{DBBC9CB1-E52A-44F1-A48C-E10400142078}"/>
    <cellStyle name="SAPBEXexcBad9 2 3 4 6 2" xfId="27684" xr:uid="{7EE503D4-C5CE-4223-9FEA-380FE5BC90DA}"/>
    <cellStyle name="SAPBEXexcBad9 2 3 4 7" xfId="27685" xr:uid="{4DD2FF46-3741-4249-9A9A-4BE3415BED10}"/>
    <cellStyle name="SAPBEXexcBad9 2 3 4 7 2" xfId="27686" xr:uid="{491559F8-4F04-42A3-8FFA-340248AD03BA}"/>
    <cellStyle name="SAPBEXexcBad9 2 3 4 8" xfId="27687" xr:uid="{8E429E51-EDA3-4922-BEA0-3D5C8077A643}"/>
    <cellStyle name="SAPBEXexcBad9 2 3 4 8 2" xfId="27688" xr:uid="{D04DA307-E135-46AA-8D72-BDD53BEE9BE3}"/>
    <cellStyle name="SAPBEXexcBad9 2 3 4 9" xfId="27689" xr:uid="{33C02BE0-84A7-49CD-8CB6-D1B5F0D7C00F}"/>
    <cellStyle name="SAPBEXexcBad9 2 3 4 9 2" xfId="27690" xr:uid="{A2CF398F-85C8-4C77-8BE1-D3117D8B2600}"/>
    <cellStyle name="SAPBEXexcBad9 2 3 5" xfId="27691" xr:uid="{7B3A93B8-DE31-4A82-A812-90530681F063}"/>
    <cellStyle name="SAPBEXexcBad9 2 3 5 2" xfId="27692" xr:uid="{BF128931-3C40-4D56-BBD1-C48C1050D50A}"/>
    <cellStyle name="SAPBEXexcBad9 2 3 6" xfId="27693" xr:uid="{9602DB52-0D98-425B-86A7-5D10A866B453}"/>
    <cellStyle name="SAPBEXexcBad9 2 3 6 2" xfId="27694" xr:uid="{06C9570A-3F9B-4130-B010-8CD364F7681F}"/>
    <cellStyle name="SAPBEXexcBad9 2 3 7" xfId="27695" xr:uid="{5B75B279-8985-4F4F-AB23-7234CF2D8994}"/>
    <cellStyle name="SAPBEXexcBad9 2 3 8" xfId="27696" xr:uid="{87015413-CC2F-41B2-8D7A-19081F7764B5}"/>
    <cellStyle name="SAPBEXexcBad9 2 4" xfId="27697" xr:uid="{F0A2F4EF-B2A9-44A1-8063-BBD97A52299F}"/>
    <cellStyle name="SAPBEXexcBad9 2 4 10" xfId="27698" xr:uid="{C72B60A3-6C4D-4320-9C5C-F12C8F867DD1}"/>
    <cellStyle name="SAPBEXexcBad9 2 4 2" xfId="27699" xr:uid="{895DBAC0-31DE-4FFC-8ACC-56C7EA98B0A0}"/>
    <cellStyle name="SAPBEXexcBad9 2 4 2 10" xfId="27700" xr:uid="{8ED222B3-1DC7-44B8-BBDF-54FA49EB2CA2}"/>
    <cellStyle name="SAPBEXexcBad9 2 4 2 2" xfId="27701" xr:uid="{7881ABAF-0406-46A0-BF68-800D66B8768F}"/>
    <cellStyle name="SAPBEXexcBad9 2 4 2 2 2" xfId="27702" xr:uid="{04806107-A274-49D4-B14F-A324DE5DB216}"/>
    <cellStyle name="SAPBEXexcBad9 2 4 2 2 2 2" xfId="27703" xr:uid="{015D2017-A8E0-48E0-AF19-45DF1A674A9C}"/>
    <cellStyle name="SAPBEXexcBad9 2 4 2 2 3" xfId="27704" xr:uid="{57BBCAA3-ACE5-46A9-A5B1-AC64CC42B6AC}"/>
    <cellStyle name="SAPBEXexcBad9 2 4 2 2 3 2" xfId="27705" xr:uid="{BBD33D08-EE59-4EAA-96C2-3A0022061787}"/>
    <cellStyle name="SAPBEXexcBad9 2 4 2 2 4" xfId="27706" xr:uid="{9E3A94B4-57CC-4D46-8002-C98935478B01}"/>
    <cellStyle name="SAPBEXexcBad9 2 4 2 2 4 2" xfId="27707" xr:uid="{8ED5C990-622D-4B2B-8005-3D14BE91B988}"/>
    <cellStyle name="SAPBEXexcBad9 2 4 2 2 5" xfId="27708" xr:uid="{10D1A956-22C9-4A5F-A72A-1B006FA4E170}"/>
    <cellStyle name="SAPBEXexcBad9 2 4 2 2 5 2" xfId="27709" xr:uid="{E7301F56-FD31-4998-8464-8567EF26D24B}"/>
    <cellStyle name="SAPBEXexcBad9 2 4 2 2 6" xfId="27710" xr:uid="{D05D1F22-689F-4F3E-A862-9FD2136CB2D9}"/>
    <cellStyle name="SAPBEXexcBad9 2 4 2 2 6 2" xfId="27711" xr:uid="{CDA51B66-FDB1-4B01-B857-834E18B14695}"/>
    <cellStyle name="SAPBEXexcBad9 2 4 2 2 7" xfId="27712" xr:uid="{70D5E732-1807-4660-9894-8CC3062EF92F}"/>
    <cellStyle name="SAPBEXexcBad9 2 4 2 2 7 2" xfId="27713" xr:uid="{4A5BBB38-93B9-42E1-AE1D-2A5E14438595}"/>
    <cellStyle name="SAPBEXexcBad9 2 4 2 2 8" xfId="27714" xr:uid="{F66D4F21-3EE5-45F6-ADC5-BCD02760200F}"/>
    <cellStyle name="SAPBEXexcBad9 2 4 2 3" xfId="27715" xr:uid="{10F5803E-9142-4665-B502-088C62FF014B}"/>
    <cellStyle name="SAPBEXexcBad9 2 4 2 3 2" xfId="27716" xr:uid="{1C7CFDC7-78FA-4D59-96C5-95B9DBD2EAE4}"/>
    <cellStyle name="SAPBEXexcBad9 2 4 2 4" xfId="27717" xr:uid="{4B585AE7-373F-4D28-815A-93AF0D6FC83F}"/>
    <cellStyle name="SAPBEXexcBad9 2 4 2 4 2" xfId="27718" xr:uid="{3E9C7980-46D6-4A22-A291-831F81EDBFD2}"/>
    <cellStyle name="SAPBEXexcBad9 2 4 2 5" xfId="27719" xr:uid="{659641B1-3792-4570-B6D1-21B5E259011B}"/>
    <cellStyle name="SAPBEXexcBad9 2 4 2 5 2" xfId="27720" xr:uid="{CEBD4B3F-8FB7-48B6-99E6-D3EAB80881F5}"/>
    <cellStyle name="SAPBEXexcBad9 2 4 2 6" xfId="27721" xr:uid="{5A87D1ED-716C-46BE-8AC1-FB5E31898280}"/>
    <cellStyle name="SAPBEXexcBad9 2 4 2 6 2" xfId="27722" xr:uid="{8FD02BA5-F5FB-4820-8B43-127B8FF45035}"/>
    <cellStyle name="SAPBEXexcBad9 2 4 2 7" xfId="27723" xr:uid="{9F09B298-9866-49CC-AC20-3C4E2AB74347}"/>
    <cellStyle name="SAPBEXexcBad9 2 4 2 7 2" xfId="27724" xr:uid="{6F2810F7-4BBA-4BEC-9A76-8EDA48CC5A27}"/>
    <cellStyle name="SAPBEXexcBad9 2 4 2 8" xfId="27725" xr:uid="{86A72868-AD88-49D6-B7EC-30EB7E71ED30}"/>
    <cellStyle name="SAPBEXexcBad9 2 4 2 8 2" xfId="27726" xr:uid="{F719119C-6BA8-4765-84F8-2C00CAF419B1}"/>
    <cellStyle name="SAPBEXexcBad9 2 4 2 9" xfId="27727" xr:uid="{95FF4B69-9573-4D99-BE4F-13A11FCE7518}"/>
    <cellStyle name="SAPBEXexcBad9 2 4 3" xfId="27728" xr:uid="{09CD1833-6F73-463B-AAAA-10E58FBF428E}"/>
    <cellStyle name="SAPBEXexcBad9 2 4 3 2" xfId="27729" xr:uid="{8D4BF423-503B-4248-B762-5F9667762EF4}"/>
    <cellStyle name="SAPBEXexcBad9 2 4 3 2 2" xfId="27730" xr:uid="{8ED3C991-ACA5-4101-821C-348338CA5C86}"/>
    <cellStyle name="SAPBEXexcBad9 2 4 3 3" xfId="27731" xr:uid="{090339B8-2219-456E-BFF7-6B774962E1AE}"/>
    <cellStyle name="SAPBEXexcBad9 2 4 3 3 2" xfId="27732" xr:uid="{15C958FC-F1C0-4256-BE99-C3AF6082E139}"/>
    <cellStyle name="SAPBEXexcBad9 2 4 3 4" xfId="27733" xr:uid="{DEF5847F-0337-4E3C-8D9E-3C60B6442644}"/>
    <cellStyle name="SAPBEXexcBad9 2 4 3 4 2" xfId="27734" xr:uid="{C4BDB0F7-ECA6-498D-8261-09FD5A8B5894}"/>
    <cellStyle name="SAPBEXexcBad9 2 4 3 5" xfId="27735" xr:uid="{5A2D44BC-3F00-4A97-B75F-765C19A3C82D}"/>
    <cellStyle name="SAPBEXexcBad9 2 4 3 5 2" xfId="27736" xr:uid="{A7448184-FD93-42C3-A54D-8D87644814C4}"/>
    <cellStyle name="SAPBEXexcBad9 2 4 3 6" xfId="27737" xr:uid="{A1FB3865-B289-49E3-BA54-9CB6127F96F3}"/>
    <cellStyle name="SAPBEXexcBad9 2 4 3 6 2" xfId="27738" xr:uid="{8933478B-96E3-4058-BB73-221EA684996E}"/>
    <cellStyle name="SAPBEXexcBad9 2 4 3 7" xfId="27739" xr:uid="{3699FAD3-8345-43CD-BC2E-9FDD74B19B94}"/>
    <cellStyle name="SAPBEXexcBad9 2 4 3 7 2" xfId="27740" xr:uid="{DF7C9DCB-78D7-4955-A557-375D257B1893}"/>
    <cellStyle name="SAPBEXexcBad9 2 4 3 8" xfId="27741" xr:uid="{D0D655AF-A29A-4D9D-8A5B-3E71E8F01E4C}"/>
    <cellStyle name="SAPBEXexcBad9 2 4 3 9" xfId="27742" xr:uid="{BDC8581A-D63E-4E19-82D1-A74CA5A459A4}"/>
    <cellStyle name="SAPBEXexcBad9 2 4 4" xfId="27743" xr:uid="{418DBDFC-5E0E-409F-A375-B7262591B797}"/>
    <cellStyle name="SAPBEXexcBad9 2 4 4 2" xfId="27744" xr:uid="{6F59276F-BEFF-4BD8-88D0-3838A85A2931}"/>
    <cellStyle name="SAPBEXexcBad9 2 4 5" xfId="27745" xr:uid="{B2029C08-0749-4B0E-A7F0-5B941D5A8EAD}"/>
    <cellStyle name="SAPBEXexcBad9 2 4 5 2" xfId="27746" xr:uid="{6992BC02-B8F8-4832-A165-F6726DBBB4CB}"/>
    <cellStyle name="SAPBEXexcBad9 2 4 6" xfId="27747" xr:uid="{C98F543E-E137-4D1C-867E-2A76121AD04C}"/>
    <cellStyle name="SAPBEXexcBad9 2 4 6 2" xfId="27748" xr:uid="{7775EC54-00A6-4163-A7FC-4448678629B7}"/>
    <cellStyle name="SAPBEXexcBad9 2 4 7" xfId="27749" xr:uid="{D0E781A7-FBF6-427B-A1CC-B4754EA7DF08}"/>
    <cellStyle name="SAPBEXexcBad9 2 4 7 2" xfId="27750" xr:uid="{D2092774-D85D-4F5E-B713-80800F3B17AA}"/>
    <cellStyle name="SAPBEXexcBad9 2 4 8" xfId="27751" xr:uid="{BC8848A8-98CF-44FD-96CB-D0C27ED93D44}"/>
    <cellStyle name="SAPBEXexcBad9 2 4 8 2" xfId="27752" xr:uid="{9E801394-B5AB-4D1C-86EA-807123220B3A}"/>
    <cellStyle name="SAPBEXexcBad9 2 4 9" xfId="27753" xr:uid="{69DFE6A7-61A8-4158-8E01-3997FAC2928E}"/>
    <cellStyle name="SAPBEXexcBad9 2 5" xfId="27754" xr:uid="{FB7157C3-0AAC-4A1D-8164-0D239829BA31}"/>
    <cellStyle name="SAPBEXexcBad9 2 6" xfId="27755" xr:uid="{5769E960-94C7-463C-A56D-9859AD8955D3}"/>
    <cellStyle name="SAPBEXexcBad9 3" xfId="27756" xr:uid="{5D0556E2-71E6-4E50-9BE2-391D6E40B3F6}"/>
    <cellStyle name="SAPBEXexcBad9 3 2" xfId="27757" xr:uid="{26C282F5-EA7A-4632-940C-A1F6FC4E3A14}"/>
    <cellStyle name="SAPBEXexcBad9 3 2 2" xfId="27758" xr:uid="{D926E3C3-34D0-49F9-A466-FE43B04D22C6}"/>
    <cellStyle name="SAPBEXexcBad9 3 2 2 10" xfId="27759" xr:uid="{5B9C0931-0D16-4D96-9B89-EA6417412619}"/>
    <cellStyle name="SAPBEXexcBad9 3 2 2 2" xfId="27760" xr:uid="{13E9613C-07AD-48C0-9DD1-E048DAF68E9D}"/>
    <cellStyle name="SAPBEXexcBad9 3 2 2 2 10" xfId="27761" xr:uid="{72A92B96-DEBB-4C6E-B4D3-195CE336F208}"/>
    <cellStyle name="SAPBEXexcBad9 3 2 2 2 2" xfId="27762" xr:uid="{EB82F011-632B-41D1-94D7-8E4377A10CBF}"/>
    <cellStyle name="SAPBEXexcBad9 3 2 2 2 2 2" xfId="27763" xr:uid="{61CC2C22-5E14-4F6F-B824-6CB70C2CD289}"/>
    <cellStyle name="SAPBEXexcBad9 3 2 2 2 2 2 2" xfId="27764" xr:uid="{B1464FB0-1E9A-4408-926E-25FDFDDAA251}"/>
    <cellStyle name="SAPBEXexcBad9 3 2 2 2 2 3" xfId="27765" xr:uid="{6797F35D-BC74-45BB-8890-C31EC6164E23}"/>
    <cellStyle name="SAPBEXexcBad9 3 2 2 2 2 3 2" xfId="27766" xr:uid="{8BB16361-325C-498F-8EE1-CA1BEDAABB70}"/>
    <cellStyle name="SAPBEXexcBad9 3 2 2 2 2 4" xfId="27767" xr:uid="{DA8AAE5F-A106-4E6A-A6E7-9A5B1121E9AC}"/>
    <cellStyle name="SAPBEXexcBad9 3 2 2 2 2 4 2" xfId="27768" xr:uid="{B8F7028A-10F3-4879-A3B1-5160E76138E8}"/>
    <cellStyle name="SAPBEXexcBad9 3 2 2 2 2 5" xfId="27769" xr:uid="{41E78C19-853B-4EFB-AD6B-D0F6701DF308}"/>
    <cellStyle name="SAPBEXexcBad9 3 2 2 2 2 5 2" xfId="27770" xr:uid="{BAFB7920-9265-46A7-BC20-447CD98549ED}"/>
    <cellStyle name="SAPBEXexcBad9 3 2 2 2 2 6" xfId="27771" xr:uid="{7BA19C12-05D1-4BFA-8C7A-30A073BCE214}"/>
    <cellStyle name="SAPBEXexcBad9 3 2 2 2 2 6 2" xfId="27772" xr:uid="{83A19FD2-0DBA-4662-95D4-6F06EDCB909E}"/>
    <cellStyle name="SAPBEXexcBad9 3 2 2 2 2 7" xfId="27773" xr:uid="{B6BF0F7F-2FFF-49F4-8590-0655AC218EAD}"/>
    <cellStyle name="SAPBEXexcBad9 3 2 2 2 2 7 2" xfId="27774" xr:uid="{DE45F291-CB96-42A4-8FCC-84EDAAE6E4D0}"/>
    <cellStyle name="SAPBEXexcBad9 3 2 2 2 2 8" xfId="27775" xr:uid="{DFA46F98-F886-4383-BFA3-8B462A23A34F}"/>
    <cellStyle name="SAPBEXexcBad9 3 2 2 2 3" xfId="27776" xr:uid="{ACB10244-1BAF-4705-BF3D-19D5B8E98B9C}"/>
    <cellStyle name="SAPBEXexcBad9 3 2 2 2 3 2" xfId="27777" xr:uid="{55B78113-C24D-419C-987C-4276AB6EF435}"/>
    <cellStyle name="SAPBEXexcBad9 3 2 2 2 4" xfId="27778" xr:uid="{B12ECFDF-6E79-4CF2-8E13-3E5DEB112989}"/>
    <cellStyle name="SAPBEXexcBad9 3 2 2 2 4 2" xfId="27779" xr:uid="{918BDD50-BB1F-41E1-8432-0EE7514932E8}"/>
    <cellStyle name="SAPBEXexcBad9 3 2 2 2 5" xfId="27780" xr:uid="{5903114E-AB33-443F-A70C-34A75685B7BD}"/>
    <cellStyle name="SAPBEXexcBad9 3 2 2 2 5 2" xfId="27781" xr:uid="{A9929FA2-17A7-4719-97AA-3FA3F95457AC}"/>
    <cellStyle name="SAPBEXexcBad9 3 2 2 2 6" xfId="27782" xr:uid="{12058C55-87D0-452E-8A1F-CD00780CD5C1}"/>
    <cellStyle name="SAPBEXexcBad9 3 2 2 2 6 2" xfId="27783" xr:uid="{BB3E2899-FFC0-4A22-80E6-73262DCD2536}"/>
    <cellStyle name="SAPBEXexcBad9 3 2 2 2 7" xfId="27784" xr:uid="{4F90BCD3-CE58-4BE2-A470-0C6E7308C79A}"/>
    <cellStyle name="SAPBEXexcBad9 3 2 2 2 7 2" xfId="27785" xr:uid="{A7FBB673-C2A7-47C5-B4F6-918B43E4DAEC}"/>
    <cellStyle name="SAPBEXexcBad9 3 2 2 2 8" xfId="27786" xr:uid="{72ABE930-7008-4310-A7F9-51FD166A5CE8}"/>
    <cellStyle name="SAPBEXexcBad9 3 2 2 2 8 2" xfId="27787" xr:uid="{EA927374-4CA7-48E4-A7EE-B1F9C24768CF}"/>
    <cellStyle name="SAPBEXexcBad9 3 2 2 2 9" xfId="27788" xr:uid="{7C400FB3-7A41-4929-B2B3-D5130FC7875A}"/>
    <cellStyle name="SAPBEXexcBad9 3 2 2 3" xfId="27789" xr:uid="{AEE03913-5636-41A2-9F7D-34C7F6CF625A}"/>
    <cellStyle name="SAPBEXexcBad9 3 2 2 3 2" xfId="27790" xr:uid="{80B186FE-8C82-4806-A5F8-F39CA4F4C9C1}"/>
    <cellStyle name="SAPBEXexcBad9 3 2 2 3 2 2" xfId="27791" xr:uid="{22C19C76-30D2-4D76-92B2-C3B22C513FDB}"/>
    <cellStyle name="SAPBEXexcBad9 3 2 2 3 3" xfId="27792" xr:uid="{13CDF8EB-A6FB-4F1D-AC65-2B9F3E19C173}"/>
    <cellStyle name="SAPBEXexcBad9 3 2 2 3 3 2" xfId="27793" xr:uid="{8CE3A240-EEE3-438E-9503-4625D8E34A7F}"/>
    <cellStyle name="SAPBEXexcBad9 3 2 2 3 4" xfId="27794" xr:uid="{1FFB483D-B6D1-44D3-B591-772B3DBE6BB8}"/>
    <cellStyle name="SAPBEXexcBad9 3 2 2 3 4 2" xfId="27795" xr:uid="{CE37A90E-F540-412E-A18E-17B139E6E903}"/>
    <cellStyle name="SAPBEXexcBad9 3 2 2 3 5" xfId="27796" xr:uid="{E058B528-C8FB-4728-86EC-F6F94C0B09A4}"/>
    <cellStyle name="SAPBEXexcBad9 3 2 2 3 5 2" xfId="27797" xr:uid="{0CDFBD93-6D4D-410B-967E-3639FC415796}"/>
    <cellStyle name="SAPBEXexcBad9 3 2 2 3 6" xfId="27798" xr:uid="{C765DE43-7F6A-4E48-9427-9197E4F6027B}"/>
    <cellStyle name="SAPBEXexcBad9 3 2 2 3 6 2" xfId="27799" xr:uid="{95EE68DD-B82A-436D-AEC9-38E367251A07}"/>
    <cellStyle name="SAPBEXexcBad9 3 2 2 3 7" xfId="27800" xr:uid="{BECC3716-EA46-4F5F-89A2-61A1D77929FE}"/>
    <cellStyle name="SAPBEXexcBad9 3 2 2 3 7 2" xfId="27801" xr:uid="{761120C4-5457-4DF4-B9C7-1D6F61A17C9B}"/>
    <cellStyle name="SAPBEXexcBad9 3 2 2 3 8" xfId="27802" xr:uid="{756863F0-C1BC-4E9F-BD3A-B38B7F806DF5}"/>
    <cellStyle name="SAPBEXexcBad9 3 2 2 3 9" xfId="27803" xr:uid="{F0503E55-2C29-4386-BD55-B829A374AEC3}"/>
    <cellStyle name="SAPBEXexcBad9 3 2 2 4" xfId="27804" xr:uid="{7F9DBE60-662B-411A-A855-FC6E834270B6}"/>
    <cellStyle name="SAPBEXexcBad9 3 2 2 4 2" xfId="27805" xr:uid="{BFC912F6-34A9-43A4-B418-FD44C134209C}"/>
    <cellStyle name="SAPBEXexcBad9 3 2 2 5" xfId="27806" xr:uid="{31988230-30EA-41CE-954A-E0CBDE1AF458}"/>
    <cellStyle name="SAPBEXexcBad9 3 2 2 5 2" xfId="27807" xr:uid="{7FB7CACF-B232-475E-8662-55F8382EE1AA}"/>
    <cellStyle name="SAPBEXexcBad9 3 2 2 6" xfId="27808" xr:uid="{B322D303-0FD1-4312-97FD-039970CB2B6F}"/>
    <cellStyle name="SAPBEXexcBad9 3 2 2 6 2" xfId="27809" xr:uid="{8F71550B-E01E-45F5-B7D4-0B1DBBA3CDA7}"/>
    <cellStyle name="SAPBEXexcBad9 3 2 2 7" xfId="27810" xr:uid="{EF5CA284-E931-4554-902C-09731800B8C5}"/>
    <cellStyle name="SAPBEXexcBad9 3 2 2 7 2" xfId="27811" xr:uid="{138B81D6-C062-4880-8C74-D9BB78CE95F9}"/>
    <cellStyle name="SAPBEXexcBad9 3 2 2 8" xfId="27812" xr:uid="{510E76EA-06F3-4011-8710-28DB941D321A}"/>
    <cellStyle name="SAPBEXexcBad9 3 2 2 8 2" xfId="27813" xr:uid="{38895B46-D011-4AA6-9081-F42B03DD8773}"/>
    <cellStyle name="SAPBEXexcBad9 3 2 2 9" xfId="27814" xr:uid="{19508B29-EBEF-498A-AD8D-73D888E7C65E}"/>
    <cellStyle name="SAPBEXexcBad9 3 2 3" xfId="27815" xr:uid="{2C0F56E2-D0FE-4DAB-B677-4B223A465C12}"/>
    <cellStyle name="SAPBEXexcBad9 3 2 3 2" xfId="27816" xr:uid="{25DE8B6B-1492-45FB-91B4-CA1F08CDC6BC}"/>
    <cellStyle name="SAPBEXexcBad9 3 2 3 2 10" xfId="27817" xr:uid="{6B329FF6-E686-4458-BB79-1132933CEA9E}"/>
    <cellStyle name="SAPBEXexcBad9 3 2 3 2 2" xfId="27818" xr:uid="{BE081645-1F79-4528-B02E-37C1B165C93E}"/>
    <cellStyle name="SAPBEXexcBad9 3 2 3 2 2 2" xfId="27819" xr:uid="{815C2D56-15A3-4E2E-8E03-09F2ED312D24}"/>
    <cellStyle name="SAPBEXexcBad9 3 2 3 2 2 2 2" xfId="27820" xr:uid="{329CD155-A446-4AEA-82E3-95EC2E60B299}"/>
    <cellStyle name="SAPBEXexcBad9 3 2 3 2 2 3" xfId="27821" xr:uid="{FCBE5467-2105-456F-898E-E10BA27AD344}"/>
    <cellStyle name="SAPBEXexcBad9 3 2 3 2 2 3 2" xfId="27822" xr:uid="{840C3AF7-9D22-4628-BA0E-808BC051553F}"/>
    <cellStyle name="SAPBEXexcBad9 3 2 3 2 2 4" xfId="27823" xr:uid="{8C687C23-00B3-44F5-BBEA-7FCF768C097D}"/>
    <cellStyle name="SAPBEXexcBad9 3 2 3 2 2 4 2" xfId="27824" xr:uid="{AE3B9C29-A618-4EC8-BF6D-B8B25B331113}"/>
    <cellStyle name="SAPBEXexcBad9 3 2 3 2 2 5" xfId="27825" xr:uid="{18841DFB-CEE1-4BC0-B33E-AAD6F07A98AA}"/>
    <cellStyle name="SAPBEXexcBad9 3 2 3 2 2 5 2" xfId="27826" xr:uid="{024DB456-9D5B-45A8-9CDC-281D94569230}"/>
    <cellStyle name="SAPBEXexcBad9 3 2 3 2 2 6" xfId="27827" xr:uid="{3C73C084-5376-4CD0-B4A0-F21AFA8F73C6}"/>
    <cellStyle name="SAPBEXexcBad9 3 2 3 2 2 6 2" xfId="27828" xr:uid="{4CB32F74-6E14-4B4D-9AE9-12247E2CD824}"/>
    <cellStyle name="SAPBEXexcBad9 3 2 3 2 2 7" xfId="27829" xr:uid="{8EE1168A-8BAF-43C0-88B7-11B4575D7D41}"/>
    <cellStyle name="SAPBEXexcBad9 3 2 3 2 3" xfId="27830" xr:uid="{F7DEFCD1-8622-420B-846B-254CF7E06FFB}"/>
    <cellStyle name="SAPBEXexcBad9 3 2 3 2 3 2" xfId="27831" xr:uid="{3A96ED3F-75EE-4010-AC07-68571B9EC29F}"/>
    <cellStyle name="SAPBEXexcBad9 3 2 3 2 3 2 2" xfId="27832" xr:uid="{C88BD843-F232-4B80-A0F4-1EDC9534B526}"/>
    <cellStyle name="SAPBEXexcBad9 3 2 3 2 3 3" xfId="27833" xr:uid="{942AF6B3-A84A-4C18-A2FD-4E6783234E6D}"/>
    <cellStyle name="SAPBEXexcBad9 3 2 3 2 3 3 2" xfId="27834" xr:uid="{7749742C-0EDE-4B3F-9A82-33FE32A3CBDD}"/>
    <cellStyle name="SAPBEXexcBad9 3 2 3 2 3 4" xfId="27835" xr:uid="{F46D071B-B313-47E0-8D74-BD4076ED2D34}"/>
    <cellStyle name="SAPBEXexcBad9 3 2 3 2 3 4 2" xfId="27836" xr:uid="{01CB4458-544C-43D5-87FC-6B2AD77BA1A7}"/>
    <cellStyle name="SAPBEXexcBad9 3 2 3 2 3 5" xfId="27837" xr:uid="{7E23696C-E385-49DC-9DD8-C27AB01E5229}"/>
    <cellStyle name="SAPBEXexcBad9 3 2 3 2 3 5 2" xfId="27838" xr:uid="{480D4121-6F13-45E8-9137-8DC2461D5881}"/>
    <cellStyle name="SAPBEXexcBad9 3 2 3 2 3 6" xfId="27839" xr:uid="{B5F1D5B4-FD57-40DF-9E8C-E61FCA06A1B4}"/>
    <cellStyle name="SAPBEXexcBad9 3 2 3 2 3 6 2" xfId="27840" xr:uid="{7793A84B-1E42-4B28-B55A-85323B305FEC}"/>
    <cellStyle name="SAPBEXexcBad9 3 2 3 2 3 7" xfId="27841" xr:uid="{951E275E-0BF2-4004-8625-712536EA4AB3}"/>
    <cellStyle name="SAPBEXexcBad9 3 2 3 2 4" xfId="27842" xr:uid="{6FF01B7E-F99D-4690-9022-1187A0D2F5B1}"/>
    <cellStyle name="SAPBEXexcBad9 3 2 3 2 4 2" xfId="27843" xr:uid="{51F87ABB-A726-4A09-A115-E3C12C19A94D}"/>
    <cellStyle name="SAPBEXexcBad9 3 2 3 2 5" xfId="27844" xr:uid="{4CE483C7-B173-44D5-8CF3-F7C34BA30856}"/>
    <cellStyle name="SAPBEXexcBad9 3 2 3 2 5 2" xfId="27845" xr:uid="{97D60A12-4F62-4D1D-9543-0198A3A9C1AA}"/>
    <cellStyle name="SAPBEXexcBad9 3 2 3 2 6" xfId="27846" xr:uid="{897ACF2E-4960-4B27-A4D6-CA668EEF578D}"/>
    <cellStyle name="SAPBEXexcBad9 3 2 3 2 6 2" xfId="27847" xr:uid="{00B9EE59-4D0A-40F7-B993-92A023054BDC}"/>
    <cellStyle name="SAPBEXexcBad9 3 2 3 2 7" xfId="27848" xr:uid="{EFFD10D1-DC5E-471C-BC45-D7213B0AFBC7}"/>
    <cellStyle name="SAPBEXexcBad9 3 2 3 2 7 2" xfId="27849" xr:uid="{C94BBF97-D704-4C51-AAD6-79D38AA4DDD8}"/>
    <cellStyle name="SAPBEXexcBad9 3 2 3 2 8" xfId="27850" xr:uid="{B42F6555-DAED-4204-9794-FFE513E6C186}"/>
    <cellStyle name="SAPBEXexcBad9 3 2 3 2 8 2" xfId="27851" xr:uid="{0B6FD728-807A-4451-BA78-4AB9DD58DF2E}"/>
    <cellStyle name="SAPBEXexcBad9 3 2 3 2 9" xfId="27852" xr:uid="{D7614CF5-9EC5-49EC-A130-7F88C8BA448B}"/>
    <cellStyle name="SAPBEXexcBad9 3 2 3 2 9 2" xfId="27853" xr:uid="{ACFF842B-37D5-4F44-92DA-4833C670ED4F}"/>
    <cellStyle name="SAPBEXexcBad9 3 2 3 3" xfId="27854" xr:uid="{4EF9190B-C941-4578-A0BE-638749BDF3EA}"/>
    <cellStyle name="SAPBEXexcBad9 3 2 3 3 2" xfId="27855" xr:uid="{A03E75F3-393C-4F4F-8808-772DDD6398EC}"/>
    <cellStyle name="SAPBEXexcBad9 3 2 3 4" xfId="27856" xr:uid="{4512C66B-C75F-46F2-9968-AE8C64D9A9C7}"/>
    <cellStyle name="SAPBEXexcBad9 3 2 3 4 2" xfId="27857" xr:uid="{91D0024B-C745-4579-AB9D-CCA742760DFF}"/>
    <cellStyle name="SAPBEXexcBad9 3 2 3 5" xfId="27858" xr:uid="{563B9B44-44A9-4403-8772-49C287B4DC74}"/>
    <cellStyle name="SAPBEXexcBad9 3 2 4" xfId="27859" xr:uid="{3FFCEEC9-8F80-4C46-8085-ACA8275155B8}"/>
    <cellStyle name="SAPBEXexcBad9 3 2 4 10" xfId="27860" xr:uid="{D0525665-B725-4138-BC5D-C36880B0D373}"/>
    <cellStyle name="SAPBEXexcBad9 3 2 4 2" xfId="27861" xr:uid="{F5699CA5-2DA8-417C-866A-FDE4814D9B85}"/>
    <cellStyle name="SAPBEXexcBad9 3 2 4 2 2" xfId="27862" xr:uid="{BB936572-E2DA-4CFE-970F-601E70F8EF53}"/>
    <cellStyle name="SAPBEXexcBad9 3 2 4 2 2 2" xfId="27863" xr:uid="{5AEA559C-FBE6-4F94-867F-CFE9A24B940F}"/>
    <cellStyle name="SAPBEXexcBad9 3 2 4 2 3" xfId="27864" xr:uid="{29206EE9-12E7-4E24-BA63-66712DF677C5}"/>
    <cellStyle name="SAPBEXexcBad9 3 2 4 2 3 2" xfId="27865" xr:uid="{6A4F708D-3647-408D-9368-762DC5FBDC88}"/>
    <cellStyle name="SAPBEXexcBad9 3 2 4 2 4" xfId="27866" xr:uid="{01F5C3BF-2369-4740-A4FD-10EFF33648B3}"/>
    <cellStyle name="SAPBEXexcBad9 3 2 4 2 4 2" xfId="27867" xr:uid="{7E5F745E-EF9F-4586-AE22-3E8FB3CCD1CA}"/>
    <cellStyle name="SAPBEXexcBad9 3 2 4 2 5" xfId="27868" xr:uid="{4CF672A0-E0EA-4AAC-B7AF-9A51327BBD28}"/>
    <cellStyle name="SAPBEXexcBad9 3 2 4 2 5 2" xfId="27869" xr:uid="{B54EA085-4B95-43C0-BC7D-0B8CBC942C91}"/>
    <cellStyle name="SAPBEXexcBad9 3 2 4 2 6" xfId="27870" xr:uid="{72F7647E-81E7-44D5-9E1A-ED2F9A4C6D40}"/>
    <cellStyle name="SAPBEXexcBad9 3 2 4 2 6 2" xfId="27871" xr:uid="{1115D85C-6335-4AB6-9280-5A0475698D01}"/>
    <cellStyle name="SAPBEXexcBad9 3 2 4 2 7" xfId="27872" xr:uid="{DDFB33A7-FCC0-4BAE-8757-8D11A8928A87}"/>
    <cellStyle name="SAPBEXexcBad9 3 2 4 3" xfId="27873" xr:uid="{B0FA0A1D-573D-4B1E-800A-D15212FF6694}"/>
    <cellStyle name="SAPBEXexcBad9 3 2 4 3 2" xfId="27874" xr:uid="{CA22316B-E655-457E-831E-F4D2DCAD798A}"/>
    <cellStyle name="SAPBEXexcBad9 3 2 4 3 2 2" xfId="27875" xr:uid="{6911E72C-E078-4066-9EC5-9A23D1E0E433}"/>
    <cellStyle name="SAPBEXexcBad9 3 2 4 3 3" xfId="27876" xr:uid="{17EB4698-D528-4079-BD11-E386723A8A7D}"/>
    <cellStyle name="SAPBEXexcBad9 3 2 4 3 3 2" xfId="27877" xr:uid="{DC7F6E6E-A96A-437F-8937-D9E0B48CD284}"/>
    <cellStyle name="SAPBEXexcBad9 3 2 4 3 4" xfId="27878" xr:uid="{603EB53F-666E-4B41-8D59-37513499728D}"/>
    <cellStyle name="SAPBEXexcBad9 3 2 4 3 4 2" xfId="27879" xr:uid="{4A5EF771-E35B-487F-ABE6-37EB3173EC2E}"/>
    <cellStyle name="SAPBEXexcBad9 3 2 4 3 5" xfId="27880" xr:uid="{97CCA1C9-7141-4F69-BD93-C5485D511EB9}"/>
    <cellStyle name="SAPBEXexcBad9 3 2 4 3 5 2" xfId="27881" xr:uid="{977D84AB-4EFD-4533-AEC3-3DE35B649847}"/>
    <cellStyle name="SAPBEXexcBad9 3 2 4 3 6" xfId="27882" xr:uid="{2AB5E864-6391-4B92-8C9D-39499B35EA4E}"/>
    <cellStyle name="SAPBEXexcBad9 3 2 4 3 6 2" xfId="27883" xr:uid="{0EAF7B87-E53E-4F7B-BB52-7DF2056BDDCF}"/>
    <cellStyle name="SAPBEXexcBad9 3 2 4 3 7" xfId="27884" xr:uid="{AAFE3E62-E088-4EBA-B508-4172245E07CB}"/>
    <cellStyle name="SAPBEXexcBad9 3 2 4 4" xfId="27885" xr:uid="{0BEE10BF-DF0C-41A7-A15F-E098E9674F56}"/>
    <cellStyle name="SAPBEXexcBad9 3 2 4 4 2" xfId="27886" xr:uid="{3A805B99-8555-4745-B42C-5789B9E86620}"/>
    <cellStyle name="SAPBEXexcBad9 3 2 4 5" xfId="27887" xr:uid="{82F91993-E55F-4C25-83A9-7AB2ADBA18F9}"/>
    <cellStyle name="SAPBEXexcBad9 3 2 4 5 2" xfId="27888" xr:uid="{9C763116-3FBB-4D05-BC07-546CE1B4F7CE}"/>
    <cellStyle name="SAPBEXexcBad9 3 2 4 6" xfId="27889" xr:uid="{AC9F68A8-E4AF-42D9-9D05-293B9A1F22DB}"/>
    <cellStyle name="SAPBEXexcBad9 3 2 4 6 2" xfId="27890" xr:uid="{AA4A8B67-1D2C-4EE5-B05A-EC8F79927B6A}"/>
    <cellStyle name="SAPBEXexcBad9 3 2 4 7" xfId="27891" xr:uid="{3D0907AE-7FA6-4F38-9D43-F2FC344B639D}"/>
    <cellStyle name="SAPBEXexcBad9 3 2 4 7 2" xfId="27892" xr:uid="{386D1077-5F9A-4BF9-8191-6866E544834B}"/>
    <cellStyle name="SAPBEXexcBad9 3 2 4 8" xfId="27893" xr:uid="{3B4DCDCB-DF30-4279-8580-91824F4965ED}"/>
    <cellStyle name="SAPBEXexcBad9 3 2 4 8 2" xfId="27894" xr:uid="{E4984AB9-132D-447C-BDD0-04A5D2D43ABF}"/>
    <cellStyle name="SAPBEXexcBad9 3 2 4 9" xfId="27895" xr:uid="{7AF2BC22-77DF-4F72-81EE-76E18B6FCE40}"/>
    <cellStyle name="SAPBEXexcBad9 3 2 4 9 2" xfId="27896" xr:uid="{3606BC8A-8E06-443E-8D55-0B67C4689615}"/>
    <cellStyle name="SAPBEXexcBad9 3 2 5" xfId="27897" xr:uid="{993E8559-BF05-4EA5-A2BB-7EECF76B4DB0}"/>
    <cellStyle name="SAPBEXexcBad9 3 2 5 2" xfId="27898" xr:uid="{942E149A-6D30-470E-A2B3-6B93CD77371A}"/>
    <cellStyle name="SAPBEXexcBad9 3 2 6" xfId="27899" xr:uid="{FABAA346-BE13-4730-BAF8-6FDDC89DFFA0}"/>
    <cellStyle name="SAPBEXexcBad9 3 2 6 2" xfId="27900" xr:uid="{AE652FE0-B186-4CD7-A885-5059B4F151BC}"/>
    <cellStyle name="SAPBEXexcBad9 3 2 7" xfId="27901" xr:uid="{3234AAC5-1BD2-4C03-81BD-13B830BA636C}"/>
    <cellStyle name="SAPBEXexcBad9 3 2 8" xfId="27902" xr:uid="{F7824985-FD09-4F90-AA17-6B744D62EC59}"/>
    <cellStyle name="SAPBEXexcBad9 3 3" xfId="27903" xr:uid="{47A7325A-B244-4DC2-9F92-2FC596DF64C7}"/>
    <cellStyle name="SAPBEXexcBad9 3 3 2" xfId="27904" xr:uid="{756F27E8-D92E-40BE-A644-E1DE5EDE26DA}"/>
    <cellStyle name="SAPBEXexcBad9 3 3 2 10" xfId="27905" xr:uid="{2D46C585-DB67-451A-8F55-7D4BD1C155B1}"/>
    <cellStyle name="SAPBEXexcBad9 3 3 2 2" xfId="27906" xr:uid="{1F6C947D-25B9-48F5-AE7D-697121D2FCF8}"/>
    <cellStyle name="SAPBEXexcBad9 3 3 2 2 10" xfId="27907" xr:uid="{D5152E5A-FCAA-469F-ADFA-44944A8D8EED}"/>
    <cellStyle name="SAPBEXexcBad9 3 3 2 2 2" xfId="27908" xr:uid="{B3EA813C-8789-4501-9B46-7E5C59954CAE}"/>
    <cellStyle name="SAPBEXexcBad9 3 3 2 2 2 2" xfId="27909" xr:uid="{55ECA69C-4644-4562-A4F6-27DDF32AF878}"/>
    <cellStyle name="SAPBEXexcBad9 3 3 2 2 2 2 2" xfId="27910" xr:uid="{F13A65B0-7D32-44A0-92BF-0B557B2DF1C7}"/>
    <cellStyle name="SAPBEXexcBad9 3 3 2 2 2 3" xfId="27911" xr:uid="{CA786178-D456-48DC-84E7-2E0B26040A2A}"/>
    <cellStyle name="SAPBEXexcBad9 3 3 2 2 2 3 2" xfId="27912" xr:uid="{C66C19B0-4324-4476-BDAF-5990CF146A8E}"/>
    <cellStyle name="SAPBEXexcBad9 3 3 2 2 2 4" xfId="27913" xr:uid="{6CE9F47C-B0AB-4CC9-8897-C1544F6675A6}"/>
    <cellStyle name="SAPBEXexcBad9 3 3 2 2 2 4 2" xfId="27914" xr:uid="{C5F7CD3B-7CAA-4176-B00A-F74FE9DEA3EA}"/>
    <cellStyle name="SAPBEXexcBad9 3 3 2 2 2 5" xfId="27915" xr:uid="{0284C1DD-7E72-43F6-BB2F-C6E61C8F04D1}"/>
    <cellStyle name="SAPBEXexcBad9 3 3 2 2 2 5 2" xfId="27916" xr:uid="{1B84371B-BB9E-4C9B-812D-61768840CEF5}"/>
    <cellStyle name="SAPBEXexcBad9 3 3 2 2 2 6" xfId="27917" xr:uid="{D67E1970-8F7D-4E52-B137-173FB2482378}"/>
    <cellStyle name="SAPBEXexcBad9 3 3 2 2 2 6 2" xfId="27918" xr:uid="{94A40DC5-5D15-40A4-8E4F-C970EBE7F274}"/>
    <cellStyle name="SAPBEXexcBad9 3 3 2 2 2 7" xfId="27919" xr:uid="{4A43F83C-35FA-4901-AB75-5A7050370ABD}"/>
    <cellStyle name="SAPBEXexcBad9 3 3 2 2 2 7 2" xfId="27920" xr:uid="{6A0879C0-B8CB-48E5-8A79-6C090AADAA7D}"/>
    <cellStyle name="SAPBEXexcBad9 3 3 2 2 2 8" xfId="27921" xr:uid="{225D7439-C0E7-4EFF-AC78-531AB4088700}"/>
    <cellStyle name="SAPBEXexcBad9 3 3 2 2 3" xfId="27922" xr:uid="{C596BC75-460A-49D7-A63A-D6A5E87CD1C4}"/>
    <cellStyle name="SAPBEXexcBad9 3 3 2 2 3 2" xfId="27923" xr:uid="{2BA791F4-0C17-4562-9918-879D341C03F1}"/>
    <cellStyle name="SAPBEXexcBad9 3 3 2 2 4" xfId="27924" xr:uid="{DE4F51B5-A599-4ECE-AFA0-6CC81A65A48F}"/>
    <cellStyle name="SAPBEXexcBad9 3 3 2 2 4 2" xfId="27925" xr:uid="{96DB813B-E19E-4EDF-B2E0-DDDD68F7B6B5}"/>
    <cellStyle name="SAPBEXexcBad9 3 3 2 2 5" xfId="27926" xr:uid="{50B62E6C-A04D-4835-A462-BB5CF21D6DF9}"/>
    <cellStyle name="SAPBEXexcBad9 3 3 2 2 5 2" xfId="27927" xr:uid="{2C7522DC-C04F-457F-8B30-2659117C1669}"/>
    <cellStyle name="SAPBEXexcBad9 3 3 2 2 6" xfId="27928" xr:uid="{B3A3E29A-F316-42DA-B026-02DC2DCB46A0}"/>
    <cellStyle name="SAPBEXexcBad9 3 3 2 2 6 2" xfId="27929" xr:uid="{7668D910-A049-4A6A-BE3B-9F5223063E74}"/>
    <cellStyle name="SAPBEXexcBad9 3 3 2 2 7" xfId="27930" xr:uid="{2A7A5981-08B6-4EC6-AC01-90AADC901A4B}"/>
    <cellStyle name="SAPBEXexcBad9 3 3 2 2 7 2" xfId="27931" xr:uid="{979DB817-8DBD-4B6B-AE42-2B86183420F0}"/>
    <cellStyle name="SAPBEXexcBad9 3 3 2 2 8" xfId="27932" xr:uid="{245293E8-3C61-4A17-86E2-2D0486B0B25A}"/>
    <cellStyle name="SAPBEXexcBad9 3 3 2 2 8 2" xfId="27933" xr:uid="{A0952177-D34C-47B9-ACDE-9B8837BDE2F9}"/>
    <cellStyle name="SAPBEXexcBad9 3 3 2 2 9" xfId="27934" xr:uid="{31558C75-BF80-480A-B093-47EF66E42F30}"/>
    <cellStyle name="SAPBEXexcBad9 3 3 2 3" xfId="27935" xr:uid="{D5A300E3-65CF-4E44-BE0A-28B1AC443C44}"/>
    <cellStyle name="SAPBEXexcBad9 3 3 2 3 2" xfId="27936" xr:uid="{0A8E3B31-7A79-4277-AD1D-837776495F11}"/>
    <cellStyle name="SAPBEXexcBad9 3 3 2 3 2 2" xfId="27937" xr:uid="{914CC4E3-2FEE-450E-9C37-C9F1C3676284}"/>
    <cellStyle name="SAPBEXexcBad9 3 3 2 3 3" xfId="27938" xr:uid="{42F009EE-F45B-44C1-9B90-9E82755A4DC6}"/>
    <cellStyle name="SAPBEXexcBad9 3 3 2 3 3 2" xfId="27939" xr:uid="{BD044433-ED9F-413D-AB62-3143F2015C80}"/>
    <cellStyle name="SAPBEXexcBad9 3 3 2 3 4" xfId="27940" xr:uid="{73C0EC51-664B-4057-B1A3-E7A89EAF98B7}"/>
    <cellStyle name="SAPBEXexcBad9 3 3 2 3 4 2" xfId="27941" xr:uid="{9F26D140-4EBB-47F3-B7C4-93D630DD2F49}"/>
    <cellStyle name="SAPBEXexcBad9 3 3 2 3 5" xfId="27942" xr:uid="{C80E24BE-6D7B-48DF-93A0-4F20C5813EB6}"/>
    <cellStyle name="SAPBEXexcBad9 3 3 2 3 5 2" xfId="27943" xr:uid="{DB24B8FC-E82C-4751-AA14-659BCA8EAB57}"/>
    <cellStyle name="SAPBEXexcBad9 3 3 2 3 6" xfId="27944" xr:uid="{387E0B37-437E-4B9F-8A67-16E7EE941A4D}"/>
    <cellStyle name="SAPBEXexcBad9 3 3 2 3 6 2" xfId="27945" xr:uid="{42DBB703-9414-467D-B467-FB160439141D}"/>
    <cellStyle name="SAPBEXexcBad9 3 3 2 3 7" xfId="27946" xr:uid="{24F53065-4E11-4A9F-B5AF-EC50FE1E20E5}"/>
    <cellStyle name="SAPBEXexcBad9 3 3 2 3 7 2" xfId="27947" xr:uid="{8A8ACCEB-6E02-4E86-97BC-4514EBB08BBB}"/>
    <cellStyle name="SAPBEXexcBad9 3 3 2 3 8" xfId="27948" xr:uid="{0C81DDAD-B490-4B79-9B97-27D2BCE97470}"/>
    <cellStyle name="SAPBEXexcBad9 3 3 2 3 9" xfId="27949" xr:uid="{0F8EDD72-9CE8-487B-B609-6D105F9D2332}"/>
    <cellStyle name="SAPBEXexcBad9 3 3 2 4" xfId="27950" xr:uid="{096C9C38-6A42-4853-9001-99BE8E2E1C76}"/>
    <cellStyle name="SAPBEXexcBad9 3 3 2 4 2" xfId="27951" xr:uid="{E943D09B-B57E-412A-BAA9-E52002088F06}"/>
    <cellStyle name="SAPBEXexcBad9 3 3 2 5" xfId="27952" xr:uid="{D5579D54-F3CF-4B97-B176-FA5D6AEDB982}"/>
    <cellStyle name="SAPBEXexcBad9 3 3 2 5 2" xfId="27953" xr:uid="{6D5598F0-79D5-43F0-BBC3-30F9CCC09C10}"/>
    <cellStyle name="SAPBEXexcBad9 3 3 2 6" xfId="27954" xr:uid="{0D1E039F-652C-4A15-80AA-68859B3AAAAD}"/>
    <cellStyle name="SAPBEXexcBad9 3 3 2 6 2" xfId="27955" xr:uid="{AAB8E7C2-6745-47AE-B8DC-BE342DC3A1B6}"/>
    <cellStyle name="SAPBEXexcBad9 3 3 2 7" xfId="27956" xr:uid="{17484952-59E2-4D1B-8B2A-1A068D5BDAF8}"/>
    <cellStyle name="SAPBEXexcBad9 3 3 2 7 2" xfId="27957" xr:uid="{4EA3EF9E-3A35-4D31-9DA1-0C45639207EE}"/>
    <cellStyle name="SAPBEXexcBad9 3 3 2 8" xfId="27958" xr:uid="{73E23DC3-2884-48C0-97ED-8880DF52C217}"/>
    <cellStyle name="SAPBEXexcBad9 3 3 2 8 2" xfId="27959" xr:uid="{A48268B8-BABB-427D-9BC7-A5CB398D89AF}"/>
    <cellStyle name="SAPBEXexcBad9 3 3 2 9" xfId="27960" xr:uid="{63B3EF4B-604C-45DF-AAD7-F1F3AD031D74}"/>
    <cellStyle name="SAPBEXexcBad9 3 3 3" xfId="27961" xr:uid="{9F087FDC-A659-4EA7-AABD-7E448712BC23}"/>
    <cellStyle name="SAPBEXexcBad9 3 3 3 2" xfId="27962" xr:uid="{BC1909E3-A992-4B50-9792-549D6789CA8C}"/>
    <cellStyle name="SAPBEXexcBad9 3 3 3 2 10" xfId="27963" xr:uid="{DC128090-8113-43B7-91B1-95746841E6B6}"/>
    <cellStyle name="SAPBEXexcBad9 3 3 3 2 2" xfId="27964" xr:uid="{3C70E290-57EA-4A5B-8A52-11B28B579700}"/>
    <cellStyle name="SAPBEXexcBad9 3 3 3 2 2 2" xfId="27965" xr:uid="{C70BB28A-C5D4-49BD-B2FD-77A376202B4B}"/>
    <cellStyle name="SAPBEXexcBad9 3 3 3 2 2 2 2" xfId="27966" xr:uid="{9F2C0326-8C13-4F29-AD8C-A3E536B51785}"/>
    <cellStyle name="SAPBEXexcBad9 3 3 3 2 2 3" xfId="27967" xr:uid="{6AB2D46A-271B-42A9-B91F-ADD8EBEF6C5E}"/>
    <cellStyle name="SAPBEXexcBad9 3 3 3 2 2 3 2" xfId="27968" xr:uid="{A9B25C66-D4D5-4D1D-AD1C-8BC52F38A5FC}"/>
    <cellStyle name="SAPBEXexcBad9 3 3 3 2 2 4" xfId="27969" xr:uid="{079DFACA-3F40-46BE-B37C-FC3844F8AC8A}"/>
    <cellStyle name="SAPBEXexcBad9 3 3 3 2 2 4 2" xfId="27970" xr:uid="{A2652ADF-3679-45AD-BF0C-A008930E3E59}"/>
    <cellStyle name="SAPBEXexcBad9 3 3 3 2 2 5" xfId="27971" xr:uid="{F17D1EDB-A468-4E38-A7A0-69D741BC9493}"/>
    <cellStyle name="SAPBEXexcBad9 3 3 3 2 2 5 2" xfId="27972" xr:uid="{494013F5-1D1E-4F12-A8E3-DD91D0141978}"/>
    <cellStyle name="SAPBEXexcBad9 3 3 3 2 2 6" xfId="27973" xr:uid="{ACC4436A-CD95-43B4-A2DC-BE9C2A1183AC}"/>
    <cellStyle name="SAPBEXexcBad9 3 3 3 2 2 6 2" xfId="27974" xr:uid="{1F0CC819-64BE-4623-88B7-CC05B7EFA964}"/>
    <cellStyle name="SAPBEXexcBad9 3 3 3 2 2 7" xfId="27975" xr:uid="{F371EA08-5041-478A-B834-49B59EAF77C6}"/>
    <cellStyle name="SAPBEXexcBad9 3 3 3 2 3" xfId="27976" xr:uid="{D4E2499C-89E5-4E0E-8CA9-E757D0987591}"/>
    <cellStyle name="SAPBEXexcBad9 3 3 3 2 3 2" xfId="27977" xr:uid="{72D473D5-6AF1-4B0E-9EB2-136D992FB052}"/>
    <cellStyle name="SAPBEXexcBad9 3 3 3 2 3 2 2" xfId="27978" xr:uid="{3BC18CA3-C7EB-4799-BA1F-9C5FA295F9CE}"/>
    <cellStyle name="SAPBEXexcBad9 3 3 3 2 3 3" xfId="27979" xr:uid="{5D960904-D493-4DA9-A620-222434BF943B}"/>
    <cellStyle name="SAPBEXexcBad9 3 3 3 2 3 3 2" xfId="27980" xr:uid="{CA52BFDB-FAA7-4130-8AD1-69139E37CE21}"/>
    <cellStyle name="SAPBEXexcBad9 3 3 3 2 3 4" xfId="27981" xr:uid="{A62E9778-A3F1-4A1A-8320-FB591B1768BD}"/>
    <cellStyle name="SAPBEXexcBad9 3 3 3 2 3 4 2" xfId="27982" xr:uid="{C92C46AA-064C-434A-9854-A3C8D6E518C1}"/>
    <cellStyle name="SAPBEXexcBad9 3 3 3 2 3 5" xfId="27983" xr:uid="{D894CB96-5458-4BDE-8205-DA343955018A}"/>
    <cellStyle name="SAPBEXexcBad9 3 3 3 2 3 5 2" xfId="27984" xr:uid="{B47E44EB-5B2F-486E-8F04-7754B64B6804}"/>
    <cellStyle name="SAPBEXexcBad9 3 3 3 2 3 6" xfId="27985" xr:uid="{76B102CF-DDDD-444B-AA07-73B8C21A2E50}"/>
    <cellStyle name="SAPBEXexcBad9 3 3 3 2 3 6 2" xfId="27986" xr:uid="{5D0585B2-4F9A-41AC-B7CA-76B0F98F517B}"/>
    <cellStyle name="SAPBEXexcBad9 3 3 3 2 3 7" xfId="27987" xr:uid="{D7E25FF7-96CE-4679-A2DD-B1E4A923FEDC}"/>
    <cellStyle name="SAPBEXexcBad9 3 3 3 2 4" xfId="27988" xr:uid="{A7F391CC-2780-446A-BAA1-30C92CB4CD35}"/>
    <cellStyle name="SAPBEXexcBad9 3 3 3 2 4 2" xfId="27989" xr:uid="{4E9FC5A6-E308-4A1C-8673-23D063F0FE02}"/>
    <cellStyle name="SAPBEXexcBad9 3 3 3 2 5" xfId="27990" xr:uid="{515980B6-22BF-45EB-BAF1-F853EC240610}"/>
    <cellStyle name="SAPBEXexcBad9 3 3 3 2 5 2" xfId="27991" xr:uid="{0F31759D-D5EE-44ED-BB76-0B56539C847C}"/>
    <cellStyle name="SAPBEXexcBad9 3 3 3 2 6" xfId="27992" xr:uid="{75662483-5539-4D43-B3A2-8ED5863A4E82}"/>
    <cellStyle name="SAPBEXexcBad9 3 3 3 2 6 2" xfId="27993" xr:uid="{A61CAE30-44FA-4847-9BD7-D4160BACD920}"/>
    <cellStyle name="SAPBEXexcBad9 3 3 3 2 7" xfId="27994" xr:uid="{EA50FF1B-B86F-424D-BBC2-52C592C9B55E}"/>
    <cellStyle name="SAPBEXexcBad9 3 3 3 2 7 2" xfId="27995" xr:uid="{18EDAF01-DAC6-4F73-BE79-151B2E50DA41}"/>
    <cellStyle name="SAPBEXexcBad9 3 3 3 2 8" xfId="27996" xr:uid="{9A5A8375-FAC3-41F1-AC36-0DB7663521C4}"/>
    <cellStyle name="SAPBEXexcBad9 3 3 3 2 8 2" xfId="27997" xr:uid="{2A3D2A63-C73C-4965-813E-C82CB627491F}"/>
    <cellStyle name="SAPBEXexcBad9 3 3 3 2 9" xfId="27998" xr:uid="{C8B707AC-29B9-478E-8631-B6DF36A88A09}"/>
    <cellStyle name="SAPBEXexcBad9 3 3 3 2 9 2" xfId="27999" xr:uid="{94EEED9B-8445-417D-BB9B-B3E47E4796F8}"/>
    <cellStyle name="SAPBEXexcBad9 3 3 3 3" xfId="28000" xr:uid="{18F23FE9-ACD1-460F-A2B5-B34AEA9F1CC3}"/>
    <cellStyle name="SAPBEXexcBad9 3 3 3 3 2" xfId="28001" xr:uid="{82B65EE4-9D9D-4BBA-8614-E11DE8C81333}"/>
    <cellStyle name="SAPBEXexcBad9 3 3 3 4" xfId="28002" xr:uid="{975767BA-5760-42ED-8F57-9D5F7B38BD40}"/>
    <cellStyle name="SAPBEXexcBad9 3 3 3 4 2" xfId="28003" xr:uid="{35FC645B-1C4C-471D-B1F5-E0D49876EDD3}"/>
    <cellStyle name="SAPBEXexcBad9 3 3 3 5" xfId="28004" xr:uid="{20F8144A-4CFC-4905-A519-1234551BD69C}"/>
    <cellStyle name="SAPBEXexcBad9 3 3 4" xfId="28005" xr:uid="{C87C6EB6-69A2-455F-B0B4-385C17EA976E}"/>
    <cellStyle name="SAPBEXexcBad9 3 3 4 10" xfId="28006" xr:uid="{FE2E8546-3500-48FF-A704-ADBE76CE46A7}"/>
    <cellStyle name="SAPBEXexcBad9 3 3 4 2" xfId="28007" xr:uid="{0C7CC296-6900-4189-9256-C83454AEE1CC}"/>
    <cellStyle name="SAPBEXexcBad9 3 3 4 2 2" xfId="28008" xr:uid="{74CE4A4F-7CAE-4DAD-A253-117193695901}"/>
    <cellStyle name="SAPBEXexcBad9 3 3 4 2 2 2" xfId="28009" xr:uid="{78E9CDAF-2466-48CD-AAB4-6C0D40271D9E}"/>
    <cellStyle name="SAPBEXexcBad9 3 3 4 2 3" xfId="28010" xr:uid="{B15ECAF9-56BD-4F89-B7D8-BD911A88D91E}"/>
    <cellStyle name="SAPBEXexcBad9 3 3 4 2 3 2" xfId="28011" xr:uid="{7102DA15-EB5D-4A91-B155-02E63E7E7D26}"/>
    <cellStyle name="SAPBEXexcBad9 3 3 4 2 4" xfId="28012" xr:uid="{26891954-15C7-4463-BC31-AA990A416C4A}"/>
    <cellStyle name="SAPBEXexcBad9 3 3 4 2 4 2" xfId="28013" xr:uid="{D8D61483-7362-4B6A-B0A2-10B18904BFD5}"/>
    <cellStyle name="SAPBEXexcBad9 3 3 4 2 5" xfId="28014" xr:uid="{2A5128D6-5131-48D7-AD43-D1A44E4396C7}"/>
    <cellStyle name="SAPBEXexcBad9 3 3 4 2 5 2" xfId="28015" xr:uid="{D465144F-5BE0-43CB-8192-7B00E6522C73}"/>
    <cellStyle name="SAPBEXexcBad9 3 3 4 2 6" xfId="28016" xr:uid="{9A85C62F-F5C1-4356-9100-8311CDFE2572}"/>
    <cellStyle name="SAPBEXexcBad9 3 3 4 2 6 2" xfId="28017" xr:uid="{95E2F673-A538-494B-B6C3-C804E5B69821}"/>
    <cellStyle name="SAPBEXexcBad9 3 3 4 2 7" xfId="28018" xr:uid="{1DCAA4B3-37F9-44A5-A972-6D00312CC539}"/>
    <cellStyle name="SAPBEXexcBad9 3 3 4 3" xfId="28019" xr:uid="{EDC80622-AD3F-41B5-A858-B81247EDDB41}"/>
    <cellStyle name="SAPBEXexcBad9 3 3 4 3 2" xfId="28020" xr:uid="{1463BB18-1691-4527-B3A3-B71D99ED3388}"/>
    <cellStyle name="SAPBEXexcBad9 3 3 4 3 2 2" xfId="28021" xr:uid="{A6F39B7F-8E26-45D9-9A7C-4C283532AB62}"/>
    <cellStyle name="SAPBEXexcBad9 3 3 4 3 3" xfId="28022" xr:uid="{F0528809-18DA-489D-A389-552E1839173E}"/>
    <cellStyle name="SAPBEXexcBad9 3 3 4 3 3 2" xfId="28023" xr:uid="{BEC68735-A9E1-4D3D-9593-A8248EC2AFCD}"/>
    <cellStyle name="SAPBEXexcBad9 3 3 4 3 4" xfId="28024" xr:uid="{A3B1EFC7-69AB-4221-9A98-F6D15D23F85F}"/>
    <cellStyle name="SAPBEXexcBad9 3 3 4 3 4 2" xfId="28025" xr:uid="{BCC244CD-D6DD-421D-9EB6-556F4F7E6848}"/>
    <cellStyle name="SAPBEXexcBad9 3 3 4 3 5" xfId="28026" xr:uid="{7255B1BB-8AC1-4D81-9716-E85286C2FF01}"/>
    <cellStyle name="SAPBEXexcBad9 3 3 4 3 5 2" xfId="28027" xr:uid="{9BBCCF95-12C9-427F-9128-AE41A7F38278}"/>
    <cellStyle name="SAPBEXexcBad9 3 3 4 3 6" xfId="28028" xr:uid="{02897BAB-C38B-45E3-A65B-F0C80B85BA25}"/>
    <cellStyle name="SAPBEXexcBad9 3 3 4 3 6 2" xfId="28029" xr:uid="{1E2D39CF-963E-4ED9-AAC5-40B43F508427}"/>
    <cellStyle name="SAPBEXexcBad9 3 3 4 3 7" xfId="28030" xr:uid="{E3F1B2E1-3525-4354-AE88-7CEC182C6B52}"/>
    <cellStyle name="SAPBEXexcBad9 3 3 4 4" xfId="28031" xr:uid="{ECE0D276-76BD-4CA6-826B-6E3772EF6036}"/>
    <cellStyle name="SAPBEXexcBad9 3 3 4 4 2" xfId="28032" xr:uid="{B8F969B8-B451-45E9-802A-F4BA6437A987}"/>
    <cellStyle name="SAPBEXexcBad9 3 3 4 5" xfId="28033" xr:uid="{D4A81792-8317-42CC-B287-0E9ED590F5B9}"/>
    <cellStyle name="SAPBEXexcBad9 3 3 4 5 2" xfId="28034" xr:uid="{3DC7CDEE-E8B1-4559-AE70-0A58EF04EF1C}"/>
    <cellStyle name="SAPBEXexcBad9 3 3 4 6" xfId="28035" xr:uid="{45133707-F522-436E-A3B2-04CEADD32D1A}"/>
    <cellStyle name="SAPBEXexcBad9 3 3 4 6 2" xfId="28036" xr:uid="{DCF1A2AD-F5E8-4079-B4A6-89F9EE1EF9C2}"/>
    <cellStyle name="SAPBEXexcBad9 3 3 4 7" xfId="28037" xr:uid="{4672DD69-58AF-44A3-9107-6A4201965BF8}"/>
    <cellStyle name="SAPBEXexcBad9 3 3 4 7 2" xfId="28038" xr:uid="{B0242EE8-5F93-4684-866C-47974236F5E5}"/>
    <cellStyle name="SAPBEXexcBad9 3 3 4 8" xfId="28039" xr:uid="{767CB4E3-C035-47B6-B3E8-2D1B1838045E}"/>
    <cellStyle name="SAPBEXexcBad9 3 3 4 8 2" xfId="28040" xr:uid="{87E3A8E6-873C-40EE-B629-8C88CC367238}"/>
    <cellStyle name="SAPBEXexcBad9 3 3 4 9" xfId="28041" xr:uid="{E395AC60-8E95-4BFB-850B-BFED77999B77}"/>
    <cellStyle name="SAPBEXexcBad9 3 3 4 9 2" xfId="28042" xr:uid="{F0A4B120-8634-4049-A229-439B1C13B00A}"/>
    <cellStyle name="SAPBEXexcBad9 3 3 5" xfId="28043" xr:uid="{5BCE9B4A-8EF8-459C-97E4-BC4BC419E709}"/>
    <cellStyle name="SAPBEXexcBad9 3 3 5 2" xfId="28044" xr:uid="{5D7BD1B9-1D78-4655-B02E-E8D9BA299DB8}"/>
    <cellStyle name="SAPBEXexcBad9 3 3 6" xfId="28045" xr:uid="{B31CEB70-DDF7-4964-9674-2668908ED96E}"/>
    <cellStyle name="SAPBEXexcBad9 3 3 6 2" xfId="28046" xr:uid="{58821AEC-C73A-405C-8657-CFC45783D3A2}"/>
    <cellStyle name="SAPBEXexcBad9 3 3 7" xfId="28047" xr:uid="{60BF00BB-7982-4CFB-8B97-048E6D565F85}"/>
    <cellStyle name="SAPBEXexcBad9 3 3 8" xfId="28048" xr:uid="{DD087B5F-2922-402C-8F24-E077F1CD9BFE}"/>
    <cellStyle name="SAPBEXexcBad9 3 4" xfId="28049" xr:uid="{0F50F563-2026-400C-918D-056356E184A1}"/>
    <cellStyle name="SAPBEXexcBad9 3 4 10" xfId="28050" xr:uid="{1D4FFAE1-7C3C-4EE9-B770-69616512A780}"/>
    <cellStyle name="SAPBEXexcBad9 3 4 2" xfId="28051" xr:uid="{CDA3D1A9-FB8F-46F1-A988-8695A7E2DA81}"/>
    <cellStyle name="SAPBEXexcBad9 3 4 2 10" xfId="28052" xr:uid="{AE9312B9-53DE-42D9-954F-6C64C3746710}"/>
    <cellStyle name="SAPBEXexcBad9 3 4 2 2" xfId="28053" xr:uid="{CCBF3CE3-CD43-4EB2-8D60-D013B94B5D98}"/>
    <cellStyle name="SAPBEXexcBad9 3 4 2 2 2" xfId="28054" xr:uid="{16E37C7F-3421-4193-B4B1-D2F6037C07C4}"/>
    <cellStyle name="SAPBEXexcBad9 3 4 2 2 2 2" xfId="28055" xr:uid="{4C740456-1F69-4874-A955-5C45790EBBFE}"/>
    <cellStyle name="SAPBEXexcBad9 3 4 2 2 3" xfId="28056" xr:uid="{95F89F3C-2365-4E3F-A303-985CD9CA4B7C}"/>
    <cellStyle name="SAPBEXexcBad9 3 4 2 2 3 2" xfId="28057" xr:uid="{18013381-260F-4628-AB08-D440BA828CFB}"/>
    <cellStyle name="SAPBEXexcBad9 3 4 2 2 4" xfId="28058" xr:uid="{7B760FB6-48B8-4530-85AA-EECBE2E52593}"/>
    <cellStyle name="SAPBEXexcBad9 3 4 2 2 4 2" xfId="28059" xr:uid="{C687A59B-1BEF-43E3-BC1E-FC4BE81A895D}"/>
    <cellStyle name="SAPBEXexcBad9 3 4 2 2 5" xfId="28060" xr:uid="{432E8B90-4FA4-45A2-87E3-AC364805ECB7}"/>
    <cellStyle name="SAPBEXexcBad9 3 4 2 2 5 2" xfId="28061" xr:uid="{11649C26-2F00-4AE5-947C-7FA30200F785}"/>
    <cellStyle name="SAPBEXexcBad9 3 4 2 2 6" xfId="28062" xr:uid="{E19FEA8F-D707-45AF-989C-39BB3BB61552}"/>
    <cellStyle name="SAPBEXexcBad9 3 4 2 2 6 2" xfId="28063" xr:uid="{ADB96CDE-7199-40C6-A770-3D37B6F16A43}"/>
    <cellStyle name="SAPBEXexcBad9 3 4 2 2 7" xfId="28064" xr:uid="{697BD9A0-370A-4720-A807-1CA1A28B940F}"/>
    <cellStyle name="SAPBEXexcBad9 3 4 2 2 7 2" xfId="28065" xr:uid="{E99DEF0B-D23D-4CB9-AD9F-7D02320CF683}"/>
    <cellStyle name="SAPBEXexcBad9 3 4 2 2 8" xfId="28066" xr:uid="{3390975F-E5A3-4D9D-ACD6-B1A59851D9FA}"/>
    <cellStyle name="SAPBEXexcBad9 3 4 2 3" xfId="28067" xr:uid="{001A27ED-BF33-4D78-BD7E-49F1FA339965}"/>
    <cellStyle name="SAPBEXexcBad9 3 4 2 3 2" xfId="28068" xr:uid="{232DF952-E7FB-44C4-935F-0921ED18DE68}"/>
    <cellStyle name="SAPBEXexcBad9 3 4 2 4" xfId="28069" xr:uid="{358EB31A-E3D3-4D60-B78B-6B3CD0AC4115}"/>
    <cellStyle name="SAPBEXexcBad9 3 4 2 4 2" xfId="28070" xr:uid="{F1E6BAE6-2848-4D86-A5D6-6BE8C68DCC55}"/>
    <cellStyle name="SAPBEXexcBad9 3 4 2 5" xfId="28071" xr:uid="{FE47F876-8BDC-4AD0-8C0A-DF720593755F}"/>
    <cellStyle name="SAPBEXexcBad9 3 4 2 5 2" xfId="28072" xr:uid="{4774FFC7-F853-4D76-A370-2ACE90179FFC}"/>
    <cellStyle name="SAPBEXexcBad9 3 4 2 6" xfId="28073" xr:uid="{A70A0C7D-8509-43EE-A19D-9729619FB553}"/>
    <cellStyle name="SAPBEXexcBad9 3 4 2 6 2" xfId="28074" xr:uid="{F95C903D-5E73-44E0-B0A9-8EB6FF6F8511}"/>
    <cellStyle name="SAPBEXexcBad9 3 4 2 7" xfId="28075" xr:uid="{A6848D2A-DA80-4A8A-A18D-B1B1CA6AD612}"/>
    <cellStyle name="SAPBEXexcBad9 3 4 2 7 2" xfId="28076" xr:uid="{D8A39C92-86EA-4AE4-804C-8A19FD0DF2F2}"/>
    <cellStyle name="SAPBEXexcBad9 3 4 2 8" xfId="28077" xr:uid="{7FB1F0E7-7285-4705-BFAF-36DAB5569CBF}"/>
    <cellStyle name="SAPBEXexcBad9 3 4 2 8 2" xfId="28078" xr:uid="{B2274E68-1514-4F2B-8C01-38D8093F09ED}"/>
    <cellStyle name="SAPBEXexcBad9 3 4 2 9" xfId="28079" xr:uid="{D4C331FF-91C4-4E3D-AA12-AFF0A93D34C8}"/>
    <cellStyle name="SAPBEXexcBad9 3 4 3" xfId="28080" xr:uid="{3FF5C489-2CF3-4E61-A077-A392E18F9A74}"/>
    <cellStyle name="SAPBEXexcBad9 3 4 3 2" xfId="28081" xr:uid="{26881EAE-D419-49AF-B1E7-9097410EA2AB}"/>
    <cellStyle name="SAPBEXexcBad9 3 4 3 2 2" xfId="28082" xr:uid="{BB1B07DD-A2E3-4C76-8BB2-F5B7B3D473DF}"/>
    <cellStyle name="SAPBEXexcBad9 3 4 3 3" xfId="28083" xr:uid="{F33E5871-D420-4C81-9E84-7729E8029437}"/>
    <cellStyle name="SAPBEXexcBad9 3 4 3 3 2" xfId="28084" xr:uid="{70B485CD-FD41-4D6E-B965-D4434CC3A4D8}"/>
    <cellStyle name="SAPBEXexcBad9 3 4 3 4" xfId="28085" xr:uid="{E3A56A2D-CAF8-45A4-80E6-C6049C9718FF}"/>
    <cellStyle name="SAPBEXexcBad9 3 4 3 4 2" xfId="28086" xr:uid="{70E87E1A-BFD3-493F-B02E-7CFE371F9C69}"/>
    <cellStyle name="SAPBEXexcBad9 3 4 3 5" xfId="28087" xr:uid="{799CBAB2-BF19-423B-B7E6-9BD26E6DE8CA}"/>
    <cellStyle name="SAPBEXexcBad9 3 4 3 5 2" xfId="28088" xr:uid="{EBDBCAE1-FF21-4F60-AEAC-2E2ED9F80928}"/>
    <cellStyle name="SAPBEXexcBad9 3 4 3 6" xfId="28089" xr:uid="{5D6EDBDD-95E4-4554-BA4D-9B3D22DBC1C5}"/>
    <cellStyle name="SAPBEXexcBad9 3 4 3 6 2" xfId="28090" xr:uid="{B0D0D197-0937-4CDD-8FF7-5C5DC27C304E}"/>
    <cellStyle name="SAPBEXexcBad9 3 4 3 7" xfId="28091" xr:uid="{DFC5ED21-F1BE-4D4C-AF06-E7991AA0E5E4}"/>
    <cellStyle name="SAPBEXexcBad9 3 4 3 7 2" xfId="28092" xr:uid="{7B917284-31FB-4306-9B3C-D0E5E4D584F5}"/>
    <cellStyle name="SAPBEXexcBad9 3 4 3 8" xfId="28093" xr:uid="{2A45BEDE-13EE-4AF6-BC55-493320A61E2E}"/>
    <cellStyle name="SAPBEXexcBad9 3 4 3 9" xfId="28094" xr:uid="{BB3CC851-D4CD-4323-B97A-D8DFCF268E74}"/>
    <cellStyle name="SAPBEXexcBad9 3 4 4" xfId="28095" xr:uid="{B578E95E-7FC1-4CE4-A562-972CA56FE6E3}"/>
    <cellStyle name="SAPBEXexcBad9 3 4 4 2" xfId="28096" xr:uid="{9276DE19-6C84-4135-B0B9-229A8E9E9B0B}"/>
    <cellStyle name="SAPBEXexcBad9 3 4 5" xfId="28097" xr:uid="{31257162-ED94-464F-AC79-196A8BED9C3C}"/>
    <cellStyle name="SAPBEXexcBad9 3 4 5 2" xfId="28098" xr:uid="{806062CC-D3B5-442B-AA4B-97C3DF231D0A}"/>
    <cellStyle name="SAPBEXexcBad9 3 4 6" xfId="28099" xr:uid="{C15451A3-134E-4A07-A815-C6B7C63090E4}"/>
    <cellStyle name="SAPBEXexcBad9 3 4 6 2" xfId="28100" xr:uid="{BB928950-6421-4D42-82B9-6D096BB3CF23}"/>
    <cellStyle name="SAPBEXexcBad9 3 4 7" xfId="28101" xr:uid="{20FA870B-DA05-47DB-A626-2B57176F8381}"/>
    <cellStyle name="SAPBEXexcBad9 3 4 7 2" xfId="28102" xr:uid="{78EC8857-C376-44DF-A106-1D18B2E2B92E}"/>
    <cellStyle name="SAPBEXexcBad9 3 4 8" xfId="28103" xr:uid="{5B76C803-17E7-47F6-AEB7-C6616A5AF0FE}"/>
    <cellStyle name="SAPBEXexcBad9 3 4 8 2" xfId="28104" xr:uid="{8805AD42-05DE-4FC7-8DF0-5C8DEA6F93BC}"/>
    <cellStyle name="SAPBEXexcBad9 3 4 9" xfId="28105" xr:uid="{E4DFF8CC-A8CA-4F57-9978-B605E7D886A0}"/>
    <cellStyle name="SAPBEXexcBad9 3 5" xfId="28106" xr:uid="{1F1518F7-3E5B-4649-9B06-1CBD5BF175F3}"/>
    <cellStyle name="SAPBEXexcBad9 3 6" xfId="28107" xr:uid="{AFC95F28-D954-40F8-95AA-89EE69C80F01}"/>
    <cellStyle name="SAPBEXexcBad9 4" xfId="28108" xr:uid="{E452E16A-FF40-4FF4-BD91-9CE7607C6C40}"/>
    <cellStyle name="SAPBEXexcBad9 4 2" xfId="28109" xr:uid="{6D7C2D72-7637-4D2D-A34A-573BD4414A3C}"/>
    <cellStyle name="SAPBEXexcBad9 4 2 10" xfId="28110" xr:uid="{CB5F8289-FF1B-4B30-8844-A14086A6C38F}"/>
    <cellStyle name="SAPBEXexcBad9 4 2 2" xfId="28111" xr:uid="{B9678958-C1FD-477F-9898-6EBA20C4EDED}"/>
    <cellStyle name="SAPBEXexcBad9 4 2 2 10" xfId="28112" xr:uid="{1EBBA077-91A9-4D88-BF0E-0DFDB89DC6D5}"/>
    <cellStyle name="SAPBEXexcBad9 4 2 2 2" xfId="28113" xr:uid="{88A8BEDF-034A-4AB8-9F71-C9A3D21EEE4F}"/>
    <cellStyle name="SAPBEXexcBad9 4 2 2 2 2" xfId="28114" xr:uid="{BB7FCB42-A7CB-4FF9-BFB2-4B4AD98A7F91}"/>
    <cellStyle name="SAPBEXexcBad9 4 2 2 2 2 2" xfId="28115" xr:uid="{8D804701-C3B2-4893-BB71-DCB44623BC1E}"/>
    <cellStyle name="SAPBEXexcBad9 4 2 2 2 3" xfId="28116" xr:uid="{BA3077C0-942B-41AA-85D6-CC13C35F8624}"/>
    <cellStyle name="SAPBEXexcBad9 4 2 2 2 3 2" xfId="28117" xr:uid="{4CB1580E-9D0B-48AD-B5C2-8D608804D22B}"/>
    <cellStyle name="SAPBEXexcBad9 4 2 2 2 4" xfId="28118" xr:uid="{D611A2A7-4ADA-4E5E-9F63-7AEB2634B9F4}"/>
    <cellStyle name="SAPBEXexcBad9 4 2 2 2 4 2" xfId="28119" xr:uid="{EF912558-3E7D-4F5E-9746-824DB91EB295}"/>
    <cellStyle name="SAPBEXexcBad9 4 2 2 2 5" xfId="28120" xr:uid="{B12CC98A-0D98-489A-885A-F899FE7EB584}"/>
    <cellStyle name="SAPBEXexcBad9 4 2 2 2 5 2" xfId="28121" xr:uid="{C131C1BC-66C4-4E34-91A7-02D8FA182CBD}"/>
    <cellStyle name="SAPBEXexcBad9 4 2 2 2 6" xfId="28122" xr:uid="{49D2FEC1-BA56-4FA2-86CC-DF30F2DCD52C}"/>
    <cellStyle name="SAPBEXexcBad9 4 2 2 2 6 2" xfId="28123" xr:uid="{91E62824-9562-4C05-82AF-2E94AFFAFBF2}"/>
    <cellStyle name="SAPBEXexcBad9 4 2 2 2 7" xfId="28124" xr:uid="{CD853C97-0A7B-4CA7-AB07-B3605C67109A}"/>
    <cellStyle name="SAPBEXexcBad9 4 2 2 2 7 2" xfId="28125" xr:uid="{B04C5BA3-320D-40DB-B0EE-FC0C53085E23}"/>
    <cellStyle name="SAPBEXexcBad9 4 2 2 2 8" xfId="28126" xr:uid="{E7B969E8-97BA-4F55-9804-B87C1E38E014}"/>
    <cellStyle name="SAPBEXexcBad9 4 2 2 3" xfId="28127" xr:uid="{5CBD1CE3-38F1-405E-A385-8E06A4AA0790}"/>
    <cellStyle name="SAPBEXexcBad9 4 2 2 3 2" xfId="28128" xr:uid="{937346F3-933D-4AC8-AA4F-A5B76B94025D}"/>
    <cellStyle name="SAPBEXexcBad9 4 2 2 4" xfId="28129" xr:uid="{699B637D-F70C-4D92-AA42-F69DFE2B183B}"/>
    <cellStyle name="SAPBEXexcBad9 4 2 2 4 2" xfId="28130" xr:uid="{69760724-A119-4E92-BF75-049B820803F0}"/>
    <cellStyle name="SAPBEXexcBad9 4 2 2 5" xfId="28131" xr:uid="{11FFD0F3-881C-4F22-8CC4-35418B081A24}"/>
    <cellStyle name="SAPBEXexcBad9 4 2 2 5 2" xfId="28132" xr:uid="{7CE1D493-32DF-4AD4-99D7-17BA6AD66AAE}"/>
    <cellStyle name="SAPBEXexcBad9 4 2 2 6" xfId="28133" xr:uid="{E0B5E0C0-2567-46E5-8AA1-553BD4AE8CEE}"/>
    <cellStyle name="SAPBEXexcBad9 4 2 2 6 2" xfId="28134" xr:uid="{5681007A-784B-43D2-9211-6FCDEF611126}"/>
    <cellStyle name="SAPBEXexcBad9 4 2 2 7" xfId="28135" xr:uid="{3E576FF5-411E-4054-9BD3-A795597649FC}"/>
    <cellStyle name="SAPBEXexcBad9 4 2 2 7 2" xfId="28136" xr:uid="{026BBBE1-FDFB-49B9-90D7-F9C787A1B0B8}"/>
    <cellStyle name="SAPBEXexcBad9 4 2 2 8" xfId="28137" xr:uid="{81094997-5A8F-4D6A-94A8-E619894EF8D4}"/>
    <cellStyle name="SAPBEXexcBad9 4 2 2 8 2" xfId="28138" xr:uid="{980A9F9F-BA14-4A82-81EF-E9817566D749}"/>
    <cellStyle name="SAPBEXexcBad9 4 2 2 9" xfId="28139" xr:uid="{9404D2B1-0190-425C-90EA-0E941430B17C}"/>
    <cellStyle name="SAPBEXexcBad9 4 2 3" xfId="28140" xr:uid="{A43110D8-D974-4A83-BE04-A67DC643A30D}"/>
    <cellStyle name="SAPBEXexcBad9 4 2 3 2" xfId="28141" xr:uid="{FECD12B7-B038-4315-8E81-7F2A98EF9C8C}"/>
    <cellStyle name="SAPBEXexcBad9 4 2 3 2 2" xfId="28142" xr:uid="{85F0C978-82DF-4594-8F39-DD21EA6DCB4A}"/>
    <cellStyle name="SAPBEXexcBad9 4 2 3 3" xfId="28143" xr:uid="{7255ECDA-6849-4FB6-8ED3-843B52B6C0B6}"/>
    <cellStyle name="SAPBEXexcBad9 4 2 3 3 2" xfId="28144" xr:uid="{74496C37-C4DA-417F-8525-1AC0FA69779E}"/>
    <cellStyle name="SAPBEXexcBad9 4 2 3 4" xfId="28145" xr:uid="{4DB2A09B-F39D-4717-9B0D-B584618DE28D}"/>
    <cellStyle name="SAPBEXexcBad9 4 2 3 4 2" xfId="28146" xr:uid="{3A849212-44BE-4C29-B957-17391B26CBAD}"/>
    <cellStyle name="SAPBEXexcBad9 4 2 3 5" xfId="28147" xr:uid="{8B606044-6E70-47BE-83B2-5018CF232F36}"/>
    <cellStyle name="SAPBEXexcBad9 4 2 3 5 2" xfId="28148" xr:uid="{E78ECA02-7614-4898-88F3-FB09A40AEB6C}"/>
    <cellStyle name="SAPBEXexcBad9 4 2 3 6" xfId="28149" xr:uid="{30741DB6-67B0-4FA1-9240-315CF982643F}"/>
    <cellStyle name="SAPBEXexcBad9 4 2 3 6 2" xfId="28150" xr:uid="{0E3716BE-3B64-4EB8-8CE5-8504640AD5CA}"/>
    <cellStyle name="SAPBEXexcBad9 4 2 3 7" xfId="28151" xr:uid="{A358F083-9631-450D-A8F0-E2F858604C0E}"/>
    <cellStyle name="SAPBEXexcBad9 4 2 3 7 2" xfId="28152" xr:uid="{539429C6-17A9-483C-864B-D04CE5E7B581}"/>
    <cellStyle name="SAPBEXexcBad9 4 2 3 8" xfId="28153" xr:uid="{8A6311B5-E1A5-4B20-BADF-853753E0D7ED}"/>
    <cellStyle name="SAPBEXexcBad9 4 2 3 9" xfId="28154" xr:uid="{2A938947-91B7-48E7-B68E-6AD2B9FF884D}"/>
    <cellStyle name="SAPBEXexcBad9 4 2 4" xfId="28155" xr:uid="{E17C7809-D837-4A74-B29B-9780192F75AA}"/>
    <cellStyle name="SAPBEXexcBad9 4 2 4 2" xfId="28156" xr:uid="{61660FD9-5DBE-4221-9878-56086916F0C0}"/>
    <cellStyle name="SAPBEXexcBad9 4 2 5" xfId="28157" xr:uid="{7FFC473D-0CF2-4FB8-927E-2296CCF20812}"/>
    <cellStyle name="SAPBEXexcBad9 4 2 5 2" xfId="28158" xr:uid="{320E844D-EA31-4FD6-914B-4639A4AD0A2D}"/>
    <cellStyle name="SAPBEXexcBad9 4 2 6" xfId="28159" xr:uid="{174D198A-FA07-489D-947E-A5685ABF2FEE}"/>
    <cellStyle name="SAPBEXexcBad9 4 2 6 2" xfId="28160" xr:uid="{A49B09C9-E699-4E5B-8382-08B3AFC89D4C}"/>
    <cellStyle name="SAPBEXexcBad9 4 2 7" xfId="28161" xr:uid="{F4B937B2-535C-4A53-AC04-743813A58C14}"/>
    <cellStyle name="SAPBEXexcBad9 4 2 7 2" xfId="28162" xr:uid="{D86DCEE6-12E9-49E0-9273-03A7A595CAA2}"/>
    <cellStyle name="SAPBEXexcBad9 4 2 8" xfId="28163" xr:uid="{B058E1AB-55C0-4881-B71C-ACF3E75EAE56}"/>
    <cellStyle name="SAPBEXexcBad9 4 2 8 2" xfId="28164" xr:uid="{F6E6E906-9EE8-4CC9-9A80-004859ACF913}"/>
    <cellStyle name="SAPBEXexcBad9 4 2 9" xfId="28165" xr:uid="{C81B4AA1-AAED-44B4-923E-1263048F215B}"/>
    <cellStyle name="SAPBEXexcBad9 4 3" xfId="28166" xr:uid="{52410112-BB4D-46E6-B98E-6C71619027FE}"/>
    <cellStyle name="SAPBEXexcBad9 4 3 2" xfId="28167" xr:uid="{FF9D116D-D20E-4D39-8DBF-BABA9F8BC64D}"/>
    <cellStyle name="SAPBEXexcBad9 4 3 2 10" xfId="28168" xr:uid="{F5F7428A-2D25-4E93-8B6A-5D17933052BF}"/>
    <cellStyle name="SAPBEXexcBad9 4 3 2 2" xfId="28169" xr:uid="{506C53ED-C7E3-4DA1-AAD4-E97E356787DD}"/>
    <cellStyle name="SAPBEXexcBad9 4 3 2 2 2" xfId="28170" xr:uid="{B11A9C9A-7F09-4067-85CD-101B8CCCBE24}"/>
    <cellStyle name="SAPBEXexcBad9 4 3 2 2 2 2" xfId="28171" xr:uid="{160EB770-F8A8-4E43-8D59-D6CA546FA2ED}"/>
    <cellStyle name="SAPBEXexcBad9 4 3 2 2 3" xfId="28172" xr:uid="{3B6E1998-7C70-4219-BB1C-0D9A819204C6}"/>
    <cellStyle name="SAPBEXexcBad9 4 3 2 2 3 2" xfId="28173" xr:uid="{F46E1BDD-F9DA-40F6-88E8-E4FF4AB03923}"/>
    <cellStyle name="SAPBEXexcBad9 4 3 2 2 4" xfId="28174" xr:uid="{22D73CFD-347A-41A9-B471-92EFE7EC0AA4}"/>
    <cellStyle name="SAPBEXexcBad9 4 3 2 2 4 2" xfId="28175" xr:uid="{F34F3545-354A-4F86-8099-DFF1EB880F2B}"/>
    <cellStyle name="SAPBEXexcBad9 4 3 2 2 5" xfId="28176" xr:uid="{CE9F9F42-100E-4FC5-8CF7-1D05435F91F9}"/>
    <cellStyle name="SAPBEXexcBad9 4 3 2 2 5 2" xfId="28177" xr:uid="{05AF1AEA-69B4-4AB9-AE3F-75DB31BFAA81}"/>
    <cellStyle name="SAPBEXexcBad9 4 3 2 2 6" xfId="28178" xr:uid="{D8177080-7CF9-4A93-B1B2-57171936DE96}"/>
    <cellStyle name="SAPBEXexcBad9 4 3 2 2 6 2" xfId="28179" xr:uid="{6F35D591-1265-450E-8127-5C4758B5F197}"/>
    <cellStyle name="SAPBEXexcBad9 4 3 2 2 7" xfId="28180" xr:uid="{FCCA8995-17E5-47B8-96E2-9F27A7AF1EB9}"/>
    <cellStyle name="SAPBEXexcBad9 4 3 2 3" xfId="28181" xr:uid="{9C183584-F852-4D67-A927-5145E4349DC6}"/>
    <cellStyle name="SAPBEXexcBad9 4 3 2 3 2" xfId="28182" xr:uid="{D8AB06BF-A70E-42DB-B365-058696F43674}"/>
    <cellStyle name="SAPBEXexcBad9 4 3 2 3 2 2" xfId="28183" xr:uid="{7DC7B75A-B043-4DDF-BA81-236C7675D3F8}"/>
    <cellStyle name="SAPBEXexcBad9 4 3 2 3 3" xfId="28184" xr:uid="{7E907F87-4EF2-40C4-86FB-E41207A47131}"/>
    <cellStyle name="SAPBEXexcBad9 4 3 2 3 3 2" xfId="28185" xr:uid="{A2D093E3-CF12-4AA7-8A48-4F7244B579A7}"/>
    <cellStyle name="SAPBEXexcBad9 4 3 2 3 4" xfId="28186" xr:uid="{67CB4DF0-DC79-44A9-BEF5-9DD10F01BB52}"/>
    <cellStyle name="SAPBEXexcBad9 4 3 2 3 4 2" xfId="28187" xr:uid="{A883E693-B4F3-4947-9798-F99A5D6D6558}"/>
    <cellStyle name="SAPBEXexcBad9 4 3 2 3 5" xfId="28188" xr:uid="{02C9AEE8-D4A1-46AF-95BA-1D7C41E0C912}"/>
    <cellStyle name="SAPBEXexcBad9 4 3 2 3 5 2" xfId="28189" xr:uid="{2C27C46C-0A8C-4DD5-B613-D51DB9E5D3AA}"/>
    <cellStyle name="SAPBEXexcBad9 4 3 2 3 6" xfId="28190" xr:uid="{A91E842B-058C-43F7-BE0D-972AD4E9B07E}"/>
    <cellStyle name="SAPBEXexcBad9 4 3 2 3 6 2" xfId="28191" xr:uid="{5F0A820B-67F7-4BF8-B8A1-B243A6987928}"/>
    <cellStyle name="SAPBEXexcBad9 4 3 2 3 7" xfId="28192" xr:uid="{415FD389-3290-4194-B548-44B9860298BE}"/>
    <cellStyle name="SAPBEXexcBad9 4 3 2 4" xfId="28193" xr:uid="{8501ACB6-693F-4D9D-8B0F-E92A2B9FBE97}"/>
    <cellStyle name="SAPBEXexcBad9 4 3 2 4 2" xfId="28194" xr:uid="{2D18E62B-193E-4B14-8CA1-DBBE8A403DF6}"/>
    <cellStyle name="SAPBEXexcBad9 4 3 2 5" xfId="28195" xr:uid="{8C21B371-0B20-4938-9C8A-B5AB5D0C6BD5}"/>
    <cellStyle name="SAPBEXexcBad9 4 3 2 5 2" xfId="28196" xr:uid="{A65BE21F-61B5-4DA1-9C1B-4E8B51F18163}"/>
    <cellStyle name="SAPBEXexcBad9 4 3 2 6" xfId="28197" xr:uid="{EB3276FF-5970-4639-9591-0A6151A51098}"/>
    <cellStyle name="SAPBEXexcBad9 4 3 2 6 2" xfId="28198" xr:uid="{3863CEC8-CB6C-43AF-A638-B4BACDB89BD0}"/>
    <cellStyle name="SAPBEXexcBad9 4 3 2 7" xfId="28199" xr:uid="{E75FF58F-72A2-4656-8E97-F0C2749B6503}"/>
    <cellStyle name="SAPBEXexcBad9 4 3 2 7 2" xfId="28200" xr:uid="{8365E25B-1196-432F-BE92-710443734988}"/>
    <cellStyle name="SAPBEXexcBad9 4 3 2 8" xfId="28201" xr:uid="{2DDFFC23-CF4D-48E5-BE03-65D9B43B8DBA}"/>
    <cellStyle name="SAPBEXexcBad9 4 3 2 8 2" xfId="28202" xr:uid="{C941B95A-957E-4FD0-AE29-D1C839D24229}"/>
    <cellStyle name="SAPBEXexcBad9 4 3 2 9" xfId="28203" xr:uid="{126B4F92-12CE-41A2-8BF9-7EAFD68673B9}"/>
    <cellStyle name="SAPBEXexcBad9 4 3 2 9 2" xfId="28204" xr:uid="{530AD9DF-6328-4C8E-9C00-02D941BDEA16}"/>
    <cellStyle name="SAPBEXexcBad9 4 3 3" xfId="28205" xr:uid="{3CF82BC6-BECD-4131-9869-5FB95933BEA7}"/>
    <cellStyle name="SAPBEXexcBad9 4 3 3 2" xfId="28206" xr:uid="{128E5FB5-B0E8-4955-8BC8-BA576A0BB8AB}"/>
    <cellStyle name="SAPBEXexcBad9 4 3 4" xfId="28207" xr:uid="{610D1162-1CC2-4BF8-82E9-219C63D3DABF}"/>
    <cellStyle name="SAPBEXexcBad9 4 3 4 2" xfId="28208" xr:uid="{7C8ADC09-A8FA-41BA-B642-D4999322EC79}"/>
    <cellStyle name="SAPBEXexcBad9 4 3 5" xfId="28209" xr:uid="{EDE57C3B-FE63-4FE2-8527-2C4921F6D9E0}"/>
    <cellStyle name="SAPBEXexcBad9 4 4" xfId="28210" xr:uid="{2B28A67F-CD95-4C00-8933-37883AC08B77}"/>
    <cellStyle name="SAPBEXexcBad9 4 4 10" xfId="28211" xr:uid="{9683B698-BE63-4091-B7F9-C7BAA3E3D4E7}"/>
    <cellStyle name="SAPBEXexcBad9 4 4 2" xfId="28212" xr:uid="{2F33FE26-9835-42BF-BAFE-EAD7FB3EE4B4}"/>
    <cellStyle name="SAPBEXexcBad9 4 4 2 2" xfId="28213" xr:uid="{D2AFEDC8-1CE2-4385-B75D-1AB1F5E455A1}"/>
    <cellStyle name="SAPBEXexcBad9 4 4 2 2 2" xfId="28214" xr:uid="{AE8F918B-EA2E-43FB-9D03-5FE71AD48FB9}"/>
    <cellStyle name="SAPBEXexcBad9 4 4 2 3" xfId="28215" xr:uid="{78119B09-7F93-4EFD-A032-8B9DFE37D691}"/>
    <cellStyle name="SAPBEXexcBad9 4 4 2 3 2" xfId="28216" xr:uid="{689A108C-AF1F-46FD-97C0-BC8588868F1B}"/>
    <cellStyle name="SAPBEXexcBad9 4 4 2 4" xfId="28217" xr:uid="{EEA43748-9DCD-413E-ADA2-032307DF60E4}"/>
    <cellStyle name="SAPBEXexcBad9 4 4 2 4 2" xfId="28218" xr:uid="{24194514-23D2-4B1D-8358-3F0F252CF9A8}"/>
    <cellStyle name="SAPBEXexcBad9 4 4 2 5" xfId="28219" xr:uid="{85FFE2B7-BACE-494B-B554-CAAED4E7F552}"/>
    <cellStyle name="SAPBEXexcBad9 4 4 2 5 2" xfId="28220" xr:uid="{51D3B9F3-5C6F-487C-B3A5-D337C281CF18}"/>
    <cellStyle name="SAPBEXexcBad9 4 4 2 6" xfId="28221" xr:uid="{F9AA3CFC-2A1B-449C-8E2C-0DE4885A6CA0}"/>
    <cellStyle name="SAPBEXexcBad9 4 4 2 6 2" xfId="28222" xr:uid="{3F212259-AB56-4496-B716-A57577BD7748}"/>
    <cellStyle name="SAPBEXexcBad9 4 4 2 7" xfId="28223" xr:uid="{3A098A29-9EAA-4E49-B9D6-9D43F0800803}"/>
    <cellStyle name="SAPBEXexcBad9 4 4 3" xfId="28224" xr:uid="{8B1E75E9-EBAC-46EF-BE01-F2EBC3B0D08C}"/>
    <cellStyle name="SAPBEXexcBad9 4 4 3 2" xfId="28225" xr:uid="{ADB223B4-631D-4CB9-86A0-9631A9AF087E}"/>
    <cellStyle name="SAPBEXexcBad9 4 4 3 2 2" xfId="28226" xr:uid="{49D8B430-CD6C-4961-9A9C-79CED82415BF}"/>
    <cellStyle name="SAPBEXexcBad9 4 4 3 3" xfId="28227" xr:uid="{E30B0F8B-C8EF-442B-B016-DB7077F0A7F5}"/>
    <cellStyle name="SAPBEXexcBad9 4 4 3 3 2" xfId="28228" xr:uid="{09100E7B-D953-4ADB-A9AA-F9975489490B}"/>
    <cellStyle name="SAPBEXexcBad9 4 4 3 4" xfId="28229" xr:uid="{29B3C71F-A31A-4BE5-8118-25C1C7EE6CA9}"/>
    <cellStyle name="SAPBEXexcBad9 4 4 3 4 2" xfId="28230" xr:uid="{CB181892-3CF6-4676-8977-1118B774C740}"/>
    <cellStyle name="SAPBEXexcBad9 4 4 3 5" xfId="28231" xr:uid="{51DE5F70-396A-4D5F-82CD-B39625E0E16F}"/>
    <cellStyle name="SAPBEXexcBad9 4 4 3 5 2" xfId="28232" xr:uid="{2D6D5CCC-4A4E-4F76-8144-0097A316593E}"/>
    <cellStyle name="SAPBEXexcBad9 4 4 3 6" xfId="28233" xr:uid="{A44D3D9C-AE7B-43A7-BD44-AD9339FAD130}"/>
    <cellStyle name="SAPBEXexcBad9 4 4 3 6 2" xfId="28234" xr:uid="{C55BB138-52F2-423C-B303-73E102FBA250}"/>
    <cellStyle name="SAPBEXexcBad9 4 4 3 7" xfId="28235" xr:uid="{07E415A3-6610-4A1B-BA6C-56E00356A04E}"/>
    <cellStyle name="SAPBEXexcBad9 4 4 4" xfId="28236" xr:uid="{58556679-3B1E-46CE-899B-513830218CBB}"/>
    <cellStyle name="SAPBEXexcBad9 4 4 4 2" xfId="28237" xr:uid="{E6F389D4-8993-4C8E-A73D-A41B1476A665}"/>
    <cellStyle name="SAPBEXexcBad9 4 4 5" xfId="28238" xr:uid="{11FE5B9F-B5DB-4FBE-B3FD-1D369F93B06E}"/>
    <cellStyle name="SAPBEXexcBad9 4 4 5 2" xfId="28239" xr:uid="{75DAD664-D90B-4DB8-93D9-387530A3EB14}"/>
    <cellStyle name="SAPBEXexcBad9 4 4 6" xfId="28240" xr:uid="{A4BC644B-5561-4665-92F1-CD41695DCCFB}"/>
    <cellStyle name="SAPBEXexcBad9 4 4 6 2" xfId="28241" xr:uid="{04419267-03CB-42F0-8134-B1816C02F9BF}"/>
    <cellStyle name="SAPBEXexcBad9 4 4 7" xfId="28242" xr:uid="{4905C864-EFEF-47F9-9406-A3B3D9774060}"/>
    <cellStyle name="SAPBEXexcBad9 4 4 7 2" xfId="28243" xr:uid="{B8C4201A-31C5-4AC3-A913-72E498E2A008}"/>
    <cellStyle name="SAPBEXexcBad9 4 4 8" xfId="28244" xr:uid="{ECE50928-B21E-4E41-83E8-248FD0701C72}"/>
    <cellStyle name="SAPBEXexcBad9 4 4 8 2" xfId="28245" xr:uid="{9206C838-D3BE-4EA8-9D10-E63388AB62B3}"/>
    <cellStyle name="SAPBEXexcBad9 4 4 9" xfId="28246" xr:uid="{9499BF04-3477-4AF0-92A3-778ADD0B23D1}"/>
    <cellStyle name="SAPBEXexcBad9 4 4 9 2" xfId="28247" xr:uid="{9E982EA7-50D4-4EEC-9143-B49E416B556E}"/>
    <cellStyle name="SAPBEXexcBad9 4 5" xfId="28248" xr:uid="{0DBCE87E-5526-4964-B83E-65CF95507921}"/>
    <cellStyle name="SAPBEXexcBad9 4 5 2" xfId="28249" xr:uid="{567004BA-D5D0-435B-AB8A-9EAA0C75700B}"/>
    <cellStyle name="SAPBEXexcBad9 4 6" xfId="28250" xr:uid="{7F4E9BD8-1D6F-4162-ACCE-3D1A6161D5A0}"/>
    <cellStyle name="SAPBEXexcBad9 4 6 2" xfId="28251" xr:uid="{DD921FBC-24CF-4AB1-B306-3EFABBA6BAE5}"/>
    <cellStyle name="SAPBEXexcBad9 4 7" xfId="28252" xr:uid="{0F79A1C9-2636-4175-B0E9-0726593039FD}"/>
    <cellStyle name="SAPBEXexcBad9 4 8" xfId="28253" xr:uid="{520C1AF3-6379-490C-AFB4-4E7987CF3F5D}"/>
    <cellStyle name="SAPBEXexcBad9 5" xfId="28254" xr:uid="{3222E268-48DA-4381-AC26-CDEF3A8E1804}"/>
    <cellStyle name="SAPBEXexcBad9 5 2" xfId="28255" xr:uid="{622E13D4-D53D-4251-92F0-B07DA02CC910}"/>
    <cellStyle name="SAPBEXexcBad9 5 2 10" xfId="28256" xr:uid="{CCFCA27A-6B6B-4948-98DE-1752CBB43993}"/>
    <cellStyle name="SAPBEXexcBad9 5 2 2" xfId="28257" xr:uid="{C4878E60-BB4F-4167-89DE-6A17C15954B7}"/>
    <cellStyle name="SAPBEXexcBad9 5 2 2 10" xfId="28258" xr:uid="{1B5AA22A-38D8-4528-B222-CB9B98FF8A25}"/>
    <cellStyle name="SAPBEXexcBad9 5 2 2 2" xfId="28259" xr:uid="{AEC5FA59-4FBA-4960-A202-E8D35A24BA86}"/>
    <cellStyle name="SAPBEXexcBad9 5 2 2 2 2" xfId="28260" xr:uid="{7A6992AF-5245-47F1-B7BF-1EBDB0E9178C}"/>
    <cellStyle name="SAPBEXexcBad9 5 2 2 2 2 2" xfId="28261" xr:uid="{D76B23FA-867D-4B92-8397-3306A2B09CCA}"/>
    <cellStyle name="SAPBEXexcBad9 5 2 2 2 3" xfId="28262" xr:uid="{72451587-F801-49A2-8575-E0EA96FDE57B}"/>
    <cellStyle name="SAPBEXexcBad9 5 2 2 2 3 2" xfId="28263" xr:uid="{17CC77A8-5932-402A-915C-BA7425854F2D}"/>
    <cellStyle name="SAPBEXexcBad9 5 2 2 2 4" xfId="28264" xr:uid="{7F893A8B-1576-4592-9DC0-A9EF00862343}"/>
    <cellStyle name="SAPBEXexcBad9 5 2 2 2 4 2" xfId="28265" xr:uid="{10AD5439-CD6B-43EC-B41B-EDCB9D357D4D}"/>
    <cellStyle name="SAPBEXexcBad9 5 2 2 2 5" xfId="28266" xr:uid="{883D63C9-372F-44C7-AF21-31705AF6FD7C}"/>
    <cellStyle name="SAPBEXexcBad9 5 2 2 2 5 2" xfId="28267" xr:uid="{9BC8B811-9F88-4904-AB22-F95D656B8896}"/>
    <cellStyle name="SAPBEXexcBad9 5 2 2 2 6" xfId="28268" xr:uid="{DF36E6E6-1B42-40A8-B8CD-3D7753E01388}"/>
    <cellStyle name="SAPBEXexcBad9 5 2 2 2 6 2" xfId="28269" xr:uid="{3C3A8907-CC2D-4F02-90D8-29D3A7BD85B6}"/>
    <cellStyle name="SAPBEXexcBad9 5 2 2 2 7" xfId="28270" xr:uid="{BF0119BC-D11A-436E-8057-12EFD8237D81}"/>
    <cellStyle name="SAPBEXexcBad9 5 2 2 2 7 2" xfId="28271" xr:uid="{2C11AB45-1CD0-4FEA-BD40-162726CFD417}"/>
    <cellStyle name="SAPBEXexcBad9 5 2 2 2 8" xfId="28272" xr:uid="{52B0F661-30EA-4A7F-9AC0-D6B666B93F3C}"/>
    <cellStyle name="SAPBEXexcBad9 5 2 2 3" xfId="28273" xr:uid="{B79ADF1E-C1CA-4518-8201-894A1B1A9E56}"/>
    <cellStyle name="SAPBEXexcBad9 5 2 2 3 2" xfId="28274" xr:uid="{FE2BBBF7-6421-4349-B1A7-218B6E745AB3}"/>
    <cellStyle name="SAPBEXexcBad9 5 2 2 4" xfId="28275" xr:uid="{839773EA-E226-4C23-B93A-0FAFEFE5C1ED}"/>
    <cellStyle name="SAPBEXexcBad9 5 2 2 4 2" xfId="28276" xr:uid="{DF6C0C73-30F4-4853-B9A4-0E2E83940959}"/>
    <cellStyle name="SAPBEXexcBad9 5 2 2 5" xfId="28277" xr:uid="{7904A643-67AF-474D-9743-7FE13FC3849F}"/>
    <cellStyle name="SAPBEXexcBad9 5 2 2 5 2" xfId="28278" xr:uid="{6339808D-6D31-4598-B379-8A37DE5681AA}"/>
    <cellStyle name="SAPBEXexcBad9 5 2 2 6" xfId="28279" xr:uid="{132DA00A-4D86-4A80-B83B-3ED8BD375327}"/>
    <cellStyle name="SAPBEXexcBad9 5 2 2 6 2" xfId="28280" xr:uid="{17FDF95F-C0D5-4736-8684-DF8C3E779EE5}"/>
    <cellStyle name="SAPBEXexcBad9 5 2 2 7" xfId="28281" xr:uid="{6AD51DB7-6D31-4AE0-AEFE-E82C718A1E2C}"/>
    <cellStyle name="SAPBEXexcBad9 5 2 2 7 2" xfId="28282" xr:uid="{D90B7E69-73B7-4805-879D-3C0D6A5B2E60}"/>
    <cellStyle name="SAPBEXexcBad9 5 2 2 8" xfId="28283" xr:uid="{3D3B7C73-8A2A-4340-995D-3D2FFDD1AF5C}"/>
    <cellStyle name="SAPBEXexcBad9 5 2 2 8 2" xfId="28284" xr:uid="{E4FA06F4-9DDA-470C-96CD-28AC895DC73F}"/>
    <cellStyle name="SAPBEXexcBad9 5 2 2 9" xfId="28285" xr:uid="{D35C6678-CE2F-4872-9D45-2B9CAF4F68FE}"/>
    <cellStyle name="SAPBEXexcBad9 5 2 3" xfId="28286" xr:uid="{A6EB8248-20A9-479D-A505-49ADEB92E77C}"/>
    <cellStyle name="SAPBEXexcBad9 5 2 3 2" xfId="28287" xr:uid="{DEFA4892-4CB0-4566-AAE3-27EEC0AFB552}"/>
    <cellStyle name="SAPBEXexcBad9 5 2 3 2 2" xfId="28288" xr:uid="{7CC79D8F-C0BD-4AAC-B1B4-0C08813A5100}"/>
    <cellStyle name="SAPBEXexcBad9 5 2 3 3" xfId="28289" xr:uid="{ADDDF0D3-F35B-447D-8509-5CFA8B3DDBC2}"/>
    <cellStyle name="SAPBEXexcBad9 5 2 3 3 2" xfId="28290" xr:uid="{44FA1667-AED7-4077-A81B-77F5917EE479}"/>
    <cellStyle name="SAPBEXexcBad9 5 2 3 4" xfId="28291" xr:uid="{41637DB7-A242-45BB-9F63-EC5E0474549D}"/>
    <cellStyle name="SAPBEXexcBad9 5 2 3 4 2" xfId="28292" xr:uid="{B0AD08DE-8061-46FC-BDF9-F026D699413F}"/>
    <cellStyle name="SAPBEXexcBad9 5 2 3 5" xfId="28293" xr:uid="{41C4B2B5-7966-48B9-A5E7-F3706828B584}"/>
    <cellStyle name="SAPBEXexcBad9 5 2 3 5 2" xfId="28294" xr:uid="{0E496E13-7839-4A98-9D41-0930C234B766}"/>
    <cellStyle name="SAPBEXexcBad9 5 2 3 6" xfId="28295" xr:uid="{CAC0CB7A-BA23-4913-A957-896BFBD296EA}"/>
    <cellStyle name="SAPBEXexcBad9 5 2 3 6 2" xfId="28296" xr:uid="{2703A63F-5EA8-4AEB-9C3F-B38FE0A0157B}"/>
    <cellStyle name="SAPBEXexcBad9 5 2 3 7" xfId="28297" xr:uid="{D0FB78DB-A7F5-4940-971B-F72B5A76B2DC}"/>
    <cellStyle name="SAPBEXexcBad9 5 2 3 7 2" xfId="28298" xr:uid="{B1F69F27-5DE9-4B12-9B2A-AB3A6B47C44C}"/>
    <cellStyle name="SAPBEXexcBad9 5 2 3 8" xfId="28299" xr:uid="{4D5CDB88-7709-4B89-847C-39ACA448144C}"/>
    <cellStyle name="SAPBEXexcBad9 5 2 3 9" xfId="28300" xr:uid="{E78EA106-666B-467F-8614-1814D96F7A8E}"/>
    <cellStyle name="SAPBEXexcBad9 5 2 4" xfId="28301" xr:uid="{A9446740-A9E5-41B4-BD70-07FB3AD0BB44}"/>
    <cellStyle name="SAPBEXexcBad9 5 2 4 2" xfId="28302" xr:uid="{49C41861-5DB0-47EF-95AA-2239F116306C}"/>
    <cellStyle name="SAPBEXexcBad9 5 2 5" xfId="28303" xr:uid="{7CEA8A13-8F1B-448E-AA7E-F525D31F9B48}"/>
    <cellStyle name="SAPBEXexcBad9 5 2 5 2" xfId="28304" xr:uid="{F923EA84-D10B-41A1-A1E9-71565BA2C797}"/>
    <cellStyle name="SAPBEXexcBad9 5 2 6" xfId="28305" xr:uid="{865C0975-4E87-40EB-B1BB-1C129923B698}"/>
    <cellStyle name="SAPBEXexcBad9 5 2 6 2" xfId="28306" xr:uid="{75D5B0B8-9BA5-4432-9A09-0B01D76DD671}"/>
    <cellStyle name="SAPBEXexcBad9 5 2 7" xfId="28307" xr:uid="{9F8C36D6-3636-4285-9457-4CB4C3FDBA5C}"/>
    <cellStyle name="SAPBEXexcBad9 5 2 7 2" xfId="28308" xr:uid="{CEC568D8-2809-45D0-AAEC-D4D0A66AFAF7}"/>
    <cellStyle name="SAPBEXexcBad9 5 2 8" xfId="28309" xr:uid="{ABE5D09A-CFDC-4DA8-A96B-AD8E542F8DE7}"/>
    <cellStyle name="SAPBEXexcBad9 5 2 8 2" xfId="28310" xr:uid="{476F54BC-1FF8-4BD6-A500-E03FF8107454}"/>
    <cellStyle name="SAPBEXexcBad9 5 2 9" xfId="28311" xr:uid="{ACB590BA-033B-41B3-8D33-66B4E734CC44}"/>
    <cellStyle name="SAPBEXexcBad9 5 3" xfId="28312" xr:uid="{3CEB39DA-C9D2-4E2D-BC34-4E66CD5C86C4}"/>
    <cellStyle name="SAPBEXexcBad9 5 3 2" xfId="28313" xr:uid="{8028CF1B-A1E1-463D-97D1-FDBF6C7D2056}"/>
    <cellStyle name="SAPBEXexcBad9 5 3 2 10" xfId="28314" xr:uid="{8E75F6C2-2468-4315-A2B4-3771F0D9109C}"/>
    <cellStyle name="SAPBEXexcBad9 5 3 2 2" xfId="28315" xr:uid="{B70E3EEA-B5A2-426C-B516-ADB1E503D88F}"/>
    <cellStyle name="SAPBEXexcBad9 5 3 2 2 2" xfId="28316" xr:uid="{EF1422C8-AE69-4024-A098-DC2169997E74}"/>
    <cellStyle name="SAPBEXexcBad9 5 3 2 2 2 2" xfId="28317" xr:uid="{F9C8F42A-EF2C-4B88-8EAB-EB6FCCAA4AF7}"/>
    <cellStyle name="SAPBEXexcBad9 5 3 2 2 3" xfId="28318" xr:uid="{6CEBEE5F-EEA0-4A3B-8B98-F67E92D90239}"/>
    <cellStyle name="SAPBEXexcBad9 5 3 2 2 3 2" xfId="28319" xr:uid="{6A35CD41-6AC6-41D0-AA36-26B5D0E6498D}"/>
    <cellStyle name="SAPBEXexcBad9 5 3 2 2 4" xfId="28320" xr:uid="{C2E1AEB5-97FB-4997-9CBF-468DDE942021}"/>
    <cellStyle name="SAPBEXexcBad9 5 3 2 2 4 2" xfId="28321" xr:uid="{E27BFCC5-CC8E-49ED-9EB5-4CC0224127BA}"/>
    <cellStyle name="SAPBEXexcBad9 5 3 2 2 5" xfId="28322" xr:uid="{6D816A88-FB95-410B-B1F3-7B76C4279A9E}"/>
    <cellStyle name="SAPBEXexcBad9 5 3 2 2 5 2" xfId="28323" xr:uid="{4D084BAB-D5EF-49EB-897B-363E1DAB3424}"/>
    <cellStyle name="SAPBEXexcBad9 5 3 2 2 6" xfId="28324" xr:uid="{4B63734E-72E2-4ECF-935B-8BF5D6583EE8}"/>
    <cellStyle name="SAPBEXexcBad9 5 3 2 2 6 2" xfId="28325" xr:uid="{1C7A2704-AAC7-4EF0-8DB2-63AAFEAA2735}"/>
    <cellStyle name="SAPBEXexcBad9 5 3 2 2 7" xfId="28326" xr:uid="{3BAEBEC9-BE8A-4255-A27D-C24053F3B5B5}"/>
    <cellStyle name="SAPBEXexcBad9 5 3 2 3" xfId="28327" xr:uid="{5A5EA883-74D2-4A1E-BE3E-D09EA439B993}"/>
    <cellStyle name="SAPBEXexcBad9 5 3 2 3 2" xfId="28328" xr:uid="{1A1042F8-CC4D-40E9-A330-630A9E916738}"/>
    <cellStyle name="SAPBEXexcBad9 5 3 2 3 2 2" xfId="28329" xr:uid="{2E328C97-C8D1-4543-ADC6-A808ABE09643}"/>
    <cellStyle name="SAPBEXexcBad9 5 3 2 3 3" xfId="28330" xr:uid="{8582848A-8640-430E-A8EE-9CC3DAC41195}"/>
    <cellStyle name="SAPBEXexcBad9 5 3 2 3 3 2" xfId="28331" xr:uid="{79AD4D60-F651-4212-80B1-DDB7335FB842}"/>
    <cellStyle name="SAPBEXexcBad9 5 3 2 3 4" xfId="28332" xr:uid="{487659DC-A047-46C5-AE5F-257573A3E477}"/>
    <cellStyle name="SAPBEXexcBad9 5 3 2 3 4 2" xfId="28333" xr:uid="{4286D378-205B-4ED2-B149-C35566260D44}"/>
    <cellStyle name="SAPBEXexcBad9 5 3 2 3 5" xfId="28334" xr:uid="{68C5C42F-9CC3-47EA-B035-4A4283CAD0E3}"/>
    <cellStyle name="SAPBEXexcBad9 5 3 2 3 5 2" xfId="28335" xr:uid="{2FEAD8CF-8F94-40D2-9248-C04E0A7FCE53}"/>
    <cellStyle name="SAPBEXexcBad9 5 3 2 3 6" xfId="28336" xr:uid="{0B9F7CC5-0E05-449F-8289-EB2766A8CCB0}"/>
    <cellStyle name="SAPBEXexcBad9 5 3 2 3 6 2" xfId="28337" xr:uid="{2EFD5DB6-3CAF-45A2-B33D-989A3CE2A97B}"/>
    <cellStyle name="SAPBEXexcBad9 5 3 2 3 7" xfId="28338" xr:uid="{F18156EF-ED04-49CC-8983-BB9EEBB70E80}"/>
    <cellStyle name="SAPBEXexcBad9 5 3 2 4" xfId="28339" xr:uid="{6CD3D38A-B426-444B-8F8A-A43C235371CD}"/>
    <cellStyle name="SAPBEXexcBad9 5 3 2 4 2" xfId="28340" xr:uid="{E4AC766A-CB80-4034-A9CC-4EA8D39DE708}"/>
    <cellStyle name="SAPBEXexcBad9 5 3 2 5" xfId="28341" xr:uid="{C7E04FEF-E4FB-45D1-8A8B-CFB5357868C7}"/>
    <cellStyle name="SAPBEXexcBad9 5 3 2 5 2" xfId="28342" xr:uid="{2A5497EC-41AF-4350-938D-F786F65B6781}"/>
    <cellStyle name="SAPBEXexcBad9 5 3 2 6" xfId="28343" xr:uid="{34F116B1-74AF-410F-9657-99501F56A948}"/>
    <cellStyle name="SAPBEXexcBad9 5 3 2 6 2" xfId="28344" xr:uid="{57FC6EB3-7AE1-4714-8E21-A5F0EBA799C4}"/>
    <cellStyle name="SAPBEXexcBad9 5 3 2 7" xfId="28345" xr:uid="{9311BCF7-7231-4AFD-A657-8A74676B3BFD}"/>
    <cellStyle name="SAPBEXexcBad9 5 3 2 7 2" xfId="28346" xr:uid="{993F97C1-18D9-4F0B-9451-39EC3C7F5BE2}"/>
    <cellStyle name="SAPBEXexcBad9 5 3 2 8" xfId="28347" xr:uid="{62B7C30C-25AA-4418-928E-6DE56D21330F}"/>
    <cellStyle name="SAPBEXexcBad9 5 3 2 8 2" xfId="28348" xr:uid="{206F0E70-55A9-4368-9BD8-EA38FB613049}"/>
    <cellStyle name="SAPBEXexcBad9 5 3 2 9" xfId="28349" xr:uid="{D72F12A3-2224-4FE1-8462-9818C0D19633}"/>
    <cellStyle name="SAPBEXexcBad9 5 3 2 9 2" xfId="28350" xr:uid="{AE1F4EED-4FE7-4245-B299-428AF493D310}"/>
    <cellStyle name="SAPBEXexcBad9 5 3 3" xfId="28351" xr:uid="{8FA50C03-4655-460E-9787-347C5B4CE4FF}"/>
    <cellStyle name="SAPBEXexcBad9 5 3 3 2" xfId="28352" xr:uid="{C32960C4-33D8-4ECA-8D10-B4E505D5F739}"/>
    <cellStyle name="SAPBEXexcBad9 5 3 4" xfId="28353" xr:uid="{B68D29AB-0D5B-494B-8E53-7A8AD23538DE}"/>
    <cellStyle name="SAPBEXexcBad9 5 3 4 2" xfId="28354" xr:uid="{205EA19C-D23F-492A-8BB5-D27D3101AB39}"/>
    <cellStyle name="SAPBEXexcBad9 5 3 5" xfId="28355" xr:uid="{0CCF630A-459E-48C5-8E50-B1D14D1B3B55}"/>
    <cellStyle name="SAPBEXexcBad9 5 4" xfId="28356" xr:uid="{E3DE8ACD-A9DC-494F-B83D-2A771F5B7411}"/>
    <cellStyle name="SAPBEXexcBad9 5 4 10" xfId="28357" xr:uid="{EDEDF7EE-DD13-431A-9759-69D5DE09FEFD}"/>
    <cellStyle name="SAPBEXexcBad9 5 4 2" xfId="28358" xr:uid="{195F5C0F-543B-42E9-8177-2A763541A245}"/>
    <cellStyle name="SAPBEXexcBad9 5 4 2 2" xfId="28359" xr:uid="{ADCA20AE-EC95-4DC0-A6EF-DB769B54B270}"/>
    <cellStyle name="SAPBEXexcBad9 5 4 2 2 2" xfId="28360" xr:uid="{24D16064-362A-4D62-977D-38F7E6F54961}"/>
    <cellStyle name="SAPBEXexcBad9 5 4 2 3" xfId="28361" xr:uid="{051CDF00-850D-4230-AD94-126F9F6509E7}"/>
    <cellStyle name="SAPBEXexcBad9 5 4 2 3 2" xfId="28362" xr:uid="{D23AB8B8-0432-4781-BF3A-0273643EFC4E}"/>
    <cellStyle name="SAPBEXexcBad9 5 4 2 4" xfId="28363" xr:uid="{725981E6-7337-4B2E-9B14-509454DBB43E}"/>
    <cellStyle name="SAPBEXexcBad9 5 4 2 4 2" xfId="28364" xr:uid="{A447A160-2996-442D-84F3-07A364D9B5FB}"/>
    <cellStyle name="SAPBEXexcBad9 5 4 2 5" xfId="28365" xr:uid="{2083E20C-7098-4C15-811B-CF37FFE5093D}"/>
    <cellStyle name="SAPBEXexcBad9 5 4 2 5 2" xfId="28366" xr:uid="{3AE790C8-E7B6-411C-91AA-F536C9DA5E36}"/>
    <cellStyle name="SAPBEXexcBad9 5 4 2 6" xfId="28367" xr:uid="{8674E5DD-F6B1-4045-A3A5-A206119DC9F3}"/>
    <cellStyle name="SAPBEXexcBad9 5 4 2 6 2" xfId="28368" xr:uid="{3DF316F6-3BA3-40A4-9767-590A2839365C}"/>
    <cellStyle name="SAPBEXexcBad9 5 4 2 7" xfId="28369" xr:uid="{EDE85B3A-FDD3-4557-BB28-124990939B3F}"/>
    <cellStyle name="SAPBEXexcBad9 5 4 3" xfId="28370" xr:uid="{FB490ED7-1980-4718-86D0-78BD8CF1F203}"/>
    <cellStyle name="SAPBEXexcBad9 5 4 3 2" xfId="28371" xr:uid="{FB909348-34EC-42D7-BB1D-79D11B85A4A6}"/>
    <cellStyle name="SAPBEXexcBad9 5 4 3 2 2" xfId="28372" xr:uid="{D2C67F25-6006-4E5E-B8D3-4A216444D4DC}"/>
    <cellStyle name="SAPBEXexcBad9 5 4 3 3" xfId="28373" xr:uid="{B698D6DA-2771-404C-A5C6-936620C3B0AF}"/>
    <cellStyle name="SAPBEXexcBad9 5 4 3 3 2" xfId="28374" xr:uid="{756E2C1F-4353-4A6E-93E0-A739C93488CA}"/>
    <cellStyle name="SAPBEXexcBad9 5 4 3 4" xfId="28375" xr:uid="{F1E13ACF-119B-43D4-8810-2FDA2D9F7B1C}"/>
    <cellStyle name="SAPBEXexcBad9 5 4 3 4 2" xfId="28376" xr:uid="{52A169AF-7D2D-4713-BA6F-657BBCFD72A2}"/>
    <cellStyle name="SAPBEXexcBad9 5 4 3 5" xfId="28377" xr:uid="{641782B7-B50E-4071-8C84-32B08892696E}"/>
    <cellStyle name="SAPBEXexcBad9 5 4 3 5 2" xfId="28378" xr:uid="{83E7D86A-4B93-42E4-8CD4-354E7502A7BE}"/>
    <cellStyle name="SAPBEXexcBad9 5 4 3 6" xfId="28379" xr:uid="{F5592414-D248-429A-A224-FDF6DC4BE038}"/>
    <cellStyle name="SAPBEXexcBad9 5 4 3 6 2" xfId="28380" xr:uid="{47AE44EE-1EE8-4A53-B7C4-EB508DE2A5E1}"/>
    <cellStyle name="SAPBEXexcBad9 5 4 3 7" xfId="28381" xr:uid="{720E4F1A-097A-4CE1-AC9F-2F77BA3B6F29}"/>
    <cellStyle name="SAPBEXexcBad9 5 4 4" xfId="28382" xr:uid="{1E760BA7-562B-4B7E-9974-5E531A39C390}"/>
    <cellStyle name="SAPBEXexcBad9 5 4 4 2" xfId="28383" xr:uid="{173A11BF-3E41-4AF8-94DE-7BF519E62D61}"/>
    <cellStyle name="SAPBEXexcBad9 5 4 5" xfId="28384" xr:uid="{265BE463-29EF-45C6-B69E-4BA614A5E2FC}"/>
    <cellStyle name="SAPBEXexcBad9 5 4 5 2" xfId="28385" xr:uid="{D5A08A37-FD12-443F-AF52-9B5368B50730}"/>
    <cellStyle name="SAPBEXexcBad9 5 4 6" xfId="28386" xr:uid="{DB2CD614-024E-4223-96A2-F57CB0E47ABA}"/>
    <cellStyle name="SAPBEXexcBad9 5 4 6 2" xfId="28387" xr:uid="{F0D47DE7-7754-4F0F-86D0-0C85C2A429EF}"/>
    <cellStyle name="SAPBEXexcBad9 5 4 7" xfId="28388" xr:uid="{9C449BEE-B657-42BD-BAAD-35887AA87548}"/>
    <cellStyle name="SAPBEXexcBad9 5 4 7 2" xfId="28389" xr:uid="{62AD8442-5075-419E-A6BB-8E012783F0B2}"/>
    <cellStyle name="SAPBEXexcBad9 5 4 8" xfId="28390" xr:uid="{4581BEE3-1F83-4E5D-8A51-64699522FEC0}"/>
    <cellStyle name="SAPBEXexcBad9 5 4 8 2" xfId="28391" xr:uid="{9F101D46-34E6-4907-BB83-1440B0FC4B61}"/>
    <cellStyle name="SAPBEXexcBad9 5 4 9" xfId="28392" xr:uid="{F598DD66-8BAA-4016-ABA4-A34574AF3C62}"/>
    <cellStyle name="SAPBEXexcBad9 5 4 9 2" xfId="28393" xr:uid="{BA864969-60C6-4B08-B866-A67FAEC2608E}"/>
    <cellStyle name="SAPBEXexcBad9 5 5" xfId="28394" xr:uid="{A780BE41-4EF5-40F2-BC01-4136C74CFC46}"/>
    <cellStyle name="SAPBEXexcBad9 5 5 2" xfId="28395" xr:uid="{62F9C685-2A3D-4292-8D84-73FC1E1CB04A}"/>
    <cellStyle name="SAPBEXexcBad9 5 6" xfId="28396" xr:uid="{024C904C-8131-4F58-9225-B21CEA762264}"/>
    <cellStyle name="SAPBEXexcBad9 5 6 2" xfId="28397" xr:uid="{90A86F0F-805E-47F4-8460-E89590E3391D}"/>
    <cellStyle name="SAPBEXexcBad9 5 7" xfId="28398" xr:uid="{7DC8A9E6-C662-4F35-A25E-A2559AFC8B61}"/>
    <cellStyle name="SAPBEXexcBad9 5 8" xfId="28399" xr:uid="{B8C76BC8-6CD9-41D0-8FA9-077C49743CE9}"/>
    <cellStyle name="SAPBEXexcBad9 6" xfId="28400" xr:uid="{FA96FB3E-4652-4E5D-A0FD-63E043228C65}"/>
    <cellStyle name="SAPBEXexcBad9 6 10" xfId="28401" xr:uid="{332A1AB5-69FE-4AD4-B75E-0780C0F31317}"/>
    <cellStyle name="SAPBEXexcBad9 6 2" xfId="28402" xr:uid="{D33C0CB0-89E6-426B-9903-EF1276D47EFD}"/>
    <cellStyle name="SAPBEXexcBad9 6 2 10" xfId="28403" xr:uid="{37B51239-09B0-4C46-94BF-F93F08762DD0}"/>
    <cellStyle name="SAPBEXexcBad9 6 2 2" xfId="28404" xr:uid="{9D3686CB-1962-4B72-83D4-1F3FC6D6AD92}"/>
    <cellStyle name="SAPBEXexcBad9 6 2 2 2" xfId="28405" xr:uid="{74CCDA24-F2B2-4F87-B8E1-C50093B41306}"/>
    <cellStyle name="SAPBEXexcBad9 6 2 2 2 2" xfId="28406" xr:uid="{4524ED8E-D361-494E-A466-44591E74B4D1}"/>
    <cellStyle name="SAPBEXexcBad9 6 2 2 3" xfId="28407" xr:uid="{C75B9B21-07AD-48D8-9D33-4C10EB9FEDC6}"/>
    <cellStyle name="SAPBEXexcBad9 6 2 2 3 2" xfId="28408" xr:uid="{607B058E-51D8-41E8-910C-09C1B68CD681}"/>
    <cellStyle name="SAPBEXexcBad9 6 2 2 4" xfId="28409" xr:uid="{10E487A8-78A4-4B7C-B9AF-C820350CE8DE}"/>
    <cellStyle name="SAPBEXexcBad9 6 2 2 4 2" xfId="28410" xr:uid="{9A1F7104-7AB3-4B43-86F5-EB5199C1602F}"/>
    <cellStyle name="SAPBEXexcBad9 6 2 2 5" xfId="28411" xr:uid="{B5BF690C-2C22-4DC9-BE3E-8DEA5B379748}"/>
    <cellStyle name="SAPBEXexcBad9 6 2 2 5 2" xfId="28412" xr:uid="{DF8E9BA2-41F7-4B92-A6EA-BEA13237CEEB}"/>
    <cellStyle name="SAPBEXexcBad9 6 2 2 6" xfId="28413" xr:uid="{D6EFFEB9-5AD3-4FDA-A74C-0F3BDD2C4483}"/>
    <cellStyle name="SAPBEXexcBad9 6 2 2 6 2" xfId="28414" xr:uid="{268E8B1F-9387-4057-ABE2-ECAEE693F11C}"/>
    <cellStyle name="SAPBEXexcBad9 6 2 2 7" xfId="28415" xr:uid="{4D3B2A3F-31C8-4D90-B115-57B6A572110D}"/>
    <cellStyle name="SAPBEXexcBad9 6 2 2 7 2" xfId="28416" xr:uid="{01897F9C-DCDC-48C3-91E5-D5358015E290}"/>
    <cellStyle name="SAPBEXexcBad9 6 2 2 8" xfId="28417" xr:uid="{1437E5B5-14FA-4F23-93CD-44B186F8A205}"/>
    <cellStyle name="SAPBEXexcBad9 6 2 3" xfId="28418" xr:uid="{92D0584A-2A52-4DB9-AA97-1B50B6CDF912}"/>
    <cellStyle name="SAPBEXexcBad9 6 2 3 2" xfId="28419" xr:uid="{D7EDC174-69EF-40B6-A920-CA1D6F9ACDCB}"/>
    <cellStyle name="SAPBEXexcBad9 6 2 4" xfId="28420" xr:uid="{E81148A4-12C8-429A-849B-CD44FD7190E9}"/>
    <cellStyle name="SAPBEXexcBad9 6 2 4 2" xfId="28421" xr:uid="{007A7E03-CD1C-420D-A8C5-04F7319CCAAA}"/>
    <cellStyle name="SAPBEXexcBad9 6 2 5" xfId="28422" xr:uid="{0B4D3AB7-6C04-454A-B72D-DAAF0A6F1A8B}"/>
    <cellStyle name="SAPBEXexcBad9 6 2 5 2" xfId="28423" xr:uid="{FE8C58C5-04A3-4CBE-9BE0-1359E9440849}"/>
    <cellStyle name="SAPBEXexcBad9 6 2 6" xfId="28424" xr:uid="{0DB868A6-30E0-4CCF-867B-1728709092A1}"/>
    <cellStyle name="SAPBEXexcBad9 6 2 6 2" xfId="28425" xr:uid="{DA3DAFEE-08D5-40E8-AF29-80FC5727E4F4}"/>
    <cellStyle name="SAPBEXexcBad9 6 2 7" xfId="28426" xr:uid="{AFADF997-3835-422A-9CD7-FC78F1A7AA03}"/>
    <cellStyle name="SAPBEXexcBad9 6 2 7 2" xfId="28427" xr:uid="{F5B08903-7CE6-437A-A506-3B12003EFA98}"/>
    <cellStyle name="SAPBEXexcBad9 6 2 8" xfId="28428" xr:uid="{B048E085-4E70-4DE4-9BBC-7BF524A214FB}"/>
    <cellStyle name="SAPBEXexcBad9 6 2 8 2" xfId="28429" xr:uid="{7D9CD8C9-67DE-4DD5-A8D2-A8BADF3907FC}"/>
    <cellStyle name="SAPBEXexcBad9 6 2 9" xfId="28430" xr:uid="{C78DDD55-3254-49F8-9FA9-24E642B8B211}"/>
    <cellStyle name="SAPBEXexcBad9 6 3" xfId="28431" xr:uid="{DBD5EECF-D9F5-416F-B535-146D9163A751}"/>
    <cellStyle name="SAPBEXexcBad9 6 3 2" xfId="28432" xr:uid="{6216EB9A-83B9-495B-84D2-8C0EE2D8F098}"/>
    <cellStyle name="SAPBEXexcBad9 6 3 2 2" xfId="28433" xr:uid="{F1A65F7D-4E7C-4B55-A8DC-67EFCB96881B}"/>
    <cellStyle name="SAPBEXexcBad9 6 3 3" xfId="28434" xr:uid="{308E0E7E-76B7-4E77-817A-E89B97301B8B}"/>
    <cellStyle name="SAPBEXexcBad9 6 3 3 2" xfId="28435" xr:uid="{95DE92DD-A543-4578-822F-6033B0CD455D}"/>
    <cellStyle name="SAPBEXexcBad9 6 3 4" xfId="28436" xr:uid="{0154F813-A439-4569-BE3C-A14B8EAD7409}"/>
    <cellStyle name="SAPBEXexcBad9 6 3 4 2" xfId="28437" xr:uid="{7284053E-2FDE-4E0F-9796-EE5811A3A554}"/>
    <cellStyle name="SAPBEXexcBad9 6 3 5" xfId="28438" xr:uid="{F92A854E-50B8-41CA-B6FF-23BE58720273}"/>
    <cellStyle name="SAPBEXexcBad9 6 3 5 2" xfId="28439" xr:uid="{3B5D95C3-1609-441A-B9BA-E28E32534162}"/>
    <cellStyle name="SAPBEXexcBad9 6 3 6" xfId="28440" xr:uid="{FA30946B-43D2-4A6E-B5F8-3EF6347C4E1C}"/>
    <cellStyle name="SAPBEXexcBad9 6 3 6 2" xfId="28441" xr:uid="{CCB2FEB4-870E-4D01-8DA4-93D8196D0D55}"/>
    <cellStyle name="SAPBEXexcBad9 6 3 7" xfId="28442" xr:uid="{3896FBA9-D0F0-4333-8049-69FE9818A4F6}"/>
    <cellStyle name="SAPBEXexcBad9 6 3 7 2" xfId="28443" xr:uid="{F3B9DAE4-DF90-404B-A2FC-FF27363DAFC6}"/>
    <cellStyle name="SAPBEXexcBad9 6 3 8" xfId="28444" xr:uid="{2ED7CDDF-5EA7-4A65-BEE0-A33B2F1355C4}"/>
    <cellStyle name="SAPBEXexcBad9 6 3 9" xfId="28445" xr:uid="{44607A6C-423E-4F42-B8A3-20D7014CE27D}"/>
    <cellStyle name="SAPBEXexcBad9 6 4" xfId="28446" xr:uid="{27462B6E-FE85-4509-BD45-95E54AB20161}"/>
    <cellStyle name="SAPBEXexcBad9 6 4 2" xfId="28447" xr:uid="{05C16EEE-F79D-44D8-916A-790DF39CE27A}"/>
    <cellStyle name="SAPBEXexcBad9 6 5" xfId="28448" xr:uid="{F49E3296-5C03-4576-90E5-D43BF4FC1884}"/>
    <cellStyle name="SAPBEXexcBad9 6 5 2" xfId="28449" xr:uid="{296872F2-6033-43BD-8EB7-6F9B67747342}"/>
    <cellStyle name="SAPBEXexcBad9 6 6" xfId="28450" xr:uid="{74A42A2F-7440-4E6C-AFAC-24326113D88F}"/>
    <cellStyle name="SAPBEXexcBad9 6 6 2" xfId="28451" xr:uid="{2B5B055A-F4C4-4972-B18E-06B86B17C8EE}"/>
    <cellStyle name="SAPBEXexcBad9 6 7" xfId="28452" xr:uid="{4E24C1E0-A52B-4B61-914D-128FA9270CE8}"/>
    <cellStyle name="SAPBEXexcBad9 6 7 2" xfId="28453" xr:uid="{1DF65412-3B43-407D-B135-967EAB1DA483}"/>
    <cellStyle name="SAPBEXexcBad9 6 8" xfId="28454" xr:uid="{8CB76BEE-5EFD-408E-AF27-38194617D80E}"/>
    <cellStyle name="SAPBEXexcBad9 6 8 2" xfId="28455" xr:uid="{B771AB58-444F-4A93-B45D-4A7B9B608F03}"/>
    <cellStyle name="SAPBEXexcBad9 6 9" xfId="28456" xr:uid="{96478B6A-17B7-4E37-931F-2CAE38E40192}"/>
    <cellStyle name="SAPBEXexcBad9 7" xfId="28457" xr:uid="{5F232378-C726-4BDA-8F25-1728C0778772}"/>
    <cellStyle name="SAPBEXexcBad9 8" xfId="28458" xr:uid="{EDA28F40-1ACC-46BE-924F-5B5A2E737707}"/>
    <cellStyle name="SAPBEXexcCritical4" xfId="28459" xr:uid="{815DFA90-1A87-4A5E-AE0D-6AE58ABB4787}"/>
    <cellStyle name="SAPBEXexcCritical4 2" xfId="28460" xr:uid="{7DF0458F-FAE4-48DB-B56D-DB0C46460539}"/>
    <cellStyle name="SAPBEXexcCritical4 2 2" xfId="28461" xr:uid="{FF2AFAE6-A26F-4174-9604-3282B97A7890}"/>
    <cellStyle name="SAPBEXexcCritical4 2 2 2" xfId="28462" xr:uid="{C9732623-0D97-47BE-A9DA-1EBFC1D98B5C}"/>
    <cellStyle name="SAPBEXexcCritical4 2 2 2 10" xfId="28463" xr:uid="{C0679168-DCBD-47B9-B004-8DAD786DAB15}"/>
    <cellStyle name="SAPBEXexcCritical4 2 2 2 2" xfId="28464" xr:uid="{867D1F1E-E8B1-40A1-9C03-C66DC624FA77}"/>
    <cellStyle name="SAPBEXexcCritical4 2 2 2 2 10" xfId="28465" xr:uid="{B78C3D81-2188-4040-82B3-4063F51E56EE}"/>
    <cellStyle name="SAPBEXexcCritical4 2 2 2 2 2" xfId="28466" xr:uid="{64CF12DA-E637-4E4A-9074-BD625C4795C1}"/>
    <cellStyle name="SAPBEXexcCritical4 2 2 2 2 2 2" xfId="28467" xr:uid="{37E85A04-16E9-415F-83F6-02DF6A5248B5}"/>
    <cellStyle name="SAPBEXexcCritical4 2 2 2 2 2 2 2" xfId="28468" xr:uid="{BCBB0FB3-CA71-49A0-9953-3014E6D05346}"/>
    <cellStyle name="SAPBEXexcCritical4 2 2 2 2 2 3" xfId="28469" xr:uid="{00AA15A5-E60A-495D-8DEB-F099AA91C3AC}"/>
    <cellStyle name="SAPBEXexcCritical4 2 2 2 2 2 3 2" xfId="28470" xr:uid="{A0FD4811-B13B-4024-A5A9-E99E8496303C}"/>
    <cellStyle name="SAPBEXexcCritical4 2 2 2 2 2 4" xfId="28471" xr:uid="{EA877601-E3DA-4AA5-8B5D-68605F262B84}"/>
    <cellStyle name="SAPBEXexcCritical4 2 2 2 2 2 4 2" xfId="28472" xr:uid="{66B65D06-E68C-4172-BB16-B438AC3AA1AC}"/>
    <cellStyle name="SAPBEXexcCritical4 2 2 2 2 2 5" xfId="28473" xr:uid="{6B58B6B6-28EA-421D-806E-C4D86790DED0}"/>
    <cellStyle name="SAPBEXexcCritical4 2 2 2 2 2 5 2" xfId="28474" xr:uid="{1FB1F972-BB53-4FA4-8435-674E2A59DC15}"/>
    <cellStyle name="SAPBEXexcCritical4 2 2 2 2 2 6" xfId="28475" xr:uid="{93E1098F-85B2-493B-9608-3708FDA7025A}"/>
    <cellStyle name="SAPBEXexcCritical4 2 2 2 2 2 6 2" xfId="28476" xr:uid="{694204CA-38B7-459A-8555-7A72CC5679F0}"/>
    <cellStyle name="SAPBEXexcCritical4 2 2 2 2 2 7" xfId="28477" xr:uid="{9CE6D23E-4469-4416-8BD3-A02E38EE80E6}"/>
    <cellStyle name="SAPBEXexcCritical4 2 2 2 2 2 7 2" xfId="28478" xr:uid="{F4E63750-6D45-4A0D-BDA7-DF7A98DD0996}"/>
    <cellStyle name="SAPBEXexcCritical4 2 2 2 2 2 8" xfId="28479" xr:uid="{1A25E0DD-E1C9-4873-B79C-925803726589}"/>
    <cellStyle name="SAPBEXexcCritical4 2 2 2 2 3" xfId="28480" xr:uid="{9DB73754-55A6-4561-B45A-B6FE2A6C02C5}"/>
    <cellStyle name="SAPBEXexcCritical4 2 2 2 2 3 2" xfId="28481" xr:uid="{33FBFA5B-99C6-45D9-8296-EDBF446F892E}"/>
    <cellStyle name="SAPBEXexcCritical4 2 2 2 2 4" xfId="28482" xr:uid="{9D8B7C4F-9FAD-4FB0-B250-54E14C133B53}"/>
    <cellStyle name="SAPBEXexcCritical4 2 2 2 2 4 2" xfId="28483" xr:uid="{70EC5A1C-E32F-4973-9D99-EB4060306494}"/>
    <cellStyle name="SAPBEXexcCritical4 2 2 2 2 5" xfId="28484" xr:uid="{620754AF-37F2-4B29-BA29-B75AB38BD742}"/>
    <cellStyle name="SAPBEXexcCritical4 2 2 2 2 5 2" xfId="28485" xr:uid="{C0139D30-9B39-42C1-A6D2-CECB367B1493}"/>
    <cellStyle name="SAPBEXexcCritical4 2 2 2 2 6" xfId="28486" xr:uid="{7BF12E8B-7354-42E3-9326-81EBC66C99F7}"/>
    <cellStyle name="SAPBEXexcCritical4 2 2 2 2 6 2" xfId="28487" xr:uid="{0E187732-BF8E-4EE4-8ED3-771A034AD9ED}"/>
    <cellStyle name="SAPBEXexcCritical4 2 2 2 2 7" xfId="28488" xr:uid="{DBA58B6D-0F13-4AAD-9CEA-F89E9F1D7BF6}"/>
    <cellStyle name="SAPBEXexcCritical4 2 2 2 2 7 2" xfId="28489" xr:uid="{C0818ADB-F5C1-4919-A11A-42375BD218FA}"/>
    <cellStyle name="SAPBEXexcCritical4 2 2 2 2 8" xfId="28490" xr:uid="{08643EFD-0B5B-474D-B339-BAB03E105051}"/>
    <cellStyle name="SAPBEXexcCritical4 2 2 2 2 8 2" xfId="28491" xr:uid="{4B0701A4-0593-42EE-9748-7E7D6D0C4F0D}"/>
    <cellStyle name="SAPBEXexcCritical4 2 2 2 2 9" xfId="28492" xr:uid="{4E86485D-C494-4B6A-A0F5-9C9C9FC5CBE3}"/>
    <cellStyle name="SAPBEXexcCritical4 2 2 2 3" xfId="28493" xr:uid="{B0B11A09-E2D1-4594-B10A-6729CF8B87CA}"/>
    <cellStyle name="SAPBEXexcCritical4 2 2 2 3 2" xfId="28494" xr:uid="{72921DEF-DF2B-4AA3-9A85-B90EB3EF6633}"/>
    <cellStyle name="SAPBEXexcCritical4 2 2 2 3 2 2" xfId="28495" xr:uid="{6D718564-04A7-4A53-9529-CB71324ED95C}"/>
    <cellStyle name="SAPBEXexcCritical4 2 2 2 3 3" xfId="28496" xr:uid="{A433F92F-81BA-4D5E-9C72-3735C943C0F5}"/>
    <cellStyle name="SAPBEXexcCritical4 2 2 2 3 3 2" xfId="28497" xr:uid="{05B69975-C204-48E5-BA87-15B6A8D89E40}"/>
    <cellStyle name="SAPBEXexcCritical4 2 2 2 3 4" xfId="28498" xr:uid="{E8077AD6-B629-4EBD-8186-9B6CB45EA482}"/>
    <cellStyle name="SAPBEXexcCritical4 2 2 2 3 4 2" xfId="28499" xr:uid="{76CFFF97-5054-46FB-8E9B-7028B04258C9}"/>
    <cellStyle name="SAPBEXexcCritical4 2 2 2 3 5" xfId="28500" xr:uid="{76C1643A-B410-4DB6-844B-D8E1C606A3C1}"/>
    <cellStyle name="SAPBEXexcCritical4 2 2 2 3 5 2" xfId="28501" xr:uid="{8ED9731D-D568-483F-A47B-67AE4BAD8DB8}"/>
    <cellStyle name="SAPBEXexcCritical4 2 2 2 3 6" xfId="28502" xr:uid="{450F540C-6C83-4358-861A-26845E9AB5FF}"/>
    <cellStyle name="SAPBEXexcCritical4 2 2 2 3 6 2" xfId="28503" xr:uid="{777DB3AB-3E0C-4201-AD47-3A54721F6C40}"/>
    <cellStyle name="SAPBEXexcCritical4 2 2 2 3 7" xfId="28504" xr:uid="{4B75F4E9-2F87-4094-B3EF-4B6488DD6A77}"/>
    <cellStyle name="SAPBEXexcCritical4 2 2 2 3 7 2" xfId="28505" xr:uid="{6EE0009E-1FA2-4721-B384-CB672748C670}"/>
    <cellStyle name="SAPBEXexcCritical4 2 2 2 3 8" xfId="28506" xr:uid="{7AC59DCC-01C6-4828-8D8F-D605392F8221}"/>
    <cellStyle name="SAPBEXexcCritical4 2 2 2 3 9" xfId="28507" xr:uid="{15D0C723-E41C-40B5-923B-6F1D21B6A77C}"/>
    <cellStyle name="SAPBEXexcCritical4 2 2 2 4" xfId="28508" xr:uid="{0129F5A4-C010-488F-A761-CC4AE500C751}"/>
    <cellStyle name="SAPBEXexcCritical4 2 2 2 4 2" xfId="28509" xr:uid="{E00E21A8-401F-433F-8D44-C1B3614EE27D}"/>
    <cellStyle name="SAPBEXexcCritical4 2 2 2 5" xfId="28510" xr:uid="{C86E4B38-B666-4BAE-8A5C-BCFFD2229D41}"/>
    <cellStyle name="SAPBEXexcCritical4 2 2 2 5 2" xfId="28511" xr:uid="{DDEAB970-98FB-41AA-B545-6CA25CC7E0E5}"/>
    <cellStyle name="SAPBEXexcCritical4 2 2 2 6" xfId="28512" xr:uid="{C9618B9E-0966-4FDB-8A19-F4928B401046}"/>
    <cellStyle name="SAPBEXexcCritical4 2 2 2 6 2" xfId="28513" xr:uid="{C1A6AF79-391C-4567-92E5-904A76F1CAFB}"/>
    <cellStyle name="SAPBEXexcCritical4 2 2 2 7" xfId="28514" xr:uid="{1D15509C-29E0-4E25-BF9F-FB2CFB0ABF8B}"/>
    <cellStyle name="SAPBEXexcCritical4 2 2 2 7 2" xfId="28515" xr:uid="{3EC39452-41B3-4AFF-916C-EDDC6EFD90C4}"/>
    <cellStyle name="SAPBEXexcCritical4 2 2 2 8" xfId="28516" xr:uid="{4D3BA5BF-7562-4843-BEDE-91F442DFF3B1}"/>
    <cellStyle name="SAPBEXexcCritical4 2 2 2 8 2" xfId="28517" xr:uid="{423D4223-6E5F-4C03-AD59-60AA532E8485}"/>
    <cellStyle name="SAPBEXexcCritical4 2 2 2 9" xfId="28518" xr:uid="{61EDA0E7-9C50-47BA-821B-3BDB67D9773F}"/>
    <cellStyle name="SAPBEXexcCritical4 2 2 3" xfId="28519" xr:uid="{FEE6A0A5-EF7B-400B-BDA1-75416FD24C4D}"/>
    <cellStyle name="SAPBEXexcCritical4 2 2 3 2" xfId="28520" xr:uid="{56C06B37-78CD-4F2C-9143-3236559E24D3}"/>
    <cellStyle name="SAPBEXexcCritical4 2 2 3 2 10" xfId="28521" xr:uid="{B96E0469-2567-4729-BD96-84767E6DC041}"/>
    <cellStyle name="SAPBEXexcCritical4 2 2 3 2 2" xfId="28522" xr:uid="{E2A888F7-8633-4730-93E0-8413EE958C7A}"/>
    <cellStyle name="SAPBEXexcCritical4 2 2 3 2 2 2" xfId="28523" xr:uid="{B58EBEF7-7AAA-4B98-B86C-680BF6330E64}"/>
    <cellStyle name="SAPBEXexcCritical4 2 2 3 2 2 2 2" xfId="28524" xr:uid="{5B2F68EF-70AB-4518-84D4-584F83E62808}"/>
    <cellStyle name="SAPBEXexcCritical4 2 2 3 2 2 3" xfId="28525" xr:uid="{90BB0729-0F2D-4C89-B7B5-7BE4B4ECB3C1}"/>
    <cellStyle name="SAPBEXexcCritical4 2 2 3 2 2 3 2" xfId="28526" xr:uid="{95EBB66C-8495-424C-8695-B264545DE9C0}"/>
    <cellStyle name="SAPBEXexcCritical4 2 2 3 2 2 4" xfId="28527" xr:uid="{00159EA5-3CDD-4C3E-8F0A-33A07AF56885}"/>
    <cellStyle name="SAPBEXexcCritical4 2 2 3 2 2 4 2" xfId="28528" xr:uid="{BFCC9FFC-4BDF-43C3-9F39-F24B5573503A}"/>
    <cellStyle name="SAPBEXexcCritical4 2 2 3 2 2 5" xfId="28529" xr:uid="{016EC58A-5AFE-45B5-BC7C-3718B0C343C3}"/>
    <cellStyle name="SAPBEXexcCritical4 2 2 3 2 2 5 2" xfId="28530" xr:uid="{9F1881F4-0CD9-4AE6-9042-F5177AE5D959}"/>
    <cellStyle name="SAPBEXexcCritical4 2 2 3 2 2 6" xfId="28531" xr:uid="{1C03292E-CF43-4146-9333-A1B8E59846F3}"/>
    <cellStyle name="SAPBEXexcCritical4 2 2 3 2 2 6 2" xfId="28532" xr:uid="{4EF1DBF9-7CC9-4998-AA0A-6AAA8DB6A44C}"/>
    <cellStyle name="SAPBEXexcCritical4 2 2 3 2 2 7" xfId="28533" xr:uid="{CDBFCD42-5536-4338-8E9B-D1E3F3C16AFD}"/>
    <cellStyle name="SAPBEXexcCritical4 2 2 3 2 3" xfId="28534" xr:uid="{1B791E08-FE59-447D-8F9E-83B94D62C0C4}"/>
    <cellStyle name="SAPBEXexcCritical4 2 2 3 2 3 2" xfId="28535" xr:uid="{86649120-28F5-47AB-8DF3-8456FDC6BB7B}"/>
    <cellStyle name="SAPBEXexcCritical4 2 2 3 2 3 2 2" xfId="28536" xr:uid="{3BB79129-D5A1-45C3-A3C5-D43D41EFBD7E}"/>
    <cellStyle name="SAPBEXexcCritical4 2 2 3 2 3 3" xfId="28537" xr:uid="{9161BC90-0645-4B67-A8DF-39388B4A76B9}"/>
    <cellStyle name="SAPBEXexcCritical4 2 2 3 2 3 3 2" xfId="28538" xr:uid="{D73D0D7D-B59A-4B48-82D9-5921B12C0963}"/>
    <cellStyle name="SAPBEXexcCritical4 2 2 3 2 3 4" xfId="28539" xr:uid="{06E41E45-4993-4C0F-8B2A-19B306B2431B}"/>
    <cellStyle name="SAPBEXexcCritical4 2 2 3 2 3 4 2" xfId="28540" xr:uid="{8A3905C2-B7ED-469E-BC64-2CECDB8CC6F9}"/>
    <cellStyle name="SAPBEXexcCritical4 2 2 3 2 3 5" xfId="28541" xr:uid="{E31C447F-592D-40E8-B8DB-F30BE40A2A8B}"/>
    <cellStyle name="SAPBEXexcCritical4 2 2 3 2 3 5 2" xfId="28542" xr:uid="{F7543A2D-8E8B-49B1-AFE8-00419636D74F}"/>
    <cellStyle name="SAPBEXexcCritical4 2 2 3 2 3 6" xfId="28543" xr:uid="{65609486-96D4-47D3-A18B-FFDD0EFA6DE6}"/>
    <cellStyle name="SAPBEXexcCritical4 2 2 3 2 3 6 2" xfId="28544" xr:uid="{DFB00A23-E0B2-4DDA-806D-8810D052653A}"/>
    <cellStyle name="SAPBEXexcCritical4 2 2 3 2 3 7" xfId="28545" xr:uid="{FC584A01-2F29-4B93-951B-99219F7BA377}"/>
    <cellStyle name="SAPBEXexcCritical4 2 2 3 2 4" xfId="28546" xr:uid="{2B226855-CDF0-4428-BBF3-18574263F98A}"/>
    <cellStyle name="SAPBEXexcCritical4 2 2 3 2 4 2" xfId="28547" xr:uid="{99BFB11B-482F-4367-89F5-AEDC9235EF3E}"/>
    <cellStyle name="SAPBEXexcCritical4 2 2 3 2 5" xfId="28548" xr:uid="{52FF8EBB-A406-474D-A466-915027A1BDF1}"/>
    <cellStyle name="SAPBEXexcCritical4 2 2 3 2 5 2" xfId="28549" xr:uid="{075546DD-4570-40B2-BDC3-26EB8A20B89F}"/>
    <cellStyle name="SAPBEXexcCritical4 2 2 3 2 6" xfId="28550" xr:uid="{D41A496A-1414-4DE8-9D9E-9126B801BD8B}"/>
    <cellStyle name="SAPBEXexcCritical4 2 2 3 2 6 2" xfId="28551" xr:uid="{221843CF-7B83-4B1E-BD21-DADE7B4B04CA}"/>
    <cellStyle name="SAPBEXexcCritical4 2 2 3 2 7" xfId="28552" xr:uid="{23084C68-A695-4389-90E1-B63BF6407533}"/>
    <cellStyle name="SAPBEXexcCritical4 2 2 3 2 7 2" xfId="28553" xr:uid="{15CA5892-2A04-4B7A-A615-7CCC3A616C4B}"/>
    <cellStyle name="SAPBEXexcCritical4 2 2 3 2 8" xfId="28554" xr:uid="{EAC22763-B73F-49BF-BCAA-44D6BDF1D5D4}"/>
    <cellStyle name="SAPBEXexcCritical4 2 2 3 2 8 2" xfId="28555" xr:uid="{E92BC9A4-FD0D-40C4-A619-4FD8373F6F97}"/>
    <cellStyle name="SAPBEXexcCritical4 2 2 3 2 9" xfId="28556" xr:uid="{17BE63BF-EAD8-4040-AC41-AF90EF410E35}"/>
    <cellStyle name="SAPBEXexcCritical4 2 2 3 2 9 2" xfId="28557" xr:uid="{21BD6C50-7E6C-450F-84F2-8A28DA1CC6E9}"/>
    <cellStyle name="SAPBEXexcCritical4 2 2 3 3" xfId="28558" xr:uid="{77685E91-E3D2-4682-9074-EB23C4E709E1}"/>
    <cellStyle name="SAPBEXexcCritical4 2 2 3 3 2" xfId="28559" xr:uid="{56515CFA-84D4-4A3B-96D9-A76F631F318C}"/>
    <cellStyle name="SAPBEXexcCritical4 2 2 3 4" xfId="28560" xr:uid="{23164827-310A-4B8B-95AC-AFA917EAF7E5}"/>
    <cellStyle name="SAPBEXexcCritical4 2 2 3 4 2" xfId="28561" xr:uid="{6E602272-BD55-4942-9257-22D80730CB85}"/>
    <cellStyle name="SAPBEXexcCritical4 2 2 3 5" xfId="28562" xr:uid="{1CC1A25A-3056-494B-AFAA-2BC442B1CBA7}"/>
    <cellStyle name="SAPBEXexcCritical4 2 2 4" xfId="28563" xr:uid="{6A666B25-C785-4C1D-A5BD-BB4CDA4F4AD7}"/>
    <cellStyle name="SAPBEXexcCritical4 2 2 4 10" xfId="28564" xr:uid="{4E7BDA84-3C0D-4547-84EF-C9C9D5AC14E3}"/>
    <cellStyle name="SAPBEXexcCritical4 2 2 4 2" xfId="28565" xr:uid="{C2638E08-4011-46E7-B783-97076A15D248}"/>
    <cellStyle name="SAPBEXexcCritical4 2 2 4 2 2" xfId="28566" xr:uid="{B75C8636-17EC-45E1-BFE4-3C6BBAF67272}"/>
    <cellStyle name="SAPBEXexcCritical4 2 2 4 2 2 2" xfId="28567" xr:uid="{7BC893AC-CC3C-4035-90FF-87A33A793317}"/>
    <cellStyle name="SAPBEXexcCritical4 2 2 4 2 3" xfId="28568" xr:uid="{9003945E-FE9D-4D8F-87A7-9B46C7125ABE}"/>
    <cellStyle name="SAPBEXexcCritical4 2 2 4 2 3 2" xfId="28569" xr:uid="{153193BF-EB91-4878-A87C-999AE97360BD}"/>
    <cellStyle name="SAPBEXexcCritical4 2 2 4 2 4" xfId="28570" xr:uid="{6A8D56BC-07C3-45E5-8F68-41C11F07B527}"/>
    <cellStyle name="SAPBEXexcCritical4 2 2 4 2 4 2" xfId="28571" xr:uid="{8B015C3E-B6F0-4C51-B887-060CC4C7DE0F}"/>
    <cellStyle name="SAPBEXexcCritical4 2 2 4 2 5" xfId="28572" xr:uid="{A25FBEC2-E7C9-4407-99EB-2C98104FA417}"/>
    <cellStyle name="SAPBEXexcCritical4 2 2 4 2 5 2" xfId="28573" xr:uid="{FD0AA30A-158A-41B9-88B3-9999758F4E92}"/>
    <cellStyle name="SAPBEXexcCritical4 2 2 4 2 6" xfId="28574" xr:uid="{EB223B66-9209-49D4-A6F8-9EBA42E7CDFA}"/>
    <cellStyle name="SAPBEXexcCritical4 2 2 4 2 6 2" xfId="28575" xr:uid="{05E43DDD-0AAC-4999-8DCC-8C7BD14E2625}"/>
    <cellStyle name="SAPBEXexcCritical4 2 2 4 2 7" xfId="28576" xr:uid="{344B330C-9D50-43C8-99C0-E634E919B465}"/>
    <cellStyle name="SAPBEXexcCritical4 2 2 4 3" xfId="28577" xr:uid="{A42F6DAB-94B3-41E6-A99C-EF636D007510}"/>
    <cellStyle name="SAPBEXexcCritical4 2 2 4 3 2" xfId="28578" xr:uid="{F74EBCFF-D816-46B2-AC6C-544755F9C013}"/>
    <cellStyle name="SAPBEXexcCritical4 2 2 4 3 2 2" xfId="28579" xr:uid="{F8E41473-F892-4332-8DBC-DCB62DA260EE}"/>
    <cellStyle name="SAPBEXexcCritical4 2 2 4 3 3" xfId="28580" xr:uid="{5468215D-8AED-4E33-9BEC-44C11F43C920}"/>
    <cellStyle name="SAPBEXexcCritical4 2 2 4 3 3 2" xfId="28581" xr:uid="{286D2529-1146-431A-A6A8-64532C2A4B72}"/>
    <cellStyle name="SAPBEXexcCritical4 2 2 4 3 4" xfId="28582" xr:uid="{2B903743-6CFB-4D63-BDB5-F55B04972214}"/>
    <cellStyle name="SAPBEXexcCritical4 2 2 4 3 4 2" xfId="28583" xr:uid="{CB11186F-9D1F-4EA3-B4F0-B8E7C946E9A5}"/>
    <cellStyle name="SAPBEXexcCritical4 2 2 4 3 5" xfId="28584" xr:uid="{14DFF735-F432-4BAE-B09B-F1AADA00AA6B}"/>
    <cellStyle name="SAPBEXexcCritical4 2 2 4 3 5 2" xfId="28585" xr:uid="{B1785238-0776-40F3-9E60-6BAD6183809A}"/>
    <cellStyle name="SAPBEXexcCritical4 2 2 4 3 6" xfId="28586" xr:uid="{4B78F8ED-1C85-4A8D-964E-279779C89826}"/>
    <cellStyle name="SAPBEXexcCritical4 2 2 4 3 6 2" xfId="28587" xr:uid="{A1D862FD-8A98-490E-97F5-4776D3AD7AD0}"/>
    <cellStyle name="SAPBEXexcCritical4 2 2 4 3 7" xfId="28588" xr:uid="{32195CB3-3737-4995-BFAB-E299A921FE52}"/>
    <cellStyle name="SAPBEXexcCritical4 2 2 4 4" xfId="28589" xr:uid="{8D03E438-BEB4-4680-8EC0-64C83EE1BEF0}"/>
    <cellStyle name="SAPBEXexcCritical4 2 2 4 4 2" xfId="28590" xr:uid="{017042C9-CD55-45D5-9FC6-5C4AE6022722}"/>
    <cellStyle name="SAPBEXexcCritical4 2 2 4 5" xfId="28591" xr:uid="{46623E1B-BEEA-4AE8-8E37-8BCB4FBE6062}"/>
    <cellStyle name="SAPBEXexcCritical4 2 2 4 5 2" xfId="28592" xr:uid="{B9A7ADB2-2946-4824-B480-10BEE5CD6905}"/>
    <cellStyle name="SAPBEXexcCritical4 2 2 4 6" xfId="28593" xr:uid="{370A8BD5-8FCE-401A-9CFB-8A30D2A02048}"/>
    <cellStyle name="SAPBEXexcCritical4 2 2 4 6 2" xfId="28594" xr:uid="{CEDAD61B-170E-4977-8A7C-98BD45BBFB21}"/>
    <cellStyle name="SAPBEXexcCritical4 2 2 4 7" xfId="28595" xr:uid="{A5004970-AF14-477D-ACD1-7031EF5EA4D5}"/>
    <cellStyle name="SAPBEXexcCritical4 2 2 4 7 2" xfId="28596" xr:uid="{BB59061B-E637-4FE5-8A8F-7A9003AED8FB}"/>
    <cellStyle name="SAPBEXexcCritical4 2 2 4 8" xfId="28597" xr:uid="{1B1812D0-D350-482B-AD07-B1C559467168}"/>
    <cellStyle name="SAPBEXexcCritical4 2 2 4 8 2" xfId="28598" xr:uid="{A56A8500-8200-494C-AE47-49A2DC86D459}"/>
    <cellStyle name="SAPBEXexcCritical4 2 2 4 9" xfId="28599" xr:uid="{3337E37D-8EBE-4046-853D-68F38D8052A0}"/>
    <cellStyle name="SAPBEXexcCritical4 2 2 4 9 2" xfId="28600" xr:uid="{96DD3F3F-E2AB-4D7B-8D44-3E885E0DB07C}"/>
    <cellStyle name="SAPBEXexcCritical4 2 2 5" xfId="28601" xr:uid="{0EF28D4C-818F-4132-BDFE-219B38533284}"/>
    <cellStyle name="SAPBEXexcCritical4 2 2 5 2" xfId="28602" xr:uid="{4341DF31-CEFB-4B81-9D68-3E4FD87C4BBF}"/>
    <cellStyle name="SAPBEXexcCritical4 2 2 6" xfId="28603" xr:uid="{B06F0955-DDED-49D3-9908-DA2845992070}"/>
    <cellStyle name="SAPBEXexcCritical4 2 2 6 2" xfId="28604" xr:uid="{3D50417B-C48D-4C08-AB10-16147506A2D5}"/>
    <cellStyle name="SAPBEXexcCritical4 2 2 7" xfId="28605" xr:uid="{8701E2B8-82C4-47E0-A685-3B6AA2DB3693}"/>
    <cellStyle name="SAPBEXexcCritical4 2 2 8" xfId="28606" xr:uid="{2597B768-401B-41A2-A2E0-1CF3372B3A9E}"/>
    <cellStyle name="SAPBEXexcCritical4 2 3" xfId="28607" xr:uid="{0403A3D9-DBF9-4D8A-9A6A-06A0EE56A2D4}"/>
    <cellStyle name="SAPBEXexcCritical4 2 3 2" xfId="28608" xr:uid="{71ED21AD-FFF2-4044-842A-2AFFCB1061DB}"/>
    <cellStyle name="SAPBEXexcCritical4 2 3 2 10" xfId="28609" xr:uid="{44373F28-B53C-4A13-881F-1D0ED3B8C0CF}"/>
    <cellStyle name="SAPBEXexcCritical4 2 3 2 2" xfId="28610" xr:uid="{021F19EA-8719-49AE-A6D5-B29CD55C0C7D}"/>
    <cellStyle name="SAPBEXexcCritical4 2 3 2 2 10" xfId="28611" xr:uid="{4D3E5256-8AF0-4262-8FB1-3F42FF2A1721}"/>
    <cellStyle name="SAPBEXexcCritical4 2 3 2 2 2" xfId="28612" xr:uid="{F4940EB8-0BB7-4D86-B19F-7B3890418EAF}"/>
    <cellStyle name="SAPBEXexcCritical4 2 3 2 2 2 2" xfId="28613" xr:uid="{B708BCF6-5EBD-4AC0-A67F-E1F55BA64782}"/>
    <cellStyle name="SAPBEXexcCritical4 2 3 2 2 2 2 2" xfId="28614" xr:uid="{22FF0401-4BED-48BA-838D-25E7729D0D06}"/>
    <cellStyle name="SAPBEXexcCritical4 2 3 2 2 2 3" xfId="28615" xr:uid="{485BB063-47D2-46B4-A4B0-438FCC0119C2}"/>
    <cellStyle name="SAPBEXexcCritical4 2 3 2 2 2 3 2" xfId="28616" xr:uid="{1D2C5A36-C5BD-494E-9501-EBD99B9ABD9C}"/>
    <cellStyle name="SAPBEXexcCritical4 2 3 2 2 2 4" xfId="28617" xr:uid="{A3332593-6341-4E99-A70A-4A2CF938FB72}"/>
    <cellStyle name="SAPBEXexcCritical4 2 3 2 2 2 4 2" xfId="28618" xr:uid="{4A2CA025-D2CC-4A4E-AF75-89888FE2C760}"/>
    <cellStyle name="SAPBEXexcCritical4 2 3 2 2 2 5" xfId="28619" xr:uid="{927AEA66-B32F-4567-8609-F9FEBB8DE258}"/>
    <cellStyle name="SAPBEXexcCritical4 2 3 2 2 2 5 2" xfId="28620" xr:uid="{C0E944FD-ADF5-4B82-BD8F-C276375801C5}"/>
    <cellStyle name="SAPBEXexcCritical4 2 3 2 2 2 6" xfId="28621" xr:uid="{917459F9-73D9-4D16-BB21-3F5D44774558}"/>
    <cellStyle name="SAPBEXexcCritical4 2 3 2 2 2 6 2" xfId="28622" xr:uid="{E3D069D0-F0C2-4AD7-AC42-F88DCAC0EFAC}"/>
    <cellStyle name="SAPBEXexcCritical4 2 3 2 2 2 7" xfId="28623" xr:uid="{96D8311F-AF22-4F53-9787-4CDD5D5A8F94}"/>
    <cellStyle name="SAPBEXexcCritical4 2 3 2 2 2 7 2" xfId="28624" xr:uid="{A033622C-4AFE-4330-A0AC-4A560FF50966}"/>
    <cellStyle name="SAPBEXexcCritical4 2 3 2 2 2 8" xfId="28625" xr:uid="{01B4FA0B-EE4F-478B-AB82-A7FB4C089E99}"/>
    <cellStyle name="SAPBEXexcCritical4 2 3 2 2 3" xfId="28626" xr:uid="{0B1CE0A1-3021-4D20-84AC-059EB82C5AFF}"/>
    <cellStyle name="SAPBEXexcCritical4 2 3 2 2 3 2" xfId="28627" xr:uid="{BE7F4DAB-15D3-494A-8472-2A35F1894B57}"/>
    <cellStyle name="SAPBEXexcCritical4 2 3 2 2 4" xfId="28628" xr:uid="{DE5181A9-2517-43B0-BA28-92FA757D2401}"/>
    <cellStyle name="SAPBEXexcCritical4 2 3 2 2 4 2" xfId="28629" xr:uid="{6FAA3F95-4AB7-403E-9A29-6E2BC7D19C15}"/>
    <cellStyle name="SAPBEXexcCritical4 2 3 2 2 5" xfId="28630" xr:uid="{30A535AF-173E-4864-88DD-48B8072996F7}"/>
    <cellStyle name="SAPBEXexcCritical4 2 3 2 2 5 2" xfId="28631" xr:uid="{8AF9DFAA-C2B3-4C18-89FF-A13589FF1E6F}"/>
    <cellStyle name="SAPBEXexcCritical4 2 3 2 2 6" xfId="28632" xr:uid="{9B27826E-DFFB-463F-9E20-E9051268044D}"/>
    <cellStyle name="SAPBEXexcCritical4 2 3 2 2 6 2" xfId="28633" xr:uid="{C47219C2-BF18-4576-B38C-75818D95CF58}"/>
    <cellStyle name="SAPBEXexcCritical4 2 3 2 2 7" xfId="28634" xr:uid="{BE00E5FD-EE6F-4D5A-8362-11DDF367309E}"/>
    <cellStyle name="SAPBEXexcCritical4 2 3 2 2 7 2" xfId="28635" xr:uid="{ADAE05A4-56DB-4E72-B28B-393E2605D03C}"/>
    <cellStyle name="SAPBEXexcCritical4 2 3 2 2 8" xfId="28636" xr:uid="{D28B3BF9-46AE-46A2-9D6C-F83ACB3CC5AC}"/>
    <cellStyle name="SAPBEXexcCritical4 2 3 2 2 8 2" xfId="28637" xr:uid="{912ED3D7-EBD2-4BEF-9AF5-59244ED3D819}"/>
    <cellStyle name="SAPBEXexcCritical4 2 3 2 2 9" xfId="28638" xr:uid="{EB6CB32C-C3AB-427C-8F34-280D75222830}"/>
    <cellStyle name="SAPBEXexcCritical4 2 3 2 3" xfId="28639" xr:uid="{7713E1F0-A20B-42B3-BB62-D8B936BE530F}"/>
    <cellStyle name="SAPBEXexcCritical4 2 3 2 3 2" xfId="28640" xr:uid="{D1D55764-5D58-4743-BEA6-4275BD8BC065}"/>
    <cellStyle name="SAPBEXexcCritical4 2 3 2 3 2 2" xfId="28641" xr:uid="{F450F571-1E2A-4BFE-9A4A-EA817D8AE729}"/>
    <cellStyle name="SAPBEXexcCritical4 2 3 2 3 3" xfId="28642" xr:uid="{BFCAE7CE-1B4B-4579-BCA3-0051199C3E33}"/>
    <cellStyle name="SAPBEXexcCritical4 2 3 2 3 3 2" xfId="28643" xr:uid="{B6440CAA-AE15-43A1-BA4F-65111574B322}"/>
    <cellStyle name="SAPBEXexcCritical4 2 3 2 3 4" xfId="28644" xr:uid="{6945504D-A64E-4DCC-94E7-369D0F09FD39}"/>
    <cellStyle name="SAPBEXexcCritical4 2 3 2 3 4 2" xfId="28645" xr:uid="{00762801-9EE0-45B1-808F-E8199FA3109F}"/>
    <cellStyle name="SAPBEXexcCritical4 2 3 2 3 5" xfId="28646" xr:uid="{BDAC0A70-4359-4D52-8E44-7F5D4211EBF1}"/>
    <cellStyle name="SAPBEXexcCritical4 2 3 2 3 5 2" xfId="28647" xr:uid="{4C9308D1-B88F-4A30-A294-2646EE961179}"/>
    <cellStyle name="SAPBEXexcCritical4 2 3 2 3 6" xfId="28648" xr:uid="{C344B84C-CFCC-44A7-88B3-1C602D8DDC11}"/>
    <cellStyle name="SAPBEXexcCritical4 2 3 2 3 6 2" xfId="28649" xr:uid="{3BA2A947-0741-4BD1-A3EA-4EDAA112CC6B}"/>
    <cellStyle name="SAPBEXexcCritical4 2 3 2 3 7" xfId="28650" xr:uid="{59A6A33C-C214-4611-ABB7-92D1CDC7ADD4}"/>
    <cellStyle name="SAPBEXexcCritical4 2 3 2 3 7 2" xfId="28651" xr:uid="{20C91902-A3F9-418C-92B2-A8845473DF7B}"/>
    <cellStyle name="SAPBEXexcCritical4 2 3 2 3 8" xfId="28652" xr:uid="{13932B6B-5FAE-4D32-9F3C-53C57F09B7AD}"/>
    <cellStyle name="SAPBEXexcCritical4 2 3 2 3 9" xfId="28653" xr:uid="{18E9874D-3C4C-4861-8FDE-B3AAB2DF8BF3}"/>
    <cellStyle name="SAPBEXexcCritical4 2 3 2 4" xfId="28654" xr:uid="{37141DD1-7C8F-4186-9B94-2FAEA932D716}"/>
    <cellStyle name="SAPBEXexcCritical4 2 3 2 4 2" xfId="28655" xr:uid="{D60BB3D0-6F80-489C-8AF2-560358D57331}"/>
    <cellStyle name="SAPBEXexcCritical4 2 3 2 5" xfId="28656" xr:uid="{D4AC35A2-6308-4A83-8037-D045C3DB1E2F}"/>
    <cellStyle name="SAPBEXexcCritical4 2 3 2 5 2" xfId="28657" xr:uid="{55874B03-AE77-4489-B17E-E0122FC16C41}"/>
    <cellStyle name="SAPBEXexcCritical4 2 3 2 6" xfId="28658" xr:uid="{A0D9D1B4-D862-4225-BECA-FA9E8398ADFF}"/>
    <cellStyle name="SAPBEXexcCritical4 2 3 2 6 2" xfId="28659" xr:uid="{8BD8853F-E6B6-4FE0-9B1B-227761A34810}"/>
    <cellStyle name="SAPBEXexcCritical4 2 3 2 7" xfId="28660" xr:uid="{888D8005-4199-4C57-A994-1D8FB695B56C}"/>
    <cellStyle name="SAPBEXexcCritical4 2 3 2 7 2" xfId="28661" xr:uid="{4D3DDD51-4883-4B59-9640-595D278D3C3C}"/>
    <cellStyle name="SAPBEXexcCritical4 2 3 2 8" xfId="28662" xr:uid="{59854869-C896-4593-89B3-A90306BDC82C}"/>
    <cellStyle name="SAPBEXexcCritical4 2 3 2 8 2" xfId="28663" xr:uid="{6CC05DEF-1EAF-47AE-9781-ED23BE5C4BB2}"/>
    <cellStyle name="SAPBEXexcCritical4 2 3 2 9" xfId="28664" xr:uid="{BACC9A7E-EB74-4AEB-B97E-941AE4F2B594}"/>
    <cellStyle name="SAPBEXexcCritical4 2 3 3" xfId="28665" xr:uid="{B668282D-E8BA-4DD3-8BC4-19ABD0DDB376}"/>
    <cellStyle name="SAPBEXexcCritical4 2 3 3 2" xfId="28666" xr:uid="{349BE506-D4C5-474D-AE63-41D041337A0B}"/>
    <cellStyle name="SAPBEXexcCritical4 2 3 3 2 10" xfId="28667" xr:uid="{B5803D67-A2F2-4CC2-8058-23BA0A05F46A}"/>
    <cellStyle name="SAPBEXexcCritical4 2 3 3 2 2" xfId="28668" xr:uid="{B9B78A49-B16B-4C68-9437-9C278EDBAEAF}"/>
    <cellStyle name="SAPBEXexcCritical4 2 3 3 2 2 2" xfId="28669" xr:uid="{8153E03E-B309-4438-8353-827D9CFDE70B}"/>
    <cellStyle name="SAPBEXexcCritical4 2 3 3 2 2 2 2" xfId="28670" xr:uid="{8F3323E0-A17E-42CC-A205-2633B769404F}"/>
    <cellStyle name="SAPBEXexcCritical4 2 3 3 2 2 3" xfId="28671" xr:uid="{2DFC05A9-3769-4792-B636-F4CE87061645}"/>
    <cellStyle name="SAPBEXexcCritical4 2 3 3 2 2 3 2" xfId="28672" xr:uid="{973423EB-5C36-44E4-9EC5-13250D763064}"/>
    <cellStyle name="SAPBEXexcCritical4 2 3 3 2 2 4" xfId="28673" xr:uid="{B949C17F-8F92-4F99-9FDC-B7ACF79F5C2B}"/>
    <cellStyle name="SAPBEXexcCritical4 2 3 3 2 2 4 2" xfId="28674" xr:uid="{C9C5BC13-1AE4-4BAB-81CF-D4068A26BFD1}"/>
    <cellStyle name="SAPBEXexcCritical4 2 3 3 2 2 5" xfId="28675" xr:uid="{D3E166BD-3348-4A77-B695-09639FFFB978}"/>
    <cellStyle name="SAPBEXexcCritical4 2 3 3 2 2 5 2" xfId="28676" xr:uid="{4BB7F028-F874-476F-BFAF-5D1F1CF56304}"/>
    <cellStyle name="SAPBEXexcCritical4 2 3 3 2 2 6" xfId="28677" xr:uid="{06533BD9-0731-4A5E-9BB4-B365F8D657FE}"/>
    <cellStyle name="SAPBEXexcCritical4 2 3 3 2 2 6 2" xfId="28678" xr:uid="{77C101F2-118B-4A4F-8E81-F6CDFD97E0B2}"/>
    <cellStyle name="SAPBEXexcCritical4 2 3 3 2 2 7" xfId="28679" xr:uid="{92C1AF7F-8CF3-4C36-B1CC-AE9B5DFBDB96}"/>
    <cellStyle name="SAPBEXexcCritical4 2 3 3 2 3" xfId="28680" xr:uid="{99A22E92-18B8-4CB1-AA48-6655CA80FF8D}"/>
    <cellStyle name="SAPBEXexcCritical4 2 3 3 2 3 2" xfId="28681" xr:uid="{526E3170-AFE5-4768-9015-703B855B09B7}"/>
    <cellStyle name="SAPBEXexcCritical4 2 3 3 2 3 2 2" xfId="28682" xr:uid="{E823F9B7-DA5A-499A-B084-68F13BB92E08}"/>
    <cellStyle name="SAPBEXexcCritical4 2 3 3 2 3 3" xfId="28683" xr:uid="{083F3A04-F08B-4DAE-99BA-4736ECAB1857}"/>
    <cellStyle name="SAPBEXexcCritical4 2 3 3 2 3 3 2" xfId="28684" xr:uid="{BEE255A9-5610-41C7-A785-05C37F328BCC}"/>
    <cellStyle name="SAPBEXexcCritical4 2 3 3 2 3 4" xfId="28685" xr:uid="{EA564E05-059A-41AA-9151-98A149689F65}"/>
    <cellStyle name="SAPBEXexcCritical4 2 3 3 2 3 4 2" xfId="28686" xr:uid="{D660AAED-14A4-4A14-9243-9ADD76AE26BA}"/>
    <cellStyle name="SAPBEXexcCritical4 2 3 3 2 3 5" xfId="28687" xr:uid="{60A720E3-7607-459D-9F95-BAF4BD261460}"/>
    <cellStyle name="SAPBEXexcCritical4 2 3 3 2 3 5 2" xfId="28688" xr:uid="{A3845454-C55C-420A-BFA7-ABE83256F8CB}"/>
    <cellStyle name="SAPBEXexcCritical4 2 3 3 2 3 6" xfId="28689" xr:uid="{BA8DD81A-2B44-49CF-B5FE-190247691C38}"/>
    <cellStyle name="SAPBEXexcCritical4 2 3 3 2 3 6 2" xfId="28690" xr:uid="{9BC52C25-4FB5-4BCB-AF6B-007CFE143A99}"/>
    <cellStyle name="SAPBEXexcCritical4 2 3 3 2 3 7" xfId="28691" xr:uid="{84B2DF80-70E3-44D4-8A77-3374C54D5077}"/>
    <cellStyle name="SAPBEXexcCritical4 2 3 3 2 4" xfId="28692" xr:uid="{BB4667E9-7104-497D-B4BA-9426E5D7DFF8}"/>
    <cellStyle name="SAPBEXexcCritical4 2 3 3 2 4 2" xfId="28693" xr:uid="{1F81DC7F-309A-42E8-B7A1-8C24106FDC93}"/>
    <cellStyle name="SAPBEXexcCritical4 2 3 3 2 5" xfId="28694" xr:uid="{324FCD80-6E98-4D5B-91D7-ABC71E5AF644}"/>
    <cellStyle name="SAPBEXexcCritical4 2 3 3 2 5 2" xfId="28695" xr:uid="{54D35A4F-90D1-4756-BBFF-99927AE2348E}"/>
    <cellStyle name="SAPBEXexcCritical4 2 3 3 2 6" xfId="28696" xr:uid="{FE2D138A-00EC-4A8D-9086-31B93BAC9BF2}"/>
    <cellStyle name="SAPBEXexcCritical4 2 3 3 2 6 2" xfId="28697" xr:uid="{C520B3DC-9379-48E8-AA2F-EE205542C134}"/>
    <cellStyle name="SAPBEXexcCritical4 2 3 3 2 7" xfId="28698" xr:uid="{4DF59507-18BD-4326-BC6A-31D36452E8FF}"/>
    <cellStyle name="SAPBEXexcCritical4 2 3 3 2 7 2" xfId="28699" xr:uid="{17397B7B-281D-40B1-9FC1-F064A0ABC920}"/>
    <cellStyle name="SAPBEXexcCritical4 2 3 3 2 8" xfId="28700" xr:uid="{46F7953B-52D2-480B-BE24-031377D2156B}"/>
    <cellStyle name="SAPBEXexcCritical4 2 3 3 2 8 2" xfId="28701" xr:uid="{11AFC13D-DE71-4C97-952F-9ED8073C2720}"/>
    <cellStyle name="SAPBEXexcCritical4 2 3 3 2 9" xfId="28702" xr:uid="{E39A8E62-14A3-4811-9E9F-BC84FDC8C03C}"/>
    <cellStyle name="SAPBEXexcCritical4 2 3 3 2 9 2" xfId="28703" xr:uid="{120A4033-5F1B-4940-883F-7B37CE368393}"/>
    <cellStyle name="SAPBEXexcCritical4 2 3 3 3" xfId="28704" xr:uid="{972F8F2D-30B6-4554-9B1F-AC76B08DE43F}"/>
    <cellStyle name="SAPBEXexcCritical4 2 3 3 3 2" xfId="28705" xr:uid="{1C83A908-32FD-45D9-8902-90413336E2DE}"/>
    <cellStyle name="SAPBEXexcCritical4 2 3 3 4" xfId="28706" xr:uid="{21AA6024-3A95-47B3-8816-3BA30DC67419}"/>
    <cellStyle name="SAPBEXexcCritical4 2 3 3 4 2" xfId="28707" xr:uid="{75DCC198-92ED-4A6F-BC15-BC0B2523BAF9}"/>
    <cellStyle name="SAPBEXexcCritical4 2 3 3 5" xfId="28708" xr:uid="{88F1D0F9-CBBF-4C40-9DCA-CE9BD656486A}"/>
    <cellStyle name="SAPBEXexcCritical4 2 3 4" xfId="28709" xr:uid="{95A99DD9-F611-4736-9623-E5C5F5E33BFF}"/>
    <cellStyle name="SAPBEXexcCritical4 2 3 4 10" xfId="28710" xr:uid="{2F41883A-AE28-412D-B856-00393146C0F1}"/>
    <cellStyle name="SAPBEXexcCritical4 2 3 4 2" xfId="28711" xr:uid="{5AC7E6E8-4AED-4C34-86E0-3C5B8FB8C8AC}"/>
    <cellStyle name="SAPBEXexcCritical4 2 3 4 2 2" xfId="28712" xr:uid="{BB562853-5045-47A2-8FDC-12B09CA5C825}"/>
    <cellStyle name="SAPBEXexcCritical4 2 3 4 2 2 2" xfId="28713" xr:uid="{59CFDC00-8AEA-4990-BC18-1AD84C8D8655}"/>
    <cellStyle name="SAPBEXexcCritical4 2 3 4 2 3" xfId="28714" xr:uid="{48D2A931-93A2-487C-8D60-8C62080A4A4C}"/>
    <cellStyle name="SAPBEXexcCritical4 2 3 4 2 3 2" xfId="28715" xr:uid="{9D17FBB0-D90C-4063-9B7A-46AAAEAB9A46}"/>
    <cellStyle name="SAPBEXexcCritical4 2 3 4 2 4" xfId="28716" xr:uid="{30D89263-A859-4755-817C-27091BE16B20}"/>
    <cellStyle name="SAPBEXexcCritical4 2 3 4 2 4 2" xfId="28717" xr:uid="{9F3CF14B-0744-44EB-9373-9C73D60B1F5F}"/>
    <cellStyle name="SAPBEXexcCritical4 2 3 4 2 5" xfId="28718" xr:uid="{35A8FC62-B60E-4944-BBCF-F9E55C97EE35}"/>
    <cellStyle name="SAPBEXexcCritical4 2 3 4 2 5 2" xfId="28719" xr:uid="{F837B72C-7889-4158-83E1-1B6CBDC88C60}"/>
    <cellStyle name="SAPBEXexcCritical4 2 3 4 2 6" xfId="28720" xr:uid="{B53A879F-F214-40E1-99D4-C5D929383A38}"/>
    <cellStyle name="SAPBEXexcCritical4 2 3 4 2 6 2" xfId="28721" xr:uid="{3585CB66-953F-49E5-9C56-BC840FEA532D}"/>
    <cellStyle name="SAPBEXexcCritical4 2 3 4 2 7" xfId="28722" xr:uid="{EEDEF551-E751-4CDB-9FCA-1EA7DEFA5887}"/>
    <cellStyle name="SAPBEXexcCritical4 2 3 4 3" xfId="28723" xr:uid="{6E4F696B-6437-42A1-8BB6-100775B560BB}"/>
    <cellStyle name="SAPBEXexcCritical4 2 3 4 3 2" xfId="28724" xr:uid="{B92E21AE-B6CD-4F5D-B70C-986F7048E779}"/>
    <cellStyle name="SAPBEXexcCritical4 2 3 4 3 2 2" xfId="28725" xr:uid="{0CB9C075-17E1-4B30-B892-93159A5C8CBF}"/>
    <cellStyle name="SAPBEXexcCritical4 2 3 4 3 3" xfId="28726" xr:uid="{F18EA42A-48D4-47B6-BC19-CDC3E492BD33}"/>
    <cellStyle name="SAPBEXexcCritical4 2 3 4 3 3 2" xfId="28727" xr:uid="{734702F2-209F-4E9D-81B4-B3608B76D06E}"/>
    <cellStyle name="SAPBEXexcCritical4 2 3 4 3 4" xfId="28728" xr:uid="{52C71F79-C831-4E3A-9AB1-62205F401A0E}"/>
    <cellStyle name="SAPBEXexcCritical4 2 3 4 3 4 2" xfId="28729" xr:uid="{94F54C31-4D9B-42B1-9700-1B2ADBD7DD1C}"/>
    <cellStyle name="SAPBEXexcCritical4 2 3 4 3 5" xfId="28730" xr:uid="{B13BE962-6F81-4962-B3FF-D6C0E6A65FF6}"/>
    <cellStyle name="SAPBEXexcCritical4 2 3 4 3 5 2" xfId="28731" xr:uid="{D2A61182-8ED7-43EA-BA37-861804DDE4BF}"/>
    <cellStyle name="SAPBEXexcCritical4 2 3 4 3 6" xfId="28732" xr:uid="{0026580C-98D1-48D6-9BE7-5738A569CDB6}"/>
    <cellStyle name="SAPBEXexcCritical4 2 3 4 3 6 2" xfId="28733" xr:uid="{A1BFA073-B3BF-456C-844F-44057E6841E4}"/>
    <cellStyle name="SAPBEXexcCritical4 2 3 4 3 7" xfId="28734" xr:uid="{849B4CEE-9A2E-4178-A998-3237F5823BCE}"/>
    <cellStyle name="SAPBEXexcCritical4 2 3 4 4" xfId="28735" xr:uid="{D7063558-D1F1-49D8-84F3-6CB8B548EE2F}"/>
    <cellStyle name="SAPBEXexcCritical4 2 3 4 4 2" xfId="28736" xr:uid="{10A82D8E-5DD1-44D6-9ADE-4B6695BBCD98}"/>
    <cellStyle name="SAPBEXexcCritical4 2 3 4 5" xfId="28737" xr:uid="{10BD10BA-87E0-4E85-8648-C46DE8825EC5}"/>
    <cellStyle name="SAPBEXexcCritical4 2 3 4 5 2" xfId="28738" xr:uid="{6E044174-D72B-4755-93AB-FC9CE4EA9453}"/>
    <cellStyle name="SAPBEXexcCritical4 2 3 4 6" xfId="28739" xr:uid="{8E650581-D38E-47E4-BAB3-FA2A16687FA8}"/>
    <cellStyle name="SAPBEXexcCritical4 2 3 4 6 2" xfId="28740" xr:uid="{13CB4766-C960-4346-9808-B4D02E0ACCE7}"/>
    <cellStyle name="SAPBEXexcCritical4 2 3 4 7" xfId="28741" xr:uid="{2D66A9CE-AE95-4761-8F6D-6C4E530B1840}"/>
    <cellStyle name="SAPBEXexcCritical4 2 3 4 7 2" xfId="28742" xr:uid="{CA3E8288-2E03-4773-BBE5-A0EBABC3135D}"/>
    <cellStyle name="SAPBEXexcCritical4 2 3 4 8" xfId="28743" xr:uid="{6F70936D-CF96-423F-B43F-6657EF0203AB}"/>
    <cellStyle name="SAPBEXexcCritical4 2 3 4 8 2" xfId="28744" xr:uid="{C03B69A6-4BBC-4296-A2D2-A6A88CB23B3D}"/>
    <cellStyle name="SAPBEXexcCritical4 2 3 4 9" xfId="28745" xr:uid="{65E6593A-FDE6-491E-BE2E-C70BB5ADEF82}"/>
    <cellStyle name="SAPBEXexcCritical4 2 3 4 9 2" xfId="28746" xr:uid="{4CB516BA-8AB5-4DDB-80FB-61B14C6CA1D3}"/>
    <cellStyle name="SAPBEXexcCritical4 2 3 5" xfId="28747" xr:uid="{E358F1CD-FD4C-4525-8150-9378EE1C8E9D}"/>
    <cellStyle name="SAPBEXexcCritical4 2 3 5 2" xfId="28748" xr:uid="{2FA4D02A-E4EC-49C4-9220-2E7D26847874}"/>
    <cellStyle name="SAPBEXexcCritical4 2 3 6" xfId="28749" xr:uid="{D8B033D9-806D-4B4E-A978-0DD8DCE938B4}"/>
    <cellStyle name="SAPBEXexcCritical4 2 3 6 2" xfId="28750" xr:uid="{1EB4351C-7E8C-4D25-8D30-B81B416BD800}"/>
    <cellStyle name="SAPBEXexcCritical4 2 3 7" xfId="28751" xr:uid="{E6D31624-7593-4D57-8473-A2F2E2B19002}"/>
    <cellStyle name="SAPBEXexcCritical4 2 3 8" xfId="28752" xr:uid="{7F4B362D-E42C-4D90-BFD3-62CCE3FF7C22}"/>
    <cellStyle name="SAPBEXexcCritical4 2 4" xfId="28753" xr:uid="{6AA3971A-AE18-4782-AFBC-2D08FF7C2F30}"/>
    <cellStyle name="SAPBEXexcCritical4 2 4 10" xfId="28754" xr:uid="{DE634858-606B-4564-B62D-ADEB65772669}"/>
    <cellStyle name="SAPBEXexcCritical4 2 4 2" xfId="28755" xr:uid="{992D4E2A-FBE8-4D67-A7B4-2110274A69C5}"/>
    <cellStyle name="SAPBEXexcCritical4 2 4 2 10" xfId="28756" xr:uid="{C8827CF4-E8B5-4155-B661-CA690327A190}"/>
    <cellStyle name="SAPBEXexcCritical4 2 4 2 2" xfId="28757" xr:uid="{93D3DCBF-FDEB-4F51-8A8D-1E444A2A965C}"/>
    <cellStyle name="SAPBEXexcCritical4 2 4 2 2 2" xfId="28758" xr:uid="{AB033629-4AD2-40E8-9C90-8A514D488BDA}"/>
    <cellStyle name="SAPBEXexcCritical4 2 4 2 2 2 2" xfId="28759" xr:uid="{497C9E4A-E965-40CC-8242-378E6ED2F82B}"/>
    <cellStyle name="SAPBEXexcCritical4 2 4 2 2 3" xfId="28760" xr:uid="{FA23D63B-F5EB-4027-819B-8203CC853D2A}"/>
    <cellStyle name="SAPBEXexcCritical4 2 4 2 2 3 2" xfId="28761" xr:uid="{04E20A71-052D-4AC7-8C23-79B2031DB7D7}"/>
    <cellStyle name="SAPBEXexcCritical4 2 4 2 2 4" xfId="28762" xr:uid="{2125D070-9A9B-45D6-BB55-0588AACD503D}"/>
    <cellStyle name="SAPBEXexcCritical4 2 4 2 2 4 2" xfId="28763" xr:uid="{D897636D-D595-4340-A047-4E4026F07750}"/>
    <cellStyle name="SAPBEXexcCritical4 2 4 2 2 5" xfId="28764" xr:uid="{0D81194A-6B8C-4275-983C-8FF7E44C4468}"/>
    <cellStyle name="SAPBEXexcCritical4 2 4 2 2 5 2" xfId="28765" xr:uid="{189CCE40-2033-4C77-A81E-A567FCD938AC}"/>
    <cellStyle name="SAPBEXexcCritical4 2 4 2 2 6" xfId="28766" xr:uid="{F85F7BD7-3358-429C-BD2C-7B9D47214D5E}"/>
    <cellStyle name="SAPBEXexcCritical4 2 4 2 2 6 2" xfId="28767" xr:uid="{F085197C-57A3-4D63-A0C5-492C203C78AE}"/>
    <cellStyle name="SAPBEXexcCritical4 2 4 2 2 7" xfId="28768" xr:uid="{E4CD1B14-62C2-486E-9BC2-01F6289C7CCB}"/>
    <cellStyle name="SAPBEXexcCritical4 2 4 2 2 7 2" xfId="28769" xr:uid="{9D7AB4D0-A803-4108-A4F9-83830CEA9C25}"/>
    <cellStyle name="SAPBEXexcCritical4 2 4 2 2 8" xfId="28770" xr:uid="{19682716-E8D5-43A5-B923-C5BCBBD46E63}"/>
    <cellStyle name="SAPBEXexcCritical4 2 4 2 3" xfId="28771" xr:uid="{2C03B146-6C7D-4944-9483-E9B4C69B0F03}"/>
    <cellStyle name="SAPBEXexcCritical4 2 4 2 3 2" xfId="28772" xr:uid="{0259739B-4442-4C43-AC32-B813CF89AE29}"/>
    <cellStyle name="SAPBEXexcCritical4 2 4 2 4" xfId="28773" xr:uid="{C25B478D-5A89-4D87-B7C3-223A1C07CB04}"/>
    <cellStyle name="SAPBEXexcCritical4 2 4 2 4 2" xfId="28774" xr:uid="{B80BE231-546D-456B-8BF8-4D840BF38B2F}"/>
    <cellStyle name="SAPBEXexcCritical4 2 4 2 5" xfId="28775" xr:uid="{73BC22FB-4AA5-43CB-8522-71185AE703B8}"/>
    <cellStyle name="SAPBEXexcCritical4 2 4 2 5 2" xfId="28776" xr:uid="{09B0C0C3-E29D-4556-BF34-DAE1D01E90B1}"/>
    <cellStyle name="SAPBEXexcCritical4 2 4 2 6" xfId="28777" xr:uid="{82DD0B54-E0C4-4581-A7F2-E2A6C303A371}"/>
    <cellStyle name="SAPBEXexcCritical4 2 4 2 6 2" xfId="28778" xr:uid="{2FB9D48C-2CC6-4FC7-99B5-A3446FEB9D70}"/>
    <cellStyle name="SAPBEXexcCritical4 2 4 2 7" xfId="28779" xr:uid="{46778805-C0B8-4E2A-971A-54C7ACE2D9D2}"/>
    <cellStyle name="SAPBEXexcCritical4 2 4 2 7 2" xfId="28780" xr:uid="{C26CD021-096C-45A1-906A-86125232EF3C}"/>
    <cellStyle name="SAPBEXexcCritical4 2 4 2 8" xfId="28781" xr:uid="{F701737D-A73E-47EC-9625-9870C118E2CA}"/>
    <cellStyle name="SAPBEXexcCritical4 2 4 2 8 2" xfId="28782" xr:uid="{00C871CB-17CE-41AD-8469-F120F6B425B9}"/>
    <cellStyle name="SAPBEXexcCritical4 2 4 2 9" xfId="28783" xr:uid="{BC894C97-E85D-420A-8621-A829E2FA7CEA}"/>
    <cellStyle name="SAPBEXexcCritical4 2 4 3" xfId="28784" xr:uid="{01B62BDE-F129-4F51-864C-0E181492EDC2}"/>
    <cellStyle name="SAPBEXexcCritical4 2 4 3 2" xfId="28785" xr:uid="{0F7258FC-F77F-4A63-BF37-1B6A8DEC548E}"/>
    <cellStyle name="SAPBEXexcCritical4 2 4 3 2 2" xfId="28786" xr:uid="{2B641E93-A3AB-41A0-99D7-43403BF9E562}"/>
    <cellStyle name="SAPBEXexcCritical4 2 4 3 3" xfId="28787" xr:uid="{44A50D37-33EB-4871-A2B2-EF0525D555C4}"/>
    <cellStyle name="SAPBEXexcCritical4 2 4 3 3 2" xfId="28788" xr:uid="{A1DCBF4F-6C59-4B85-AC23-A0F08DD529CF}"/>
    <cellStyle name="SAPBEXexcCritical4 2 4 3 4" xfId="28789" xr:uid="{EF9ADA86-725D-466D-BCB1-4063F4BFE382}"/>
    <cellStyle name="SAPBEXexcCritical4 2 4 3 4 2" xfId="28790" xr:uid="{60F253C1-90E6-4DDC-8A56-9C5BCB01D959}"/>
    <cellStyle name="SAPBEXexcCritical4 2 4 3 5" xfId="28791" xr:uid="{D3FCD43D-C56C-4DEC-9D5F-234CA5620EAE}"/>
    <cellStyle name="SAPBEXexcCritical4 2 4 3 5 2" xfId="28792" xr:uid="{80A6422D-C19F-4B3C-A698-B7EF57AA67C5}"/>
    <cellStyle name="SAPBEXexcCritical4 2 4 3 6" xfId="28793" xr:uid="{5459D03F-9B3C-41CC-BF8D-C88087F5C506}"/>
    <cellStyle name="SAPBEXexcCritical4 2 4 3 6 2" xfId="28794" xr:uid="{CD42E2F0-C55A-4411-9A06-DE81D75DB405}"/>
    <cellStyle name="SAPBEXexcCritical4 2 4 3 7" xfId="28795" xr:uid="{EF5B8636-7BF0-4844-A9EB-E0466085586F}"/>
    <cellStyle name="SAPBEXexcCritical4 2 4 3 7 2" xfId="28796" xr:uid="{F479D011-B0CE-4F6C-AB18-A6596D0F79BA}"/>
    <cellStyle name="SAPBEXexcCritical4 2 4 3 8" xfId="28797" xr:uid="{208CD69F-477E-41DA-BA03-49337D8E18F0}"/>
    <cellStyle name="SAPBEXexcCritical4 2 4 3 9" xfId="28798" xr:uid="{B72AD662-F328-48FB-AC06-CB00937955D1}"/>
    <cellStyle name="SAPBEXexcCritical4 2 4 4" xfId="28799" xr:uid="{CBFDED53-2480-4791-8217-4FFDD1F48E16}"/>
    <cellStyle name="SAPBEXexcCritical4 2 4 4 2" xfId="28800" xr:uid="{F516FFB3-5F6B-4172-8249-E54B76CEF74D}"/>
    <cellStyle name="SAPBEXexcCritical4 2 4 5" xfId="28801" xr:uid="{BF8C1F9A-F484-4FD3-A371-A6B89AEEFEB7}"/>
    <cellStyle name="SAPBEXexcCritical4 2 4 5 2" xfId="28802" xr:uid="{5979E142-9899-483A-B6E7-D0A8BEAE56E7}"/>
    <cellStyle name="SAPBEXexcCritical4 2 4 6" xfId="28803" xr:uid="{6CD4C1D2-CFAB-4E26-8EF4-7F1EBD20A052}"/>
    <cellStyle name="SAPBEXexcCritical4 2 4 6 2" xfId="28804" xr:uid="{B08F7374-09A5-47AF-AD54-D41B53A7696A}"/>
    <cellStyle name="SAPBEXexcCritical4 2 4 7" xfId="28805" xr:uid="{1B4C4C37-87F1-42A7-A47A-80E5AE2052D1}"/>
    <cellStyle name="SAPBEXexcCritical4 2 4 7 2" xfId="28806" xr:uid="{9075AE99-6F52-4692-BEAA-E9077C753220}"/>
    <cellStyle name="SAPBEXexcCritical4 2 4 8" xfId="28807" xr:uid="{CE7991E5-5B2D-41E8-8437-04EA6E16EFF7}"/>
    <cellStyle name="SAPBEXexcCritical4 2 4 8 2" xfId="28808" xr:uid="{A879ED7A-127C-401E-9C9F-F0A8EBF22102}"/>
    <cellStyle name="SAPBEXexcCritical4 2 4 9" xfId="28809" xr:uid="{DF73A839-8F8E-4866-9EDD-4406CEFC8A7E}"/>
    <cellStyle name="SAPBEXexcCritical4 2 5" xfId="28810" xr:uid="{0C8EF913-9639-4698-A640-D5301485430A}"/>
    <cellStyle name="SAPBEXexcCritical4 2 6" xfId="28811" xr:uid="{260878AA-E2E3-4A90-8F8F-75568B89620A}"/>
    <cellStyle name="SAPBEXexcCritical4 3" xfId="28812" xr:uid="{E0994A57-6940-4A39-AAE9-BCF47F9ABA6A}"/>
    <cellStyle name="SAPBEXexcCritical4 3 2" xfId="28813" xr:uid="{94C1677C-3750-40F9-BA9A-35EDE4F1B630}"/>
    <cellStyle name="SAPBEXexcCritical4 3 2 2" xfId="28814" xr:uid="{77CB8407-9E40-4448-8AE1-1C6CEE363ACD}"/>
    <cellStyle name="SAPBEXexcCritical4 3 2 2 10" xfId="28815" xr:uid="{38891BF7-C1BF-4C7C-961A-C3DFA74F98B5}"/>
    <cellStyle name="SAPBEXexcCritical4 3 2 2 2" xfId="28816" xr:uid="{10FEC30E-D3AF-4A29-8675-684D946FAB0C}"/>
    <cellStyle name="SAPBEXexcCritical4 3 2 2 2 10" xfId="28817" xr:uid="{D00B70FC-1892-4142-A023-7A5CA3758635}"/>
    <cellStyle name="SAPBEXexcCritical4 3 2 2 2 2" xfId="28818" xr:uid="{49092E24-F98B-41E1-ABD9-7E47BC9D0580}"/>
    <cellStyle name="SAPBEXexcCritical4 3 2 2 2 2 2" xfId="28819" xr:uid="{BEACB04F-0C01-46E0-9A06-05E4486B2135}"/>
    <cellStyle name="SAPBEXexcCritical4 3 2 2 2 2 2 2" xfId="28820" xr:uid="{E792C18D-D685-4417-ACDD-F75CDBD76938}"/>
    <cellStyle name="SAPBEXexcCritical4 3 2 2 2 2 3" xfId="28821" xr:uid="{090C3B94-8610-4E8F-BA03-BD86F3BAE5B1}"/>
    <cellStyle name="SAPBEXexcCritical4 3 2 2 2 2 3 2" xfId="28822" xr:uid="{1A073460-7673-437A-8498-36C875970543}"/>
    <cellStyle name="SAPBEXexcCritical4 3 2 2 2 2 4" xfId="28823" xr:uid="{62C25D8B-6FB3-4E92-AC5A-D47716F90A85}"/>
    <cellStyle name="SAPBEXexcCritical4 3 2 2 2 2 4 2" xfId="28824" xr:uid="{98401887-FCB7-466E-BD6A-ED4DFBF2F28F}"/>
    <cellStyle name="SAPBEXexcCritical4 3 2 2 2 2 5" xfId="28825" xr:uid="{01561709-473B-4061-BAE7-8EBD17F6CD50}"/>
    <cellStyle name="SAPBEXexcCritical4 3 2 2 2 2 5 2" xfId="28826" xr:uid="{83052FDD-0D87-4237-8B22-77C96E25643C}"/>
    <cellStyle name="SAPBEXexcCritical4 3 2 2 2 2 6" xfId="28827" xr:uid="{2C5731AE-9B48-44BC-BBB7-83E367A0068A}"/>
    <cellStyle name="SAPBEXexcCritical4 3 2 2 2 2 6 2" xfId="28828" xr:uid="{98658C6B-FDD8-41C4-B51F-8846B288662A}"/>
    <cellStyle name="SAPBEXexcCritical4 3 2 2 2 2 7" xfId="28829" xr:uid="{92F1F953-0953-4757-97A4-1B9AB09F5837}"/>
    <cellStyle name="SAPBEXexcCritical4 3 2 2 2 2 7 2" xfId="28830" xr:uid="{E035FAB9-A521-416B-A0CF-A33EAD64D477}"/>
    <cellStyle name="SAPBEXexcCritical4 3 2 2 2 2 8" xfId="28831" xr:uid="{790C74FE-EF85-4D54-8A5D-141D49C76C93}"/>
    <cellStyle name="SAPBEXexcCritical4 3 2 2 2 3" xfId="28832" xr:uid="{605CA1F2-EF6C-4602-9673-4EC7436D4E78}"/>
    <cellStyle name="SAPBEXexcCritical4 3 2 2 2 3 2" xfId="28833" xr:uid="{9CA5ED51-22B2-429C-A765-082142E44BA0}"/>
    <cellStyle name="SAPBEXexcCritical4 3 2 2 2 4" xfId="28834" xr:uid="{6903F44A-28E3-4822-AD85-F000A2A956F5}"/>
    <cellStyle name="SAPBEXexcCritical4 3 2 2 2 4 2" xfId="28835" xr:uid="{338644F7-DF8C-42FF-BDDA-A4EE925079A1}"/>
    <cellStyle name="SAPBEXexcCritical4 3 2 2 2 5" xfId="28836" xr:uid="{8AAB9134-7A69-46A3-8A92-C484EA8634D5}"/>
    <cellStyle name="SAPBEXexcCritical4 3 2 2 2 5 2" xfId="28837" xr:uid="{F45A9E08-3C2F-4AC9-919A-D28115A13538}"/>
    <cellStyle name="SAPBEXexcCritical4 3 2 2 2 6" xfId="28838" xr:uid="{9375EB52-6D4D-4D56-9054-16B72C4817C0}"/>
    <cellStyle name="SAPBEXexcCritical4 3 2 2 2 6 2" xfId="28839" xr:uid="{D599FF93-056F-43A7-96B3-EDA68B0B810E}"/>
    <cellStyle name="SAPBEXexcCritical4 3 2 2 2 7" xfId="28840" xr:uid="{441FB640-2241-4BB8-BCAA-DC083A803020}"/>
    <cellStyle name="SAPBEXexcCritical4 3 2 2 2 7 2" xfId="28841" xr:uid="{04987A43-B04E-4923-99D2-8E1B0978BF85}"/>
    <cellStyle name="SAPBEXexcCritical4 3 2 2 2 8" xfId="28842" xr:uid="{BFD81CFE-47CB-4BEC-A70B-FED65AA4560D}"/>
    <cellStyle name="SAPBEXexcCritical4 3 2 2 2 8 2" xfId="28843" xr:uid="{157944DF-C7D6-4C5C-8FE5-78E27E5A5D40}"/>
    <cellStyle name="SAPBEXexcCritical4 3 2 2 2 9" xfId="28844" xr:uid="{9D743BD9-0CEA-4669-AE85-E63EDB6E4D4F}"/>
    <cellStyle name="SAPBEXexcCritical4 3 2 2 3" xfId="28845" xr:uid="{9D861CC6-BCD6-47AF-8C38-28ED2F66D793}"/>
    <cellStyle name="SAPBEXexcCritical4 3 2 2 3 2" xfId="28846" xr:uid="{D3E7E9E9-8413-49A3-B9CC-FD22A327880F}"/>
    <cellStyle name="SAPBEXexcCritical4 3 2 2 3 2 2" xfId="28847" xr:uid="{B8E9AEF5-068F-4ED2-83BC-061D02442CD0}"/>
    <cellStyle name="SAPBEXexcCritical4 3 2 2 3 3" xfId="28848" xr:uid="{E710BB59-B71B-4043-AE61-85E451F97F0D}"/>
    <cellStyle name="SAPBEXexcCritical4 3 2 2 3 3 2" xfId="28849" xr:uid="{29FBBF60-3452-43EA-8844-460CC8CD4064}"/>
    <cellStyle name="SAPBEXexcCritical4 3 2 2 3 4" xfId="28850" xr:uid="{A1A7CA53-3DF8-4DFB-9CB8-B19F36650FB3}"/>
    <cellStyle name="SAPBEXexcCritical4 3 2 2 3 4 2" xfId="28851" xr:uid="{A7B7B502-54E7-4B25-933D-DD9EEB59EB90}"/>
    <cellStyle name="SAPBEXexcCritical4 3 2 2 3 5" xfId="28852" xr:uid="{6A56D23C-5DEA-4133-97FD-72C6E8088CB3}"/>
    <cellStyle name="SAPBEXexcCritical4 3 2 2 3 5 2" xfId="28853" xr:uid="{F26DB4EB-9C61-459C-B1FB-A558986B7049}"/>
    <cellStyle name="SAPBEXexcCritical4 3 2 2 3 6" xfId="28854" xr:uid="{2979F48E-7D50-4B8B-B11B-A55A64BFA396}"/>
    <cellStyle name="SAPBEXexcCritical4 3 2 2 3 6 2" xfId="28855" xr:uid="{64738B99-0891-4A0A-B143-630765D2B966}"/>
    <cellStyle name="SAPBEXexcCritical4 3 2 2 3 7" xfId="28856" xr:uid="{269DF127-6C1A-4FF8-896C-A5513CA2B6E7}"/>
    <cellStyle name="SAPBEXexcCritical4 3 2 2 3 7 2" xfId="28857" xr:uid="{0F726D07-3F26-4D26-9E50-4CBF9A435DCE}"/>
    <cellStyle name="SAPBEXexcCritical4 3 2 2 3 8" xfId="28858" xr:uid="{D63F6C61-2295-4009-AAC9-DB43921F890C}"/>
    <cellStyle name="SAPBEXexcCritical4 3 2 2 3 9" xfId="28859" xr:uid="{16A88CB1-7BFB-4D74-8906-DE03019AC37E}"/>
    <cellStyle name="SAPBEXexcCritical4 3 2 2 4" xfId="28860" xr:uid="{011D7B13-37F8-449C-A98B-F314A72D6328}"/>
    <cellStyle name="SAPBEXexcCritical4 3 2 2 4 2" xfId="28861" xr:uid="{23CB052A-E80A-4AC1-90ED-935280AE9EB1}"/>
    <cellStyle name="SAPBEXexcCritical4 3 2 2 5" xfId="28862" xr:uid="{396E12B4-1A64-4D33-B6D1-6CC399B697FF}"/>
    <cellStyle name="SAPBEXexcCritical4 3 2 2 5 2" xfId="28863" xr:uid="{9392DA81-2254-4845-AB84-3F71484E9777}"/>
    <cellStyle name="SAPBEXexcCritical4 3 2 2 6" xfId="28864" xr:uid="{89EEC91E-8B59-4EFB-8ADB-975B5AC344E9}"/>
    <cellStyle name="SAPBEXexcCritical4 3 2 2 6 2" xfId="28865" xr:uid="{83A6C2E0-AA2C-40BB-9AC4-5576F3036556}"/>
    <cellStyle name="SAPBEXexcCritical4 3 2 2 7" xfId="28866" xr:uid="{5C1B9926-6F99-4498-8207-9EBC30FD7DB3}"/>
    <cellStyle name="SAPBEXexcCritical4 3 2 2 7 2" xfId="28867" xr:uid="{7D01C068-C63F-4F82-95A3-6EAD9627606D}"/>
    <cellStyle name="SAPBEXexcCritical4 3 2 2 8" xfId="28868" xr:uid="{74D3E441-8D9D-4A7B-954F-03A4EA57C788}"/>
    <cellStyle name="SAPBEXexcCritical4 3 2 2 8 2" xfId="28869" xr:uid="{F69F099F-2BB5-4C71-8D1A-9D8E9D79F06F}"/>
    <cellStyle name="SAPBEXexcCritical4 3 2 2 9" xfId="28870" xr:uid="{11DE1D97-C62A-4623-9B7D-0492DE7BB87E}"/>
    <cellStyle name="SAPBEXexcCritical4 3 2 3" xfId="28871" xr:uid="{B3649E76-337E-4DFC-8E13-7A28A3D4BAF2}"/>
    <cellStyle name="SAPBEXexcCritical4 3 2 3 2" xfId="28872" xr:uid="{260F0E03-CD2E-4531-897E-7E5E23E2DA20}"/>
    <cellStyle name="SAPBEXexcCritical4 3 2 3 2 10" xfId="28873" xr:uid="{5BBCC996-7957-4D42-BCAB-305CE2837B55}"/>
    <cellStyle name="SAPBEXexcCritical4 3 2 3 2 2" xfId="28874" xr:uid="{175976DE-8DC6-4B08-8931-851EE6BD11DE}"/>
    <cellStyle name="SAPBEXexcCritical4 3 2 3 2 2 2" xfId="28875" xr:uid="{AFDB2073-5BFC-4CD1-83D7-89305F8E9E2F}"/>
    <cellStyle name="SAPBEXexcCritical4 3 2 3 2 2 2 2" xfId="28876" xr:uid="{C6212A72-ECFC-4047-8182-C9843F72F54F}"/>
    <cellStyle name="SAPBEXexcCritical4 3 2 3 2 2 3" xfId="28877" xr:uid="{A726B265-C108-4AAF-A724-92BD681A2986}"/>
    <cellStyle name="SAPBEXexcCritical4 3 2 3 2 2 3 2" xfId="28878" xr:uid="{A360E8C8-F7D2-4015-B3B5-A08458E9BB90}"/>
    <cellStyle name="SAPBEXexcCritical4 3 2 3 2 2 4" xfId="28879" xr:uid="{3176958D-BE48-4195-B98B-84474AD04B71}"/>
    <cellStyle name="SAPBEXexcCritical4 3 2 3 2 2 4 2" xfId="28880" xr:uid="{C0C08A61-1C0C-444E-A9D3-8BF059B11D38}"/>
    <cellStyle name="SAPBEXexcCritical4 3 2 3 2 2 5" xfId="28881" xr:uid="{419189E1-7855-43BB-84BD-94AE83141952}"/>
    <cellStyle name="SAPBEXexcCritical4 3 2 3 2 2 5 2" xfId="28882" xr:uid="{3D646F95-6491-4C38-BE56-25FBD099481E}"/>
    <cellStyle name="SAPBEXexcCritical4 3 2 3 2 2 6" xfId="28883" xr:uid="{0F57833A-8B29-4CAC-AF50-6A6407D67377}"/>
    <cellStyle name="SAPBEXexcCritical4 3 2 3 2 2 6 2" xfId="28884" xr:uid="{A462CBAD-D1D8-437F-A53D-C577F79413DF}"/>
    <cellStyle name="SAPBEXexcCritical4 3 2 3 2 2 7" xfId="28885" xr:uid="{DFB186A9-63DB-4FD2-8DB4-45B40E123B7F}"/>
    <cellStyle name="SAPBEXexcCritical4 3 2 3 2 3" xfId="28886" xr:uid="{708DFBC0-9989-45FE-ACA8-D2CA53F4C3BD}"/>
    <cellStyle name="SAPBEXexcCritical4 3 2 3 2 3 2" xfId="28887" xr:uid="{461CA170-CC06-4A2B-BE1F-7696ABDB2536}"/>
    <cellStyle name="SAPBEXexcCritical4 3 2 3 2 3 2 2" xfId="28888" xr:uid="{ACD6F279-AC7A-410F-93D6-4C9E061B2295}"/>
    <cellStyle name="SAPBEXexcCritical4 3 2 3 2 3 3" xfId="28889" xr:uid="{47DADBD0-A06F-4AAB-AF20-109152064606}"/>
    <cellStyle name="SAPBEXexcCritical4 3 2 3 2 3 3 2" xfId="28890" xr:uid="{5F32BB89-63BF-4650-8904-E052937BD55F}"/>
    <cellStyle name="SAPBEXexcCritical4 3 2 3 2 3 4" xfId="28891" xr:uid="{DF42655F-D3C2-4F77-B32D-71BD7D47CF02}"/>
    <cellStyle name="SAPBEXexcCritical4 3 2 3 2 3 4 2" xfId="28892" xr:uid="{41BFF5F8-54E7-4702-BD0C-6BE08E2EBE18}"/>
    <cellStyle name="SAPBEXexcCritical4 3 2 3 2 3 5" xfId="28893" xr:uid="{0C25BFB8-50A0-435B-983F-FBA83468080E}"/>
    <cellStyle name="SAPBEXexcCritical4 3 2 3 2 3 5 2" xfId="28894" xr:uid="{01AA1BAA-2F2F-4FF7-8B81-48442FAA4B30}"/>
    <cellStyle name="SAPBEXexcCritical4 3 2 3 2 3 6" xfId="28895" xr:uid="{00984EAA-AAAF-4EBD-BAFE-4BD26E8831E2}"/>
    <cellStyle name="SAPBEXexcCritical4 3 2 3 2 3 6 2" xfId="28896" xr:uid="{5271BC7B-75CA-4227-8D60-FF59EE329B01}"/>
    <cellStyle name="SAPBEXexcCritical4 3 2 3 2 3 7" xfId="28897" xr:uid="{FA8BBD2F-FAFB-4916-98EC-36883DAFD38B}"/>
    <cellStyle name="SAPBEXexcCritical4 3 2 3 2 4" xfId="28898" xr:uid="{71593011-A305-4814-AACC-0E2826698F67}"/>
    <cellStyle name="SAPBEXexcCritical4 3 2 3 2 4 2" xfId="28899" xr:uid="{B2E1C191-C884-4C8A-9268-BC057767A1D3}"/>
    <cellStyle name="SAPBEXexcCritical4 3 2 3 2 5" xfId="28900" xr:uid="{C1BC23E1-3A6E-460B-988F-E096B03DC5D9}"/>
    <cellStyle name="SAPBEXexcCritical4 3 2 3 2 5 2" xfId="28901" xr:uid="{DA7B9902-EBDE-44FF-85B9-A1C9731B1D8F}"/>
    <cellStyle name="SAPBEXexcCritical4 3 2 3 2 6" xfId="28902" xr:uid="{7E9A9F5D-C0B3-4CF8-AD12-BAF32CEC8E99}"/>
    <cellStyle name="SAPBEXexcCritical4 3 2 3 2 6 2" xfId="28903" xr:uid="{34100C7B-1F12-4107-B63C-5B89E55429EB}"/>
    <cellStyle name="SAPBEXexcCritical4 3 2 3 2 7" xfId="28904" xr:uid="{B79E06F2-114C-4194-ABD8-AA402AE399D1}"/>
    <cellStyle name="SAPBEXexcCritical4 3 2 3 2 7 2" xfId="28905" xr:uid="{62CFB268-0255-43D2-853D-2A1E980876AD}"/>
    <cellStyle name="SAPBEXexcCritical4 3 2 3 2 8" xfId="28906" xr:uid="{2E443999-1957-4595-B76C-5FC2BCBFD497}"/>
    <cellStyle name="SAPBEXexcCritical4 3 2 3 2 8 2" xfId="28907" xr:uid="{5640E0AC-9321-4E6B-BB0F-7C7BC89403BF}"/>
    <cellStyle name="SAPBEXexcCritical4 3 2 3 2 9" xfId="28908" xr:uid="{FAF1E904-B4F2-4729-9FA6-46B7661F7F8B}"/>
    <cellStyle name="SAPBEXexcCritical4 3 2 3 2 9 2" xfId="28909" xr:uid="{E7D3083C-C997-4112-9040-F2D1D817F372}"/>
    <cellStyle name="SAPBEXexcCritical4 3 2 3 3" xfId="28910" xr:uid="{7FED1146-CFEE-4FC4-9D7A-A5A332079E17}"/>
    <cellStyle name="SAPBEXexcCritical4 3 2 3 3 2" xfId="28911" xr:uid="{582C6232-1055-4690-8354-6DDE686C665A}"/>
    <cellStyle name="SAPBEXexcCritical4 3 2 3 4" xfId="28912" xr:uid="{D0310C4E-C794-46DA-AC6D-36122FDD202A}"/>
    <cellStyle name="SAPBEXexcCritical4 3 2 3 4 2" xfId="28913" xr:uid="{D7899F0B-D66E-40D9-BB00-DD09210786B5}"/>
    <cellStyle name="SAPBEXexcCritical4 3 2 3 5" xfId="28914" xr:uid="{C0D80975-6B6C-4DAF-87C1-FA11D8CDF5B9}"/>
    <cellStyle name="SAPBEXexcCritical4 3 2 4" xfId="28915" xr:uid="{82241C65-96FA-4344-A02D-EEDBDA20258C}"/>
    <cellStyle name="SAPBEXexcCritical4 3 2 4 10" xfId="28916" xr:uid="{AFA4BDF3-0977-4183-B384-628712DC6788}"/>
    <cellStyle name="SAPBEXexcCritical4 3 2 4 2" xfId="28917" xr:uid="{CF537069-A0E0-4A23-8124-8A6A198E8128}"/>
    <cellStyle name="SAPBEXexcCritical4 3 2 4 2 2" xfId="28918" xr:uid="{8928E6DE-6AC5-4660-AA2B-BFD55A97D893}"/>
    <cellStyle name="SAPBEXexcCritical4 3 2 4 2 2 2" xfId="28919" xr:uid="{363AE225-E6FE-4833-A8C3-DAC936C488A0}"/>
    <cellStyle name="SAPBEXexcCritical4 3 2 4 2 3" xfId="28920" xr:uid="{C6EDEB0A-4DC6-40A0-A5E6-3247E85D416A}"/>
    <cellStyle name="SAPBEXexcCritical4 3 2 4 2 3 2" xfId="28921" xr:uid="{D1CA8A38-3B99-4930-BA4A-22D5D079C1E3}"/>
    <cellStyle name="SAPBEXexcCritical4 3 2 4 2 4" xfId="28922" xr:uid="{452A5D14-728E-4300-8636-83CF103F04E6}"/>
    <cellStyle name="SAPBEXexcCritical4 3 2 4 2 4 2" xfId="28923" xr:uid="{9A072A98-E32C-4B3D-9106-698B419641CB}"/>
    <cellStyle name="SAPBEXexcCritical4 3 2 4 2 5" xfId="28924" xr:uid="{76EB67DE-60E1-439F-860B-80CFDF74BC89}"/>
    <cellStyle name="SAPBEXexcCritical4 3 2 4 2 5 2" xfId="28925" xr:uid="{99E35950-207A-42D2-94F3-D2778B6D967A}"/>
    <cellStyle name="SAPBEXexcCritical4 3 2 4 2 6" xfId="28926" xr:uid="{E78ADBA6-9550-4532-B685-336BB03B75A7}"/>
    <cellStyle name="SAPBEXexcCritical4 3 2 4 2 6 2" xfId="28927" xr:uid="{07933ED9-D663-4544-A4B7-A93A410B834E}"/>
    <cellStyle name="SAPBEXexcCritical4 3 2 4 2 7" xfId="28928" xr:uid="{BCCFA8E2-24CA-41E4-905D-A03FBD41F425}"/>
    <cellStyle name="SAPBEXexcCritical4 3 2 4 3" xfId="28929" xr:uid="{431560E8-3174-4EA8-9A2A-206775DAB6F8}"/>
    <cellStyle name="SAPBEXexcCritical4 3 2 4 3 2" xfId="28930" xr:uid="{ECD531A4-FA0B-49E4-834F-BB7F640E1AB6}"/>
    <cellStyle name="SAPBEXexcCritical4 3 2 4 3 2 2" xfId="28931" xr:uid="{80F1EC03-5E5B-4B3A-8FAE-28B1A51CF98C}"/>
    <cellStyle name="SAPBEXexcCritical4 3 2 4 3 3" xfId="28932" xr:uid="{B4CFC532-641A-4DE2-8F02-2EBE7A632061}"/>
    <cellStyle name="SAPBEXexcCritical4 3 2 4 3 3 2" xfId="28933" xr:uid="{D6A4D6ED-89B4-4EC8-8C72-3CEAC34C0748}"/>
    <cellStyle name="SAPBEXexcCritical4 3 2 4 3 4" xfId="28934" xr:uid="{06F09C56-F53D-4744-91CC-29B03C913E6B}"/>
    <cellStyle name="SAPBEXexcCritical4 3 2 4 3 4 2" xfId="28935" xr:uid="{CF5B375B-D97A-4F6E-8855-6DD98D3A6E2A}"/>
    <cellStyle name="SAPBEXexcCritical4 3 2 4 3 5" xfId="28936" xr:uid="{6C220D54-E8DF-4115-9418-CEAD9928B2FD}"/>
    <cellStyle name="SAPBEXexcCritical4 3 2 4 3 5 2" xfId="28937" xr:uid="{69C6525C-37B5-4411-B654-FD2C4772D4B9}"/>
    <cellStyle name="SAPBEXexcCritical4 3 2 4 3 6" xfId="28938" xr:uid="{027DC9E2-E1D1-42A8-8FA9-CD549E82C90B}"/>
    <cellStyle name="SAPBEXexcCritical4 3 2 4 3 6 2" xfId="28939" xr:uid="{7AA459F2-8FC9-4C27-B63C-43AEA755A3B5}"/>
    <cellStyle name="SAPBEXexcCritical4 3 2 4 3 7" xfId="28940" xr:uid="{8D4B6275-33A4-494C-865D-155F2054D8A6}"/>
    <cellStyle name="SAPBEXexcCritical4 3 2 4 4" xfId="28941" xr:uid="{BF8A79FB-697E-471B-BDEC-B73D27628AF5}"/>
    <cellStyle name="SAPBEXexcCritical4 3 2 4 4 2" xfId="28942" xr:uid="{3B08386C-87D5-43BA-B2EF-2610BB49545E}"/>
    <cellStyle name="SAPBEXexcCritical4 3 2 4 5" xfId="28943" xr:uid="{4E116A7D-18EC-41F0-AF65-778B135392E4}"/>
    <cellStyle name="SAPBEXexcCritical4 3 2 4 5 2" xfId="28944" xr:uid="{FD379919-A1B0-4D23-9DF7-D8857EBE1B61}"/>
    <cellStyle name="SAPBEXexcCritical4 3 2 4 6" xfId="28945" xr:uid="{1F182FFA-A556-41B3-9F2C-761E158C601F}"/>
    <cellStyle name="SAPBEXexcCritical4 3 2 4 6 2" xfId="28946" xr:uid="{CE900E45-DE3A-4DC5-BA6E-DC7DEE3B5985}"/>
    <cellStyle name="SAPBEXexcCritical4 3 2 4 7" xfId="28947" xr:uid="{DE17387A-0D33-45BE-B5AD-386CA5F0FCCB}"/>
    <cellStyle name="SAPBEXexcCritical4 3 2 4 7 2" xfId="28948" xr:uid="{EFFDA202-35CF-4431-8B05-48E9FBA28325}"/>
    <cellStyle name="SAPBEXexcCritical4 3 2 4 8" xfId="28949" xr:uid="{2E1D3459-9864-400C-B35F-CFF19159E117}"/>
    <cellStyle name="SAPBEXexcCritical4 3 2 4 8 2" xfId="28950" xr:uid="{4FBFA5A4-E0A2-4720-83AD-4E86CC87332C}"/>
    <cellStyle name="SAPBEXexcCritical4 3 2 4 9" xfId="28951" xr:uid="{55A6705B-2AC8-409F-929B-90400A0F9538}"/>
    <cellStyle name="SAPBEXexcCritical4 3 2 4 9 2" xfId="28952" xr:uid="{0375C664-6B01-4435-A320-B37D29BD24E5}"/>
    <cellStyle name="SAPBEXexcCritical4 3 2 5" xfId="28953" xr:uid="{CD76CED9-BBF0-4737-AD66-86E60AA1816A}"/>
    <cellStyle name="SAPBEXexcCritical4 3 2 5 2" xfId="28954" xr:uid="{E002C378-B3E4-4AE0-AC01-0EFDE5F80DC3}"/>
    <cellStyle name="SAPBEXexcCritical4 3 2 6" xfId="28955" xr:uid="{8AC80A89-507C-495E-827C-9553F2A34811}"/>
    <cellStyle name="SAPBEXexcCritical4 3 2 6 2" xfId="28956" xr:uid="{59889B1C-59FC-4812-B7DD-F7CEDB4EC29D}"/>
    <cellStyle name="SAPBEXexcCritical4 3 2 7" xfId="28957" xr:uid="{29043440-0CA0-4CE2-9A9A-5F45F35C3E3B}"/>
    <cellStyle name="SAPBEXexcCritical4 3 2 8" xfId="28958" xr:uid="{4F5D1A5F-019B-4708-A134-8F8F5AFE0E8B}"/>
    <cellStyle name="SAPBEXexcCritical4 3 3" xfId="28959" xr:uid="{D10ECF0D-FA7B-40E1-AC9B-E40903974D8B}"/>
    <cellStyle name="SAPBEXexcCritical4 3 3 2" xfId="28960" xr:uid="{EEC6B244-FCB0-4A78-8D9A-E89C16F082C4}"/>
    <cellStyle name="SAPBEXexcCritical4 3 3 2 10" xfId="28961" xr:uid="{AE138EB9-96C7-41A3-94CF-83C0C2B83834}"/>
    <cellStyle name="SAPBEXexcCritical4 3 3 2 2" xfId="28962" xr:uid="{70774A50-FC58-45D2-BF68-50036E83D24A}"/>
    <cellStyle name="SAPBEXexcCritical4 3 3 2 2 10" xfId="28963" xr:uid="{D213E16B-823C-498B-BED3-D03AE51A5EDF}"/>
    <cellStyle name="SAPBEXexcCritical4 3 3 2 2 2" xfId="28964" xr:uid="{503E248F-69F7-4FB8-B880-A8115665FD4A}"/>
    <cellStyle name="SAPBEXexcCritical4 3 3 2 2 2 2" xfId="28965" xr:uid="{B8837679-B1C7-42F8-9D65-E4C5600843D6}"/>
    <cellStyle name="SAPBEXexcCritical4 3 3 2 2 2 2 2" xfId="28966" xr:uid="{A11B4012-B629-4D4D-B47C-0AF211C89A5A}"/>
    <cellStyle name="SAPBEXexcCritical4 3 3 2 2 2 3" xfId="28967" xr:uid="{BB987514-91A4-48F1-835A-1A6E36B74040}"/>
    <cellStyle name="SAPBEXexcCritical4 3 3 2 2 2 3 2" xfId="28968" xr:uid="{ED533143-684F-40DA-8366-FF99578C47BA}"/>
    <cellStyle name="SAPBEXexcCritical4 3 3 2 2 2 4" xfId="28969" xr:uid="{E05EF891-D4E8-4566-AF8C-58B574CA5498}"/>
    <cellStyle name="SAPBEXexcCritical4 3 3 2 2 2 4 2" xfId="28970" xr:uid="{122B0B2E-0824-47BD-ACB0-2650DE96083B}"/>
    <cellStyle name="SAPBEXexcCritical4 3 3 2 2 2 5" xfId="28971" xr:uid="{F5AD9C13-003B-46A5-A024-59D2C022DF5D}"/>
    <cellStyle name="SAPBEXexcCritical4 3 3 2 2 2 5 2" xfId="28972" xr:uid="{A86197C4-8D86-4D6A-ABAF-E43300CF6581}"/>
    <cellStyle name="SAPBEXexcCritical4 3 3 2 2 2 6" xfId="28973" xr:uid="{58F24A61-72C5-4352-907E-3E4AE3DC69BF}"/>
    <cellStyle name="SAPBEXexcCritical4 3 3 2 2 2 6 2" xfId="28974" xr:uid="{5502BD86-8C80-486C-A90D-4D509B5F07B1}"/>
    <cellStyle name="SAPBEXexcCritical4 3 3 2 2 2 7" xfId="28975" xr:uid="{60B03705-D116-4488-81AD-68FA1275F3B1}"/>
    <cellStyle name="SAPBEXexcCritical4 3 3 2 2 2 7 2" xfId="28976" xr:uid="{5B198202-18F4-4559-BE23-99B0C3865C43}"/>
    <cellStyle name="SAPBEXexcCritical4 3 3 2 2 2 8" xfId="28977" xr:uid="{1D52EA05-4884-4C20-BD49-A3DF937A912E}"/>
    <cellStyle name="SAPBEXexcCritical4 3 3 2 2 3" xfId="28978" xr:uid="{285634F9-DAAC-4F08-B0A6-4B5519249358}"/>
    <cellStyle name="SAPBEXexcCritical4 3 3 2 2 3 2" xfId="28979" xr:uid="{E0CF370B-4084-4ED9-BEB1-B7FC19C19801}"/>
    <cellStyle name="SAPBEXexcCritical4 3 3 2 2 4" xfId="28980" xr:uid="{A45021FE-4C25-4CA1-AFEB-EC5A3EEA5B67}"/>
    <cellStyle name="SAPBEXexcCritical4 3 3 2 2 4 2" xfId="28981" xr:uid="{4F1D8AA4-30F2-48E8-B722-508CD0366FF1}"/>
    <cellStyle name="SAPBEXexcCritical4 3 3 2 2 5" xfId="28982" xr:uid="{8BD1C55D-E535-479C-9066-6B087E73C209}"/>
    <cellStyle name="SAPBEXexcCritical4 3 3 2 2 5 2" xfId="28983" xr:uid="{133AA89E-D424-48A4-9DAE-81D3CC12DF5B}"/>
    <cellStyle name="SAPBEXexcCritical4 3 3 2 2 6" xfId="28984" xr:uid="{EAE4B8B9-06E1-46C3-A148-F4C615C8DFF0}"/>
    <cellStyle name="SAPBEXexcCritical4 3 3 2 2 6 2" xfId="28985" xr:uid="{58AFF49A-E463-429A-B2CF-5653EA6E9026}"/>
    <cellStyle name="SAPBEXexcCritical4 3 3 2 2 7" xfId="28986" xr:uid="{BDC2EF4F-370E-456D-ADD4-D65373B8D641}"/>
    <cellStyle name="SAPBEXexcCritical4 3 3 2 2 7 2" xfId="28987" xr:uid="{C2B240FA-3F5A-4B81-9AC8-630387602D96}"/>
    <cellStyle name="SAPBEXexcCritical4 3 3 2 2 8" xfId="28988" xr:uid="{17E113DA-7F34-43D8-BE38-32D4DEF3BA8C}"/>
    <cellStyle name="SAPBEXexcCritical4 3 3 2 2 8 2" xfId="28989" xr:uid="{CF120A94-9ACD-456B-90ED-67E4A41EA245}"/>
    <cellStyle name="SAPBEXexcCritical4 3 3 2 2 9" xfId="28990" xr:uid="{CC69459F-49F4-49A2-BB91-292A5BF4270D}"/>
    <cellStyle name="SAPBEXexcCritical4 3 3 2 3" xfId="28991" xr:uid="{7326B19A-5D6A-44EF-9B32-CDCA4919E0AF}"/>
    <cellStyle name="SAPBEXexcCritical4 3 3 2 3 2" xfId="28992" xr:uid="{24B0E555-DAC6-440E-8A71-54646FA55290}"/>
    <cellStyle name="SAPBEXexcCritical4 3 3 2 3 2 2" xfId="28993" xr:uid="{6FE12B7D-C88D-4B45-B9CA-D7430F04788A}"/>
    <cellStyle name="SAPBEXexcCritical4 3 3 2 3 3" xfId="28994" xr:uid="{241B133E-DE27-4EC7-B73A-782F6FCC1F4A}"/>
    <cellStyle name="SAPBEXexcCritical4 3 3 2 3 3 2" xfId="28995" xr:uid="{C417E992-6BEB-4D87-B7C2-9E5355908CC3}"/>
    <cellStyle name="SAPBEXexcCritical4 3 3 2 3 4" xfId="28996" xr:uid="{95E7FEE4-EB3A-458A-B3FE-BD1F8E55C84D}"/>
    <cellStyle name="SAPBEXexcCritical4 3 3 2 3 4 2" xfId="28997" xr:uid="{DB0F97F2-0ECC-4F3A-8650-2A75A2377687}"/>
    <cellStyle name="SAPBEXexcCritical4 3 3 2 3 5" xfId="28998" xr:uid="{F5CA77CC-281D-4279-AD5A-6A10B4215BC1}"/>
    <cellStyle name="SAPBEXexcCritical4 3 3 2 3 5 2" xfId="28999" xr:uid="{0051ADC9-72B1-44E8-A27C-AF487FE43369}"/>
    <cellStyle name="SAPBEXexcCritical4 3 3 2 3 6" xfId="29000" xr:uid="{54B9EB34-3022-463F-ABA3-DE2FB7F00DAF}"/>
    <cellStyle name="SAPBEXexcCritical4 3 3 2 3 6 2" xfId="29001" xr:uid="{0E43118D-6B88-4AFE-A6A7-F75948315F27}"/>
    <cellStyle name="SAPBEXexcCritical4 3 3 2 3 7" xfId="29002" xr:uid="{B352936F-39CE-47D3-A934-8084107D321D}"/>
    <cellStyle name="SAPBEXexcCritical4 3 3 2 3 7 2" xfId="29003" xr:uid="{48625123-DD41-4C44-B551-A1941F87EB88}"/>
    <cellStyle name="SAPBEXexcCritical4 3 3 2 3 8" xfId="29004" xr:uid="{D697BF29-2667-40D3-8591-A22077EEA62F}"/>
    <cellStyle name="SAPBEXexcCritical4 3 3 2 3 9" xfId="29005" xr:uid="{BC4B8317-1E3E-4DF8-85C2-5726E249E2C4}"/>
    <cellStyle name="SAPBEXexcCritical4 3 3 2 4" xfId="29006" xr:uid="{165C5499-7253-416B-9D82-5C477400A2A6}"/>
    <cellStyle name="SAPBEXexcCritical4 3 3 2 4 2" xfId="29007" xr:uid="{81A33E60-DCC1-4949-8B20-4A6BF58F95C4}"/>
    <cellStyle name="SAPBEXexcCritical4 3 3 2 5" xfId="29008" xr:uid="{05852508-869E-4DA9-BE2D-1C2785D76DE1}"/>
    <cellStyle name="SAPBEXexcCritical4 3 3 2 5 2" xfId="29009" xr:uid="{9E19C17D-C2CE-49F8-818D-3C669C4B143D}"/>
    <cellStyle name="SAPBEXexcCritical4 3 3 2 6" xfId="29010" xr:uid="{A1AC355B-B2AA-4B75-A770-3380CA813FF4}"/>
    <cellStyle name="SAPBEXexcCritical4 3 3 2 6 2" xfId="29011" xr:uid="{8A031449-DB30-4901-856B-C1AD4075D61C}"/>
    <cellStyle name="SAPBEXexcCritical4 3 3 2 7" xfId="29012" xr:uid="{D822FF9D-99B9-4520-BE1E-A3EB6AFEB8E5}"/>
    <cellStyle name="SAPBEXexcCritical4 3 3 2 7 2" xfId="29013" xr:uid="{E4AFE1E8-FFDF-4751-B1D7-D3827CB4E49D}"/>
    <cellStyle name="SAPBEXexcCritical4 3 3 2 8" xfId="29014" xr:uid="{E9ED5163-6461-4F01-9577-CAD7FD4377EB}"/>
    <cellStyle name="SAPBEXexcCritical4 3 3 2 8 2" xfId="29015" xr:uid="{FF72D445-F1F0-40F6-8304-6B9EBEFE1EB2}"/>
    <cellStyle name="SAPBEXexcCritical4 3 3 2 9" xfId="29016" xr:uid="{FF1DF3C3-8425-43B0-9042-8FF526E6C4F0}"/>
    <cellStyle name="SAPBEXexcCritical4 3 3 3" xfId="29017" xr:uid="{44044BA3-FF76-4584-849A-E43ACFD024DC}"/>
    <cellStyle name="SAPBEXexcCritical4 3 3 3 2" xfId="29018" xr:uid="{0D6E0BC2-A9AA-428F-9F9F-9DABC7C1230A}"/>
    <cellStyle name="SAPBEXexcCritical4 3 3 3 2 10" xfId="29019" xr:uid="{9B7FD9C1-C814-4AD4-8857-897DC00716A6}"/>
    <cellStyle name="SAPBEXexcCritical4 3 3 3 2 2" xfId="29020" xr:uid="{85856F12-A95F-415F-A0A9-83EDABB518A4}"/>
    <cellStyle name="SAPBEXexcCritical4 3 3 3 2 2 2" xfId="29021" xr:uid="{81B09E8C-9342-4086-8376-448D5E62E450}"/>
    <cellStyle name="SAPBEXexcCritical4 3 3 3 2 2 2 2" xfId="29022" xr:uid="{1773DF01-F34C-4D8D-9796-8AB65B49FF90}"/>
    <cellStyle name="SAPBEXexcCritical4 3 3 3 2 2 3" xfId="29023" xr:uid="{FDE125B9-9A04-4BBA-B4B5-2AF85D9920D4}"/>
    <cellStyle name="SAPBEXexcCritical4 3 3 3 2 2 3 2" xfId="29024" xr:uid="{D2FA9CDC-DCB8-4849-B66F-4491E593AFC4}"/>
    <cellStyle name="SAPBEXexcCritical4 3 3 3 2 2 4" xfId="29025" xr:uid="{2FD1DABB-EF52-454E-B533-655E17956FFC}"/>
    <cellStyle name="SAPBEXexcCritical4 3 3 3 2 2 4 2" xfId="29026" xr:uid="{9E9B425D-33C3-4466-AF79-188FE73B8F7F}"/>
    <cellStyle name="SAPBEXexcCritical4 3 3 3 2 2 5" xfId="29027" xr:uid="{EAC08FA9-4168-45BF-9D80-97A79434CEED}"/>
    <cellStyle name="SAPBEXexcCritical4 3 3 3 2 2 5 2" xfId="29028" xr:uid="{6EF17DE7-A1A1-400E-892C-FE32E6DCDC1D}"/>
    <cellStyle name="SAPBEXexcCritical4 3 3 3 2 2 6" xfId="29029" xr:uid="{5EA19EA6-CA2C-40BC-9814-73386DC9C87E}"/>
    <cellStyle name="SAPBEXexcCritical4 3 3 3 2 2 6 2" xfId="29030" xr:uid="{A951DB46-CA2E-4A6C-BD44-F864445633B9}"/>
    <cellStyle name="SAPBEXexcCritical4 3 3 3 2 2 7" xfId="29031" xr:uid="{9BADF38D-01CE-4A09-BBC1-F7B9DB180A9F}"/>
    <cellStyle name="SAPBEXexcCritical4 3 3 3 2 3" xfId="29032" xr:uid="{D556F352-862E-4575-B16E-DB115F216E19}"/>
    <cellStyle name="SAPBEXexcCritical4 3 3 3 2 3 2" xfId="29033" xr:uid="{71891362-EEDB-4A28-B0E7-AAEEE41A8547}"/>
    <cellStyle name="SAPBEXexcCritical4 3 3 3 2 3 2 2" xfId="29034" xr:uid="{DAA497F2-4BE0-450A-B741-52E9E17C6990}"/>
    <cellStyle name="SAPBEXexcCritical4 3 3 3 2 3 3" xfId="29035" xr:uid="{0D43A1C8-590E-43A2-833B-A0B3994EE411}"/>
    <cellStyle name="SAPBEXexcCritical4 3 3 3 2 3 3 2" xfId="29036" xr:uid="{675CA11F-EEAF-4706-A506-E8360CC22F04}"/>
    <cellStyle name="SAPBEXexcCritical4 3 3 3 2 3 4" xfId="29037" xr:uid="{9429F8BF-805A-4632-A265-AECD929CF3D7}"/>
    <cellStyle name="SAPBEXexcCritical4 3 3 3 2 3 4 2" xfId="29038" xr:uid="{174F2F20-9078-490C-B0D0-BABA0B3A5893}"/>
    <cellStyle name="SAPBEXexcCritical4 3 3 3 2 3 5" xfId="29039" xr:uid="{00C68A82-55CD-47B0-B790-7F9AD19E535F}"/>
    <cellStyle name="SAPBEXexcCritical4 3 3 3 2 3 5 2" xfId="29040" xr:uid="{365F6681-9998-4962-B375-51A33C584067}"/>
    <cellStyle name="SAPBEXexcCritical4 3 3 3 2 3 6" xfId="29041" xr:uid="{ECE9C0A1-9E39-4422-AAB4-6250F5BF3844}"/>
    <cellStyle name="SAPBEXexcCritical4 3 3 3 2 3 6 2" xfId="29042" xr:uid="{F3739B80-7E7C-4466-8312-32426C59E4FD}"/>
    <cellStyle name="SAPBEXexcCritical4 3 3 3 2 3 7" xfId="29043" xr:uid="{9F2D9C9B-2E80-4CFF-8146-792F7BB6E2AC}"/>
    <cellStyle name="SAPBEXexcCritical4 3 3 3 2 4" xfId="29044" xr:uid="{951EBA90-7534-42B7-8E9C-7F2FE7695C89}"/>
    <cellStyle name="SAPBEXexcCritical4 3 3 3 2 4 2" xfId="29045" xr:uid="{EB616ECF-8C5E-4F54-9251-E1CE22E4FBF3}"/>
    <cellStyle name="SAPBEXexcCritical4 3 3 3 2 5" xfId="29046" xr:uid="{CCF5158E-488B-45F4-A1B6-9A3926E66815}"/>
    <cellStyle name="SAPBEXexcCritical4 3 3 3 2 5 2" xfId="29047" xr:uid="{4E89AF0B-6DEA-46EF-A9AB-3C7FD48CA3E5}"/>
    <cellStyle name="SAPBEXexcCritical4 3 3 3 2 6" xfId="29048" xr:uid="{034DC82E-95EA-4725-BF51-30A6817E39CD}"/>
    <cellStyle name="SAPBEXexcCritical4 3 3 3 2 6 2" xfId="29049" xr:uid="{835025B4-AE3F-46B7-B2CF-487011EB1038}"/>
    <cellStyle name="SAPBEXexcCritical4 3 3 3 2 7" xfId="29050" xr:uid="{ABAD2EB8-9237-4CF3-9C75-0CE6156A4922}"/>
    <cellStyle name="SAPBEXexcCritical4 3 3 3 2 7 2" xfId="29051" xr:uid="{043451F8-EB36-4CBB-87EE-7584E0A8012E}"/>
    <cellStyle name="SAPBEXexcCritical4 3 3 3 2 8" xfId="29052" xr:uid="{13962C0F-4992-455E-81ED-A6F71EB0CFC2}"/>
    <cellStyle name="SAPBEXexcCritical4 3 3 3 2 8 2" xfId="29053" xr:uid="{88A86DED-497F-4917-88EF-DF1A90484C11}"/>
    <cellStyle name="SAPBEXexcCritical4 3 3 3 2 9" xfId="29054" xr:uid="{68F8892B-4643-48BC-BDB7-19DDD6624228}"/>
    <cellStyle name="SAPBEXexcCritical4 3 3 3 2 9 2" xfId="29055" xr:uid="{E7F013EC-BC2C-4E51-847B-E4ACA5A80894}"/>
    <cellStyle name="SAPBEXexcCritical4 3 3 3 3" xfId="29056" xr:uid="{CDAF46BF-45C3-4339-95FF-91050CDAA280}"/>
    <cellStyle name="SAPBEXexcCritical4 3 3 3 3 2" xfId="29057" xr:uid="{7CC300D0-92CE-425A-82C3-0D32FB315575}"/>
    <cellStyle name="SAPBEXexcCritical4 3 3 3 4" xfId="29058" xr:uid="{DFA9BE7E-EC9C-494A-A4ED-3826C6F3AC56}"/>
    <cellStyle name="SAPBEXexcCritical4 3 3 3 4 2" xfId="29059" xr:uid="{6B869F88-862E-4996-9D15-DB444B1093F8}"/>
    <cellStyle name="SAPBEXexcCritical4 3 3 3 5" xfId="29060" xr:uid="{98F3E6B0-AFBA-49C8-AAC2-51728A0AE2A8}"/>
    <cellStyle name="SAPBEXexcCritical4 3 3 4" xfId="29061" xr:uid="{C475F796-F5DD-4409-B655-8637F9250E0E}"/>
    <cellStyle name="SAPBEXexcCritical4 3 3 4 10" xfId="29062" xr:uid="{15236EA7-FE60-4BF4-9D61-07E3F6BB7CBE}"/>
    <cellStyle name="SAPBEXexcCritical4 3 3 4 2" xfId="29063" xr:uid="{856430F7-40F3-4E3F-ADBD-6141AEFE9642}"/>
    <cellStyle name="SAPBEXexcCritical4 3 3 4 2 2" xfId="29064" xr:uid="{8AB9593B-0C2D-456E-9882-43EFF5662723}"/>
    <cellStyle name="SAPBEXexcCritical4 3 3 4 2 2 2" xfId="29065" xr:uid="{6516E0D4-A52B-4F4C-80B9-24B21FE4B6BF}"/>
    <cellStyle name="SAPBEXexcCritical4 3 3 4 2 3" xfId="29066" xr:uid="{E7B4BC2E-FE97-4CA6-841B-839BC5258EF3}"/>
    <cellStyle name="SAPBEXexcCritical4 3 3 4 2 3 2" xfId="29067" xr:uid="{B9F07C19-2D1E-4B09-823F-54C1632D76B1}"/>
    <cellStyle name="SAPBEXexcCritical4 3 3 4 2 4" xfId="29068" xr:uid="{C737867A-A493-492E-95E1-7EAA033DE054}"/>
    <cellStyle name="SAPBEXexcCritical4 3 3 4 2 4 2" xfId="29069" xr:uid="{F7449294-8682-4A97-AC07-2B6E5AC969AD}"/>
    <cellStyle name="SAPBEXexcCritical4 3 3 4 2 5" xfId="29070" xr:uid="{B30F5BDC-A4C3-4BFE-BE57-B2B56920EED5}"/>
    <cellStyle name="SAPBEXexcCritical4 3 3 4 2 5 2" xfId="29071" xr:uid="{692A7947-6962-4533-B781-B4FDC1ABF5C6}"/>
    <cellStyle name="SAPBEXexcCritical4 3 3 4 2 6" xfId="29072" xr:uid="{50115527-AEE7-4EF7-8D13-DDE12A58E32C}"/>
    <cellStyle name="SAPBEXexcCritical4 3 3 4 2 6 2" xfId="29073" xr:uid="{713DA69A-8268-4BAE-AF19-D50E047EA128}"/>
    <cellStyle name="SAPBEXexcCritical4 3 3 4 2 7" xfId="29074" xr:uid="{A0BCBCE9-6229-40BD-8352-220F7DC5DD3A}"/>
    <cellStyle name="SAPBEXexcCritical4 3 3 4 3" xfId="29075" xr:uid="{854DAE20-C5C9-4316-A7A0-035445B82254}"/>
    <cellStyle name="SAPBEXexcCritical4 3 3 4 3 2" xfId="29076" xr:uid="{3A2B9936-3C32-40EB-9B2E-BBF7419E8EB3}"/>
    <cellStyle name="SAPBEXexcCritical4 3 3 4 3 2 2" xfId="29077" xr:uid="{6A58C1FA-3F21-4117-9A29-F9AAAA06DA01}"/>
    <cellStyle name="SAPBEXexcCritical4 3 3 4 3 3" xfId="29078" xr:uid="{EBBDF638-5EB8-4BD8-B950-BAC1AEF63EB2}"/>
    <cellStyle name="SAPBEXexcCritical4 3 3 4 3 3 2" xfId="29079" xr:uid="{2C682141-0234-4C2E-91C9-12CE4EE3407D}"/>
    <cellStyle name="SAPBEXexcCritical4 3 3 4 3 4" xfId="29080" xr:uid="{AF22E0A8-D0C2-4FB2-8040-63BE7DE44A22}"/>
    <cellStyle name="SAPBEXexcCritical4 3 3 4 3 4 2" xfId="29081" xr:uid="{0F9004F6-7285-4B38-8120-CC87A610648D}"/>
    <cellStyle name="SAPBEXexcCritical4 3 3 4 3 5" xfId="29082" xr:uid="{DB034E43-E1C8-4EA1-882F-71E2FE757A33}"/>
    <cellStyle name="SAPBEXexcCritical4 3 3 4 3 5 2" xfId="29083" xr:uid="{FB37B989-52CC-4591-92E1-E4B8ABEE3C1B}"/>
    <cellStyle name="SAPBEXexcCritical4 3 3 4 3 6" xfId="29084" xr:uid="{655DA066-FA82-4AAC-87C1-53CA08AB9C66}"/>
    <cellStyle name="SAPBEXexcCritical4 3 3 4 3 6 2" xfId="29085" xr:uid="{5D439D8F-9591-40A1-9AA6-6A6920C05AB4}"/>
    <cellStyle name="SAPBEXexcCritical4 3 3 4 3 7" xfId="29086" xr:uid="{BC5C9E09-A2BB-4420-A1E4-5079A2FF3404}"/>
    <cellStyle name="SAPBEXexcCritical4 3 3 4 4" xfId="29087" xr:uid="{377D56D3-0E82-4216-B7D8-0E7AA5FA9585}"/>
    <cellStyle name="SAPBEXexcCritical4 3 3 4 4 2" xfId="29088" xr:uid="{D60EBD92-E3FE-497C-8F3E-95629825D2BF}"/>
    <cellStyle name="SAPBEXexcCritical4 3 3 4 5" xfId="29089" xr:uid="{1D9996D2-FF86-47F4-87D7-541869EAADC0}"/>
    <cellStyle name="SAPBEXexcCritical4 3 3 4 5 2" xfId="29090" xr:uid="{A93502E5-B4DE-40FC-BCFB-A97B58FAFE46}"/>
    <cellStyle name="SAPBEXexcCritical4 3 3 4 6" xfId="29091" xr:uid="{6167879F-2D2F-4BB5-9D6F-9E4DD12969CA}"/>
    <cellStyle name="SAPBEXexcCritical4 3 3 4 6 2" xfId="29092" xr:uid="{6C88FAAC-0935-4F41-B29C-B6AEB72AAEA3}"/>
    <cellStyle name="SAPBEXexcCritical4 3 3 4 7" xfId="29093" xr:uid="{3F864740-673C-4919-9C21-F2EC062CD24A}"/>
    <cellStyle name="SAPBEXexcCritical4 3 3 4 7 2" xfId="29094" xr:uid="{E8418728-E797-452A-9715-B0BC2FDB679B}"/>
    <cellStyle name="SAPBEXexcCritical4 3 3 4 8" xfId="29095" xr:uid="{390BB5F2-4320-42DE-AF7E-71392900713E}"/>
    <cellStyle name="SAPBEXexcCritical4 3 3 4 8 2" xfId="29096" xr:uid="{3A6FF63C-3DEC-419A-8548-910E03EAAA44}"/>
    <cellStyle name="SAPBEXexcCritical4 3 3 4 9" xfId="29097" xr:uid="{BB424177-FCCA-4869-BA97-850B507A216D}"/>
    <cellStyle name="SAPBEXexcCritical4 3 3 4 9 2" xfId="29098" xr:uid="{1ECCC78F-FE98-46F3-9138-4271F5C75967}"/>
    <cellStyle name="SAPBEXexcCritical4 3 3 5" xfId="29099" xr:uid="{980ECF3D-62F5-46A0-9F75-6E95CE22C575}"/>
    <cellStyle name="SAPBEXexcCritical4 3 3 5 2" xfId="29100" xr:uid="{C0FA206A-A621-4C07-AAFF-39205829927D}"/>
    <cellStyle name="SAPBEXexcCritical4 3 3 6" xfId="29101" xr:uid="{1023868E-6F3A-4D32-AB71-6103B0EEF8E3}"/>
    <cellStyle name="SAPBEXexcCritical4 3 3 6 2" xfId="29102" xr:uid="{FC0C3ECC-6BCE-45B7-B340-4F466523261A}"/>
    <cellStyle name="SAPBEXexcCritical4 3 3 7" xfId="29103" xr:uid="{A7502559-E76F-42AF-A50B-C462C365FBC6}"/>
    <cellStyle name="SAPBEXexcCritical4 3 3 8" xfId="29104" xr:uid="{6C6B517A-3572-42F7-AEC5-29B1F8802E8A}"/>
    <cellStyle name="SAPBEXexcCritical4 3 4" xfId="29105" xr:uid="{063F9649-604D-4DF6-8082-2D086D127A25}"/>
    <cellStyle name="SAPBEXexcCritical4 3 4 10" xfId="29106" xr:uid="{32832110-B4C0-4EE9-8060-60A9626008F3}"/>
    <cellStyle name="SAPBEXexcCritical4 3 4 2" xfId="29107" xr:uid="{7FD49353-19D9-4512-A86A-C93D43228393}"/>
    <cellStyle name="SAPBEXexcCritical4 3 4 2 10" xfId="29108" xr:uid="{6BDAC10E-46F7-4C08-A23C-8B069A5EF16B}"/>
    <cellStyle name="SAPBEXexcCritical4 3 4 2 2" xfId="29109" xr:uid="{26FFC763-9F4D-43F3-A083-1DA87B06B6DA}"/>
    <cellStyle name="SAPBEXexcCritical4 3 4 2 2 2" xfId="29110" xr:uid="{2F184B3C-D4AC-4380-8957-8B8BC185E81E}"/>
    <cellStyle name="SAPBEXexcCritical4 3 4 2 2 2 2" xfId="29111" xr:uid="{F36254C4-640A-410F-ADD2-E274CB56B1EA}"/>
    <cellStyle name="SAPBEXexcCritical4 3 4 2 2 3" xfId="29112" xr:uid="{5F281418-61FB-4733-AA4D-6389E824135D}"/>
    <cellStyle name="SAPBEXexcCritical4 3 4 2 2 3 2" xfId="29113" xr:uid="{3276C41A-C1C9-498B-82CA-AE11AE40E1C7}"/>
    <cellStyle name="SAPBEXexcCritical4 3 4 2 2 4" xfId="29114" xr:uid="{AE3B378D-3F3B-43EB-A877-F2ECC1A653E2}"/>
    <cellStyle name="SAPBEXexcCritical4 3 4 2 2 4 2" xfId="29115" xr:uid="{96FFBB38-A813-4CE8-A36C-1570F446B5C3}"/>
    <cellStyle name="SAPBEXexcCritical4 3 4 2 2 5" xfId="29116" xr:uid="{5C4DDB90-FDFE-4DD4-B8A0-2AEC9812C350}"/>
    <cellStyle name="SAPBEXexcCritical4 3 4 2 2 5 2" xfId="29117" xr:uid="{4D82F6BF-468D-4571-8BE4-8A232D81254D}"/>
    <cellStyle name="SAPBEXexcCritical4 3 4 2 2 6" xfId="29118" xr:uid="{457A5572-61B2-48ED-9ACB-62A4DAE1702D}"/>
    <cellStyle name="SAPBEXexcCritical4 3 4 2 2 6 2" xfId="29119" xr:uid="{1269D857-C0FE-45D2-8756-B7E6BD42D83D}"/>
    <cellStyle name="SAPBEXexcCritical4 3 4 2 2 7" xfId="29120" xr:uid="{9ACA17BE-2C7C-469A-8DD8-3728EAAA1007}"/>
    <cellStyle name="SAPBEXexcCritical4 3 4 2 2 7 2" xfId="29121" xr:uid="{AC75CE3C-6A4C-4BD3-9207-2575B9579040}"/>
    <cellStyle name="SAPBEXexcCritical4 3 4 2 2 8" xfId="29122" xr:uid="{ABC87FF8-6262-4997-AC27-A01926065664}"/>
    <cellStyle name="SAPBEXexcCritical4 3 4 2 3" xfId="29123" xr:uid="{9A987176-1010-4413-8E67-F6835615A1E4}"/>
    <cellStyle name="SAPBEXexcCritical4 3 4 2 3 2" xfId="29124" xr:uid="{7738C422-4B3B-4C01-9229-E509C851F85E}"/>
    <cellStyle name="SAPBEXexcCritical4 3 4 2 4" xfId="29125" xr:uid="{1F65F99C-7AF9-4FDF-B7F2-845ED0BE4182}"/>
    <cellStyle name="SAPBEXexcCritical4 3 4 2 4 2" xfId="29126" xr:uid="{D32D7CE7-35A2-4127-A6A4-8A6C5E7F794E}"/>
    <cellStyle name="SAPBEXexcCritical4 3 4 2 5" xfId="29127" xr:uid="{2469C1D9-F249-4677-BD44-03F5477A1A20}"/>
    <cellStyle name="SAPBEXexcCritical4 3 4 2 5 2" xfId="29128" xr:uid="{C9625645-6A4E-42E1-BC91-65C3506DA843}"/>
    <cellStyle name="SAPBEXexcCritical4 3 4 2 6" xfId="29129" xr:uid="{5C18CA63-B521-4132-BDF5-286957D87E1D}"/>
    <cellStyle name="SAPBEXexcCritical4 3 4 2 6 2" xfId="29130" xr:uid="{89417BFC-96A8-48BB-9DB2-91DB62093479}"/>
    <cellStyle name="SAPBEXexcCritical4 3 4 2 7" xfId="29131" xr:uid="{84EEECC2-862E-42F2-A11A-1282C7684E03}"/>
    <cellStyle name="SAPBEXexcCritical4 3 4 2 7 2" xfId="29132" xr:uid="{D4024507-205B-40D8-9F0B-2C1B6D2041A8}"/>
    <cellStyle name="SAPBEXexcCritical4 3 4 2 8" xfId="29133" xr:uid="{4048009B-7E05-477B-A4C5-2561CD4DEB49}"/>
    <cellStyle name="SAPBEXexcCritical4 3 4 2 8 2" xfId="29134" xr:uid="{1ABE3FC2-CF16-4291-8F93-8C74A7E11438}"/>
    <cellStyle name="SAPBEXexcCritical4 3 4 2 9" xfId="29135" xr:uid="{9DC5C443-99D7-44A2-936C-6FD1E18214FB}"/>
    <cellStyle name="SAPBEXexcCritical4 3 4 3" xfId="29136" xr:uid="{90F96BCD-DE84-48FA-BE43-A5A43667F2FC}"/>
    <cellStyle name="SAPBEXexcCritical4 3 4 3 2" xfId="29137" xr:uid="{D9A71191-E690-4D47-B6C2-B094D4F896CC}"/>
    <cellStyle name="SAPBEXexcCritical4 3 4 3 2 2" xfId="29138" xr:uid="{6265E869-C409-43C3-8B03-E94A203CCD73}"/>
    <cellStyle name="SAPBEXexcCritical4 3 4 3 3" xfId="29139" xr:uid="{51B06533-E574-4863-836D-5007B871F8D1}"/>
    <cellStyle name="SAPBEXexcCritical4 3 4 3 3 2" xfId="29140" xr:uid="{9F618B99-2AFA-4A91-980B-C130EFE01C4F}"/>
    <cellStyle name="SAPBEXexcCritical4 3 4 3 4" xfId="29141" xr:uid="{EF272421-7F8B-4268-B219-3BFECF031FE2}"/>
    <cellStyle name="SAPBEXexcCritical4 3 4 3 4 2" xfId="29142" xr:uid="{A2031129-D7D2-45DD-ADEE-0EB80F9C3FB6}"/>
    <cellStyle name="SAPBEXexcCritical4 3 4 3 5" xfId="29143" xr:uid="{75BE44A9-7C11-486C-841E-A6E13C6F9111}"/>
    <cellStyle name="SAPBEXexcCritical4 3 4 3 5 2" xfId="29144" xr:uid="{619BDBFD-EDE9-4A96-BDF1-748D322132B5}"/>
    <cellStyle name="SAPBEXexcCritical4 3 4 3 6" xfId="29145" xr:uid="{3878F2F5-B766-4752-A14C-A89C240E9E88}"/>
    <cellStyle name="SAPBEXexcCritical4 3 4 3 6 2" xfId="29146" xr:uid="{43768171-9EAF-43AA-A059-62FA27C0CB6A}"/>
    <cellStyle name="SAPBEXexcCritical4 3 4 3 7" xfId="29147" xr:uid="{DAD68465-7A15-493B-96B0-698EEEA02C14}"/>
    <cellStyle name="SAPBEXexcCritical4 3 4 3 7 2" xfId="29148" xr:uid="{14F050A7-D16F-4C6B-A3BD-04854E07C747}"/>
    <cellStyle name="SAPBEXexcCritical4 3 4 3 8" xfId="29149" xr:uid="{1C0EFCD6-C812-45A9-8541-AA04FA20B41F}"/>
    <cellStyle name="SAPBEXexcCritical4 3 4 3 9" xfId="29150" xr:uid="{F014D87C-F094-46ED-81F3-ECD2F444650A}"/>
    <cellStyle name="SAPBEXexcCritical4 3 4 4" xfId="29151" xr:uid="{2623F689-79EA-4CE5-8EDA-8A6B873D267A}"/>
    <cellStyle name="SAPBEXexcCritical4 3 4 4 2" xfId="29152" xr:uid="{B17E71DB-69F8-4E47-AD3C-C649A8FC2506}"/>
    <cellStyle name="SAPBEXexcCritical4 3 4 5" xfId="29153" xr:uid="{5D604094-7261-4533-8FF1-5B49720A87BF}"/>
    <cellStyle name="SAPBEXexcCritical4 3 4 5 2" xfId="29154" xr:uid="{4B9D350C-AF97-40CC-B205-05855795D680}"/>
    <cellStyle name="SAPBEXexcCritical4 3 4 6" xfId="29155" xr:uid="{35BB8EAF-8210-4459-9C20-D7ABBB6A5E4F}"/>
    <cellStyle name="SAPBEXexcCritical4 3 4 6 2" xfId="29156" xr:uid="{35302E3F-9286-44BE-BC04-45E8FAED1E0E}"/>
    <cellStyle name="SAPBEXexcCritical4 3 4 7" xfId="29157" xr:uid="{A50D85B4-F2F3-46D2-939D-0CFD9407770B}"/>
    <cellStyle name="SAPBEXexcCritical4 3 4 7 2" xfId="29158" xr:uid="{7933E5A7-A088-4CEE-866B-1EB183E600BD}"/>
    <cellStyle name="SAPBEXexcCritical4 3 4 8" xfId="29159" xr:uid="{AE873723-14CE-46B9-921A-4BF1790DE8C0}"/>
    <cellStyle name="SAPBEXexcCritical4 3 4 8 2" xfId="29160" xr:uid="{1F81BDFE-05AF-4EB8-8DA9-4997DA92EE50}"/>
    <cellStyle name="SAPBEXexcCritical4 3 4 9" xfId="29161" xr:uid="{5F06F297-4353-4B18-A596-9E1B5B281107}"/>
    <cellStyle name="SAPBEXexcCritical4 3 5" xfId="29162" xr:uid="{5980B4CA-2B2F-48B9-B179-E00C834BB5F8}"/>
    <cellStyle name="SAPBEXexcCritical4 3 6" xfId="29163" xr:uid="{F3070432-8951-40CB-AB5D-914CB546A86B}"/>
    <cellStyle name="SAPBEXexcCritical4 4" xfId="29164" xr:uid="{31951F74-3806-49DB-A374-1D15FEDF3D11}"/>
    <cellStyle name="SAPBEXexcCritical4 4 2" xfId="29165" xr:uid="{7600C1BD-2AEC-45CA-A02D-075B38FD5DE3}"/>
    <cellStyle name="SAPBEXexcCritical4 4 2 10" xfId="29166" xr:uid="{C93BF95F-3AA6-47E9-8B55-27EFCAA7C7F4}"/>
    <cellStyle name="SAPBEXexcCritical4 4 2 2" xfId="29167" xr:uid="{788B127F-B55F-4FAB-AB30-11AF7E773D26}"/>
    <cellStyle name="SAPBEXexcCritical4 4 2 2 10" xfId="29168" xr:uid="{2220C9B5-6A9F-46AF-96CD-9E9304CAB1E6}"/>
    <cellStyle name="SAPBEXexcCritical4 4 2 2 2" xfId="29169" xr:uid="{7EC76798-5D57-4E46-9002-9B54A00D0411}"/>
    <cellStyle name="SAPBEXexcCritical4 4 2 2 2 2" xfId="29170" xr:uid="{0D195977-2551-439D-8C79-921154CB12C2}"/>
    <cellStyle name="SAPBEXexcCritical4 4 2 2 2 2 2" xfId="29171" xr:uid="{790F13AF-37DD-4288-921B-C597B082A9DB}"/>
    <cellStyle name="SAPBEXexcCritical4 4 2 2 2 3" xfId="29172" xr:uid="{EB52EBB1-3FCE-4562-9E2C-9C0D205D5CB2}"/>
    <cellStyle name="SAPBEXexcCritical4 4 2 2 2 3 2" xfId="29173" xr:uid="{214803EB-C4C1-4561-94D5-87EC4BDF7F71}"/>
    <cellStyle name="SAPBEXexcCritical4 4 2 2 2 4" xfId="29174" xr:uid="{262E7DBF-D779-41F3-982D-6264BACDDBB4}"/>
    <cellStyle name="SAPBEXexcCritical4 4 2 2 2 4 2" xfId="29175" xr:uid="{AB426ED2-7BCE-48C8-A552-6A381FCA8227}"/>
    <cellStyle name="SAPBEXexcCritical4 4 2 2 2 5" xfId="29176" xr:uid="{E6B1B7B8-7893-4C86-92E3-47647E5901E0}"/>
    <cellStyle name="SAPBEXexcCritical4 4 2 2 2 5 2" xfId="29177" xr:uid="{83C891B4-53B5-45B2-9304-5CA0CE850C4F}"/>
    <cellStyle name="SAPBEXexcCritical4 4 2 2 2 6" xfId="29178" xr:uid="{33CC6C5D-153D-4B24-AA98-CB7EF1125B1F}"/>
    <cellStyle name="SAPBEXexcCritical4 4 2 2 2 6 2" xfId="29179" xr:uid="{B2AE60A1-4828-498C-A509-79CF94D92A6A}"/>
    <cellStyle name="SAPBEXexcCritical4 4 2 2 2 7" xfId="29180" xr:uid="{36CDC09B-381E-4FB8-B412-A9C4BF0C2E91}"/>
    <cellStyle name="SAPBEXexcCritical4 4 2 2 2 7 2" xfId="29181" xr:uid="{D3A70637-4BA7-49F8-9094-143FE07191E2}"/>
    <cellStyle name="SAPBEXexcCritical4 4 2 2 2 8" xfId="29182" xr:uid="{52E1507E-5702-4463-A9B1-72FB613DA28E}"/>
    <cellStyle name="SAPBEXexcCritical4 4 2 2 3" xfId="29183" xr:uid="{F8574E8C-9A11-40AC-9C5B-60C2EAD757EB}"/>
    <cellStyle name="SAPBEXexcCritical4 4 2 2 3 2" xfId="29184" xr:uid="{61A8CAA3-3264-4425-A9DD-0C304D8B6FC1}"/>
    <cellStyle name="SAPBEXexcCritical4 4 2 2 4" xfId="29185" xr:uid="{D59570F0-68C8-4783-BC1A-9936CA153A0A}"/>
    <cellStyle name="SAPBEXexcCritical4 4 2 2 4 2" xfId="29186" xr:uid="{B4214494-1833-4EDD-976E-B7E74B665C65}"/>
    <cellStyle name="SAPBEXexcCritical4 4 2 2 5" xfId="29187" xr:uid="{2B929619-802E-4506-8021-62231AB454B7}"/>
    <cellStyle name="SAPBEXexcCritical4 4 2 2 5 2" xfId="29188" xr:uid="{254DA370-8B5C-402E-AF98-78D5E12252A4}"/>
    <cellStyle name="SAPBEXexcCritical4 4 2 2 6" xfId="29189" xr:uid="{14C498A6-2D14-4ED0-BC86-A7C756A0D9E7}"/>
    <cellStyle name="SAPBEXexcCritical4 4 2 2 6 2" xfId="29190" xr:uid="{A182B699-713A-485D-9A46-469964ECE42E}"/>
    <cellStyle name="SAPBEXexcCritical4 4 2 2 7" xfId="29191" xr:uid="{57A41B96-1DBE-468D-838A-5C61B3BAABC5}"/>
    <cellStyle name="SAPBEXexcCritical4 4 2 2 7 2" xfId="29192" xr:uid="{29710370-4AB8-4EBC-BCDC-1E042DC48461}"/>
    <cellStyle name="SAPBEXexcCritical4 4 2 2 8" xfId="29193" xr:uid="{6D06195D-0840-4D7A-B339-9AE87AB11EBB}"/>
    <cellStyle name="SAPBEXexcCritical4 4 2 2 8 2" xfId="29194" xr:uid="{66020D5C-100B-4CCF-843C-A64C1186F2A0}"/>
    <cellStyle name="SAPBEXexcCritical4 4 2 2 9" xfId="29195" xr:uid="{6330AAD5-5018-4ABB-ACDD-728D053A297F}"/>
    <cellStyle name="SAPBEXexcCritical4 4 2 3" xfId="29196" xr:uid="{9C4FD86E-E64C-435D-8AC5-2F8EC4ABF6F1}"/>
    <cellStyle name="SAPBEXexcCritical4 4 2 3 2" xfId="29197" xr:uid="{96412955-E69C-410A-B911-C31E109CE0BB}"/>
    <cellStyle name="SAPBEXexcCritical4 4 2 3 2 2" xfId="29198" xr:uid="{180E83B4-6035-43BD-A0B2-7F73401E1C16}"/>
    <cellStyle name="SAPBEXexcCritical4 4 2 3 3" xfId="29199" xr:uid="{17D2D3AC-5D15-4EAA-83EA-AFF106688725}"/>
    <cellStyle name="SAPBEXexcCritical4 4 2 3 3 2" xfId="29200" xr:uid="{0059B314-C780-4A3A-A0BD-54768E411B45}"/>
    <cellStyle name="SAPBEXexcCritical4 4 2 3 4" xfId="29201" xr:uid="{01F4AECC-A6C7-4F43-88B9-433B55BA7CBB}"/>
    <cellStyle name="SAPBEXexcCritical4 4 2 3 4 2" xfId="29202" xr:uid="{805D9D53-FF33-4E09-A2A5-BA5B6A98D692}"/>
    <cellStyle name="SAPBEXexcCritical4 4 2 3 5" xfId="29203" xr:uid="{B897E8DF-8539-47F0-81AB-B25CCEF92F5D}"/>
    <cellStyle name="SAPBEXexcCritical4 4 2 3 5 2" xfId="29204" xr:uid="{FB341A4C-BC37-46A5-9E1F-B008FF10762B}"/>
    <cellStyle name="SAPBEXexcCritical4 4 2 3 6" xfId="29205" xr:uid="{0BE979EF-CC12-4AE6-9AE5-9B99C8C2A10F}"/>
    <cellStyle name="SAPBEXexcCritical4 4 2 3 6 2" xfId="29206" xr:uid="{6343C41D-209D-4A10-83E5-904BBDD4B05D}"/>
    <cellStyle name="SAPBEXexcCritical4 4 2 3 7" xfId="29207" xr:uid="{A94A84D4-7956-4006-88F6-D38E97F4766E}"/>
    <cellStyle name="SAPBEXexcCritical4 4 2 3 7 2" xfId="29208" xr:uid="{1589A3CD-8AB8-4211-A970-0657FB09D3DE}"/>
    <cellStyle name="SAPBEXexcCritical4 4 2 3 8" xfId="29209" xr:uid="{7BD905BA-03F0-4A4E-A241-511FB98A2F63}"/>
    <cellStyle name="SAPBEXexcCritical4 4 2 3 9" xfId="29210" xr:uid="{19413424-2EA7-42E2-82F9-C3E1C2F51292}"/>
    <cellStyle name="SAPBEXexcCritical4 4 2 4" xfId="29211" xr:uid="{59E96D76-CDE3-4BA8-A9BB-73A7CFA8FAA0}"/>
    <cellStyle name="SAPBEXexcCritical4 4 2 4 2" xfId="29212" xr:uid="{998A5A36-3D90-4E3D-A848-57AA7885D6F2}"/>
    <cellStyle name="SAPBEXexcCritical4 4 2 5" xfId="29213" xr:uid="{B99039F4-F30C-451D-B0CE-DA8F761B5E06}"/>
    <cellStyle name="SAPBEXexcCritical4 4 2 5 2" xfId="29214" xr:uid="{DF439B60-8A9B-41A5-8E92-EDC198BBAD9B}"/>
    <cellStyle name="SAPBEXexcCritical4 4 2 6" xfId="29215" xr:uid="{782B9ED4-9332-4B7F-9C96-57905D2FF3A4}"/>
    <cellStyle name="SAPBEXexcCritical4 4 2 6 2" xfId="29216" xr:uid="{A7E6098C-494C-4F3C-8B4B-553785CF0595}"/>
    <cellStyle name="SAPBEXexcCritical4 4 2 7" xfId="29217" xr:uid="{25346284-5954-42AF-9F5A-02F3F74B5CB0}"/>
    <cellStyle name="SAPBEXexcCritical4 4 2 7 2" xfId="29218" xr:uid="{9A2F3853-1C2D-49A5-8003-6DD7D9D069BB}"/>
    <cellStyle name="SAPBEXexcCritical4 4 2 8" xfId="29219" xr:uid="{B5C5E014-28D6-4F12-8E81-569C93DBD495}"/>
    <cellStyle name="SAPBEXexcCritical4 4 2 8 2" xfId="29220" xr:uid="{FB057684-B18F-425D-AF65-CF895FF42A39}"/>
    <cellStyle name="SAPBEXexcCritical4 4 2 9" xfId="29221" xr:uid="{B0AE133E-E2F3-4C91-86AB-1B0F86D9566C}"/>
    <cellStyle name="SAPBEXexcCritical4 4 3" xfId="29222" xr:uid="{DE1F7502-A0E3-4655-86EE-F0B150B9F863}"/>
    <cellStyle name="SAPBEXexcCritical4 4 3 2" xfId="29223" xr:uid="{D6051B00-9602-4EE5-A4C3-86EC7A0ADF55}"/>
    <cellStyle name="SAPBEXexcCritical4 4 3 2 10" xfId="29224" xr:uid="{E2A1CA53-EBBF-4AEF-8CC7-E27C7F48A3FC}"/>
    <cellStyle name="SAPBEXexcCritical4 4 3 2 2" xfId="29225" xr:uid="{C006124F-B8D3-44D4-A164-554BF1E37FDB}"/>
    <cellStyle name="SAPBEXexcCritical4 4 3 2 2 2" xfId="29226" xr:uid="{29159CC9-ACE6-4AC6-B793-D835E57433D7}"/>
    <cellStyle name="SAPBEXexcCritical4 4 3 2 2 2 2" xfId="29227" xr:uid="{6809F373-C9FB-42B0-960A-FDF9DA8ABCF3}"/>
    <cellStyle name="SAPBEXexcCritical4 4 3 2 2 3" xfId="29228" xr:uid="{EA8EFB39-C79A-4646-9778-201777068291}"/>
    <cellStyle name="SAPBEXexcCritical4 4 3 2 2 3 2" xfId="29229" xr:uid="{5523B30D-3C4B-401C-A631-0273FE57F4A3}"/>
    <cellStyle name="SAPBEXexcCritical4 4 3 2 2 4" xfId="29230" xr:uid="{892B4D51-A67C-4DA1-B30D-D59914D98C92}"/>
    <cellStyle name="SAPBEXexcCritical4 4 3 2 2 4 2" xfId="29231" xr:uid="{01012542-B6B6-4156-9BF4-BDE90D5F3CAC}"/>
    <cellStyle name="SAPBEXexcCritical4 4 3 2 2 5" xfId="29232" xr:uid="{75919059-321B-478F-BF63-82E260E80918}"/>
    <cellStyle name="SAPBEXexcCritical4 4 3 2 2 5 2" xfId="29233" xr:uid="{5FFF967A-642F-4730-991E-C9ADCBAD112F}"/>
    <cellStyle name="SAPBEXexcCritical4 4 3 2 2 6" xfId="29234" xr:uid="{CE4476BA-52A9-4243-A703-316C219632F3}"/>
    <cellStyle name="SAPBEXexcCritical4 4 3 2 2 6 2" xfId="29235" xr:uid="{113D7E7B-1458-45E8-936A-EDA8DC2C7CFA}"/>
    <cellStyle name="SAPBEXexcCritical4 4 3 2 2 7" xfId="29236" xr:uid="{8EC6B8DF-FCB6-4ADC-8616-37AE8B01717B}"/>
    <cellStyle name="SAPBEXexcCritical4 4 3 2 3" xfId="29237" xr:uid="{055CCB94-D2DF-4073-9E81-27EDAD0C46B7}"/>
    <cellStyle name="SAPBEXexcCritical4 4 3 2 3 2" xfId="29238" xr:uid="{8DC037FF-ED3F-4880-8662-A530AAB333E0}"/>
    <cellStyle name="SAPBEXexcCritical4 4 3 2 3 2 2" xfId="29239" xr:uid="{4A4DBBA1-3943-469A-84EA-7C020B6794F4}"/>
    <cellStyle name="SAPBEXexcCritical4 4 3 2 3 3" xfId="29240" xr:uid="{5A55D1DE-2C9C-4B61-91C7-A6C6FBB91866}"/>
    <cellStyle name="SAPBEXexcCritical4 4 3 2 3 3 2" xfId="29241" xr:uid="{2AF5259F-D3C0-462C-8D93-6A1EEEAF26B8}"/>
    <cellStyle name="SAPBEXexcCritical4 4 3 2 3 4" xfId="29242" xr:uid="{22FDD64B-B73C-4015-9935-03416F866A72}"/>
    <cellStyle name="SAPBEXexcCritical4 4 3 2 3 4 2" xfId="29243" xr:uid="{C75777BC-36BC-4AC7-A775-745591E3C313}"/>
    <cellStyle name="SAPBEXexcCritical4 4 3 2 3 5" xfId="29244" xr:uid="{10BBA0EA-7EBF-40E5-BB94-804B23655F0E}"/>
    <cellStyle name="SAPBEXexcCritical4 4 3 2 3 5 2" xfId="29245" xr:uid="{AFD90167-DE45-4395-BFBA-E24313752349}"/>
    <cellStyle name="SAPBEXexcCritical4 4 3 2 3 6" xfId="29246" xr:uid="{02923D4C-3BF2-49D0-BD1F-05B94CC8CCC4}"/>
    <cellStyle name="SAPBEXexcCritical4 4 3 2 3 6 2" xfId="29247" xr:uid="{7DFC89C1-7E63-4D8C-845B-01C57EC1A54A}"/>
    <cellStyle name="SAPBEXexcCritical4 4 3 2 3 7" xfId="29248" xr:uid="{82EB7133-4896-4B0D-82FC-9F9BAF9B4987}"/>
    <cellStyle name="SAPBEXexcCritical4 4 3 2 4" xfId="29249" xr:uid="{57BC0F99-C3D2-4882-AFFE-609B1A66E6C0}"/>
    <cellStyle name="SAPBEXexcCritical4 4 3 2 4 2" xfId="29250" xr:uid="{61EE6951-2E6E-4C1E-B385-EAEEF7A60D50}"/>
    <cellStyle name="SAPBEXexcCritical4 4 3 2 5" xfId="29251" xr:uid="{940BB1F5-7CA3-42EC-8011-B62EB9ACFE92}"/>
    <cellStyle name="SAPBEXexcCritical4 4 3 2 5 2" xfId="29252" xr:uid="{BE513544-2745-444D-84D5-DCB17B459BFE}"/>
    <cellStyle name="SAPBEXexcCritical4 4 3 2 6" xfId="29253" xr:uid="{21411483-814A-4E5A-8B91-3D45E8BB39FA}"/>
    <cellStyle name="SAPBEXexcCritical4 4 3 2 6 2" xfId="29254" xr:uid="{48CC2507-AAA3-4DAF-A3F3-4B84D8D57398}"/>
    <cellStyle name="SAPBEXexcCritical4 4 3 2 7" xfId="29255" xr:uid="{24EA52A4-B84D-42DE-95D1-F5C46AF81D4B}"/>
    <cellStyle name="SAPBEXexcCritical4 4 3 2 7 2" xfId="29256" xr:uid="{3BD1DAC6-A78F-434B-BE32-882106EB1AA8}"/>
    <cellStyle name="SAPBEXexcCritical4 4 3 2 8" xfId="29257" xr:uid="{FB31F8C9-63B9-4F33-8C63-A1C422C53B4F}"/>
    <cellStyle name="SAPBEXexcCritical4 4 3 2 8 2" xfId="29258" xr:uid="{E974DA86-E467-469C-90B6-A77B7387AD4E}"/>
    <cellStyle name="SAPBEXexcCritical4 4 3 2 9" xfId="29259" xr:uid="{237067E2-6D89-48B9-9807-9AC0B63E3F08}"/>
    <cellStyle name="SAPBEXexcCritical4 4 3 2 9 2" xfId="29260" xr:uid="{1FFE76DE-2E78-403F-8F74-35048CA15EA2}"/>
    <cellStyle name="SAPBEXexcCritical4 4 3 3" xfId="29261" xr:uid="{0F6294F3-63E0-41E6-BC6E-0CA09218A56D}"/>
    <cellStyle name="SAPBEXexcCritical4 4 3 3 2" xfId="29262" xr:uid="{1E5BAA0D-1310-4120-B0DF-F90D6F67BD30}"/>
    <cellStyle name="SAPBEXexcCritical4 4 3 4" xfId="29263" xr:uid="{2F496AAE-F3E4-49E3-82DF-D52C8E188CC5}"/>
    <cellStyle name="SAPBEXexcCritical4 4 3 4 2" xfId="29264" xr:uid="{6D85A09E-DD83-44BB-B2CF-70084966E5DB}"/>
    <cellStyle name="SAPBEXexcCritical4 4 3 5" xfId="29265" xr:uid="{492D0977-FABE-46E1-868E-E1C5503D00C0}"/>
    <cellStyle name="SAPBEXexcCritical4 4 4" xfId="29266" xr:uid="{C1EF033E-6B17-480D-A28F-3A21917E7F2E}"/>
    <cellStyle name="SAPBEXexcCritical4 4 4 10" xfId="29267" xr:uid="{B80FC43A-FF07-4DE7-A8BF-EF1D56D86CF1}"/>
    <cellStyle name="SAPBEXexcCritical4 4 4 2" xfId="29268" xr:uid="{F665EBFC-ECEC-48B8-A3DB-CE3E759BDB5F}"/>
    <cellStyle name="SAPBEXexcCritical4 4 4 2 2" xfId="29269" xr:uid="{20A1A212-3A06-4546-9EEC-3D15F4525768}"/>
    <cellStyle name="SAPBEXexcCritical4 4 4 2 2 2" xfId="29270" xr:uid="{8C425463-295C-4C6B-A5A0-53884B40D340}"/>
    <cellStyle name="SAPBEXexcCritical4 4 4 2 3" xfId="29271" xr:uid="{328A6912-7AC1-446D-8EBF-9D900CB9F04F}"/>
    <cellStyle name="SAPBEXexcCritical4 4 4 2 3 2" xfId="29272" xr:uid="{3E21D633-6A95-4D3D-A27E-1CC9ADC8687C}"/>
    <cellStyle name="SAPBEXexcCritical4 4 4 2 4" xfId="29273" xr:uid="{1A3C4379-530B-4340-B006-1EBFA63FA8BB}"/>
    <cellStyle name="SAPBEXexcCritical4 4 4 2 4 2" xfId="29274" xr:uid="{C859EE67-6F46-46DC-BE99-40B9DC15CF21}"/>
    <cellStyle name="SAPBEXexcCritical4 4 4 2 5" xfId="29275" xr:uid="{9BCE5DB5-2DC8-4687-8EE8-3E41106EFF37}"/>
    <cellStyle name="SAPBEXexcCritical4 4 4 2 5 2" xfId="29276" xr:uid="{444016CF-BFBA-4834-A559-861883FDB9EA}"/>
    <cellStyle name="SAPBEXexcCritical4 4 4 2 6" xfId="29277" xr:uid="{44DAEC2D-63B7-4F11-9F44-338D1D617A54}"/>
    <cellStyle name="SAPBEXexcCritical4 4 4 2 6 2" xfId="29278" xr:uid="{A3BD5D6A-C1EF-4EBD-BE01-AD65A60F28C0}"/>
    <cellStyle name="SAPBEXexcCritical4 4 4 2 7" xfId="29279" xr:uid="{2C5AFDE4-5866-40F1-8553-B706E58307F9}"/>
    <cellStyle name="SAPBEXexcCritical4 4 4 3" xfId="29280" xr:uid="{2F4E71EE-2141-4DBA-879E-F806A44E051E}"/>
    <cellStyle name="SAPBEXexcCritical4 4 4 3 2" xfId="29281" xr:uid="{7EAA05AD-C754-4E0A-9C9B-0714EDF3F307}"/>
    <cellStyle name="SAPBEXexcCritical4 4 4 3 2 2" xfId="29282" xr:uid="{4402E86F-48D7-4874-81CB-8B40FF21393A}"/>
    <cellStyle name="SAPBEXexcCritical4 4 4 3 3" xfId="29283" xr:uid="{2FD0B340-83F5-4A23-8ABC-FE009EA53A81}"/>
    <cellStyle name="SAPBEXexcCritical4 4 4 3 3 2" xfId="29284" xr:uid="{A3CFD846-1882-4F3B-AD5C-A909038B01CC}"/>
    <cellStyle name="SAPBEXexcCritical4 4 4 3 4" xfId="29285" xr:uid="{5C290951-2F24-41D6-A65B-DF5307CD66B0}"/>
    <cellStyle name="SAPBEXexcCritical4 4 4 3 4 2" xfId="29286" xr:uid="{27639A06-40F4-4098-BA15-46526291BA83}"/>
    <cellStyle name="SAPBEXexcCritical4 4 4 3 5" xfId="29287" xr:uid="{F1B682A6-1C16-43BC-A54B-7ED6003338FB}"/>
    <cellStyle name="SAPBEXexcCritical4 4 4 3 5 2" xfId="29288" xr:uid="{4FD179BF-1286-490D-BD41-401411B053CE}"/>
    <cellStyle name="SAPBEXexcCritical4 4 4 3 6" xfId="29289" xr:uid="{B65A393F-3F67-4BEF-A459-80A1DAA4BC4E}"/>
    <cellStyle name="SAPBEXexcCritical4 4 4 3 6 2" xfId="29290" xr:uid="{A7225BD9-0DC7-4A52-990E-F7E0EA507000}"/>
    <cellStyle name="SAPBEXexcCritical4 4 4 3 7" xfId="29291" xr:uid="{5C0D6B4E-EBAE-4CBE-9D48-F34002553993}"/>
    <cellStyle name="SAPBEXexcCritical4 4 4 4" xfId="29292" xr:uid="{A706B7A6-15FF-4FE6-AACC-7DBE2720A7F5}"/>
    <cellStyle name="SAPBEXexcCritical4 4 4 4 2" xfId="29293" xr:uid="{377B875B-F6AD-4B0D-BB38-BA596C8A19A7}"/>
    <cellStyle name="SAPBEXexcCritical4 4 4 5" xfId="29294" xr:uid="{1756C9D7-0E5F-4EED-8FC6-732B384FDF21}"/>
    <cellStyle name="SAPBEXexcCritical4 4 4 5 2" xfId="29295" xr:uid="{C42DF0EC-3E23-44D0-BD3A-7EC6B910564D}"/>
    <cellStyle name="SAPBEXexcCritical4 4 4 6" xfId="29296" xr:uid="{40446534-2482-4A8B-82BF-DE29E33EC06C}"/>
    <cellStyle name="SAPBEXexcCritical4 4 4 6 2" xfId="29297" xr:uid="{14E891A1-88A1-4E72-8769-51BB69FAE978}"/>
    <cellStyle name="SAPBEXexcCritical4 4 4 7" xfId="29298" xr:uid="{9E2319A2-C169-40C6-96C2-34BA3D8BC44F}"/>
    <cellStyle name="SAPBEXexcCritical4 4 4 7 2" xfId="29299" xr:uid="{84253269-61A5-4443-94ED-CFDA0FF81ACC}"/>
    <cellStyle name="SAPBEXexcCritical4 4 4 8" xfId="29300" xr:uid="{AA0FCC7D-C831-4394-A5E9-8EA5FF45D3E2}"/>
    <cellStyle name="SAPBEXexcCritical4 4 4 8 2" xfId="29301" xr:uid="{E99BB648-5323-4C20-97ED-174FA913B172}"/>
    <cellStyle name="SAPBEXexcCritical4 4 4 9" xfId="29302" xr:uid="{14D0704A-19B6-4476-8EF3-529D9415CE43}"/>
    <cellStyle name="SAPBEXexcCritical4 4 4 9 2" xfId="29303" xr:uid="{894F455D-A625-471F-99FD-9FA6EC456426}"/>
    <cellStyle name="SAPBEXexcCritical4 4 5" xfId="29304" xr:uid="{2F0854A0-273E-4467-BAEA-7ACCCDA87FC1}"/>
    <cellStyle name="SAPBEXexcCritical4 4 5 2" xfId="29305" xr:uid="{C5C65D70-A0DF-466C-B5AD-71B5FBCF43C0}"/>
    <cellStyle name="SAPBEXexcCritical4 4 6" xfId="29306" xr:uid="{1DAEC1EF-B27C-47C8-AFEC-A679C40C4F4C}"/>
    <cellStyle name="SAPBEXexcCritical4 4 6 2" xfId="29307" xr:uid="{D52701A5-B30B-4C2A-B576-23263EBABA84}"/>
    <cellStyle name="SAPBEXexcCritical4 4 7" xfId="29308" xr:uid="{509768AD-7E20-4550-9937-4938080535BE}"/>
    <cellStyle name="SAPBEXexcCritical4 4 8" xfId="29309" xr:uid="{4ADD6F48-4C70-4565-809D-482E830DFBF0}"/>
    <cellStyle name="SAPBEXexcCritical4 5" xfId="29310" xr:uid="{EC84CB9A-5240-43ED-91C7-50E62A56D285}"/>
    <cellStyle name="SAPBEXexcCritical4 5 2" xfId="29311" xr:uid="{7409CCFB-D3B0-4579-90F2-71518B779598}"/>
    <cellStyle name="SAPBEXexcCritical4 5 2 10" xfId="29312" xr:uid="{3C112F76-63AC-4F43-85B8-96151BA479E9}"/>
    <cellStyle name="SAPBEXexcCritical4 5 2 2" xfId="29313" xr:uid="{23167A66-D761-4E9C-9C80-438554E7DC8E}"/>
    <cellStyle name="SAPBEXexcCritical4 5 2 2 10" xfId="29314" xr:uid="{11040F36-7344-47DE-ACCA-C61A0467A992}"/>
    <cellStyle name="SAPBEXexcCritical4 5 2 2 2" xfId="29315" xr:uid="{3BFB7B15-314B-4BAA-968F-3B6FBB82DE84}"/>
    <cellStyle name="SAPBEXexcCritical4 5 2 2 2 2" xfId="29316" xr:uid="{F3EA44E6-7E0A-4ACD-B8AC-335DC79075DF}"/>
    <cellStyle name="SAPBEXexcCritical4 5 2 2 2 2 2" xfId="29317" xr:uid="{73F4379C-0EB4-4454-9E00-118378954398}"/>
    <cellStyle name="SAPBEXexcCritical4 5 2 2 2 3" xfId="29318" xr:uid="{278869A8-995D-4294-BCC8-CD898D4150FD}"/>
    <cellStyle name="SAPBEXexcCritical4 5 2 2 2 3 2" xfId="29319" xr:uid="{12A94544-1372-4B10-AB9D-952694E402C2}"/>
    <cellStyle name="SAPBEXexcCritical4 5 2 2 2 4" xfId="29320" xr:uid="{F25FA95F-1092-4E41-8339-DAFEA2333B24}"/>
    <cellStyle name="SAPBEXexcCritical4 5 2 2 2 4 2" xfId="29321" xr:uid="{1A6E81EB-F3F3-4B45-9D4E-929924EFEA6B}"/>
    <cellStyle name="SAPBEXexcCritical4 5 2 2 2 5" xfId="29322" xr:uid="{5F830695-17F2-4DB2-A864-103EA1AC5E4D}"/>
    <cellStyle name="SAPBEXexcCritical4 5 2 2 2 5 2" xfId="29323" xr:uid="{27F1B656-7142-4C5D-9F0D-F8584BAAC483}"/>
    <cellStyle name="SAPBEXexcCritical4 5 2 2 2 6" xfId="29324" xr:uid="{A2604FE1-9360-4165-B9D2-6D5C5B0ABC24}"/>
    <cellStyle name="SAPBEXexcCritical4 5 2 2 2 6 2" xfId="29325" xr:uid="{6597CFF4-32B5-4AF0-AE6A-E5D61B225E60}"/>
    <cellStyle name="SAPBEXexcCritical4 5 2 2 2 7" xfId="29326" xr:uid="{E1DD6E82-999E-49CC-BAF4-3B1D0D6AA5B4}"/>
    <cellStyle name="SAPBEXexcCritical4 5 2 2 2 7 2" xfId="29327" xr:uid="{5ABF6DA9-23A8-4549-9E15-E27E21A58F41}"/>
    <cellStyle name="SAPBEXexcCritical4 5 2 2 2 8" xfId="29328" xr:uid="{A05547C8-1753-4205-97BD-68196F68FDFD}"/>
    <cellStyle name="SAPBEXexcCritical4 5 2 2 3" xfId="29329" xr:uid="{B50F07CF-605B-47CB-B938-FCD7361F48B5}"/>
    <cellStyle name="SAPBEXexcCritical4 5 2 2 3 2" xfId="29330" xr:uid="{E29C79B0-C498-4EFD-A2AB-69F2824A5EF7}"/>
    <cellStyle name="SAPBEXexcCritical4 5 2 2 4" xfId="29331" xr:uid="{40BA80BF-2186-4247-BF0D-31BB462D80E1}"/>
    <cellStyle name="SAPBEXexcCritical4 5 2 2 4 2" xfId="29332" xr:uid="{1E693D31-2698-483D-8E61-2F262AF79505}"/>
    <cellStyle name="SAPBEXexcCritical4 5 2 2 5" xfId="29333" xr:uid="{2775DEDD-4F11-4937-8D2B-F73585DB8A10}"/>
    <cellStyle name="SAPBEXexcCritical4 5 2 2 5 2" xfId="29334" xr:uid="{0E102D00-4B5B-4A9F-AA8E-4A0842245515}"/>
    <cellStyle name="SAPBEXexcCritical4 5 2 2 6" xfId="29335" xr:uid="{E30361C1-2BDC-4C64-A345-C9B0A805B459}"/>
    <cellStyle name="SAPBEXexcCritical4 5 2 2 6 2" xfId="29336" xr:uid="{00835CA7-7F99-4474-B088-26B5B21B0081}"/>
    <cellStyle name="SAPBEXexcCritical4 5 2 2 7" xfId="29337" xr:uid="{410D0C57-65E6-4890-95F1-C2A85ED0B125}"/>
    <cellStyle name="SAPBEXexcCritical4 5 2 2 7 2" xfId="29338" xr:uid="{F35C6D11-7748-4B1B-84BF-DE52021BC533}"/>
    <cellStyle name="SAPBEXexcCritical4 5 2 2 8" xfId="29339" xr:uid="{CF750063-A084-4B26-83F1-EF92F80AA506}"/>
    <cellStyle name="SAPBEXexcCritical4 5 2 2 8 2" xfId="29340" xr:uid="{67C09F81-44A2-4908-9BFD-BECE4DE217D9}"/>
    <cellStyle name="SAPBEXexcCritical4 5 2 2 9" xfId="29341" xr:uid="{B6568160-192B-40C1-93A9-F91C8DA76796}"/>
    <cellStyle name="SAPBEXexcCritical4 5 2 3" xfId="29342" xr:uid="{6803869C-D3C5-4C69-B3FA-487E33D1F7C3}"/>
    <cellStyle name="SAPBEXexcCritical4 5 2 3 2" xfId="29343" xr:uid="{D3EC7D8E-0FB0-43F0-AE40-2CDA4F28993F}"/>
    <cellStyle name="SAPBEXexcCritical4 5 2 3 2 2" xfId="29344" xr:uid="{350519F9-759F-455D-B349-5E4655EFD7C5}"/>
    <cellStyle name="SAPBEXexcCritical4 5 2 3 3" xfId="29345" xr:uid="{D8DDB3D0-C2C1-42A0-A7A3-6665EEB1442D}"/>
    <cellStyle name="SAPBEXexcCritical4 5 2 3 3 2" xfId="29346" xr:uid="{77DED40E-E1D2-4AB8-B9EF-12C094BE8014}"/>
    <cellStyle name="SAPBEXexcCritical4 5 2 3 4" xfId="29347" xr:uid="{9E0786E8-6A97-4B4B-ABFA-54293CA262DB}"/>
    <cellStyle name="SAPBEXexcCritical4 5 2 3 4 2" xfId="29348" xr:uid="{36BA8028-E589-4F4B-A5CC-32124B907DBC}"/>
    <cellStyle name="SAPBEXexcCritical4 5 2 3 5" xfId="29349" xr:uid="{31C7B89A-D3A3-4823-9A91-842F65597D28}"/>
    <cellStyle name="SAPBEXexcCritical4 5 2 3 5 2" xfId="29350" xr:uid="{B2DF1A44-E5C2-4040-BF6E-58C682F5DFF5}"/>
    <cellStyle name="SAPBEXexcCritical4 5 2 3 6" xfId="29351" xr:uid="{A995CC4C-98E9-48CC-9BCF-91D686D907AE}"/>
    <cellStyle name="SAPBEXexcCritical4 5 2 3 6 2" xfId="29352" xr:uid="{3506CED6-00A5-4968-ACF5-A52D4B0C45A1}"/>
    <cellStyle name="SAPBEXexcCritical4 5 2 3 7" xfId="29353" xr:uid="{31897BDB-2CD8-4CAB-A0FF-6F8D11EF247E}"/>
    <cellStyle name="SAPBEXexcCritical4 5 2 3 7 2" xfId="29354" xr:uid="{B187E28B-2894-49EA-A392-D1B7BAC68E05}"/>
    <cellStyle name="SAPBEXexcCritical4 5 2 3 8" xfId="29355" xr:uid="{364732D2-D545-482C-BB02-7AB0D691EB87}"/>
    <cellStyle name="SAPBEXexcCritical4 5 2 3 9" xfId="29356" xr:uid="{D04D2911-D14A-4CE1-818E-C3CD5359D78D}"/>
    <cellStyle name="SAPBEXexcCritical4 5 2 4" xfId="29357" xr:uid="{EBAF3142-D33D-446F-9700-99EC7EA79C4C}"/>
    <cellStyle name="SAPBEXexcCritical4 5 2 4 2" xfId="29358" xr:uid="{191F6281-3133-4538-AF9A-8D00472BE3E6}"/>
    <cellStyle name="SAPBEXexcCritical4 5 2 5" xfId="29359" xr:uid="{6B712E1F-F608-4FB9-AA01-6C9C49CBB90B}"/>
    <cellStyle name="SAPBEXexcCritical4 5 2 5 2" xfId="29360" xr:uid="{3A03BB91-30FC-47DB-9EB4-70CBEA3CE662}"/>
    <cellStyle name="SAPBEXexcCritical4 5 2 6" xfId="29361" xr:uid="{2B7BCFAE-1CB0-4C3E-BE5C-32C61C12DB1D}"/>
    <cellStyle name="SAPBEXexcCritical4 5 2 6 2" xfId="29362" xr:uid="{48B2CDEE-2B2D-4456-9399-838D1CF5FA6B}"/>
    <cellStyle name="SAPBEXexcCritical4 5 2 7" xfId="29363" xr:uid="{54B21D70-C513-4756-9609-BE381140636D}"/>
    <cellStyle name="SAPBEXexcCritical4 5 2 7 2" xfId="29364" xr:uid="{89A47DCE-FF29-420B-BCDF-90C768EA9BD6}"/>
    <cellStyle name="SAPBEXexcCritical4 5 2 8" xfId="29365" xr:uid="{6D9F8D81-BDFF-46B9-9746-7E7B86415425}"/>
    <cellStyle name="SAPBEXexcCritical4 5 2 8 2" xfId="29366" xr:uid="{160F5A15-6FED-4BA3-B4BB-D22AC7384A37}"/>
    <cellStyle name="SAPBEXexcCritical4 5 2 9" xfId="29367" xr:uid="{52410C59-4487-4F8B-8392-47B7954C7C6F}"/>
    <cellStyle name="SAPBEXexcCritical4 5 3" xfId="29368" xr:uid="{7167DE7A-0B10-43C0-BD55-F88A62129E2A}"/>
    <cellStyle name="SAPBEXexcCritical4 5 3 2" xfId="29369" xr:uid="{483CE360-DD8E-4D24-8A86-1600F8187C00}"/>
    <cellStyle name="SAPBEXexcCritical4 5 3 2 10" xfId="29370" xr:uid="{2416B1B2-F647-4209-979A-42609C82BFCC}"/>
    <cellStyle name="SAPBEXexcCritical4 5 3 2 2" xfId="29371" xr:uid="{06E85E1E-4634-45A2-9CC8-2474EFDEBF2C}"/>
    <cellStyle name="SAPBEXexcCritical4 5 3 2 2 2" xfId="29372" xr:uid="{2C618DD3-0586-4FDA-83C2-61C222679D5E}"/>
    <cellStyle name="SAPBEXexcCritical4 5 3 2 2 2 2" xfId="29373" xr:uid="{3B1D61E3-0789-444D-8F59-FC44CA8DCD43}"/>
    <cellStyle name="SAPBEXexcCritical4 5 3 2 2 3" xfId="29374" xr:uid="{80B8B1B7-B4AB-4ADC-ADE4-E1400A76CA84}"/>
    <cellStyle name="SAPBEXexcCritical4 5 3 2 2 3 2" xfId="29375" xr:uid="{B1EF18DF-327C-4073-B392-4D423CE1791E}"/>
    <cellStyle name="SAPBEXexcCritical4 5 3 2 2 4" xfId="29376" xr:uid="{D99097EB-6A12-4923-AF3F-C2F79F80BC6F}"/>
    <cellStyle name="SAPBEXexcCritical4 5 3 2 2 4 2" xfId="29377" xr:uid="{D61D0AB2-0CFC-4AD3-BCFE-3E3956E97CC0}"/>
    <cellStyle name="SAPBEXexcCritical4 5 3 2 2 5" xfId="29378" xr:uid="{2073B26C-71A2-4863-8D03-0332F4CB3663}"/>
    <cellStyle name="SAPBEXexcCritical4 5 3 2 2 5 2" xfId="29379" xr:uid="{75FBCA1A-212D-4AF6-A991-3945DF2163CA}"/>
    <cellStyle name="SAPBEXexcCritical4 5 3 2 2 6" xfId="29380" xr:uid="{4C063BCD-F6E8-402A-AB96-A56AE8BB00FE}"/>
    <cellStyle name="SAPBEXexcCritical4 5 3 2 2 6 2" xfId="29381" xr:uid="{E40083B8-F94D-4C91-B225-7D4131620C86}"/>
    <cellStyle name="SAPBEXexcCritical4 5 3 2 2 7" xfId="29382" xr:uid="{7A1B001A-3B65-447A-9C3A-82919218AC55}"/>
    <cellStyle name="SAPBEXexcCritical4 5 3 2 3" xfId="29383" xr:uid="{BBD04536-79F4-4AD3-89A6-47C5D88681D9}"/>
    <cellStyle name="SAPBEXexcCritical4 5 3 2 3 2" xfId="29384" xr:uid="{C056436A-ECE7-4362-B3EE-D9E4B4F3DDE1}"/>
    <cellStyle name="SAPBEXexcCritical4 5 3 2 3 2 2" xfId="29385" xr:uid="{54660A91-BE02-4F29-9608-AFC557E2A719}"/>
    <cellStyle name="SAPBEXexcCritical4 5 3 2 3 3" xfId="29386" xr:uid="{0B19881F-79EC-4C80-BDE1-9230D3E5231B}"/>
    <cellStyle name="SAPBEXexcCritical4 5 3 2 3 3 2" xfId="29387" xr:uid="{168C312D-840B-4504-86D8-33249DBE3F63}"/>
    <cellStyle name="SAPBEXexcCritical4 5 3 2 3 4" xfId="29388" xr:uid="{E8F4CE47-87BF-445A-B395-2AFC4FD4EA7B}"/>
    <cellStyle name="SAPBEXexcCritical4 5 3 2 3 4 2" xfId="29389" xr:uid="{12AA681A-72F8-4E9F-BE98-FA6A3A02749C}"/>
    <cellStyle name="SAPBEXexcCritical4 5 3 2 3 5" xfId="29390" xr:uid="{4345CA27-36AF-4B82-81C7-46F11DC9460C}"/>
    <cellStyle name="SAPBEXexcCritical4 5 3 2 3 5 2" xfId="29391" xr:uid="{FECE987B-98A4-4488-BD2E-C60D757BBFD6}"/>
    <cellStyle name="SAPBEXexcCritical4 5 3 2 3 6" xfId="29392" xr:uid="{D38B316D-0985-4F8F-8E00-3F2EDCBB9055}"/>
    <cellStyle name="SAPBEXexcCritical4 5 3 2 3 6 2" xfId="29393" xr:uid="{EC03773C-AB40-4DA9-96FE-33D436D69725}"/>
    <cellStyle name="SAPBEXexcCritical4 5 3 2 3 7" xfId="29394" xr:uid="{4A137D7C-E095-425D-A8D2-B7A98663814F}"/>
    <cellStyle name="SAPBEXexcCritical4 5 3 2 4" xfId="29395" xr:uid="{0B4FD503-987E-496E-BE84-4012BC64BDEF}"/>
    <cellStyle name="SAPBEXexcCritical4 5 3 2 4 2" xfId="29396" xr:uid="{9564619B-8BDC-42E1-ACFE-BE7F7DB6CA3F}"/>
    <cellStyle name="SAPBEXexcCritical4 5 3 2 5" xfId="29397" xr:uid="{5F570DB9-BAFB-4B1B-9AFC-0A6CD2D2E34A}"/>
    <cellStyle name="SAPBEXexcCritical4 5 3 2 5 2" xfId="29398" xr:uid="{B5488230-4F18-4934-B009-250B319FABAD}"/>
    <cellStyle name="SAPBEXexcCritical4 5 3 2 6" xfId="29399" xr:uid="{902EFA76-4B27-4EC5-B8B1-4E9720BB7C18}"/>
    <cellStyle name="SAPBEXexcCritical4 5 3 2 6 2" xfId="29400" xr:uid="{BF2D2FDC-82F6-4C13-A7FC-C116F6F298A7}"/>
    <cellStyle name="SAPBEXexcCritical4 5 3 2 7" xfId="29401" xr:uid="{03DD0453-FE0C-47A3-903B-25682FAD40EB}"/>
    <cellStyle name="SAPBEXexcCritical4 5 3 2 7 2" xfId="29402" xr:uid="{D38284C0-9786-4FC4-BE80-3E98C9334FD1}"/>
    <cellStyle name="SAPBEXexcCritical4 5 3 2 8" xfId="29403" xr:uid="{84905D6D-5EC5-46F0-9798-8E0671CD87F5}"/>
    <cellStyle name="SAPBEXexcCritical4 5 3 2 8 2" xfId="29404" xr:uid="{D81CC635-EC6F-4360-B786-AA46192F3F86}"/>
    <cellStyle name="SAPBEXexcCritical4 5 3 2 9" xfId="29405" xr:uid="{FF8264E9-E6D1-46FF-A361-D12F8ACE3E45}"/>
    <cellStyle name="SAPBEXexcCritical4 5 3 2 9 2" xfId="29406" xr:uid="{33E6A7BB-6B4F-4AAE-9A72-2C329E952118}"/>
    <cellStyle name="SAPBEXexcCritical4 5 3 3" xfId="29407" xr:uid="{0AC49746-6424-4BB7-8BBD-B29E706B2E0F}"/>
    <cellStyle name="SAPBEXexcCritical4 5 3 3 2" xfId="29408" xr:uid="{B6E053B6-C6B9-4DA9-A6B5-BCBEF94FEE40}"/>
    <cellStyle name="SAPBEXexcCritical4 5 3 4" xfId="29409" xr:uid="{B989680D-080F-47A6-9CDD-A768765AEA22}"/>
    <cellStyle name="SAPBEXexcCritical4 5 3 4 2" xfId="29410" xr:uid="{AF52B20B-4807-4FC2-913D-D67775274174}"/>
    <cellStyle name="SAPBEXexcCritical4 5 3 5" xfId="29411" xr:uid="{AE30165A-9277-4D16-BD39-C742A428D996}"/>
    <cellStyle name="SAPBEXexcCritical4 5 4" xfId="29412" xr:uid="{DEF2820E-F3F0-4134-AFAC-9600DAA9EF54}"/>
    <cellStyle name="SAPBEXexcCritical4 5 4 10" xfId="29413" xr:uid="{17A35379-9F37-4232-BADE-5828B6EE3E55}"/>
    <cellStyle name="SAPBEXexcCritical4 5 4 2" xfId="29414" xr:uid="{266CA432-2AC9-4FA2-93B1-AEE48EAD4D87}"/>
    <cellStyle name="SAPBEXexcCritical4 5 4 2 2" xfId="29415" xr:uid="{93A84D74-50CE-4031-9483-72A0C087C24F}"/>
    <cellStyle name="SAPBEXexcCritical4 5 4 2 2 2" xfId="29416" xr:uid="{B4277A14-AD19-42B7-B8AC-24DA560D085D}"/>
    <cellStyle name="SAPBEXexcCritical4 5 4 2 3" xfId="29417" xr:uid="{D4EA6496-78C6-474E-8B52-0F68A63C982B}"/>
    <cellStyle name="SAPBEXexcCritical4 5 4 2 3 2" xfId="29418" xr:uid="{C2919C65-793B-4511-ADE4-08D361DE11FA}"/>
    <cellStyle name="SAPBEXexcCritical4 5 4 2 4" xfId="29419" xr:uid="{8116F6DB-B12F-4071-8A7E-C07B74C5484D}"/>
    <cellStyle name="SAPBEXexcCritical4 5 4 2 4 2" xfId="29420" xr:uid="{1148E125-F2A9-4B1C-B381-89935CB8EA8C}"/>
    <cellStyle name="SAPBEXexcCritical4 5 4 2 5" xfId="29421" xr:uid="{DBC04907-8422-4DB1-BF2C-8F96FB3CE386}"/>
    <cellStyle name="SAPBEXexcCritical4 5 4 2 5 2" xfId="29422" xr:uid="{500664FA-38C7-4365-A063-880F3143E3E7}"/>
    <cellStyle name="SAPBEXexcCritical4 5 4 2 6" xfId="29423" xr:uid="{9CFC24DD-12B2-42DF-8B35-A5D026C38CFC}"/>
    <cellStyle name="SAPBEXexcCritical4 5 4 2 6 2" xfId="29424" xr:uid="{B914CE13-F798-475B-8174-56268CA13A90}"/>
    <cellStyle name="SAPBEXexcCritical4 5 4 2 7" xfId="29425" xr:uid="{3EACABEB-CF4B-4839-BDFB-FFD86014DF4C}"/>
    <cellStyle name="SAPBEXexcCritical4 5 4 3" xfId="29426" xr:uid="{4096C1F4-A9D0-4760-A0F8-88FCAD3673FD}"/>
    <cellStyle name="SAPBEXexcCritical4 5 4 3 2" xfId="29427" xr:uid="{E7479F70-2364-4F33-BEE1-CE54775143F0}"/>
    <cellStyle name="SAPBEXexcCritical4 5 4 3 2 2" xfId="29428" xr:uid="{EBBD1D0F-857D-4D7C-8A22-6DCEF13F8356}"/>
    <cellStyle name="SAPBEXexcCritical4 5 4 3 3" xfId="29429" xr:uid="{132CEE00-048B-40E5-ABAC-41E5C9B7E48A}"/>
    <cellStyle name="SAPBEXexcCritical4 5 4 3 3 2" xfId="29430" xr:uid="{16E99040-25F0-4DB6-8DE2-8FA622E16ECD}"/>
    <cellStyle name="SAPBEXexcCritical4 5 4 3 4" xfId="29431" xr:uid="{95855A57-BF84-4887-97F3-A3E6222FE116}"/>
    <cellStyle name="SAPBEXexcCritical4 5 4 3 4 2" xfId="29432" xr:uid="{83250179-7CE3-4B1D-BD9A-896AD6C7617F}"/>
    <cellStyle name="SAPBEXexcCritical4 5 4 3 5" xfId="29433" xr:uid="{5BE17B76-1BAA-4754-B2A0-7469F0B4E377}"/>
    <cellStyle name="SAPBEXexcCritical4 5 4 3 5 2" xfId="29434" xr:uid="{F4A2062F-922B-4DDC-AE45-CF5351144920}"/>
    <cellStyle name="SAPBEXexcCritical4 5 4 3 6" xfId="29435" xr:uid="{D7A93A2A-B7D3-4FD8-9BCA-8F3778962356}"/>
    <cellStyle name="SAPBEXexcCritical4 5 4 3 6 2" xfId="29436" xr:uid="{18665381-2B9C-43F5-A2FA-A8386F68AACF}"/>
    <cellStyle name="SAPBEXexcCritical4 5 4 3 7" xfId="29437" xr:uid="{3E4DF340-ECC2-4A04-B317-0511A37DEB00}"/>
    <cellStyle name="SAPBEXexcCritical4 5 4 4" xfId="29438" xr:uid="{B1C27FFA-A95D-463A-B043-69CAD4FAA654}"/>
    <cellStyle name="SAPBEXexcCritical4 5 4 4 2" xfId="29439" xr:uid="{AA66923B-AC63-4AA1-BB99-9F3DCB9BC90C}"/>
    <cellStyle name="SAPBEXexcCritical4 5 4 5" xfId="29440" xr:uid="{AA9B7F3F-5054-4E8C-B528-6B42D6CA902B}"/>
    <cellStyle name="SAPBEXexcCritical4 5 4 5 2" xfId="29441" xr:uid="{72687F13-4E61-4420-AA47-777430AE2FC2}"/>
    <cellStyle name="SAPBEXexcCritical4 5 4 6" xfId="29442" xr:uid="{D39B0B30-E401-46A9-B6EF-AD624889357B}"/>
    <cellStyle name="SAPBEXexcCritical4 5 4 6 2" xfId="29443" xr:uid="{70385A57-4CA9-4E61-9F88-B2ED7CCEA985}"/>
    <cellStyle name="SAPBEXexcCritical4 5 4 7" xfId="29444" xr:uid="{5C02DD09-9A3E-42A9-967D-6D84CF16A249}"/>
    <cellStyle name="SAPBEXexcCritical4 5 4 7 2" xfId="29445" xr:uid="{B47885F8-A222-4D0D-A1A9-B55755589CDF}"/>
    <cellStyle name="SAPBEXexcCritical4 5 4 8" xfId="29446" xr:uid="{8EDDC278-4ACD-400A-ACA8-CF70E0180A0E}"/>
    <cellStyle name="SAPBEXexcCritical4 5 4 8 2" xfId="29447" xr:uid="{A028174F-7AEC-4249-9A11-67AB17AB4DA2}"/>
    <cellStyle name="SAPBEXexcCritical4 5 4 9" xfId="29448" xr:uid="{639F7531-DC5B-4916-BF7C-DCB715E6C4E8}"/>
    <cellStyle name="SAPBEXexcCritical4 5 4 9 2" xfId="29449" xr:uid="{41736DF1-8E2E-42A0-A8AD-2A2CC00E6D78}"/>
    <cellStyle name="SAPBEXexcCritical4 5 5" xfId="29450" xr:uid="{0FE5B2F6-9F50-48C0-A51F-BEBEDDC8BE71}"/>
    <cellStyle name="SAPBEXexcCritical4 5 5 2" xfId="29451" xr:uid="{9A65841B-D39D-4808-A49A-0D7EFAEB9EFA}"/>
    <cellStyle name="SAPBEXexcCritical4 5 6" xfId="29452" xr:uid="{2BE31E27-F02F-4F69-8A2C-CC7E250DE170}"/>
    <cellStyle name="SAPBEXexcCritical4 5 6 2" xfId="29453" xr:uid="{2110C0E2-7B94-4F91-A82D-FF863E9DB4D8}"/>
    <cellStyle name="SAPBEXexcCritical4 5 7" xfId="29454" xr:uid="{2FA51B0E-003F-4D4A-8F8F-7E868A310B08}"/>
    <cellStyle name="SAPBEXexcCritical4 5 8" xfId="29455" xr:uid="{D30C4FF8-71EB-47E8-8E12-A4BAA25792C9}"/>
    <cellStyle name="SAPBEXexcCritical4 6" xfId="29456" xr:uid="{57BC0C9E-313E-475B-A713-EF7BC6082D29}"/>
    <cellStyle name="SAPBEXexcCritical4 6 10" xfId="29457" xr:uid="{05DB1A93-90CA-422A-88DC-7B3B1077BA58}"/>
    <cellStyle name="SAPBEXexcCritical4 6 2" xfId="29458" xr:uid="{8122D089-6B0E-4D6E-B0F8-CBA28E8F62CC}"/>
    <cellStyle name="SAPBEXexcCritical4 6 2 10" xfId="29459" xr:uid="{4765751F-80C3-43A6-A6D3-220B686DFCDE}"/>
    <cellStyle name="SAPBEXexcCritical4 6 2 2" xfId="29460" xr:uid="{1478855E-1A4A-4655-8317-783EF1742FB3}"/>
    <cellStyle name="SAPBEXexcCritical4 6 2 2 2" xfId="29461" xr:uid="{5347E78E-9B62-43FE-8B72-ED4383B48D82}"/>
    <cellStyle name="SAPBEXexcCritical4 6 2 2 2 2" xfId="29462" xr:uid="{3679FC5A-7A61-4E3E-917C-A30F3C9D1F5A}"/>
    <cellStyle name="SAPBEXexcCritical4 6 2 2 3" xfId="29463" xr:uid="{C2A728C1-A2DE-4A85-B1EA-E49553017E8D}"/>
    <cellStyle name="SAPBEXexcCritical4 6 2 2 3 2" xfId="29464" xr:uid="{F6107D68-09BC-40B5-829F-13471D8FC15A}"/>
    <cellStyle name="SAPBEXexcCritical4 6 2 2 4" xfId="29465" xr:uid="{70219D50-7C67-4ED5-B0DC-7E009A1C17CE}"/>
    <cellStyle name="SAPBEXexcCritical4 6 2 2 4 2" xfId="29466" xr:uid="{76B2052B-7A0C-4ABB-8FEF-612F0655622E}"/>
    <cellStyle name="SAPBEXexcCritical4 6 2 2 5" xfId="29467" xr:uid="{8F0B6662-1C71-4CC9-A91B-F4E9669DF7E2}"/>
    <cellStyle name="SAPBEXexcCritical4 6 2 2 5 2" xfId="29468" xr:uid="{74E2CD25-6902-455F-8F87-77A66EE34436}"/>
    <cellStyle name="SAPBEXexcCritical4 6 2 2 6" xfId="29469" xr:uid="{81E076FF-0D9F-4A65-9B42-E276F1A94EE2}"/>
    <cellStyle name="SAPBEXexcCritical4 6 2 2 6 2" xfId="29470" xr:uid="{0B23AA36-6F77-4FCD-AB3A-13EA295D033F}"/>
    <cellStyle name="SAPBEXexcCritical4 6 2 2 7" xfId="29471" xr:uid="{9610CE0B-925C-4480-A57E-70BC4B98347B}"/>
    <cellStyle name="SAPBEXexcCritical4 6 2 2 7 2" xfId="29472" xr:uid="{F44366B5-7C7D-477F-8FD3-DAEEF690F8E3}"/>
    <cellStyle name="SAPBEXexcCritical4 6 2 2 8" xfId="29473" xr:uid="{6AB0EB02-5B96-484B-A7B8-ADAEE8856332}"/>
    <cellStyle name="SAPBEXexcCritical4 6 2 3" xfId="29474" xr:uid="{27D49FE2-6620-48A5-A600-96AE0848FE4B}"/>
    <cellStyle name="SAPBEXexcCritical4 6 2 3 2" xfId="29475" xr:uid="{992F4B6B-1FE8-4233-884B-C31C679FCEB0}"/>
    <cellStyle name="SAPBEXexcCritical4 6 2 4" xfId="29476" xr:uid="{7CF77682-D7CC-469D-808F-3FE0B3368A0C}"/>
    <cellStyle name="SAPBEXexcCritical4 6 2 4 2" xfId="29477" xr:uid="{FC3D1A8E-95BA-428D-86F0-6841774DD38F}"/>
    <cellStyle name="SAPBEXexcCritical4 6 2 5" xfId="29478" xr:uid="{D9E6B698-B0C5-4DB9-8A61-C66D984D1557}"/>
    <cellStyle name="SAPBEXexcCritical4 6 2 5 2" xfId="29479" xr:uid="{C88457DB-57C3-452F-B4A5-4A1331AE9C3D}"/>
    <cellStyle name="SAPBEXexcCritical4 6 2 6" xfId="29480" xr:uid="{94C0E6FD-C9E7-4ECA-8E16-214860A3A259}"/>
    <cellStyle name="SAPBEXexcCritical4 6 2 6 2" xfId="29481" xr:uid="{F5353B42-7DC5-4BE8-9DA9-EFFBFC3382EB}"/>
    <cellStyle name="SAPBEXexcCritical4 6 2 7" xfId="29482" xr:uid="{0C73FF0B-E563-4859-B435-BE20D5C360E8}"/>
    <cellStyle name="SAPBEXexcCritical4 6 2 7 2" xfId="29483" xr:uid="{2FF9230F-EFEF-4E84-928C-511A432B1CDD}"/>
    <cellStyle name="SAPBEXexcCritical4 6 2 8" xfId="29484" xr:uid="{3754EFDD-3B48-4558-943B-32DCC509AD0B}"/>
    <cellStyle name="SAPBEXexcCritical4 6 2 8 2" xfId="29485" xr:uid="{C7CA2FC0-842F-4AC4-AF7D-010E32718C15}"/>
    <cellStyle name="SAPBEXexcCritical4 6 2 9" xfId="29486" xr:uid="{A8FD701A-DBD9-4F82-BA2C-CCC0C3D07B90}"/>
    <cellStyle name="SAPBEXexcCritical4 6 3" xfId="29487" xr:uid="{B21E7E48-F27E-4468-BA6B-2696502EAFB7}"/>
    <cellStyle name="SAPBEXexcCritical4 6 3 2" xfId="29488" xr:uid="{831E3EC8-7566-44FA-9A74-147B886B48D7}"/>
    <cellStyle name="SAPBEXexcCritical4 6 3 2 2" xfId="29489" xr:uid="{1B1C3D73-6135-4760-AD79-694EC5B8127E}"/>
    <cellStyle name="SAPBEXexcCritical4 6 3 3" xfId="29490" xr:uid="{97C2FC3D-17B1-402F-8921-BB5EC923ACBE}"/>
    <cellStyle name="SAPBEXexcCritical4 6 3 3 2" xfId="29491" xr:uid="{2546E697-8935-4125-B946-65FA82FC44AB}"/>
    <cellStyle name="SAPBEXexcCritical4 6 3 4" xfId="29492" xr:uid="{72D0C413-1840-43E1-922B-A71AA9E39E8E}"/>
    <cellStyle name="SAPBEXexcCritical4 6 3 4 2" xfId="29493" xr:uid="{A36952BE-BC46-4F1B-A0CF-4B0198915378}"/>
    <cellStyle name="SAPBEXexcCritical4 6 3 5" xfId="29494" xr:uid="{07C8D414-60E2-42F1-9D69-D7D60FA8ABEC}"/>
    <cellStyle name="SAPBEXexcCritical4 6 3 5 2" xfId="29495" xr:uid="{432A86EF-2859-4D38-B29E-BCFAA2C9B251}"/>
    <cellStyle name="SAPBEXexcCritical4 6 3 6" xfId="29496" xr:uid="{CC3D4B34-CE84-47B0-8084-84624FEE1945}"/>
    <cellStyle name="SAPBEXexcCritical4 6 3 6 2" xfId="29497" xr:uid="{6EF0FAF2-3B68-4CAE-96EA-CE352886F7CA}"/>
    <cellStyle name="SAPBEXexcCritical4 6 3 7" xfId="29498" xr:uid="{A0365C97-B1A6-4F68-9491-C91A70E1A48B}"/>
    <cellStyle name="SAPBEXexcCritical4 6 3 7 2" xfId="29499" xr:uid="{38DDF566-D608-4431-8694-66BC2101C39C}"/>
    <cellStyle name="SAPBEXexcCritical4 6 3 8" xfId="29500" xr:uid="{C6F38FB8-D250-4150-9CD4-2B37216006D9}"/>
    <cellStyle name="SAPBEXexcCritical4 6 3 9" xfId="29501" xr:uid="{EE3EC0A0-95E5-42B4-9251-BC614A36F938}"/>
    <cellStyle name="SAPBEXexcCritical4 6 4" xfId="29502" xr:uid="{90458F8F-B884-4156-B266-B06638B2520F}"/>
    <cellStyle name="SAPBEXexcCritical4 6 4 2" xfId="29503" xr:uid="{6059FDA4-F6C3-4445-8180-7A9B9AB6D016}"/>
    <cellStyle name="SAPBEXexcCritical4 6 5" xfId="29504" xr:uid="{F30294DC-B408-4757-A656-F438644AD8C1}"/>
    <cellStyle name="SAPBEXexcCritical4 6 5 2" xfId="29505" xr:uid="{13A8CFB2-AFF3-463F-9424-D90EC5323458}"/>
    <cellStyle name="SAPBEXexcCritical4 6 6" xfId="29506" xr:uid="{B00F4DAA-ECCE-4C0C-BFA9-3E8E6F95C67A}"/>
    <cellStyle name="SAPBEXexcCritical4 6 6 2" xfId="29507" xr:uid="{BBBC27AB-68F0-4BC4-87BB-B2893075E11F}"/>
    <cellStyle name="SAPBEXexcCritical4 6 7" xfId="29508" xr:uid="{80B46FAC-0F74-4800-94FE-135708CCFE2E}"/>
    <cellStyle name="SAPBEXexcCritical4 6 7 2" xfId="29509" xr:uid="{A07E4046-8701-42EC-8352-19F44387AC09}"/>
    <cellStyle name="SAPBEXexcCritical4 6 8" xfId="29510" xr:uid="{07D19ECD-DA97-47DE-9AF6-3C26C30DC6E7}"/>
    <cellStyle name="SAPBEXexcCritical4 6 8 2" xfId="29511" xr:uid="{BF7FAA13-07ED-4B49-A72D-90BD37E7743E}"/>
    <cellStyle name="SAPBEXexcCritical4 6 9" xfId="29512" xr:uid="{760D99DC-1FF3-41BB-8AF5-F2FBF8B464CF}"/>
    <cellStyle name="SAPBEXexcCritical4 7" xfId="29513" xr:uid="{76AF0A6C-6F90-4CFA-BD55-DA1B5DD43CAB}"/>
    <cellStyle name="SAPBEXexcCritical4 8" xfId="29514" xr:uid="{9B4EE99F-0654-44D3-9AF6-4E220D5C1E6A}"/>
    <cellStyle name="SAPBEXexcCritical5" xfId="29515" xr:uid="{70926F80-4332-49F6-939B-FC044181ABE0}"/>
    <cellStyle name="SAPBEXexcCritical5 2" xfId="29516" xr:uid="{9C1800CE-EC0C-420C-9D00-69867815B876}"/>
    <cellStyle name="SAPBEXexcCritical5 2 2" xfId="29517" xr:uid="{ACD07DF9-81F8-420A-987B-E59B922A43D7}"/>
    <cellStyle name="SAPBEXexcCritical5 2 2 2" xfId="29518" xr:uid="{1F08C188-DF22-48A8-9B2D-7C7C4E2F05EA}"/>
    <cellStyle name="SAPBEXexcCritical5 2 2 2 10" xfId="29519" xr:uid="{4CFF8E96-0421-45DA-8ADF-BAB52E3D08F9}"/>
    <cellStyle name="SAPBEXexcCritical5 2 2 2 2" xfId="29520" xr:uid="{2E3BFD27-BB40-4512-A113-B0F7B2BFEAA7}"/>
    <cellStyle name="SAPBEXexcCritical5 2 2 2 2 10" xfId="29521" xr:uid="{09F9078D-CE9C-4395-9E69-F450C7CF5C9E}"/>
    <cellStyle name="SAPBEXexcCritical5 2 2 2 2 2" xfId="29522" xr:uid="{DC9CACA1-1558-4723-8BC3-CDBE26BA76BA}"/>
    <cellStyle name="SAPBEXexcCritical5 2 2 2 2 2 2" xfId="29523" xr:uid="{353CB05F-EABE-4162-9797-EECCDBDE1DA1}"/>
    <cellStyle name="SAPBEXexcCritical5 2 2 2 2 2 2 2" xfId="29524" xr:uid="{8D5C4685-B2C7-4EE5-AFFA-F542C693C284}"/>
    <cellStyle name="SAPBEXexcCritical5 2 2 2 2 2 3" xfId="29525" xr:uid="{D0626906-8751-4F3A-B080-85C4091CCF56}"/>
    <cellStyle name="SAPBEXexcCritical5 2 2 2 2 2 3 2" xfId="29526" xr:uid="{5CE3CBAB-1EAB-4307-B9D9-35A385E94F8E}"/>
    <cellStyle name="SAPBEXexcCritical5 2 2 2 2 2 4" xfId="29527" xr:uid="{53407A34-F25C-410F-ADD6-AD763B50F4F5}"/>
    <cellStyle name="SAPBEXexcCritical5 2 2 2 2 2 4 2" xfId="29528" xr:uid="{7B6963EC-B8FC-45D5-BD4D-30BC5105B91B}"/>
    <cellStyle name="SAPBEXexcCritical5 2 2 2 2 2 5" xfId="29529" xr:uid="{96349E7F-9B48-45C2-B305-260E786BD169}"/>
    <cellStyle name="SAPBEXexcCritical5 2 2 2 2 2 5 2" xfId="29530" xr:uid="{07FD62E9-FB92-433C-988C-1E6EC4685D05}"/>
    <cellStyle name="SAPBEXexcCritical5 2 2 2 2 2 6" xfId="29531" xr:uid="{026857D1-9F18-47E0-A121-BF3483E5B81D}"/>
    <cellStyle name="SAPBEXexcCritical5 2 2 2 2 2 6 2" xfId="29532" xr:uid="{236DA5AC-B415-4624-B108-3B08D5B16363}"/>
    <cellStyle name="SAPBEXexcCritical5 2 2 2 2 2 7" xfId="29533" xr:uid="{939B1CFC-1DCE-4EB1-9D32-0014AF7DF318}"/>
    <cellStyle name="SAPBEXexcCritical5 2 2 2 2 2 7 2" xfId="29534" xr:uid="{1F5982E3-8DE0-4E36-A72E-86E80DE0F0B5}"/>
    <cellStyle name="SAPBEXexcCritical5 2 2 2 2 2 8" xfId="29535" xr:uid="{9ABA1A3B-BFE1-4F7D-AA5E-D04C2E24BDF1}"/>
    <cellStyle name="SAPBEXexcCritical5 2 2 2 2 3" xfId="29536" xr:uid="{D37131B8-837A-4AFD-832D-85622E1FF7AC}"/>
    <cellStyle name="SAPBEXexcCritical5 2 2 2 2 3 2" xfId="29537" xr:uid="{E52F9524-7B10-4B9E-8E65-133193A0EDC9}"/>
    <cellStyle name="SAPBEXexcCritical5 2 2 2 2 4" xfId="29538" xr:uid="{8EA63F9F-998A-496F-866D-92DD94A86356}"/>
    <cellStyle name="SAPBEXexcCritical5 2 2 2 2 4 2" xfId="29539" xr:uid="{8DE6D345-FDA6-4C8B-9F5C-CBACC8AB4121}"/>
    <cellStyle name="SAPBEXexcCritical5 2 2 2 2 5" xfId="29540" xr:uid="{7FC98937-1509-40DC-958B-C16B871C93EC}"/>
    <cellStyle name="SAPBEXexcCritical5 2 2 2 2 5 2" xfId="29541" xr:uid="{1862AD61-F3CE-4EBA-9DB5-267777A326EA}"/>
    <cellStyle name="SAPBEXexcCritical5 2 2 2 2 6" xfId="29542" xr:uid="{D4F88F8B-F207-4961-87C2-3B401019A8F4}"/>
    <cellStyle name="SAPBEXexcCritical5 2 2 2 2 6 2" xfId="29543" xr:uid="{1664651C-7D67-4AF3-A163-31E699FDA5F6}"/>
    <cellStyle name="SAPBEXexcCritical5 2 2 2 2 7" xfId="29544" xr:uid="{45FD6220-AA76-44E8-9AEC-87D9AF1CE487}"/>
    <cellStyle name="SAPBEXexcCritical5 2 2 2 2 7 2" xfId="29545" xr:uid="{A6200575-D587-45C3-A087-05CEE5C0E427}"/>
    <cellStyle name="SAPBEXexcCritical5 2 2 2 2 8" xfId="29546" xr:uid="{8A3C66B0-F167-4E35-AF7D-A7B37663D064}"/>
    <cellStyle name="SAPBEXexcCritical5 2 2 2 2 8 2" xfId="29547" xr:uid="{749D7C66-A6F5-4822-B43B-123B90508A55}"/>
    <cellStyle name="SAPBEXexcCritical5 2 2 2 2 9" xfId="29548" xr:uid="{184BDC25-C7E1-49B1-AACF-5EF19AE8CA10}"/>
    <cellStyle name="SAPBEXexcCritical5 2 2 2 3" xfId="29549" xr:uid="{F402181F-FB26-4254-A1F7-60D5B7C0294C}"/>
    <cellStyle name="SAPBEXexcCritical5 2 2 2 3 2" xfId="29550" xr:uid="{99C628C4-4376-428E-A5DD-2E2D279BA357}"/>
    <cellStyle name="SAPBEXexcCritical5 2 2 2 3 2 2" xfId="29551" xr:uid="{C2C674D9-8481-4831-BE59-1DCC2DCEC8AF}"/>
    <cellStyle name="SAPBEXexcCritical5 2 2 2 3 3" xfId="29552" xr:uid="{529F54EA-856C-43FE-8525-F76B3355C0A1}"/>
    <cellStyle name="SAPBEXexcCritical5 2 2 2 3 3 2" xfId="29553" xr:uid="{B822F7A4-78BE-4268-8B81-FC8708B07301}"/>
    <cellStyle name="SAPBEXexcCritical5 2 2 2 3 4" xfId="29554" xr:uid="{C46FE845-3F0A-4E3B-9B1E-2A31E51B68F2}"/>
    <cellStyle name="SAPBEXexcCritical5 2 2 2 3 4 2" xfId="29555" xr:uid="{10B7EDF3-893F-4DCD-A686-95BC956BE972}"/>
    <cellStyle name="SAPBEXexcCritical5 2 2 2 3 5" xfId="29556" xr:uid="{134FFA2C-E42C-4421-8E03-535AC3CA3709}"/>
    <cellStyle name="SAPBEXexcCritical5 2 2 2 3 5 2" xfId="29557" xr:uid="{1CF4A3E0-CAFC-4CB2-AB94-A33F8F442F32}"/>
    <cellStyle name="SAPBEXexcCritical5 2 2 2 3 6" xfId="29558" xr:uid="{E136C25D-F77E-4E20-8F21-93AA83D0FC27}"/>
    <cellStyle name="SAPBEXexcCritical5 2 2 2 3 6 2" xfId="29559" xr:uid="{96A37028-45D7-4E65-99BC-1394E6B712DE}"/>
    <cellStyle name="SAPBEXexcCritical5 2 2 2 3 7" xfId="29560" xr:uid="{2D141B52-704F-4EE2-A864-4B803D74F7F8}"/>
    <cellStyle name="SAPBEXexcCritical5 2 2 2 3 7 2" xfId="29561" xr:uid="{E860A5D6-337F-4BF6-9EFE-E0D2932CC859}"/>
    <cellStyle name="SAPBEXexcCritical5 2 2 2 3 8" xfId="29562" xr:uid="{B2583759-5570-4570-AFE6-45D81F82B4A4}"/>
    <cellStyle name="SAPBEXexcCritical5 2 2 2 3 9" xfId="29563" xr:uid="{39C12427-7AB6-4213-90D8-6C43382CE73D}"/>
    <cellStyle name="SAPBEXexcCritical5 2 2 2 4" xfId="29564" xr:uid="{ABC64906-7643-4B67-AAA8-7F18DBF7AE7F}"/>
    <cellStyle name="SAPBEXexcCritical5 2 2 2 4 2" xfId="29565" xr:uid="{2C49328B-D725-4086-A007-BF1B40677C31}"/>
    <cellStyle name="SAPBEXexcCritical5 2 2 2 5" xfId="29566" xr:uid="{4C8FEB3E-13AF-4FC6-AB26-792BF08D74A1}"/>
    <cellStyle name="SAPBEXexcCritical5 2 2 2 5 2" xfId="29567" xr:uid="{EE3350FF-E9AF-44C0-B6CD-4139EE58FD0D}"/>
    <cellStyle name="SAPBEXexcCritical5 2 2 2 6" xfId="29568" xr:uid="{44F35693-F958-4DE5-A608-32A660E878DC}"/>
    <cellStyle name="SAPBEXexcCritical5 2 2 2 6 2" xfId="29569" xr:uid="{B606AD07-AA7E-40E2-A0BF-1B3FA4D24C13}"/>
    <cellStyle name="SAPBEXexcCritical5 2 2 2 7" xfId="29570" xr:uid="{0A3C37D8-A286-436C-9600-01A625FE6B37}"/>
    <cellStyle name="SAPBEXexcCritical5 2 2 2 7 2" xfId="29571" xr:uid="{458D65FD-979E-4794-A138-FFABA5304DF7}"/>
    <cellStyle name="SAPBEXexcCritical5 2 2 2 8" xfId="29572" xr:uid="{BAB32669-793F-4CC5-A627-5C3D52543139}"/>
    <cellStyle name="SAPBEXexcCritical5 2 2 2 8 2" xfId="29573" xr:uid="{601FB1C1-E068-4EB1-9262-09F4F8F60305}"/>
    <cellStyle name="SAPBEXexcCritical5 2 2 2 9" xfId="29574" xr:uid="{5990B2B5-2F09-4793-8B79-1641E8DF60BB}"/>
    <cellStyle name="SAPBEXexcCritical5 2 2 3" xfId="29575" xr:uid="{E9A7D27D-AC1C-4DE9-8D59-34C60AA0E31F}"/>
    <cellStyle name="SAPBEXexcCritical5 2 2 3 2" xfId="29576" xr:uid="{1476D0F1-619B-46C8-BEE8-3625748F53D2}"/>
    <cellStyle name="SAPBEXexcCritical5 2 2 3 2 10" xfId="29577" xr:uid="{77A19FB6-D802-4426-93AF-A874B8ABAE8E}"/>
    <cellStyle name="SAPBEXexcCritical5 2 2 3 2 2" xfId="29578" xr:uid="{1F658C4F-2A1A-4627-A538-B4BDE78D1B17}"/>
    <cellStyle name="SAPBEXexcCritical5 2 2 3 2 2 2" xfId="29579" xr:uid="{96EB4ED2-7C78-4DF1-97D8-F80BECAB6737}"/>
    <cellStyle name="SAPBEXexcCritical5 2 2 3 2 2 2 2" xfId="29580" xr:uid="{6201CCF7-1B73-4012-B003-9B65AB01177C}"/>
    <cellStyle name="SAPBEXexcCritical5 2 2 3 2 2 3" xfId="29581" xr:uid="{505838C9-2736-496D-ACCF-F99CC9DBAB8A}"/>
    <cellStyle name="SAPBEXexcCritical5 2 2 3 2 2 3 2" xfId="29582" xr:uid="{9BA9F272-E1A4-42D7-89AD-077D1B83BE0D}"/>
    <cellStyle name="SAPBEXexcCritical5 2 2 3 2 2 4" xfId="29583" xr:uid="{DC00EBA8-0365-48B8-8289-7513155657EB}"/>
    <cellStyle name="SAPBEXexcCritical5 2 2 3 2 2 4 2" xfId="29584" xr:uid="{A8738539-EDFC-471A-80BA-5A6BB9DEE3B3}"/>
    <cellStyle name="SAPBEXexcCritical5 2 2 3 2 2 5" xfId="29585" xr:uid="{A438E819-9441-4EB3-A5A4-1AC8C5DECBD4}"/>
    <cellStyle name="SAPBEXexcCritical5 2 2 3 2 2 5 2" xfId="29586" xr:uid="{E515618A-1020-4C98-90E8-66B355ADA5CC}"/>
    <cellStyle name="SAPBEXexcCritical5 2 2 3 2 2 6" xfId="29587" xr:uid="{4EAD7A2A-8C63-4EF9-A347-36E79FB1504B}"/>
    <cellStyle name="SAPBEXexcCritical5 2 2 3 2 2 6 2" xfId="29588" xr:uid="{9392A2DB-F964-458B-AFE9-CF384DFF5A8F}"/>
    <cellStyle name="SAPBEXexcCritical5 2 2 3 2 2 7" xfId="29589" xr:uid="{FE10D501-ABF2-4AD0-9163-3BB006C84E10}"/>
    <cellStyle name="SAPBEXexcCritical5 2 2 3 2 3" xfId="29590" xr:uid="{812F710A-8B42-437D-A380-018C6B82899C}"/>
    <cellStyle name="SAPBEXexcCritical5 2 2 3 2 3 2" xfId="29591" xr:uid="{38A85E9A-5AD3-4E4A-8168-376337A80259}"/>
    <cellStyle name="SAPBEXexcCritical5 2 2 3 2 3 2 2" xfId="29592" xr:uid="{12AB507E-44EE-4C5C-8131-8F3C43A12C32}"/>
    <cellStyle name="SAPBEXexcCritical5 2 2 3 2 3 3" xfId="29593" xr:uid="{1833FC2B-C96A-4390-AD1A-7CF4DC661623}"/>
    <cellStyle name="SAPBEXexcCritical5 2 2 3 2 3 3 2" xfId="29594" xr:uid="{A54F58CB-B228-4879-9FBD-AB581BADCA4F}"/>
    <cellStyle name="SAPBEXexcCritical5 2 2 3 2 3 4" xfId="29595" xr:uid="{ED46414B-C9A6-4F5A-8CEA-1EF142B96610}"/>
    <cellStyle name="SAPBEXexcCritical5 2 2 3 2 3 4 2" xfId="29596" xr:uid="{36234502-0FC5-4FE5-92B8-C135942FF68B}"/>
    <cellStyle name="SAPBEXexcCritical5 2 2 3 2 3 5" xfId="29597" xr:uid="{868C7133-5A0A-4F50-91F0-74F5A911ECA9}"/>
    <cellStyle name="SAPBEXexcCritical5 2 2 3 2 3 5 2" xfId="29598" xr:uid="{93DC0FE8-2423-4FBC-8B45-D10A726C66EE}"/>
    <cellStyle name="SAPBEXexcCritical5 2 2 3 2 3 6" xfId="29599" xr:uid="{88BF9D83-0B13-4CF0-B18E-1318218B2709}"/>
    <cellStyle name="SAPBEXexcCritical5 2 2 3 2 3 6 2" xfId="29600" xr:uid="{FA342093-87F6-4DC2-86E0-C4CCDBD1FADB}"/>
    <cellStyle name="SAPBEXexcCritical5 2 2 3 2 3 7" xfId="29601" xr:uid="{26960554-44DD-48DE-824C-7E48FAD0C7F7}"/>
    <cellStyle name="SAPBEXexcCritical5 2 2 3 2 4" xfId="29602" xr:uid="{B349597C-16D9-43F5-AC7A-77417FD70B29}"/>
    <cellStyle name="SAPBEXexcCritical5 2 2 3 2 4 2" xfId="29603" xr:uid="{545CB3BC-4DE9-4F55-9300-344C85E75F7D}"/>
    <cellStyle name="SAPBEXexcCritical5 2 2 3 2 5" xfId="29604" xr:uid="{9F55F7FA-C903-434D-9E37-75EDD8FA1898}"/>
    <cellStyle name="SAPBEXexcCritical5 2 2 3 2 5 2" xfId="29605" xr:uid="{BC62DE5F-5E93-4FC7-BE40-79806FEA187F}"/>
    <cellStyle name="SAPBEXexcCritical5 2 2 3 2 6" xfId="29606" xr:uid="{BFA394DF-7800-44CD-94A4-6900E44F1F9A}"/>
    <cellStyle name="SAPBEXexcCritical5 2 2 3 2 6 2" xfId="29607" xr:uid="{C8C69D7A-3A2F-4A6B-B94D-8FBD8C566306}"/>
    <cellStyle name="SAPBEXexcCritical5 2 2 3 2 7" xfId="29608" xr:uid="{6B3B8DC9-B7FE-4B79-9EAF-3DBA048EE04C}"/>
    <cellStyle name="SAPBEXexcCritical5 2 2 3 2 7 2" xfId="29609" xr:uid="{7D39A3BC-7450-4E24-BD61-DD1E15E9E478}"/>
    <cellStyle name="SAPBEXexcCritical5 2 2 3 2 8" xfId="29610" xr:uid="{E7FC95E2-3232-4B04-988C-757551F0F3BC}"/>
    <cellStyle name="SAPBEXexcCritical5 2 2 3 2 8 2" xfId="29611" xr:uid="{0DDB0895-8292-4B44-8574-4E5C76798972}"/>
    <cellStyle name="SAPBEXexcCritical5 2 2 3 2 9" xfId="29612" xr:uid="{EA1D1D2D-F27C-4C95-BC6B-CEB6ED6FC7CC}"/>
    <cellStyle name="SAPBEXexcCritical5 2 2 3 2 9 2" xfId="29613" xr:uid="{EA7BE5EF-C6B0-4DAB-B8B7-54A5189DC8ED}"/>
    <cellStyle name="SAPBEXexcCritical5 2 2 3 3" xfId="29614" xr:uid="{58D5C368-C434-496B-A2F9-19B2DE03E009}"/>
    <cellStyle name="SAPBEXexcCritical5 2 2 3 3 2" xfId="29615" xr:uid="{F56B6A48-B9BF-4D9D-BB33-060EB832F25C}"/>
    <cellStyle name="SAPBEXexcCritical5 2 2 3 4" xfId="29616" xr:uid="{CCBE0456-7CA0-4317-9E5C-B35E9BCB83FF}"/>
    <cellStyle name="SAPBEXexcCritical5 2 2 3 4 2" xfId="29617" xr:uid="{A86B5A04-34D6-46F0-97BE-F5D46317F46A}"/>
    <cellStyle name="SAPBEXexcCritical5 2 2 3 5" xfId="29618" xr:uid="{6980CF39-B179-4423-B7C6-DA656412B78C}"/>
    <cellStyle name="SAPBEXexcCritical5 2 2 4" xfId="29619" xr:uid="{5FA19426-FF76-4549-9EEE-EE503D432244}"/>
    <cellStyle name="SAPBEXexcCritical5 2 2 4 10" xfId="29620" xr:uid="{53FD37D3-4998-4ED3-861A-574011FB1110}"/>
    <cellStyle name="SAPBEXexcCritical5 2 2 4 2" xfId="29621" xr:uid="{058369EC-1F0B-4B1F-9716-52FBA3A66194}"/>
    <cellStyle name="SAPBEXexcCritical5 2 2 4 2 2" xfId="29622" xr:uid="{2249EEB2-B336-4412-A815-4D68D50E7B0F}"/>
    <cellStyle name="SAPBEXexcCritical5 2 2 4 2 2 2" xfId="29623" xr:uid="{01272020-552B-4721-85E1-74F26D114758}"/>
    <cellStyle name="SAPBEXexcCritical5 2 2 4 2 3" xfId="29624" xr:uid="{29E0C72C-5FD9-47B1-B4E6-4FF45CF255E2}"/>
    <cellStyle name="SAPBEXexcCritical5 2 2 4 2 3 2" xfId="29625" xr:uid="{03F9AE69-C735-4008-9C1E-4364A94C57A0}"/>
    <cellStyle name="SAPBEXexcCritical5 2 2 4 2 4" xfId="29626" xr:uid="{828AA816-ABD9-49EE-9210-D4F3585B03FE}"/>
    <cellStyle name="SAPBEXexcCritical5 2 2 4 2 4 2" xfId="29627" xr:uid="{D3819918-4A33-4BC1-B547-FC307CBA5F71}"/>
    <cellStyle name="SAPBEXexcCritical5 2 2 4 2 5" xfId="29628" xr:uid="{95F1E692-7A41-45AE-8A39-986019711F7F}"/>
    <cellStyle name="SAPBEXexcCritical5 2 2 4 2 5 2" xfId="29629" xr:uid="{25943123-8800-44E1-8923-587CFE49B41A}"/>
    <cellStyle name="SAPBEXexcCritical5 2 2 4 2 6" xfId="29630" xr:uid="{1FD3C183-0473-427A-A410-D358116746C0}"/>
    <cellStyle name="SAPBEXexcCritical5 2 2 4 2 6 2" xfId="29631" xr:uid="{FBD8AAEB-77BB-4ADC-9696-B8793EF5A095}"/>
    <cellStyle name="SAPBEXexcCritical5 2 2 4 2 7" xfId="29632" xr:uid="{B1400480-6D1E-450F-80CA-484A58815D57}"/>
    <cellStyle name="SAPBEXexcCritical5 2 2 4 3" xfId="29633" xr:uid="{3E6A92FB-4B7D-4847-B88F-BAFB1D561D74}"/>
    <cellStyle name="SAPBEXexcCritical5 2 2 4 3 2" xfId="29634" xr:uid="{E4F4780B-04C0-4469-9894-B5CE37104C90}"/>
    <cellStyle name="SAPBEXexcCritical5 2 2 4 3 2 2" xfId="29635" xr:uid="{F48D40AC-D797-4D35-A140-559AE2247BA1}"/>
    <cellStyle name="SAPBEXexcCritical5 2 2 4 3 3" xfId="29636" xr:uid="{676EF3FA-02B9-486A-8296-0545F648F700}"/>
    <cellStyle name="SAPBEXexcCritical5 2 2 4 3 3 2" xfId="29637" xr:uid="{4BD65164-0DEE-417A-B77A-A8B96F651712}"/>
    <cellStyle name="SAPBEXexcCritical5 2 2 4 3 4" xfId="29638" xr:uid="{854DF095-DDFA-45AA-ACD8-5509D4DE4D97}"/>
    <cellStyle name="SAPBEXexcCritical5 2 2 4 3 4 2" xfId="29639" xr:uid="{77847A18-47AB-4867-9BBE-D9E39EFF9DFD}"/>
    <cellStyle name="SAPBEXexcCritical5 2 2 4 3 5" xfId="29640" xr:uid="{DE20D0EC-FCE4-41B2-BA8B-C0336667032A}"/>
    <cellStyle name="SAPBEXexcCritical5 2 2 4 3 5 2" xfId="29641" xr:uid="{819D8285-4F59-41A2-889C-A3DCA737D49E}"/>
    <cellStyle name="SAPBEXexcCritical5 2 2 4 3 6" xfId="29642" xr:uid="{A6CAE966-0912-4B36-98BF-148A2898E074}"/>
    <cellStyle name="SAPBEXexcCritical5 2 2 4 3 6 2" xfId="29643" xr:uid="{1A8060D4-34EC-4F5C-9A11-2A5DB0CBC628}"/>
    <cellStyle name="SAPBEXexcCritical5 2 2 4 3 7" xfId="29644" xr:uid="{DE8C40BA-4656-4BB4-AC96-456DB9546082}"/>
    <cellStyle name="SAPBEXexcCritical5 2 2 4 4" xfId="29645" xr:uid="{C0635ACC-FEEC-4E8F-8BA3-D66F0CF81E65}"/>
    <cellStyle name="SAPBEXexcCritical5 2 2 4 4 2" xfId="29646" xr:uid="{20852D41-238F-47CB-9059-89FF03A8E28C}"/>
    <cellStyle name="SAPBEXexcCritical5 2 2 4 5" xfId="29647" xr:uid="{7611EE8F-B481-4BBE-A064-E959CA787856}"/>
    <cellStyle name="SAPBEXexcCritical5 2 2 4 5 2" xfId="29648" xr:uid="{7A38464D-B127-4D8E-BE1D-E05BA2869F0D}"/>
    <cellStyle name="SAPBEXexcCritical5 2 2 4 6" xfId="29649" xr:uid="{375B781D-D0C9-4F58-8C58-88412239B3DD}"/>
    <cellStyle name="SAPBEXexcCritical5 2 2 4 6 2" xfId="29650" xr:uid="{52044EBC-ACB2-466E-A7C3-B73C080CAF8B}"/>
    <cellStyle name="SAPBEXexcCritical5 2 2 4 7" xfId="29651" xr:uid="{105B59D7-33B5-4FCD-A52D-E768E575BF23}"/>
    <cellStyle name="SAPBEXexcCritical5 2 2 4 7 2" xfId="29652" xr:uid="{695F548F-6147-4282-BBBE-3E7F455E46BA}"/>
    <cellStyle name="SAPBEXexcCritical5 2 2 4 8" xfId="29653" xr:uid="{B5F762A4-E271-496B-B128-14D6769AD2CB}"/>
    <cellStyle name="SAPBEXexcCritical5 2 2 4 8 2" xfId="29654" xr:uid="{2DF24E48-C2F3-433B-BF63-767EB9738700}"/>
    <cellStyle name="SAPBEXexcCritical5 2 2 4 9" xfId="29655" xr:uid="{5534C27D-C408-43B4-BF3C-9948755EE809}"/>
    <cellStyle name="SAPBEXexcCritical5 2 2 4 9 2" xfId="29656" xr:uid="{86054B05-1DBF-4811-A6CD-F284576D77B9}"/>
    <cellStyle name="SAPBEXexcCritical5 2 2 5" xfId="29657" xr:uid="{068E359D-A969-45F3-AB02-C58D31C4EED8}"/>
    <cellStyle name="SAPBEXexcCritical5 2 2 5 2" xfId="29658" xr:uid="{610C6951-8BF0-4326-A6C6-E17E053EA903}"/>
    <cellStyle name="SAPBEXexcCritical5 2 2 6" xfId="29659" xr:uid="{9F1B0F61-F897-41EE-A3AE-67AD7E6346C3}"/>
    <cellStyle name="SAPBEXexcCritical5 2 2 6 2" xfId="29660" xr:uid="{5C3AC27F-594B-4F43-9217-DBB7F0C2AD2B}"/>
    <cellStyle name="SAPBEXexcCritical5 2 2 7" xfId="29661" xr:uid="{9326675B-2F15-49B1-8CF2-6456F97BB634}"/>
    <cellStyle name="SAPBEXexcCritical5 2 2 8" xfId="29662" xr:uid="{51CCBE76-84A2-4CBA-937A-ACE77EC27A30}"/>
    <cellStyle name="SAPBEXexcCritical5 2 3" xfId="29663" xr:uid="{0F9EF993-6920-4E6E-9AF7-A338DCF5DE45}"/>
    <cellStyle name="SAPBEXexcCritical5 2 3 2" xfId="29664" xr:uid="{13FE097A-DE89-4540-90F7-8723CFE50AA7}"/>
    <cellStyle name="SAPBEXexcCritical5 2 3 2 10" xfId="29665" xr:uid="{FEBC8841-78AD-47B7-BC62-AC2C14574BAD}"/>
    <cellStyle name="SAPBEXexcCritical5 2 3 2 2" xfId="29666" xr:uid="{A2AAD2B3-7BFC-4B45-9653-055B5CD92409}"/>
    <cellStyle name="SAPBEXexcCritical5 2 3 2 2 10" xfId="29667" xr:uid="{A1F11E74-7315-40A9-B2A1-F03B8F2642B4}"/>
    <cellStyle name="SAPBEXexcCritical5 2 3 2 2 2" xfId="29668" xr:uid="{07264211-02F6-4647-8C2E-E7CC5682CB4F}"/>
    <cellStyle name="SAPBEXexcCritical5 2 3 2 2 2 2" xfId="29669" xr:uid="{63DDD627-2522-481B-9C9A-01C3395D56B3}"/>
    <cellStyle name="SAPBEXexcCritical5 2 3 2 2 2 2 2" xfId="29670" xr:uid="{D91E6D2C-DEC3-45B6-A61D-373E8F816ADC}"/>
    <cellStyle name="SAPBEXexcCritical5 2 3 2 2 2 3" xfId="29671" xr:uid="{68FECB72-E77B-4315-9A71-EC5E3E5B045C}"/>
    <cellStyle name="SAPBEXexcCritical5 2 3 2 2 2 3 2" xfId="29672" xr:uid="{7F961AA1-74BA-4FE0-9F90-8F130EC25ABD}"/>
    <cellStyle name="SAPBEXexcCritical5 2 3 2 2 2 4" xfId="29673" xr:uid="{3731DC7D-37DE-4B1F-9DF3-646785B3A363}"/>
    <cellStyle name="SAPBEXexcCritical5 2 3 2 2 2 4 2" xfId="29674" xr:uid="{23CE1FEB-8CFA-408D-830D-7BAD85F5BD16}"/>
    <cellStyle name="SAPBEXexcCritical5 2 3 2 2 2 5" xfId="29675" xr:uid="{B46F5AEE-E8FE-4CB8-80B6-75D2B043BAF1}"/>
    <cellStyle name="SAPBEXexcCritical5 2 3 2 2 2 5 2" xfId="29676" xr:uid="{10AF85BB-1135-4364-9ED4-27D46E84F88E}"/>
    <cellStyle name="SAPBEXexcCritical5 2 3 2 2 2 6" xfId="29677" xr:uid="{B80DD8AC-DE0E-4AE1-A3FD-DF5E5C50926D}"/>
    <cellStyle name="SAPBEXexcCritical5 2 3 2 2 2 6 2" xfId="29678" xr:uid="{7EF0DD4D-E552-4CC7-B9EA-2153899F4347}"/>
    <cellStyle name="SAPBEXexcCritical5 2 3 2 2 2 7" xfId="29679" xr:uid="{B70F2DA1-8C29-4471-B883-9EF71A475C68}"/>
    <cellStyle name="SAPBEXexcCritical5 2 3 2 2 2 7 2" xfId="29680" xr:uid="{223B4AF0-0DBE-4699-976D-C3F6431326A8}"/>
    <cellStyle name="SAPBEXexcCritical5 2 3 2 2 2 8" xfId="29681" xr:uid="{42407F47-A681-47A0-8826-2F7387DB97E0}"/>
    <cellStyle name="SAPBEXexcCritical5 2 3 2 2 3" xfId="29682" xr:uid="{F974562F-500F-4C80-B5AB-E8A5A9D43095}"/>
    <cellStyle name="SAPBEXexcCritical5 2 3 2 2 3 2" xfId="29683" xr:uid="{46AE0868-CB9E-4820-8522-96C2D9EBDD18}"/>
    <cellStyle name="SAPBEXexcCritical5 2 3 2 2 4" xfId="29684" xr:uid="{EA27F442-F1FF-4D93-BC15-4F97C329818B}"/>
    <cellStyle name="SAPBEXexcCritical5 2 3 2 2 4 2" xfId="29685" xr:uid="{8C9D0E44-247C-420A-B205-688D771B62D1}"/>
    <cellStyle name="SAPBEXexcCritical5 2 3 2 2 5" xfId="29686" xr:uid="{DB768BE8-B392-4F58-B726-8E13B9D6C16C}"/>
    <cellStyle name="SAPBEXexcCritical5 2 3 2 2 5 2" xfId="29687" xr:uid="{A7A83286-69D9-43A7-9755-595741826AA8}"/>
    <cellStyle name="SAPBEXexcCritical5 2 3 2 2 6" xfId="29688" xr:uid="{DC592F81-CEB5-4AAC-B3A5-07FFC03AD8F7}"/>
    <cellStyle name="SAPBEXexcCritical5 2 3 2 2 6 2" xfId="29689" xr:uid="{E68DDCF7-E414-42B6-A739-F99B3ACBE0E7}"/>
    <cellStyle name="SAPBEXexcCritical5 2 3 2 2 7" xfId="29690" xr:uid="{3EAFCF7E-4657-4D47-8F98-38C7D9B18210}"/>
    <cellStyle name="SAPBEXexcCritical5 2 3 2 2 7 2" xfId="29691" xr:uid="{DC579FB1-385D-426C-ABF1-6BD028F44243}"/>
    <cellStyle name="SAPBEXexcCritical5 2 3 2 2 8" xfId="29692" xr:uid="{DE639A58-5262-4B1A-AA1E-E411F89516CC}"/>
    <cellStyle name="SAPBEXexcCritical5 2 3 2 2 8 2" xfId="29693" xr:uid="{01E5D324-6F22-418D-98C8-6B5AC258DE49}"/>
    <cellStyle name="SAPBEXexcCritical5 2 3 2 2 9" xfId="29694" xr:uid="{40D87363-8AB7-4AA4-97FC-8B116358A7D9}"/>
    <cellStyle name="SAPBEXexcCritical5 2 3 2 3" xfId="29695" xr:uid="{76A84B65-C47C-4FE0-A47E-C1726912203B}"/>
    <cellStyle name="SAPBEXexcCritical5 2 3 2 3 2" xfId="29696" xr:uid="{96CC91E6-7FB0-4DA8-A5C6-4BCB096988FB}"/>
    <cellStyle name="SAPBEXexcCritical5 2 3 2 3 2 2" xfId="29697" xr:uid="{FADD354A-B0BA-4388-A8A0-DD10951DF42E}"/>
    <cellStyle name="SAPBEXexcCritical5 2 3 2 3 3" xfId="29698" xr:uid="{D46A0D94-BF5D-4342-AF77-1C00D4D3FC01}"/>
    <cellStyle name="SAPBEXexcCritical5 2 3 2 3 3 2" xfId="29699" xr:uid="{677FE3E1-29D1-47E7-9762-ED04D5FCF6F3}"/>
    <cellStyle name="SAPBEXexcCritical5 2 3 2 3 4" xfId="29700" xr:uid="{C2E3DFA8-4F6A-42F5-AFBD-F4444E0FB38F}"/>
    <cellStyle name="SAPBEXexcCritical5 2 3 2 3 4 2" xfId="29701" xr:uid="{8C460DE9-5CF9-40C8-9345-D18A8C2A7476}"/>
    <cellStyle name="SAPBEXexcCritical5 2 3 2 3 5" xfId="29702" xr:uid="{41202022-0641-48EB-B820-4E3C3EE66141}"/>
    <cellStyle name="SAPBEXexcCritical5 2 3 2 3 5 2" xfId="29703" xr:uid="{65D4A58E-72A7-4757-BF8A-13E678BF5020}"/>
    <cellStyle name="SAPBEXexcCritical5 2 3 2 3 6" xfId="29704" xr:uid="{91A29F5D-D02D-4A98-B261-08DA5DA36EFA}"/>
    <cellStyle name="SAPBEXexcCritical5 2 3 2 3 6 2" xfId="29705" xr:uid="{EAAAD453-58BD-474E-B08F-79B8D141EAE5}"/>
    <cellStyle name="SAPBEXexcCritical5 2 3 2 3 7" xfId="29706" xr:uid="{594AC531-2D46-4018-8A89-C17F43F95136}"/>
    <cellStyle name="SAPBEXexcCritical5 2 3 2 3 7 2" xfId="29707" xr:uid="{EFB3FC80-4A8E-4C18-8AB7-054AB5FC23BB}"/>
    <cellStyle name="SAPBEXexcCritical5 2 3 2 3 8" xfId="29708" xr:uid="{599F8CDC-32B1-4E41-A2C7-A901FA635198}"/>
    <cellStyle name="SAPBEXexcCritical5 2 3 2 3 9" xfId="29709" xr:uid="{BE566F55-0681-4DA3-8C2E-9067331E3FB5}"/>
    <cellStyle name="SAPBEXexcCritical5 2 3 2 4" xfId="29710" xr:uid="{7A02BDC0-9491-4821-9EB3-20B075756188}"/>
    <cellStyle name="SAPBEXexcCritical5 2 3 2 4 2" xfId="29711" xr:uid="{4E0DB62B-E71E-4AA8-84DF-D41FD9B59DE5}"/>
    <cellStyle name="SAPBEXexcCritical5 2 3 2 5" xfId="29712" xr:uid="{CD539CEA-30B7-4BBC-9A0D-333EAF8989F1}"/>
    <cellStyle name="SAPBEXexcCritical5 2 3 2 5 2" xfId="29713" xr:uid="{A5A51197-96B9-4957-9B4E-DB4937C8E81F}"/>
    <cellStyle name="SAPBEXexcCritical5 2 3 2 6" xfId="29714" xr:uid="{1572A438-D625-45AF-BB65-3DDB80867C07}"/>
    <cellStyle name="SAPBEXexcCritical5 2 3 2 6 2" xfId="29715" xr:uid="{2D597811-3712-4821-8024-2F2855072CED}"/>
    <cellStyle name="SAPBEXexcCritical5 2 3 2 7" xfId="29716" xr:uid="{FC1D4F40-2166-48BC-8B31-4B56DD90A97E}"/>
    <cellStyle name="SAPBEXexcCritical5 2 3 2 7 2" xfId="29717" xr:uid="{13F22563-7DAA-4A37-9282-0F30C050E730}"/>
    <cellStyle name="SAPBEXexcCritical5 2 3 2 8" xfId="29718" xr:uid="{DC2EAE44-24F1-4F43-980D-5D4FD12354DB}"/>
    <cellStyle name="SAPBEXexcCritical5 2 3 2 8 2" xfId="29719" xr:uid="{193CC75A-AFAA-4330-B5AD-8D539A7BCDC7}"/>
    <cellStyle name="SAPBEXexcCritical5 2 3 2 9" xfId="29720" xr:uid="{3015281F-493D-47B3-8F35-F6B6999FFCDE}"/>
    <cellStyle name="SAPBEXexcCritical5 2 3 3" xfId="29721" xr:uid="{39F32C7D-0A7F-4C25-ACC4-895D6C0D847A}"/>
    <cellStyle name="SAPBEXexcCritical5 2 3 3 2" xfId="29722" xr:uid="{078514F4-C0D8-45FC-B830-8ECF7E91829E}"/>
    <cellStyle name="SAPBEXexcCritical5 2 3 3 2 10" xfId="29723" xr:uid="{1710C006-F97F-43C4-8CAA-41DBED08B3D8}"/>
    <cellStyle name="SAPBEXexcCritical5 2 3 3 2 2" xfId="29724" xr:uid="{00DDA23D-42A4-42D8-A735-EB15ECD0A8A4}"/>
    <cellStyle name="SAPBEXexcCritical5 2 3 3 2 2 2" xfId="29725" xr:uid="{97A75FE9-D614-408A-8A4A-C3A6911D837D}"/>
    <cellStyle name="SAPBEXexcCritical5 2 3 3 2 2 2 2" xfId="29726" xr:uid="{203D7237-5730-4809-AB80-EB4E15DD5800}"/>
    <cellStyle name="SAPBEXexcCritical5 2 3 3 2 2 3" xfId="29727" xr:uid="{3E238B3C-2713-4D76-BC17-04D255BBC0C7}"/>
    <cellStyle name="SAPBEXexcCritical5 2 3 3 2 2 3 2" xfId="29728" xr:uid="{4FC3AAED-1C99-423C-ABC4-4B8C054A410E}"/>
    <cellStyle name="SAPBEXexcCritical5 2 3 3 2 2 4" xfId="29729" xr:uid="{45DBF4F8-CFB7-4B0F-915A-3AD45F84BCC4}"/>
    <cellStyle name="SAPBEXexcCritical5 2 3 3 2 2 4 2" xfId="29730" xr:uid="{692CBB0E-8B27-4ABB-A8D1-2A6DD4938677}"/>
    <cellStyle name="SAPBEXexcCritical5 2 3 3 2 2 5" xfId="29731" xr:uid="{9E20C65C-B8BF-43A6-88B2-0B0F4D83B2FF}"/>
    <cellStyle name="SAPBEXexcCritical5 2 3 3 2 2 5 2" xfId="29732" xr:uid="{84270280-8692-4746-9EEA-B7130104162A}"/>
    <cellStyle name="SAPBEXexcCritical5 2 3 3 2 2 6" xfId="29733" xr:uid="{077278E6-FBA7-49C8-BF59-9B5DDF57EC59}"/>
    <cellStyle name="SAPBEXexcCritical5 2 3 3 2 2 6 2" xfId="29734" xr:uid="{280EF732-1594-4E30-B864-F4B8CB916B6C}"/>
    <cellStyle name="SAPBEXexcCritical5 2 3 3 2 2 7" xfId="29735" xr:uid="{91B9B1BD-86A2-4564-82F2-9E109062FF97}"/>
    <cellStyle name="SAPBEXexcCritical5 2 3 3 2 3" xfId="29736" xr:uid="{9EAC69DA-8559-479E-8ADF-0DA89F481EB8}"/>
    <cellStyle name="SAPBEXexcCritical5 2 3 3 2 3 2" xfId="29737" xr:uid="{E770CF86-3573-49D6-AA67-6088CCFDE958}"/>
    <cellStyle name="SAPBEXexcCritical5 2 3 3 2 3 2 2" xfId="29738" xr:uid="{A86F81C9-D4FA-423E-A59F-B4A1BC770E9D}"/>
    <cellStyle name="SAPBEXexcCritical5 2 3 3 2 3 3" xfId="29739" xr:uid="{5AE9CBB3-C1B1-42A2-9704-BE7EE3B9F559}"/>
    <cellStyle name="SAPBEXexcCritical5 2 3 3 2 3 3 2" xfId="29740" xr:uid="{7CD0A2E7-791E-49FF-AA8F-B6432E3E972F}"/>
    <cellStyle name="SAPBEXexcCritical5 2 3 3 2 3 4" xfId="29741" xr:uid="{E4430161-ED2F-41F1-B880-B922ED300D98}"/>
    <cellStyle name="SAPBEXexcCritical5 2 3 3 2 3 4 2" xfId="29742" xr:uid="{D800629F-91FA-459A-AC51-45C6558224F7}"/>
    <cellStyle name="SAPBEXexcCritical5 2 3 3 2 3 5" xfId="29743" xr:uid="{50D53F0E-19C6-422F-8471-CD7E78510DD3}"/>
    <cellStyle name="SAPBEXexcCritical5 2 3 3 2 3 5 2" xfId="29744" xr:uid="{FBC9C570-27BA-4E4B-8830-8C6BBAB1679C}"/>
    <cellStyle name="SAPBEXexcCritical5 2 3 3 2 3 6" xfId="29745" xr:uid="{2D4359A8-EAC0-45AE-83C1-349410173BFF}"/>
    <cellStyle name="SAPBEXexcCritical5 2 3 3 2 3 6 2" xfId="29746" xr:uid="{3888B22B-6999-411A-BB31-B9125A7A67FC}"/>
    <cellStyle name="SAPBEXexcCritical5 2 3 3 2 3 7" xfId="29747" xr:uid="{C479E613-1964-450D-AA6C-EDD4EBA24348}"/>
    <cellStyle name="SAPBEXexcCritical5 2 3 3 2 4" xfId="29748" xr:uid="{2F8F974B-0400-4DF5-B955-C9D081F8434A}"/>
    <cellStyle name="SAPBEXexcCritical5 2 3 3 2 4 2" xfId="29749" xr:uid="{12088F68-F94D-46C8-8522-A27D8859431F}"/>
    <cellStyle name="SAPBEXexcCritical5 2 3 3 2 5" xfId="29750" xr:uid="{9263F38E-84A3-4032-B24E-211A57D383DC}"/>
    <cellStyle name="SAPBEXexcCritical5 2 3 3 2 5 2" xfId="29751" xr:uid="{34057AE7-89D5-4C72-A4BE-4DB667CCC1D7}"/>
    <cellStyle name="SAPBEXexcCritical5 2 3 3 2 6" xfId="29752" xr:uid="{6B02CFF4-C280-49B4-A0C9-D40E02887B70}"/>
    <cellStyle name="SAPBEXexcCritical5 2 3 3 2 6 2" xfId="29753" xr:uid="{D76D0311-A96D-4749-AAE2-F987E851BD69}"/>
    <cellStyle name="SAPBEXexcCritical5 2 3 3 2 7" xfId="29754" xr:uid="{741BF104-468D-4CDB-80C7-D1CBC25BF9E8}"/>
    <cellStyle name="SAPBEXexcCritical5 2 3 3 2 7 2" xfId="29755" xr:uid="{C305FA91-4C52-4676-A164-5D7FA482687D}"/>
    <cellStyle name="SAPBEXexcCritical5 2 3 3 2 8" xfId="29756" xr:uid="{AA05896D-DA5C-40BB-A3F0-DAEA8A0D9552}"/>
    <cellStyle name="SAPBEXexcCritical5 2 3 3 2 8 2" xfId="29757" xr:uid="{1EC78261-555E-47AA-8C3E-211329865A53}"/>
    <cellStyle name="SAPBEXexcCritical5 2 3 3 2 9" xfId="29758" xr:uid="{A0E1E4FC-C4C0-413F-96DF-DC1D1DCEE725}"/>
    <cellStyle name="SAPBEXexcCritical5 2 3 3 2 9 2" xfId="29759" xr:uid="{4A201098-169D-4926-9162-09597FA5C6BB}"/>
    <cellStyle name="SAPBEXexcCritical5 2 3 3 3" xfId="29760" xr:uid="{CAD3B8DF-BF56-4B28-9026-38E1EC8BB61C}"/>
    <cellStyle name="SAPBEXexcCritical5 2 3 3 3 2" xfId="29761" xr:uid="{3066910A-BBA9-434B-A418-90A8E09C14C9}"/>
    <cellStyle name="SAPBEXexcCritical5 2 3 3 4" xfId="29762" xr:uid="{94BD9ACA-D776-4BAA-869E-F83C2EFB4CA0}"/>
    <cellStyle name="SAPBEXexcCritical5 2 3 3 4 2" xfId="29763" xr:uid="{EA52CFFC-0B64-4F19-9303-27BD3A7715E8}"/>
    <cellStyle name="SAPBEXexcCritical5 2 3 3 5" xfId="29764" xr:uid="{8892CBB6-6C2B-4998-9AC4-EAFCB1FF76DE}"/>
    <cellStyle name="SAPBEXexcCritical5 2 3 4" xfId="29765" xr:uid="{0133BDB4-EA4E-4E9A-8CBD-2710DE9C5DB2}"/>
    <cellStyle name="SAPBEXexcCritical5 2 3 4 10" xfId="29766" xr:uid="{B98285ED-F143-4650-A95B-DC43026E4D09}"/>
    <cellStyle name="SAPBEXexcCritical5 2 3 4 2" xfId="29767" xr:uid="{28F6ABA4-DF83-414C-B29B-93406BAB992E}"/>
    <cellStyle name="SAPBEXexcCritical5 2 3 4 2 2" xfId="29768" xr:uid="{141FC535-C652-4E72-8CDA-C43EAC799D60}"/>
    <cellStyle name="SAPBEXexcCritical5 2 3 4 2 2 2" xfId="29769" xr:uid="{A0978284-1CD9-4711-A3ED-8E5D2C3681DF}"/>
    <cellStyle name="SAPBEXexcCritical5 2 3 4 2 3" xfId="29770" xr:uid="{0B18A7D6-9032-4E90-9D32-04547A5705FD}"/>
    <cellStyle name="SAPBEXexcCritical5 2 3 4 2 3 2" xfId="29771" xr:uid="{163E650E-625B-4367-8492-60DEBC6EDC95}"/>
    <cellStyle name="SAPBEXexcCritical5 2 3 4 2 4" xfId="29772" xr:uid="{621AF949-3457-442A-BBA0-5E4CC4C1CD40}"/>
    <cellStyle name="SAPBEXexcCritical5 2 3 4 2 4 2" xfId="29773" xr:uid="{07237C6C-6F44-4658-BC02-2CB61FC19A1D}"/>
    <cellStyle name="SAPBEXexcCritical5 2 3 4 2 5" xfId="29774" xr:uid="{B5B11BD7-3430-4A62-B853-2130BD7B5424}"/>
    <cellStyle name="SAPBEXexcCritical5 2 3 4 2 5 2" xfId="29775" xr:uid="{5A2AC0EA-E670-4002-BB10-5BFF438D48DD}"/>
    <cellStyle name="SAPBEXexcCritical5 2 3 4 2 6" xfId="29776" xr:uid="{DD06A9E0-F1E7-4CC4-89D8-262D4E015D09}"/>
    <cellStyle name="SAPBEXexcCritical5 2 3 4 2 6 2" xfId="29777" xr:uid="{94264AE6-19A1-4F6B-B16C-26E7C6FC33CD}"/>
    <cellStyle name="SAPBEXexcCritical5 2 3 4 2 7" xfId="29778" xr:uid="{869009BA-65AA-497D-BEF5-B1CF3DC464B9}"/>
    <cellStyle name="SAPBEXexcCritical5 2 3 4 3" xfId="29779" xr:uid="{B3D5EAF3-52A1-46A0-A387-DC4C6D2C39FA}"/>
    <cellStyle name="SAPBEXexcCritical5 2 3 4 3 2" xfId="29780" xr:uid="{E0416DA4-E303-4288-A3C0-50E2A01AE6D8}"/>
    <cellStyle name="SAPBEXexcCritical5 2 3 4 3 2 2" xfId="29781" xr:uid="{94D16371-6B3C-4797-A349-38B53CB87D92}"/>
    <cellStyle name="SAPBEXexcCritical5 2 3 4 3 3" xfId="29782" xr:uid="{51AA45DA-A643-4743-8379-DC4D94F319AB}"/>
    <cellStyle name="SAPBEXexcCritical5 2 3 4 3 3 2" xfId="29783" xr:uid="{ECDF130A-9DA3-4ED3-8A24-20E8C385DD15}"/>
    <cellStyle name="SAPBEXexcCritical5 2 3 4 3 4" xfId="29784" xr:uid="{2BAB657D-1D75-4CA1-A774-F00A8D3FBCC0}"/>
    <cellStyle name="SAPBEXexcCritical5 2 3 4 3 4 2" xfId="29785" xr:uid="{05AD6B58-95A5-4348-B701-7EEA610883AA}"/>
    <cellStyle name="SAPBEXexcCritical5 2 3 4 3 5" xfId="29786" xr:uid="{1B71EDB7-B331-40EB-88B8-32CFC39AFFC3}"/>
    <cellStyle name="SAPBEXexcCritical5 2 3 4 3 5 2" xfId="29787" xr:uid="{45E45B20-6AA7-4681-B467-F64EEE283457}"/>
    <cellStyle name="SAPBEXexcCritical5 2 3 4 3 6" xfId="29788" xr:uid="{E56B5917-D365-49EC-B66E-197C724AC201}"/>
    <cellStyle name="SAPBEXexcCritical5 2 3 4 3 6 2" xfId="29789" xr:uid="{05521ABB-E721-42D3-A509-6551F7D0E8FF}"/>
    <cellStyle name="SAPBEXexcCritical5 2 3 4 3 7" xfId="29790" xr:uid="{E42E66F7-A444-475C-9754-B7A0F54E834E}"/>
    <cellStyle name="SAPBEXexcCritical5 2 3 4 4" xfId="29791" xr:uid="{26B01F2A-D7C2-4D0C-8F44-9476B9A9A0D0}"/>
    <cellStyle name="SAPBEXexcCritical5 2 3 4 4 2" xfId="29792" xr:uid="{0782B487-512F-48BA-B803-75676922E32F}"/>
    <cellStyle name="SAPBEXexcCritical5 2 3 4 5" xfId="29793" xr:uid="{B542C40A-BA91-43EF-92F4-F8714C6A09BF}"/>
    <cellStyle name="SAPBEXexcCritical5 2 3 4 5 2" xfId="29794" xr:uid="{FA2A96E5-D2D6-4094-821B-BA51C054422D}"/>
    <cellStyle name="SAPBEXexcCritical5 2 3 4 6" xfId="29795" xr:uid="{4FBBB03C-3FB3-4B41-92EB-2B7276D9DF77}"/>
    <cellStyle name="SAPBEXexcCritical5 2 3 4 6 2" xfId="29796" xr:uid="{FFE296F4-57E2-4F13-A33D-56557B52154F}"/>
    <cellStyle name="SAPBEXexcCritical5 2 3 4 7" xfId="29797" xr:uid="{C88C242B-A32C-45F0-8312-6A4A6129D1F6}"/>
    <cellStyle name="SAPBEXexcCritical5 2 3 4 7 2" xfId="29798" xr:uid="{70C6971A-25FC-462A-9FCC-2C3E73E91D98}"/>
    <cellStyle name="SAPBEXexcCritical5 2 3 4 8" xfId="29799" xr:uid="{C26FCD19-6BB7-49EC-9CAF-E6CC7B0E84E8}"/>
    <cellStyle name="SAPBEXexcCritical5 2 3 4 8 2" xfId="29800" xr:uid="{2FA460C9-7926-4305-8583-81107D970B55}"/>
    <cellStyle name="SAPBEXexcCritical5 2 3 4 9" xfId="29801" xr:uid="{65E037F9-462B-4689-8884-2131B188B2BB}"/>
    <cellStyle name="SAPBEXexcCritical5 2 3 4 9 2" xfId="29802" xr:uid="{4BF0DC9C-C9F1-4C3B-88FF-583454F11C2F}"/>
    <cellStyle name="SAPBEXexcCritical5 2 3 5" xfId="29803" xr:uid="{4FFF74F1-914F-4FD5-89A3-E8D064500873}"/>
    <cellStyle name="SAPBEXexcCritical5 2 3 5 2" xfId="29804" xr:uid="{8170B91F-4C37-4610-BD54-213F378455E6}"/>
    <cellStyle name="SAPBEXexcCritical5 2 3 6" xfId="29805" xr:uid="{76EC63A2-1B7E-4D89-8593-A5C46894EEAC}"/>
    <cellStyle name="SAPBEXexcCritical5 2 3 6 2" xfId="29806" xr:uid="{1F565D62-2875-486F-8D51-90A4EE2E8A2D}"/>
    <cellStyle name="SAPBEXexcCritical5 2 3 7" xfId="29807" xr:uid="{355EF3F8-FE5F-4C15-B724-80082B9CA1AC}"/>
    <cellStyle name="SAPBEXexcCritical5 2 3 8" xfId="29808" xr:uid="{43F8D795-54E6-4E3A-AAD1-F3EDAC29C2DE}"/>
    <cellStyle name="SAPBEXexcCritical5 2 4" xfId="29809" xr:uid="{A19BC4E7-DA49-43C3-A257-3293059D295D}"/>
    <cellStyle name="SAPBEXexcCritical5 2 4 10" xfId="29810" xr:uid="{8EA03A54-B11F-403E-9963-C21B2255FAB4}"/>
    <cellStyle name="SAPBEXexcCritical5 2 4 2" xfId="29811" xr:uid="{8211BBEC-764D-4403-A7F2-F56985320711}"/>
    <cellStyle name="SAPBEXexcCritical5 2 4 2 10" xfId="29812" xr:uid="{846B2EAD-8D4D-4937-B8A0-9BC8040A91D6}"/>
    <cellStyle name="SAPBEXexcCritical5 2 4 2 2" xfId="29813" xr:uid="{F210B278-CA3D-42AE-B6C1-8C042DD660AD}"/>
    <cellStyle name="SAPBEXexcCritical5 2 4 2 2 2" xfId="29814" xr:uid="{F68F36F9-C627-40A1-B9E4-3ED423909FFD}"/>
    <cellStyle name="SAPBEXexcCritical5 2 4 2 2 2 2" xfId="29815" xr:uid="{43C444F1-52B5-40A8-8EAF-F1841FFFC733}"/>
    <cellStyle name="SAPBEXexcCritical5 2 4 2 2 3" xfId="29816" xr:uid="{48C5A80E-728F-4405-B643-B34E4BFB5944}"/>
    <cellStyle name="SAPBEXexcCritical5 2 4 2 2 3 2" xfId="29817" xr:uid="{51E7F902-B837-4512-B52A-F6CB70697FB2}"/>
    <cellStyle name="SAPBEXexcCritical5 2 4 2 2 4" xfId="29818" xr:uid="{022FAD95-C883-47B1-BC96-42E582D1CFF7}"/>
    <cellStyle name="SAPBEXexcCritical5 2 4 2 2 4 2" xfId="29819" xr:uid="{06F4A259-7320-4D80-B8F9-3CF46B2270C3}"/>
    <cellStyle name="SAPBEXexcCritical5 2 4 2 2 5" xfId="29820" xr:uid="{9CB5FC42-E7C3-4134-A7F5-5EB3E706C8E0}"/>
    <cellStyle name="SAPBEXexcCritical5 2 4 2 2 5 2" xfId="29821" xr:uid="{A4064A09-6278-4DE4-99C2-6B04EC93336C}"/>
    <cellStyle name="SAPBEXexcCritical5 2 4 2 2 6" xfId="29822" xr:uid="{5C39BF75-CF04-47ED-AEEA-9AC7F01707FE}"/>
    <cellStyle name="SAPBEXexcCritical5 2 4 2 2 6 2" xfId="29823" xr:uid="{F2AF4AB2-444D-4B82-9E53-A0251AB7D516}"/>
    <cellStyle name="SAPBEXexcCritical5 2 4 2 2 7" xfId="29824" xr:uid="{DC697159-42F1-43BC-9114-B79BE38CD305}"/>
    <cellStyle name="SAPBEXexcCritical5 2 4 2 2 7 2" xfId="29825" xr:uid="{E5A958FF-3528-42EE-8E8F-7A9001A016B6}"/>
    <cellStyle name="SAPBEXexcCritical5 2 4 2 2 8" xfId="29826" xr:uid="{034468A5-588E-4315-A8A6-35CC4C5A1A6D}"/>
    <cellStyle name="SAPBEXexcCritical5 2 4 2 3" xfId="29827" xr:uid="{FC1A3ACB-56F3-4863-9EB9-41AFB400C653}"/>
    <cellStyle name="SAPBEXexcCritical5 2 4 2 3 2" xfId="29828" xr:uid="{EC5B4B45-C009-4F64-8555-924DD5DB1A5F}"/>
    <cellStyle name="SAPBEXexcCritical5 2 4 2 4" xfId="29829" xr:uid="{21F090CD-2A67-4E34-990D-757924E6F758}"/>
    <cellStyle name="SAPBEXexcCritical5 2 4 2 4 2" xfId="29830" xr:uid="{2D856582-EA3C-4D2A-8BEB-B80D3567851D}"/>
    <cellStyle name="SAPBEXexcCritical5 2 4 2 5" xfId="29831" xr:uid="{26A1D386-E4E2-4A2C-8F3A-9669447CFCB3}"/>
    <cellStyle name="SAPBEXexcCritical5 2 4 2 5 2" xfId="29832" xr:uid="{74CD9ED9-EA9D-439B-98AA-DAC4934860A9}"/>
    <cellStyle name="SAPBEXexcCritical5 2 4 2 6" xfId="29833" xr:uid="{965DC5C3-5AC0-4F36-83C3-39F13CB5F01F}"/>
    <cellStyle name="SAPBEXexcCritical5 2 4 2 6 2" xfId="29834" xr:uid="{1EA627D9-56C9-436B-99FD-6B624050B12F}"/>
    <cellStyle name="SAPBEXexcCritical5 2 4 2 7" xfId="29835" xr:uid="{CBBD7094-2533-4FBB-942B-4D4D3A71D215}"/>
    <cellStyle name="SAPBEXexcCritical5 2 4 2 7 2" xfId="29836" xr:uid="{6A10AA96-B234-4ED8-8E1E-A890BCE9EE61}"/>
    <cellStyle name="SAPBEXexcCritical5 2 4 2 8" xfId="29837" xr:uid="{D3A780DC-F492-42D7-89DF-1B6658E5AE2E}"/>
    <cellStyle name="SAPBEXexcCritical5 2 4 2 8 2" xfId="29838" xr:uid="{E1AB5AEB-6EC1-499A-B112-8C151E7DA14A}"/>
    <cellStyle name="SAPBEXexcCritical5 2 4 2 9" xfId="29839" xr:uid="{E58E3483-C862-4648-B8D2-1D3C30CB6561}"/>
    <cellStyle name="SAPBEXexcCritical5 2 4 3" xfId="29840" xr:uid="{0A785E3C-D63D-4321-8F83-60CF3A5469F7}"/>
    <cellStyle name="SAPBEXexcCritical5 2 4 3 2" xfId="29841" xr:uid="{2C1980A0-804F-49C0-84E7-E0E8065F67F8}"/>
    <cellStyle name="SAPBEXexcCritical5 2 4 3 2 2" xfId="29842" xr:uid="{31217DD4-266C-4773-B16C-4EA649CFB648}"/>
    <cellStyle name="SAPBEXexcCritical5 2 4 3 3" xfId="29843" xr:uid="{5B49729C-543E-4F55-A8AE-C19050F208A8}"/>
    <cellStyle name="SAPBEXexcCritical5 2 4 3 3 2" xfId="29844" xr:uid="{08F1800B-3EA8-446D-BA5C-F102CD6BF387}"/>
    <cellStyle name="SAPBEXexcCritical5 2 4 3 4" xfId="29845" xr:uid="{9FDCFE85-5F5C-4627-8195-1A270D6D6A32}"/>
    <cellStyle name="SAPBEXexcCritical5 2 4 3 4 2" xfId="29846" xr:uid="{22B4D55C-E455-4C6F-B7B6-AF89132A45A7}"/>
    <cellStyle name="SAPBEXexcCritical5 2 4 3 5" xfId="29847" xr:uid="{BA4CD9A1-F02E-4BB7-9DD8-9132BB81D5DB}"/>
    <cellStyle name="SAPBEXexcCritical5 2 4 3 5 2" xfId="29848" xr:uid="{998C519C-67B3-4D7F-BF3B-636B097409FF}"/>
    <cellStyle name="SAPBEXexcCritical5 2 4 3 6" xfId="29849" xr:uid="{55297759-6778-4376-A373-DB0FBF3A1A12}"/>
    <cellStyle name="SAPBEXexcCritical5 2 4 3 6 2" xfId="29850" xr:uid="{7CB5FB4A-5A89-43B0-A17B-F21DE1811857}"/>
    <cellStyle name="SAPBEXexcCritical5 2 4 3 7" xfId="29851" xr:uid="{29457848-C919-4FE5-A87D-8FA3AC2FC303}"/>
    <cellStyle name="SAPBEXexcCritical5 2 4 3 7 2" xfId="29852" xr:uid="{4A8B995D-CE1A-475A-BD21-690FFC5C6D61}"/>
    <cellStyle name="SAPBEXexcCritical5 2 4 3 8" xfId="29853" xr:uid="{188F5D9C-80EE-41F8-913A-B9239A96BA2D}"/>
    <cellStyle name="SAPBEXexcCritical5 2 4 3 9" xfId="29854" xr:uid="{D7C17455-1EF8-4D60-A282-A9E4089A7A8E}"/>
    <cellStyle name="SAPBEXexcCritical5 2 4 4" xfId="29855" xr:uid="{942812B8-2CA3-41D6-BC22-566B3DE1BD02}"/>
    <cellStyle name="SAPBEXexcCritical5 2 4 4 2" xfId="29856" xr:uid="{F3C8D41E-3A66-411E-929D-8B42FBBB0840}"/>
    <cellStyle name="SAPBEXexcCritical5 2 4 5" xfId="29857" xr:uid="{48DD53FC-78D6-43EC-BB40-3E5EEE209E38}"/>
    <cellStyle name="SAPBEXexcCritical5 2 4 5 2" xfId="29858" xr:uid="{6E4F6BDC-6305-4793-A24E-F9AA6A13F7F9}"/>
    <cellStyle name="SAPBEXexcCritical5 2 4 6" xfId="29859" xr:uid="{FCE96ABC-8CB5-4309-A2CD-E1483CFCFC7C}"/>
    <cellStyle name="SAPBEXexcCritical5 2 4 6 2" xfId="29860" xr:uid="{E55E25F4-C8F6-495E-8927-C16411101161}"/>
    <cellStyle name="SAPBEXexcCritical5 2 4 7" xfId="29861" xr:uid="{BF1D031A-5106-4293-AFEF-FED6528A84A5}"/>
    <cellStyle name="SAPBEXexcCritical5 2 4 7 2" xfId="29862" xr:uid="{4F1025E7-4A9D-47FD-A761-F59164FAE046}"/>
    <cellStyle name="SAPBEXexcCritical5 2 4 8" xfId="29863" xr:uid="{A458C9F9-BE16-4CB6-9A34-BA173EDD9E07}"/>
    <cellStyle name="SAPBEXexcCritical5 2 4 8 2" xfId="29864" xr:uid="{72FAB339-4BF0-4FF0-A21D-16520CA54BFA}"/>
    <cellStyle name="SAPBEXexcCritical5 2 4 9" xfId="29865" xr:uid="{C70E85F8-CA60-4093-A9C4-B48854CD506B}"/>
    <cellStyle name="SAPBEXexcCritical5 2 5" xfId="29866" xr:uid="{0FFF7DCA-B91A-4F17-B33D-551A51071E28}"/>
    <cellStyle name="SAPBEXexcCritical5 2 6" xfId="29867" xr:uid="{81C7F744-F226-47E1-AC37-68FF27CFE9FF}"/>
    <cellStyle name="SAPBEXexcCritical5 3" xfId="29868" xr:uid="{3DAF3ACB-47E2-401E-BDD3-B14CCD68BFA7}"/>
    <cellStyle name="SAPBEXexcCritical5 3 2" xfId="29869" xr:uid="{9CF504D4-B8F0-431B-8AC8-C6C52995EEDA}"/>
    <cellStyle name="SAPBEXexcCritical5 3 2 2" xfId="29870" xr:uid="{C9DC58CA-0758-4AA3-9DB8-236A9C5A470A}"/>
    <cellStyle name="SAPBEXexcCritical5 3 2 2 10" xfId="29871" xr:uid="{E687654B-B445-4C8F-BC29-FB0F43A3D1C2}"/>
    <cellStyle name="SAPBEXexcCritical5 3 2 2 2" xfId="29872" xr:uid="{47AE1BE9-963B-462C-A9B7-C0F0197C3A8A}"/>
    <cellStyle name="SAPBEXexcCritical5 3 2 2 2 10" xfId="29873" xr:uid="{13102E2A-8F12-49C6-9D90-8ECF74A7058A}"/>
    <cellStyle name="SAPBEXexcCritical5 3 2 2 2 2" xfId="29874" xr:uid="{22D21D65-FA6C-49D3-9B67-0FF587580BE6}"/>
    <cellStyle name="SAPBEXexcCritical5 3 2 2 2 2 2" xfId="29875" xr:uid="{2C0A1E65-DBB9-4B43-B889-2B50AE666D44}"/>
    <cellStyle name="SAPBEXexcCritical5 3 2 2 2 2 2 2" xfId="29876" xr:uid="{2E792186-7659-40D0-88FE-B8D0995F7660}"/>
    <cellStyle name="SAPBEXexcCritical5 3 2 2 2 2 3" xfId="29877" xr:uid="{EBE3875F-68C2-4406-B9C3-05D5BD90675E}"/>
    <cellStyle name="SAPBEXexcCritical5 3 2 2 2 2 3 2" xfId="29878" xr:uid="{4DF9C6BB-4CE5-413D-A05F-A619B140CE7A}"/>
    <cellStyle name="SAPBEXexcCritical5 3 2 2 2 2 4" xfId="29879" xr:uid="{16B2742F-566D-4DA0-AC89-FDC72A6D42C1}"/>
    <cellStyle name="SAPBEXexcCritical5 3 2 2 2 2 4 2" xfId="29880" xr:uid="{36C09465-AAE2-4A6E-9965-B286A2FBF0F4}"/>
    <cellStyle name="SAPBEXexcCritical5 3 2 2 2 2 5" xfId="29881" xr:uid="{A91F89F4-2A4C-4189-9CFB-67C50F4A427E}"/>
    <cellStyle name="SAPBEXexcCritical5 3 2 2 2 2 5 2" xfId="29882" xr:uid="{4DE1E63C-50B5-4E03-B380-588EFFF2C6EE}"/>
    <cellStyle name="SAPBEXexcCritical5 3 2 2 2 2 6" xfId="29883" xr:uid="{7F6A1C9D-4B5C-423D-B204-AAA67A94C4B6}"/>
    <cellStyle name="SAPBEXexcCritical5 3 2 2 2 2 6 2" xfId="29884" xr:uid="{78A543A1-E4CB-4FD5-B11B-CDB2F5F2A50E}"/>
    <cellStyle name="SAPBEXexcCritical5 3 2 2 2 2 7" xfId="29885" xr:uid="{FA243CA8-6A4C-4837-9615-9B646332A91E}"/>
    <cellStyle name="SAPBEXexcCritical5 3 2 2 2 2 7 2" xfId="29886" xr:uid="{22099A13-2057-40F7-B034-D422ACF3CF1A}"/>
    <cellStyle name="SAPBEXexcCritical5 3 2 2 2 2 8" xfId="29887" xr:uid="{A124AFA7-B90A-4DA5-A905-75CC99814F59}"/>
    <cellStyle name="SAPBEXexcCritical5 3 2 2 2 3" xfId="29888" xr:uid="{CC9ADD2D-F611-4472-AA0E-C234CB25CC9A}"/>
    <cellStyle name="SAPBEXexcCritical5 3 2 2 2 3 2" xfId="29889" xr:uid="{40BD96EB-CB0C-434D-85A1-1A7ED14563B5}"/>
    <cellStyle name="SAPBEXexcCritical5 3 2 2 2 4" xfId="29890" xr:uid="{ECA91F84-2914-4752-BA4A-C7A14617BBC8}"/>
    <cellStyle name="SAPBEXexcCritical5 3 2 2 2 4 2" xfId="29891" xr:uid="{7DE616BA-3B37-48E4-BB3A-C331ADBEA779}"/>
    <cellStyle name="SAPBEXexcCritical5 3 2 2 2 5" xfId="29892" xr:uid="{01AC3BC4-D004-4997-8E11-5FC6CBE5CDEA}"/>
    <cellStyle name="SAPBEXexcCritical5 3 2 2 2 5 2" xfId="29893" xr:uid="{B5412854-B498-4827-9417-7AFC9C4737D3}"/>
    <cellStyle name="SAPBEXexcCritical5 3 2 2 2 6" xfId="29894" xr:uid="{F1FAD9EE-6E56-4995-98E7-E2FF60EB0D18}"/>
    <cellStyle name="SAPBEXexcCritical5 3 2 2 2 6 2" xfId="29895" xr:uid="{50732EA1-999F-45E8-9706-C66CE1410F8B}"/>
    <cellStyle name="SAPBEXexcCritical5 3 2 2 2 7" xfId="29896" xr:uid="{91E080CB-7B72-4062-9390-7E711FE8B35F}"/>
    <cellStyle name="SAPBEXexcCritical5 3 2 2 2 7 2" xfId="29897" xr:uid="{7D4BA9A8-3966-4D0C-8C04-BB3487B35F18}"/>
    <cellStyle name="SAPBEXexcCritical5 3 2 2 2 8" xfId="29898" xr:uid="{90C84A2C-5247-4B57-8C0C-965EA90A5790}"/>
    <cellStyle name="SAPBEXexcCritical5 3 2 2 2 8 2" xfId="29899" xr:uid="{D1388724-1487-4407-BD40-AF951B7637BE}"/>
    <cellStyle name="SAPBEXexcCritical5 3 2 2 2 9" xfId="29900" xr:uid="{EE430890-D3B4-495E-98EE-42EF853E5414}"/>
    <cellStyle name="SAPBEXexcCritical5 3 2 2 3" xfId="29901" xr:uid="{0D435E26-64C3-49FA-AA9A-2AFC678BFE8D}"/>
    <cellStyle name="SAPBEXexcCritical5 3 2 2 3 2" xfId="29902" xr:uid="{668B0B0F-A448-45A4-B823-14356AB7A3BF}"/>
    <cellStyle name="SAPBEXexcCritical5 3 2 2 3 2 2" xfId="29903" xr:uid="{4B973924-F785-4BD4-87AE-8D2F7E199109}"/>
    <cellStyle name="SAPBEXexcCritical5 3 2 2 3 3" xfId="29904" xr:uid="{D19B4D9B-C52A-416F-AFD1-FB8A050FAB23}"/>
    <cellStyle name="SAPBEXexcCritical5 3 2 2 3 3 2" xfId="29905" xr:uid="{4D9E0B5D-C031-4D99-AF85-28C7CFB3812B}"/>
    <cellStyle name="SAPBEXexcCritical5 3 2 2 3 4" xfId="29906" xr:uid="{833182D9-247D-460A-BEB5-AFD0E31C37DA}"/>
    <cellStyle name="SAPBEXexcCritical5 3 2 2 3 4 2" xfId="29907" xr:uid="{5500CE51-8837-4427-88C1-C2441BDE0E26}"/>
    <cellStyle name="SAPBEXexcCritical5 3 2 2 3 5" xfId="29908" xr:uid="{FFBDA61D-078A-4EA2-A0CC-EEECEEA924E7}"/>
    <cellStyle name="SAPBEXexcCritical5 3 2 2 3 5 2" xfId="29909" xr:uid="{C27C7F6A-ACBC-41E0-8BB6-6D7E2129D80D}"/>
    <cellStyle name="SAPBEXexcCritical5 3 2 2 3 6" xfId="29910" xr:uid="{17684BA4-8524-49F6-AA2B-1F1F699006B9}"/>
    <cellStyle name="SAPBEXexcCritical5 3 2 2 3 6 2" xfId="29911" xr:uid="{A93B648C-47A2-4DE2-990C-38EC42421667}"/>
    <cellStyle name="SAPBEXexcCritical5 3 2 2 3 7" xfId="29912" xr:uid="{5FE42208-F292-49D7-B44F-9C93FB22C763}"/>
    <cellStyle name="SAPBEXexcCritical5 3 2 2 3 7 2" xfId="29913" xr:uid="{28C10B89-C308-4960-81FC-E4CDC63BF282}"/>
    <cellStyle name="SAPBEXexcCritical5 3 2 2 3 8" xfId="29914" xr:uid="{5D78B2E7-911C-4EC4-94F8-13327026B2D0}"/>
    <cellStyle name="SAPBEXexcCritical5 3 2 2 3 9" xfId="29915" xr:uid="{988F3A3A-0237-46D4-B5A4-DF07A6EAA206}"/>
    <cellStyle name="SAPBEXexcCritical5 3 2 2 4" xfId="29916" xr:uid="{679D055B-25A0-48A0-AE45-DCEC8FC70A88}"/>
    <cellStyle name="SAPBEXexcCritical5 3 2 2 4 2" xfId="29917" xr:uid="{DEDE84A8-F893-4E4C-B3EA-AB2AA158AD71}"/>
    <cellStyle name="SAPBEXexcCritical5 3 2 2 5" xfId="29918" xr:uid="{3E44CDF5-DF5D-45E4-B997-93649ACA72A4}"/>
    <cellStyle name="SAPBEXexcCritical5 3 2 2 5 2" xfId="29919" xr:uid="{959BC607-0324-47EC-B186-4E7264A85B94}"/>
    <cellStyle name="SAPBEXexcCritical5 3 2 2 6" xfId="29920" xr:uid="{7DCEBAD8-5943-48C1-BA14-B1FD5CF4C059}"/>
    <cellStyle name="SAPBEXexcCritical5 3 2 2 6 2" xfId="29921" xr:uid="{6F204BF1-F8EC-450B-9DEE-12C1DC799023}"/>
    <cellStyle name="SAPBEXexcCritical5 3 2 2 7" xfId="29922" xr:uid="{56B24616-A972-4497-96D2-71892CC65C20}"/>
    <cellStyle name="SAPBEXexcCritical5 3 2 2 7 2" xfId="29923" xr:uid="{A549E637-376E-443D-8C5C-43D004C4A8F9}"/>
    <cellStyle name="SAPBEXexcCritical5 3 2 2 8" xfId="29924" xr:uid="{3BA5970C-528E-4176-BF4D-70474E7538DC}"/>
    <cellStyle name="SAPBEXexcCritical5 3 2 2 8 2" xfId="29925" xr:uid="{5AD321E9-A56A-40A0-9E5A-AFF4BE5C1FD6}"/>
    <cellStyle name="SAPBEXexcCritical5 3 2 2 9" xfId="29926" xr:uid="{CD76628C-A8A7-49FB-8D0F-77BC26EA5D87}"/>
    <cellStyle name="SAPBEXexcCritical5 3 2 3" xfId="29927" xr:uid="{659C0749-FF73-495E-9EFD-67BCD76B72BA}"/>
    <cellStyle name="SAPBEXexcCritical5 3 2 3 2" xfId="29928" xr:uid="{F07532B6-5293-4309-A949-17B4BA8C0EB4}"/>
    <cellStyle name="SAPBEXexcCritical5 3 2 3 2 10" xfId="29929" xr:uid="{AF880AAE-35BE-4CF9-AF00-4F7B33FB4F90}"/>
    <cellStyle name="SAPBEXexcCritical5 3 2 3 2 2" xfId="29930" xr:uid="{4924202C-76DC-4035-B1FE-333C4F6E745D}"/>
    <cellStyle name="SAPBEXexcCritical5 3 2 3 2 2 2" xfId="29931" xr:uid="{D4BC481F-9FCF-4B59-9973-8A729DAADEA7}"/>
    <cellStyle name="SAPBEXexcCritical5 3 2 3 2 2 2 2" xfId="29932" xr:uid="{A7BE09B4-9BD4-4D9E-BAD5-43D62305189A}"/>
    <cellStyle name="SAPBEXexcCritical5 3 2 3 2 2 3" xfId="29933" xr:uid="{F98C887A-E211-4D06-8226-DB2AECB39105}"/>
    <cellStyle name="SAPBEXexcCritical5 3 2 3 2 2 3 2" xfId="29934" xr:uid="{9A022BF9-87E4-431F-AEF7-5481E56174DD}"/>
    <cellStyle name="SAPBEXexcCritical5 3 2 3 2 2 4" xfId="29935" xr:uid="{921F5362-9825-451C-B4B1-9CC1DFCC9637}"/>
    <cellStyle name="SAPBEXexcCritical5 3 2 3 2 2 4 2" xfId="29936" xr:uid="{98E8AB4A-3983-4217-B4BA-FA30FC875DF1}"/>
    <cellStyle name="SAPBEXexcCritical5 3 2 3 2 2 5" xfId="29937" xr:uid="{5C66A230-69C5-49C1-9588-F6B443C93477}"/>
    <cellStyle name="SAPBEXexcCritical5 3 2 3 2 2 5 2" xfId="29938" xr:uid="{15105A88-B2DA-4C35-A3C8-C0D453490887}"/>
    <cellStyle name="SAPBEXexcCritical5 3 2 3 2 2 6" xfId="29939" xr:uid="{890FDC03-51C1-4C88-90A0-3CFB20B42392}"/>
    <cellStyle name="SAPBEXexcCritical5 3 2 3 2 2 6 2" xfId="29940" xr:uid="{772D7071-9424-4A3A-8667-084008AD70FE}"/>
    <cellStyle name="SAPBEXexcCritical5 3 2 3 2 2 7" xfId="29941" xr:uid="{4F571D2B-DF9D-4751-BD3D-CB473091A094}"/>
    <cellStyle name="SAPBEXexcCritical5 3 2 3 2 3" xfId="29942" xr:uid="{B3DCB4AA-EB13-4C1B-99D3-B76122CC93E7}"/>
    <cellStyle name="SAPBEXexcCritical5 3 2 3 2 3 2" xfId="29943" xr:uid="{20089BCB-DF7B-446D-A7F1-430FE708EAAD}"/>
    <cellStyle name="SAPBEXexcCritical5 3 2 3 2 3 2 2" xfId="29944" xr:uid="{A7C2B6D9-C11D-4C2F-9B6E-6A885DE5E944}"/>
    <cellStyle name="SAPBEXexcCritical5 3 2 3 2 3 3" xfId="29945" xr:uid="{D64014DF-BCA4-4224-94F8-8B0DFBE15E97}"/>
    <cellStyle name="SAPBEXexcCritical5 3 2 3 2 3 3 2" xfId="29946" xr:uid="{34EB58B6-0C8F-4D6A-9C73-B74ECF515203}"/>
    <cellStyle name="SAPBEXexcCritical5 3 2 3 2 3 4" xfId="29947" xr:uid="{8505CFF4-41A2-42CE-95DD-7CC053F6E52A}"/>
    <cellStyle name="SAPBEXexcCritical5 3 2 3 2 3 4 2" xfId="29948" xr:uid="{FF03672B-3621-4D78-B584-E714AC253BCD}"/>
    <cellStyle name="SAPBEXexcCritical5 3 2 3 2 3 5" xfId="29949" xr:uid="{A08D051C-5B6C-4EE9-8F11-71B1DC03E987}"/>
    <cellStyle name="SAPBEXexcCritical5 3 2 3 2 3 5 2" xfId="29950" xr:uid="{24C1FD34-1ECA-430D-ABCD-57B26AE62735}"/>
    <cellStyle name="SAPBEXexcCritical5 3 2 3 2 3 6" xfId="29951" xr:uid="{765C32C7-F291-4642-8886-05263E3D3E8B}"/>
    <cellStyle name="SAPBEXexcCritical5 3 2 3 2 3 6 2" xfId="29952" xr:uid="{98BB8455-870A-4F14-ABD0-D75221485CD6}"/>
    <cellStyle name="SAPBEXexcCritical5 3 2 3 2 3 7" xfId="29953" xr:uid="{8893ACAF-7EB5-4FC2-A39A-3B9696757ED7}"/>
    <cellStyle name="SAPBEXexcCritical5 3 2 3 2 4" xfId="29954" xr:uid="{78A2418B-8F05-4CCA-A415-55E6B4AB2F83}"/>
    <cellStyle name="SAPBEXexcCritical5 3 2 3 2 4 2" xfId="29955" xr:uid="{3BA7042E-538C-49A2-9766-95E0B25365F7}"/>
    <cellStyle name="SAPBEXexcCritical5 3 2 3 2 5" xfId="29956" xr:uid="{0AC2CD45-CFAA-43DD-8452-26480C0DE367}"/>
    <cellStyle name="SAPBEXexcCritical5 3 2 3 2 5 2" xfId="29957" xr:uid="{E104997F-00E6-4C18-8E4E-E95FCC120E3D}"/>
    <cellStyle name="SAPBEXexcCritical5 3 2 3 2 6" xfId="29958" xr:uid="{990C4E1F-C923-459C-8559-EBFB79A505C0}"/>
    <cellStyle name="SAPBEXexcCritical5 3 2 3 2 6 2" xfId="29959" xr:uid="{C517015A-C979-49E4-BB7E-D0E0B6ED5130}"/>
    <cellStyle name="SAPBEXexcCritical5 3 2 3 2 7" xfId="29960" xr:uid="{B0049FD5-622D-4A5A-9759-DF91385054AE}"/>
    <cellStyle name="SAPBEXexcCritical5 3 2 3 2 7 2" xfId="29961" xr:uid="{2C33B192-8105-4F85-85EE-E4E3DC321723}"/>
    <cellStyle name="SAPBEXexcCritical5 3 2 3 2 8" xfId="29962" xr:uid="{05E21527-DA2B-4301-884E-0E997C57602E}"/>
    <cellStyle name="SAPBEXexcCritical5 3 2 3 2 8 2" xfId="29963" xr:uid="{276F94FB-6B3C-4EDC-BCF8-3F64C42FF306}"/>
    <cellStyle name="SAPBEXexcCritical5 3 2 3 2 9" xfId="29964" xr:uid="{3DB583F4-024D-436C-B703-664B3B26F178}"/>
    <cellStyle name="SAPBEXexcCritical5 3 2 3 2 9 2" xfId="29965" xr:uid="{D01DF823-E5D2-4696-81D7-582D9E7A94E3}"/>
    <cellStyle name="SAPBEXexcCritical5 3 2 3 3" xfId="29966" xr:uid="{FD98D1A2-C750-4128-9DFA-481E5D754009}"/>
    <cellStyle name="SAPBEXexcCritical5 3 2 3 3 2" xfId="29967" xr:uid="{F40DDABC-652A-45A2-BCEA-051C41E19CB1}"/>
    <cellStyle name="SAPBEXexcCritical5 3 2 3 4" xfId="29968" xr:uid="{2C15ABF1-7D03-4076-91A5-F4117E56DF4F}"/>
    <cellStyle name="SAPBEXexcCritical5 3 2 3 4 2" xfId="29969" xr:uid="{6D2DF361-C9C4-41AA-B9E7-2FB19DCE8D6A}"/>
    <cellStyle name="SAPBEXexcCritical5 3 2 3 5" xfId="29970" xr:uid="{C454D861-7662-432D-9E09-AB726C5348E3}"/>
    <cellStyle name="SAPBEXexcCritical5 3 2 4" xfId="29971" xr:uid="{0A00E3B2-8CD4-4991-9123-3419E3BC9A2B}"/>
    <cellStyle name="SAPBEXexcCritical5 3 2 4 10" xfId="29972" xr:uid="{DA1EA490-B801-41E0-8A57-5C14E7861172}"/>
    <cellStyle name="SAPBEXexcCritical5 3 2 4 2" xfId="29973" xr:uid="{B152A43D-91D6-42FC-89C2-41DC7E280AE0}"/>
    <cellStyle name="SAPBEXexcCritical5 3 2 4 2 2" xfId="29974" xr:uid="{BA5A138A-5834-4469-84BF-5E8CDBABD156}"/>
    <cellStyle name="SAPBEXexcCritical5 3 2 4 2 2 2" xfId="29975" xr:uid="{B7A762B2-C339-4802-9CE2-ACDBEE2C49D1}"/>
    <cellStyle name="SAPBEXexcCritical5 3 2 4 2 3" xfId="29976" xr:uid="{36C57020-4260-48A4-BCD4-16345ACF1257}"/>
    <cellStyle name="SAPBEXexcCritical5 3 2 4 2 3 2" xfId="29977" xr:uid="{F41C4BD0-7EA1-48F7-8A3F-5C96076BF4C4}"/>
    <cellStyle name="SAPBEXexcCritical5 3 2 4 2 4" xfId="29978" xr:uid="{98DE47A9-F970-49E4-925D-52ED833853B4}"/>
    <cellStyle name="SAPBEXexcCritical5 3 2 4 2 4 2" xfId="29979" xr:uid="{0E29B383-3CC8-44C2-8E38-9C41F72734E8}"/>
    <cellStyle name="SAPBEXexcCritical5 3 2 4 2 5" xfId="29980" xr:uid="{4D2A57AB-30DD-4E3B-824B-D86AC4D4B8D1}"/>
    <cellStyle name="SAPBEXexcCritical5 3 2 4 2 5 2" xfId="29981" xr:uid="{507C7896-5ADE-482D-B1BA-77A11364885E}"/>
    <cellStyle name="SAPBEXexcCritical5 3 2 4 2 6" xfId="29982" xr:uid="{B4BAB09B-1A98-4E7C-8002-FC2AC1F0E421}"/>
    <cellStyle name="SAPBEXexcCritical5 3 2 4 2 6 2" xfId="29983" xr:uid="{7089B891-E358-4F7F-8266-9CFE8317C17B}"/>
    <cellStyle name="SAPBEXexcCritical5 3 2 4 2 7" xfId="29984" xr:uid="{45D44BE5-B362-4327-ABA4-A882759D49BA}"/>
    <cellStyle name="SAPBEXexcCritical5 3 2 4 3" xfId="29985" xr:uid="{4280D502-D8B3-4039-A269-CA9FD61FEFBF}"/>
    <cellStyle name="SAPBEXexcCritical5 3 2 4 3 2" xfId="29986" xr:uid="{5CB83853-4F3C-4871-AA70-4D3754AB95A4}"/>
    <cellStyle name="SAPBEXexcCritical5 3 2 4 3 2 2" xfId="29987" xr:uid="{8EA39265-BF64-48C3-8A77-5E8F4120B32C}"/>
    <cellStyle name="SAPBEXexcCritical5 3 2 4 3 3" xfId="29988" xr:uid="{27F3F2AE-CE51-4C45-ADF6-65D6ED6F18A5}"/>
    <cellStyle name="SAPBEXexcCritical5 3 2 4 3 3 2" xfId="29989" xr:uid="{F2A3A5B2-AD15-48A9-9069-9C4D08E0CEDC}"/>
    <cellStyle name="SAPBEXexcCritical5 3 2 4 3 4" xfId="29990" xr:uid="{2D558099-D961-4E49-9C23-BA9E3102CBAE}"/>
    <cellStyle name="SAPBEXexcCritical5 3 2 4 3 4 2" xfId="29991" xr:uid="{5321F62C-A743-41E3-83F9-A879680FBAC2}"/>
    <cellStyle name="SAPBEXexcCritical5 3 2 4 3 5" xfId="29992" xr:uid="{D4F94FDA-6114-4265-B4B6-9EC2CD6C7784}"/>
    <cellStyle name="SAPBEXexcCritical5 3 2 4 3 5 2" xfId="29993" xr:uid="{406BF355-2C99-49FC-A143-EC470FD88B78}"/>
    <cellStyle name="SAPBEXexcCritical5 3 2 4 3 6" xfId="29994" xr:uid="{E9E72A6F-DA9F-409B-9B9D-8AEFC9DE4203}"/>
    <cellStyle name="SAPBEXexcCritical5 3 2 4 3 6 2" xfId="29995" xr:uid="{08349FDB-930E-44E1-AD0F-71E6F60A8AD3}"/>
    <cellStyle name="SAPBEXexcCritical5 3 2 4 3 7" xfId="29996" xr:uid="{CDD1FD93-B084-4C38-94F0-284BA8DAC289}"/>
    <cellStyle name="SAPBEXexcCritical5 3 2 4 4" xfId="29997" xr:uid="{56C802BC-A8C6-4436-AF9F-A86B0B08CB30}"/>
    <cellStyle name="SAPBEXexcCritical5 3 2 4 4 2" xfId="29998" xr:uid="{DBB529CC-3060-4FF4-B05C-D8389F391307}"/>
    <cellStyle name="SAPBEXexcCritical5 3 2 4 5" xfId="29999" xr:uid="{72157808-A008-4218-9B46-1B72A72458F8}"/>
    <cellStyle name="SAPBEXexcCritical5 3 2 4 5 2" xfId="30000" xr:uid="{8F4F64F9-EC33-46C5-8546-2A6EBBCEF571}"/>
    <cellStyle name="SAPBEXexcCritical5 3 2 4 6" xfId="30001" xr:uid="{07104ACA-02EE-4FA9-A89C-18C8A1A3E6A5}"/>
    <cellStyle name="SAPBEXexcCritical5 3 2 4 6 2" xfId="30002" xr:uid="{AB93E288-9DC5-41CD-96AD-D082BB58B681}"/>
    <cellStyle name="SAPBEXexcCritical5 3 2 4 7" xfId="30003" xr:uid="{19E7B329-622D-4330-8757-66D3A7D42FDB}"/>
    <cellStyle name="SAPBEXexcCritical5 3 2 4 7 2" xfId="30004" xr:uid="{FA1CB149-0380-45CA-B70C-CFD1B8C507FE}"/>
    <cellStyle name="SAPBEXexcCritical5 3 2 4 8" xfId="30005" xr:uid="{452ACFAA-FA95-4961-BC56-B861B883543D}"/>
    <cellStyle name="SAPBEXexcCritical5 3 2 4 8 2" xfId="30006" xr:uid="{7398CB56-D50A-4A4F-AACE-DD2E7D159F6C}"/>
    <cellStyle name="SAPBEXexcCritical5 3 2 4 9" xfId="30007" xr:uid="{CDEE0993-E20C-408E-8DF2-0D157E56D84B}"/>
    <cellStyle name="SAPBEXexcCritical5 3 2 4 9 2" xfId="30008" xr:uid="{F86DCE2F-1941-4B1D-950D-7C2209DAA3B9}"/>
    <cellStyle name="SAPBEXexcCritical5 3 2 5" xfId="30009" xr:uid="{71520897-9FA8-4151-BE17-01C45F07469C}"/>
    <cellStyle name="SAPBEXexcCritical5 3 2 5 2" xfId="30010" xr:uid="{322AF46D-2BD9-4EAC-9FFD-52096A76A570}"/>
    <cellStyle name="SAPBEXexcCritical5 3 2 6" xfId="30011" xr:uid="{FD59D10C-ED81-460D-B19D-C3DD9A77B7EC}"/>
    <cellStyle name="SAPBEXexcCritical5 3 2 6 2" xfId="30012" xr:uid="{F3EAAABB-C789-4D05-9E55-6E90E52CC619}"/>
    <cellStyle name="SAPBEXexcCritical5 3 2 7" xfId="30013" xr:uid="{0328E064-82D1-4D79-A865-DAAD0C50AC34}"/>
    <cellStyle name="SAPBEXexcCritical5 3 2 8" xfId="30014" xr:uid="{BCDC8411-752D-43C0-984E-272454D6166B}"/>
    <cellStyle name="SAPBEXexcCritical5 3 3" xfId="30015" xr:uid="{D2A83391-9E74-43F1-85E7-DC234796572F}"/>
    <cellStyle name="SAPBEXexcCritical5 3 3 2" xfId="30016" xr:uid="{1CC6EA52-79C8-447C-AE6E-F638BBA6971F}"/>
    <cellStyle name="SAPBEXexcCritical5 3 3 2 10" xfId="30017" xr:uid="{084F1622-BA62-4D77-AFC5-0BA1F8E8A926}"/>
    <cellStyle name="SAPBEXexcCritical5 3 3 2 2" xfId="30018" xr:uid="{E4344653-C6FA-4A87-9686-2B37ED1556C5}"/>
    <cellStyle name="SAPBEXexcCritical5 3 3 2 2 10" xfId="30019" xr:uid="{0A48C191-2083-436F-AF20-7536598593E9}"/>
    <cellStyle name="SAPBEXexcCritical5 3 3 2 2 2" xfId="30020" xr:uid="{478F8F4B-0D13-4D96-880C-71021B6959F4}"/>
    <cellStyle name="SAPBEXexcCritical5 3 3 2 2 2 2" xfId="30021" xr:uid="{DDEB22A8-1303-49EC-B6D4-B20AF6E26408}"/>
    <cellStyle name="SAPBEXexcCritical5 3 3 2 2 2 2 2" xfId="30022" xr:uid="{C9112533-737F-4D8B-BDBF-BC861E854B4A}"/>
    <cellStyle name="SAPBEXexcCritical5 3 3 2 2 2 3" xfId="30023" xr:uid="{E671169C-C365-4429-AC8B-2C66BD0D858F}"/>
    <cellStyle name="SAPBEXexcCritical5 3 3 2 2 2 3 2" xfId="30024" xr:uid="{AF7A2966-D1A2-4454-914B-F28D1DB21124}"/>
    <cellStyle name="SAPBEXexcCritical5 3 3 2 2 2 4" xfId="30025" xr:uid="{8AE4AF17-3241-4C8B-A52B-3DB1F68FF176}"/>
    <cellStyle name="SAPBEXexcCritical5 3 3 2 2 2 4 2" xfId="30026" xr:uid="{9835664B-E6A9-4E88-88C6-4C2B5C571B1D}"/>
    <cellStyle name="SAPBEXexcCritical5 3 3 2 2 2 5" xfId="30027" xr:uid="{6D368E5A-98A1-4FED-9F83-415C6E1103B6}"/>
    <cellStyle name="SAPBEXexcCritical5 3 3 2 2 2 5 2" xfId="30028" xr:uid="{04E5AC14-F98B-4B48-A068-C69C4513735E}"/>
    <cellStyle name="SAPBEXexcCritical5 3 3 2 2 2 6" xfId="30029" xr:uid="{44335A5B-3FBC-4E39-8FF9-A46580ADD22C}"/>
    <cellStyle name="SAPBEXexcCritical5 3 3 2 2 2 6 2" xfId="30030" xr:uid="{5B6FEE52-4048-4724-A7C9-63AB90D1FBB0}"/>
    <cellStyle name="SAPBEXexcCritical5 3 3 2 2 2 7" xfId="30031" xr:uid="{9CAA2C7E-3A0E-4DD4-BF66-8367EE97EF47}"/>
    <cellStyle name="SAPBEXexcCritical5 3 3 2 2 2 7 2" xfId="30032" xr:uid="{72BE8CC7-3228-47B9-AA51-C265FCC654E3}"/>
    <cellStyle name="SAPBEXexcCritical5 3 3 2 2 2 8" xfId="30033" xr:uid="{F9A43F86-6157-40E0-BB08-F90DDC82AA62}"/>
    <cellStyle name="SAPBEXexcCritical5 3 3 2 2 3" xfId="30034" xr:uid="{AAD49A78-8A7F-4356-AD9E-B5BAED88FF88}"/>
    <cellStyle name="SAPBEXexcCritical5 3 3 2 2 3 2" xfId="30035" xr:uid="{1E4C9C3B-C384-410B-8A49-D63D1AD65279}"/>
    <cellStyle name="SAPBEXexcCritical5 3 3 2 2 4" xfId="30036" xr:uid="{B566F82F-07AF-49DF-8889-BA1EAABB36F4}"/>
    <cellStyle name="SAPBEXexcCritical5 3 3 2 2 4 2" xfId="30037" xr:uid="{1D62045C-924E-4C16-8B77-7B03DB47D326}"/>
    <cellStyle name="SAPBEXexcCritical5 3 3 2 2 5" xfId="30038" xr:uid="{2C75EFEC-163D-434A-84BB-3B37A264844F}"/>
    <cellStyle name="SAPBEXexcCritical5 3 3 2 2 5 2" xfId="30039" xr:uid="{8109EBB1-2800-46C7-8E57-0716DE65DD3C}"/>
    <cellStyle name="SAPBEXexcCritical5 3 3 2 2 6" xfId="30040" xr:uid="{594FA638-D780-4EC7-907A-1432292740A9}"/>
    <cellStyle name="SAPBEXexcCritical5 3 3 2 2 6 2" xfId="30041" xr:uid="{2BB091FF-1BCF-4CDC-867E-184CEED68BC1}"/>
    <cellStyle name="SAPBEXexcCritical5 3 3 2 2 7" xfId="30042" xr:uid="{E98D9004-442E-4F82-8218-663B24378BE1}"/>
    <cellStyle name="SAPBEXexcCritical5 3 3 2 2 7 2" xfId="30043" xr:uid="{E6CD8F42-61A0-4F69-A08F-C75E1DD72890}"/>
    <cellStyle name="SAPBEXexcCritical5 3 3 2 2 8" xfId="30044" xr:uid="{4F796755-CB59-48CD-8A0A-B8CACD79C053}"/>
    <cellStyle name="SAPBEXexcCritical5 3 3 2 2 8 2" xfId="30045" xr:uid="{7A9BF5BC-DD6B-4851-9DF2-15344F1BE983}"/>
    <cellStyle name="SAPBEXexcCritical5 3 3 2 2 9" xfId="30046" xr:uid="{1DBED21A-23EC-4454-9334-411C2FB9EBC9}"/>
    <cellStyle name="SAPBEXexcCritical5 3 3 2 3" xfId="30047" xr:uid="{A1507DF1-3150-4CFB-A2F5-D280990E5DAF}"/>
    <cellStyle name="SAPBEXexcCritical5 3 3 2 3 2" xfId="30048" xr:uid="{31B23B5C-9293-4F6D-9F3F-10543C428B87}"/>
    <cellStyle name="SAPBEXexcCritical5 3 3 2 3 2 2" xfId="30049" xr:uid="{EECBA3B7-B55F-4679-ADA2-BD601F4B4D90}"/>
    <cellStyle name="SAPBEXexcCritical5 3 3 2 3 3" xfId="30050" xr:uid="{CF3A626F-5343-47F3-AF61-DFFFC8094028}"/>
    <cellStyle name="SAPBEXexcCritical5 3 3 2 3 3 2" xfId="30051" xr:uid="{428DBAE3-A5EF-4726-B916-866D3F4DEA3C}"/>
    <cellStyle name="SAPBEXexcCritical5 3 3 2 3 4" xfId="30052" xr:uid="{D9208446-AEF6-4A6A-A51C-6CC5E7E71736}"/>
    <cellStyle name="SAPBEXexcCritical5 3 3 2 3 4 2" xfId="30053" xr:uid="{85D89EF1-7FF6-4B8F-94D5-D74FED6544A1}"/>
    <cellStyle name="SAPBEXexcCritical5 3 3 2 3 5" xfId="30054" xr:uid="{C9943BC9-ABC3-4038-88FF-E711EDC54F1F}"/>
    <cellStyle name="SAPBEXexcCritical5 3 3 2 3 5 2" xfId="30055" xr:uid="{B46CEC1E-F7C0-463B-8156-33579A7079CF}"/>
    <cellStyle name="SAPBEXexcCritical5 3 3 2 3 6" xfId="30056" xr:uid="{3D88CE61-6E69-4526-BA56-FFAC8E4353E6}"/>
    <cellStyle name="SAPBEXexcCritical5 3 3 2 3 6 2" xfId="30057" xr:uid="{D7595240-0F97-46AD-A286-CCE6CC294FD2}"/>
    <cellStyle name="SAPBEXexcCritical5 3 3 2 3 7" xfId="30058" xr:uid="{8202AA55-F9EC-4874-854A-9AC7D64C9D62}"/>
    <cellStyle name="SAPBEXexcCritical5 3 3 2 3 7 2" xfId="30059" xr:uid="{39E387B2-7830-41DC-AECE-DFD92A2144AF}"/>
    <cellStyle name="SAPBEXexcCritical5 3 3 2 3 8" xfId="30060" xr:uid="{1F5463B3-010C-4C3C-A73A-7D6BD41BEA4E}"/>
    <cellStyle name="SAPBEXexcCritical5 3 3 2 3 9" xfId="30061" xr:uid="{60E96C0C-FC2E-4F48-AB50-9FA4D59BDA04}"/>
    <cellStyle name="SAPBEXexcCritical5 3 3 2 4" xfId="30062" xr:uid="{06427B0A-35F7-4B2C-BC1E-BEAEDF61B256}"/>
    <cellStyle name="SAPBEXexcCritical5 3 3 2 4 2" xfId="30063" xr:uid="{5A5F0774-A4C9-450A-8771-74FFDB5B02FB}"/>
    <cellStyle name="SAPBEXexcCritical5 3 3 2 5" xfId="30064" xr:uid="{FF3C3BCD-495C-4CFF-9826-83995C1177CE}"/>
    <cellStyle name="SAPBEXexcCritical5 3 3 2 5 2" xfId="30065" xr:uid="{177533DC-9584-43D9-8F37-4FEF98EFDCE8}"/>
    <cellStyle name="SAPBEXexcCritical5 3 3 2 6" xfId="30066" xr:uid="{3C8F1C5E-D325-45BD-8215-1DB295BB1F09}"/>
    <cellStyle name="SAPBEXexcCritical5 3 3 2 6 2" xfId="30067" xr:uid="{84FA375A-AF40-4A00-A1F1-7E16C7F1CE6E}"/>
    <cellStyle name="SAPBEXexcCritical5 3 3 2 7" xfId="30068" xr:uid="{44D756A3-5CDE-4B66-9512-0A5B32678DA5}"/>
    <cellStyle name="SAPBEXexcCritical5 3 3 2 7 2" xfId="30069" xr:uid="{1D182181-2EB4-4467-84C9-B441B11E444A}"/>
    <cellStyle name="SAPBEXexcCritical5 3 3 2 8" xfId="30070" xr:uid="{5C774E9A-7E75-4923-80BE-80DCB3BF5096}"/>
    <cellStyle name="SAPBEXexcCritical5 3 3 2 8 2" xfId="30071" xr:uid="{0239D582-13D2-4319-AC6D-0554CD884036}"/>
    <cellStyle name="SAPBEXexcCritical5 3 3 2 9" xfId="30072" xr:uid="{5DEB6152-5102-4D11-9771-3FE6DB6B9788}"/>
    <cellStyle name="SAPBEXexcCritical5 3 3 3" xfId="30073" xr:uid="{946CD33B-AA40-4483-A165-CC80AB216E60}"/>
    <cellStyle name="SAPBEXexcCritical5 3 3 3 2" xfId="30074" xr:uid="{AF9853BA-9FC8-4188-B6E0-7CB05E128239}"/>
    <cellStyle name="SAPBEXexcCritical5 3 3 3 2 10" xfId="30075" xr:uid="{6C65E260-7E81-4BF5-89B5-9BB0907441B9}"/>
    <cellStyle name="SAPBEXexcCritical5 3 3 3 2 2" xfId="30076" xr:uid="{D5294C9E-C6AC-4292-A402-0A4E93FA0320}"/>
    <cellStyle name="SAPBEXexcCritical5 3 3 3 2 2 2" xfId="30077" xr:uid="{A9523A3B-E022-4DAE-BD5E-233D397EFC05}"/>
    <cellStyle name="SAPBEXexcCritical5 3 3 3 2 2 2 2" xfId="30078" xr:uid="{0C55B9DE-572F-4DA4-BA97-A19531DE5E3D}"/>
    <cellStyle name="SAPBEXexcCritical5 3 3 3 2 2 3" xfId="30079" xr:uid="{C9414B12-1986-41EF-9575-7D9E73AB4EBB}"/>
    <cellStyle name="SAPBEXexcCritical5 3 3 3 2 2 3 2" xfId="30080" xr:uid="{EE154FF8-25CE-48A4-8BC4-FA00111F2C14}"/>
    <cellStyle name="SAPBEXexcCritical5 3 3 3 2 2 4" xfId="30081" xr:uid="{09B11A20-71BC-46D1-AF68-2D809CBD38B3}"/>
    <cellStyle name="SAPBEXexcCritical5 3 3 3 2 2 4 2" xfId="30082" xr:uid="{A351A314-B39F-427E-B2F1-E84321195838}"/>
    <cellStyle name="SAPBEXexcCritical5 3 3 3 2 2 5" xfId="30083" xr:uid="{96D19B9F-FF74-427E-9C7B-78B9A0E6F54A}"/>
    <cellStyle name="SAPBEXexcCritical5 3 3 3 2 2 5 2" xfId="30084" xr:uid="{59CC2559-7CC4-49EE-8195-62C4BD147117}"/>
    <cellStyle name="SAPBEXexcCritical5 3 3 3 2 2 6" xfId="30085" xr:uid="{4B5A8D7F-C1CE-495B-B69D-1D3ABB86F82A}"/>
    <cellStyle name="SAPBEXexcCritical5 3 3 3 2 2 6 2" xfId="30086" xr:uid="{519D3C90-3852-4AB7-BCF8-C76F135099CD}"/>
    <cellStyle name="SAPBEXexcCritical5 3 3 3 2 2 7" xfId="30087" xr:uid="{54A117F3-F467-41F5-9301-55BA807D1F56}"/>
    <cellStyle name="SAPBEXexcCritical5 3 3 3 2 3" xfId="30088" xr:uid="{667D5567-84D1-4D4B-A7DA-5BA67EE4F3A9}"/>
    <cellStyle name="SAPBEXexcCritical5 3 3 3 2 3 2" xfId="30089" xr:uid="{BAC31137-E537-4BFF-B4A7-56BF66040B0F}"/>
    <cellStyle name="SAPBEXexcCritical5 3 3 3 2 3 2 2" xfId="30090" xr:uid="{E1465586-0EF0-4C91-9B5E-D40C84367E06}"/>
    <cellStyle name="SAPBEXexcCritical5 3 3 3 2 3 3" xfId="30091" xr:uid="{A5F80E1F-720A-4C9A-AF8A-26B61EAB5A2E}"/>
    <cellStyle name="SAPBEXexcCritical5 3 3 3 2 3 3 2" xfId="30092" xr:uid="{E8472EC8-E500-446D-AEDB-3D8BFE60CFF9}"/>
    <cellStyle name="SAPBEXexcCritical5 3 3 3 2 3 4" xfId="30093" xr:uid="{7EFD1588-324A-489E-A1E5-328C526C71F8}"/>
    <cellStyle name="SAPBEXexcCritical5 3 3 3 2 3 4 2" xfId="30094" xr:uid="{6F6927E2-CF8B-4FE6-8ACC-142D6C705223}"/>
    <cellStyle name="SAPBEXexcCritical5 3 3 3 2 3 5" xfId="30095" xr:uid="{1BC95D88-BD4D-46DF-9033-A207D2BA6474}"/>
    <cellStyle name="SAPBEXexcCritical5 3 3 3 2 3 5 2" xfId="30096" xr:uid="{8FECB190-A194-41C6-B23D-22D93FCFC322}"/>
    <cellStyle name="SAPBEXexcCritical5 3 3 3 2 3 6" xfId="30097" xr:uid="{253E1E21-D9ED-4C35-BF14-7D685182BF43}"/>
    <cellStyle name="SAPBEXexcCritical5 3 3 3 2 3 6 2" xfId="30098" xr:uid="{68B22877-F1AC-4ED4-A1BA-4FAE33676DFB}"/>
    <cellStyle name="SAPBEXexcCritical5 3 3 3 2 3 7" xfId="30099" xr:uid="{0997D734-D12B-46DD-9FFE-55AB7F9174A9}"/>
    <cellStyle name="SAPBEXexcCritical5 3 3 3 2 4" xfId="30100" xr:uid="{375CC625-71DF-465F-9987-AB1DFE4D2F24}"/>
    <cellStyle name="SAPBEXexcCritical5 3 3 3 2 4 2" xfId="30101" xr:uid="{C0D17682-F468-440C-9348-7EDDA6B2E9FA}"/>
    <cellStyle name="SAPBEXexcCritical5 3 3 3 2 5" xfId="30102" xr:uid="{E16237C4-1C79-4457-AE58-3C1770CDAE15}"/>
    <cellStyle name="SAPBEXexcCritical5 3 3 3 2 5 2" xfId="30103" xr:uid="{7CBA12CB-E165-4946-A7A1-813D3D32EC10}"/>
    <cellStyle name="SAPBEXexcCritical5 3 3 3 2 6" xfId="30104" xr:uid="{2D4EDE2F-799D-49E5-BFC0-6E028349D1FA}"/>
    <cellStyle name="SAPBEXexcCritical5 3 3 3 2 6 2" xfId="30105" xr:uid="{8ED1887C-6207-441F-9734-FBF04AEE879F}"/>
    <cellStyle name="SAPBEXexcCritical5 3 3 3 2 7" xfId="30106" xr:uid="{F4D40AE9-16B5-4385-BE42-5D5727373120}"/>
    <cellStyle name="SAPBEXexcCritical5 3 3 3 2 7 2" xfId="30107" xr:uid="{9CC267F1-D03F-46D0-B1B0-C01E157894C1}"/>
    <cellStyle name="SAPBEXexcCritical5 3 3 3 2 8" xfId="30108" xr:uid="{D53A45D0-872C-4743-B75C-7E5683066D15}"/>
    <cellStyle name="SAPBEXexcCritical5 3 3 3 2 8 2" xfId="30109" xr:uid="{4D71DBED-E45F-4D0B-A752-CD06B7596568}"/>
    <cellStyle name="SAPBEXexcCritical5 3 3 3 2 9" xfId="30110" xr:uid="{7A832E0A-0094-4DFC-B8C1-AF7FE95B5D07}"/>
    <cellStyle name="SAPBEXexcCritical5 3 3 3 2 9 2" xfId="30111" xr:uid="{25DB4B31-B63A-4524-849F-19C33FF90D1C}"/>
    <cellStyle name="SAPBEXexcCritical5 3 3 3 3" xfId="30112" xr:uid="{2B86C90C-C9F0-426C-B8DF-632BA047281C}"/>
    <cellStyle name="SAPBEXexcCritical5 3 3 3 3 2" xfId="30113" xr:uid="{C9F782AB-D654-4787-A1B6-AA1AC009BDC2}"/>
    <cellStyle name="SAPBEXexcCritical5 3 3 3 4" xfId="30114" xr:uid="{350DE04C-FEB7-4524-9367-2C8FE034398F}"/>
    <cellStyle name="SAPBEXexcCritical5 3 3 3 4 2" xfId="30115" xr:uid="{8A1736F7-7C9F-433C-AB10-3746ABE3F149}"/>
    <cellStyle name="SAPBEXexcCritical5 3 3 3 5" xfId="30116" xr:uid="{DC5E4C3E-EE40-4224-9C59-C4AE5DC450A9}"/>
    <cellStyle name="SAPBEXexcCritical5 3 3 4" xfId="30117" xr:uid="{E8212514-E50A-4167-98B1-AC6D23530128}"/>
    <cellStyle name="SAPBEXexcCritical5 3 3 4 10" xfId="30118" xr:uid="{E314713C-E794-482B-BAAA-09187AF3ECDA}"/>
    <cellStyle name="SAPBEXexcCritical5 3 3 4 2" xfId="30119" xr:uid="{AF357438-757B-4CD9-BA7F-CFB40A3719BA}"/>
    <cellStyle name="SAPBEXexcCritical5 3 3 4 2 2" xfId="30120" xr:uid="{C77A378A-57CC-452D-9E7E-71A1BE8307E2}"/>
    <cellStyle name="SAPBEXexcCritical5 3 3 4 2 2 2" xfId="30121" xr:uid="{C1870BCE-587F-4C87-B9DF-FD0E4807A4ED}"/>
    <cellStyle name="SAPBEXexcCritical5 3 3 4 2 3" xfId="30122" xr:uid="{D16AF5C3-4B88-46BD-B8C9-AFE26814C11A}"/>
    <cellStyle name="SAPBEXexcCritical5 3 3 4 2 3 2" xfId="30123" xr:uid="{67C488F8-56F1-4B0F-B2F8-5C27B3D457CB}"/>
    <cellStyle name="SAPBEXexcCritical5 3 3 4 2 4" xfId="30124" xr:uid="{77768A9D-69E3-4798-BF9F-99F58EFE1DA0}"/>
    <cellStyle name="SAPBEXexcCritical5 3 3 4 2 4 2" xfId="30125" xr:uid="{C8FEA07A-53F1-48DC-8A34-8EE5DBA76B21}"/>
    <cellStyle name="SAPBEXexcCritical5 3 3 4 2 5" xfId="30126" xr:uid="{73A1975E-6348-4B20-B465-3F6D04C217B8}"/>
    <cellStyle name="SAPBEXexcCritical5 3 3 4 2 5 2" xfId="30127" xr:uid="{E2A53B35-A389-4EDC-B964-B4C9153B0DB4}"/>
    <cellStyle name="SAPBEXexcCritical5 3 3 4 2 6" xfId="30128" xr:uid="{6806AB19-60B1-41E6-9D7C-B8FB0EC1F5A3}"/>
    <cellStyle name="SAPBEXexcCritical5 3 3 4 2 6 2" xfId="30129" xr:uid="{23EBCE00-272C-49BC-A74D-7DB266895145}"/>
    <cellStyle name="SAPBEXexcCritical5 3 3 4 2 7" xfId="30130" xr:uid="{AFF77423-8A4E-432E-B394-031D7E9C524E}"/>
    <cellStyle name="SAPBEXexcCritical5 3 3 4 3" xfId="30131" xr:uid="{59C5774B-5A84-4E30-AB41-455522E59A96}"/>
    <cellStyle name="SAPBEXexcCritical5 3 3 4 3 2" xfId="30132" xr:uid="{5B2F6192-0791-46F6-8C6D-F4EBFBDCF63A}"/>
    <cellStyle name="SAPBEXexcCritical5 3 3 4 3 2 2" xfId="30133" xr:uid="{CFCCEB19-96CD-40E6-B7F0-410DC325E32B}"/>
    <cellStyle name="SAPBEXexcCritical5 3 3 4 3 3" xfId="30134" xr:uid="{4D87C7D1-3FEE-4A42-9C5C-F3F4BBDA677B}"/>
    <cellStyle name="SAPBEXexcCritical5 3 3 4 3 3 2" xfId="30135" xr:uid="{648A378B-F910-453B-AC2F-67001EDA6E83}"/>
    <cellStyle name="SAPBEXexcCritical5 3 3 4 3 4" xfId="30136" xr:uid="{B444A821-A410-4120-863C-447E079E7613}"/>
    <cellStyle name="SAPBEXexcCritical5 3 3 4 3 4 2" xfId="30137" xr:uid="{E1471ED5-1818-4EFE-ADC4-2C5B5F7EDDDD}"/>
    <cellStyle name="SAPBEXexcCritical5 3 3 4 3 5" xfId="30138" xr:uid="{309FB098-7B04-4B54-B67B-6CF34743C9DA}"/>
    <cellStyle name="SAPBEXexcCritical5 3 3 4 3 5 2" xfId="30139" xr:uid="{5DF2E7DB-F7CF-4D11-BB9F-CBA5775E20CB}"/>
    <cellStyle name="SAPBEXexcCritical5 3 3 4 3 6" xfId="30140" xr:uid="{52B96B67-31F6-4D03-94C0-1A21DA4AEF02}"/>
    <cellStyle name="SAPBEXexcCritical5 3 3 4 3 6 2" xfId="30141" xr:uid="{EB6F7309-BD9F-4809-B5E3-BE53381C6070}"/>
    <cellStyle name="SAPBEXexcCritical5 3 3 4 3 7" xfId="30142" xr:uid="{B98B1727-FECE-46C3-8E16-4C88CF656DDB}"/>
    <cellStyle name="SAPBEXexcCritical5 3 3 4 4" xfId="30143" xr:uid="{78FFEF59-C7E0-4BC8-89F4-D850DF4A2A9A}"/>
    <cellStyle name="SAPBEXexcCritical5 3 3 4 4 2" xfId="30144" xr:uid="{1C6B1439-EB9E-4381-8676-27A2C8A1B6DA}"/>
    <cellStyle name="SAPBEXexcCritical5 3 3 4 5" xfId="30145" xr:uid="{E9DFD512-5441-45E9-8A4F-837D36E915A2}"/>
    <cellStyle name="SAPBEXexcCritical5 3 3 4 5 2" xfId="30146" xr:uid="{517F50A1-F27E-4D9B-B6FD-1C1162B61516}"/>
    <cellStyle name="SAPBEXexcCritical5 3 3 4 6" xfId="30147" xr:uid="{55EAF5F4-3696-408C-8725-B4C59033DC47}"/>
    <cellStyle name="SAPBEXexcCritical5 3 3 4 6 2" xfId="30148" xr:uid="{01A4588A-2EBD-46A0-B79D-EC2A89C7BB2C}"/>
    <cellStyle name="SAPBEXexcCritical5 3 3 4 7" xfId="30149" xr:uid="{02839FD9-8CDC-4546-B87E-0E7D08B0FECF}"/>
    <cellStyle name="SAPBEXexcCritical5 3 3 4 7 2" xfId="30150" xr:uid="{4EE581C5-E3FF-4123-A28C-8CDAA90D90B5}"/>
    <cellStyle name="SAPBEXexcCritical5 3 3 4 8" xfId="30151" xr:uid="{6B9A8E0B-5072-490F-B5CE-BF453D2B47CE}"/>
    <cellStyle name="SAPBEXexcCritical5 3 3 4 8 2" xfId="30152" xr:uid="{B984873E-C61C-4DF6-A94A-B61BB2FB31D6}"/>
    <cellStyle name="SAPBEXexcCritical5 3 3 4 9" xfId="30153" xr:uid="{645B8B12-DA17-4331-8EC3-06D522B13F3D}"/>
    <cellStyle name="SAPBEXexcCritical5 3 3 4 9 2" xfId="30154" xr:uid="{3A3C6F0E-1A1F-40F5-8CC2-5A4B2E55AA3E}"/>
    <cellStyle name="SAPBEXexcCritical5 3 3 5" xfId="30155" xr:uid="{B342F68A-CED6-4129-9979-F2090D6A0936}"/>
    <cellStyle name="SAPBEXexcCritical5 3 3 5 2" xfId="30156" xr:uid="{B164A9AA-DF83-46E7-8587-6726FA4BCCFD}"/>
    <cellStyle name="SAPBEXexcCritical5 3 3 6" xfId="30157" xr:uid="{61A627EA-B3C9-42DD-B773-AB7992F31ECE}"/>
    <cellStyle name="SAPBEXexcCritical5 3 3 6 2" xfId="30158" xr:uid="{66DDB562-1740-437F-917C-9E44757918CF}"/>
    <cellStyle name="SAPBEXexcCritical5 3 3 7" xfId="30159" xr:uid="{CD7AA3F0-82C7-498A-A57D-D3C8A9FBAEA0}"/>
    <cellStyle name="SAPBEXexcCritical5 3 3 8" xfId="30160" xr:uid="{9B1D138A-10E7-4534-8DB9-FB5EA37B8181}"/>
    <cellStyle name="SAPBEXexcCritical5 3 4" xfId="30161" xr:uid="{602D6289-9C6B-466A-9BB4-2FC3A486D819}"/>
    <cellStyle name="SAPBEXexcCritical5 3 4 10" xfId="30162" xr:uid="{07DCC921-657D-451E-B910-A60B27538A06}"/>
    <cellStyle name="SAPBEXexcCritical5 3 4 2" xfId="30163" xr:uid="{3A483826-F84D-45FF-9AD5-604E390FBA11}"/>
    <cellStyle name="SAPBEXexcCritical5 3 4 2 10" xfId="30164" xr:uid="{936F6D36-4DAA-41B5-A683-2333561D4293}"/>
    <cellStyle name="SAPBEXexcCritical5 3 4 2 2" xfId="30165" xr:uid="{EAB14FA6-AD56-4762-98C3-EAD281D4F902}"/>
    <cellStyle name="SAPBEXexcCritical5 3 4 2 2 2" xfId="30166" xr:uid="{DF9F1677-9C3D-449A-AF8B-6134CF759523}"/>
    <cellStyle name="SAPBEXexcCritical5 3 4 2 2 2 2" xfId="30167" xr:uid="{25C53EC5-EE32-4A7A-984F-884C32ECE482}"/>
    <cellStyle name="SAPBEXexcCritical5 3 4 2 2 3" xfId="30168" xr:uid="{92177ECC-2FBC-4A06-9EBA-D7C8FCF2BF12}"/>
    <cellStyle name="SAPBEXexcCritical5 3 4 2 2 3 2" xfId="30169" xr:uid="{50A68D33-03C1-4FEA-9D2B-9573F752811E}"/>
    <cellStyle name="SAPBEXexcCritical5 3 4 2 2 4" xfId="30170" xr:uid="{7EB5E119-7163-4973-B9C3-2107FF0AD429}"/>
    <cellStyle name="SAPBEXexcCritical5 3 4 2 2 4 2" xfId="30171" xr:uid="{7FAB58FB-73B6-48A2-86DF-62A80BE28ABB}"/>
    <cellStyle name="SAPBEXexcCritical5 3 4 2 2 5" xfId="30172" xr:uid="{217EB7A1-03DE-4566-BEEB-C7AA90728A5B}"/>
    <cellStyle name="SAPBEXexcCritical5 3 4 2 2 5 2" xfId="30173" xr:uid="{35FCB15C-C65C-4B0A-AB04-99AE00A450C4}"/>
    <cellStyle name="SAPBEXexcCritical5 3 4 2 2 6" xfId="30174" xr:uid="{1AE8909F-A4FA-4D97-9A72-6AE0DD66CCFF}"/>
    <cellStyle name="SAPBEXexcCritical5 3 4 2 2 6 2" xfId="30175" xr:uid="{C502069F-855B-42EA-BFD8-8430BA672125}"/>
    <cellStyle name="SAPBEXexcCritical5 3 4 2 2 7" xfId="30176" xr:uid="{C4612F20-6ED6-4ADE-A2FE-55443E7B4629}"/>
    <cellStyle name="SAPBEXexcCritical5 3 4 2 2 7 2" xfId="30177" xr:uid="{8F41C19E-FD0C-40CD-91C9-D78FD3AD60D6}"/>
    <cellStyle name="SAPBEXexcCritical5 3 4 2 2 8" xfId="30178" xr:uid="{0D5A6A9D-0336-428F-9144-983C910A9582}"/>
    <cellStyle name="SAPBEXexcCritical5 3 4 2 3" xfId="30179" xr:uid="{931A5178-1EC9-4E53-8551-F9DC20EF66CE}"/>
    <cellStyle name="SAPBEXexcCritical5 3 4 2 3 2" xfId="30180" xr:uid="{C007E9B3-D1F8-49EA-8CA5-B10F91C3D97D}"/>
    <cellStyle name="SAPBEXexcCritical5 3 4 2 4" xfId="30181" xr:uid="{F88673C2-BF8A-416F-8D43-3C492366AC85}"/>
    <cellStyle name="SAPBEXexcCritical5 3 4 2 4 2" xfId="30182" xr:uid="{DC6CDAC9-E005-4E59-A662-999D97A457AE}"/>
    <cellStyle name="SAPBEXexcCritical5 3 4 2 5" xfId="30183" xr:uid="{BAE6ABB4-D4D3-481F-A3A7-4F148E357892}"/>
    <cellStyle name="SAPBEXexcCritical5 3 4 2 5 2" xfId="30184" xr:uid="{7A8B4706-5A79-42CE-8150-DDC58E7EF024}"/>
    <cellStyle name="SAPBEXexcCritical5 3 4 2 6" xfId="30185" xr:uid="{02AD78A5-D936-4A3E-9ED4-FC7E411306E9}"/>
    <cellStyle name="SAPBEXexcCritical5 3 4 2 6 2" xfId="30186" xr:uid="{F7EC2150-2646-428D-A309-A5E58EAC4A8C}"/>
    <cellStyle name="SAPBEXexcCritical5 3 4 2 7" xfId="30187" xr:uid="{3DF4012D-0117-483A-A8E5-36551AA39D26}"/>
    <cellStyle name="SAPBEXexcCritical5 3 4 2 7 2" xfId="30188" xr:uid="{495EEC4E-0CBE-4E11-A301-9CF27783EC4B}"/>
    <cellStyle name="SAPBEXexcCritical5 3 4 2 8" xfId="30189" xr:uid="{0A1AEC1F-D033-4F01-A7E6-DCD8391C4766}"/>
    <cellStyle name="SAPBEXexcCritical5 3 4 2 8 2" xfId="30190" xr:uid="{4F95B100-98A1-4140-9F8F-67141DB45BD9}"/>
    <cellStyle name="SAPBEXexcCritical5 3 4 2 9" xfId="30191" xr:uid="{A06859D0-AD4B-41D3-B081-FEF8F90E1F9A}"/>
    <cellStyle name="SAPBEXexcCritical5 3 4 3" xfId="30192" xr:uid="{860D8EA4-5689-4768-BD7E-F963B7C5BAA0}"/>
    <cellStyle name="SAPBEXexcCritical5 3 4 3 2" xfId="30193" xr:uid="{D025C25B-25D3-4229-80EC-C7EEDC92A62C}"/>
    <cellStyle name="SAPBEXexcCritical5 3 4 3 2 2" xfId="30194" xr:uid="{F2E5295A-98F6-4487-9BD4-04181623A6F0}"/>
    <cellStyle name="SAPBEXexcCritical5 3 4 3 3" xfId="30195" xr:uid="{2E7A3A29-BCD8-4012-92B9-B61F2EC7E52D}"/>
    <cellStyle name="SAPBEXexcCritical5 3 4 3 3 2" xfId="30196" xr:uid="{2FB8E475-34EB-443F-AC9B-11DA7890C049}"/>
    <cellStyle name="SAPBEXexcCritical5 3 4 3 4" xfId="30197" xr:uid="{291240D1-E448-4EC1-80AE-03FE94D183C3}"/>
    <cellStyle name="SAPBEXexcCritical5 3 4 3 4 2" xfId="30198" xr:uid="{C03FB64D-7096-4CFC-A422-3615A46D4CD8}"/>
    <cellStyle name="SAPBEXexcCritical5 3 4 3 5" xfId="30199" xr:uid="{3DD6EEC6-FE07-43C9-A857-EE2E0EF6C8B4}"/>
    <cellStyle name="SAPBEXexcCritical5 3 4 3 5 2" xfId="30200" xr:uid="{78BD51C1-F6A0-4AA1-914B-F6D04E5C51D9}"/>
    <cellStyle name="SAPBEXexcCritical5 3 4 3 6" xfId="30201" xr:uid="{65B3C644-0322-43AE-B8A5-04F6531DAA55}"/>
    <cellStyle name="SAPBEXexcCritical5 3 4 3 6 2" xfId="30202" xr:uid="{326B683D-9CDE-4CAF-8BFB-79D8F53EF4DD}"/>
    <cellStyle name="SAPBEXexcCritical5 3 4 3 7" xfId="30203" xr:uid="{2EE1684F-710A-4F9B-95B6-67FE9A32C450}"/>
    <cellStyle name="SAPBEXexcCritical5 3 4 3 7 2" xfId="30204" xr:uid="{F5E4E6D4-6E92-4460-B3F0-72FCC681D01D}"/>
    <cellStyle name="SAPBEXexcCritical5 3 4 3 8" xfId="30205" xr:uid="{B71E40EC-4AEE-42FB-8E71-14626F766897}"/>
    <cellStyle name="SAPBEXexcCritical5 3 4 3 9" xfId="30206" xr:uid="{FA2D4E20-0888-42CF-9C30-929ADF98751D}"/>
    <cellStyle name="SAPBEXexcCritical5 3 4 4" xfId="30207" xr:uid="{2A4C5461-32B9-4557-93A2-90C195C33075}"/>
    <cellStyle name="SAPBEXexcCritical5 3 4 4 2" xfId="30208" xr:uid="{F86B63E4-2FB5-46F9-B7B5-2BC6ADFAAA8E}"/>
    <cellStyle name="SAPBEXexcCritical5 3 4 5" xfId="30209" xr:uid="{846AC4FA-08BC-4F7D-B1A7-E43BFC32B737}"/>
    <cellStyle name="SAPBEXexcCritical5 3 4 5 2" xfId="30210" xr:uid="{A1030C10-EEDA-497F-BDE8-378DF3CD1235}"/>
    <cellStyle name="SAPBEXexcCritical5 3 4 6" xfId="30211" xr:uid="{C6A18387-36B1-4321-AA2D-773F94DEFFFE}"/>
    <cellStyle name="SAPBEXexcCritical5 3 4 6 2" xfId="30212" xr:uid="{02CDAF96-5D87-4FA2-A05C-4CDDCAAE9F06}"/>
    <cellStyle name="SAPBEXexcCritical5 3 4 7" xfId="30213" xr:uid="{5CB53F20-2957-412D-B1C5-B4377C024012}"/>
    <cellStyle name="SAPBEXexcCritical5 3 4 7 2" xfId="30214" xr:uid="{582B1B38-BA8E-4B7A-B516-E270ECD82A31}"/>
    <cellStyle name="SAPBEXexcCritical5 3 4 8" xfId="30215" xr:uid="{6E099FE6-5340-4048-87C7-BBE28C2A6675}"/>
    <cellStyle name="SAPBEXexcCritical5 3 4 8 2" xfId="30216" xr:uid="{41A992DC-53EF-4F68-AA44-F2EC30176AB3}"/>
    <cellStyle name="SAPBEXexcCritical5 3 4 9" xfId="30217" xr:uid="{C243574F-F94F-40C0-B702-F17881C51F07}"/>
    <cellStyle name="SAPBEXexcCritical5 3 5" xfId="30218" xr:uid="{9AE9BA90-DD85-43A2-8470-58DB5FEF1DE1}"/>
    <cellStyle name="SAPBEXexcCritical5 3 6" xfId="30219" xr:uid="{CA4CAB71-6630-4537-B000-71907192E50F}"/>
    <cellStyle name="SAPBEXexcCritical5 4" xfId="30220" xr:uid="{F1BD478B-240E-48FA-B002-24CFE0B41FB8}"/>
    <cellStyle name="SAPBEXexcCritical5 4 2" xfId="30221" xr:uid="{5F14D851-8DEA-4A7E-A250-8D56432D7158}"/>
    <cellStyle name="SAPBEXexcCritical5 4 2 10" xfId="30222" xr:uid="{52C8DDC0-A3FA-4F0C-9EB2-9ACEF2576B9D}"/>
    <cellStyle name="SAPBEXexcCritical5 4 2 2" xfId="30223" xr:uid="{FDB17011-8B51-4E59-80D2-D0583A46D04B}"/>
    <cellStyle name="SAPBEXexcCritical5 4 2 2 10" xfId="30224" xr:uid="{5FFAEC72-3158-444C-9FF8-E988A495EC54}"/>
    <cellStyle name="SAPBEXexcCritical5 4 2 2 2" xfId="30225" xr:uid="{5ACCFB75-76AC-4B58-B5E4-9CB87DC7E99D}"/>
    <cellStyle name="SAPBEXexcCritical5 4 2 2 2 2" xfId="30226" xr:uid="{352616AE-0894-4A5C-AEA7-4900F7DA7160}"/>
    <cellStyle name="SAPBEXexcCritical5 4 2 2 2 2 2" xfId="30227" xr:uid="{6322FE8E-A010-41A3-B9ED-E28A1EEC633D}"/>
    <cellStyle name="SAPBEXexcCritical5 4 2 2 2 3" xfId="30228" xr:uid="{E206E62A-884F-4E59-831D-7FD721E4EE3A}"/>
    <cellStyle name="SAPBEXexcCritical5 4 2 2 2 3 2" xfId="30229" xr:uid="{CE58F9E9-CC87-4CB1-B346-8C7DF1BD983A}"/>
    <cellStyle name="SAPBEXexcCritical5 4 2 2 2 4" xfId="30230" xr:uid="{3AB3245F-4E44-46D2-9DF9-F152627449F6}"/>
    <cellStyle name="SAPBEXexcCritical5 4 2 2 2 4 2" xfId="30231" xr:uid="{64583AAE-8512-4284-B096-9008F2D2B5B1}"/>
    <cellStyle name="SAPBEXexcCritical5 4 2 2 2 5" xfId="30232" xr:uid="{50AC2AAC-F312-4E20-B6A6-CFCFF7E64488}"/>
    <cellStyle name="SAPBEXexcCritical5 4 2 2 2 5 2" xfId="30233" xr:uid="{132F1739-C54D-4E4C-BCFE-27F71343D9D7}"/>
    <cellStyle name="SAPBEXexcCritical5 4 2 2 2 6" xfId="30234" xr:uid="{0E71879F-912E-420B-B374-DC3218BCE7AC}"/>
    <cellStyle name="SAPBEXexcCritical5 4 2 2 2 6 2" xfId="30235" xr:uid="{E8366640-4E57-4F31-84EE-7DDAE530DE5E}"/>
    <cellStyle name="SAPBEXexcCritical5 4 2 2 2 7" xfId="30236" xr:uid="{515134B9-1901-425D-BB7C-A9604F9252D2}"/>
    <cellStyle name="SAPBEXexcCritical5 4 2 2 2 7 2" xfId="30237" xr:uid="{FA48539C-6AB3-4ADC-8DCA-446F2D2EE785}"/>
    <cellStyle name="SAPBEXexcCritical5 4 2 2 2 8" xfId="30238" xr:uid="{81DB6C9E-215C-426F-B715-C323103A910F}"/>
    <cellStyle name="SAPBEXexcCritical5 4 2 2 3" xfId="30239" xr:uid="{2FC3901A-8A5E-40D4-9CD4-B19862C1012D}"/>
    <cellStyle name="SAPBEXexcCritical5 4 2 2 3 2" xfId="30240" xr:uid="{5E82149B-4051-4CDB-91F2-4282C2F57FB9}"/>
    <cellStyle name="SAPBEXexcCritical5 4 2 2 4" xfId="30241" xr:uid="{C5D14448-55D8-453F-A706-93407E12EC5B}"/>
    <cellStyle name="SAPBEXexcCritical5 4 2 2 4 2" xfId="30242" xr:uid="{0A1B205B-60B9-496F-BBDB-5A6FB571CF67}"/>
    <cellStyle name="SAPBEXexcCritical5 4 2 2 5" xfId="30243" xr:uid="{C07535F9-5A49-4799-BE25-B115B52E89A0}"/>
    <cellStyle name="SAPBEXexcCritical5 4 2 2 5 2" xfId="30244" xr:uid="{815A8B91-956B-4F02-A39C-872CB29333D0}"/>
    <cellStyle name="SAPBEXexcCritical5 4 2 2 6" xfId="30245" xr:uid="{913ECB84-7FE0-4253-8CEF-821C8C25159F}"/>
    <cellStyle name="SAPBEXexcCritical5 4 2 2 6 2" xfId="30246" xr:uid="{790773A6-AA99-438A-B7F4-133DC664031F}"/>
    <cellStyle name="SAPBEXexcCritical5 4 2 2 7" xfId="30247" xr:uid="{B737CC97-09FE-48F6-A97F-2D9162BA39D4}"/>
    <cellStyle name="SAPBEXexcCritical5 4 2 2 7 2" xfId="30248" xr:uid="{5DAF445C-E258-4C5C-9543-778020A7FD36}"/>
    <cellStyle name="SAPBEXexcCritical5 4 2 2 8" xfId="30249" xr:uid="{7709080F-5D8E-47EB-811A-66BC0C59DA5D}"/>
    <cellStyle name="SAPBEXexcCritical5 4 2 2 8 2" xfId="30250" xr:uid="{2945DE7A-60F9-4928-92C9-2FEB0F688D95}"/>
    <cellStyle name="SAPBEXexcCritical5 4 2 2 9" xfId="30251" xr:uid="{E49CD0EC-8D09-4E72-9296-8254989062F3}"/>
    <cellStyle name="SAPBEXexcCritical5 4 2 3" xfId="30252" xr:uid="{7DCD8E7A-784E-447D-9CF4-5BC498486CB1}"/>
    <cellStyle name="SAPBEXexcCritical5 4 2 3 2" xfId="30253" xr:uid="{AAB82D30-78AC-4D0F-9E9C-BAA7B7D3E734}"/>
    <cellStyle name="SAPBEXexcCritical5 4 2 3 2 2" xfId="30254" xr:uid="{5C0960BF-419B-4799-AB3F-9F076AA66B93}"/>
    <cellStyle name="SAPBEXexcCritical5 4 2 3 3" xfId="30255" xr:uid="{B7B187A4-9FB1-407E-A472-9B0C990A468B}"/>
    <cellStyle name="SAPBEXexcCritical5 4 2 3 3 2" xfId="30256" xr:uid="{32D5F72C-0997-4345-9277-329541A79F1E}"/>
    <cellStyle name="SAPBEXexcCritical5 4 2 3 4" xfId="30257" xr:uid="{C07590B7-DE7C-4B0A-BC80-D4B36FB40EB5}"/>
    <cellStyle name="SAPBEXexcCritical5 4 2 3 4 2" xfId="30258" xr:uid="{B84CB791-3FBF-4F1E-B61B-25FA916D160D}"/>
    <cellStyle name="SAPBEXexcCritical5 4 2 3 5" xfId="30259" xr:uid="{774D723A-7515-4B5A-89D9-5B7AE608F340}"/>
    <cellStyle name="SAPBEXexcCritical5 4 2 3 5 2" xfId="30260" xr:uid="{0B860FDC-DF92-4BA4-8661-8901A90C1CC1}"/>
    <cellStyle name="SAPBEXexcCritical5 4 2 3 6" xfId="30261" xr:uid="{91FAD957-343A-407D-ABD4-2ACF08B0C5D5}"/>
    <cellStyle name="SAPBEXexcCritical5 4 2 3 6 2" xfId="30262" xr:uid="{BAA66D97-DFCD-4CC9-B2DA-DA0B650FE39F}"/>
    <cellStyle name="SAPBEXexcCritical5 4 2 3 7" xfId="30263" xr:uid="{E88A5884-DC7B-4F97-A542-13EC42939084}"/>
    <cellStyle name="SAPBEXexcCritical5 4 2 3 7 2" xfId="30264" xr:uid="{D79AEF69-3F41-48A7-9896-F3D740252024}"/>
    <cellStyle name="SAPBEXexcCritical5 4 2 3 8" xfId="30265" xr:uid="{DC84777F-D2CC-4492-9398-60F2BCE30801}"/>
    <cellStyle name="SAPBEXexcCritical5 4 2 3 9" xfId="30266" xr:uid="{0EDA3197-E5FB-40B8-B2C5-3ECC8607ABED}"/>
    <cellStyle name="SAPBEXexcCritical5 4 2 4" xfId="30267" xr:uid="{80DC2256-2E4F-4C9A-B717-068CBD203BF2}"/>
    <cellStyle name="SAPBEXexcCritical5 4 2 4 2" xfId="30268" xr:uid="{0317692A-1882-4E82-89E2-C3140D2D67EC}"/>
    <cellStyle name="SAPBEXexcCritical5 4 2 5" xfId="30269" xr:uid="{CBFE4376-8219-4F8E-A145-E1272688B68C}"/>
    <cellStyle name="SAPBEXexcCritical5 4 2 5 2" xfId="30270" xr:uid="{F3D73841-A5B7-4048-8E62-D75A4B67C52C}"/>
    <cellStyle name="SAPBEXexcCritical5 4 2 6" xfId="30271" xr:uid="{528DA775-CFE1-4AF2-BF3E-A0A31F54AAC1}"/>
    <cellStyle name="SAPBEXexcCritical5 4 2 6 2" xfId="30272" xr:uid="{076E3DF6-513B-46A7-938E-145C1C47DD87}"/>
    <cellStyle name="SAPBEXexcCritical5 4 2 7" xfId="30273" xr:uid="{BC1139CC-14DB-4C64-961A-6D0C94E9FE8A}"/>
    <cellStyle name="SAPBEXexcCritical5 4 2 7 2" xfId="30274" xr:uid="{36D997DD-B11B-4020-BA7C-C270BBE6D5C1}"/>
    <cellStyle name="SAPBEXexcCritical5 4 2 8" xfId="30275" xr:uid="{E872DD6E-9FD9-4875-B28F-7D4D167D4BAA}"/>
    <cellStyle name="SAPBEXexcCritical5 4 2 8 2" xfId="30276" xr:uid="{59A49EB4-495F-401F-B303-C7746FBBB4BA}"/>
    <cellStyle name="SAPBEXexcCritical5 4 2 9" xfId="30277" xr:uid="{BEDA9130-6F3C-457D-9129-6D75E20C2D69}"/>
    <cellStyle name="SAPBEXexcCritical5 4 3" xfId="30278" xr:uid="{2D7946EA-5F2C-4F29-BF84-A9B24C202FCD}"/>
    <cellStyle name="SAPBEXexcCritical5 4 3 2" xfId="30279" xr:uid="{2E5E6C2B-EE6B-4059-9558-C1DBB6E4A96D}"/>
    <cellStyle name="SAPBEXexcCritical5 4 3 2 10" xfId="30280" xr:uid="{89C3173C-A79A-4B85-9A26-ECDFD0A87F42}"/>
    <cellStyle name="SAPBEXexcCritical5 4 3 2 2" xfId="30281" xr:uid="{A0788D26-43AA-4EDE-A616-2FB58BC0796C}"/>
    <cellStyle name="SAPBEXexcCritical5 4 3 2 2 2" xfId="30282" xr:uid="{9A8BBA19-B250-4F2D-8C3E-9C4B3F5B3B8F}"/>
    <cellStyle name="SAPBEXexcCritical5 4 3 2 2 2 2" xfId="30283" xr:uid="{20791B2F-C52C-4AA1-865A-E3C9E88C7D76}"/>
    <cellStyle name="SAPBEXexcCritical5 4 3 2 2 3" xfId="30284" xr:uid="{86954105-850A-40E8-8A03-93A05771C33C}"/>
    <cellStyle name="SAPBEXexcCritical5 4 3 2 2 3 2" xfId="30285" xr:uid="{9C31AC1A-9890-4094-9682-184A044DB82E}"/>
    <cellStyle name="SAPBEXexcCritical5 4 3 2 2 4" xfId="30286" xr:uid="{9ABA03E9-ED99-4E66-B1BC-7C71A7AEEA84}"/>
    <cellStyle name="SAPBEXexcCritical5 4 3 2 2 4 2" xfId="30287" xr:uid="{E1C4AD7C-428F-4FB4-BF94-5570100A7325}"/>
    <cellStyle name="SAPBEXexcCritical5 4 3 2 2 5" xfId="30288" xr:uid="{C036FF95-F11A-4ABE-9DEE-BBB6437901EC}"/>
    <cellStyle name="SAPBEXexcCritical5 4 3 2 2 5 2" xfId="30289" xr:uid="{ABDD6EB8-AB9C-4027-940A-B2451F035312}"/>
    <cellStyle name="SAPBEXexcCritical5 4 3 2 2 6" xfId="30290" xr:uid="{493C9E36-369A-4E6A-B0AF-AD6831A6B18F}"/>
    <cellStyle name="SAPBEXexcCritical5 4 3 2 2 6 2" xfId="30291" xr:uid="{378EA666-05FE-44AB-A6FD-915B854E5CF5}"/>
    <cellStyle name="SAPBEXexcCritical5 4 3 2 2 7" xfId="30292" xr:uid="{2A9DD6B5-7BCB-4596-AD9E-7B2BC25D146D}"/>
    <cellStyle name="SAPBEXexcCritical5 4 3 2 3" xfId="30293" xr:uid="{F2331C04-BB64-483A-8A53-74691F6A0912}"/>
    <cellStyle name="SAPBEXexcCritical5 4 3 2 3 2" xfId="30294" xr:uid="{B5631F73-26EC-4773-9E08-01B2CA9EE993}"/>
    <cellStyle name="SAPBEXexcCritical5 4 3 2 3 2 2" xfId="30295" xr:uid="{84649266-CF10-4221-B6DB-9FF8017B8A09}"/>
    <cellStyle name="SAPBEXexcCritical5 4 3 2 3 3" xfId="30296" xr:uid="{496AF71D-086F-4095-8189-FCE0CAB396D0}"/>
    <cellStyle name="SAPBEXexcCritical5 4 3 2 3 3 2" xfId="30297" xr:uid="{B43B3A6D-0F48-427F-A5E9-6FB236C32AA4}"/>
    <cellStyle name="SAPBEXexcCritical5 4 3 2 3 4" xfId="30298" xr:uid="{6A9046AD-15B0-4AF6-BD02-0687D5E1E6E2}"/>
    <cellStyle name="SAPBEXexcCritical5 4 3 2 3 4 2" xfId="30299" xr:uid="{EB0CF9E4-A5D6-4FE3-BA77-3CD953E8DA85}"/>
    <cellStyle name="SAPBEXexcCritical5 4 3 2 3 5" xfId="30300" xr:uid="{29719601-FFF5-47E8-A1C2-89399B7DC01F}"/>
    <cellStyle name="SAPBEXexcCritical5 4 3 2 3 5 2" xfId="30301" xr:uid="{3986D1C4-FBC8-40FC-AF76-95BD1C562852}"/>
    <cellStyle name="SAPBEXexcCritical5 4 3 2 3 6" xfId="30302" xr:uid="{4DC1A75C-EED4-49ED-A7E4-1FBF42B3C8E4}"/>
    <cellStyle name="SAPBEXexcCritical5 4 3 2 3 6 2" xfId="30303" xr:uid="{B5DF2A0A-20AE-4D45-94F7-4743397BDB47}"/>
    <cellStyle name="SAPBEXexcCritical5 4 3 2 3 7" xfId="30304" xr:uid="{A321AA32-CEA3-4960-8715-02423CE055B1}"/>
    <cellStyle name="SAPBEXexcCritical5 4 3 2 4" xfId="30305" xr:uid="{3EBFA841-599B-4FDF-AAD9-B0A080E33B59}"/>
    <cellStyle name="SAPBEXexcCritical5 4 3 2 4 2" xfId="30306" xr:uid="{34818E88-A3CE-4082-BE9F-72ADE21D6CE9}"/>
    <cellStyle name="SAPBEXexcCritical5 4 3 2 5" xfId="30307" xr:uid="{52657CA7-0F38-4A84-9D97-9017D31BEB9B}"/>
    <cellStyle name="SAPBEXexcCritical5 4 3 2 5 2" xfId="30308" xr:uid="{A37DDBDF-1580-4B96-85BD-155BB3DC20F8}"/>
    <cellStyle name="SAPBEXexcCritical5 4 3 2 6" xfId="30309" xr:uid="{67B633C4-FB05-4389-A0DC-41F37B2B8DA8}"/>
    <cellStyle name="SAPBEXexcCritical5 4 3 2 6 2" xfId="30310" xr:uid="{27B02ADB-D587-405B-8442-B5FC37494551}"/>
    <cellStyle name="SAPBEXexcCritical5 4 3 2 7" xfId="30311" xr:uid="{7876B7A5-D8E2-46A9-B772-535DC6000504}"/>
    <cellStyle name="SAPBEXexcCritical5 4 3 2 7 2" xfId="30312" xr:uid="{AA37D6F3-BA76-42C4-A433-143B4C79466D}"/>
    <cellStyle name="SAPBEXexcCritical5 4 3 2 8" xfId="30313" xr:uid="{CE4F1D57-479F-40C0-9039-90CB51924D3C}"/>
    <cellStyle name="SAPBEXexcCritical5 4 3 2 8 2" xfId="30314" xr:uid="{A5EA1D96-00CC-4DCD-AAC0-0A39D4136472}"/>
    <cellStyle name="SAPBEXexcCritical5 4 3 2 9" xfId="30315" xr:uid="{41D7BD68-8FB9-4B86-84EE-DC76F482C17E}"/>
    <cellStyle name="SAPBEXexcCritical5 4 3 2 9 2" xfId="30316" xr:uid="{7300D1DF-76A8-43A8-BDDD-E9FF07728C24}"/>
    <cellStyle name="SAPBEXexcCritical5 4 3 3" xfId="30317" xr:uid="{557266DB-1044-4B1F-B2EC-97042C86E149}"/>
    <cellStyle name="SAPBEXexcCritical5 4 3 3 2" xfId="30318" xr:uid="{91D80DA9-09B9-473B-BD2D-2C71C137D55E}"/>
    <cellStyle name="SAPBEXexcCritical5 4 3 4" xfId="30319" xr:uid="{16924E38-91EE-4511-91BF-91BCDEAF9D1C}"/>
    <cellStyle name="SAPBEXexcCritical5 4 3 4 2" xfId="30320" xr:uid="{D015009D-2583-48DE-87A6-3F8A3A14963F}"/>
    <cellStyle name="SAPBEXexcCritical5 4 3 5" xfId="30321" xr:uid="{D3DD2B1E-3A7D-45B9-8340-364343A076DA}"/>
    <cellStyle name="SAPBEXexcCritical5 4 4" xfId="30322" xr:uid="{D3E5B6A8-940F-4CC8-AA26-5449A25412C4}"/>
    <cellStyle name="SAPBEXexcCritical5 4 4 10" xfId="30323" xr:uid="{9ED4240C-62F6-4052-B006-915D4A282BFD}"/>
    <cellStyle name="SAPBEXexcCritical5 4 4 2" xfId="30324" xr:uid="{011ACEA2-CEB5-46C8-A0CC-D57E08EE1445}"/>
    <cellStyle name="SAPBEXexcCritical5 4 4 2 2" xfId="30325" xr:uid="{CD6830CF-2BBB-4A52-A520-CD39743EDD8D}"/>
    <cellStyle name="SAPBEXexcCritical5 4 4 2 2 2" xfId="30326" xr:uid="{A7EF3BBB-BCDF-4286-B3FC-C0E2EB84245B}"/>
    <cellStyle name="SAPBEXexcCritical5 4 4 2 3" xfId="30327" xr:uid="{B6815DEA-70BD-49F5-94B0-EB471D8465AA}"/>
    <cellStyle name="SAPBEXexcCritical5 4 4 2 3 2" xfId="30328" xr:uid="{D552B181-4F1A-4381-A10C-B007B2AED559}"/>
    <cellStyle name="SAPBEXexcCritical5 4 4 2 4" xfId="30329" xr:uid="{60C57002-B2F3-4355-944E-A20314778D63}"/>
    <cellStyle name="SAPBEXexcCritical5 4 4 2 4 2" xfId="30330" xr:uid="{174F022F-225C-4604-9D2E-ECFADF8E9567}"/>
    <cellStyle name="SAPBEXexcCritical5 4 4 2 5" xfId="30331" xr:uid="{4A050504-30BD-43B1-AEF0-B96552A15F36}"/>
    <cellStyle name="SAPBEXexcCritical5 4 4 2 5 2" xfId="30332" xr:uid="{7E857ABC-EE29-44C4-B449-A86CF8C1FA28}"/>
    <cellStyle name="SAPBEXexcCritical5 4 4 2 6" xfId="30333" xr:uid="{E8327FCA-B60D-4FF0-80EE-4F73E5EC2498}"/>
    <cellStyle name="SAPBEXexcCritical5 4 4 2 6 2" xfId="30334" xr:uid="{66DEC0F1-6909-4621-93BC-99865E62835E}"/>
    <cellStyle name="SAPBEXexcCritical5 4 4 2 7" xfId="30335" xr:uid="{235E497F-ADCC-4910-8E03-DAF3EFC76FF7}"/>
    <cellStyle name="SAPBEXexcCritical5 4 4 3" xfId="30336" xr:uid="{C30D50E0-B10B-4465-A223-54DFE3612582}"/>
    <cellStyle name="SAPBEXexcCritical5 4 4 3 2" xfId="30337" xr:uid="{14A18206-917B-4885-BA8D-136EA3161859}"/>
    <cellStyle name="SAPBEXexcCritical5 4 4 3 2 2" xfId="30338" xr:uid="{6E48275C-A137-425C-8F5F-37E19CEC0838}"/>
    <cellStyle name="SAPBEXexcCritical5 4 4 3 3" xfId="30339" xr:uid="{9ECB2B74-53ED-486C-9CEA-422C98596CA6}"/>
    <cellStyle name="SAPBEXexcCritical5 4 4 3 3 2" xfId="30340" xr:uid="{BBA56633-BB4D-48EF-B386-6A85FAEE4270}"/>
    <cellStyle name="SAPBEXexcCritical5 4 4 3 4" xfId="30341" xr:uid="{E59441C4-8029-46F2-90B3-3B7B0F42A7A4}"/>
    <cellStyle name="SAPBEXexcCritical5 4 4 3 4 2" xfId="30342" xr:uid="{F5593B5C-C9BA-4AB4-8365-AEA04AF66C3D}"/>
    <cellStyle name="SAPBEXexcCritical5 4 4 3 5" xfId="30343" xr:uid="{F67F5052-E33D-48F0-B9BA-6A0A8E1E6CBB}"/>
    <cellStyle name="SAPBEXexcCritical5 4 4 3 5 2" xfId="30344" xr:uid="{D3676801-E7DA-4B47-B82C-7C84C11AAD70}"/>
    <cellStyle name="SAPBEXexcCritical5 4 4 3 6" xfId="30345" xr:uid="{59C31417-B65E-4D4C-B1B4-3D5040A183F2}"/>
    <cellStyle name="SAPBEXexcCritical5 4 4 3 6 2" xfId="30346" xr:uid="{F3E7F8E5-F3B8-4A3F-9CA9-C02644B8CB75}"/>
    <cellStyle name="SAPBEXexcCritical5 4 4 3 7" xfId="30347" xr:uid="{040CBE64-7FA5-421B-AE30-4CDC5E1777B9}"/>
    <cellStyle name="SAPBEXexcCritical5 4 4 4" xfId="30348" xr:uid="{D6CC0D4A-F753-48B0-90F6-1374F54E8576}"/>
    <cellStyle name="SAPBEXexcCritical5 4 4 4 2" xfId="30349" xr:uid="{056FBB1D-00CA-4245-8785-CEE43F2EA2D4}"/>
    <cellStyle name="SAPBEXexcCritical5 4 4 5" xfId="30350" xr:uid="{769B12ED-20B5-40CB-A3DC-5AE3D866EB1C}"/>
    <cellStyle name="SAPBEXexcCritical5 4 4 5 2" xfId="30351" xr:uid="{B77E368F-A809-4D3A-A5F1-C8326956BB25}"/>
    <cellStyle name="SAPBEXexcCritical5 4 4 6" xfId="30352" xr:uid="{3053E9F7-C62F-4F57-8D29-5A2AE17DA505}"/>
    <cellStyle name="SAPBEXexcCritical5 4 4 6 2" xfId="30353" xr:uid="{4ACB2B98-2BC9-4275-90CE-ABFF5AA918CE}"/>
    <cellStyle name="SAPBEXexcCritical5 4 4 7" xfId="30354" xr:uid="{C27D0370-16FB-4A96-A096-B831B154F14A}"/>
    <cellStyle name="SAPBEXexcCritical5 4 4 7 2" xfId="30355" xr:uid="{0EBD5854-8748-4448-B633-BBB2341E9188}"/>
    <cellStyle name="SAPBEXexcCritical5 4 4 8" xfId="30356" xr:uid="{A7D4BAFA-1C45-4B15-BBD4-7A1B0A7C751D}"/>
    <cellStyle name="SAPBEXexcCritical5 4 4 8 2" xfId="30357" xr:uid="{C0EFD8ED-98D1-42F2-B157-E9B1B0BCD8C6}"/>
    <cellStyle name="SAPBEXexcCritical5 4 4 9" xfId="30358" xr:uid="{BB8CA0EB-421E-4896-B959-31F47D389C9D}"/>
    <cellStyle name="SAPBEXexcCritical5 4 4 9 2" xfId="30359" xr:uid="{01678FEF-BE36-414B-B360-157C97AFB970}"/>
    <cellStyle name="SAPBEXexcCritical5 4 5" xfId="30360" xr:uid="{3C8F312E-A3EA-47C9-97CE-6088076C47B1}"/>
    <cellStyle name="SAPBEXexcCritical5 4 5 2" xfId="30361" xr:uid="{8C954686-33B5-4872-953A-E48C1CBF3C36}"/>
    <cellStyle name="SAPBEXexcCritical5 4 6" xfId="30362" xr:uid="{37C8050D-491A-47A1-A593-324ACA4245C8}"/>
    <cellStyle name="SAPBEXexcCritical5 4 6 2" xfId="30363" xr:uid="{B291725A-08DD-4300-969F-0A459487EAAE}"/>
    <cellStyle name="SAPBEXexcCritical5 4 7" xfId="30364" xr:uid="{A46CEC2C-EFA7-4E45-8D82-9D71E5E892DF}"/>
    <cellStyle name="SAPBEXexcCritical5 4 8" xfId="30365" xr:uid="{6751DA3C-66A9-4364-88A1-D6554FA81FB6}"/>
    <cellStyle name="SAPBEXexcCritical5 5" xfId="30366" xr:uid="{0F403EB5-83BD-4ABB-B7EA-CD615222E373}"/>
    <cellStyle name="SAPBEXexcCritical5 5 2" xfId="30367" xr:uid="{CDDB0FEA-82ED-47C6-A994-1D1EB24281FE}"/>
    <cellStyle name="SAPBEXexcCritical5 5 2 10" xfId="30368" xr:uid="{5043EBA7-EE12-42BA-8636-8686F2C6CF19}"/>
    <cellStyle name="SAPBEXexcCritical5 5 2 2" xfId="30369" xr:uid="{1B5B49A6-5340-45D8-8770-554BC3B870EF}"/>
    <cellStyle name="SAPBEXexcCritical5 5 2 2 10" xfId="30370" xr:uid="{B659EB07-D39C-475F-8E22-D190783E4B33}"/>
    <cellStyle name="SAPBEXexcCritical5 5 2 2 2" xfId="30371" xr:uid="{E2EABE62-E97F-4287-B588-DE9FCEB2A721}"/>
    <cellStyle name="SAPBEXexcCritical5 5 2 2 2 2" xfId="30372" xr:uid="{09BFB658-D6B7-4DDF-99E4-8E63BBE06086}"/>
    <cellStyle name="SAPBEXexcCritical5 5 2 2 2 2 2" xfId="30373" xr:uid="{D7269880-A459-444C-ACCC-6B5459B5DA83}"/>
    <cellStyle name="SAPBEXexcCritical5 5 2 2 2 3" xfId="30374" xr:uid="{65748137-AAA6-4C3A-A771-75174EEC16E9}"/>
    <cellStyle name="SAPBEXexcCritical5 5 2 2 2 3 2" xfId="30375" xr:uid="{50E4F392-7CEC-4C98-9CD0-3BEA1C94B2CB}"/>
    <cellStyle name="SAPBEXexcCritical5 5 2 2 2 4" xfId="30376" xr:uid="{2FEA3E8B-2DED-4102-A235-DCCB92AA5A54}"/>
    <cellStyle name="SAPBEXexcCritical5 5 2 2 2 4 2" xfId="30377" xr:uid="{0C25F7A1-AF7B-4809-B6A0-6625C9DAC009}"/>
    <cellStyle name="SAPBEXexcCritical5 5 2 2 2 5" xfId="30378" xr:uid="{192BD78E-642C-4FF1-A44A-206584B8D713}"/>
    <cellStyle name="SAPBEXexcCritical5 5 2 2 2 5 2" xfId="30379" xr:uid="{1B6835E1-B12F-4AE0-8DC0-A5E28ED2C94B}"/>
    <cellStyle name="SAPBEXexcCritical5 5 2 2 2 6" xfId="30380" xr:uid="{807350EB-20BF-4398-B213-4CA83712D7AC}"/>
    <cellStyle name="SAPBEXexcCritical5 5 2 2 2 6 2" xfId="30381" xr:uid="{E5D97763-6BDA-4B4C-9A24-9AC0FCCBB630}"/>
    <cellStyle name="SAPBEXexcCritical5 5 2 2 2 7" xfId="30382" xr:uid="{CDDAE0B1-AFC5-4858-8B61-034B56C6369D}"/>
    <cellStyle name="SAPBEXexcCritical5 5 2 2 2 7 2" xfId="30383" xr:uid="{8998CACD-2B57-4125-B83C-37E2D5599F54}"/>
    <cellStyle name="SAPBEXexcCritical5 5 2 2 2 8" xfId="30384" xr:uid="{C796D0EE-A86A-4F80-BE8E-6870B7B47E14}"/>
    <cellStyle name="SAPBEXexcCritical5 5 2 2 3" xfId="30385" xr:uid="{E369D272-EA40-48CD-AB8E-1AAB562EB9BA}"/>
    <cellStyle name="SAPBEXexcCritical5 5 2 2 3 2" xfId="30386" xr:uid="{B3794EFB-E1F8-41D2-BD00-520579B7025F}"/>
    <cellStyle name="SAPBEXexcCritical5 5 2 2 4" xfId="30387" xr:uid="{B4843C96-7F05-40B6-91BA-8694E2793CC9}"/>
    <cellStyle name="SAPBEXexcCritical5 5 2 2 4 2" xfId="30388" xr:uid="{EDB8F85A-8D2F-47C2-B939-EB124EC4BCBF}"/>
    <cellStyle name="SAPBEXexcCritical5 5 2 2 5" xfId="30389" xr:uid="{6E482085-CC9A-4CB4-9933-4949E5AF1832}"/>
    <cellStyle name="SAPBEXexcCritical5 5 2 2 5 2" xfId="30390" xr:uid="{C82E1068-B179-488E-BEFE-EA2B4327DCFA}"/>
    <cellStyle name="SAPBEXexcCritical5 5 2 2 6" xfId="30391" xr:uid="{140FBA3B-099C-4C17-87AF-4134C1432764}"/>
    <cellStyle name="SAPBEXexcCritical5 5 2 2 6 2" xfId="30392" xr:uid="{B5BEF270-70D1-4505-93A9-855AC69CFAD5}"/>
    <cellStyle name="SAPBEXexcCritical5 5 2 2 7" xfId="30393" xr:uid="{FF2DE273-3804-46BE-AAC8-1032879B506C}"/>
    <cellStyle name="SAPBEXexcCritical5 5 2 2 7 2" xfId="30394" xr:uid="{E5C0AEC4-58FF-4AB0-92FF-18D89A3C6D9F}"/>
    <cellStyle name="SAPBEXexcCritical5 5 2 2 8" xfId="30395" xr:uid="{FE4193CB-68A3-4F11-AC9C-0BF86F90CD89}"/>
    <cellStyle name="SAPBEXexcCritical5 5 2 2 8 2" xfId="30396" xr:uid="{734BB542-C27E-4E0C-8C44-7913C9173CED}"/>
    <cellStyle name="SAPBEXexcCritical5 5 2 2 9" xfId="30397" xr:uid="{2384966D-770E-4DDC-A7F2-9A4D9F24F0E3}"/>
    <cellStyle name="SAPBEXexcCritical5 5 2 3" xfId="30398" xr:uid="{6061A718-4C71-4372-B00D-3029DA1EA71C}"/>
    <cellStyle name="SAPBEXexcCritical5 5 2 3 2" xfId="30399" xr:uid="{4F91DDF7-B906-4204-8E12-21B901B32F83}"/>
    <cellStyle name="SAPBEXexcCritical5 5 2 3 2 2" xfId="30400" xr:uid="{8559AADD-3CE6-4CC6-B046-FF554F9D3601}"/>
    <cellStyle name="SAPBEXexcCritical5 5 2 3 3" xfId="30401" xr:uid="{0BE2E265-18A4-499C-A54B-FE6ABB47AFC4}"/>
    <cellStyle name="SAPBEXexcCritical5 5 2 3 3 2" xfId="30402" xr:uid="{886F072B-E28C-406B-BB9C-AD594C868CF4}"/>
    <cellStyle name="SAPBEXexcCritical5 5 2 3 4" xfId="30403" xr:uid="{732D1F86-FC9B-441B-8C10-29242A90CDDE}"/>
    <cellStyle name="SAPBEXexcCritical5 5 2 3 4 2" xfId="30404" xr:uid="{D28A6C2F-5027-41BB-8387-1E434B5BB372}"/>
    <cellStyle name="SAPBEXexcCritical5 5 2 3 5" xfId="30405" xr:uid="{4605CF8F-60F3-4A86-B7EE-93B69DAE8977}"/>
    <cellStyle name="SAPBEXexcCritical5 5 2 3 5 2" xfId="30406" xr:uid="{A57D51DF-F773-4D52-8A16-EE72DF8A3280}"/>
    <cellStyle name="SAPBEXexcCritical5 5 2 3 6" xfId="30407" xr:uid="{C2D03237-0896-44D2-968F-B0FE02D9D53B}"/>
    <cellStyle name="SAPBEXexcCritical5 5 2 3 6 2" xfId="30408" xr:uid="{A75F5BB4-3CBE-4C1D-87CE-2E2273C9F42E}"/>
    <cellStyle name="SAPBEXexcCritical5 5 2 3 7" xfId="30409" xr:uid="{D5E6B4A2-B8FE-4D07-95D3-045FFBF9B8AF}"/>
    <cellStyle name="SAPBEXexcCritical5 5 2 3 7 2" xfId="30410" xr:uid="{22C15420-06DE-47BB-BFA5-992A5C01371E}"/>
    <cellStyle name="SAPBEXexcCritical5 5 2 3 8" xfId="30411" xr:uid="{A1AEB46B-F2B3-4103-8227-A81080888E4A}"/>
    <cellStyle name="SAPBEXexcCritical5 5 2 3 9" xfId="30412" xr:uid="{737FB9A4-1D20-4A4D-A521-1CD84BF15E14}"/>
    <cellStyle name="SAPBEXexcCritical5 5 2 4" xfId="30413" xr:uid="{D76A318E-BC25-4F5F-971E-C466BF646F39}"/>
    <cellStyle name="SAPBEXexcCritical5 5 2 4 2" xfId="30414" xr:uid="{079AD0C8-6914-4021-BC32-3C48CE64BEB3}"/>
    <cellStyle name="SAPBEXexcCritical5 5 2 5" xfId="30415" xr:uid="{019129C4-37A7-4B6E-9560-404B2FA5EB9C}"/>
    <cellStyle name="SAPBEXexcCritical5 5 2 5 2" xfId="30416" xr:uid="{17D46BCA-1D04-457B-B145-C57074609CD2}"/>
    <cellStyle name="SAPBEXexcCritical5 5 2 6" xfId="30417" xr:uid="{B0A12DE0-123F-4A9D-87B5-521A77A87B84}"/>
    <cellStyle name="SAPBEXexcCritical5 5 2 6 2" xfId="30418" xr:uid="{DD5FBEC1-5CEE-4FAE-8AC6-DCD4A6D0FDB6}"/>
    <cellStyle name="SAPBEXexcCritical5 5 2 7" xfId="30419" xr:uid="{FA9F9EBF-E100-48AB-AEE4-E5CC545BF36F}"/>
    <cellStyle name="SAPBEXexcCritical5 5 2 7 2" xfId="30420" xr:uid="{DCB211D9-CA58-4B70-A722-BF168974969E}"/>
    <cellStyle name="SAPBEXexcCritical5 5 2 8" xfId="30421" xr:uid="{DF74E88B-3993-4AF7-8411-DB5E19B5020D}"/>
    <cellStyle name="SAPBEXexcCritical5 5 2 8 2" xfId="30422" xr:uid="{FF5E3D24-23AE-4F6F-8782-D663B32CA352}"/>
    <cellStyle name="SAPBEXexcCritical5 5 2 9" xfId="30423" xr:uid="{5273919B-6749-4141-BE87-9963EAD3A8F1}"/>
    <cellStyle name="SAPBEXexcCritical5 5 3" xfId="30424" xr:uid="{D33591A4-C458-4F48-8905-43007DFC30AF}"/>
    <cellStyle name="SAPBEXexcCritical5 5 3 2" xfId="30425" xr:uid="{55AD6D45-46CB-45B7-B787-759F3DE8E12B}"/>
    <cellStyle name="SAPBEXexcCritical5 5 3 2 10" xfId="30426" xr:uid="{B7430A4F-E3BA-48FC-9512-2CB2B64D5602}"/>
    <cellStyle name="SAPBEXexcCritical5 5 3 2 2" xfId="30427" xr:uid="{90EB0B69-E883-45FE-A5B2-118E72AA6753}"/>
    <cellStyle name="SAPBEXexcCritical5 5 3 2 2 2" xfId="30428" xr:uid="{3FC65917-7D8B-4276-885E-CE5D4CF27148}"/>
    <cellStyle name="SAPBEXexcCritical5 5 3 2 2 2 2" xfId="30429" xr:uid="{539BA71B-B2AC-4C36-9B9E-EAF95E25E390}"/>
    <cellStyle name="SAPBEXexcCritical5 5 3 2 2 3" xfId="30430" xr:uid="{151DEA8D-7A59-4A1E-A403-C3CB80EF51E8}"/>
    <cellStyle name="SAPBEXexcCritical5 5 3 2 2 3 2" xfId="30431" xr:uid="{21E70D87-8C9A-42A2-B453-1B8BDE431168}"/>
    <cellStyle name="SAPBEXexcCritical5 5 3 2 2 4" xfId="30432" xr:uid="{A5E405E3-EA5A-43FC-98A3-60FCB4CB417B}"/>
    <cellStyle name="SAPBEXexcCritical5 5 3 2 2 4 2" xfId="30433" xr:uid="{FE825B18-BEF8-48D9-A92E-6C363972163B}"/>
    <cellStyle name="SAPBEXexcCritical5 5 3 2 2 5" xfId="30434" xr:uid="{5AC8382E-57BD-46F7-BDCB-446BF85DED3E}"/>
    <cellStyle name="SAPBEXexcCritical5 5 3 2 2 5 2" xfId="30435" xr:uid="{AC05DBB1-F8C6-49B4-B5DA-536829B2779B}"/>
    <cellStyle name="SAPBEXexcCritical5 5 3 2 2 6" xfId="30436" xr:uid="{94F0E6D1-7A39-43A8-835A-F3297FB89868}"/>
    <cellStyle name="SAPBEXexcCritical5 5 3 2 2 6 2" xfId="30437" xr:uid="{73F604A8-A194-42E0-B561-AC5C4687A3C4}"/>
    <cellStyle name="SAPBEXexcCritical5 5 3 2 2 7" xfId="30438" xr:uid="{D14C46E6-F85C-40FF-B761-CA9B516D6636}"/>
    <cellStyle name="SAPBEXexcCritical5 5 3 2 3" xfId="30439" xr:uid="{41B7E4C0-6F48-46DA-8EB7-13852AE0AD37}"/>
    <cellStyle name="SAPBEXexcCritical5 5 3 2 3 2" xfId="30440" xr:uid="{223F1CA3-4EAB-4CDC-881D-1C1661960C22}"/>
    <cellStyle name="SAPBEXexcCritical5 5 3 2 3 2 2" xfId="30441" xr:uid="{88B719A0-AE08-45A3-95A8-286B18C9506A}"/>
    <cellStyle name="SAPBEXexcCritical5 5 3 2 3 3" xfId="30442" xr:uid="{75401A68-1CDB-4358-979D-9F80BBFC3554}"/>
    <cellStyle name="SAPBEXexcCritical5 5 3 2 3 3 2" xfId="30443" xr:uid="{642386CA-D527-4D49-939E-F9EC3CFEBD5D}"/>
    <cellStyle name="SAPBEXexcCritical5 5 3 2 3 4" xfId="30444" xr:uid="{17601530-4F19-466B-84CE-3066FD954DA9}"/>
    <cellStyle name="SAPBEXexcCritical5 5 3 2 3 4 2" xfId="30445" xr:uid="{096493A6-1EC4-4A1D-A98F-DF113C9DA9FE}"/>
    <cellStyle name="SAPBEXexcCritical5 5 3 2 3 5" xfId="30446" xr:uid="{A88C567C-288C-4E96-A74A-B682C862832E}"/>
    <cellStyle name="SAPBEXexcCritical5 5 3 2 3 5 2" xfId="30447" xr:uid="{259CE12C-F66B-4B42-8A5C-4E98C03432C4}"/>
    <cellStyle name="SAPBEXexcCritical5 5 3 2 3 6" xfId="30448" xr:uid="{2FBE248A-63DB-4676-AB93-08C0294243E0}"/>
    <cellStyle name="SAPBEXexcCritical5 5 3 2 3 6 2" xfId="30449" xr:uid="{C1CB5B35-88E2-4B50-97EC-EC45E49D2588}"/>
    <cellStyle name="SAPBEXexcCritical5 5 3 2 3 7" xfId="30450" xr:uid="{3C1A6111-6E3D-4E18-9F7B-D66313418450}"/>
    <cellStyle name="SAPBEXexcCritical5 5 3 2 4" xfId="30451" xr:uid="{E5052EC8-7194-4453-B252-1C2245D381E0}"/>
    <cellStyle name="SAPBEXexcCritical5 5 3 2 4 2" xfId="30452" xr:uid="{F061A280-A2DF-4691-AEEE-817A7142B377}"/>
    <cellStyle name="SAPBEXexcCritical5 5 3 2 5" xfId="30453" xr:uid="{89033D80-4B6B-4901-B4A6-22C29EC80E63}"/>
    <cellStyle name="SAPBEXexcCritical5 5 3 2 5 2" xfId="30454" xr:uid="{57755C8E-3620-42D7-A645-63A599ADF7C3}"/>
    <cellStyle name="SAPBEXexcCritical5 5 3 2 6" xfId="30455" xr:uid="{DE71FEBB-7C57-4599-98A6-B70F31599336}"/>
    <cellStyle name="SAPBEXexcCritical5 5 3 2 6 2" xfId="30456" xr:uid="{C49B3B27-96AF-4D16-B9A7-379A67FE6C81}"/>
    <cellStyle name="SAPBEXexcCritical5 5 3 2 7" xfId="30457" xr:uid="{100B790E-A544-48CF-9F85-330523FBC097}"/>
    <cellStyle name="SAPBEXexcCritical5 5 3 2 7 2" xfId="30458" xr:uid="{61D54B1B-60A8-4764-BF0E-46867CAFEF26}"/>
    <cellStyle name="SAPBEXexcCritical5 5 3 2 8" xfId="30459" xr:uid="{E163DD8A-8241-499C-837E-6188BD45301F}"/>
    <cellStyle name="SAPBEXexcCritical5 5 3 2 8 2" xfId="30460" xr:uid="{0D8C201E-0BC9-457A-A6F2-2A80CDFF1759}"/>
    <cellStyle name="SAPBEXexcCritical5 5 3 2 9" xfId="30461" xr:uid="{ADB0C62C-3893-45E6-94C2-4DA79DBDC25F}"/>
    <cellStyle name="SAPBEXexcCritical5 5 3 2 9 2" xfId="30462" xr:uid="{6AF8DB9B-6479-4A1E-AD67-70A3D65DAA37}"/>
    <cellStyle name="SAPBEXexcCritical5 5 3 3" xfId="30463" xr:uid="{2ED75EAA-8599-4750-B8E2-D750FDB3A869}"/>
    <cellStyle name="SAPBEXexcCritical5 5 3 3 2" xfId="30464" xr:uid="{CCB23534-8E05-4163-BDC1-38B4B67F3AB7}"/>
    <cellStyle name="SAPBEXexcCritical5 5 3 4" xfId="30465" xr:uid="{AA84DF33-2679-4371-AB5B-B1C1FA1BFA9E}"/>
    <cellStyle name="SAPBEXexcCritical5 5 3 4 2" xfId="30466" xr:uid="{AE7723CF-3487-4744-B96A-F997A8485701}"/>
    <cellStyle name="SAPBEXexcCritical5 5 3 5" xfId="30467" xr:uid="{2F569969-EA85-403C-A588-2D33367CD65F}"/>
    <cellStyle name="SAPBEXexcCritical5 5 4" xfId="30468" xr:uid="{74CE5F73-9D41-4028-B9AC-F6316DA9399B}"/>
    <cellStyle name="SAPBEXexcCritical5 5 4 10" xfId="30469" xr:uid="{B356B593-6600-4DAE-8C17-DAD5906A3AF0}"/>
    <cellStyle name="SAPBEXexcCritical5 5 4 2" xfId="30470" xr:uid="{268AD1AE-7B07-49FA-B99B-5866B53C2FAD}"/>
    <cellStyle name="SAPBEXexcCritical5 5 4 2 2" xfId="30471" xr:uid="{518B99AC-69FE-43BA-8280-F0CD50396EA9}"/>
    <cellStyle name="SAPBEXexcCritical5 5 4 2 2 2" xfId="30472" xr:uid="{5F0E298C-07FE-4374-9B9F-71ED6D6C1A70}"/>
    <cellStyle name="SAPBEXexcCritical5 5 4 2 3" xfId="30473" xr:uid="{85C804E3-CC5C-47B9-9E6F-739A26C6AA1F}"/>
    <cellStyle name="SAPBEXexcCritical5 5 4 2 3 2" xfId="30474" xr:uid="{895D5A50-958C-4B90-9E50-102A95EEAC92}"/>
    <cellStyle name="SAPBEXexcCritical5 5 4 2 4" xfId="30475" xr:uid="{3D02B77E-3C04-43C7-9D93-6894E874847B}"/>
    <cellStyle name="SAPBEXexcCritical5 5 4 2 4 2" xfId="30476" xr:uid="{E2691149-3ED9-409E-A115-97C063C2E512}"/>
    <cellStyle name="SAPBEXexcCritical5 5 4 2 5" xfId="30477" xr:uid="{07479FE2-B70C-4A57-9C96-252EF27A9E6A}"/>
    <cellStyle name="SAPBEXexcCritical5 5 4 2 5 2" xfId="30478" xr:uid="{82338BFB-4492-41C8-B04E-B4A8A7494955}"/>
    <cellStyle name="SAPBEXexcCritical5 5 4 2 6" xfId="30479" xr:uid="{4220B606-69FE-4695-B0A9-67532327AF61}"/>
    <cellStyle name="SAPBEXexcCritical5 5 4 2 6 2" xfId="30480" xr:uid="{CD65B91E-4A53-4548-8A45-C990696BB0E3}"/>
    <cellStyle name="SAPBEXexcCritical5 5 4 2 7" xfId="30481" xr:uid="{15DBF397-2DC8-4BA6-B7F2-F7C229731001}"/>
    <cellStyle name="SAPBEXexcCritical5 5 4 3" xfId="30482" xr:uid="{02B06216-42C6-4E0D-8408-4A00477E8883}"/>
    <cellStyle name="SAPBEXexcCritical5 5 4 3 2" xfId="30483" xr:uid="{AD384DB8-0233-41C1-A7C1-87C9423CE90E}"/>
    <cellStyle name="SAPBEXexcCritical5 5 4 3 2 2" xfId="30484" xr:uid="{42C7265D-056B-4CD5-94A2-B269A9565AAC}"/>
    <cellStyle name="SAPBEXexcCritical5 5 4 3 3" xfId="30485" xr:uid="{7F09362D-C909-494F-8C2D-7379F43A6AFD}"/>
    <cellStyle name="SAPBEXexcCritical5 5 4 3 3 2" xfId="30486" xr:uid="{E2E53827-8FD5-4881-A0A2-E6A4A3D381B1}"/>
    <cellStyle name="SAPBEXexcCritical5 5 4 3 4" xfId="30487" xr:uid="{DC76035D-546B-45ED-81B5-4DAD7086EC5C}"/>
    <cellStyle name="SAPBEXexcCritical5 5 4 3 4 2" xfId="30488" xr:uid="{56EDACF1-DFC9-46F7-946D-E27420EF1432}"/>
    <cellStyle name="SAPBEXexcCritical5 5 4 3 5" xfId="30489" xr:uid="{D4F6FD44-2A8F-43B7-B206-54C2D84DB9B0}"/>
    <cellStyle name="SAPBEXexcCritical5 5 4 3 5 2" xfId="30490" xr:uid="{F3C2D6AD-583A-4ED8-98BF-727820B2AE65}"/>
    <cellStyle name="SAPBEXexcCritical5 5 4 3 6" xfId="30491" xr:uid="{1B518EE7-A1D6-4092-9860-B48875423A9B}"/>
    <cellStyle name="SAPBEXexcCritical5 5 4 3 6 2" xfId="30492" xr:uid="{43BCC913-8B83-4DFD-B905-BF2246F4CB70}"/>
    <cellStyle name="SAPBEXexcCritical5 5 4 3 7" xfId="30493" xr:uid="{BFAA2A45-08BA-47F8-B0DF-54C3B1EB2685}"/>
    <cellStyle name="SAPBEXexcCritical5 5 4 4" xfId="30494" xr:uid="{B33D58A4-6832-4691-AF7B-383150D5B8E7}"/>
    <cellStyle name="SAPBEXexcCritical5 5 4 4 2" xfId="30495" xr:uid="{ED054F9B-EF22-4D8F-BC95-EA32085B26FB}"/>
    <cellStyle name="SAPBEXexcCritical5 5 4 5" xfId="30496" xr:uid="{260DBB3C-8E5C-4457-B70A-802307DAB9CD}"/>
    <cellStyle name="SAPBEXexcCritical5 5 4 5 2" xfId="30497" xr:uid="{EDDCD859-06EE-4A3B-A398-85B20ACF6039}"/>
    <cellStyle name="SAPBEXexcCritical5 5 4 6" xfId="30498" xr:uid="{2EF968FD-7513-458F-BE00-8388BF807DAB}"/>
    <cellStyle name="SAPBEXexcCritical5 5 4 6 2" xfId="30499" xr:uid="{7FC6A1D0-88AC-4543-87E0-9BD597F7D21E}"/>
    <cellStyle name="SAPBEXexcCritical5 5 4 7" xfId="30500" xr:uid="{794AA0FB-AC5B-4458-B25E-808729DDDC3D}"/>
    <cellStyle name="SAPBEXexcCritical5 5 4 7 2" xfId="30501" xr:uid="{9558A76F-C99C-46E1-B0BF-4D1629255AB1}"/>
    <cellStyle name="SAPBEXexcCritical5 5 4 8" xfId="30502" xr:uid="{7E66848B-97CF-4C2A-BD43-5C934A4F3CF8}"/>
    <cellStyle name="SAPBEXexcCritical5 5 4 8 2" xfId="30503" xr:uid="{46B76EED-414B-4358-A70E-C70F854DB4B0}"/>
    <cellStyle name="SAPBEXexcCritical5 5 4 9" xfId="30504" xr:uid="{EB9B52D8-C128-4578-B239-3D64F4FD2334}"/>
    <cellStyle name="SAPBEXexcCritical5 5 4 9 2" xfId="30505" xr:uid="{BA926D67-3CB4-4CA0-9E4F-26D382DCACAA}"/>
    <cellStyle name="SAPBEXexcCritical5 5 5" xfId="30506" xr:uid="{3B2E31BA-48CA-4999-BDAE-C1F7E3D0E808}"/>
    <cellStyle name="SAPBEXexcCritical5 5 5 2" xfId="30507" xr:uid="{A710B328-E66A-4DD3-9D20-10DCF9AE8020}"/>
    <cellStyle name="SAPBEXexcCritical5 5 6" xfId="30508" xr:uid="{C085E786-EDF6-4EAF-B03E-F9135957ABE4}"/>
    <cellStyle name="SAPBEXexcCritical5 5 6 2" xfId="30509" xr:uid="{9B94EA20-0CF7-42F9-8810-9ADC7291077A}"/>
    <cellStyle name="SAPBEXexcCritical5 5 7" xfId="30510" xr:uid="{CF5ECA90-A35F-45A4-AD30-012117652D26}"/>
    <cellStyle name="SAPBEXexcCritical5 5 8" xfId="30511" xr:uid="{13DC864C-40A7-4928-B94E-CC9D02F7CA13}"/>
    <cellStyle name="SAPBEXexcCritical5 6" xfId="30512" xr:uid="{15DED516-A009-47F6-A4A3-3454F0A6B278}"/>
    <cellStyle name="SAPBEXexcCritical5 6 10" xfId="30513" xr:uid="{0AD93E35-9697-4900-A58D-2D083C5F45CA}"/>
    <cellStyle name="SAPBEXexcCritical5 6 2" xfId="30514" xr:uid="{EF0EE054-0315-4B47-9550-BF6A152554CF}"/>
    <cellStyle name="SAPBEXexcCritical5 6 2 10" xfId="30515" xr:uid="{8B403A00-98E0-48CD-839A-8CE342BBCAAD}"/>
    <cellStyle name="SAPBEXexcCritical5 6 2 2" xfId="30516" xr:uid="{FD22532D-C9F1-4F07-924C-BB7C61A79EFF}"/>
    <cellStyle name="SAPBEXexcCritical5 6 2 2 2" xfId="30517" xr:uid="{94351123-CA87-456C-84AD-47D44F220964}"/>
    <cellStyle name="SAPBEXexcCritical5 6 2 2 2 2" xfId="30518" xr:uid="{7988E4B1-5B60-4A16-A90B-D04324844681}"/>
    <cellStyle name="SAPBEXexcCritical5 6 2 2 3" xfId="30519" xr:uid="{9A7176DB-4C9F-4220-A239-0CFEBF5F2F50}"/>
    <cellStyle name="SAPBEXexcCritical5 6 2 2 3 2" xfId="30520" xr:uid="{0AF4F996-8D7E-4610-8D6A-A74350C022C8}"/>
    <cellStyle name="SAPBEXexcCritical5 6 2 2 4" xfId="30521" xr:uid="{A20F0457-9A04-4E71-A130-EDE4CF4FB26D}"/>
    <cellStyle name="SAPBEXexcCritical5 6 2 2 4 2" xfId="30522" xr:uid="{A6A215D9-FA8D-4E05-A855-B4FBDEF40D31}"/>
    <cellStyle name="SAPBEXexcCritical5 6 2 2 5" xfId="30523" xr:uid="{CEF21E1D-58D2-4177-AE47-D33CB066E028}"/>
    <cellStyle name="SAPBEXexcCritical5 6 2 2 5 2" xfId="30524" xr:uid="{496BC872-A66F-4C94-8E7C-34708E915778}"/>
    <cellStyle name="SAPBEXexcCritical5 6 2 2 6" xfId="30525" xr:uid="{BBEBBEA6-C449-4189-90A2-C368FF377853}"/>
    <cellStyle name="SAPBEXexcCritical5 6 2 2 6 2" xfId="30526" xr:uid="{3B146A79-867D-446C-8F88-10ADBA13E517}"/>
    <cellStyle name="SAPBEXexcCritical5 6 2 2 7" xfId="30527" xr:uid="{3FEB5BD7-5B84-4195-98D5-45CAC10FFF17}"/>
    <cellStyle name="SAPBEXexcCritical5 6 2 2 7 2" xfId="30528" xr:uid="{56D630AF-2DB8-413E-BB9A-E13703E38499}"/>
    <cellStyle name="SAPBEXexcCritical5 6 2 2 8" xfId="30529" xr:uid="{1B6B3DF4-6BE0-4662-BBC4-3F5431F0F164}"/>
    <cellStyle name="SAPBEXexcCritical5 6 2 3" xfId="30530" xr:uid="{8973D78D-A38E-4C7C-A228-31CDA6CAEB69}"/>
    <cellStyle name="SAPBEXexcCritical5 6 2 3 2" xfId="30531" xr:uid="{12D39903-2906-4613-8A0A-01B0115AFA59}"/>
    <cellStyle name="SAPBEXexcCritical5 6 2 4" xfId="30532" xr:uid="{4D135705-64F9-48BC-98C0-C5C1DC4CE9C1}"/>
    <cellStyle name="SAPBEXexcCritical5 6 2 4 2" xfId="30533" xr:uid="{23936F19-9D90-45A0-BA96-F4B1152166BC}"/>
    <cellStyle name="SAPBEXexcCritical5 6 2 5" xfId="30534" xr:uid="{3EE6DC15-1338-44A9-886C-9D6C62FE6A84}"/>
    <cellStyle name="SAPBEXexcCritical5 6 2 5 2" xfId="30535" xr:uid="{993CA8A2-BC8C-43E8-869C-2474F3AA13BF}"/>
    <cellStyle name="SAPBEXexcCritical5 6 2 6" xfId="30536" xr:uid="{0372417C-73C8-4D6D-B3D0-D900D338ADEE}"/>
    <cellStyle name="SAPBEXexcCritical5 6 2 6 2" xfId="30537" xr:uid="{61DFC4CC-7661-43DB-A3E3-A82CB9991236}"/>
    <cellStyle name="SAPBEXexcCritical5 6 2 7" xfId="30538" xr:uid="{C837B5FE-C60E-47F2-8739-715FC9622596}"/>
    <cellStyle name="SAPBEXexcCritical5 6 2 7 2" xfId="30539" xr:uid="{ADC3CE5C-B2CE-453C-A7E3-0426ABB4F075}"/>
    <cellStyle name="SAPBEXexcCritical5 6 2 8" xfId="30540" xr:uid="{9A4D379B-56B7-4B7F-9B9F-DE30302802B5}"/>
    <cellStyle name="SAPBEXexcCritical5 6 2 8 2" xfId="30541" xr:uid="{D327628A-1872-4DDB-97FC-55748A066D58}"/>
    <cellStyle name="SAPBEXexcCritical5 6 2 9" xfId="30542" xr:uid="{6DF3F1CC-974E-4910-8EB3-7FA1156140EF}"/>
    <cellStyle name="SAPBEXexcCritical5 6 3" xfId="30543" xr:uid="{33F32D0F-7E38-40BB-BD4E-45740E4B5083}"/>
    <cellStyle name="SAPBEXexcCritical5 6 3 2" xfId="30544" xr:uid="{026CA74E-2555-40EB-9719-2547FE716E94}"/>
    <cellStyle name="SAPBEXexcCritical5 6 3 2 2" xfId="30545" xr:uid="{E425422A-778D-474C-BDDC-4F3CBEC2972E}"/>
    <cellStyle name="SAPBEXexcCritical5 6 3 3" xfId="30546" xr:uid="{5DC68F3B-E6D3-4789-ACA9-3128EDB6267B}"/>
    <cellStyle name="SAPBEXexcCritical5 6 3 3 2" xfId="30547" xr:uid="{0C73E35C-E06B-4906-A6A4-98C1D9624918}"/>
    <cellStyle name="SAPBEXexcCritical5 6 3 4" xfId="30548" xr:uid="{CE2773FD-78CB-45C7-AD76-352A4CDC3F6C}"/>
    <cellStyle name="SAPBEXexcCritical5 6 3 4 2" xfId="30549" xr:uid="{C37BFFC2-573F-46E8-B6C2-9770BBE1D66E}"/>
    <cellStyle name="SAPBEXexcCritical5 6 3 5" xfId="30550" xr:uid="{F7B489E8-B273-410F-8B01-5BD7D071BE59}"/>
    <cellStyle name="SAPBEXexcCritical5 6 3 5 2" xfId="30551" xr:uid="{DFFEDBB5-A5DA-4245-817F-A3D1940707AC}"/>
    <cellStyle name="SAPBEXexcCritical5 6 3 6" xfId="30552" xr:uid="{21ABA143-2754-4756-AC84-DD42A43E8ACD}"/>
    <cellStyle name="SAPBEXexcCritical5 6 3 6 2" xfId="30553" xr:uid="{ACC51403-EE09-4264-BC6C-A000CEDE6349}"/>
    <cellStyle name="SAPBEXexcCritical5 6 3 7" xfId="30554" xr:uid="{36FC119F-2E61-4886-9461-AFE8631C43FC}"/>
    <cellStyle name="SAPBEXexcCritical5 6 3 7 2" xfId="30555" xr:uid="{E0ED9092-4586-4166-A59C-1F6336DCFBDA}"/>
    <cellStyle name="SAPBEXexcCritical5 6 3 8" xfId="30556" xr:uid="{96A51E9A-8891-45CD-A911-066535E2440B}"/>
    <cellStyle name="SAPBEXexcCritical5 6 3 9" xfId="30557" xr:uid="{0D645E10-7F28-4D83-8801-EE076302FE8B}"/>
    <cellStyle name="SAPBEXexcCritical5 6 4" xfId="30558" xr:uid="{1A2DE2AF-6A51-489F-8AB2-CA72D9462DE5}"/>
    <cellStyle name="SAPBEXexcCritical5 6 4 2" xfId="30559" xr:uid="{CAF1CCB3-981E-4BA6-BF7E-FCB154B03DC7}"/>
    <cellStyle name="SAPBEXexcCritical5 6 5" xfId="30560" xr:uid="{B8FC4028-EDE0-4C6C-8A05-A5AE75F26DC2}"/>
    <cellStyle name="SAPBEXexcCritical5 6 5 2" xfId="30561" xr:uid="{2BCE5CBC-1FBF-410D-9108-110AE3FDF7AD}"/>
    <cellStyle name="SAPBEXexcCritical5 6 6" xfId="30562" xr:uid="{228E75C2-8D5F-4BCD-BE2F-6040466812A3}"/>
    <cellStyle name="SAPBEXexcCritical5 6 6 2" xfId="30563" xr:uid="{0B28F3DC-7E61-4FF4-933C-F1FEDBDC18AD}"/>
    <cellStyle name="SAPBEXexcCritical5 6 7" xfId="30564" xr:uid="{D5E13D43-5A38-42DC-ADB3-FD26435F6154}"/>
    <cellStyle name="SAPBEXexcCritical5 6 7 2" xfId="30565" xr:uid="{96A94CFD-3DEB-49DC-8F53-5AC6280134ED}"/>
    <cellStyle name="SAPBEXexcCritical5 6 8" xfId="30566" xr:uid="{BE45DAEE-B33F-4570-BA3C-A8F9AB8607C9}"/>
    <cellStyle name="SAPBEXexcCritical5 6 8 2" xfId="30567" xr:uid="{8D99A51D-8924-4CCD-B1E2-CAA21901372D}"/>
    <cellStyle name="SAPBEXexcCritical5 6 9" xfId="30568" xr:uid="{998B9ADC-A8C9-4561-9CE2-921BFDC24467}"/>
    <cellStyle name="SAPBEXexcCritical5 7" xfId="30569" xr:uid="{AA3087E6-2E2B-4FC5-B08F-9F6DC7F5261E}"/>
    <cellStyle name="SAPBEXexcCritical5 8" xfId="30570" xr:uid="{944282AD-4DA0-4134-921E-05607F7ECA64}"/>
    <cellStyle name="SAPBEXexcCritical6" xfId="30571" xr:uid="{874209DD-0617-497B-8A52-648430C3E0EC}"/>
    <cellStyle name="SAPBEXexcCritical6 2" xfId="30572" xr:uid="{29AB4931-6E13-418A-8C6A-B00D17CF369D}"/>
    <cellStyle name="SAPBEXexcCritical6 2 2" xfId="30573" xr:uid="{C3072C1E-4B03-47E4-9DFC-6F234BCD2D93}"/>
    <cellStyle name="SAPBEXexcCritical6 2 2 2" xfId="30574" xr:uid="{14D42875-2CA6-46FC-AC26-F07AA2C95B25}"/>
    <cellStyle name="SAPBEXexcCritical6 2 2 2 10" xfId="30575" xr:uid="{86F0DAF9-631E-4C5C-96FF-9ECAE1BA553A}"/>
    <cellStyle name="SAPBEXexcCritical6 2 2 2 2" xfId="30576" xr:uid="{E228192E-357C-45BA-AE4B-C47576D6425D}"/>
    <cellStyle name="SAPBEXexcCritical6 2 2 2 2 10" xfId="30577" xr:uid="{8805D0AD-2049-4575-88A8-1BF84A40DB3A}"/>
    <cellStyle name="SAPBEXexcCritical6 2 2 2 2 2" xfId="30578" xr:uid="{710BBAA8-0298-4FF8-8B1E-254353662A3C}"/>
    <cellStyle name="SAPBEXexcCritical6 2 2 2 2 2 2" xfId="30579" xr:uid="{97FDE1A9-5736-43B1-B787-F025A25C44B3}"/>
    <cellStyle name="SAPBEXexcCritical6 2 2 2 2 2 2 2" xfId="30580" xr:uid="{4394EA70-A0F8-4AD9-8F9B-CE6D78308C1C}"/>
    <cellStyle name="SAPBEXexcCritical6 2 2 2 2 2 3" xfId="30581" xr:uid="{8C909E21-D776-43A6-B548-BC6C061CB884}"/>
    <cellStyle name="SAPBEXexcCritical6 2 2 2 2 2 3 2" xfId="30582" xr:uid="{12ED5F3D-7965-4172-AC09-5C2003DB592C}"/>
    <cellStyle name="SAPBEXexcCritical6 2 2 2 2 2 4" xfId="30583" xr:uid="{D9B8490E-DDAF-43E3-874F-FFDFEE15EF8B}"/>
    <cellStyle name="SAPBEXexcCritical6 2 2 2 2 2 4 2" xfId="30584" xr:uid="{FCDFA54A-3AA8-44DA-9847-C2DEF4C0CD39}"/>
    <cellStyle name="SAPBEXexcCritical6 2 2 2 2 2 5" xfId="30585" xr:uid="{5E84DA6B-37F3-4C36-9F16-B6589FA529B6}"/>
    <cellStyle name="SAPBEXexcCritical6 2 2 2 2 2 5 2" xfId="30586" xr:uid="{14E1394B-B663-447C-B09F-EE9AD4A1FE87}"/>
    <cellStyle name="SAPBEXexcCritical6 2 2 2 2 2 6" xfId="30587" xr:uid="{DA613E34-43BF-4348-9FF8-8EC7DFE30D56}"/>
    <cellStyle name="SAPBEXexcCritical6 2 2 2 2 2 6 2" xfId="30588" xr:uid="{D9DAAC11-CD84-4BAD-9E25-3DB1686E97D5}"/>
    <cellStyle name="SAPBEXexcCritical6 2 2 2 2 2 7" xfId="30589" xr:uid="{0B681C6A-8FA3-47C5-9BAA-E33E8107D8AA}"/>
    <cellStyle name="SAPBEXexcCritical6 2 2 2 2 2 7 2" xfId="30590" xr:uid="{7298313F-4AF1-494F-845A-409D0878A5D6}"/>
    <cellStyle name="SAPBEXexcCritical6 2 2 2 2 2 8" xfId="30591" xr:uid="{DB04FB27-4656-43E3-88FF-76B074CFEDB0}"/>
    <cellStyle name="SAPBEXexcCritical6 2 2 2 2 3" xfId="30592" xr:uid="{6C883F08-28CB-4934-9497-13D970F8FD74}"/>
    <cellStyle name="SAPBEXexcCritical6 2 2 2 2 3 2" xfId="30593" xr:uid="{487F413C-AC5D-4602-934E-7F3E0013A59D}"/>
    <cellStyle name="SAPBEXexcCritical6 2 2 2 2 4" xfId="30594" xr:uid="{4FFDB2B0-D5B3-47D1-A21A-CD29A33ED187}"/>
    <cellStyle name="SAPBEXexcCritical6 2 2 2 2 4 2" xfId="30595" xr:uid="{8C5FC202-8BB8-4536-8708-893AA0F77A87}"/>
    <cellStyle name="SAPBEXexcCritical6 2 2 2 2 5" xfId="30596" xr:uid="{B1C2A6E2-F59B-4A76-8D46-F4C5BF5D6144}"/>
    <cellStyle name="SAPBEXexcCritical6 2 2 2 2 5 2" xfId="30597" xr:uid="{488070D8-3EDD-48AA-A04D-F5BA9A897E4B}"/>
    <cellStyle name="SAPBEXexcCritical6 2 2 2 2 6" xfId="30598" xr:uid="{E52BE9AC-B80B-497E-8496-B0D2F448B868}"/>
    <cellStyle name="SAPBEXexcCritical6 2 2 2 2 6 2" xfId="30599" xr:uid="{9A8E1107-6495-41E8-9FE0-0BAB3AEF2B4C}"/>
    <cellStyle name="SAPBEXexcCritical6 2 2 2 2 7" xfId="30600" xr:uid="{8B7D82CD-9776-4E06-95BF-6FAB003981EC}"/>
    <cellStyle name="SAPBEXexcCritical6 2 2 2 2 7 2" xfId="30601" xr:uid="{78631DB1-EA3E-4B55-B498-121261F4E1B1}"/>
    <cellStyle name="SAPBEXexcCritical6 2 2 2 2 8" xfId="30602" xr:uid="{EFB4B8F4-AA4F-49A9-A304-E27B61546657}"/>
    <cellStyle name="SAPBEXexcCritical6 2 2 2 2 8 2" xfId="30603" xr:uid="{61D25AAF-F584-45C1-8A90-BC498AE0D9A5}"/>
    <cellStyle name="SAPBEXexcCritical6 2 2 2 2 9" xfId="30604" xr:uid="{5759159F-9620-447D-8C6C-952B55CDF69B}"/>
    <cellStyle name="SAPBEXexcCritical6 2 2 2 3" xfId="30605" xr:uid="{46079DF3-545A-48E4-8266-EA04C53A5424}"/>
    <cellStyle name="SAPBEXexcCritical6 2 2 2 3 2" xfId="30606" xr:uid="{EF6A67E5-BB4D-4B05-894C-315997762E55}"/>
    <cellStyle name="SAPBEXexcCritical6 2 2 2 3 2 2" xfId="30607" xr:uid="{DDC01AD8-DFAB-4127-9E19-B8222B96836E}"/>
    <cellStyle name="SAPBEXexcCritical6 2 2 2 3 3" xfId="30608" xr:uid="{C2B7060B-BCE6-45DB-9A24-2790FA135F72}"/>
    <cellStyle name="SAPBEXexcCritical6 2 2 2 3 3 2" xfId="30609" xr:uid="{83C7789E-4106-4404-832E-7073F446E3C0}"/>
    <cellStyle name="SAPBEXexcCritical6 2 2 2 3 4" xfId="30610" xr:uid="{7976BBA1-2E16-49A3-8C98-8F6C5500A337}"/>
    <cellStyle name="SAPBEXexcCritical6 2 2 2 3 4 2" xfId="30611" xr:uid="{19FB9BC4-20CB-4722-BC59-B9B24FFF56B5}"/>
    <cellStyle name="SAPBEXexcCritical6 2 2 2 3 5" xfId="30612" xr:uid="{9DD5C0BF-CB74-4270-8AE3-90A0FA9E766C}"/>
    <cellStyle name="SAPBEXexcCritical6 2 2 2 3 5 2" xfId="30613" xr:uid="{DDDC11E7-527E-46EF-9E09-D939A96CD1A9}"/>
    <cellStyle name="SAPBEXexcCritical6 2 2 2 3 6" xfId="30614" xr:uid="{1F9C2F17-2B0A-406B-A2A3-4045C17ED21D}"/>
    <cellStyle name="SAPBEXexcCritical6 2 2 2 3 6 2" xfId="30615" xr:uid="{1F2D235E-3D31-4A55-B59D-AEC865FFDE48}"/>
    <cellStyle name="SAPBEXexcCritical6 2 2 2 3 7" xfId="30616" xr:uid="{F3E790BC-6232-4733-8324-C99E894C1F7A}"/>
    <cellStyle name="SAPBEXexcCritical6 2 2 2 3 7 2" xfId="30617" xr:uid="{83020067-530D-465C-B728-708D74A0A1B8}"/>
    <cellStyle name="SAPBEXexcCritical6 2 2 2 3 8" xfId="30618" xr:uid="{D5938F66-73F0-4E71-A124-D1E2A0E1A7ED}"/>
    <cellStyle name="SAPBEXexcCritical6 2 2 2 3 9" xfId="30619" xr:uid="{EF640F1D-CF56-4170-B33E-573FEDE8B855}"/>
    <cellStyle name="SAPBEXexcCritical6 2 2 2 4" xfId="30620" xr:uid="{285AC021-575F-4A77-A13E-DFDE016AA484}"/>
    <cellStyle name="SAPBEXexcCritical6 2 2 2 4 2" xfId="30621" xr:uid="{5C013AB9-8FE8-4331-BA23-3E8896CA65A7}"/>
    <cellStyle name="SAPBEXexcCritical6 2 2 2 5" xfId="30622" xr:uid="{79B2A379-A33C-435B-8060-F45C1DE230BE}"/>
    <cellStyle name="SAPBEXexcCritical6 2 2 2 5 2" xfId="30623" xr:uid="{941FF91B-38FD-4342-B84F-6CB533F3890A}"/>
    <cellStyle name="SAPBEXexcCritical6 2 2 2 6" xfId="30624" xr:uid="{FC389CCC-17D6-4C41-8F62-E0F083025DB3}"/>
    <cellStyle name="SAPBEXexcCritical6 2 2 2 6 2" xfId="30625" xr:uid="{D6467F39-7F56-436D-89F2-A9406B562BAB}"/>
    <cellStyle name="SAPBEXexcCritical6 2 2 2 7" xfId="30626" xr:uid="{A48399BD-FBDC-4612-AD34-67333B6DFCDF}"/>
    <cellStyle name="SAPBEXexcCritical6 2 2 2 7 2" xfId="30627" xr:uid="{C19EC045-6E8A-4024-B84E-18C4A74A9A39}"/>
    <cellStyle name="SAPBEXexcCritical6 2 2 2 8" xfId="30628" xr:uid="{C7022D76-16B5-41F4-8DDF-767E9AAB2554}"/>
    <cellStyle name="SAPBEXexcCritical6 2 2 2 8 2" xfId="30629" xr:uid="{DC544AB2-1E6B-4C13-B7E5-CC6E173A375D}"/>
    <cellStyle name="SAPBEXexcCritical6 2 2 2 9" xfId="30630" xr:uid="{0C70A22F-6A60-4CB3-8478-46FEA453ED34}"/>
    <cellStyle name="SAPBEXexcCritical6 2 2 3" xfId="30631" xr:uid="{6EE03CC0-1998-4F47-A77D-FF110C91CE67}"/>
    <cellStyle name="SAPBEXexcCritical6 2 2 3 2" xfId="30632" xr:uid="{1665A033-9D20-4514-A4B2-C5C40D2DC7A6}"/>
    <cellStyle name="SAPBEXexcCritical6 2 2 3 2 10" xfId="30633" xr:uid="{3C8ED43C-4D82-4E55-930A-8A4130B9480C}"/>
    <cellStyle name="SAPBEXexcCritical6 2 2 3 2 2" xfId="30634" xr:uid="{D37BC44C-FEEF-4211-918F-970D8A04BF48}"/>
    <cellStyle name="SAPBEXexcCritical6 2 2 3 2 2 2" xfId="30635" xr:uid="{9C69E230-BD2F-4B74-ABED-735ADD192696}"/>
    <cellStyle name="SAPBEXexcCritical6 2 2 3 2 2 2 2" xfId="30636" xr:uid="{EE5A7841-C8D2-449B-A9A5-3ABE8159D96C}"/>
    <cellStyle name="SAPBEXexcCritical6 2 2 3 2 2 3" xfId="30637" xr:uid="{2E67AC6B-87AF-41C0-AA13-B167AD6C0120}"/>
    <cellStyle name="SAPBEXexcCritical6 2 2 3 2 2 3 2" xfId="30638" xr:uid="{151C6176-DD39-4DB3-9CA3-9E97C647877E}"/>
    <cellStyle name="SAPBEXexcCritical6 2 2 3 2 2 4" xfId="30639" xr:uid="{34B1FE2F-892F-4FA8-8E9C-EB022207CF6E}"/>
    <cellStyle name="SAPBEXexcCritical6 2 2 3 2 2 4 2" xfId="30640" xr:uid="{A867CA0C-98F3-4020-85A2-EFFFD3803FDE}"/>
    <cellStyle name="SAPBEXexcCritical6 2 2 3 2 2 5" xfId="30641" xr:uid="{F65E7185-8B59-4D5D-9839-2CCFB40F42B2}"/>
    <cellStyle name="SAPBEXexcCritical6 2 2 3 2 2 5 2" xfId="30642" xr:uid="{9B230A44-D12C-4FB5-9D89-94C9E3A1A18D}"/>
    <cellStyle name="SAPBEXexcCritical6 2 2 3 2 2 6" xfId="30643" xr:uid="{442DCAE4-64E0-42FA-AB38-214BD359DBD1}"/>
    <cellStyle name="SAPBEXexcCritical6 2 2 3 2 2 6 2" xfId="30644" xr:uid="{DEEE70B5-F3A2-432B-A070-E2DE88C5C70E}"/>
    <cellStyle name="SAPBEXexcCritical6 2 2 3 2 2 7" xfId="30645" xr:uid="{65DF7179-2D7B-4C33-A399-E5EDC77CA11C}"/>
    <cellStyle name="SAPBEXexcCritical6 2 2 3 2 3" xfId="30646" xr:uid="{EA77DC1E-5710-4CC6-BB5C-742AEFF7DC50}"/>
    <cellStyle name="SAPBEXexcCritical6 2 2 3 2 3 2" xfId="30647" xr:uid="{D51EF455-8C6C-4AD0-8C15-2DE83646AAC8}"/>
    <cellStyle name="SAPBEXexcCritical6 2 2 3 2 3 2 2" xfId="30648" xr:uid="{466FFB53-79D5-4091-A9D4-438EACA629AF}"/>
    <cellStyle name="SAPBEXexcCritical6 2 2 3 2 3 3" xfId="30649" xr:uid="{4F320F98-EEF1-4432-B0F1-207234071918}"/>
    <cellStyle name="SAPBEXexcCritical6 2 2 3 2 3 3 2" xfId="30650" xr:uid="{D29C7D23-C29B-491A-83EB-37A9FB2BCD02}"/>
    <cellStyle name="SAPBEXexcCritical6 2 2 3 2 3 4" xfId="30651" xr:uid="{8BCC91A0-A56B-480B-B6DE-8462964F3A2A}"/>
    <cellStyle name="SAPBEXexcCritical6 2 2 3 2 3 4 2" xfId="30652" xr:uid="{D1B93720-6B7C-4A1C-A62A-194C696A8103}"/>
    <cellStyle name="SAPBEXexcCritical6 2 2 3 2 3 5" xfId="30653" xr:uid="{02956C71-CCC6-486E-887F-E4A101958109}"/>
    <cellStyle name="SAPBEXexcCritical6 2 2 3 2 3 5 2" xfId="30654" xr:uid="{DD576A65-F184-4446-9655-00C13768D01E}"/>
    <cellStyle name="SAPBEXexcCritical6 2 2 3 2 3 6" xfId="30655" xr:uid="{9730E868-DC44-42C6-B7C1-97233A83F5E5}"/>
    <cellStyle name="SAPBEXexcCritical6 2 2 3 2 3 6 2" xfId="30656" xr:uid="{197FC53E-464C-4D9B-A208-3405BFBD4E8C}"/>
    <cellStyle name="SAPBEXexcCritical6 2 2 3 2 3 7" xfId="30657" xr:uid="{1FD58005-D384-479A-A495-9FACEF7C2173}"/>
    <cellStyle name="SAPBEXexcCritical6 2 2 3 2 4" xfId="30658" xr:uid="{61834100-BF38-4046-9E3F-04F2FA69862A}"/>
    <cellStyle name="SAPBEXexcCritical6 2 2 3 2 4 2" xfId="30659" xr:uid="{E8100EDA-0259-4C6B-A289-074F8A128FDD}"/>
    <cellStyle name="SAPBEXexcCritical6 2 2 3 2 5" xfId="30660" xr:uid="{0FC5CD86-6A3A-4658-9417-3A8401BFAF63}"/>
    <cellStyle name="SAPBEXexcCritical6 2 2 3 2 5 2" xfId="30661" xr:uid="{AD72DEB5-EDFD-4981-8D9E-6AC2F3F341F3}"/>
    <cellStyle name="SAPBEXexcCritical6 2 2 3 2 6" xfId="30662" xr:uid="{1E9543B7-9464-4EB6-8BFD-B4C76AEB79CB}"/>
    <cellStyle name="SAPBEXexcCritical6 2 2 3 2 6 2" xfId="30663" xr:uid="{EAB9E03F-B62C-4972-A935-3914FE5A8357}"/>
    <cellStyle name="SAPBEXexcCritical6 2 2 3 2 7" xfId="30664" xr:uid="{930F0E2E-D590-4018-A4A6-63AD9D4DD253}"/>
    <cellStyle name="SAPBEXexcCritical6 2 2 3 2 7 2" xfId="30665" xr:uid="{7BDF044E-D3E2-43BA-A9D5-8D3F656FD8B0}"/>
    <cellStyle name="SAPBEXexcCritical6 2 2 3 2 8" xfId="30666" xr:uid="{92784039-5272-441C-8303-DC2DDFB70F99}"/>
    <cellStyle name="SAPBEXexcCritical6 2 2 3 2 8 2" xfId="30667" xr:uid="{1E91F3D8-B153-4269-A30F-A1B55B9A43DA}"/>
    <cellStyle name="SAPBEXexcCritical6 2 2 3 2 9" xfId="30668" xr:uid="{1D69734E-2FF8-4682-A76F-ED6CA574B8B8}"/>
    <cellStyle name="SAPBEXexcCritical6 2 2 3 2 9 2" xfId="30669" xr:uid="{F38FA0F7-54DB-4E63-8A22-6ADD40DDE1B6}"/>
    <cellStyle name="SAPBEXexcCritical6 2 2 3 3" xfId="30670" xr:uid="{06B4CF0C-27A1-44DE-B822-E4E24E1E589C}"/>
    <cellStyle name="SAPBEXexcCritical6 2 2 3 3 2" xfId="30671" xr:uid="{62A1EB76-5B74-46CF-AEDF-4E000D2BB7A4}"/>
    <cellStyle name="SAPBEXexcCritical6 2 2 3 4" xfId="30672" xr:uid="{710E3501-BA5D-4CFE-A48C-1BF149035D0D}"/>
    <cellStyle name="SAPBEXexcCritical6 2 2 3 4 2" xfId="30673" xr:uid="{376CBA9C-CD76-45BE-ACE0-48A9456AD745}"/>
    <cellStyle name="SAPBEXexcCritical6 2 2 3 5" xfId="30674" xr:uid="{7BB4ED92-FF5D-4D22-898D-1C6DA58FE47A}"/>
    <cellStyle name="SAPBEXexcCritical6 2 2 4" xfId="30675" xr:uid="{3AD0F746-4E52-4C68-9621-B3D8A5FB4BD0}"/>
    <cellStyle name="SAPBEXexcCritical6 2 2 4 10" xfId="30676" xr:uid="{4B6C041C-68D5-425B-AABB-3A730F7F7A26}"/>
    <cellStyle name="SAPBEXexcCritical6 2 2 4 2" xfId="30677" xr:uid="{8882FA6A-EF25-4BAF-B99C-88B2E0B1836E}"/>
    <cellStyle name="SAPBEXexcCritical6 2 2 4 2 2" xfId="30678" xr:uid="{F855D876-5B4A-4529-9884-D1DD438F0825}"/>
    <cellStyle name="SAPBEXexcCritical6 2 2 4 2 2 2" xfId="30679" xr:uid="{2466C481-C5A9-4C5B-82BB-759FE2A51F86}"/>
    <cellStyle name="SAPBEXexcCritical6 2 2 4 2 3" xfId="30680" xr:uid="{208D416C-3CFB-4A78-8C88-36EEE8E66E16}"/>
    <cellStyle name="SAPBEXexcCritical6 2 2 4 2 3 2" xfId="30681" xr:uid="{87170EE6-E11A-4455-9C1D-8271766ED8DE}"/>
    <cellStyle name="SAPBEXexcCritical6 2 2 4 2 4" xfId="30682" xr:uid="{3B816806-ADD1-4809-A61F-EC7989805EFD}"/>
    <cellStyle name="SAPBEXexcCritical6 2 2 4 2 4 2" xfId="30683" xr:uid="{DD79079D-9E8B-411F-879D-0A9609A97930}"/>
    <cellStyle name="SAPBEXexcCritical6 2 2 4 2 5" xfId="30684" xr:uid="{5B94A2E8-040A-401F-A30B-8E8A86F9E75B}"/>
    <cellStyle name="SAPBEXexcCritical6 2 2 4 2 5 2" xfId="30685" xr:uid="{B7FDB1E9-B713-48D6-B2CA-FCA8F52A2563}"/>
    <cellStyle name="SAPBEXexcCritical6 2 2 4 2 6" xfId="30686" xr:uid="{EE4E91C1-C213-45A5-8EC1-4752C277945D}"/>
    <cellStyle name="SAPBEXexcCritical6 2 2 4 2 6 2" xfId="30687" xr:uid="{87E8C33F-B635-4AB7-B043-2656AA616EBA}"/>
    <cellStyle name="SAPBEXexcCritical6 2 2 4 2 7" xfId="30688" xr:uid="{680C488B-3CE6-49AD-AF39-8DE92D2CC7B4}"/>
    <cellStyle name="SAPBEXexcCritical6 2 2 4 3" xfId="30689" xr:uid="{BE9D948A-5830-4E75-A0D8-2D56C0EBBED0}"/>
    <cellStyle name="SAPBEXexcCritical6 2 2 4 3 2" xfId="30690" xr:uid="{6461B2BA-0E43-492E-8F20-1240AC6C7469}"/>
    <cellStyle name="SAPBEXexcCritical6 2 2 4 3 2 2" xfId="30691" xr:uid="{975B67B7-BF6D-4A25-811F-1492085D0043}"/>
    <cellStyle name="SAPBEXexcCritical6 2 2 4 3 3" xfId="30692" xr:uid="{42F3AC6D-BDD2-4AE0-9AB9-968B8B5EEEBE}"/>
    <cellStyle name="SAPBEXexcCritical6 2 2 4 3 3 2" xfId="30693" xr:uid="{34EE3367-51BA-4601-8F21-F6FA2A22525F}"/>
    <cellStyle name="SAPBEXexcCritical6 2 2 4 3 4" xfId="30694" xr:uid="{CBFBDCC4-CDFC-4BBB-A797-AD5BA1E0834A}"/>
    <cellStyle name="SAPBEXexcCritical6 2 2 4 3 4 2" xfId="30695" xr:uid="{65E905FE-AD4D-4795-B2E6-D7ABD8899A9A}"/>
    <cellStyle name="SAPBEXexcCritical6 2 2 4 3 5" xfId="30696" xr:uid="{0858960F-33AD-457E-93AE-D24D278AA4BC}"/>
    <cellStyle name="SAPBEXexcCritical6 2 2 4 3 5 2" xfId="30697" xr:uid="{2B035B22-30E8-4D49-AD86-6B55DAB37002}"/>
    <cellStyle name="SAPBEXexcCritical6 2 2 4 3 6" xfId="30698" xr:uid="{0AE394FB-15D2-4943-97ED-00E55487183F}"/>
    <cellStyle name="SAPBEXexcCritical6 2 2 4 3 6 2" xfId="30699" xr:uid="{DD2268A2-6062-4C24-9F57-C4D13D5273A9}"/>
    <cellStyle name="SAPBEXexcCritical6 2 2 4 3 7" xfId="30700" xr:uid="{84B0D09C-3422-4457-A676-07B811CFD6CB}"/>
    <cellStyle name="SAPBEXexcCritical6 2 2 4 4" xfId="30701" xr:uid="{49389E9F-F4BA-4163-8718-A07E8FA78DC5}"/>
    <cellStyle name="SAPBEXexcCritical6 2 2 4 4 2" xfId="30702" xr:uid="{03B30ACE-BE1B-4DF7-93DD-258205B0609D}"/>
    <cellStyle name="SAPBEXexcCritical6 2 2 4 5" xfId="30703" xr:uid="{5CBA71B2-97AF-4083-BFC1-3C16125C9B9D}"/>
    <cellStyle name="SAPBEXexcCritical6 2 2 4 5 2" xfId="30704" xr:uid="{DC7DE09A-A624-4B1D-9829-6B7F25A01B54}"/>
    <cellStyle name="SAPBEXexcCritical6 2 2 4 6" xfId="30705" xr:uid="{C827AF9D-EB73-43D4-981A-2F9B031D549D}"/>
    <cellStyle name="SAPBEXexcCritical6 2 2 4 6 2" xfId="30706" xr:uid="{A98D1261-784D-4223-BB16-3900E29671BF}"/>
    <cellStyle name="SAPBEXexcCritical6 2 2 4 7" xfId="30707" xr:uid="{7E2D1036-EFA5-4D98-9835-7B02ED1BD084}"/>
    <cellStyle name="SAPBEXexcCritical6 2 2 4 7 2" xfId="30708" xr:uid="{3C9BC2D9-0186-4C7E-A0D9-A306B0F838FB}"/>
    <cellStyle name="SAPBEXexcCritical6 2 2 4 8" xfId="30709" xr:uid="{1992E253-80A1-48F2-AB7E-A002EBCBC618}"/>
    <cellStyle name="SAPBEXexcCritical6 2 2 4 8 2" xfId="30710" xr:uid="{CC4E5EFB-90EA-493F-A554-579D78206A95}"/>
    <cellStyle name="SAPBEXexcCritical6 2 2 4 9" xfId="30711" xr:uid="{A2FA8920-E58B-4D9B-A744-91EC43D53A88}"/>
    <cellStyle name="SAPBEXexcCritical6 2 2 4 9 2" xfId="30712" xr:uid="{A77D33CD-B51B-41EA-BBD2-4355CE82C765}"/>
    <cellStyle name="SAPBEXexcCritical6 2 2 5" xfId="30713" xr:uid="{C493ABC1-1318-4E38-97E4-9842607391D6}"/>
    <cellStyle name="SAPBEXexcCritical6 2 2 5 2" xfId="30714" xr:uid="{00C885D3-1C15-455E-937F-198254FF3568}"/>
    <cellStyle name="SAPBEXexcCritical6 2 2 6" xfId="30715" xr:uid="{1DFADC00-147E-4507-A1DA-435712C57BD5}"/>
    <cellStyle name="SAPBEXexcCritical6 2 2 6 2" xfId="30716" xr:uid="{4548890D-5188-4C61-9781-01E0D92CAD96}"/>
    <cellStyle name="SAPBEXexcCritical6 2 2 7" xfId="30717" xr:uid="{F1285FC8-8119-4240-84EB-ECBF09FEAC3D}"/>
    <cellStyle name="SAPBEXexcCritical6 2 2 8" xfId="30718" xr:uid="{57CF92C8-0DE9-43DD-82E0-CE220A58BE4B}"/>
    <cellStyle name="SAPBEXexcCritical6 2 3" xfId="30719" xr:uid="{A036DD03-270B-4E0B-998F-1712500D2CAD}"/>
    <cellStyle name="SAPBEXexcCritical6 2 3 2" xfId="30720" xr:uid="{F166BD6B-881D-4EBB-9A9F-545500866985}"/>
    <cellStyle name="SAPBEXexcCritical6 2 3 2 10" xfId="30721" xr:uid="{1696F5D8-E847-41AD-B1D1-06D022B9B7C1}"/>
    <cellStyle name="SAPBEXexcCritical6 2 3 2 2" xfId="30722" xr:uid="{D76FA8C6-17E5-4214-BDB0-1EEF9B718CAA}"/>
    <cellStyle name="SAPBEXexcCritical6 2 3 2 2 10" xfId="30723" xr:uid="{3F17383E-7157-4F10-8522-68E0E89FEFCF}"/>
    <cellStyle name="SAPBEXexcCritical6 2 3 2 2 2" xfId="30724" xr:uid="{0D40A3E7-9925-4787-B400-213C5E5CBDC8}"/>
    <cellStyle name="SAPBEXexcCritical6 2 3 2 2 2 2" xfId="30725" xr:uid="{2A62E5BC-749F-49BC-B3E7-67879A0DF44B}"/>
    <cellStyle name="SAPBEXexcCritical6 2 3 2 2 2 2 2" xfId="30726" xr:uid="{FE1D78BB-4504-4AFE-A98C-441CAF1A7228}"/>
    <cellStyle name="SAPBEXexcCritical6 2 3 2 2 2 3" xfId="30727" xr:uid="{8B3B82B9-C9BC-4B9A-83FD-9852D0BD729B}"/>
    <cellStyle name="SAPBEXexcCritical6 2 3 2 2 2 3 2" xfId="30728" xr:uid="{A86BF3B4-83D6-4061-95A6-0A467A55433B}"/>
    <cellStyle name="SAPBEXexcCritical6 2 3 2 2 2 4" xfId="30729" xr:uid="{51B5CD0E-34D5-46C0-8F5B-893BAE261E49}"/>
    <cellStyle name="SAPBEXexcCritical6 2 3 2 2 2 4 2" xfId="30730" xr:uid="{A41B351A-5539-4111-B148-2C819B14F854}"/>
    <cellStyle name="SAPBEXexcCritical6 2 3 2 2 2 5" xfId="30731" xr:uid="{5D5D55F0-05F4-4627-80F2-2B3E409EBEF3}"/>
    <cellStyle name="SAPBEXexcCritical6 2 3 2 2 2 5 2" xfId="30732" xr:uid="{03EDC144-18E9-4E3E-B9D7-D622B05AB1C3}"/>
    <cellStyle name="SAPBEXexcCritical6 2 3 2 2 2 6" xfId="30733" xr:uid="{7277C29D-E263-4DF7-A01D-C2173C8A7250}"/>
    <cellStyle name="SAPBEXexcCritical6 2 3 2 2 2 6 2" xfId="30734" xr:uid="{4F7126EE-C142-403A-9F49-92FADDE2C194}"/>
    <cellStyle name="SAPBEXexcCritical6 2 3 2 2 2 7" xfId="30735" xr:uid="{B527BBCE-B367-461C-89DB-58F28748AE80}"/>
    <cellStyle name="SAPBEXexcCritical6 2 3 2 2 2 7 2" xfId="30736" xr:uid="{D6B655D3-1B34-49DC-89E0-E3D6D439EDA8}"/>
    <cellStyle name="SAPBEXexcCritical6 2 3 2 2 2 8" xfId="30737" xr:uid="{51E354FE-E1F6-42A0-B3A6-A6AFFF9D1992}"/>
    <cellStyle name="SAPBEXexcCritical6 2 3 2 2 3" xfId="30738" xr:uid="{2E94A5F3-9364-4A22-BABB-17541F35B1B7}"/>
    <cellStyle name="SAPBEXexcCritical6 2 3 2 2 3 2" xfId="30739" xr:uid="{1AC50261-3998-452B-B481-E40E0E3AED60}"/>
    <cellStyle name="SAPBEXexcCritical6 2 3 2 2 4" xfId="30740" xr:uid="{AC7D54D3-49D4-4DC4-9AD9-63B1F6A6E51B}"/>
    <cellStyle name="SAPBEXexcCritical6 2 3 2 2 4 2" xfId="30741" xr:uid="{17E3F152-5CB3-4847-8235-6380EE7FE116}"/>
    <cellStyle name="SAPBEXexcCritical6 2 3 2 2 5" xfId="30742" xr:uid="{D13E7B68-9771-41A4-8051-30494117FE53}"/>
    <cellStyle name="SAPBEXexcCritical6 2 3 2 2 5 2" xfId="30743" xr:uid="{1C51E732-B0F2-4D5C-B19F-49FA417E9726}"/>
    <cellStyle name="SAPBEXexcCritical6 2 3 2 2 6" xfId="30744" xr:uid="{558C5AE1-4B5C-4015-A408-AEFCFD6FF5B9}"/>
    <cellStyle name="SAPBEXexcCritical6 2 3 2 2 6 2" xfId="30745" xr:uid="{EA0D7F54-8259-497F-980F-8BD081B1D608}"/>
    <cellStyle name="SAPBEXexcCritical6 2 3 2 2 7" xfId="30746" xr:uid="{895740E1-E337-48FD-B3AF-0DD7D4A318B9}"/>
    <cellStyle name="SAPBEXexcCritical6 2 3 2 2 7 2" xfId="30747" xr:uid="{1F7D1411-2724-4326-99A4-ECF20BD969CC}"/>
    <cellStyle name="SAPBEXexcCritical6 2 3 2 2 8" xfId="30748" xr:uid="{8B74FCF9-18BA-4DFF-A82A-1969C3CB1518}"/>
    <cellStyle name="SAPBEXexcCritical6 2 3 2 2 8 2" xfId="30749" xr:uid="{A85C555A-9484-4E82-A78F-CBE7A0A5F579}"/>
    <cellStyle name="SAPBEXexcCritical6 2 3 2 2 9" xfId="30750" xr:uid="{653B5C50-FB85-41AD-93A8-B1C6CF0542FC}"/>
    <cellStyle name="SAPBEXexcCritical6 2 3 2 3" xfId="30751" xr:uid="{AA81BEDC-271B-4C31-A6FA-0D53E1EECEEC}"/>
    <cellStyle name="SAPBEXexcCritical6 2 3 2 3 2" xfId="30752" xr:uid="{90A598CE-B706-4944-8C61-BD036AE40A68}"/>
    <cellStyle name="SAPBEXexcCritical6 2 3 2 3 2 2" xfId="30753" xr:uid="{B0393F9F-1CFF-4FA6-9ECE-381A0B696C2F}"/>
    <cellStyle name="SAPBEXexcCritical6 2 3 2 3 3" xfId="30754" xr:uid="{E4076096-63BD-4370-96B5-B08B7BAE9C54}"/>
    <cellStyle name="SAPBEXexcCritical6 2 3 2 3 3 2" xfId="30755" xr:uid="{630D67AF-4118-4526-AB2F-764FA16491F1}"/>
    <cellStyle name="SAPBEXexcCritical6 2 3 2 3 4" xfId="30756" xr:uid="{157974E0-6C64-43FA-96C9-CF597AAF3F14}"/>
    <cellStyle name="SAPBEXexcCritical6 2 3 2 3 4 2" xfId="30757" xr:uid="{B9CABC2F-A779-478E-A2E1-D21213956980}"/>
    <cellStyle name="SAPBEXexcCritical6 2 3 2 3 5" xfId="30758" xr:uid="{53340E1C-B1B3-463C-A099-C3083F0C40E9}"/>
    <cellStyle name="SAPBEXexcCritical6 2 3 2 3 5 2" xfId="30759" xr:uid="{6A0409F9-6CE0-40FF-BFB5-CBBC83C77C31}"/>
    <cellStyle name="SAPBEXexcCritical6 2 3 2 3 6" xfId="30760" xr:uid="{BDD7362E-90BD-49FA-BDF3-17664FC6E674}"/>
    <cellStyle name="SAPBEXexcCritical6 2 3 2 3 6 2" xfId="30761" xr:uid="{31CBA21A-5FC2-41A0-BE32-BAA9BE2FD7EC}"/>
    <cellStyle name="SAPBEXexcCritical6 2 3 2 3 7" xfId="30762" xr:uid="{AEC3D09A-0E3B-48D1-A36C-68C698773261}"/>
    <cellStyle name="SAPBEXexcCritical6 2 3 2 3 7 2" xfId="30763" xr:uid="{0576C7B8-88F4-4CB8-92BC-37453733AD59}"/>
    <cellStyle name="SAPBEXexcCritical6 2 3 2 3 8" xfId="30764" xr:uid="{7CA65919-28C5-405D-8596-57E4CF78C320}"/>
    <cellStyle name="SAPBEXexcCritical6 2 3 2 3 9" xfId="30765" xr:uid="{51119017-3251-4EF1-9241-AEF80470C627}"/>
    <cellStyle name="SAPBEXexcCritical6 2 3 2 4" xfId="30766" xr:uid="{75BD61F1-6113-46C3-94DD-B60361CCF00C}"/>
    <cellStyle name="SAPBEXexcCritical6 2 3 2 4 2" xfId="30767" xr:uid="{2F022EDE-6A7B-4229-ABFA-DB49021BD08F}"/>
    <cellStyle name="SAPBEXexcCritical6 2 3 2 5" xfId="30768" xr:uid="{FFFB87A1-A788-461A-B136-C8EF6B3A665C}"/>
    <cellStyle name="SAPBEXexcCritical6 2 3 2 5 2" xfId="30769" xr:uid="{0A85C566-C5D2-40F3-9F5D-729060831B45}"/>
    <cellStyle name="SAPBEXexcCritical6 2 3 2 6" xfId="30770" xr:uid="{1373C2D3-DBE7-4F85-9C6C-EB9F016EC9E8}"/>
    <cellStyle name="SAPBEXexcCritical6 2 3 2 6 2" xfId="30771" xr:uid="{2D80442B-2523-44E5-9CEF-125C5F757F07}"/>
    <cellStyle name="SAPBEXexcCritical6 2 3 2 7" xfId="30772" xr:uid="{A864E24C-A1FF-47B0-9007-1393D7898821}"/>
    <cellStyle name="SAPBEXexcCritical6 2 3 2 7 2" xfId="30773" xr:uid="{07797E15-A6E5-417B-AD7C-5AE27E48F6AA}"/>
    <cellStyle name="SAPBEXexcCritical6 2 3 2 8" xfId="30774" xr:uid="{470564EA-6411-4D49-9A6D-669980536CE3}"/>
    <cellStyle name="SAPBEXexcCritical6 2 3 2 8 2" xfId="30775" xr:uid="{1439D5CE-7D12-471C-92C4-4D7B83A30E2A}"/>
    <cellStyle name="SAPBEXexcCritical6 2 3 2 9" xfId="30776" xr:uid="{CD5D64C6-3801-451F-A509-F2A9BBB7B594}"/>
    <cellStyle name="SAPBEXexcCritical6 2 3 3" xfId="30777" xr:uid="{3FCC145F-5990-4465-81D1-CD6BCD474731}"/>
    <cellStyle name="SAPBEXexcCritical6 2 3 3 2" xfId="30778" xr:uid="{2595B568-8D6A-43D4-A7C8-8762ED298574}"/>
    <cellStyle name="SAPBEXexcCritical6 2 3 3 2 10" xfId="30779" xr:uid="{F20C7813-C8B1-49E3-B59F-47063F4EEB48}"/>
    <cellStyle name="SAPBEXexcCritical6 2 3 3 2 2" xfId="30780" xr:uid="{6255521B-0017-433C-A048-66EB624901BF}"/>
    <cellStyle name="SAPBEXexcCritical6 2 3 3 2 2 2" xfId="30781" xr:uid="{CCCFED49-EA9A-4B2B-BA6D-8A7E59CB4E13}"/>
    <cellStyle name="SAPBEXexcCritical6 2 3 3 2 2 2 2" xfId="30782" xr:uid="{E43FB3C9-D778-4476-9F30-5FDC6196ECC6}"/>
    <cellStyle name="SAPBEXexcCritical6 2 3 3 2 2 3" xfId="30783" xr:uid="{C32C4940-BCBC-452A-8F7A-A129039ED5FF}"/>
    <cellStyle name="SAPBEXexcCritical6 2 3 3 2 2 3 2" xfId="30784" xr:uid="{4E5FEE69-045D-47FE-A9E9-8F0B503E00B2}"/>
    <cellStyle name="SAPBEXexcCritical6 2 3 3 2 2 4" xfId="30785" xr:uid="{547A193B-3F03-450D-840E-A7693BD20E1C}"/>
    <cellStyle name="SAPBEXexcCritical6 2 3 3 2 2 4 2" xfId="30786" xr:uid="{CE4F538A-E728-4722-9F22-42518336AC03}"/>
    <cellStyle name="SAPBEXexcCritical6 2 3 3 2 2 5" xfId="30787" xr:uid="{F41B0A9B-04DE-4EB3-B5CA-2CB370209BA5}"/>
    <cellStyle name="SAPBEXexcCritical6 2 3 3 2 2 5 2" xfId="30788" xr:uid="{4B389552-E5AD-4980-8F59-9EDEDB4E8002}"/>
    <cellStyle name="SAPBEXexcCritical6 2 3 3 2 2 6" xfId="30789" xr:uid="{C2032800-D968-4A2B-B96E-FB86B466AF29}"/>
    <cellStyle name="SAPBEXexcCritical6 2 3 3 2 2 6 2" xfId="30790" xr:uid="{B91D48C0-8EDC-4BFF-AE21-6D45E25C7450}"/>
    <cellStyle name="SAPBEXexcCritical6 2 3 3 2 2 7" xfId="30791" xr:uid="{AD877463-3ADE-4A08-B7DE-73AE94A78695}"/>
    <cellStyle name="SAPBEXexcCritical6 2 3 3 2 3" xfId="30792" xr:uid="{D3FA085B-11F7-4C70-8419-6293206986C0}"/>
    <cellStyle name="SAPBEXexcCritical6 2 3 3 2 3 2" xfId="30793" xr:uid="{008224BC-03F6-44FB-A393-755572473830}"/>
    <cellStyle name="SAPBEXexcCritical6 2 3 3 2 3 2 2" xfId="30794" xr:uid="{A2DAD016-5D31-4615-9C55-25BF020E89B4}"/>
    <cellStyle name="SAPBEXexcCritical6 2 3 3 2 3 3" xfId="30795" xr:uid="{6C590A87-C546-4957-B80E-4D3191A76B5D}"/>
    <cellStyle name="SAPBEXexcCritical6 2 3 3 2 3 3 2" xfId="30796" xr:uid="{88B1F181-15FA-46F4-BA49-EFCAAC635D9F}"/>
    <cellStyle name="SAPBEXexcCritical6 2 3 3 2 3 4" xfId="30797" xr:uid="{6826A428-CE3C-4E21-B29D-250DC789A058}"/>
    <cellStyle name="SAPBEXexcCritical6 2 3 3 2 3 4 2" xfId="30798" xr:uid="{34BC9597-9BB7-4C78-9CF2-9402D4B92E7A}"/>
    <cellStyle name="SAPBEXexcCritical6 2 3 3 2 3 5" xfId="30799" xr:uid="{4F8A1125-87C9-4E88-B482-BF610F93D027}"/>
    <cellStyle name="SAPBEXexcCritical6 2 3 3 2 3 5 2" xfId="30800" xr:uid="{150DCB6E-1CBB-4CB2-A556-EED7555D0C88}"/>
    <cellStyle name="SAPBEXexcCritical6 2 3 3 2 3 6" xfId="30801" xr:uid="{9716068A-91E8-4A66-9804-90D0581AD4FA}"/>
    <cellStyle name="SAPBEXexcCritical6 2 3 3 2 3 6 2" xfId="30802" xr:uid="{22EA271B-1268-4365-B364-AE16C2E00791}"/>
    <cellStyle name="SAPBEXexcCritical6 2 3 3 2 3 7" xfId="30803" xr:uid="{920E2CBC-716B-4FE7-858F-E0B69434869A}"/>
    <cellStyle name="SAPBEXexcCritical6 2 3 3 2 4" xfId="30804" xr:uid="{1D8DA735-67F3-4F06-80F7-569AFBE6D493}"/>
    <cellStyle name="SAPBEXexcCritical6 2 3 3 2 4 2" xfId="30805" xr:uid="{998A4458-EF5A-4861-A7DA-B9DB9980904B}"/>
    <cellStyle name="SAPBEXexcCritical6 2 3 3 2 5" xfId="30806" xr:uid="{029F61CE-DBD2-4F2E-85A2-F57B16B6FE18}"/>
    <cellStyle name="SAPBEXexcCritical6 2 3 3 2 5 2" xfId="30807" xr:uid="{5B3AD82C-5B25-44B1-9D81-EF6EF83BCC6E}"/>
    <cellStyle name="SAPBEXexcCritical6 2 3 3 2 6" xfId="30808" xr:uid="{8869B56D-9AE9-4FFD-AE79-F8666737C468}"/>
    <cellStyle name="SAPBEXexcCritical6 2 3 3 2 6 2" xfId="30809" xr:uid="{11912488-DD66-4528-A949-9D780312F64E}"/>
    <cellStyle name="SAPBEXexcCritical6 2 3 3 2 7" xfId="30810" xr:uid="{9E56CEB6-9FF4-4C04-83A2-446CA1D31548}"/>
    <cellStyle name="SAPBEXexcCritical6 2 3 3 2 7 2" xfId="30811" xr:uid="{1029A97C-4000-48E4-83D9-8F347507BADF}"/>
    <cellStyle name="SAPBEXexcCritical6 2 3 3 2 8" xfId="30812" xr:uid="{6107D74F-2B82-47C0-81DE-EFE6F23B61EE}"/>
    <cellStyle name="SAPBEXexcCritical6 2 3 3 2 8 2" xfId="30813" xr:uid="{04F7B341-3A0B-4425-9606-87BF52789D4C}"/>
    <cellStyle name="SAPBEXexcCritical6 2 3 3 2 9" xfId="30814" xr:uid="{B0B0A175-F7FC-44CC-9434-D1B01855ED89}"/>
    <cellStyle name="SAPBEXexcCritical6 2 3 3 2 9 2" xfId="30815" xr:uid="{11ADD6A1-943C-4A8F-BB59-C31AD562C3B8}"/>
    <cellStyle name="SAPBEXexcCritical6 2 3 3 3" xfId="30816" xr:uid="{507F1A14-E4B6-4B34-B027-D8D29A94C26C}"/>
    <cellStyle name="SAPBEXexcCritical6 2 3 3 3 2" xfId="30817" xr:uid="{7C79662E-9CE6-49AD-923A-48C64D96A115}"/>
    <cellStyle name="SAPBEXexcCritical6 2 3 3 4" xfId="30818" xr:uid="{FF4A7100-D86D-4DEB-9418-00FECD9192BA}"/>
    <cellStyle name="SAPBEXexcCritical6 2 3 3 4 2" xfId="30819" xr:uid="{1FB270D7-E4A6-4F09-9D53-AD82884878A1}"/>
    <cellStyle name="SAPBEXexcCritical6 2 3 3 5" xfId="30820" xr:uid="{C5458F93-1838-486E-9D11-E1EB6442882F}"/>
    <cellStyle name="SAPBEXexcCritical6 2 3 4" xfId="30821" xr:uid="{BF207134-B1CD-4627-9D82-CFDE1E68A80C}"/>
    <cellStyle name="SAPBEXexcCritical6 2 3 4 10" xfId="30822" xr:uid="{A46F8556-1F0B-4B72-BB73-FF74D58EBF24}"/>
    <cellStyle name="SAPBEXexcCritical6 2 3 4 2" xfId="30823" xr:uid="{1C1914A6-E11F-4C2F-9B80-B43C319E0C5B}"/>
    <cellStyle name="SAPBEXexcCritical6 2 3 4 2 2" xfId="30824" xr:uid="{F09F4378-E503-4A41-8BD0-ECAA2D9D1059}"/>
    <cellStyle name="SAPBEXexcCritical6 2 3 4 2 2 2" xfId="30825" xr:uid="{CBE60B21-693A-44B8-9DAE-09C6F47FFCAF}"/>
    <cellStyle name="SAPBEXexcCritical6 2 3 4 2 3" xfId="30826" xr:uid="{F6BC8203-A0BE-4E9E-BA83-C6D8D59647EA}"/>
    <cellStyle name="SAPBEXexcCritical6 2 3 4 2 3 2" xfId="30827" xr:uid="{364D30CF-8743-469D-A118-8C7EAFEA5893}"/>
    <cellStyle name="SAPBEXexcCritical6 2 3 4 2 4" xfId="30828" xr:uid="{8F477218-11FF-4BF7-8DA3-CB0E99CF9C1B}"/>
    <cellStyle name="SAPBEXexcCritical6 2 3 4 2 4 2" xfId="30829" xr:uid="{B3099F07-3E71-4DE3-8858-10AEC0D66BC5}"/>
    <cellStyle name="SAPBEXexcCritical6 2 3 4 2 5" xfId="30830" xr:uid="{8D33B95D-F9F5-4663-8BF8-CCF60552CB01}"/>
    <cellStyle name="SAPBEXexcCritical6 2 3 4 2 5 2" xfId="30831" xr:uid="{6C4590CC-3762-472E-B665-1C14F13B2E7F}"/>
    <cellStyle name="SAPBEXexcCritical6 2 3 4 2 6" xfId="30832" xr:uid="{6E6B9B35-0F52-4A2C-9A8C-363E694EC386}"/>
    <cellStyle name="SAPBEXexcCritical6 2 3 4 2 6 2" xfId="30833" xr:uid="{056870F2-01D6-447F-B1C4-8E6C54FF5353}"/>
    <cellStyle name="SAPBEXexcCritical6 2 3 4 2 7" xfId="30834" xr:uid="{AF81C322-DFC4-48DF-8D86-C25E43751FF1}"/>
    <cellStyle name="SAPBEXexcCritical6 2 3 4 3" xfId="30835" xr:uid="{AC721AA5-96A7-4835-99B3-E22ECD84B3FE}"/>
    <cellStyle name="SAPBEXexcCritical6 2 3 4 3 2" xfId="30836" xr:uid="{411B1BAF-B31B-493C-AC33-4D373A85C2A9}"/>
    <cellStyle name="SAPBEXexcCritical6 2 3 4 3 2 2" xfId="30837" xr:uid="{2922BF63-0511-44AB-A78E-3D24B841A79A}"/>
    <cellStyle name="SAPBEXexcCritical6 2 3 4 3 3" xfId="30838" xr:uid="{56B665DF-AEB0-4A1C-A517-B3621257571D}"/>
    <cellStyle name="SAPBEXexcCritical6 2 3 4 3 3 2" xfId="30839" xr:uid="{92DB3828-C9A1-4B1A-A134-4C22A26865C9}"/>
    <cellStyle name="SAPBEXexcCritical6 2 3 4 3 4" xfId="30840" xr:uid="{F6EB76D0-9EEF-4637-8D6D-54AC5D1E4B1E}"/>
    <cellStyle name="SAPBEXexcCritical6 2 3 4 3 4 2" xfId="30841" xr:uid="{5BBB88E7-343B-4D6C-BAC6-57FADEEC17AD}"/>
    <cellStyle name="SAPBEXexcCritical6 2 3 4 3 5" xfId="30842" xr:uid="{25FE0177-4BC1-4BB3-AD9E-0BD9F5969B35}"/>
    <cellStyle name="SAPBEXexcCritical6 2 3 4 3 5 2" xfId="30843" xr:uid="{7C267B1C-8BDC-492C-9C04-8C2E51010F65}"/>
    <cellStyle name="SAPBEXexcCritical6 2 3 4 3 6" xfId="30844" xr:uid="{EE9599E4-4408-410C-8B2A-AD53D39D2A10}"/>
    <cellStyle name="SAPBEXexcCritical6 2 3 4 3 6 2" xfId="30845" xr:uid="{041074AB-5809-4049-9638-DFB03C8C97BD}"/>
    <cellStyle name="SAPBEXexcCritical6 2 3 4 3 7" xfId="30846" xr:uid="{BDBF8477-5543-474D-873B-C0D1DA429954}"/>
    <cellStyle name="SAPBEXexcCritical6 2 3 4 4" xfId="30847" xr:uid="{7543A16B-84AD-4A56-86CE-A64CDC498617}"/>
    <cellStyle name="SAPBEXexcCritical6 2 3 4 4 2" xfId="30848" xr:uid="{2A81A0AF-C276-4D4A-9402-E16DD50E24F3}"/>
    <cellStyle name="SAPBEXexcCritical6 2 3 4 5" xfId="30849" xr:uid="{D3C01728-4B22-4CBB-9A62-44360ACEBF97}"/>
    <cellStyle name="SAPBEXexcCritical6 2 3 4 5 2" xfId="30850" xr:uid="{179DBB18-8916-4530-8220-B154A5830AFF}"/>
    <cellStyle name="SAPBEXexcCritical6 2 3 4 6" xfId="30851" xr:uid="{DC4900F1-21D0-43D2-A988-37B04D5D8345}"/>
    <cellStyle name="SAPBEXexcCritical6 2 3 4 6 2" xfId="30852" xr:uid="{6D9061B9-DB83-49AB-8889-FFF679A7C270}"/>
    <cellStyle name="SAPBEXexcCritical6 2 3 4 7" xfId="30853" xr:uid="{98DF4B9C-235D-43AE-A333-EC4ED2E1BF7C}"/>
    <cellStyle name="SAPBEXexcCritical6 2 3 4 7 2" xfId="30854" xr:uid="{2DBD21CF-73BA-4848-A4B9-403B90E97AAE}"/>
    <cellStyle name="SAPBEXexcCritical6 2 3 4 8" xfId="30855" xr:uid="{8813DF94-68A7-4630-AF07-1BE948D5677A}"/>
    <cellStyle name="SAPBEXexcCritical6 2 3 4 8 2" xfId="30856" xr:uid="{AC6736C4-B4B6-4558-8089-7138E59CC0CA}"/>
    <cellStyle name="SAPBEXexcCritical6 2 3 4 9" xfId="30857" xr:uid="{5778114C-83CE-436C-A1A7-91DD37C1BD89}"/>
    <cellStyle name="SAPBEXexcCritical6 2 3 4 9 2" xfId="30858" xr:uid="{8FC3042D-480B-4A29-9DB7-B1E290F0E22A}"/>
    <cellStyle name="SAPBEXexcCritical6 2 3 5" xfId="30859" xr:uid="{C9DC268D-3C8B-4B7F-B260-8262179DA0F1}"/>
    <cellStyle name="SAPBEXexcCritical6 2 3 5 2" xfId="30860" xr:uid="{951F5715-F7F9-473F-86B6-6780E35CC953}"/>
    <cellStyle name="SAPBEXexcCritical6 2 3 6" xfId="30861" xr:uid="{8D2B3470-870F-4575-8B3A-B997F6FD7B8D}"/>
    <cellStyle name="SAPBEXexcCritical6 2 3 6 2" xfId="30862" xr:uid="{95FB3ECC-CABD-4F98-8219-7870FE35ABE9}"/>
    <cellStyle name="SAPBEXexcCritical6 2 3 7" xfId="30863" xr:uid="{011ED011-6658-4BBA-8FCB-49702D15030C}"/>
    <cellStyle name="SAPBEXexcCritical6 2 3 8" xfId="30864" xr:uid="{9C9F2E61-5313-4283-8469-22B7E090E983}"/>
    <cellStyle name="SAPBEXexcCritical6 2 4" xfId="30865" xr:uid="{CA0D0092-BF03-4483-9524-C0BACCFAE27E}"/>
    <cellStyle name="SAPBEXexcCritical6 2 4 10" xfId="30866" xr:uid="{529D3191-F48E-4A9B-A018-7F5AFB5DA143}"/>
    <cellStyle name="SAPBEXexcCritical6 2 4 2" xfId="30867" xr:uid="{4027BBEB-8AC8-44DA-90EF-56A3B0308540}"/>
    <cellStyle name="SAPBEXexcCritical6 2 4 2 10" xfId="30868" xr:uid="{DA7E3121-CEE2-4804-9AA7-46E60E358ED2}"/>
    <cellStyle name="SAPBEXexcCritical6 2 4 2 2" xfId="30869" xr:uid="{64D3A20D-F1D2-48E3-B52E-AE29AE82BAD7}"/>
    <cellStyle name="SAPBEXexcCritical6 2 4 2 2 2" xfId="30870" xr:uid="{7E54DAEB-52BB-4FFF-82FA-66F0DB60D3AF}"/>
    <cellStyle name="SAPBEXexcCritical6 2 4 2 2 2 2" xfId="30871" xr:uid="{E6BFA6C4-2197-4F21-898B-5B97FD2A3F8C}"/>
    <cellStyle name="SAPBEXexcCritical6 2 4 2 2 3" xfId="30872" xr:uid="{9E588D42-304D-47AC-B680-BFE06ABFCF60}"/>
    <cellStyle name="SAPBEXexcCritical6 2 4 2 2 3 2" xfId="30873" xr:uid="{64868925-A6B4-4FD1-A3CD-1501852063DA}"/>
    <cellStyle name="SAPBEXexcCritical6 2 4 2 2 4" xfId="30874" xr:uid="{16AF0F00-5121-4C67-AAE8-94B4200E32EA}"/>
    <cellStyle name="SAPBEXexcCritical6 2 4 2 2 4 2" xfId="30875" xr:uid="{29C8ACAB-2F46-46A4-B397-8F9C4FFF5BAE}"/>
    <cellStyle name="SAPBEXexcCritical6 2 4 2 2 5" xfId="30876" xr:uid="{67656DA1-004D-4F2D-ACF6-99B041063758}"/>
    <cellStyle name="SAPBEXexcCritical6 2 4 2 2 5 2" xfId="30877" xr:uid="{27034433-723E-449F-9348-C1E43D9471A6}"/>
    <cellStyle name="SAPBEXexcCritical6 2 4 2 2 6" xfId="30878" xr:uid="{189988F9-AB09-40CC-A2BA-AE1FE4CDCD59}"/>
    <cellStyle name="SAPBEXexcCritical6 2 4 2 2 6 2" xfId="30879" xr:uid="{F472AD16-BE14-4969-8914-92A9F716348A}"/>
    <cellStyle name="SAPBEXexcCritical6 2 4 2 2 7" xfId="30880" xr:uid="{53858F1E-0DD1-4AA9-8A7A-8CAA63104E42}"/>
    <cellStyle name="SAPBEXexcCritical6 2 4 2 2 7 2" xfId="30881" xr:uid="{8C9AECDC-B39C-4071-962C-A5A3C8853195}"/>
    <cellStyle name="SAPBEXexcCritical6 2 4 2 2 8" xfId="30882" xr:uid="{CF95F366-0F35-4BF2-AB8E-BCC94A314E8C}"/>
    <cellStyle name="SAPBEXexcCritical6 2 4 2 3" xfId="30883" xr:uid="{4F9B074D-832D-4E48-A31B-6A065BACBD4A}"/>
    <cellStyle name="SAPBEXexcCritical6 2 4 2 3 2" xfId="30884" xr:uid="{339B9971-05BD-4265-BFBE-1E993929F7B2}"/>
    <cellStyle name="SAPBEXexcCritical6 2 4 2 4" xfId="30885" xr:uid="{814452DE-F942-4963-996B-BCFAE8573017}"/>
    <cellStyle name="SAPBEXexcCritical6 2 4 2 4 2" xfId="30886" xr:uid="{5EF4723E-F4F9-4CF4-AD07-7A267AACA350}"/>
    <cellStyle name="SAPBEXexcCritical6 2 4 2 5" xfId="30887" xr:uid="{96A9E8E6-8C42-4163-8C4F-44A240A658AC}"/>
    <cellStyle name="SAPBEXexcCritical6 2 4 2 5 2" xfId="30888" xr:uid="{4C64FF06-1FE8-4C8A-8D16-7B2050E37A9E}"/>
    <cellStyle name="SAPBEXexcCritical6 2 4 2 6" xfId="30889" xr:uid="{F49FA0A1-EAF5-4D08-8D52-58FA0521F387}"/>
    <cellStyle name="SAPBEXexcCritical6 2 4 2 6 2" xfId="30890" xr:uid="{E3F05431-F5A5-4DAA-879F-2EA32AE63154}"/>
    <cellStyle name="SAPBEXexcCritical6 2 4 2 7" xfId="30891" xr:uid="{39D5803D-0BED-4309-856C-7F60B0C11899}"/>
    <cellStyle name="SAPBEXexcCritical6 2 4 2 7 2" xfId="30892" xr:uid="{CD6A4986-96E4-49BE-A3B8-3F39E381110B}"/>
    <cellStyle name="SAPBEXexcCritical6 2 4 2 8" xfId="30893" xr:uid="{88129B04-32C4-4CE7-AB62-EE8FC3C0860D}"/>
    <cellStyle name="SAPBEXexcCritical6 2 4 2 8 2" xfId="30894" xr:uid="{48370091-4821-472E-91FA-6714E4E23E43}"/>
    <cellStyle name="SAPBEXexcCritical6 2 4 2 9" xfId="30895" xr:uid="{0442912D-1B74-4C6D-A48C-358B64818C69}"/>
    <cellStyle name="SAPBEXexcCritical6 2 4 3" xfId="30896" xr:uid="{C610FF57-C554-45AB-A921-CC28025D41C4}"/>
    <cellStyle name="SAPBEXexcCritical6 2 4 3 2" xfId="30897" xr:uid="{2A9A3F91-1D33-4443-8D2D-26697071737D}"/>
    <cellStyle name="SAPBEXexcCritical6 2 4 3 2 2" xfId="30898" xr:uid="{263E5216-9B58-4784-876B-7C71C303F1B1}"/>
    <cellStyle name="SAPBEXexcCritical6 2 4 3 3" xfId="30899" xr:uid="{1BE06B92-3735-49FA-BD5A-A50F3E9141BD}"/>
    <cellStyle name="SAPBEXexcCritical6 2 4 3 3 2" xfId="30900" xr:uid="{FC6E6C04-5D59-4859-A039-80A5FABBC012}"/>
    <cellStyle name="SAPBEXexcCritical6 2 4 3 4" xfId="30901" xr:uid="{4AFCF3A4-AFEE-42FF-942A-402F46DAF90D}"/>
    <cellStyle name="SAPBEXexcCritical6 2 4 3 4 2" xfId="30902" xr:uid="{31BF82D4-FEE1-4972-B150-E57CE9CEF0C4}"/>
    <cellStyle name="SAPBEXexcCritical6 2 4 3 5" xfId="30903" xr:uid="{674EEE68-66BA-4651-8052-A733DEBA26A4}"/>
    <cellStyle name="SAPBEXexcCritical6 2 4 3 5 2" xfId="30904" xr:uid="{2F1F7A26-6F45-4858-942A-C3892392C3D5}"/>
    <cellStyle name="SAPBEXexcCritical6 2 4 3 6" xfId="30905" xr:uid="{90D1C02F-25AB-4F15-874D-C015E787602A}"/>
    <cellStyle name="SAPBEXexcCritical6 2 4 3 6 2" xfId="30906" xr:uid="{1B5A3ADA-5ED0-4521-88CB-41D7BC11993C}"/>
    <cellStyle name="SAPBEXexcCritical6 2 4 3 7" xfId="30907" xr:uid="{35D652B7-55AF-4BE7-ACE1-BAA31216D059}"/>
    <cellStyle name="SAPBEXexcCritical6 2 4 3 7 2" xfId="30908" xr:uid="{1789B79E-9A98-4BAC-AC7B-8169E87B5E05}"/>
    <cellStyle name="SAPBEXexcCritical6 2 4 3 8" xfId="30909" xr:uid="{42CCCEFD-8B13-4B9D-8C5E-BEA921C79C34}"/>
    <cellStyle name="SAPBEXexcCritical6 2 4 3 9" xfId="30910" xr:uid="{B67F720C-576A-4008-B76E-0EA8C61C55C8}"/>
    <cellStyle name="SAPBEXexcCritical6 2 4 4" xfId="30911" xr:uid="{9AA6AEDE-EC92-41AA-AF2C-91736C4C60B5}"/>
    <cellStyle name="SAPBEXexcCritical6 2 4 4 2" xfId="30912" xr:uid="{EEB7BBE0-2EE8-46C2-BD67-A33DA3A398DB}"/>
    <cellStyle name="SAPBEXexcCritical6 2 4 5" xfId="30913" xr:uid="{393A419B-D91F-4ED1-BBC3-23F622564288}"/>
    <cellStyle name="SAPBEXexcCritical6 2 4 5 2" xfId="30914" xr:uid="{7169165F-C9C1-4716-9517-205FE607F797}"/>
    <cellStyle name="SAPBEXexcCritical6 2 4 6" xfId="30915" xr:uid="{D667C093-BB11-416D-B74F-4F6F59760C2F}"/>
    <cellStyle name="SAPBEXexcCritical6 2 4 6 2" xfId="30916" xr:uid="{43BFBE6D-703A-4E2C-BCAC-B751967C0172}"/>
    <cellStyle name="SAPBEXexcCritical6 2 4 7" xfId="30917" xr:uid="{27CEAFDF-23CC-4CE0-B543-F9543D2054DF}"/>
    <cellStyle name="SAPBEXexcCritical6 2 4 7 2" xfId="30918" xr:uid="{13D65418-9182-43CB-BCAB-9909E5BDD8F3}"/>
    <cellStyle name="SAPBEXexcCritical6 2 4 8" xfId="30919" xr:uid="{B3A18147-D643-4B08-82D9-6BDA3C493C40}"/>
    <cellStyle name="SAPBEXexcCritical6 2 4 8 2" xfId="30920" xr:uid="{486701C8-BB00-4EEA-A493-EEE89B39FB9C}"/>
    <cellStyle name="SAPBEXexcCritical6 2 4 9" xfId="30921" xr:uid="{21476826-0E4E-43A9-B521-95757ECFA4A8}"/>
    <cellStyle name="SAPBEXexcCritical6 2 5" xfId="30922" xr:uid="{5E141C66-C101-4511-BE85-5D4D1D06C20D}"/>
    <cellStyle name="SAPBEXexcCritical6 2 6" xfId="30923" xr:uid="{9DDA4F24-0219-414E-973B-5202092C0483}"/>
    <cellStyle name="SAPBEXexcCritical6 3" xfId="30924" xr:uid="{0CF29435-7AA8-412D-A562-28A8D12E67D0}"/>
    <cellStyle name="SAPBEXexcCritical6 3 2" xfId="30925" xr:uid="{853E7321-433F-472B-8AB6-431913512048}"/>
    <cellStyle name="SAPBEXexcCritical6 3 2 2" xfId="30926" xr:uid="{233F3095-7C92-4FDC-9A01-2B47C9BCDAF4}"/>
    <cellStyle name="SAPBEXexcCritical6 3 2 2 10" xfId="30927" xr:uid="{30C3C71C-3D2C-46A4-9E26-739AA3A26717}"/>
    <cellStyle name="SAPBEXexcCritical6 3 2 2 2" xfId="30928" xr:uid="{78C4F4F8-951D-463A-841C-86014A9CFE5C}"/>
    <cellStyle name="SAPBEXexcCritical6 3 2 2 2 10" xfId="30929" xr:uid="{EFB71DA1-B2E4-45B6-958C-CBB6B3743A91}"/>
    <cellStyle name="SAPBEXexcCritical6 3 2 2 2 2" xfId="30930" xr:uid="{9B108E13-6451-46CA-BCB9-7F924E851576}"/>
    <cellStyle name="SAPBEXexcCritical6 3 2 2 2 2 2" xfId="30931" xr:uid="{AB5F3607-2CAB-44A3-89B5-59319EE0C2D6}"/>
    <cellStyle name="SAPBEXexcCritical6 3 2 2 2 2 2 2" xfId="30932" xr:uid="{4706B658-4240-443E-A62D-D092B00816EE}"/>
    <cellStyle name="SAPBEXexcCritical6 3 2 2 2 2 3" xfId="30933" xr:uid="{DA04FF8C-0F4F-41D9-BB67-9DAB49842242}"/>
    <cellStyle name="SAPBEXexcCritical6 3 2 2 2 2 3 2" xfId="30934" xr:uid="{56DC8A64-14B9-4BCD-9789-CC2B0BDF4225}"/>
    <cellStyle name="SAPBEXexcCritical6 3 2 2 2 2 4" xfId="30935" xr:uid="{3F52B409-B1C1-41A6-9DB7-7A043BD419E7}"/>
    <cellStyle name="SAPBEXexcCritical6 3 2 2 2 2 4 2" xfId="30936" xr:uid="{3D017FF0-F7A8-46B2-9FB1-68FDBD4C7F3E}"/>
    <cellStyle name="SAPBEXexcCritical6 3 2 2 2 2 5" xfId="30937" xr:uid="{C534F083-0571-4A98-BB24-D2D14E03C624}"/>
    <cellStyle name="SAPBEXexcCritical6 3 2 2 2 2 5 2" xfId="30938" xr:uid="{E6E49B09-8B9B-498A-9113-3B5059EC8E8C}"/>
    <cellStyle name="SAPBEXexcCritical6 3 2 2 2 2 6" xfId="30939" xr:uid="{C20B3BD4-3229-4948-BD7E-F582CE72401A}"/>
    <cellStyle name="SAPBEXexcCritical6 3 2 2 2 2 6 2" xfId="30940" xr:uid="{D5E2D050-A9B1-4008-BE58-2DC47CDEDD63}"/>
    <cellStyle name="SAPBEXexcCritical6 3 2 2 2 2 7" xfId="30941" xr:uid="{2853424A-9B48-49A4-9E93-3E5352B4D985}"/>
    <cellStyle name="SAPBEXexcCritical6 3 2 2 2 2 7 2" xfId="30942" xr:uid="{F5E90087-DBBA-466E-AE79-6ABAA09C0499}"/>
    <cellStyle name="SAPBEXexcCritical6 3 2 2 2 2 8" xfId="30943" xr:uid="{6656020E-6C82-43CA-9528-9E8BBCF0674E}"/>
    <cellStyle name="SAPBEXexcCritical6 3 2 2 2 3" xfId="30944" xr:uid="{15940D34-443D-4CE0-BF3A-4A3BF7B9919D}"/>
    <cellStyle name="SAPBEXexcCritical6 3 2 2 2 3 2" xfId="30945" xr:uid="{D990737B-2687-4B8B-BB3F-279D10D78944}"/>
    <cellStyle name="SAPBEXexcCritical6 3 2 2 2 4" xfId="30946" xr:uid="{A298721A-0DA3-497A-AEC8-B8B5609F7753}"/>
    <cellStyle name="SAPBEXexcCritical6 3 2 2 2 4 2" xfId="30947" xr:uid="{58C267E3-C52A-406B-A86E-182611579A22}"/>
    <cellStyle name="SAPBEXexcCritical6 3 2 2 2 5" xfId="30948" xr:uid="{D1ECA536-5AF8-4B77-B855-77CA9BC7FDAF}"/>
    <cellStyle name="SAPBEXexcCritical6 3 2 2 2 5 2" xfId="30949" xr:uid="{AA06B0B7-6767-4B4E-A069-B1290070743C}"/>
    <cellStyle name="SAPBEXexcCritical6 3 2 2 2 6" xfId="30950" xr:uid="{1CBE64A6-1B10-4987-99EA-42CA9B222A43}"/>
    <cellStyle name="SAPBEXexcCritical6 3 2 2 2 6 2" xfId="30951" xr:uid="{072CEF51-8ED9-4581-85CA-6B39D5186346}"/>
    <cellStyle name="SAPBEXexcCritical6 3 2 2 2 7" xfId="30952" xr:uid="{6BB87F7A-0BC9-498E-9FB5-AB7F6059E6BC}"/>
    <cellStyle name="SAPBEXexcCritical6 3 2 2 2 7 2" xfId="30953" xr:uid="{87A6D13C-4D40-44D4-994E-1ADB53D5B66F}"/>
    <cellStyle name="SAPBEXexcCritical6 3 2 2 2 8" xfId="30954" xr:uid="{7EA73DDB-3810-4A90-8AE2-18A182862C78}"/>
    <cellStyle name="SAPBEXexcCritical6 3 2 2 2 8 2" xfId="30955" xr:uid="{8C868503-C4FC-4113-AAA1-7D6EDE3A34ED}"/>
    <cellStyle name="SAPBEXexcCritical6 3 2 2 2 9" xfId="30956" xr:uid="{70374347-6932-4645-8A5A-A27FAA7539C0}"/>
    <cellStyle name="SAPBEXexcCritical6 3 2 2 3" xfId="30957" xr:uid="{95EA891D-F0B4-4DA3-A1F3-64A8EAF1AB81}"/>
    <cellStyle name="SAPBEXexcCritical6 3 2 2 3 2" xfId="30958" xr:uid="{BFF92871-8A42-45E0-906F-6D86EBA8A76E}"/>
    <cellStyle name="SAPBEXexcCritical6 3 2 2 3 2 2" xfId="30959" xr:uid="{F9240925-1392-4CBD-B61E-60ACDD4D2BED}"/>
    <cellStyle name="SAPBEXexcCritical6 3 2 2 3 3" xfId="30960" xr:uid="{62D6A400-B60D-414B-975D-3596813C6859}"/>
    <cellStyle name="SAPBEXexcCritical6 3 2 2 3 3 2" xfId="30961" xr:uid="{15EA53C6-03CE-40ED-B9DC-CEBB7BE9B2B2}"/>
    <cellStyle name="SAPBEXexcCritical6 3 2 2 3 4" xfId="30962" xr:uid="{7ADE7CA0-1260-40CF-A46E-C4F84573A437}"/>
    <cellStyle name="SAPBEXexcCritical6 3 2 2 3 4 2" xfId="30963" xr:uid="{C3226221-DE70-4EA0-9753-070DC6061212}"/>
    <cellStyle name="SAPBEXexcCritical6 3 2 2 3 5" xfId="30964" xr:uid="{4DDC0E8C-381B-402D-B9E3-05D4A7F5DBFB}"/>
    <cellStyle name="SAPBEXexcCritical6 3 2 2 3 5 2" xfId="30965" xr:uid="{46A19662-05FF-4CA5-8E1D-FD26D1FF87DC}"/>
    <cellStyle name="SAPBEXexcCritical6 3 2 2 3 6" xfId="30966" xr:uid="{32C91786-DF0D-4395-9E5D-4AD48199D38F}"/>
    <cellStyle name="SAPBEXexcCritical6 3 2 2 3 6 2" xfId="30967" xr:uid="{0885E9E3-B967-4566-9932-58CD683FDC7C}"/>
    <cellStyle name="SAPBEXexcCritical6 3 2 2 3 7" xfId="30968" xr:uid="{8E76BE70-1C16-4657-8CDE-C589286B2A53}"/>
    <cellStyle name="SAPBEXexcCritical6 3 2 2 3 7 2" xfId="30969" xr:uid="{D94955B4-6EE7-4765-873E-7E3BDCE16631}"/>
    <cellStyle name="SAPBEXexcCritical6 3 2 2 3 8" xfId="30970" xr:uid="{CB23DE89-3253-4E7A-A71E-CD742649BE15}"/>
    <cellStyle name="SAPBEXexcCritical6 3 2 2 3 9" xfId="30971" xr:uid="{03A786A1-DF67-4AF6-BDC0-BA72498CEE00}"/>
    <cellStyle name="SAPBEXexcCritical6 3 2 2 4" xfId="30972" xr:uid="{DF7C27F8-BC91-474C-8FC4-5A72E2827565}"/>
    <cellStyle name="SAPBEXexcCritical6 3 2 2 4 2" xfId="30973" xr:uid="{C0691669-4C57-4701-AF63-987BB6B3D5E5}"/>
    <cellStyle name="SAPBEXexcCritical6 3 2 2 5" xfId="30974" xr:uid="{58675A3D-1B6B-4B49-9E33-7F3C5404E19A}"/>
    <cellStyle name="SAPBEXexcCritical6 3 2 2 5 2" xfId="30975" xr:uid="{EA6C73CB-465D-4C04-8D8D-7BA78A743200}"/>
    <cellStyle name="SAPBEXexcCritical6 3 2 2 6" xfId="30976" xr:uid="{03E3DAB3-A8AA-44F3-B3CD-5EFEB5274AE6}"/>
    <cellStyle name="SAPBEXexcCritical6 3 2 2 6 2" xfId="30977" xr:uid="{DD9B3205-BAFB-4FE4-8D59-C8A3377F616E}"/>
    <cellStyle name="SAPBEXexcCritical6 3 2 2 7" xfId="30978" xr:uid="{5DB3243F-7AB9-4674-B697-AA670B322309}"/>
    <cellStyle name="SAPBEXexcCritical6 3 2 2 7 2" xfId="30979" xr:uid="{863734C6-D4E6-41A3-AB35-14CCE5C66DC7}"/>
    <cellStyle name="SAPBEXexcCritical6 3 2 2 8" xfId="30980" xr:uid="{631887E6-D788-4A28-9191-6B944D7895F7}"/>
    <cellStyle name="SAPBEXexcCritical6 3 2 2 8 2" xfId="30981" xr:uid="{67D455B2-4A83-4CF3-8EEB-0674B279CD38}"/>
    <cellStyle name="SAPBEXexcCritical6 3 2 2 9" xfId="30982" xr:uid="{396152EB-095A-4ED8-8EAB-9EBF036526FE}"/>
    <cellStyle name="SAPBEXexcCritical6 3 2 3" xfId="30983" xr:uid="{3034AE4C-1C89-4793-AE2D-C51A111C62D3}"/>
    <cellStyle name="SAPBEXexcCritical6 3 2 3 2" xfId="30984" xr:uid="{A3235EEC-AC9B-4521-A28C-1E9115FAE88F}"/>
    <cellStyle name="SAPBEXexcCritical6 3 2 3 2 10" xfId="30985" xr:uid="{D4FA3A22-EA36-42B4-A496-60313ACDD1E5}"/>
    <cellStyle name="SAPBEXexcCritical6 3 2 3 2 2" xfId="30986" xr:uid="{5AC834B8-11EF-4C72-B541-4DF11E9CA124}"/>
    <cellStyle name="SAPBEXexcCritical6 3 2 3 2 2 2" xfId="30987" xr:uid="{262A19E6-0452-4D8B-80C9-DF2B0C2E4D7B}"/>
    <cellStyle name="SAPBEXexcCritical6 3 2 3 2 2 2 2" xfId="30988" xr:uid="{B4F381C8-2352-4EBE-8118-5F6601AAC9A4}"/>
    <cellStyle name="SAPBEXexcCritical6 3 2 3 2 2 3" xfId="30989" xr:uid="{F6C5E144-8116-4D82-8931-BD0D6BE5D5A4}"/>
    <cellStyle name="SAPBEXexcCritical6 3 2 3 2 2 3 2" xfId="30990" xr:uid="{1EC399DA-C43C-45BA-90AF-236BDF4AF901}"/>
    <cellStyle name="SAPBEXexcCritical6 3 2 3 2 2 4" xfId="30991" xr:uid="{A6C87A24-40DF-4143-A16D-F45542871D08}"/>
    <cellStyle name="SAPBEXexcCritical6 3 2 3 2 2 4 2" xfId="30992" xr:uid="{19310871-BA81-4238-91C3-4F012533E2C9}"/>
    <cellStyle name="SAPBEXexcCritical6 3 2 3 2 2 5" xfId="30993" xr:uid="{67DCEC46-C032-43D2-81BC-EBA59F5AD98F}"/>
    <cellStyle name="SAPBEXexcCritical6 3 2 3 2 2 5 2" xfId="30994" xr:uid="{FC22001C-895F-4E3E-BD18-71D49E8FF285}"/>
    <cellStyle name="SAPBEXexcCritical6 3 2 3 2 2 6" xfId="30995" xr:uid="{F644A2B6-3DA8-477C-9D03-A5EA6410CAE5}"/>
    <cellStyle name="SAPBEXexcCritical6 3 2 3 2 2 6 2" xfId="30996" xr:uid="{9B313E92-E951-44B2-8C24-58079F73D53E}"/>
    <cellStyle name="SAPBEXexcCritical6 3 2 3 2 2 7" xfId="30997" xr:uid="{C694168E-2053-493A-9AAC-7C5BEFEA0BA6}"/>
    <cellStyle name="SAPBEXexcCritical6 3 2 3 2 3" xfId="30998" xr:uid="{4A3F1769-D958-4064-BC73-C07185E2BD2C}"/>
    <cellStyle name="SAPBEXexcCritical6 3 2 3 2 3 2" xfId="30999" xr:uid="{22AAD1B8-23C9-4644-BD38-5965AA92193B}"/>
    <cellStyle name="SAPBEXexcCritical6 3 2 3 2 3 2 2" xfId="31000" xr:uid="{C16F3BAD-13E7-474A-AD8F-300E169C2F3B}"/>
    <cellStyle name="SAPBEXexcCritical6 3 2 3 2 3 3" xfId="31001" xr:uid="{854CD266-197E-4D6A-BA36-7B7F3AB2439D}"/>
    <cellStyle name="SAPBEXexcCritical6 3 2 3 2 3 3 2" xfId="31002" xr:uid="{26BA4EA7-81D3-4A7C-907C-CEC7F977DD3E}"/>
    <cellStyle name="SAPBEXexcCritical6 3 2 3 2 3 4" xfId="31003" xr:uid="{04B8E4D7-35D9-4A21-A942-C9F8864A68EE}"/>
    <cellStyle name="SAPBEXexcCritical6 3 2 3 2 3 4 2" xfId="31004" xr:uid="{58DFEF0F-D59A-4B66-A452-82FFD340D9E5}"/>
    <cellStyle name="SAPBEXexcCritical6 3 2 3 2 3 5" xfId="31005" xr:uid="{C0087B23-2A71-4681-B90E-CDE3115C2A61}"/>
    <cellStyle name="SAPBEXexcCritical6 3 2 3 2 3 5 2" xfId="31006" xr:uid="{26DB6437-E980-4373-83EE-B58F5B796897}"/>
    <cellStyle name="SAPBEXexcCritical6 3 2 3 2 3 6" xfId="31007" xr:uid="{884B01D2-EF83-4BEE-B711-C77B99D896A6}"/>
    <cellStyle name="SAPBEXexcCritical6 3 2 3 2 3 6 2" xfId="31008" xr:uid="{446FF34B-973B-4021-A81B-F1237FAF2B43}"/>
    <cellStyle name="SAPBEXexcCritical6 3 2 3 2 3 7" xfId="31009" xr:uid="{235E9BF9-E766-4B17-AD77-B71685F592EE}"/>
    <cellStyle name="SAPBEXexcCritical6 3 2 3 2 4" xfId="31010" xr:uid="{D56AF3B7-B34D-4163-954B-74C2489A57EA}"/>
    <cellStyle name="SAPBEXexcCritical6 3 2 3 2 4 2" xfId="31011" xr:uid="{A9510D13-7109-4883-BBE8-8C831967B624}"/>
    <cellStyle name="SAPBEXexcCritical6 3 2 3 2 5" xfId="31012" xr:uid="{CE9D68DA-32F1-4A3B-8BAB-6AA73E5B0AEE}"/>
    <cellStyle name="SAPBEXexcCritical6 3 2 3 2 5 2" xfId="31013" xr:uid="{28EC6C56-C75F-4875-AE31-22BF6BA85721}"/>
    <cellStyle name="SAPBEXexcCritical6 3 2 3 2 6" xfId="31014" xr:uid="{73794C99-EDDD-4E37-A27F-4B2C57F01F7C}"/>
    <cellStyle name="SAPBEXexcCritical6 3 2 3 2 6 2" xfId="31015" xr:uid="{5F537638-6174-4425-B981-0C3E6EA8D870}"/>
    <cellStyle name="SAPBEXexcCritical6 3 2 3 2 7" xfId="31016" xr:uid="{39C6E9AA-2B8E-4AF0-8D5C-6DF777733621}"/>
    <cellStyle name="SAPBEXexcCritical6 3 2 3 2 7 2" xfId="31017" xr:uid="{3F352B75-7C1D-4304-9CE9-48E5DEB88E96}"/>
    <cellStyle name="SAPBEXexcCritical6 3 2 3 2 8" xfId="31018" xr:uid="{6530FE5B-A3FA-4789-A508-9A7B848CFDEA}"/>
    <cellStyle name="SAPBEXexcCritical6 3 2 3 2 8 2" xfId="31019" xr:uid="{7CFBD42D-9E91-4BD6-80B2-3F69A1CDF12F}"/>
    <cellStyle name="SAPBEXexcCritical6 3 2 3 2 9" xfId="31020" xr:uid="{FCFEDDCA-5445-4565-A6A2-2BB66A9C3F9A}"/>
    <cellStyle name="SAPBEXexcCritical6 3 2 3 2 9 2" xfId="31021" xr:uid="{8228DB8D-2AA6-45A8-9594-D45B6B243200}"/>
    <cellStyle name="SAPBEXexcCritical6 3 2 3 3" xfId="31022" xr:uid="{94E3B260-C41D-46D1-8284-9CAA8043A03A}"/>
    <cellStyle name="SAPBEXexcCritical6 3 2 3 3 2" xfId="31023" xr:uid="{ADD5AA48-851A-43A4-AECC-40219C6E8D7F}"/>
    <cellStyle name="SAPBEXexcCritical6 3 2 3 4" xfId="31024" xr:uid="{F29C0E1D-9B98-418C-9468-5315EFB01672}"/>
    <cellStyle name="SAPBEXexcCritical6 3 2 3 4 2" xfId="31025" xr:uid="{7F9540A8-BE6A-468C-907F-F41B05526728}"/>
    <cellStyle name="SAPBEXexcCritical6 3 2 3 5" xfId="31026" xr:uid="{EDB01356-CEBC-4A69-A12E-149FB0CB78EA}"/>
    <cellStyle name="SAPBEXexcCritical6 3 2 4" xfId="31027" xr:uid="{E41D7A6D-9D95-48D0-9393-BA79E6519E9D}"/>
    <cellStyle name="SAPBEXexcCritical6 3 2 4 10" xfId="31028" xr:uid="{F5A00BCA-43A0-4DA7-943E-809448782CBB}"/>
    <cellStyle name="SAPBEXexcCritical6 3 2 4 2" xfId="31029" xr:uid="{807A200B-6DB1-4130-9EE8-A1FB71E3D628}"/>
    <cellStyle name="SAPBEXexcCritical6 3 2 4 2 2" xfId="31030" xr:uid="{261F61A9-C440-4194-B1EA-ACB3D4C770E0}"/>
    <cellStyle name="SAPBEXexcCritical6 3 2 4 2 2 2" xfId="31031" xr:uid="{8603E041-959D-499D-99C3-BB9177ADF7CE}"/>
    <cellStyle name="SAPBEXexcCritical6 3 2 4 2 3" xfId="31032" xr:uid="{A5E6F3A2-AE52-46EE-9346-1C8954B63310}"/>
    <cellStyle name="SAPBEXexcCritical6 3 2 4 2 3 2" xfId="31033" xr:uid="{9130CB8E-4E01-4CE3-9D9B-069F6429FA08}"/>
    <cellStyle name="SAPBEXexcCritical6 3 2 4 2 4" xfId="31034" xr:uid="{3DBC6321-9E71-4A84-9066-BBFE16ED543B}"/>
    <cellStyle name="SAPBEXexcCritical6 3 2 4 2 4 2" xfId="31035" xr:uid="{2F84CCEA-1FCC-4B7E-91A9-3EA4CAAD3867}"/>
    <cellStyle name="SAPBEXexcCritical6 3 2 4 2 5" xfId="31036" xr:uid="{65393BCE-CE6D-477E-B465-7304215DF812}"/>
    <cellStyle name="SAPBEXexcCritical6 3 2 4 2 5 2" xfId="31037" xr:uid="{0AF934C6-DEE1-4BF4-A7C6-02E9A9592C48}"/>
    <cellStyle name="SAPBEXexcCritical6 3 2 4 2 6" xfId="31038" xr:uid="{AEA51657-B4F0-46F8-A321-88B39FD5C11B}"/>
    <cellStyle name="SAPBEXexcCritical6 3 2 4 2 6 2" xfId="31039" xr:uid="{279AD0EA-EF39-4415-82FF-9C2FE2705B30}"/>
    <cellStyle name="SAPBEXexcCritical6 3 2 4 2 7" xfId="31040" xr:uid="{505811D0-800F-4667-836E-7194C5F30CEE}"/>
    <cellStyle name="SAPBEXexcCritical6 3 2 4 3" xfId="31041" xr:uid="{BAF1BF90-2445-46CE-BDE7-D9B423722FFA}"/>
    <cellStyle name="SAPBEXexcCritical6 3 2 4 3 2" xfId="31042" xr:uid="{44C51283-E947-4972-B50F-C7CA04EE4229}"/>
    <cellStyle name="SAPBEXexcCritical6 3 2 4 3 2 2" xfId="31043" xr:uid="{A810457D-0870-4F85-84D8-1705F312939C}"/>
    <cellStyle name="SAPBEXexcCritical6 3 2 4 3 3" xfId="31044" xr:uid="{DC964F68-4CF9-4C0E-A544-9674A816296F}"/>
    <cellStyle name="SAPBEXexcCritical6 3 2 4 3 3 2" xfId="31045" xr:uid="{15620284-3406-4337-9E67-2A580E3E4430}"/>
    <cellStyle name="SAPBEXexcCritical6 3 2 4 3 4" xfId="31046" xr:uid="{3F622727-5700-44C1-8FAB-DDD1EB628C51}"/>
    <cellStyle name="SAPBEXexcCritical6 3 2 4 3 4 2" xfId="31047" xr:uid="{F498DCB2-9AD9-407A-BAF8-EA11E52B0AD1}"/>
    <cellStyle name="SAPBEXexcCritical6 3 2 4 3 5" xfId="31048" xr:uid="{B663AF46-9D4D-477E-9BEC-5E482C1B7656}"/>
    <cellStyle name="SAPBEXexcCritical6 3 2 4 3 5 2" xfId="31049" xr:uid="{337C1FB5-08A2-45BC-BD9C-0EE62C9F57CB}"/>
    <cellStyle name="SAPBEXexcCritical6 3 2 4 3 6" xfId="31050" xr:uid="{923C8749-1FDE-45FB-83C7-B29D9712FF55}"/>
    <cellStyle name="SAPBEXexcCritical6 3 2 4 3 6 2" xfId="31051" xr:uid="{058B3867-A26B-4637-A172-4B2FC5FB0AFD}"/>
    <cellStyle name="SAPBEXexcCritical6 3 2 4 3 7" xfId="31052" xr:uid="{630DF455-73FB-4698-A160-D7256777DC4F}"/>
    <cellStyle name="SAPBEXexcCritical6 3 2 4 4" xfId="31053" xr:uid="{D3246393-AD5A-4DE9-A67F-5B97379E11CD}"/>
    <cellStyle name="SAPBEXexcCritical6 3 2 4 4 2" xfId="31054" xr:uid="{589724E1-4B31-4EA6-B5DA-C07E65E4454A}"/>
    <cellStyle name="SAPBEXexcCritical6 3 2 4 5" xfId="31055" xr:uid="{19C68FDD-B34A-4A7F-B53A-5CA20A3373FC}"/>
    <cellStyle name="SAPBEXexcCritical6 3 2 4 5 2" xfId="31056" xr:uid="{FAB2F368-B980-4082-9A40-E79FF8287DC3}"/>
    <cellStyle name="SAPBEXexcCritical6 3 2 4 6" xfId="31057" xr:uid="{9E6AF533-FD97-418C-B5E4-A7CEDC46D8AD}"/>
    <cellStyle name="SAPBEXexcCritical6 3 2 4 6 2" xfId="31058" xr:uid="{3170A36A-BDA0-4803-AE18-9BA01FFFB4BC}"/>
    <cellStyle name="SAPBEXexcCritical6 3 2 4 7" xfId="31059" xr:uid="{299F2E2F-A0A3-4471-8BFD-128DBA54938D}"/>
    <cellStyle name="SAPBEXexcCritical6 3 2 4 7 2" xfId="31060" xr:uid="{51AB7697-F60F-42CA-A268-C424EE116730}"/>
    <cellStyle name="SAPBEXexcCritical6 3 2 4 8" xfId="31061" xr:uid="{21313F2B-85F8-47A8-9EC2-56F117694963}"/>
    <cellStyle name="SAPBEXexcCritical6 3 2 4 8 2" xfId="31062" xr:uid="{AA9B4280-AE8B-43DD-BE4C-96F849669539}"/>
    <cellStyle name="SAPBEXexcCritical6 3 2 4 9" xfId="31063" xr:uid="{56419FCE-755D-434C-ABDB-5FE9F42B0C8F}"/>
    <cellStyle name="SAPBEXexcCritical6 3 2 4 9 2" xfId="31064" xr:uid="{408FC4E4-8178-48C2-9692-EC56D721B165}"/>
    <cellStyle name="SAPBEXexcCritical6 3 2 5" xfId="31065" xr:uid="{60850662-C9DB-48BE-A647-A85EB616025C}"/>
    <cellStyle name="SAPBEXexcCritical6 3 2 5 2" xfId="31066" xr:uid="{29093819-0742-4A18-93D8-991037380325}"/>
    <cellStyle name="SAPBEXexcCritical6 3 2 6" xfId="31067" xr:uid="{A7F04CF5-835C-4DAF-BC2C-71581962ED33}"/>
    <cellStyle name="SAPBEXexcCritical6 3 2 6 2" xfId="31068" xr:uid="{7D1A419B-76FC-44E1-BFBD-335DE65F4359}"/>
    <cellStyle name="SAPBEXexcCritical6 3 2 7" xfId="31069" xr:uid="{8F88F6B3-0BF4-4891-972A-7442C12C3B7B}"/>
    <cellStyle name="SAPBEXexcCritical6 3 2 8" xfId="31070" xr:uid="{C1BE2540-B29E-44CA-9ECF-EDD8ED05BFF0}"/>
    <cellStyle name="SAPBEXexcCritical6 3 3" xfId="31071" xr:uid="{311C0241-007C-4946-AF4B-C8A5D30346D4}"/>
    <cellStyle name="SAPBEXexcCritical6 3 3 2" xfId="31072" xr:uid="{A9D92607-DBAE-4E13-B183-42D46E58C025}"/>
    <cellStyle name="SAPBEXexcCritical6 3 3 2 10" xfId="31073" xr:uid="{89FAFE52-0AF7-4FBF-B725-F4D4F490F6A0}"/>
    <cellStyle name="SAPBEXexcCritical6 3 3 2 2" xfId="31074" xr:uid="{1CCC26F6-A103-4D63-961C-DA372540B9A4}"/>
    <cellStyle name="SAPBEXexcCritical6 3 3 2 2 10" xfId="31075" xr:uid="{AE591E45-426B-45EC-B616-383D163C1A4C}"/>
    <cellStyle name="SAPBEXexcCritical6 3 3 2 2 2" xfId="31076" xr:uid="{74ED7AF9-16D3-4775-9164-CA7587770125}"/>
    <cellStyle name="SAPBEXexcCritical6 3 3 2 2 2 2" xfId="31077" xr:uid="{2E6F86B1-9125-4C9D-B709-BC1F992A1F56}"/>
    <cellStyle name="SAPBEXexcCritical6 3 3 2 2 2 2 2" xfId="31078" xr:uid="{A2425BF4-DA73-48C7-B543-CF65F9EABA93}"/>
    <cellStyle name="SAPBEXexcCritical6 3 3 2 2 2 3" xfId="31079" xr:uid="{D77A7742-76B1-40D3-BC57-8BD745B3D03A}"/>
    <cellStyle name="SAPBEXexcCritical6 3 3 2 2 2 3 2" xfId="31080" xr:uid="{DA48239D-326D-4F55-82D3-051FA8CBFA6B}"/>
    <cellStyle name="SAPBEXexcCritical6 3 3 2 2 2 4" xfId="31081" xr:uid="{3E07DB5C-4813-4CD5-A023-40E05912D6A7}"/>
    <cellStyle name="SAPBEXexcCritical6 3 3 2 2 2 4 2" xfId="31082" xr:uid="{BDA2D2A5-41A6-431A-B6BE-BAB7C799A4E1}"/>
    <cellStyle name="SAPBEXexcCritical6 3 3 2 2 2 5" xfId="31083" xr:uid="{62A36412-6FE7-4D77-B2D6-BF7B38A593AE}"/>
    <cellStyle name="SAPBEXexcCritical6 3 3 2 2 2 5 2" xfId="31084" xr:uid="{1217B664-7AF1-4617-9311-59239EB8EABB}"/>
    <cellStyle name="SAPBEXexcCritical6 3 3 2 2 2 6" xfId="31085" xr:uid="{3C5F561B-7CC4-4E89-8FDF-411140159810}"/>
    <cellStyle name="SAPBEXexcCritical6 3 3 2 2 2 6 2" xfId="31086" xr:uid="{B1CA7154-D882-42A5-BF8B-1727F877F4B1}"/>
    <cellStyle name="SAPBEXexcCritical6 3 3 2 2 2 7" xfId="31087" xr:uid="{362B8787-9073-4D6F-ACEB-17CE84AFAACB}"/>
    <cellStyle name="SAPBEXexcCritical6 3 3 2 2 2 7 2" xfId="31088" xr:uid="{FC63045B-7AAB-4914-8FC4-4434508E6A30}"/>
    <cellStyle name="SAPBEXexcCritical6 3 3 2 2 2 8" xfId="31089" xr:uid="{3B1E68A0-1AEA-461F-AF0F-DCC545C79AB9}"/>
    <cellStyle name="SAPBEXexcCritical6 3 3 2 2 3" xfId="31090" xr:uid="{52FE4E2E-9642-4735-BE8E-13A606D733B0}"/>
    <cellStyle name="SAPBEXexcCritical6 3 3 2 2 3 2" xfId="31091" xr:uid="{F66A45EC-AD36-4CF0-9022-48FCC4EE4835}"/>
    <cellStyle name="SAPBEXexcCritical6 3 3 2 2 4" xfId="31092" xr:uid="{4A4715B1-85B8-4FED-BE65-A8E577E9D2A5}"/>
    <cellStyle name="SAPBEXexcCritical6 3 3 2 2 4 2" xfId="31093" xr:uid="{73ED3D4B-E864-4619-B519-CD9F051DE52F}"/>
    <cellStyle name="SAPBEXexcCritical6 3 3 2 2 5" xfId="31094" xr:uid="{CF1B6862-ABBD-41D2-AB87-C3638E89EBF2}"/>
    <cellStyle name="SAPBEXexcCritical6 3 3 2 2 5 2" xfId="31095" xr:uid="{2A59DC39-5870-441A-B4A9-D663423E0388}"/>
    <cellStyle name="SAPBEXexcCritical6 3 3 2 2 6" xfId="31096" xr:uid="{136493EB-0227-4FAD-BF8C-CBF2A9DAC9E0}"/>
    <cellStyle name="SAPBEXexcCritical6 3 3 2 2 6 2" xfId="31097" xr:uid="{33C6C093-FCB2-4218-A8F6-8DC4B82C52B0}"/>
    <cellStyle name="SAPBEXexcCritical6 3 3 2 2 7" xfId="31098" xr:uid="{FBC85617-87D2-486D-BEB3-8224F054FE34}"/>
    <cellStyle name="SAPBEXexcCritical6 3 3 2 2 7 2" xfId="31099" xr:uid="{4632A2A4-E46C-4A6B-990C-F8F9EC6A65B7}"/>
    <cellStyle name="SAPBEXexcCritical6 3 3 2 2 8" xfId="31100" xr:uid="{35F9A4F4-3297-4C53-A64C-0F63EE703058}"/>
    <cellStyle name="SAPBEXexcCritical6 3 3 2 2 8 2" xfId="31101" xr:uid="{E2FB03B4-A2BD-4D92-985B-409DE7E66EE7}"/>
    <cellStyle name="SAPBEXexcCritical6 3 3 2 2 9" xfId="31102" xr:uid="{3034F660-EA60-411C-BD7D-E22276AA5FA2}"/>
    <cellStyle name="SAPBEXexcCritical6 3 3 2 3" xfId="31103" xr:uid="{6B4ABA5A-7BFF-47DD-BF58-0438891AC01A}"/>
    <cellStyle name="SAPBEXexcCritical6 3 3 2 3 2" xfId="31104" xr:uid="{B8F72A0E-D490-424D-9343-76DB5E7A0A35}"/>
    <cellStyle name="SAPBEXexcCritical6 3 3 2 3 2 2" xfId="31105" xr:uid="{F1973675-E5B2-4CA7-8A5D-D1F6E4752EE9}"/>
    <cellStyle name="SAPBEXexcCritical6 3 3 2 3 3" xfId="31106" xr:uid="{7E40647B-5482-4C5E-BD10-E65B45FCBD8E}"/>
    <cellStyle name="SAPBEXexcCritical6 3 3 2 3 3 2" xfId="31107" xr:uid="{2AF8D1D0-39F3-4178-9386-4AA1BCE300A6}"/>
    <cellStyle name="SAPBEXexcCritical6 3 3 2 3 4" xfId="31108" xr:uid="{E9D87128-9703-4284-99E0-D1CBD7A8F394}"/>
    <cellStyle name="SAPBEXexcCritical6 3 3 2 3 4 2" xfId="31109" xr:uid="{6EA75C94-2CFE-4341-B086-9E6436D61139}"/>
    <cellStyle name="SAPBEXexcCritical6 3 3 2 3 5" xfId="31110" xr:uid="{F36268D1-5A2E-404E-85C9-0C3EA2C54BF2}"/>
    <cellStyle name="SAPBEXexcCritical6 3 3 2 3 5 2" xfId="31111" xr:uid="{013A19A9-7FFD-4039-9DDE-0C716B212C6C}"/>
    <cellStyle name="SAPBEXexcCritical6 3 3 2 3 6" xfId="31112" xr:uid="{F8299575-DD53-496E-8BF8-1AB5B3AD9FDA}"/>
    <cellStyle name="SAPBEXexcCritical6 3 3 2 3 6 2" xfId="31113" xr:uid="{28F99307-4F26-4FC3-9510-7804BD571DC6}"/>
    <cellStyle name="SAPBEXexcCritical6 3 3 2 3 7" xfId="31114" xr:uid="{11B5FF65-28D3-4BE9-8819-291150A7EF5C}"/>
    <cellStyle name="SAPBEXexcCritical6 3 3 2 3 7 2" xfId="31115" xr:uid="{6FD8B85E-1626-413C-B731-2005D00EB561}"/>
    <cellStyle name="SAPBEXexcCritical6 3 3 2 3 8" xfId="31116" xr:uid="{C6AAE6B4-FAC0-4358-9023-BFAEF8F38451}"/>
    <cellStyle name="SAPBEXexcCritical6 3 3 2 3 9" xfId="31117" xr:uid="{D5274B2C-3A0B-4C4C-A1D4-FB734DA6A392}"/>
    <cellStyle name="SAPBEXexcCritical6 3 3 2 4" xfId="31118" xr:uid="{19A5C6CC-FDB7-4EC3-8244-AABE67A02832}"/>
    <cellStyle name="SAPBEXexcCritical6 3 3 2 4 2" xfId="31119" xr:uid="{3B92507F-22F7-4E1C-A5BD-58EA92B87638}"/>
    <cellStyle name="SAPBEXexcCritical6 3 3 2 5" xfId="31120" xr:uid="{35F25724-3F7B-463B-960A-291BAFB13CF4}"/>
    <cellStyle name="SAPBEXexcCritical6 3 3 2 5 2" xfId="31121" xr:uid="{B6AD2602-0F96-4B69-AFB6-09686A45EF95}"/>
    <cellStyle name="SAPBEXexcCritical6 3 3 2 6" xfId="31122" xr:uid="{6AC3D710-8909-4A5E-AF3F-F48DD997E1EF}"/>
    <cellStyle name="SAPBEXexcCritical6 3 3 2 6 2" xfId="31123" xr:uid="{FE2692CD-422E-4F75-8313-9B958EDA5F23}"/>
    <cellStyle name="SAPBEXexcCritical6 3 3 2 7" xfId="31124" xr:uid="{7C27CA26-74DA-4DCD-BCED-75D70C62DD2E}"/>
    <cellStyle name="SAPBEXexcCritical6 3 3 2 7 2" xfId="31125" xr:uid="{6CD213B4-92C8-45D2-BD64-146DC57AE417}"/>
    <cellStyle name="SAPBEXexcCritical6 3 3 2 8" xfId="31126" xr:uid="{65E13EA5-1688-4DFD-B7A6-4ACDA2D7A14C}"/>
    <cellStyle name="SAPBEXexcCritical6 3 3 2 8 2" xfId="31127" xr:uid="{CD5E367B-18BB-4770-9AC0-0AD64DF63560}"/>
    <cellStyle name="SAPBEXexcCritical6 3 3 2 9" xfId="31128" xr:uid="{1814A04B-B89C-4BD1-AC29-7A0A93BD9323}"/>
    <cellStyle name="SAPBEXexcCritical6 3 3 3" xfId="31129" xr:uid="{14659EAC-17E1-4AC6-961E-8447317B6635}"/>
    <cellStyle name="SAPBEXexcCritical6 3 3 3 2" xfId="31130" xr:uid="{F3D37AA2-6274-4180-A55A-FE44B8385790}"/>
    <cellStyle name="SAPBEXexcCritical6 3 3 3 2 10" xfId="31131" xr:uid="{905CBE38-10D9-4E66-B541-843DBE4F0393}"/>
    <cellStyle name="SAPBEXexcCritical6 3 3 3 2 2" xfId="31132" xr:uid="{0B9C13AB-4C30-4291-A6F6-4D4BAC669042}"/>
    <cellStyle name="SAPBEXexcCritical6 3 3 3 2 2 2" xfId="31133" xr:uid="{7AC5B2AA-CADC-4124-8003-EC9AAE71C13A}"/>
    <cellStyle name="SAPBEXexcCritical6 3 3 3 2 2 2 2" xfId="31134" xr:uid="{A0AA5E0A-E243-4ED7-AB10-58A00EFCF702}"/>
    <cellStyle name="SAPBEXexcCritical6 3 3 3 2 2 3" xfId="31135" xr:uid="{5936368B-6F36-4D0C-9CB8-A2D850D3C418}"/>
    <cellStyle name="SAPBEXexcCritical6 3 3 3 2 2 3 2" xfId="31136" xr:uid="{7F7593B0-38E7-4D30-92A7-82585C134846}"/>
    <cellStyle name="SAPBEXexcCritical6 3 3 3 2 2 4" xfId="31137" xr:uid="{4B8EA0E7-EBDE-4769-A8D6-761B18EC89F9}"/>
    <cellStyle name="SAPBEXexcCritical6 3 3 3 2 2 4 2" xfId="31138" xr:uid="{D0FBFBF4-3E8D-4692-8156-E57CFED8151B}"/>
    <cellStyle name="SAPBEXexcCritical6 3 3 3 2 2 5" xfId="31139" xr:uid="{BC1562B8-BE59-43FD-89E7-A5588E0FC094}"/>
    <cellStyle name="SAPBEXexcCritical6 3 3 3 2 2 5 2" xfId="31140" xr:uid="{D819E754-AC58-484D-B059-364CB79FC100}"/>
    <cellStyle name="SAPBEXexcCritical6 3 3 3 2 2 6" xfId="31141" xr:uid="{B994DAC7-F3E6-4533-9C91-3914A0BB83A2}"/>
    <cellStyle name="SAPBEXexcCritical6 3 3 3 2 2 6 2" xfId="31142" xr:uid="{72819063-5C27-4D44-850A-9843989495E4}"/>
    <cellStyle name="SAPBEXexcCritical6 3 3 3 2 2 7" xfId="31143" xr:uid="{81103EB7-EC53-45E9-AAE0-F9FA14A1DD43}"/>
    <cellStyle name="SAPBEXexcCritical6 3 3 3 2 3" xfId="31144" xr:uid="{0C0B3865-65FB-4E02-9CBB-859C910641CC}"/>
    <cellStyle name="SAPBEXexcCritical6 3 3 3 2 3 2" xfId="31145" xr:uid="{36162E54-4069-46D5-8113-063AFC01D305}"/>
    <cellStyle name="SAPBEXexcCritical6 3 3 3 2 3 2 2" xfId="31146" xr:uid="{243CDB66-3E81-4E07-A3B0-556E6740CC03}"/>
    <cellStyle name="SAPBEXexcCritical6 3 3 3 2 3 3" xfId="31147" xr:uid="{C633E301-7312-4617-8AF8-8C966F2B895A}"/>
    <cellStyle name="SAPBEXexcCritical6 3 3 3 2 3 3 2" xfId="31148" xr:uid="{6B74677B-3F2F-485D-B21F-8C7895435F09}"/>
    <cellStyle name="SAPBEXexcCritical6 3 3 3 2 3 4" xfId="31149" xr:uid="{DA4B7645-19C2-481C-927C-E47E12CF9D71}"/>
    <cellStyle name="SAPBEXexcCritical6 3 3 3 2 3 4 2" xfId="31150" xr:uid="{F87534BA-EE2C-47C2-96A9-8F163CD10773}"/>
    <cellStyle name="SAPBEXexcCritical6 3 3 3 2 3 5" xfId="31151" xr:uid="{605059BB-94BE-414E-9799-9236D62C3AA2}"/>
    <cellStyle name="SAPBEXexcCritical6 3 3 3 2 3 5 2" xfId="31152" xr:uid="{67B8E5C3-42AA-4A5F-8386-C151255A8445}"/>
    <cellStyle name="SAPBEXexcCritical6 3 3 3 2 3 6" xfId="31153" xr:uid="{3EF50957-51E4-47D3-8F27-A528D2395D30}"/>
    <cellStyle name="SAPBEXexcCritical6 3 3 3 2 3 6 2" xfId="31154" xr:uid="{E509791B-A3DB-41AA-AD04-2906162C5851}"/>
    <cellStyle name="SAPBEXexcCritical6 3 3 3 2 3 7" xfId="31155" xr:uid="{C361A8CE-3E90-4A21-823C-913CD08FF058}"/>
    <cellStyle name="SAPBEXexcCritical6 3 3 3 2 4" xfId="31156" xr:uid="{7AA0B899-4D15-4D52-BCFB-D671886C33FA}"/>
    <cellStyle name="SAPBEXexcCritical6 3 3 3 2 4 2" xfId="31157" xr:uid="{DA56F3CD-1946-429C-A465-356655CB4A94}"/>
    <cellStyle name="SAPBEXexcCritical6 3 3 3 2 5" xfId="31158" xr:uid="{20E37E5C-A81B-4C6E-A89D-25AB662F36FE}"/>
    <cellStyle name="SAPBEXexcCritical6 3 3 3 2 5 2" xfId="31159" xr:uid="{E53AC918-8871-4A7E-BFBF-A43F75FF4CDE}"/>
    <cellStyle name="SAPBEXexcCritical6 3 3 3 2 6" xfId="31160" xr:uid="{B748A698-F130-430F-B456-DC23275C61EF}"/>
    <cellStyle name="SAPBEXexcCritical6 3 3 3 2 6 2" xfId="31161" xr:uid="{C614B3EC-9A33-4F99-A6A9-4692BA3516C4}"/>
    <cellStyle name="SAPBEXexcCritical6 3 3 3 2 7" xfId="31162" xr:uid="{06B56478-C913-4B2A-AD76-AB4C4F5C068F}"/>
    <cellStyle name="SAPBEXexcCritical6 3 3 3 2 7 2" xfId="31163" xr:uid="{C751BDB7-242A-4A53-8455-CB09BF4E6DCB}"/>
    <cellStyle name="SAPBEXexcCritical6 3 3 3 2 8" xfId="31164" xr:uid="{EAC98962-4C08-4DB1-830B-C8887C1200F2}"/>
    <cellStyle name="SAPBEXexcCritical6 3 3 3 2 8 2" xfId="31165" xr:uid="{ECC80497-5FB5-47CC-A01B-CF6F981DBC75}"/>
    <cellStyle name="SAPBEXexcCritical6 3 3 3 2 9" xfId="31166" xr:uid="{AEBB70E8-BAB5-4C61-AF9D-7F8B3CA3116D}"/>
    <cellStyle name="SAPBEXexcCritical6 3 3 3 2 9 2" xfId="31167" xr:uid="{B62CF34D-C61F-48BA-8AE8-058186422C42}"/>
    <cellStyle name="SAPBEXexcCritical6 3 3 3 3" xfId="31168" xr:uid="{4546ADE2-DC40-4021-A14D-334036E1F552}"/>
    <cellStyle name="SAPBEXexcCritical6 3 3 3 3 2" xfId="31169" xr:uid="{B38D9256-FF04-4904-8A57-D1EF18850118}"/>
    <cellStyle name="SAPBEXexcCritical6 3 3 3 4" xfId="31170" xr:uid="{B23CF14C-A8E9-41E0-8B49-15DA5FA26C2E}"/>
    <cellStyle name="SAPBEXexcCritical6 3 3 3 4 2" xfId="31171" xr:uid="{2DBC251F-F182-4F3D-BBD2-5FCD0F5927B8}"/>
    <cellStyle name="SAPBEXexcCritical6 3 3 3 5" xfId="31172" xr:uid="{4A3C0E00-FF5C-493A-AA2A-7743D0069045}"/>
    <cellStyle name="SAPBEXexcCritical6 3 3 4" xfId="31173" xr:uid="{F643599C-5650-4101-8456-8F773EB3E21D}"/>
    <cellStyle name="SAPBEXexcCritical6 3 3 4 10" xfId="31174" xr:uid="{272B255E-A583-401C-A3A5-16E7E409A000}"/>
    <cellStyle name="SAPBEXexcCritical6 3 3 4 2" xfId="31175" xr:uid="{68DAF106-7A5E-47B5-B580-92DF5636CE6C}"/>
    <cellStyle name="SAPBEXexcCritical6 3 3 4 2 2" xfId="31176" xr:uid="{FC14F3CB-D86F-4A68-A3B8-788A224E7B11}"/>
    <cellStyle name="SAPBEXexcCritical6 3 3 4 2 2 2" xfId="31177" xr:uid="{8F964FD3-D9C3-4120-AEDD-D775540BC5BF}"/>
    <cellStyle name="SAPBEXexcCritical6 3 3 4 2 3" xfId="31178" xr:uid="{E4E5695D-4547-4B3D-A147-E328A017FE78}"/>
    <cellStyle name="SAPBEXexcCritical6 3 3 4 2 3 2" xfId="31179" xr:uid="{0B362782-6F72-4BAD-A127-8E352C6A8880}"/>
    <cellStyle name="SAPBEXexcCritical6 3 3 4 2 4" xfId="31180" xr:uid="{99D2EE53-963D-482D-83D8-0598396D5CEC}"/>
    <cellStyle name="SAPBEXexcCritical6 3 3 4 2 4 2" xfId="31181" xr:uid="{65B4E590-9495-43DE-9887-4858721AB99A}"/>
    <cellStyle name="SAPBEXexcCritical6 3 3 4 2 5" xfId="31182" xr:uid="{540C3A3A-2193-4E70-B95D-655CB06889AE}"/>
    <cellStyle name="SAPBEXexcCritical6 3 3 4 2 5 2" xfId="31183" xr:uid="{ADEB53AD-7433-4A55-AE23-09E76B4ABCAF}"/>
    <cellStyle name="SAPBEXexcCritical6 3 3 4 2 6" xfId="31184" xr:uid="{9B0F5904-DB45-4C4C-AE4E-734F39240F0B}"/>
    <cellStyle name="SAPBEXexcCritical6 3 3 4 2 6 2" xfId="31185" xr:uid="{28D48749-6D08-4D06-BECB-B72AFA122180}"/>
    <cellStyle name="SAPBEXexcCritical6 3 3 4 2 7" xfId="31186" xr:uid="{414F1069-8B1F-4F19-A398-7F77C0ECF5FF}"/>
    <cellStyle name="SAPBEXexcCritical6 3 3 4 3" xfId="31187" xr:uid="{FFC78D55-625B-4859-A4F0-731D726C4D5F}"/>
    <cellStyle name="SAPBEXexcCritical6 3 3 4 3 2" xfId="31188" xr:uid="{1388788C-240B-412E-A5CD-F32232DC595F}"/>
    <cellStyle name="SAPBEXexcCritical6 3 3 4 3 2 2" xfId="31189" xr:uid="{5F92B5FE-7278-4191-A66A-786D1B7A1E58}"/>
    <cellStyle name="SAPBEXexcCritical6 3 3 4 3 3" xfId="31190" xr:uid="{9B95AC45-8976-4152-A6AE-4F0BF2A0A7F3}"/>
    <cellStyle name="SAPBEXexcCritical6 3 3 4 3 3 2" xfId="31191" xr:uid="{D803F1F6-A18D-47D1-BEFB-CB720EE603CA}"/>
    <cellStyle name="SAPBEXexcCritical6 3 3 4 3 4" xfId="31192" xr:uid="{6A7FFB7A-6A6A-4390-9FE3-3790A97A9826}"/>
    <cellStyle name="SAPBEXexcCritical6 3 3 4 3 4 2" xfId="31193" xr:uid="{C5593D04-D307-40AB-806F-EB308E900015}"/>
    <cellStyle name="SAPBEXexcCritical6 3 3 4 3 5" xfId="31194" xr:uid="{9081B62B-DDA2-4664-9530-F3BF778CFC44}"/>
    <cellStyle name="SAPBEXexcCritical6 3 3 4 3 5 2" xfId="31195" xr:uid="{9A5DB0BE-441B-4977-AC8A-517C7CFE6CD4}"/>
    <cellStyle name="SAPBEXexcCritical6 3 3 4 3 6" xfId="31196" xr:uid="{DC8F679A-D589-4206-9472-020FEFB4D700}"/>
    <cellStyle name="SAPBEXexcCritical6 3 3 4 3 6 2" xfId="31197" xr:uid="{5ECC3C7B-530B-4683-AFA5-B3D52B1E21CF}"/>
    <cellStyle name="SAPBEXexcCritical6 3 3 4 3 7" xfId="31198" xr:uid="{84CE407C-99E6-4FA6-A634-0B94DC691517}"/>
    <cellStyle name="SAPBEXexcCritical6 3 3 4 4" xfId="31199" xr:uid="{16792FF1-53FD-45E2-9561-FE0FD7AB7F07}"/>
    <cellStyle name="SAPBEXexcCritical6 3 3 4 4 2" xfId="31200" xr:uid="{60C078B9-B106-46C3-B6D6-525900F7A5BF}"/>
    <cellStyle name="SAPBEXexcCritical6 3 3 4 5" xfId="31201" xr:uid="{3B0CAB1C-AF7E-4AC0-BF9A-40FAD9EC53A9}"/>
    <cellStyle name="SAPBEXexcCritical6 3 3 4 5 2" xfId="31202" xr:uid="{A92FDA17-EB7D-4B57-A23D-057F584D7F29}"/>
    <cellStyle name="SAPBEXexcCritical6 3 3 4 6" xfId="31203" xr:uid="{830BB7CE-4D73-47CB-996F-3B34F766CDC6}"/>
    <cellStyle name="SAPBEXexcCritical6 3 3 4 6 2" xfId="31204" xr:uid="{B6E061A2-59AD-4201-8E05-A3492F1F5673}"/>
    <cellStyle name="SAPBEXexcCritical6 3 3 4 7" xfId="31205" xr:uid="{F23F893A-EBA7-44E2-834E-6BF4A6269F1E}"/>
    <cellStyle name="SAPBEXexcCritical6 3 3 4 7 2" xfId="31206" xr:uid="{BAC223A3-75CD-499A-A992-BF270C2CC36E}"/>
    <cellStyle name="SAPBEXexcCritical6 3 3 4 8" xfId="31207" xr:uid="{C9F839E6-0B88-413B-B095-4ADAFB35E675}"/>
    <cellStyle name="SAPBEXexcCritical6 3 3 4 8 2" xfId="31208" xr:uid="{9A199AF7-2797-46CB-8DBF-490DF00CDC85}"/>
    <cellStyle name="SAPBEXexcCritical6 3 3 4 9" xfId="31209" xr:uid="{83CE2734-71A8-4524-BED1-A11F582BCEE4}"/>
    <cellStyle name="SAPBEXexcCritical6 3 3 4 9 2" xfId="31210" xr:uid="{84FAFC6C-469C-41EC-BB93-382FFAE6EFB4}"/>
    <cellStyle name="SAPBEXexcCritical6 3 3 5" xfId="31211" xr:uid="{B4F1794F-CBB9-437C-88DB-71FD94396AD8}"/>
    <cellStyle name="SAPBEXexcCritical6 3 3 5 2" xfId="31212" xr:uid="{173AD8CA-DC65-43FD-BD35-1A928D61A9CE}"/>
    <cellStyle name="SAPBEXexcCritical6 3 3 6" xfId="31213" xr:uid="{9BB5283B-35AC-4687-A146-43F8353EEA86}"/>
    <cellStyle name="SAPBEXexcCritical6 3 3 6 2" xfId="31214" xr:uid="{3D15B771-B537-4C4C-898B-F58441372E52}"/>
    <cellStyle name="SAPBEXexcCritical6 3 3 7" xfId="31215" xr:uid="{19D5CB0A-6D91-4111-B2FA-98A5756214F6}"/>
    <cellStyle name="SAPBEXexcCritical6 3 3 8" xfId="31216" xr:uid="{F999A123-82FE-4CA0-B17F-E18E812E1A19}"/>
    <cellStyle name="SAPBEXexcCritical6 3 4" xfId="31217" xr:uid="{35337B1C-02D3-4753-84DF-7BC4CB869FB6}"/>
    <cellStyle name="SAPBEXexcCritical6 3 4 10" xfId="31218" xr:uid="{C233F766-32B7-4884-86DA-CA3E3D5AAC7D}"/>
    <cellStyle name="SAPBEXexcCritical6 3 4 2" xfId="31219" xr:uid="{C82539E7-FBAA-4978-980C-21D5A7259887}"/>
    <cellStyle name="SAPBEXexcCritical6 3 4 2 10" xfId="31220" xr:uid="{515EDB2D-043B-4171-AA6B-F64E7FF9BC44}"/>
    <cellStyle name="SAPBEXexcCritical6 3 4 2 2" xfId="31221" xr:uid="{E055DB62-74C8-423D-BD31-8A4C30FFC2D4}"/>
    <cellStyle name="SAPBEXexcCritical6 3 4 2 2 2" xfId="31222" xr:uid="{48ABC131-2C6C-4B1D-9967-E54B59DFE7F6}"/>
    <cellStyle name="SAPBEXexcCritical6 3 4 2 2 2 2" xfId="31223" xr:uid="{D4C6E340-F5F2-4D51-A503-D58678AADFF7}"/>
    <cellStyle name="SAPBEXexcCritical6 3 4 2 2 3" xfId="31224" xr:uid="{1F883BAC-3110-4DDE-9740-07BC12AA4898}"/>
    <cellStyle name="SAPBEXexcCritical6 3 4 2 2 3 2" xfId="31225" xr:uid="{15C58D8C-C3A0-42F9-A28C-F6F0452C5CB5}"/>
    <cellStyle name="SAPBEXexcCritical6 3 4 2 2 4" xfId="31226" xr:uid="{43E72129-58A4-4921-9C72-F528935BA18E}"/>
    <cellStyle name="SAPBEXexcCritical6 3 4 2 2 4 2" xfId="31227" xr:uid="{BCAB0595-2ACE-4D63-B1A0-48B5E63360A4}"/>
    <cellStyle name="SAPBEXexcCritical6 3 4 2 2 5" xfId="31228" xr:uid="{41074C07-4F54-4EEB-B311-6A38DC2BFE0A}"/>
    <cellStyle name="SAPBEXexcCritical6 3 4 2 2 5 2" xfId="31229" xr:uid="{25876382-4D99-493C-BE65-B4B56D98134D}"/>
    <cellStyle name="SAPBEXexcCritical6 3 4 2 2 6" xfId="31230" xr:uid="{93F14167-7014-4261-9B1D-51B3845A65DF}"/>
    <cellStyle name="SAPBEXexcCritical6 3 4 2 2 6 2" xfId="31231" xr:uid="{21DA826F-2DFD-4561-8225-5E6FF4524D6D}"/>
    <cellStyle name="SAPBEXexcCritical6 3 4 2 2 7" xfId="31232" xr:uid="{8894EE85-0491-4E74-B8FC-E5B35BA7B922}"/>
    <cellStyle name="SAPBEXexcCritical6 3 4 2 2 7 2" xfId="31233" xr:uid="{0C634672-553F-4987-8A65-50E5B1CB4984}"/>
    <cellStyle name="SAPBEXexcCritical6 3 4 2 2 8" xfId="31234" xr:uid="{A8591122-5CAF-439E-8934-61DF8266CBE9}"/>
    <cellStyle name="SAPBEXexcCritical6 3 4 2 3" xfId="31235" xr:uid="{A74A5FC1-FF09-4EAE-B8D8-71A6B891CAE0}"/>
    <cellStyle name="SAPBEXexcCritical6 3 4 2 3 2" xfId="31236" xr:uid="{7E6C5BFE-CE64-4654-B7D0-8B5F1A054790}"/>
    <cellStyle name="SAPBEXexcCritical6 3 4 2 4" xfId="31237" xr:uid="{93C3979A-E2D6-462D-BC04-873A6EB7648E}"/>
    <cellStyle name="SAPBEXexcCritical6 3 4 2 4 2" xfId="31238" xr:uid="{6E0AC270-1457-4ADC-85B9-2007A36A3AFB}"/>
    <cellStyle name="SAPBEXexcCritical6 3 4 2 5" xfId="31239" xr:uid="{2D9B6572-71FC-4070-8270-E02B141655D8}"/>
    <cellStyle name="SAPBEXexcCritical6 3 4 2 5 2" xfId="31240" xr:uid="{22513064-CA60-460B-A2CF-132906DD14AE}"/>
    <cellStyle name="SAPBEXexcCritical6 3 4 2 6" xfId="31241" xr:uid="{70FFD22C-10F5-4FBB-B7C1-45167066F1E5}"/>
    <cellStyle name="SAPBEXexcCritical6 3 4 2 6 2" xfId="31242" xr:uid="{76D81C9D-DBD9-42BB-A932-54AB0CDA1561}"/>
    <cellStyle name="SAPBEXexcCritical6 3 4 2 7" xfId="31243" xr:uid="{8BD26272-86B5-47DA-9BD1-4888346E607C}"/>
    <cellStyle name="SAPBEXexcCritical6 3 4 2 7 2" xfId="31244" xr:uid="{156EA97C-B4A9-443C-9732-1238457F9C06}"/>
    <cellStyle name="SAPBEXexcCritical6 3 4 2 8" xfId="31245" xr:uid="{1EFA550B-F104-4056-9FBE-DDF90364D4CE}"/>
    <cellStyle name="SAPBEXexcCritical6 3 4 2 8 2" xfId="31246" xr:uid="{32CEB8E5-51E2-49A9-AD99-DC921AAF3C70}"/>
    <cellStyle name="SAPBEXexcCritical6 3 4 2 9" xfId="31247" xr:uid="{04A3B613-19CD-4657-AD4E-FF906DD21F3B}"/>
    <cellStyle name="SAPBEXexcCritical6 3 4 3" xfId="31248" xr:uid="{EC791AF0-5B5C-4EC7-9B01-8C8F306CC643}"/>
    <cellStyle name="SAPBEXexcCritical6 3 4 3 2" xfId="31249" xr:uid="{E5BE35D8-3256-4F37-821C-F6F26C7327FD}"/>
    <cellStyle name="SAPBEXexcCritical6 3 4 3 2 2" xfId="31250" xr:uid="{EA8933FA-910E-417A-A68A-686380DEBE24}"/>
    <cellStyle name="SAPBEXexcCritical6 3 4 3 3" xfId="31251" xr:uid="{1C6950A8-DF5F-40AE-95FA-497E55F35D7B}"/>
    <cellStyle name="SAPBEXexcCritical6 3 4 3 3 2" xfId="31252" xr:uid="{F411E73C-DE1F-4737-8A4E-6F1A93E2B471}"/>
    <cellStyle name="SAPBEXexcCritical6 3 4 3 4" xfId="31253" xr:uid="{D453CE64-AC46-48C7-A1E2-B00C56E2FF59}"/>
    <cellStyle name="SAPBEXexcCritical6 3 4 3 4 2" xfId="31254" xr:uid="{213F81C9-759C-4BAE-A720-C405E49D6A70}"/>
    <cellStyle name="SAPBEXexcCritical6 3 4 3 5" xfId="31255" xr:uid="{B4222331-8E5F-4002-B486-CE8D7093C34D}"/>
    <cellStyle name="SAPBEXexcCritical6 3 4 3 5 2" xfId="31256" xr:uid="{09B6644A-172D-4937-A030-C505BB5239E4}"/>
    <cellStyle name="SAPBEXexcCritical6 3 4 3 6" xfId="31257" xr:uid="{58522F78-F0E8-4375-8E46-3443ACD061FA}"/>
    <cellStyle name="SAPBEXexcCritical6 3 4 3 6 2" xfId="31258" xr:uid="{7CE76C40-75FB-49F9-959F-1552D4AA26C8}"/>
    <cellStyle name="SAPBEXexcCritical6 3 4 3 7" xfId="31259" xr:uid="{5EA34ED2-CD8F-462C-9619-8A3A198AA8F1}"/>
    <cellStyle name="SAPBEXexcCritical6 3 4 3 7 2" xfId="31260" xr:uid="{86CF8D56-325B-48F2-B8F7-5DB6BDC6DBB7}"/>
    <cellStyle name="SAPBEXexcCritical6 3 4 3 8" xfId="31261" xr:uid="{0E9A36B5-303B-4E02-8CA3-803CCC9B4302}"/>
    <cellStyle name="SAPBEXexcCritical6 3 4 3 9" xfId="31262" xr:uid="{520A60D8-5B17-448D-B355-9FE0D98C0BA4}"/>
    <cellStyle name="SAPBEXexcCritical6 3 4 4" xfId="31263" xr:uid="{A89D58CC-0E16-40EF-B4D4-0FDF52D9E90B}"/>
    <cellStyle name="SAPBEXexcCritical6 3 4 4 2" xfId="31264" xr:uid="{FE34C615-7E80-43DE-9F10-0D0319861097}"/>
    <cellStyle name="SAPBEXexcCritical6 3 4 5" xfId="31265" xr:uid="{8CC6AA32-4A4C-4B44-A371-C1B29C74ABDF}"/>
    <cellStyle name="SAPBEXexcCritical6 3 4 5 2" xfId="31266" xr:uid="{BE46D797-9D68-4A65-A97D-5362D63C9DE1}"/>
    <cellStyle name="SAPBEXexcCritical6 3 4 6" xfId="31267" xr:uid="{7DF81F9B-192E-4EF2-A144-18337A023173}"/>
    <cellStyle name="SAPBEXexcCritical6 3 4 6 2" xfId="31268" xr:uid="{61DCDE8C-3E08-4CB2-9D60-5406D6EF4E05}"/>
    <cellStyle name="SAPBEXexcCritical6 3 4 7" xfId="31269" xr:uid="{1E5C396E-5DCF-4071-AB03-72FBF4DD6DEA}"/>
    <cellStyle name="SAPBEXexcCritical6 3 4 7 2" xfId="31270" xr:uid="{808A1ECA-0111-43A6-A51D-2C7C0C3257D0}"/>
    <cellStyle name="SAPBEXexcCritical6 3 4 8" xfId="31271" xr:uid="{DC0CCFE8-6FF5-445F-9EEF-15C1191D0B27}"/>
    <cellStyle name="SAPBEXexcCritical6 3 4 8 2" xfId="31272" xr:uid="{7E3A87EF-B250-436A-BD06-DE2D3C92D615}"/>
    <cellStyle name="SAPBEXexcCritical6 3 4 9" xfId="31273" xr:uid="{F1EBAC90-D8F6-43A0-B235-21EE4ABB58C9}"/>
    <cellStyle name="SAPBEXexcCritical6 3 5" xfId="31274" xr:uid="{19BC5FE7-FB13-4F45-9562-042F881D40EB}"/>
    <cellStyle name="SAPBEXexcCritical6 3 6" xfId="31275" xr:uid="{B4B3474C-653A-43B4-9A32-DE4993B4B24B}"/>
    <cellStyle name="SAPBEXexcCritical6 4" xfId="31276" xr:uid="{7C6A40E5-612B-4C08-A93D-4AA3F0329221}"/>
    <cellStyle name="SAPBEXexcCritical6 4 2" xfId="31277" xr:uid="{17096400-E2F5-44C6-B79A-FCD8F2E56B4B}"/>
    <cellStyle name="SAPBEXexcCritical6 4 2 10" xfId="31278" xr:uid="{5E989B1C-D0C5-471E-834D-13473A7F45D7}"/>
    <cellStyle name="SAPBEXexcCritical6 4 2 2" xfId="31279" xr:uid="{2D891591-1782-4788-B08E-E00BF43FF71D}"/>
    <cellStyle name="SAPBEXexcCritical6 4 2 2 10" xfId="31280" xr:uid="{484BAE20-C988-4713-943F-B0671C98B084}"/>
    <cellStyle name="SAPBEXexcCritical6 4 2 2 2" xfId="31281" xr:uid="{7994F2CA-D1F9-4707-B73A-51824489C6B4}"/>
    <cellStyle name="SAPBEXexcCritical6 4 2 2 2 2" xfId="31282" xr:uid="{6644DBE8-D84F-42C8-B5F9-4D89E2B0AC28}"/>
    <cellStyle name="SAPBEXexcCritical6 4 2 2 2 2 2" xfId="31283" xr:uid="{B4577E46-02B9-4A0E-BC8C-E9EB1CFF9F04}"/>
    <cellStyle name="SAPBEXexcCritical6 4 2 2 2 3" xfId="31284" xr:uid="{3B37C9EE-708E-40C7-AE02-C43858DB78AD}"/>
    <cellStyle name="SAPBEXexcCritical6 4 2 2 2 3 2" xfId="31285" xr:uid="{00C1381D-A609-4B7F-8A34-81B790EF90BC}"/>
    <cellStyle name="SAPBEXexcCritical6 4 2 2 2 4" xfId="31286" xr:uid="{ABE519B5-9A3F-41BF-8417-72258CF594ED}"/>
    <cellStyle name="SAPBEXexcCritical6 4 2 2 2 4 2" xfId="31287" xr:uid="{E1DDC78C-8DE3-48D4-8D5C-BC9D9B44B593}"/>
    <cellStyle name="SAPBEXexcCritical6 4 2 2 2 5" xfId="31288" xr:uid="{E60F26C1-1553-409F-8C58-920A7E472985}"/>
    <cellStyle name="SAPBEXexcCritical6 4 2 2 2 5 2" xfId="31289" xr:uid="{70132120-C8FC-4F2F-A8A7-3FEDC0E8030F}"/>
    <cellStyle name="SAPBEXexcCritical6 4 2 2 2 6" xfId="31290" xr:uid="{E6E4C506-2DA6-46AE-9FCB-EAE03D3AB6B8}"/>
    <cellStyle name="SAPBEXexcCritical6 4 2 2 2 6 2" xfId="31291" xr:uid="{34ED800F-9A5A-4E86-8CC6-A1F0BF647D4D}"/>
    <cellStyle name="SAPBEXexcCritical6 4 2 2 2 7" xfId="31292" xr:uid="{F5EE436D-6C6F-4BF2-9008-7CAAA94E4B86}"/>
    <cellStyle name="SAPBEXexcCritical6 4 2 2 2 7 2" xfId="31293" xr:uid="{D1EBC4EA-F9F9-4E80-8460-62EFDB0EC27F}"/>
    <cellStyle name="SAPBEXexcCritical6 4 2 2 2 8" xfId="31294" xr:uid="{2A6A95B5-6B12-4F41-B86E-2FB4C19A5598}"/>
    <cellStyle name="SAPBEXexcCritical6 4 2 2 3" xfId="31295" xr:uid="{F2156A0F-FE4A-4E80-9524-758EAC35829D}"/>
    <cellStyle name="SAPBEXexcCritical6 4 2 2 3 2" xfId="31296" xr:uid="{D364B07E-B1FF-459B-8552-CCB325F93939}"/>
    <cellStyle name="SAPBEXexcCritical6 4 2 2 4" xfId="31297" xr:uid="{D37C549D-B92E-4F1B-B052-CB5AF4142B6C}"/>
    <cellStyle name="SAPBEXexcCritical6 4 2 2 4 2" xfId="31298" xr:uid="{4B2A9BAD-EB3B-4DFB-A5F1-80921B1D43EE}"/>
    <cellStyle name="SAPBEXexcCritical6 4 2 2 5" xfId="31299" xr:uid="{7B07CB17-954B-4F6C-A18B-F061F9049C70}"/>
    <cellStyle name="SAPBEXexcCritical6 4 2 2 5 2" xfId="31300" xr:uid="{DFD90AD6-7450-473D-9EC5-D3A33C051B80}"/>
    <cellStyle name="SAPBEXexcCritical6 4 2 2 6" xfId="31301" xr:uid="{2385C248-AA94-4180-8229-99718A1BDA03}"/>
    <cellStyle name="SAPBEXexcCritical6 4 2 2 6 2" xfId="31302" xr:uid="{E512ADE2-CC9A-4B24-860D-18C4474582F7}"/>
    <cellStyle name="SAPBEXexcCritical6 4 2 2 7" xfId="31303" xr:uid="{7D0EBD90-A12F-4D1E-A0C4-093552D05F35}"/>
    <cellStyle name="SAPBEXexcCritical6 4 2 2 7 2" xfId="31304" xr:uid="{6F713EC4-9FA9-493F-A6C9-B0B08C9D6B71}"/>
    <cellStyle name="SAPBEXexcCritical6 4 2 2 8" xfId="31305" xr:uid="{15D8C81B-8E96-4634-96D0-F7E8BE1CD96E}"/>
    <cellStyle name="SAPBEXexcCritical6 4 2 2 8 2" xfId="31306" xr:uid="{FDE1C9FA-831E-4DDC-86F4-038C0EFB04A3}"/>
    <cellStyle name="SAPBEXexcCritical6 4 2 2 9" xfId="31307" xr:uid="{7BA9F48B-5294-4DCC-8313-B6E2BBA3EC52}"/>
    <cellStyle name="SAPBEXexcCritical6 4 2 3" xfId="31308" xr:uid="{34D34645-1EA7-4D87-A8E2-A5981ED84789}"/>
    <cellStyle name="SAPBEXexcCritical6 4 2 3 2" xfId="31309" xr:uid="{A44399C0-693F-4FCC-BC64-640DBA43B8A8}"/>
    <cellStyle name="SAPBEXexcCritical6 4 2 3 2 2" xfId="31310" xr:uid="{BDCADBBB-B70A-455A-9628-59BE7CD66501}"/>
    <cellStyle name="SAPBEXexcCritical6 4 2 3 3" xfId="31311" xr:uid="{74DB34CD-2012-42CF-BEC7-9368B74F4696}"/>
    <cellStyle name="SAPBEXexcCritical6 4 2 3 3 2" xfId="31312" xr:uid="{9A0299C7-2349-4C49-B57B-AE4F6FB8ECEA}"/>
    <cellStyle name="SAPBEXexcCritical6 4 2 3 4" xfId="31313" xr:uid="{C7BED075-3AF6-42BA-867C-A80EA439CD22}"/>
    <cellStyle name="SAPBEXexcCritical6 4 2 3 4 2" xfId="31314" xr:uid="{7484C46C-A158-4241-8E8A-6BBDF11E886C}"/>
    <cellStyle name="SAPBEXexcCritical6 4 2 3 5" xfId="31315" xr:uid="{F358DA7A-6C91-41B3-8253-F768C55F2F7C}"/>
    <cellStyle name="SAPBEXexcCritical6 4 2 3 5 2" xfId="31316" xr:uid="{CF17B5D4-F64B-41D6-AEFA-43F078438B13}"/>
    <cellStyle name="SAPBEXexcCritical6 4 2 3 6" xfId="31317" xr:uid="{921A4FFA-6F56-4253-91AB-F55D0640708F}"/>
    <cellStyle name="SAPBEXexcCritical6 4 2 3 6 2" xfId="31318" xr:uid="{672698C9-C44D-4C31-84DC-E1D7964D9B91}"/>
    <cellStyle name="SAPBEXexcCritical6 4 2 3 7" xfId="31319" xr:uid="{B8049527-1917-4A30-A4E8-53A3E18528DF}"/>
    <cellStyle name="SAPBEXexcCritical6 4 2 3 7 2" xfId="31320" xr:uid="{5C45A772-9B35-43E3-BEDC-79F96D589B9C}"/>
    <cellStyle name="SAPBEXexcCritical6 4 2 3 8" xfId="31321" xr:uid="{D846F8C1-F97C-43EC-8352-F5AAC29AA881}"/>
    <cellStyle name="SAPBEXexcCritical6 4 2 3 9" xfId="31322" xr:uid="{13E321E7-65AD-4649-8C89-9AEF48A7029C}"/>
    <cellStyle name="SAPBEXexcCritical6 4 2 4" xfId="31323" xr:uid="{0B7428E0-D4F4-46A4-B57F-B9E8235579FA}"/>
    <cellStyle name="SAPBEXexcCritical6 4 2 4 2" xfId="31324" xr:uid="{F92F67A7-067A-4DE8-9571-3A7F5DC02CF2}"/>
    <cellStyle name="SAPBEXexcCritical6 4 2 5" xfId="31325" xr:uid="{E18268D5-C6BC-438A-83D6-CF1183B6D703}"/>
    <cellStyle name="SAPBEXexcCritical6 4 2 5 2" xfId="31326" xr:uid="{FE02B42C-351C-4DE2-B2FF-73D74DF60AA2}"/>
    <cellStyle name="SAPBEXexcCritical6 4 2 6" xfId="31327" xr:uid="{D6707043-9978-4636-B657-2590898F63CD}"/>
    <cellStyle name="SAPBEXexcCritical6 4 2 6 2" xfId="31328" xr:uid="{E5C8C87C-5689-444F-9227-54F288AEE460}"/>
    <cellStyle name="SAPBEXexcCritical6 4 2 7" xfId="31329" xr:uid="{AE7A6E24-C944-4FCC-8991-81C31E4C621E}"/>
    <cellStyle name="SAPBEXexcCritical6 4 2 7 2" xfId="31330" xr:uid="{705B3418-3A69-48C7-B906-13AB9F06E293}"/>
    <cellStyle name="SAPBEXexcCritical6 4 2 8" xfId="31331" xr:uid="{3D3EF008-0C26-482B-8625-D4035C7801FD}"/>
    <cellStyle name="SAPBEXexcCritical6 4 2 8 2" xfId="31332" xr:uid="{E2B0F399-F3D2-4FCD-B5E7-4A023E6F7874}"/>
    <cellStyle name="SAPBEXexcCritical6 4 2 9" xfId="31333" xr:uid="{6A8E77B4-1CFA-42C7-8D2D-40D7627FE8D9}"/>
    <cellStyle name="SAPBEXexcCritical6 4 3" xfId="31334" xr:uid="{ED571091-D7EE-4421-B69D-73BD3E090446}"/>
    <cellStyle name="SAPBEXexcCritical6 4 3 2" xfId="31335" xr:uid="{DB3CC892-A211-48D3-AAAD-3D9E639D7174}"/>
    <cellStyle name="SAPBEXexcCritical6 4 3 2 10" xfId="31336" xr:uid="{3884CAAD-3CEF-4D01-853E-1BC1AD750EDE}"/>
    <cellStyle name="SAPBEXexcCritical6 4 3 2 2" xfId="31337" xr:uid="{50E8F3B2-CE65-469D-A2DA-F75E6F330648}"/>
    <cellStyle name="SAPBEXexcCritical6 4 3 2 2 2" xfId="31338" xr:uid="{2013AEF4-3312-4496-9981-2F022F40B5A9}"/>
    <cellStyle name="SAPBEXexcCritical6 4 3 2 2 2 2" xfId="31339" xr:uid="{CDD40625-2255-4331-923D-409AF7F60555}"/>
    <cellStyle name="SAPBEXexcCritical6 4 3 2 2 3" xfId="31340" xr:uid="{39226EDB-7444-4B7B-80FA-39791A040A24}"/>
    <cellStyle name="SAPBEXexcCritical6 4 3 2 2 3 2" xfId="31341" xr:uid="{8E664EE6-D097-43F7-B47F-91B54210CE7A}"/>
    <cellStyle name="SAPBEXexcCritical6 4 3 2 2 4" xfId="31342" xr:uid="{A475E1F8-47E9-4638-A4B0-2F092AA5365A}"/>
    <cellStyle name="SAPBEXexcCritical6 4 3 2 2 4 2" xfId="31343" xr:uid="{29352B0D-D631-4131-9903-02678C59A3B8}"/>
    <cellStyle name="SAPBEXexcCritical6 4 3 2 2 5" xfId="31344" xr:uid="{E6D0FD29-4AD2-4C69-B4D0-9A03000E1B55}"/>
    <cellStyle name="SAPBEXexcCritical6 4 3 2 2 5 2" xfId="31345" xr:uid="{628150E7-FDC5-4660-A194-AF48EF5E349B}"/>
    <cellStyle name="SAPBEXexcCritical6 4 3 2 2 6" xfId="31346" xr:uid="{913D32B5-12F7-45AA-8954-832FB852322A}"/>
    <cellStyle name="SAPBEXexcCritical6 4 3 2 2 6 2" xfId="31347" xr:uid="{D31F3C03-08CF-4310-8B04-0DE31EFB8E17}"/>
    <cellStyle name="SAPBEXexcCritical6 4 3 2 2 7" xfId="31348" xr:uid="{3D6E6966-2D0A-4D4C-A4C0-91B79188C185}"/>
    <cellStyle name="SAPBEXexcCritical6 4 3 2 3" xfId="31349" xr:uid="{CDC0D0F6-F2FE-4668-925E-33C57CEA4356}"/>
    <cellStyle name="SAPBEXexcCritical6 4 3 2 3 2" xfId="31350" xr:uid="{72500DAB-5704-4899-875D-16B72BD15FC3}"/>
    <cellStyle name="SAPBEXexcCritical6 4 3 2 3 2 2" xfId="31351" xr:uid="{12A22AD9-0BC2-4317-969A-98345D0A3110}"/>
    <cellStyle name="SAPBEXexcCritical6 4 3 2 3 3" xfId="31352" xr:uid="{3229AFEB-9FDF-46CA-8FDC-5709087A4CD9}"/>
    <cellStyle name="SAPBEXexcCritical6 4 3 2 3 3 2" xfId="31353" xr:uid="{D37EDDF3-F4AD-45F1-A953-DD87548FDD1B}"/>
    <cellStyle name="SAPBEXexcCritical6 4 3 2 3 4" xfId="31354" xr:uid="{A1DE075D-F2EF-44C2-B3F4-1DBC9671DB7A}"/>
    <cellStyle name="SAPBEXexcCritical6 4 3 2 3 4 2" xfId="31355" xr:uid="{3939E9B0-9EE6-4E61-A328-84AC0430D171}"/>
    <cellStyle name="SAPBEXexcCritical6 4 3 2 3 5" xfId="31356" xr:uid="{24055D9F-A4E3-468B-B369-7B95764C5C5A}"/>
    <cellStyle name="SAPBEXexcCritical6 4 3 2 3 5 2" xfId="31357" xr:uid="{A1E135A1-C728-4D64-BC2E-87428AD87B49}"/>
    <cellStyle name="SAPBEXexcCritical6 4 3 2 3 6" xfId="31358" xr:uid="{115A91EA-108F-4BFE-BF9C-9307D8B8F716}"/>
    <cellStyle name="SAPBEXexcCritical6 4 3 2 3 6 2" xfId="31359" xr:uid="{95C77547-CF26-4377-9FF4-6AA6F5759AAA}"/>
    <cellStyle name="SAPBEXexcCritical6 4 3 2 3 7" xfId="31360" xr:uid="{26D84118-E613-4B99-9755-C77246176AC2}"/>
    <cellStyle name="SAPBEXexcCritical6 4 3 2 4" xfId="31361" xr:uid="{E6355EFD-48D7-4B69-8950-4339EF238DD9}"/>
    <cellStyle name="SAPBEXexcCritical6 4 3 2 4 2" xfId="31362" xr:uid="{31E71FF7-F7ED-4D8C-BA4F-A7D668BB57A5}"/>
    <cellStyle name="SAPBEXexcCritical6 4 3 2 5" xfId="31363" xr:uid="{A5528A01-8990-46CA-A578-254A46840A92}"/>
    <cellStyle name="SAPBEXexcCritical6 4 3 2 5 2" xfId="31364" xr:uid="{261B63F3-2C0E-4B90-8579-502AB2D4171D}"/>
    <cellStyle name="SAPBEXexcCritical6 4 3 2 6" xfId="31365" xr:uid="{326DA346-D559-47CB-A676-F9649D18C206}"/>
    <cellStyle name="SAPBEXexcCritical6 4 3 2 6 2" xfId="31366" xr:uid="{9D81350C-AE0D-404C-B7C3-870464CB6B5E}"/>
    <cellStyle name="SAPBEXexcCritical6 4 3 2 7" xfId="31367" xr:uid="{A5EC9F9A-C12F-495F-939C-E4515C4AECFB}"/>
    <cellStyle name="SAPBEXexcCritical6 4 3 2 7 2" xfId="31368" xr:uid="{6B8C8BC2-FD61-416C-89AE-0B974E789449}"/>
    <cellStyle name="SAPBEXexcCritical6 4 3 2 8" xfId="31369" xr:uid="{5CA62D9D-57BA-440D-BADD-7542A5BEB272}"/>
    <cellStyle name="SAPBEXexcCritical6 4 3 2 8 2" xfId="31370" xr:uid="{469909E6-8FAD-4EDF-985E-405E67CCDB85}"/>
    <cellStyle name="SAPBEXexcCritical6 4 3 2 9" xfId="31371" xr:uid="{693BF060-B31B-4641-BF77-DA64936ED1B3}"/>
    <cellStyle name="SAPBEXexcCritical6 4 3 2 9 2" xfId="31372" xr:uid="{E873068B-8CA2-420A-B2C2-56CF18740325}"/>
    <cellStyle name="SAPBEXexcCritical6 4 3 3" xfId="31373" xr:uid="{BA9FF08C-6A10-4410-9B6B-A30E6A1C3D92}"/>
    <cellStyle name="SAPBEXexcCritical6 4 3 3 2" xfId="31374" xr:uid="{A7B82BE2-1422-4EEC-9728-1E43F164524D}"/>
    <cellStyle name="SAPBEXexcCritical6 4 3 4" xfId="31375" xr:uid="{AE7FEC92-E68F-44CA-89E4-391FE24385BA}"/>
    <cellStyle name="SAPBEXexcCritical6 4 3 4 2" xfId="31376" xr:uid="{696CE7C8-753C-47DA-93EE-0A0E8E03654C}"/>
    <cellStyle name="SAPBEXexcCritical6 4 3 5" xfId="31377" xr:uid="{33138349-DA5E-4E56-B3A0-2D03ECE8DB37}"/>
    <cellStyle name="SAPBEXexcCritical6 4 4" xfId="31378" xr:uid="{464E72C4-6293-4387-92D6-DF6CC9F40609}"/>
    <cellStyle name="SAPBEXexcCritical6 4 4 10" xfId="31379" xr:uid="{CCEE6404-FCFF-423C-99AA-08B5DAE1CC9C}"/>
    <cellStyle name="SAPBEXexcCritical6 4 4 2" xfId="31380" xr:uid="{C566C6E1-F7E5-4F05-B4BF-5538FEBACEE2}"/>
    <cellStyle name="SAPBEXexcCritical6 4 4 2 2" xfId="31381" xr:uid="{D4AFF6CA-B88F-4E82-BC95-623846DAAB22}"/>
    <cellStyle name="SAPBEXexcCritical6 4 4 2 2 2" xfId="31382" xr:uid="{E23846CE-F5F4-466C-9192-A89FCA06948C}"/>
    <cellStyle name="SAPBEXexcCritical6 4 4 2 3" xfId="31383" xr:uid="{71E1B8CC-68ED-4F7B-A9E0-BD5FCC6445F0}"/>
    <cellStyle name="SAPBEXexcCritical6 4 4 2 3 2" xfId="31384" xr:uid="{95DB4267-A2B5-4A44-AF2E-EA3BC9A0A065}"/>
    <cellStyle name="SAPBEXexcCritical6 4 4 2 4" xfId="31385" xr:uid="{F051D9B4-CE20-4359-B045-D1240F817755}"/>
    <cellStyle name="SAPBEXexcCritical6 4 4 2 4 2" xfId="31386" xr:uid="{8F905570-D503-4A2B-A004-091BC9E873E9}"/>
    <cellStyle name="SAPBEXexcCritical6 4 4 2 5" xfId="31387" xr:uid="{E849D15F-F9E1-4055-8DE3-D24ECA999543}"/>
    <cellStyle name="SAPBEXexcCritical6 4 4 2 5 2" xfId="31388" xr:uid="{F39CF533-EA14-4CB2-8044-805608F29952}"/>
    <cellStyle name="SAPBEXexcCritical6 4 4 2 6" xfId="31389" xr:uid="{A8F8AEC2-476F-40DA-B614-97B6D63F7201}"/>
    <cellStyle name="SAPBEXexcCritical6 4 4 2 6 2" xfId="31390" xr:uid="{BBD407DC-340E-46FF-8A69-702682D11D2F}"/>
    <cellStyle name="SAPBEXexcCritical6 4 4 2 7" xfId="31391" xr:uid="{836696CC-CD75-4590-B97E-84CE37F46398}"/>
    <cellStyle name="SAPBEXexcCritical6 4 4 3" xfId="31392" xr:uid="{01F8FEDE-EC8E-4790-AC22-31F97E09C1A3}"/>
    <cellStyle name="SAPBEXexcCritical6 4 4 3 2" xfId="31393" xr:uid="{D04A4DF1-0928-42B3-8C77-E306828DAA37}"/>
    <cellStyle name="SAPBEXexcCritical6 4 4 3 2 2" xfId="31394" xr:uid="{84D028B3-7228-4889-A55C-DB8B4EA9B7CB}"/>
    <cellStyle name="SAPBEXexcCritical6 4 4 3 3" xfId="31395" xr:uid="{8FBD6C59-C1E3-4C1F-B140-7189515E59EF}"/>
    <cellStyle name="SAPBEXexcCritical6 4 4 3 3 2" xfId="31396" xr:uid="{71E76252-E451-41E7-9F12-C6CB378C45A4}"/>
    <cellStyle name="SAPBEXexcCritical6 4 4 3 4" xfId="31397" xr:uid="{9D509323-19A2-44F3-9D1E-CE79C82EE83F}"/>
    <cellStyle name="SAPBEXexcCritical6 4 4 3 4 2" xfId="31398" xr:uid="{4FA99BF1-FDFA-4D3E-8478-027E8D1547AB}"/>
    <cellStyle name="SAPBEXexcCritical6 4 4 3 5" xfId="31399" xr:uid="{9F49CEDF-806E-4A2E-B621-D28B6FCEC809}"/>
    <cellStyle name="SAPBEXexcCritical6 4 4 3 5 2" xfId="31400" xr:uid="{8F9ED392-9C80-4913-909C-D6896551E349}"/>
    <cellStyle name="SAPBEXexcCritical6 4 4 3 6" xfId="31401" xr:uid="{3EB7A467-809A-4289-B4FD-79C1393BBAD2}"/>
    <cellStyle name="SAPBEXexcCritical6 4 4 3 6 2" xfId="31402" xr:uid="{AE33A727-DB7D-4F5D-948F-17B4D4741AF8}"/>
    <cellStyle name="SAPBEXexcCritical6 4 4 3 7" xfId="31403" xr:uid="{80A1450F-F722-468B-9E54-33D9279B30AB}"/>
    <cellStyle name="SAPBEXexcCritical6 4 4 4" xfId="31404" xr:uid="{A5779C96-A8A3-4E45-9025-5BA9B410E1ED}"/>
    <cellStyle name="SAPBEXexcCritical6 4 4 4 2" xfId="31405" xr:uid="{452EA17A-6613-46A0-AC39-3E7BD5D34430}"/>
    <cellStyle name="SAPBEXexcCritical6 4 4 5" xfId="31406" xr:uid="{01A3D6CC-2106-4E22-94E5-649D8DC40EF2}"/>
    <cellStyle name="SAPBEXexcCritical6 4 4 5 2" xfId="31407" xr:uid="{AE0FD238-1685-4874-AD4C-77356FC32926}"/>
    <cellStyle name="SAPBEXexcCritical6 4 4 6" xfId="31408" xr:uid="{96B5D694-7C68-4D01-B20D-2852CCE9F0B6}"/>
    <cellStyle name="SAPBEXexcCritical6 4 4 6 2" xfId="31409" xr:uid="{30C6CBB6-6CDC-4614-9AAC-CCE686103772}"/>
    <cellStyle name="SAPBEXexcCritical6 4 4 7" xfId="31410" xr:uid="{C470F388-AE8F-46F8-A671-690B15D8DE98}"/>
    <cellStyle name="SAPBEXexcCritical6 4 4 7 2" xfId="31411" xr:uid="{BFDC6FC7-8AE6-4448-829F-FE48ACF1AC4E}"/>
    <cellStyle name="SAPBEXexcCritical6 4 4 8" xfId="31412" xr:uid="{4FDF4DE2-F2D7-4887-ABEB-8C17ED87A659}"/>
    <cellStyle name="SAPBEXexcCritical6 4 4 8 2" xfId="31413" xr:uid="{1A449FED-BCA3-4A4D-A6C9-EBD0E58C216F}"/>
    <cellStyle name="SAPBEXexcCritical6 4 4 9" xfId="31414" xr:uid="{1AB8836D-43ED-423C-8C76-058AF6F03986}"/>
    <cellStyle name="SAPBEXexcCritical6 4 4 9 2" xfId="31415" xr:uid="{09C2D79D-FC78-4AD8-931F-EBA9D24BE339}"/>
    <cellStyle name="SAPBEXexcCritical6 4 5" xfId="31416" xr:uid="{B7389ACF-7182-4475-86F1-2A244ABF6C85}"/>
    <cellStyle name="SAPBEXexcCritical6 4 5 2" xfId="31417" xr:uid="{917E68CB-2173-46D5-B978-FD3D03A3BA95}"/>
    <cellStyle name="SAPBEXexcCritical6 4 6" xfId="31418" xr:uid="{280A8F6F-B1FB-487A-B793-2C57807B8A86}"/>
    <cellStyle name="SAPBEXexcCritical6 4 6 2" xfId="31419" xr:uid="{61272BAA-656C-4B44-9722-CC335D0167CD}"/>
    <cellStyle name="SAPBEXexcCritical6 4 7" xfId="31420" xr:uid="{BBB37242-46D4-4956-8250-7FDE7CC5F113}"/>
    <cellStyle name="SAPBEXexcCritical6 4 8" xfId="31421" xr:uid="{9AF1BD51-8460-4F45-BFEA-C9A4CCD773E8}"/>
    <cellStyle name="SAPBEXexcCritical6 5" xfId="31422" xr:uid="{067D1707-FD44-4D34-B847-19651E0C4F26}"/>
    <cellStyle name="SAPBEXexcCritical6 5 2" xfId="31423" xr:uid="{D4C19FEA-21C4-4206-8EDF-EA92E1519237}"/>
    <cellStyle name="SAPBEXexcCritical6 5 2 10" xfId="31424" xr:uid="{37116782-1E2E-40D2-B728-48235B09D29E}"/>
    <cellStyle name="SAPBEXexcCritical6 5 2 2" xfId="31425" xr:uid="{18185699-333C-4A06-B0B4-E854F9F748E8}"/>
    <cellStyle name="SAPBEXexcCritical6 5 2 2 10" xfId="31426" xr:uid="{BC5A0036-A560-4632-8D44-05CCC1F464A4}"/>
    <cellStyle name="SAPBEXexcCritical6 5 2 2 2" xfId="31427" xr:uid="{9F892CF9-DDD9-4A71-85F8-FA735A95433C}"/>
    <cellStyle name="SAPBEXexcCritical6 5 2 2 2 2" xfId="31428" xr:uid="{5AE57F57-180B-4DA4-8215-B2B080EEBC0D}"/>
    <cellStyle name="SAPBEXexcCritical6 5 2 2 2 2 2" xfId="31429" xr:uid="{37CAC51F-03D7-4F90-9D96-B71E2F0E2C13}"/>
    <cellStyle name="SAPBEXexcCritical6 5 2 2 2 3" xfId="31430" xr:uid="{CDEDC098-E371-40BF-8BB0-6BFBF7B914DB}"/>
    <cellStyle name="SAPBEXexcCritical6 5 2 2 2 3 2" xfId="31431" xr:uid="{D46B5AF3-6EC4-45E3-A794-91D0D2BC332A}"/>
    <cellStyle name="SAPBEXexcCritical6 5 2 2 2 4" xfId="31432" xr:uid="{01183173-96E6-4E7F-A2AB-120F13F8F593}"/>
    <cellStyle name="SAPBEXexcCritical6 5 2 2 2 4 2" xfId="31433" xr:uid="{C4564007-0607-42D4-9737-40E0B951D2DF}"/>
    <cellStyle name="SAPBEXexcCritical6 5 2 2 2 5" xfId="31434" xr:uid="{1615C01D-C26E-45F8-8844-E32BE9A22733}"/>
    <cellStyle name="SAPBEXexcCritical6 5 2 2 2 5 2" xfId="31435" xr:uid="{F202C389-5819-435D-991C-5C7B645E9B53}"/>
    <cellStyle name="SAPBEXexcCritical6 5 2 2 2 6" xfId="31436" xr:uid="{6FDE6247-9809-4D96-8D54-D21F7A4632A6}"/>
    <cellStyle name="SAPBEXexcCritical6 5 2 2 2 6 2" xfId="31437" xr:uid="{453DB34C-A0E1-42B2-A3A2-6C6B6DE5BDC7}"/>
    <cellStyle name="SAPBEXexcCritical6 5 2 2 2 7" xfId="31438" xr:uid="{53A031E6-F8AA-4F49-9282-49872734445C}"/>
    <cellStyle name="SAPBEXexcCritical6 5 2 2 2 7 2" xfId="31439" xr:uid="{284ED1ED-C998-4C23-8FC8-5ED9A7CA5EF8}"/>
    <cellStyle name="SAPBEXexcCritical6 5 2 2 2 8" xfId="31440" xr:uid="{D07E938D-EBAE-4E26-9BFB-04D3012A6744}"/>
    <cellStyle name="SAPBEXexcCritical6 5 2 2 3" xfId="31441" xr:uid="{C3C30F9A-3B46-4F86-818D-2579D0B6D993}"/>
    <cellStyle name="SAPBEXexcCritical6 5 2 2 3 2" xfId="31442" xr:uid="{D305CAB7-D73B-47A9-B5AB-A278BD0F94F8}"/>
    <cellStyle name="SAPBEXexcCritical6 5 2 2 4" xfId="31443" xr:uid="{53F259FA-CB0F-4BF7-A46D-666FF1BB60AA}"/>
    <cellStyle name="SAPBEXexcCritical6 5 2 2 4 2" xfId="31444" xr:uid="{35FFC684-2515-4895-81AF-9014CC4FE5F4}"/>
    <cellStyle name="SAPBEXexcCritical6 5 2 2 5" xfId="31445" xr:uid="{B538CDE1-0E1E-4A44-935A-9C48BDAACDB8}"/>
    <cellStyle name="SAPBEXexcCritical6 5 2 2 5 2" xfId="31446" xr:uid="{FD707811-C186-42D7-A3FB-6D4C05F977CD}"/>
    <cellStyle name="SAPBEXexcCritical6 5 2 2 6" xfId="31447" xr:uid="{87EAA509-9B2C-4655-8AC3-137666AAC852}"/>
    <cellStyle name="SAPBEXexcCritical6 5 2 2 6 2" xfId="31448" xr:uid="{4C6EB774-8DC4-489B-A22E-053E8DA60E55}"/>
    <cellStyle name="SAPBEXexcCritical6 5 2 2 7" xfId="31449" xr:uid="{5DBE3CE7-6724-411D-8649-AAC28C167E00}"/>
    <cellStyle name="SAPBEXexcCritical6 5 2 2 7 2" xfId="31450" xr:uid="{C1E45271-15F9-4F52-BA00-40F44102BA96}"/>
    <cellStyle name="SAPBEXexcCritical6 5 2 2 8" xfId="31451" xr:uid="{9EC020AF-4BEF-44CB-A7BE-6E2F2D7BA67B}"/>
    <cellStyle name="SAPBEXexcCritical6 5 2 2 8 2" xfId="31452" xr:uid="{6FD2E440-77B1-43E2-9D67-80774DBFB0BB}"/>
    <cellStyle name="SAPBEXexcCritical6 5 2 2 9" xfId="31453" xr:uid="{264DC3F1-4109-4E74-BEB5-DE698883DA5F}"/>
    <cellStyle name="SAPBEXexcCritical6 5 2 3" xfId="31454" xr:uid="{32436DFC-A050-44AA-BC6F-A34D463953E4}"/>
    <cellStyle name="SAPBEXexcCritical6 5 2 3 2" xfId="31455" xr:uid="{986C1E42-99FD-4D5C-B746-4A851F2F2C12}"/>
    <cellStyle name="SAPBEXexcCritical6 5 2 3 2 2" xfId="31456" xr:uid="{86E02809-BB50-4EFA-9FE3-1153C2B61D0F}"/>
    <cellStyle name="SAPBEXexcCritical6 5 2 3 3" xfId="31457" xr:uid="{1A457173-2EAA-4622-8BCC-F444FC44B856}"/>
    <cellStyle name="SAPBEXexcCritical6 5 2 3 3 2" xfId="31458" xr:uid="{AA1625D4-ABEC-4186-AB1D-56DC0CB8A5E1}"/>
    <cellStyle name="SAPBEXexcCritical6 5 2 3 4" xfId="31459" xr:uid="{44733629-6675-4F6B-AD26-79BCB29EA4BE}"/>
    <cellStyle name="SAPBEXexcCritical6 5 2 3 4 2" xfId="31460" xr:uid="{13BB9958-5EA4-4786-91C4-3C8529CB6363}"/>
    <cellStyle name="SAPBEXexcCritical6 5 2 3 5" xfId="31461" xr:uid="{EBF7E58E-1BBB-4D07-8FB8-6B3E7051CB6E}"/>
    <cellStyle name="SAPBEXexcCritical6 5 2 3 5 2" xfId="31462" xr:uid="{FC1E6059-47D9-4951-9D53-D820AD19094F}"/>
    <cellStyle name="SAPBEXexcCritical6 5 2 3 6" xfId="31463" xr:uid="{E80FA0BE-0F56-4E4C-9AAE-C1BFC0871443}"/>
    <cellStyle name="SAPBEXexcCritical6 5 2 3 6 2" xfId="31464" xr:uid="{ADA378B0-79F6-4705-B490-36620FCE76C9}"/>
    <cellStyle name="SAPBEXexcCritical6 5 2 3 7" xfId="31465" xr:uid="{9A97816C-2856-472F-A4CA-33265CAC0B99}"/>
    <cellStyle name="SAPBEXexcCritical6 5 2 3 7 2" xfId="31466" xr:uid="{62610CBB-1169-44B5-AFC2-2A5C0AA2C40A}"/>
    <cellStyle name="SAPBEXexcCritical6 5 2 3 8" xfId="31467" xr:uid="{446F2502-82A5-4F1B-B4D5-C2D9F7A72DF2}"/>
    <cellStyle name="SAPBEXexcCritical6 5 2 3 9" xfId="31468" xr:uid="{A1A4D17A-6D4C-4132-9F99-E5EE82D9A950}"/>
    <cellStyle name="SAPBEXexcCritical6 5 2 4" xfId="31469" xr:uid="{BB72F724-DD21-4DD1-A222-F1EB01F251BE}"/>
    <cellStyle name="SAPBEXexcCritical6 5 2 4 2" xfId="31470" xr:uid="{66E7B007-DF9A-4B02-B1CA-86346378AF0E}"/>
    <cellStyle name="SAPBEXexcCritical6 5 2 5" xfId="31471" xr:uid="{DCE4E1D1-1B86-467A-AA8E-574A76635675}"/>
    <cellStyle name="SAPBEXexcCritical6 5 2 5 2" xfId="31472" xr:uid="{58DC197B-28FA-4ABE-98D4-0CCA7EC44022}"/>
    <cellStyle name="SAPBEXexcCritical6 5 2 6" xfId="31473" xr:uid="{5B5310D0-B15B-4EF6-BA32-745530D74E00}"/>
    <cellStyle name="SAPBEXexcCritical6 5 2 6 2" xfId="31474" xr:uid="{B576208F-3E63-404B-B530-885E5E2E87BA}"/>
    <cellStyle name="SAPBEXexcCritical6 5 2 7" xfId="31475" xr:uid="{B586BBC5-7EA9-4D9B-A141-99681C3259AB}"/>
    <cellStyle name="SAPBEXexcCritical6 5 2 7 2" xfId="31476" xr:uid="{BD7DEBDD-2585-4E53-98A9-82F8DCA83F1E}"/>
    <cellStyle name="SAPBEXexcCritical6 5 2 8" xfId="31477" xr:uid="{4DA087AC-74F1-4C0A-BD10-B5BCDD842817}"/>
    <cellStyle name="SAPBEXexcCritical6 5 2 8 2" xfId="31478" xr:uid="{C844FDE0-FE54-4E6E-9F6D-7AB46B75A635}"/>
    <cellStyle name="SAPBEXexcCritical6 5 2 9" xfId="31479" xr:uid="{D289D2B4-6FFF-4704-A7D2-F4356D3BE23D}"/>
    <cellStyle name="SAPBEXexcCritical6 5 3" xfId="31480" xr:uid="{7D805358-5871-40BC-BC7C-D898A2C4FCAE}"/>
    <cellStyle name="SAPBEXexcCritical6 5 3 2" xfId="31481" xr:uid="{D7291490-1359-4DAA-9E6B-30454651AB4E}"/>
    <cellStyle name="SAPBEXexcCritical6 5 3 2 10" xfId="31482" xr:uid="{148352C7-BC20-4104-9980-B7DD18411CD1}"/>
    <cellStyle name="SAPBEXexcCritical6 5 3 2 2" xfId="31483" xr:uid="{E53AD725-FCCE-4EAD-B6B7-33316E70BF43}"/>
    <cellStyle name="SAPBEXexcCritical6 5 3 2 2 2" xfId="31484" xr:uid="{EC3A2F5D-0014-4916-8F48-8CAB55879F29}"/>
    <cellStyle name="SAPBEXexcCritical6 5 3 2 2 2 2" xfId="31485" xr:uid="{C7AEAA0B-CB6B-4D44-BC53-E50FF558F8D4}"/>
    <cellStyle name="SAPBEXexcCritical6 5 3 2 2 3" xfId="31486" xr:uid="{A86F766B-5F14-421B-94EF-10E1BF014C36}"/>
    <cellStyle name="SAPBEXexcCritical6 5 3 2 2 3 2" xfId="31487" xr:uid="{A055038D-BF59-4505-9719-E02ECF86EC8F}"/>
    <cellStyle name="SAPBEXexcCritical6 5 3 2 2 4" xfId="31488" xr:uid="{20CED7AB-1CBE-48DD-9B65-C370782540DA}"/>
    <cellStyle name="SAPBEXexcCritical6 5 3 2 2 4 2" xfId="31489" xr:uid="{F7002364-317C-4DF8-91C4-187DDBBB2884}"/>
    <cellStyle name="SAPBEXexcCritical6 5 3 2 2 5" xfId="31490" xr:uid="{B19E8D62-DD4A-4A2B-9B2E-892FBE93140D}"/>
    <cellStyle name="SAPBEXexcCritical6 5 3 2 2 5 2" xfId="31491" xr:uid="{49F15CCE-394E-43A4-BF4C-B61251298ACF}"/>
    <cellStyle name="SAPBEXexcCritical6 5 3 2 2 6" xfId="31492" xr:uid="{C326AED4-C8C5-4250-A83B-AE28FCC05D3B}"/>
    <cellStyle name="SAPBEXexcCritical6 5 3 2 2 6 2" xfId="31493" xr:uid="{5853E862-80A4-4B28-97B3-068442BC8973}"/>
    <cellStyle name="SAPBEXexcCritical6 5 3 2 2 7" xfId="31494" xr:uid="{3048239B-64F3-412D-9B5B-AB1800BEEC6A}"/>
    <cellStyle name="SAPBEXexcCritical6 5 3 2 3" xfId="31495" xr:uid="{7D029A5C-0503-4178-925E-1AEE1A3577CC}"/>
    <cellStyle name="SAPBEXexcCritical6 5 3 2 3 2" xfId="31496" xr:uid="{E3ED8656-8165-42D2-92F0-FF27038714CD}"/>
    <cellStyle name="SAPBEXexcCritical6 5 3 2 3 2 2" xfId="31497" xr:uid="{C7847B9D-AB44-4D32-8476-65FE3293B489}"/>
    <cellStyle name="SAPBEXexcCritical6 5 3 2 3 3" xfId="31498" xr:uid="{38452EDF-A401-4CB0-8534-C8325C7BBFE5}"/>
    <cellStyle name="SAPBEXexcCritical6 5 3 2 3 3 2" xfId="31499" xr:uid="{7187DF06-E5AA-4FC6-8954-0EA63B5DD67C}"/>
    <cellStyle name="SAPBEXexcCritical6 5 3 2 3 4" xfId="31500" xr:uid="{3F40BB68-AE29-4BC7-88B5-697688C4AC42}"/>
    <cellStyle name="SAPBEXexcCritical6 5 3 2 3 4 2" xfId="31501" xr:uid="{96C7DA45-FBD1-44CB-ACB9-923AEF9FB5AB}"/>
    <cellStyle name="SAPBEXexcCritical6 5 3 2 3 5" xfId="31502" xr:uid="{DE898CE3-ABFF-4554-83C2-41455BE90BBF}"/>
    <cellStyle name="SAPBEXexcCritical6 5 3 2 3 5 2" xfId="31503" xr:uid="{087EA499-40E7-4492-9D69-ED5E14744FBC}"/>
    <cellStyle name="SAPBEXexcCritical6 5 3 2 3 6" xfId="31504" xr:uid="{FBDEA391-E5BE-417B-88D8-5913D8263EC4}"/>
    <cellStyle name="SAPBEXexcCritical6 5 3 2 3 6 2" xfId="31505" xr:uid="{7980F839-33FD-47F2-9698-452E0A889696}"/>
    <cellStyle name="SAPBEXexcCritical6 5 3 2 3 7" xfId="31506" xr:uid="{5064472F-10FB-47A8-8CF9-D573E6A20413}"/>
    <cellStyle name="SAPBEXexcCritical6 5 3 2 4" xfId="31507" xr:uid="{0F4A1339-354C-457C-A9D7-83EEE708D046}"/>
    <cellStyle name="SAPBEXexcCritical6 5 3 2 4 2" xfId="31508" xr:uid="{76D12F43-3CA3-425A-B2C2-9E373AFA7EBF}"/>
    <cellStyle name="SAPBEXexcCritical6 5 3 2 5" xfId="31509" xr:uid="{FD9E1002-C158-4749-AF02-662AD089F3DB}"/>
    <cellStyle name="SAPBEXexcCritical6 5 3 2 5 2" xfId="31510" xr:uid="{B92B2954-9E73-44E7-A56B-7827FEEF4532}"/>
    <cellStyle name="SAPBEXexcCritical6 5 3 2 6" xfId="31511" xr:uid="{01F19344-A176-4762-91AD-8CF824F28FD2}"/>
    <cellStyle name="SAPBEXexcCritical6 5 3 2 6 2" xfId="31512" xr:uid="{64432BEE-6689-4C70-8903-0BBBF6788872}"/>
    <cellStyle name="SAPBEXexcCritical6 5 3 2 7" xfId="31513" xr:uid="{5F6E4AB9-A1F0-49DD-9A07-8EF3F079B74B}"/>
    <cellStyle name="SAPBEXexcCritical6 5 3 2 7 2" xfId="31514" xr:uid="{4BBABD54-1ED6-4745-8FA1-73EDA8AF04DB}"/>
    <cellStyle name="SAPBEXexcCritical6 5 3 2 8" xfId="31515" xr:uid="{0603E72E-6031-4954-BD0C-9F9C09818441}"/>
    <cellStyle name="SAPBEXexcCritical6 5 3 2 8 2" xfId="31516" xr:uid="{829B02BD-C5FC-49B2-8C36-4CD18F0D39DB}"/>
    <cellStyle name="SAPBEXexcCritical6 5 3 2 9" xfId="31517" xr:uid="{B77A7F5C-70A4-40DB-B22C-69AF50921F74}"/>
    <cellStyle name="SAPBEXexcCritical6 5 3 2 9 2" xfId="31518" xr:uid="{06234808-B61C-4124-8322-1CB2BADE4005}"/>
    <cellStyle name="SAPBEXexcCritical6 5 3 3" xfId="31519" xr:uid="{9414644D-3B82-4DFC-85B5-0F55A773BBB8}"/>
    <cellStyle name="SAPBEXexcCritical6 5 3 3 2" xfId="31520" xr:uid="{68B5EEF6-F08A-46A8-B004-095C1FE6B415}"/>
    <cellStyle name="SAPBEXexcCritical6 5 3 4" xfId="31521" xr:uid="{00237647-D6DD-4DA2-AD42-A941221B1DD9}"/>
    <cellStyle name="SAPBEXexcCritical6 5 3 4 2" xfId="31522" xr:uid="{0A340610-7B6D-47EC-A5D4-4306B8B64873}"/>
    <cellStyle name="SAPBEXexcCritical6 5 3 5" xfId="31523" xr:uid="{7CD430DE-CC71-4DB8-9C07-B7B4D0E2D111}"/>
    <cellStyle name="SAPBEXexcCritical6 5 4" xfId="31524" xr:uid="{E9703CF6-842C-4E0F-9B20-1EED39409EF3}"/>
    <cellStyle name="SAPBEXexcCritical6 5 4 10" xfId="31525" xr:uid="{B974680E-FA36-419E-86B7-06B2FDC82DC4}"/>
    <cellStyle name="SAPBEXexcCritical6 5 4 2" xfId="31526" xr:uid="{251503FB-E2F7-42EA-8A63-8497688CEE45}"/>
    <cellStyle name="SAPBEXexcCritical6 5 4 2 2" xfId="31527" xr:uid="{728EBC74-B78C-4D13-90F5-712E8710B70D}"/>
    <cellStyle name="SAPBEXexcCritical6 5 4 2 2 2" xfId="31528" xr:uid="{DCD79D35-56CC-484C-BDB1-50C0D1267907}"/>
    <cellStyle name="SAPBEXexcCritical6 5 4 2 3" xfId="31529" xr:uid="{D563965B-760B-46DB-A538-0523D5706712}"/>
    <cellStyle name="SAPBEXexcCritical6 5 4 2 3 2" xfId="31530" xr:uid="{A0DBBBFD-997A-43F5-96AB-550B72D9C6EE}"/>
    <cellStyle name="SAPBEXexcCritical6 5 4 2 4" xfId="31531" xr:uid="{61B81EB2-4C6C-490B-A8E4-37143927AF07}"/>
    <cellStyle name="SAPBEXexcCritical6 5 4 2 4 2" xfId="31532" xr:uid="{98D5BE66-BD55-47FA-AD71-3BC3C37F71D4}"/>
    <cellStyle name="SAPBEXexcCritical6 5 4 2 5" xfId="31533" xr:uid="{D7C4731D-3FF4-418B-BA75-D14E6DAA1D90}"/>
    <cellStyle name="SAPBEXexcCritical6 5 4 2 5 2" xfId="31534" xr:uid="{80823542-B2D0-443A-A3E7-D7EA14606EEB}"/>
    <cellStyle name="SAPBEXexcCritical6 5 4 2 6" xfId="31535" xr:uid="{C8BB52BC-522E-455E-91A8-4481C5A30B0D}"/>
    <cellStyle name="SAPBEXexcCritical6 5 4 2 6 2" xfId="31536" xr:uid="{D82EC46A-6CC4-4889-AB6B-CCF8DBFFAD67}"/>
    <cellStyle name="SAPBEXexcCritical6 5 4 2 7" xfId="31537" xr:uid="{F284F960-933D-4728-82B4-3C2EEC2992E1}"/>
    <cellStyle name="SAPBEXexcCritical6 5 4 3" xfId="31538" xr:uid="{1A0C653C-CD32-4A7C-BFD9-E59B20EA6287}"/>
    <cellStyle name="SAPBEXexcCritical6 5 4 3 2" xfId="31539" xr:uid="{30E45C3E-0CD9-46B0-8F3D-990F4804531A}"/>
    <cellStyle name="SAPBEXexcCritical6 5 4 3 2 2" xfId="31540" xr:uid="{0CEE7AAC-ABF7-4937-97CC-BC231D464A42}"/>
    <cellStyle name="SAPBEXexcCritical6 5 4 3 3" xfId="31541" xr:uid="{F130F6FD-0A96-43AF-A098-2D401725143D}"/>
    <cellStyle name="SAPBEXexcCritical6 5 4 3 3 2" xfId="31542" xr:uid="{C79A24D7-FB15-4BDC-9ACB-BE4FA21CD9E0}"/>
    <cellStyle name="SAPBEXexcCritical6 5 4 3 4" xfId="31543" xr:uid="{060037DF-3994-44FD-96FF-4E76ABBED234}"/>
    <cellStyle name="SAPBEXexcCritical6 5 4 3 4 2" xfId="31544" xr:uid="{D8C5482A-7AE6-4ECC-91B8-24699F609C61}"/>
    <cellStyle name="SAPBEXexcCritical6 5 4 3 5" xfId="31545" xr:uid="{9FAFF816-1204-41B0-8ABF-DDB078A20FDD}"/>
    <cellStyle name="SAPBEXexcCritical6 5 4 3 5 2" xfId="31546" xr:uid="{593A03D6-B1AB-4997-B686-C88AF980E9E1}"/>
    <cellStyle name="SAPBEXexcCritical6 5 4 3 6" xfId="31547" xr:uid="{CE5674B8-6620-48E5-8F93-E4A15DB3B234}"/>
    <cellStyle name="SAPBEXexcCritical6 5 4 3 6 2" xfId="31548" xr:uid="{E8B8B75C-EA3B-4C5C-9853-0DEAD58DF182}"/>
    <cellStyle name="SAPBEXexcCritical6 5 4 3 7" xfId="31549" xr:uid="{6F6825B7-9722-485F-BC06-52B9EAC4CC1A}"/>
    <cellStyle name="SAPBEXexcCritical6 5 4 4" xfId="31550" xr:uid="{184C30AD-63E9-4A4B-AC94-161740D6284B}"/>
    <cellStyle name="SAPBEXexcCritical6 5 4 4 2" xfId="31551" xr:uid="{BCBB3ADB-00C4-4253-81E4-D3594A9A8C7D}"/>
    <cellStyle name="SAPBEXexcCritical6 5 4 5" xfId="31552" xr:uid="{95EA42DE-9F9A-45EE-8E94-974D33166C93}"/>
    <cellStyle name="SAPBEXexcCritical6 5 4 5 2" xfId="31553" xr:uid="{F1312C8A-6416-4CD1-A6E0-77B55375E6ED}"/>
    <cellStyle name="SAPBEXexcCritical6 5 4 6" xfId="31554" xr:uid="{B6005ABD-376D-43C4-9265-5044D99E088B}"/>
    <cellStyle name="SAPBEXexcCritical6 5 4 6 2" xfId="31555" xr:uid="{7725379B-AE33-4517-8346-D72E47397C3F}"/>
    <cellStyle name="SAPBEXexcCritical6 5 4 7" xfId="31556" xr:uid="{9341F8BA-1922-48CF-9620-0A0999590A67}"/>
    <cellStyle name="SAPBEXexcCritical6 5 4 7 2" xfId="31557" xr:uid="{E2273E99-4589-406A-94EC-EB9D93538BCC}"/>
    <cellStyle name="SAPBEXexcCritical6 5 4 8" xfId="31558" xr:uid="{36840C2B-BA7F-4A9A-9FD3-6EA5033D86E0}"/>
    <cellStyle name="SAPBEXexcCritical6 5 4 8 2" xfId="31559" xr:uid="{87B31AE3-2793-42E3-B5A2-B1AF38739DFF}"/>
    <cellStyle name="SAPBEXexcCritical6 5 4 9" xfId="31560" xr:uid="{2655F2DD-1E7B-4084-B5C0-5E81B42ADB8F}"/>
    <cellStyle name="SAPBEXexcCritical6 5 4 9 2" xfId="31561" xr:uid="{E42921A8-CB2D-490B-8F58-D2C3E31B3BCA}"/>
    <cellStyle name="SAPBEXexcCritical6 5 5" xfId="31562" xr:uid="{7467C10E-9A99-49A5-A1D2-93359F2EE379}"/>
    <cellStyle name="SAPBEXexcCritical6 5 5 2" xfId="31563" xr:uid="{929DF900-539F-42DB-A483-10E71444FA02}"/>
    <cellStyle name="SAPBEXexcCritical6 5 6" xfId="31564" xr:uid="{8E9317DE-8C7C-4446-A088-7846AA8EC0F6}"/>
    <cellStyle name="SAPBEXexcCritical6 5 6 2" xfId="31565" xr:uid="{2AA4BDFE-424C-46D5-908A-4E70616A5762}"/>
    <cellStyle name="SAPBEXexcCritical6 5 7" xfId="31566" xr:uid="{6ECF4981-530D-4700-8028-29DC85E51D82}"/>
    <cellStyle name="SAPBEXexcCritical6 5 8" xfId="31567" xr:uid="{45B57E1F-C515-460F-8571-95A14B771497}"/>
    <cellStyle name="SAPBEXexcCritical6 6" xfId="31568" xr:uid="{AD05085A-9EF9-43AC-8609-5BC1CB7E06F4}"/>
    <cellStyle name="SAPBEXexcCritical6 6 10" xfId="31569" xr:uid="{EAE72DD6-9DBD-4825-932B-7BF3E0F9B64B}"/>
    <cellStyle name="SAPBEXexcCritical6 6 2" xfId="31570" xr:uid="{CADBAD07-5A6A-4C6D-9500-62FD03B2F575}"/>
    <cellStyle name="SAPBEXexcCritical6 6 2 10" xfId="31571" xr:uid="{1BF097A9-AD4E-4604-9E2C-3BE3949BACD6}"/>
    <cellStyle name="SAPBEXexcCritical6 6 2 2" xfId="31572" xr:uid="{1EA3E08D-C7E2-434D-8E5D-6AAD430E6784}"/>
    <cellStyle name="SAPBEXexcCritical6 6 2 2 2" xfId="31573" xr:uid="{88B04B30-1555-41AD-8ACF-B48A221BA42C}"/>
    <cellStyle name="SAPBEXexcCritical6 6 2 2 2 2" xfId="31574" xr:uid="{C364737C-54BD-4C03-8121-D287F0775C98}"/>
    <cellStyle name="SAPBEXexcCritical6 6 2 2 3" xfId="31575" xr:uid="{6AC884D8-8375-4E96-B7D0-009BB3143238}"/>
    <cellStyle name="SAPBEXexcCritical6 6 2 2 3 2" xfId="31576" xr:uid="{DEF27AD6-AB9C-41D4-BB32-71AFA1B64097}"/>
    <cellStyle name="SAPBEXexcCritical6 6 2 2 4" xfId="31577" xr:uid="{0D2F4093-520A-4943-BB86-2C9986942B8F}"/>
    <cellStyle name="SAPBEXexcCritical6 6 2 2 4 2" xfId="31578" xr:uid="{745D49AE-4C24-48D5-B3A1-7685F16F6B38}"/>
    <cellStyle name="SAPBEXexcCritical6 6 2 2 5" xfId="31579" xr:uid="{EE831D49-05D3-4148-B1E0-68041CACB5F1}"/>
    <cellStyle name="SAPBEXexcCritical6 6 2 2 5 2" xfId="31580" xr:uid="{96DF9EA1-AFCA-4700-BBF2-97F6220D872E}"/>
    <cellStyle name="SAPBEXexcCritical6 6 2 2 6" xfId="31581" xr:uid="{2618AA5C-1EC3-473F-9F46-1C280C4D3178}"/>
    <cellStyle name="SAPBEXexcCritical6 6 2 2 6 2" xfId="31582" xr:uid="{6FC7B728-0945-40C2-88CD-A0C6820145BB}"/>
    <cellStyle name="SAPBEXexcCritical6 6 2 2 7" xfId="31583" xr:uid="{C12EB550-DAAB-4F5E-B758-71CA95568C6C}"/>
    <cellStyle name="SAPBEXexcCritical6 6 2 2 7 2" xfId="31584" xr:uid="{C1D062B5-461C-411D-A6C8-3B760FE97EB6}"/>
    <cellStyle name="SAPBEXexcCritical6 6 2 2 8" xfId="31585" xr:uid="{21DF23E8-891E-4081-B64A-7AAA13037EBD}"/>
    <cellStyle name="SAPBEXexcCritical6 6 2 3" xfId="31586" xr:uid="{961B99C9-9FAA-4DD8-9FB5-BFEBBA975C71}"/>
    <cellStyle name="SAPBEXexcCritical6 6 2 3 2" xfId="31587" xr:uid="{E3AAADB9-0C7B-48F3-AE30-12CD886390D9}"/>
    <cellStyle name="SAPBEXexcCritical6 6 2 4" xfId="31588" xr:uid="{9AF8471C-A183-423B-A419-3A40258036C4}"/>
    <cellStyle name="SAPBEXexcCritical6 6 2 4 2" xfId="31589" xr:uid="{B79E9256-8E7C-4A43-870C-09084B37BC7D}"/>
    <cellStyle name="SAPBEXexcCritical6 6 2 5" xfId="31590" xr:uid="{F3340151-A4B9-4DF9-9845-7F14952622C0}"/>
    <cellStyle name="SAPBEXexcCritical6 6 2 5 2" xfId="31591" xr:uid="{5CB18F99-0263-4B92-9F2C-39A0F2878ECB}"/>
    <cellStyle name="SAPBEXexcCritical6 6 2 6" xfId="31592" xr:uid="{BDF028DD-E60A-4EC4-8BFE-4B11025A73EA}"/>
    <cellStyle name="SAPBEXexcCritical6 6 2 6 2" xfId="31593" xr:uid="{707924EA-BD89-42C0-9EB6-46614AC8D56B}"/>
    <cellStyle name="SAPBEXexcCritical6 6 2 7" xfId="31594" xr:uid="{515CCECF-C469-4FDB-AFD3-BE29C598A49F}"/>
    <cellStyle name="SAPBEXexcCritical6 6 2 7 2" xfId="31595" xr:uid="{AF415F79-3374-47D2-B838-FBA1ADF22CE0}"/>
    <cellStyle name="SAPBEXexcCritical6 6 2 8" xfId="31596" xr:uid="{69F37E21-5A36-441A-9B19-516AACCEE58A}"/>
    <cellStyle name="SAPBEXexcCritical6 6 2 8 2" xfId="31597" xr:uid="{8CB9C66F-CEBC-4FCF-8CF6-AF764818C22D}"/>
    <cellStyle name="SAPBEXexcCritical6 6 2 9" xfId="31598" xr:uid="{FAC22966-C6AF-46B1-9B40-FFADEDEA9B97}"/>
    <cellStyle name="SAPBEXexcCritical6 6 3" xfId="31599" xr:uid="{3EF98B7A-88C7-4B64-A54D-58D381555504}"/>
    <cellStyle name="SAPBEXexcCritical6 6 3 2" xfId="31600" xr:uid="{C9EA399A-6E29-422E-83FA-9FD1A4AAE51E}"/>
    <cellStyle name="SAPBEXexcCritical6 6 3 2 2" xfId="31601" xr:uid="{3B2162C2-B852-4DE5-BA8E-32FFE4493C2F}"/>
    <cellStyle name="SAPBEXexcCritical6 6 3 3" xfId="31602" xr:uid="{E7CC4307-2D94-4C1C-B5DF-6A880FCC4A53}"/>
    <cellStyle name="SAPBEXexcCritical6 6 3 3 2" xfId="31603" xr:uid="{5B2FAE09-CFD0-4927-83E7-46B879DEC12B}"/>
    <cellStyle name="SAPBEXexcCritical6 6 3 4" xfId="31604" xr:uid="{F371FAA6-7DA6-4973-A230-7A1439705E1A}"/>
    <cellStyle name="SAPBEXexcCritical6 6 3 4 2" xfId="31605" xr:uid="{2627114D-8F58-459C-AAFB-0611ACF8FC65}"/>
    <cellStyle name="SAPBEXexcCritical6 6 3 5" xfId="31606" xr:uid="{43BCE5CE-E9F0-4300-8798-6D6E28EB8BED}"/>
    <cellStyle name="SAPBEXexcCritical6 6 3 5 2" xfId="31607" xr:uid="{E8EE8317-D119-4ED1-BDF5-CAFCDAAD5FAE}"/>
    <cellStyle name="SAPBEXexcCritical6 6 3 6" xfId="31608" xr:uid="{B947D8C2-9D12-4B65-B7F2-367D908D065B}"/>
    <cellStyle name="SAPBEXexcCritical6 6 3 6 2" xfId="31609" xr:uid="{6791CFC9-0AF7-4AD2-82DD-65334E4B9AE8}"/>
    <cellStyle name="SAPBEXexcCritical6 6 3 7" xfId="31610" xr:uid="{FBA8A791-2A76-4604-A6E7-CBE3424D76B7}"/>
    <cellStyle name="SAPBEXexcCritical6 6 3 7 2" xfId="31611" xr:uid="{7B565448-F7E2-4E17-BDDD-C299114E2892}"/>
    <cellStyle name="SAPBEXexcCritical6 6 3 8" xfId="31612" xr:uid="{A974A2CF-DD42-4651-9664-339296F73D32}"/>
    <cellStyle name="SAPBEXexcCritical6 6 3 9" xfId="31613" xr:uid="{A81BD596-9057-422C-ADDC-62DB7B4A1ED5}"/>
    <cellStyle name="SAPBEXexcCritical6 6 4" xfId="31614" xr:uid="{F0C536F1-CB27-4AC8-A31C-B15B4F598984}"/>
    <cellStyle name="SAPBEXexcCritical6 6 4 2" xfId="31615" xr:uid="{7E69CE62-8D20-4129-8643-2E8A7CD920B4}"/>
    <cellStyle name="SAPBEXexcCritical6 6 5" xfId="31616" xr:uid="{9978EAF6-A5FA-481B-B90C-C50046C9D25B}"/>
    <cellStyle name="SAPBEXexcCritical6 6 5 2" xfId="31617" xr:uid="{2F5A51BE-1645-4626-B747-F43E8DA6717F}"/>
    <cellStyle name="SAPBEXexcCritical6 6 6" xfId="31618" xr:uid="{F70819C0-C315-4C79-82C5-783FEF1978D9}"/>
    <cellStyle name="SAPBEXexcCritical6 6 6 2" xfId="31619" xr:uid="{FAD5073E-D8F2-43A0-B29B-DA1319B12DFA}"/>
    <cellStyle name="SAPBEXexcCritical6 6 7" xfId="31620" xr:uid="{AA088009-99DC-4F1B-B405-0D7B4EA97195}"/>
    <cellStyle name="SAPBEXexcCritical6 6 7 2" xfId="31621" xr:uid="{F46B1410-3A6B-4BDD-9116-39027D342E62}"/>
    <cellStyle name="SAPBEXexcCritical6 6 8" xfId="31622" xr:uid="{E1745881-7B96-47A0-8D67-2B5F840324C3}"/>
    <cellStyle name="SAPBEXexcCritical6 6 8 2" xfId="31623" xr:uid="{27B463BA-1BCB-401C-A757-E9B5BDB088B5}"/>
    <cellStyle name="SAPBEXexcCritical6 6 9" xfId="31624" xr:uid="{514F6AC1-471C-4276-AA1E-929028BAA30A}"/>
    <cellStyle name="SAPBEXexcCritical6 7" xfId="31625" xr:uid="{5533D95C-F8C1-40A7-AA2C-B074894AB1E3}"/>
    <cellStyle name="SAPBEXexcCritical6 8" xfId="31626" xr:uid="{3AA7364A-FF36-4984-81ED-E7ACC68EE03A}"/>
    <cellStyle name="SAPBEXexcGood1" xfId="31627" xr:uid="{6718C532-6801-42AC-A727-AD212CBE9271}"/>
    <cellStyle name="SAPBEXexcGood1 2" xfId="31628" xr:uid="{905931A9-8873-4CAE-8544-BFBE16C56891}"/>
    <cellStyle name="SAPBEXexcGood1 2 2" xfId="31629" xr:uid="{DCE9FBFD-C5A1-49C7-BE1E-2FF99D3EDE23}"/>
    <cellStyle name="SAPBEXexcGood1 2 2 2" xfId="31630" xr:uid="{B6DB8CF6-520A-4279-9B9D-403A429491B1}"/>
    <cellStyle name="SAPBEXexcGood1 2 2 2 10" xfId="31631" xr:uid="{B6610804-EF0E-41F1-8C42-87BD8D32AFC1}"/>
    <cellStyle name="SAPBEXexcGood1 2 2 2 2" xfId="31632" xr:uid="{27C687C9-DB15-43F4-9078-34F9826B6632}"/>
    <cellStyle name="SAPBEXexcGood1 2 2 2 2 10" xfId="31633" xr:uid="{41416EA9-483F-4B07-9DD9-62ED4EDD6B32}"/>
    <cellStyle name="SAPBEXexcGood1 2 2 2 2 2" xfId="31634" xr:uid="{98661601-7FB7-4E0C-81F5-5B267AFC7B27}"/>
    <cellStyle name="SAPBEXexcGood1 2 2 2 2 2 2" xfId="31635" xr:uid="{3FA5A816-25D5-450B-8159-F8417CE1FCAD}"/>
    <cellStyle name="SAPBEXexcGood1 2 2 2 2 2 2 2" xfId="31636" xr:uid="{7C0ACFB1-D298-49B8-A7D6-1973A8220BA5}"/>
    <cellStyle name="SAPBEXexcGood1 2 2 2 2 2 3" xfId="31637" xr:uid="{8D0120E6-203A-4AAF-8DD1-FB04FC8B665E}"/>
    <cellStyle name="SAPBEXexcGood1 2 2 2 2 2 3 2" xfId="31638" xr:uid="{C4396A11-83F9-4F43-95D7-BC58DE2B0B0F}"/>
    <cellStyle name="SAPBEXexcGood1 2 2 2 2 2 4" xfId="31639" xr:uid="{9668F460-6A7F-4D08-8348-DF3EF9AEE6AD}"/>
    <cellStyle name="SAPBEXexcGood1 2 2 2 2 2 4 2" xfId="31640" xr:uid="{F64A5FBF-33CB-4D0B-8C34-D14F0DF097EE}"/>
    <cellStyle name="SAPBEXexcGood1 2 2 2 2 2 5" xfId="31641" xr:uid="{910B46D0-8216-48EB-A1EA-D2527194939C}"/>
    <cellStyle name="SAPBEXexcGood1 2 2 2 2 2 5 2" xfId="31642" xr:uid="{391F415E-5DE6-4288-96D5-39A19B338C9F}"/>
    <cellStyle name="SAPBEXexcGood1 2 2 2 2 2 6" xfId="31643" xr:uid="{3CC6462F-8A2F-44B4-BC21-A09D0F5C2A98}"/>
    <cellStyle name="SAPBEXexcGood1 2 2 2 2 2 6 2" xfId="31644" xr:uid="{863846E2-B776-45F4-BE6E-747CC745E73D}"/>
    <cellStyle name="SAPBEXexcGood1 2 2 2 2 2 7" xfId="31645" xr:uid="{E3244455-E542-4D3C-A9EC-5C98B764212F}"/>
    <cellStyle name="SAPBEXexcGood1 2 2 2 2 2 7 2" xfId="31646" xr:uid="{47655E57-ED2E-49A7-B981-B0D13AB84F75}"/>
    <cellStyle name="SAPBEXexcGood1 2 2 2 2 2 8" xfId="31647" xr:uid="{7C05E1F6-9DC6-42CA-BABB-51777ED5D712}"/>
    <cellStyle name="SAPBEXexcGood1 2 2 2 2 3" xfId="31648" xr:uid="{92277DC2-4C43-4D59-8EC6-C3B5D8F749D0}"/>
    <cellStyle name="SAPBEXexcGood1 2 2 2 2 3 2" xfId="31649" xr:uid="{33182BFF-A9A0-4655-A772-D1E3E38EE140}"/>
    <cellStyle name="SAPBEXexcGood1 2 2 2 2 4" xfId="31650" xr:uid="{6D287F5D-225B-45B5-A042-B25D27B27F2F}"/>
    <cellStyle name="SAPBEXexcGood1 2 2 2 2 4 2" xfId="31651" xr:uid="{D39B1044-CE11-4B75-AB9E-B99535D34020}"/>
    <cellStyle name="SAPBEXexcGood1 2 2 2 2 5" xfId="31652" xr:uid="{02671B3D-3D9C-4085-AF14-9DAFE7E952B5}"/>
    <cellStyle name="SAPBEXexcGood1 2 2 2 2 5 2" xfId="31653" xr:uid="{8ADD55FF-577D-4555-838D-CF6786271A84}"/>
    <cellStyle name="SAPBEXexcGood1 2 2 2 2 6" xfId="31654" xr:uid="{FAF7C254-833C-41A0-807F-F2290F28C295}"/>
    <cellStyle name="SAPBEXexcGood1 2 2 2 2 6 2" xfId="31655" xr:uid="{BB859940-DD00-447E-A484-2EA456229B4F}"/>
    <cellStyle name="SAPBEXexcGood1 2 2 2 2 7" xfId="31656" xr:uid="{70709745-68C8-4187-A3B9-80249E0F1EDB}"/>
    <cellStyle name="SAPBEXexcGood1 2 2 2 2 7 2" xfId="31657" xr:uid="{4553D797-BF41-4F8F-89D1-29CD9B87F15E}"/>
    <cellStyle name="SAPBEXexcGood1 2 2 2 2 8" xfId="31658" xr:uid="{30690B62-230A-4A8B-9B03-4CFD7E782B9B}"/>
    <cellStyle name="SAPBEXexcGood1 2 2 2 2 8 2" xfId="31659" xr:uid="{53CCDD0D-1A82-47C0-8894-F44B0F3E1445}"/>
    <cellStyle name="SAPBEXexcGood1 2 2 2 2 9" xfId="31660" xr:uid="{7A1FA978-25F7-4DC1-A7E0-4F0F3835A48A}"/>
    <cellStyle name="SAPBEXexcGood1 2 2 2 3" xfId="31661" xr:uid="{3C686924-FCFB-41F6-985E-6FCD19DD408C}"/>
    <cellStyle name="SAPBEXexcGood1 2 2 2 3 2" xfId="31662" xr:uid="{4D0CF27C-3031-44C9-8B89-9AAE0AF981F6}"/>
    <cellStyle name="SAPBEXexcGood1 2 2 2 3 2 2" xfId="31663" xr:uid="{164B143B-972B-4417-9D37-5EE0703FE6FF}"/>
    <cellStyle name="SAPBEXexcGood1 2 2 2 3 3" xfId="31664" xr:uid="{6A9558CF-E4F6-44EA-AA10-B5D8A6068030}"/>
    <cellStyle name="SAPBEXexcGood1 2 2 2 3 3 2" xfId="31665" xr:uid="{A542BCCE-8A0D-4E12-9CBD-38DAF91F8AF6}"/>
    <cellStyle name="SAPBEXexcGood1 2 2 2 3 4" xfId="31666" xr:uid="{4600C6DB-8EF0-434F-805B-4DEADACD564A}"/>
    <cellStyle name="SAPBEXexcGood1 2 2 2 3 4 2" xfId="31667" xr:uid="{1F63FF94-9113-4B9E-890C-1A9AC8E55FD9}"/>
    <cellStyle name="SAPBEXexcGood1 2 2 2 3 5" xfId="31668" xr:uid="{11C82D45-DD4D-4FEB-8376-CE73D7C45848}"/>
    <cellStyle name="SAPBEXexcGood1 2 2 2 3 5 2" xfId="31669" xr:uid="{4D81E120-4CF9-44EC-97D9-B8817F5EBB5E}"/>
    <cellStyle name="SAPBEXexcGood1 2 2 2 3 6" xfId="31670" xr:uid="{ABA6841C-1E20-4861-A0EB-C09A947305BE}"/>
    <cellStyle name="SAPBEXexcGood1 2 2 2 3 6 2" xfId="31671" xr:uid="{28701DEF-F7CD-4B71-972A-9E24D7E26A20}"/>
    <cellStyle name="SAPBEXexcGood1 2 2 2 3 7" xfId="31672" xr:uid="{29AECEE8-78F1-46B4-A049-EF6DB223ACE6}"/>
    <cellStyle name="SAPBEXexcGood1 2 2 2 3 7 2" xfId="31673" xr:uid="{8D10F06C-C6B8-452A-B71A-BE152D4B7CBD}"/>
    <cellStyle name="SAPBEXexcGood1 2 2 2 3 8" xfId="31674" xr:uid="{C0C649E9-54A1-48DB-9DEF-F33FCC62BF91}"/>
    <cellStyle name="SAPBEXexcGood1 2 2 2 3 9" xfId="31675" xr:uid="{2EDEF3DC-2892-4CFD-93B2-9DE1D44E0419}"/>
    <cellStyle name="SAPBEXexcGood1 2 2 2 4" xfId="31676" xr:uid="{38C0F81F-9376-4D59-A946-B590E3B1BA96}"/>
    <cellStyle name="SAPBEXexcGood1 2 2 2 4 2" xfId="31677" xr:uid="{6B291BD8-550A-49D1-B8E1-22D0E98CF70D}"/>
    <cellStyle name="SAPBEXexcGood1 2 2 2 5" xfId="31678" xr:uid="{FD5EEE7F-2C5E-4455-A18C-C92D92E269FB}"/>
    <cellStyle name="SAPBEXexcGood1 2 2 2 5 2" xfId="31679" xr:uid="{88DF609D-0CA5-4F32-B5AE-481E3BBCC0FE}"/>
    <cellStyle name="SAPBEXexcGood1 2 2 2 6" xfId="31680" xr:uid="{69400133-E0FE-4E06-9245-FA8130FFF268}"/>
    <cellStyle name="SAPBEXexcGood1 2 2 2 6 2" xfId="31681" xr:uid="{730F04B0-D275-4C0A-ABAE-29F1EBF2E051}"/>
    <cellStyle name="SAPBEXexcGood1 2 2 2 7" xfId="31682" xr:uid="{0594F188-15CC-48DC-A865-CC203B7E9DD9}"/>
    <cellStyle name="SAPBEXexcGood1 2 2 2 7 2" xfId="31683" xr:uid="{93325805-0080-412D-AEC2-78F65D0BB5A9}"/>
    <cellStyle name="SAPBEXexcGood1 2 2 2 8" xfId="31684" xr:uid="{825CC797-A7BC-4E66-A826-E82FC5B64CF3}"/>
    <cellStyle name="SAPBEXexcGood1 2 2 2 8 2" xfId="31685" xr:uid="{0BA7E95C-F482-472A-991B-46A1AA6FC327}"/>
    <cellStyle name="SAPBEXexcGood1 2 2 2 9" xfId="31686" xr:uid="{89DF86BD-73CA-47C3-B1B4-E9C414F5A4E3}"/>
    <cellStyle name="SAPBEXexcGood1 2 2 3" xfId="31687" xr:uid="{DCB51F56-E9AE-4B94-AA79-1F9145657424}"/>
    <cellStyle name="SAPBEXexcGood1 2 2 3 2" xfId="31688" xr:uid="{AD9DA680-02EF-40D5-A62B-61E6DA0FECD1}"/>
    <cellStyle name="SAPBEXexcGood1 2 2 3 2 10" xfId="31689" xr:uid="{24636166-3022-492D-8F40-3901CCBDEC56}"/>
    <cellStyle name="SAPBEXexcGood1 2 2 3 2 2" xfId="31690" xr:uid="{83803E50-C5BA-4FBA-9DD0-6E07151F9E20}"/>
    <cellStyle name="SAPBEXexcGood1 2 2 3 2 2 2" xfId="31691" xr:uid="{3EA17E0B-3794-4D5B-B906-9A1ECA9F6FB1}"/>
    <cellStyle name="SAPBEXexcGood1 2 2 3 2 2 2 2" xfId="31692" xr:uid="{B5D35999-A353-4349-BDCA-EA3AD3956561}"/>
    <cellStyle name="SAPBEXexcGood1 2 2 3 2 2 3" xfId="31693" xr:uid="{4FD1CE80-C525-4721-9984-30AC90D79332}"/>
    <cellStyle name="SAPBEXexcGood1 2 2 3 2 2 3 2" xfId="31694" xr:uid="{34209467-675B-4A1A-AB79-AF73D54707B6}"/>
    <cellStyle name="SAPBEXexcGood1 2 2 3 2 2 4" xfId="31695" xr:uid="{F88FAA9B-680C-4F8C-BD54-114236FB4CA0}"/>
    <cellStyle name="SAPBEXexcGood1 2 2 3 2 2 4 2" xfId="31696" xr:uid="{1D32AE06-7684-4FEA-8DD9-8DA69AA1433B}"/>
    <cellStyle name="SAPBEXexcGood1 2 2 3 2 2 5" xfId="31697" xr:uid="{EA6D588C-734F-48B9-A708-57A0D672830B}"/>
    <cellStyle name="SAPBEXexcGood1 2 2 3 2 2 5 2" xfId="31698" xr:uid="{67998C3F-187E-48BA-89E3-8B1AF2585DC2}"/>
    <cellStyle name="SAPBEXexcGood1 2 2 3 2 2 6" xfId="31699" xr:uid="{40EFC4FF-E89D-4ABC-B619-7E005E3C87A3}"/>
    <cellStyle name="SAPBEXexcGood1 2 2 3 2 2 6 2" xfId="31700" xr:uid="{2CA7E30E-6782-44B8-AB69-476F41276DF3}"/>
    <cellStyle name="SAPBEXexcGood1 2 2 3 2 2 7" xfId="31701" xr:uid="{3D0F6620-AB94-44BE-9767-90B5EEEA21FE}"/>
    <cellStyle name="SAPBEXexcGood1 2 2 3 2 3" xfId="31702" xr:uid="{34931555-AEDE-431C-BC03-6A09A811A906}"/>
    <cellStyle name="SAPBEXexcGood1 2 2 3 2 3 2" xfId="31703" xr:uid="{6722055C-FC6F-4034-BEDC-58FB6AF015AB}"/>
    <cellStyle name="SAPBEXexcGood1 2 2 3 2 3 2 2" xfId="31704" xr:uid="{9C687702-47F8-409A-B406-E81AAD5BE27A}"/>
    <cellStyle name="SAPBEXexcGood1 2 2 3 2 3 3" xfId="31705" xr:uid="{BF9519D7-A4D4-400C-B114-99A797252C23}"/>
    <cellStyle name="SAPBEXexcGood1 2 2 3 2 3 3 2" xfId="31706" xr:uid="{96AD85E2-AC5E-48EE-9EAA-FD7A7BCB06A2}"/>
    <cellStyle name="SAPBEXexcGood1 2 2 3 2 3 4" xfId="31707" xr:uid="{8511D769-551B-4123-872C-9AD89F27A052}"/>
    <cellStyle name="SAPBEXexcGood1 2 2 3 2 3 4 2" xfId="31708" xr:uid="{0715FC1C-CF68-498F-BB40-373806604125}"/>
    <cellStyle name="SAPBEXexcGood1 2 2 3 2 3 5" xfId="31709" xr:uid="{13F00E06-46CC-4B63-899E-BF5F14EA6A1C}"/>
    <cellStyle name="SAPBEXexcGood1 2 2 3 2 3 5 2" xfId="31710" xr:uid="{EC6B0AD4-3C00-4747-BDD0-6DE3B246B7BF}"/>
    <cellStyle name="SAPBEXexcGood1 2 2 3 2 3 6" xfId="31711" xr:uid="{9E6393C5-D18B-44FF-836C-020976FA4805}"/>
    <cellStyle name="SAPBEXexcGood1 2 2 3 2 3 6 2" xfId="31712" xr:uid="{92088D0D-9507-4115-8185-28BBD1203BAA}"/>
    <cellStyle name="SAPBEXexcGood1 2 2 3 2 3 7" xfId="31713" xr:uid="{D0A0F590-629F-4FA9-BB6D-4CF968A54FAE}"/>
    <cellStyle name="SAPBEXexcGood1 2 2 3 2 4" xfId="31714" xr:uid="{83E0645D-CD60-4C17-A601-3C71956D4733}"/>
    <cellStyle name="SAPBEXexcGood1 2 2 3 2 4 2" xfId="31715" xr:uid="{218CCCF8-0D13-4C02-BB1F-6549327F3BD5}"/>
    <cellStyle name="SAPBEXexcGood1 2 2 3 2 5" xfId="31716" xr:uid="{E16EDD97-0780-4E14-91C6-AF4F09810414}"/>
    <cellStyle name="SAPBEXexcGood1 2 2 3 2 5 2" xfId="31717" xr:uid="{A4FDBD5E-1FE5-49C7-99B5-FF6F73C7B5C9}"/>
    <cellStyle name="SAPBEXexcGood1 2 2 3 2 6" xfId="31718" xr:uid="{01234548-966C-455A-A771-DE740AAB0025}"/>
    <cellStyle name="SAPBEXexcGood1 2 2 3 2 6 2" xfId="31719" xr:uid="{477257DD-A67D-44FD-959C-6E37D1EB5EAA}"/>
    <cellStyle name="SAPBEXexcGood1 2 2 3 2 7" xfId="31720" xr:uid="{BC9A66A9-DD4D-488B-8977-2AD4E61CCC18}"/>
    <cellStyle name="SAPBEXexcGood1 2 2 3 2 7 2" xfId="31721" xr:uid="{5B37E140-0203-4B84-9198-F92EE0B18EAC}"/>
    <cellStyle name="SAPBEXexcGood1 2 2 3 2 8" xfId="31722" xr:uid="{4CB90760-9D32-4731-9AA2-DE52F0B7DFAB}"/>
    <cellStyle name="SAPBEXexcGood1 2 2 3 2 8 2" xfId="31723" xr:uid="{5FA9C488-9F33-4241-9455-8BB1A3F29E49}"/>
    <cellStyle name="SAPBEXexcGood1 2 2 3 2 9" xfId="31724" xr:uid="{8CF074CA-222D-4023-A0C4-1EE8A65A9F6B}"/>
    <cellStyle name="SAPBEXexcGood1 2 2 3 2 9 2" xfId="31725" xr:uid="{DEC7EA09-AC8A-4A17-BF30-C559A4AD609C}"/>
    <cellStyle name="SAPBEXexcGood1 2 2 3 3" xfId="31726" xr:uid="{707F99A9-4884-4523-A4A8-5F5175953C14}"/>
    <cellStyle name="SAPBEXexcGood1 2 2 3 3 2" xfId="31727" xr:uid="{354F0E81-7465-4674-B0D3-B07E6A60BC88}"/>
    <cellStyle name="SAPBEXexcGood1 2 2 3 4" xfId="31728" xr:uid="{DD066AF6-F618-4C29-A1F8-E97F086DCA13}"/>
    <cellStyle name="SAPBEXexcGood1 2 2 3 4 2" xfId="31729" xr:uid="{011DA8E2-F324-4C1D-AEA9-4928D58108CE}"/>
    <cellStyle name="SAPBEXexcGood1 2 2 3 5" xfId="31730" xr:uid="{D166BEC2-5961-48D9-AE5C-19CD24FBA9C0}"/>
    <cellStyle name="SAPBEXexcGood1 2 2 4" xfId="31731" xr:uid="{0B937E01-A99C-4347-B45D-C1BC1B7737F1}"/>
    <cellStyle name="SAPBEXexcGood1 2 2 4 10" xfId="31732" xr:uid="{1FF94912-25D8-4435-8835-F950D37F14CC}"/>
    <cellStyle name="SAPBEXexcGood1 2 2 4 2" xfId="31733" xr:uid="{5B604D8B-6F40-401D-A45F-16B8CE08A424}"/>
    <cellStyle name="SAPBEXexcGood1 2 2 4 2 2" xfId="31734" xr:uid="{5430EEA7-FAD5-46AE-8D07-163FEC792B13}"/>
    <cellStyle name="SAPBEXexcGood1 2 2 4 2 2 2" xfId="31735" xr:uid="{AEC62B81-15C5-4FFB-BC5C-7A05F601697B}"/>
    <cellStyle name="SAPBEXexcGood1 2 2 4 2 3" xfId="31736" xr:uid="{18992B96-F483-4549-BC48-F992D8E6FD8F}"/>
    <cellStyle name="SAPBEXexcGood1 2 2 4 2 3 2" xfId="31737" xr:uid="{8E3B3948-71F6-4969-B48A-E391D339AE5C}"/>
    <cellStyle name="SAPBEXexcGood1 2 2 4 2 4" xfId="31738" xr:uid="{22821F38-D5E6-4DA1-852D-FC018F218B9B}"/>
    <cellStyle name="SAPBEXexcGood1 2 2 4 2 4 2" xfId="31739" xr:uid="{44AEA8A9-E745-42DB-AA9B-D2DEE22AB0A7}"/>
    <cellStyle name="SAPBEXexcGood1 2 2 4 2 5" xfId="31740" xr:uid="{33531F24-142B-4FB9-900C-D39FCDB060A2}"/>
    <cellStyle name="SAPBEXexcGood1 2 2 4 2 5 2" xfId="31741" xr:uid="{2052412B-2EDA-4423-B00C-9DB800A960EA}"/>
    <cellStyle name="SAPBEXexcGood1 2 2 4 2 6" xfId="31742" xr:uid="{4AF9DC26-C450-48DB-A6C7-9DBFA5378CFF}"/>
    <cellStyle name="SAPBEXexcGood1 2 2 4 2 6 2" xfId="31743" xr:uid="{790EBDD5-3004-440E-A639-B93CA6868569}"/>
    <cellStyle name="SAPBEXexcGood1 2 2 4 2 7" xfId="31744" xr:uid="{8356C556-D2DE-4807-8DF6-1794F647BF63}"/>
    <cellStyle name="SAPBEXexcGood1 2 2 4 3" xfId="31745" xr:uid="{E581F5F2-880A-4C1A-98C1-AD4EAD8C72E1}"/>
    <cellStyle name="SAPBEXexcGood1 2 2 4 3 2" xfId="31746" xr:uid="{79605162-205D-4C30-B2F6-808324523075}"/>
    <cellStyle name="SAPBEXexcGood1 2 2 4 3 2 2" xfId="31747" xr:uid="{3DBB922E-FBCB-492B-AF97-92BC5FF1DE45}"/>
    <cellStyle name="SAPBEXexcGood1 2 2 4 3 3" xfId="31748" xr:uid="{C79DF383-6896-4F23-9010-69C9F08BFEF9}"/>
    <cellStyle name="SAPBEXexcGood1 2 2 4 3 3 2" xfId="31749" xr:uid="{0603E042-EED7-4505-93DF-9E2822C6EB5D}"/>
    <cellStyle name="SAPBEXexcGood1 2 2 4 3 4" xfId="31750" xr:uid="{95F18FA6-C299-442B-B64E-A4F002236F21}"/>
    <cellStyle name="SAPBEXexcGood1 2 2 4 3 4 2" xfId="31751" xr:uid="{C7B4FAE6-39B1-4DB3-A363-DB529B8276F5}"/>
    <cellStyle name="SAPBEXexcGood1 2 2 4 3 5" xfId="31752" xr:uid="{45F42AC1-6654-4336-B0DE-E249548EF9D6}"/>
    <cellStyle name="SAPBEXexcGood1 2 2 4 3 5 2" xfId="31753" xr:uid="{04671230-85FF-41BE-B296-124A5BD165EC}"/>
    <cellStyle name="SAPBEXexcGood1 2 2 4 3 6" xfId="31754" xr:uid="{50C69E55-F987-499B-9278-65B082D1EF61}"/>
    <cellStyle name="SAPBEXexcGood1 2 2 4 3 6 2" xfId="31755" xr:uid="{46E10C83-23D5-42A8-A5A7-D06B26B7E98E}"/>
    <cellStyle name="SAPBEXexcGood1 2 2 4 3 7" xfId="31756" xr:uid="{A94884C5-C732-4913-A8E9-BD06FEF6B834}"/>
    <cellStyle name="SAPBEXexcGood1 2 2 4 4" xfId="31757" xr:uid="{112D8C4E-8322-4A3B-B51B-0CDC71C53565}"/>
    <cellStyle name="SAPBEXexcGood1 2 2 4 4 2" xfId="31758" xr:uid="{BEB78B3B-6CB0-4050-B611-2F16B2A71E79}"/>
    <cellStyle name="SAPBEXexcGood1 2 2 4 5" xfId="31759" xr:uid="{C86D192E-E538-4038-ADCA-6A495B48963D}"/>
    <cellStyle name="SAPBEXexcGood1 2 2 4 5 2" xfId="31760" xr:uid="{8814D5D2-EF98-4387-AB5A-81E599DBAA6B}"/>
    <cellStyle name="SAPBEXexcGood1 2 2 4 6" xfId="31761" xr:uid="{DF54A455-17AB-438C-B0F4-1EDE979D99D4}"/>
    <cellStyle name="SAPBEXexcGood1 2 2 4 6 2" xfId="31762" xr:uid="{CCE67A08-91DD-4A46-A843-BA28BA709B0A}"/>
    <cellStyle name="SAPBEXexcGood1 2 2 4 7" xfId="31763" xr:uid="{A003D5A4-1FF6-4E10-856B-DAFDA3735560}"/>
    <cellStyle name="SAPBEXexcGood1 2 2 4 7 2" xfId="31764" xr:uid="{4CB3D557-0384-42D6-B850-44B79A7D7085}"/>
    <cellStyle name="SAPBEXexcGood1 2 2 4 8" xfId="31765" xr:uid="{2B82E254-0DE9-4346-8641-4919CDD9E4B1}"/>
    <cellStyle name="SAPBEXexcGood1 2 2 4 8 2" xfId="31766" xr:uid="{AD2AC282-37EB-4A90-A167-38BD7DC9CC86}"/>
    <cellStyle name="SAPBEXexcGood1 2 2 4 9" xfId="31767" xr:uid="{1EB2379B-1B04-4D9F-9005-579CBF76A09D}"/>
    <cellStyle name="SAPBEXexcGood1 2 2 4 9 2" xfId="31768" xr:uid="{7714001B-5AE3-4F52-9E10-8E3815500314}"/>
    <cellStyle name="SAPBEXexcGood1 2 2 5" xfId="31769" xr:uid="{88B9A712-D830-4628-8B84-7FA4BDDD2A2F}"/>
    <cellStyle name="SAPBEXexcGood1 2 2 5 2" xfId="31770" xr:uid="{E1442274-887E-454C-86CD-09BB0C347B7D}"/>
    <cellStyle name="SAPBEXexcGood1 2 2 6" xfId="31771" xr:uid="{631D4224-9FCE-4605-85BA-63FF6939687A}"/>
    <cellStyle name="SAPBEXexcGood1 2 2 6 2" xfId="31772" xr:uid="{38367E7E-B42B-4CB4-9FA9-DAC91D8189F1}"/>
    <cellStyle name="SAPBEXexcGood1 2 2 7" xfId="31773" xr:uid="{DBA0F0DC-8FF7-41F7-A272-04AC44198931}"/>
    <cellStyle name="SAPBEXexcGood1 2 2 8" xfId="31774" xr:uid="{89C82735-9CB8-4940-B44B-9B71C63CE06C}"/>
    <cellStyle name="SAPBEXexcGood1 2 3" xfId="31775" xr:uid="{C700EBB6-953D-4D0A-A5BB-8239499DBEF3}"/>
    <cellStyle name="SAPBEXexcGood1 2 3 2" xfId="31776" xr:uid="{36155003-3447-462E-8A89-013A38257EA0}"/>
    <cellStyle name="SAPBEXexcGood1 2 3 2 10" xfId="31777" xr:uid="{16EEDA87-44AE-4246-A67D-80326E201A92}"/>
    <cellStyle name="SAPBEXexcGood1 2 3 2 2" xfId="31778" xr:uid="{45CA2048-F1B6-4B79-9EAC-A090CC0E92B2}"/>
    <cellStyle name="SAPBEXexcGood1 2 3 2 2 10" xfId="31779" xr:uid="{9FB5399E-2F1C-4A2C-9DC6-E36838965764}"/>
    <cellStyle name="SAPBEXexcGood1 2 3 2 2 2" xfId="31780" xr:uid="{E512C60B-218F-493B-9328-557523D4889C}"/>
    <cellStyle name="SAPBEXexcGood1 2 3 2 2 2 2" xfId="31781" xr:uid="{AE53DA4D-536D-48AB-9659-35E182A76780}"/>
    <cellStyle name="SAPBEXexcGood1 2 3 2 2 2 2 2" xfId="31782" xr:uid="{5D8D136E-FF5E-445E-9381-6B59DB9A64DC}"/>
    <cellStyle name="SAPBEXexcGood1 2 3 2 2 2 3" xfId="31783" xr:uid="{4A3EBECB-3D68-49CF-88CB-5DD02653C8E8}"/>
    <cellStyle name="SAPBEXexcGood1 2 3 2 2 2 3 2" xfId="31784" xr:uid="{1D6921A1-8FF9-41BB-B432-042DBDBA2EC2}"/>
    <cellStyle name="SAPBEXexcGood1 2 3 2 2 2 4" xfId="31785" xr:uid="{7FACC504-11E9-4361-AD85-D707612BAE20}"/>
    <cellStyle name="SAPBEXexcGood1 2 3 2 2 2 4 2" xfId="31786" xr:uid="{AE644B79-4DF4-4615-9351-037390617B3F}"/>
    <cellStyle name="SAPBEXexcGood1 2 3 2 2 2 5" xfId="31787" xr:uid="{402296D1-BF05-4CE7-8BF7-0FC33817048A}"/>
    <cellStyle name="SAPBEXexcGood1 2 3 2 2 2 5 2" xfId="31788" xr:uid="{A17A065B-E598-42AC-9A7C-D14E72468B23}"/>
    <cellStyle name="SAPBEXexcGood1 2 3 2 2 2 6" xfId="31789" xr:uid="{2E45E94F-A017-4196-8E2F-B3F3BFD6F16A}"/>
    <cellStyle name="SAPBEXexcGood1 2 3 2 2 2 6 2" xfId="31790" xr:uid="{03903A25-7773-4948-9F94-B627F4DC5D1D}"/>
    <cellStyle name="SAPBEXexcGood1 2 3 2 2 2 7" xfId="31791" xr:uid="{302DA1DB-ADB7-4418-AB39-44EDA0166762}"/>
    <cellStyle name="SAPBEXexcGood1 2 3 2 2 2 7 2" xfId="31792" xr:uid="{8B69997D-F869-4A84-A4AA-4C7A0ABEBE40}"/>
    <cellStyle name="SAPBEXexcGood1 2 3 2 2 2 8" xfId="31793" xr:uid="{C851359A-F6CE-4410-90B8-17CB22CDF4AA}"/>
    <cellStyle name="SAPBEXexcGood1 2 3 2 2 3" xfId="31794" xr:uid="{2AD730E2-CB67-4EC4-846D-37DF7E3848A2}"/>
    <cellStyle name="SAPBEXexcGood1 2 3 2 2 3 2" xfId="31795" xr:uid="{A7708315-D339-41EF-8046-BFCDF254A64E}"/>
    <cellStyle name="SAPBEXexcGood1 2 3 2 2 4" xfId="31796" xr:uid="{2CD36668-0350-4B8B-AA30-F260AA16A3AA}"/>
    <cellStyle name="SAPBEXexcGood1 2 3 2 2 4 2" xfId="31797" xr:uid="{4987B94E-E10E-44F4-ABE1-569430F794A5}"/>
    <cellStyle name="SAPBEXexcGood1 2 3 2 2 5" xfId="31798" xr:uid="{4ED7010C-A554-413F-A0CC-681BE3A9ED1B}"/>
    <cellStyle name="SAPBEXexcGood1 2 3 2 2 5 2" xfId="31799" xr:uid="{9B5E255C-E977-4B5A-B9FB-F23D22369AAA}"/>
    <cellStyle name="SAPBEXexcGood1 2 3 2 2 6" xfId="31800" xr:uid="{591EB23A-8425-412D-AAE4-C0D55FA229E0}"/>
    <cellStyle name="SAPBEXexcGood1 2 3 2 2 6 2" xfId="31801" xr:uid="{A3CD7E8B-19A1-486B-9B4C-FFB4C2062D0C}"/>
    <cellStyle name="SAPBEXexcGood1 2 3 2 2 7" xfId="31802" xr:uid="{925785B8-F517-4849-9FEB-31232C1A0104}"/>
    <cellStyle name="SAPBEXexcGood1 2 3 2 2 7 2" xfId="31803" xr:uid="{72F86E52-9393-4A23-9553-81BD0366DD44}"/>
    <cellStyle name="SAPBEXexcGood1 2 3 2 2 8" xfId="31804" xr:uid="{81B78F76-A0D3-4062-BD23-C1625B3C81C5}"/>
    <cellStyle name="SAPBEXexcGood1 2 3 2 2 8 2" xfId="31805" xr:uid="{752B7C31-9723-48BD-A0AA-67AFBF1C3BE5}"/>
    <cellStyle name="SAPBEXexcGood1 2 3 2 2 9" xfId="31806" xr:uid="{614D1C4F-CC96-410D-9E70-11737945B1BE}"/>
    <cellStyle name="SAPBEXexcGood1 2 3 2 3" xfId="31807" xr:uid="{B8F74358-34C9-4FA8-8581-71C7480B170E}"/>
    <cellStyle name="SAPBEXexcGood1 2 3 2 3 2" xfId="31808" xr:uid="{F8EC4B3F-41F2-4CB3-92A8-82D078BFC050}"/>
    <cellStyle name="SAPBEXexcGood1 2 3 2 3 2 2" xfId="31809" xr:uid="{ED7BFDDE-38A9-4325-8F8D-8AFB223510DA}"/>
    <cellStyle name="SAPBEXexcGood1 2 3 2 3 3" xfId="31810" xr:uid="{18CB5457-17E1-472B-B7B3-AFBC38E84648}"/>
    <cellStyle name="SAPBEXexcGood1 2 3 2 3 3 2" xfId="31811" xr:uid="{8C9A25A9-F994-4978-B579-DADAC02EF6F6}"/>
    <cellStyle name="SAPBEXexcGood1 2 3 2 3 4" xfId="31812" xr:uid="{ADE96426-F8D0-436C-BB53-DE6888A68B05}"/>
    <cellStyle name="SAPBEXexcGood1 2 3 2 3 4 2" xfId="31813" xr:uid="{8FB1DF21-A179-48A3-9A18-318A832E32B8}"/>
    <cellStyle name="SAPBEXexcGood1 2 3 2 3 5" xfId="31814" xr:uid="{72D2458F-6D08-4E73-B2C3-FFB70E0C84A5}"/>
    <cellStyle name="SAPBEXexcGood1 2 3 2 3 5 2" xfId="31815" xr:uid="{DE175C86-81CF-4DC0-94BA-128E754CE6EE}"/>
    <cellStyle name="SAPBEXexcGood1 2 3 2 3 6" xfId="31816" xr:uid="{E4ABA0FF-93FD-43E2-B11E-6BFF61B87270}"/>
    <cellStyle name="SAPBEXexcGood1 2 3 2 3 6 2" xfId="31817" xr:uid="{1ED5E38B-D02C-433C-B033-63FDA46D1EE7}"/>
    <cellStyle name="SAPBEXexcGood1 2 3 2 3 7" xfId="31818" xr:uid="{2FACACFE-F176-4192-888F-832B3B178670}"/>
    <cellStyle name="SAPBEXexcGood1 2 3 2 3 7 2" xfId="31819" xr:uid="{34C4FAD3-BF47-4A24-A00D-7702F93FFA29}"/>
    <cellStyle name="SAPBEXexcGood1 2 3 2 3 8" xfId="31820" xr:uid="{E9116286-5C44-4813-8C8E-1FC1B45BC500}"/>
    <cellStyle name="SAPBEXexcGood1 2 3 2 3 9" xfId="31821" xr:uid="{C4DB9B2C-46FE-4618-99E6-248B10FB4E01}"/>
    <cellStyle name="SAPBEXexcGood1 2 3 2 4" xfId="31822" xr:uid="{C63E31F3-4808-4E81-A008-8934ADDC1B72}"/>
    <cellStyle name="SAPBEXexcGood1 2 3 2 4 2" xfId="31823" xr:uid="{5FD620C8-2B09-4254-B3CE-263F525DEEE7}"/>
    <cellStyle name="SAPBEXexcGood1 2 3 2 5" xfId="31824" xr:uid="{207C2624-9DC7-42DC-B2CC-2976C7A16F7D}"/>
    <cellStyle name="SAPBEXexcGood1 2 3 2 5 2" xfId="31825" xr:uid="{C540ACF0-3D7C-45A8-9784-C4A7FAF71615}"/>
    <cellStyle name="SAPBEXexcGood1 2 3 2 6" xfId="31826" xr:uid="{835612F0-A133-48B5-8349-61F1ACA7EA0F}"/>
    <cellStyle name="SAPBEXexcGood1 2 3 2 6 2" xfId="31827" xr:uid="{0DA4D70D-6137-4A1C-9F94-A3115C8EA7E0}"/>
    <cellStyle name="SAPBEXexcGood1 2 3 2 7" xfId="31828" xr:uid="{31D4BD69-6C10-48BA-984F-483801F82E37}"/>
    <cellStyle name="SAPBEXexcGood1 2 3 2 7 2" xfId="31829" xr:uid="{AD1849DE-AFF4-4786-A61F-2D0E0DF144FF}"/>
    <cellStyle name="SAPBEXexcGood1 2 3 2 8" xfId="31830" xr:uid="{D1F08CCD-A278-42E1-AA55-11134F0A8682}"/>
    <cellStyle name="SAPBEXexcGood1 2 3 2 8 2" xfId="31831" xr:uid="{A35D7222-A390-4673-8B48-4C885DBA6A8C}"/>
    <cellStyle name="SAPBEXexcGood1 2 3 2 9" xfId="31832" xr:uid="{AF4F0662-5796-44F2-A6E7-72963DFC5E34}"/>
    <cellStyle name="SAPBEXexcGood1 2 3 3" xfId="31833" xr:uid="{929F4602-0C5B-408C-AB07-3B11E5F4414F}"/>
    <cellStyle name="SAPBEXexcGood1 2 3 3 2" xfId="31834" xr:uid="{FF15D2DB-4DBA-4630-9606-2559ABEEA29A}"/>
    <cellStyle name="SAPBEXexcGood1 2 3 3 2 10" xfId="31835" xr:uid="{A8B2AD26-9E22-4456-A95E-61C43128DD7C}"/>
    <cellStyle name="SAPBEXexcGood1 2 3 3 2 2" xfId="31836" xr:uid="{3D1A4C88-58A5-4DDE-BE9A-5A6A36D488BB}"/>
    <cellStyle name="SAPBEXexcGood1 2 3 3 2 2 2" xfId="31837" xr:uid="{BDEDA773-65A3-49AE-AA6D-BFD90D59E9BD}"/>
    <cellStyle name="SAPBEXexcGood1 2 3 3 2 2 2 2" xfId="31838" xr:uid="{124AD8EE-0744-43A9-B9AA-4CF0609F8ED0}"/>
    <cellStyle name="SAPBEXexcGood1 2 3 3 2 2 3" xfId="31839" xr:uid="{CC4E4258-BBE9-4E4E-85D5-23BD47F877F7}"/>
    <cellStyle name="SAPBEXexcGood1 2 3 3 2 2 3 2" xfId="31840" xr:uid="{A8A54C9D-D6B4-4FAE-87EB-EAB3374FE12A}"/>
    <cellStyle name="SAPBEXexcGood1 2 3 3 2 2 4" xfId="31841" xr:uid="{493F89A0-898D-430F-8E71-7C967F6D42AA}"/>
    <cellStyle name="SAPBEXexcGood1 2 3 3 2 2 4 2" xfId="31842" xr:uid="{03513984-FEAE-4D27-85DF-6D38EBDF8E8F}"/>
    <cellStyle name="SAPBEXexcGood1 2 3 3 2 2 5" xfId="31843" xr:uid="{985F4962-4D2E-469D-B904-7FC67B58A5A6}"/>
    <cellStyle name="SAPBEXexcGood1 2 3 3 2 2 5 2" xfId="31844" xr:uid="{095E76F7-4AC8-4701-B1FD-D2704AB83B38}"/>
    <cellStyle name="SAPBEXexcGood1 2 3 3 2 2 6" xfId="31845" xr:uid="{DEAB8954-73C8-4FAE-87C1-DAFAC42D1401}"/>
    <cellStyle name="SAPBEXexcGood1 2 3 3 2 2 6 2" xfId="31846" xr:uid="{7E40836F-2B34-493E-9468-7E6DEB4BFF8A}"/>
    <cellStyle name="SAPBEXexcGood1 2 3 3 2 2 7" xfId="31847" xr:uid="{C254BE84-DED2-4541-9FA8-B35AE3502625}"/>
    <cellStyle name="SAPBEXexcGood1 2 3 3 2 3" xfId="31848" xr:uid="{EDE45E9B-2BF2-419E-8C66-5CC7ED7FDF22}"/>
    <cellStyle name="SAPBEXexcGood1 2 3 3 2 3 2" xfId="31849" xr:uid="{D9BEA828-E5D3-4089-8F7D-3623C8EDE928}"/>
    <cellStyle name="SAPBEXexcGood1 2 3 3 2 3 2 2" xfId="31850" xr:uid="{3D9362C9-2549-4343-BA0C-6FBE840191FB}"/>
    <cellStyle name="SAPBEXexcGood1 2 3 3 2 3 3" xfId="31851" xr:uid="{46BB77C3-3452-4588-9250-DFBBD9CD5EA5}"/>
    <cellStyle name="SAPBEXexcGood1 2 3 3 2 3 3 2" xfId="31852" xr:uid="{EB978446-2D53-47A3-85E9-97A3A85FFABE}"/>
    <cellStyle name="SAPBEXexcGood1 2 3 3 2 3 4" xfId="31853" xr:uid="{3C9556DC-006C-41B5-94EC-D385118BBA99}"/>
    <cellStyle name="SAPBEXexcGood1 2 3 3 2 3 4 2" xfId="31854" xr:uid="{6ECCC2AE-661C-4905-8917-3EDD033280C1}"/>
    <cellStyle name="SAPBEXexcGood1 2 3 3 2 3 5" xfId="31855" xr:uid="{580C2101-ECFD-4450-9ACE-F503322F6755}"/>
    <cellStyle name="SAPBEXexcGood1 2 3 3 2 3 5 2" xfId="31856" xr:uid="{C326FF17-A6E5-4A31-8CE9-595C15D0B8D7}"/>
    <cellStyle name="SAPBEXexcGood1 2 3 3 2 3 6" xfId="31857" xr:uid="{CDAC324F-3CC7-4758-A635-707F1C9E6937}"/>
    <cellStyle name="SAPBEXexcGood1 2 3 3 2 3 6 2" xfId="31858" xr:uid="{576B2C04-9430-43F1-B8C6-F9E23584EE1E}"/>
    <cellStyle name="SAPBEXexcGood1 2 3 3 2 3 7" xfId="31859" xr:uid="{909757FC-010B-4C58-A694-17A03217D1F1}"/>
    <cellStyle name="SAPBEXexcGood1 2 3 3 2 4" xfId="31860" xr:uid="{AFFA4B76-CF05-43DC-B772-689D78B05927}"/>
    <cellStyle name="SAPBEXexcGood1 2 3 3 2 4 2" xfId="31861" xr:uid="{0C0ECFB2-620B-4B1E-89FA-DEE9D6EDF52D}"/>
    <cellStyle name="SAPBEXexcGood1 2 3 3 2 5" xfId="31862" xr:uid="{B2A7BC4E-A9D1-433C-9A38-2A8AF40612CE}"/>
    <cellStyle name="SAPBEXexcGood1 2 3 3 2 5 2" xfId="31863" xr:uid="{C3C2874C-8221-4429-8D2A-E12E676A9A5C}"/>
    <cellStyle name="SAPBEXexcGood1 2 3 3 2 6" xfId="31864" xr:uid="{BFFEC383-6EB5-452C-9BF4-D65CF75131C0}"/>
    <cellStyle name="SAPBEXexcGood1 2 3 3 2 6 2" xfId="31865" xr:uid="{78ADA2F0-E549-476F-96E9-1048616EF7AE}"/>
    <cellStyle name="SAPBEXexcGood1 2 3 3 2 7" xfId="31866" xr:uid="{C716DD4A-DF8A-45E9-946A-EE5D586360DC}"/>
    <cellStyle name="SAPBEXexcGood1 2 3 3 2 7 2" xfId="31867" xr:uid="{B20C89E9-0D21-4CED-BA0C-71FE3B72BD2A}"/>
    <cellStyle name="SAPBEXexcGood1 2 3 3 2 8" xfId="31868" xr:uid="{46C0B99E-7CCC-4F17-A177-6AF23A95EB8B}"/>
    <cellStyle name="SAPBEXexcGood1 2 3 3 2 8 2" xfId="31869" xr:uid="{FCE1026E-8801-41BA-96DE-0CF0EBC7A88C}"/>
    <cellStyle name="SAPBEXexcGood1 2 3 3 2 9" xfId="31870" xr:uid="{643D27E6-8E3E-4D52-8FE4-C412FACC66B0}"/>
    <cellStyle name="SAPBEXexcGood1 2 3 3 2 9 2" xfId="31871" xr:uid="{B9330732-B1C4-4AC9-963C-6160EF882672}"/>
    <cellStyle name="SAPBEXexcGood1 2 3 3 3" xfId="31872" xr:uid="{EF772CD4-B930-4DE8-8E7F-EC373329B776}"/>
    <cellStyle name="SAPBEXexcGood1 2 3 3 3 2" xfId="31873" xr:uid="{F4FAD5CD-9601-4B7A-9163-BBD08C4BA022}"/>
    <cellStyle name="SAPBEXexcGood1 2 3 3 4" xfId="31874" xr:uid="{48F28D29-14DE-477D-BD08-BA7462C84132}"/>
    <cellStyle name="SAPBEXexcGood1 2 3 3 4 2" xfId="31875" xr:uid="{8F309D48-15B9-41C5-BC03-FA03C22E9688}"/>
    <cellStyle name="SAPBEXexcGood1 2 3 3 5" xfId="31876" xr:uid="{9753E8E3-15FC-472A-85EE-B5CDA4FC1CC4}"/>
    <cellStyle name="SAPBEXexcGood1 2 3 4" xfId="31877" xr:uid="{9A6B564A-2AD5-48A5-A631-280A8080A281}"/>
    <cellStyle name="SAPBEXexcGood1 2 3 4 10" xfId="31878" xr:uid="{B6650FC9-D0F8-46AD-A2C2-11C9779D23D3}"/>
    <cellStyle name="SAPBEXexcGood1 2 3 4 2" xfId="31879" xr:uid="{5F05CCD0-5403-46D3-8A2C-D2E352AFB82F}"/>
    <cellStyle name="SAPBEXexcGood1 2 3 4 2 2" xfId="31880" xr:uid="{DA7D9E16-2703-4047-BC9A-76E5E74933CC}"/>
    <cellStyle name="SAPBEXexcGood1 2 3 4 2 2 2" xfId="31881" xr:uid="{BBFC3E92-E3E7-456D-B3EA-829D8C19B78B}"/>
    <cellStyle name="SAPBEXexcGood1 2 3 4 2 3" xfId="31882" xr:uid="{E9850020-032E-4553-9B1C-5F2736D15451}"/>
    <cellStyle name="SAPBEXexcGood1 2 3 4 2 3 2" xfId="31883" xr:uid="{8A7117C5-9E20-46F2-B7EE-28E6DE3F58FF}"/>
    <cellStyle name="SAPBEXexcGood1 2 3 4 2 4" xfId="31884" xr:uid="{D46238B0-2058-46FD-8F57-6859473AEEDB}"/>
    <cellStyle name="SAPBEXexcGood1 2 3 4 2 4 2" xfId="31885" xr:uid="{B34D7F40-3849-4BD3-8F0B-A25C0D3DEA74}"/>
    <cellStyle name="SAPBEXexcGood1 2 3 4 2 5" xfId="31886" xr:uid="{50C757DF-4E65-44C3-8670-C1E784BA5979}"/>
    <cellStyle name="SAPBEXexcGood1 2 3 4 2 5 2" xfId="31887" xr:uid="{BC93FBEF-58AC-43EB-B472-5D7A1BA61197}"/>
    <cellStyle name="SAPBEXexcGood1 2 3 4 2 6" xfId="31888" xr:uid="{015FD6DF-996D-4D6B-B427-18D34F39168A}"/>
    <cellStyle name="SAPBEXexcGood1 2 3 4 2 6 2" xfId="31889" xr:uid="{A017E4C6-75E6-4727-B13E-C9130A55359E}"/>
    <cellStyle name="SAPBEXexcGood1 2 3 4 2 7" xfId="31890" xr:uid="{E19F048E-5081-473D-9ACE-76829A658D7D}"/>
    <cellStyle name="SAPBEXexcGood1 2 3 4 3" xfId="31891" xr:uid="{73CF66E5-79CF-4839-A9D5-4CFDCD448576}"/>
    <cellStyle name="SAPBEXexcGood1 2 3 4 3 2" xfId="31892" xr:uid="{AD0BFE77-6A3E-4C8F-BE3C-CFBB1708D5CD}"/>
    <cellStyle name="SAPBEXexcGood1 2 3 4 3 2 2" xfId="31893" xr:uid="{499CF914-D829-4CD1-9C15-ECB26C0BFBF5}"/>
    <cellStyle name="SAPBEXexcGood1 2 3 4 3 3" xfId="31894" xr:uid="{4C499D2F-1497-42C2-B1FF-E0A09698FA5C}"/>
    <cellStyle name="SAPBEXexcGood1 2 3 4 3 3 2" xfId="31895" xr:uid="{CA86E9F5-FC64-4138-9190-D3DD662B77B8}"/>
    <cellStyle name="SAPBEXexcGood1 2 3 4 3 4" xfId="31896" xr:uid="{DDFAFE2A-37AF-462F-B5F8-38D2707735AB}"/>
    <cellStyle name="SAPBEXexcGood1 2 3 4 3 4 2" xfId="31897" xr:uid="{CA543535-AF19-47E8-BF41-32AEAD6FD909}"/>
    <cellStyle name="SAPBEXexcGood1 2 3 4 3 5" xfId="31898" xr:uid="{C6060E57-4D0A-41FE-AEAA-06BE67D75897}"/>
    <cellStyle name="SAPBEXexcGood1 2 3 4 3 5 2" xfId="31899" xr:uid="{B6572AE4-EA7A-4F47-A088-C034FC818495}"/>
    <cellStyle name="SAPBEXexcGood1 2 3 4 3 6" xfId="31900" xr:uid="{FF07DED4-4103-4A6A-AEF8-298CB0ECCA02}"/>
    <cellStyle name="SAPBEXexcGood1 2 3 4 3 6 2" xfId="31901" xr:uid="{A4989471-FC3B-48A7-816E-EA682F024DE3}"/>
    <cellStyle name="SAPBEXexcGood1 2 3 4 3 7" xfId="31902" xr:uid="{C4ADCA7E-A3BA-40CA-AAB8-4BE04A695811}"/>
    <cellStyle name="SAPBEXexcGood1 2 3 4 4" xfId="31903" xr:uid="{AF529240-5483-4F86-8C3E-F8901FBBEC04}"/>
    <cellStyle name="SAPBEXexcGood1 2 3 4 4 2" xfId="31904" xr:uid="{9EF5A79E-5749-4D1B-921E-6227424FD4FB}"/>
    <cellStyle name="SAPBEXexcGood1 2 3 4 5" xfId="31905" xr:uid="{D2E849DC-78A5-4F1F-A0B4-79DE4A77CC6D}"/>
    <cellStyle name="SAPBEXexcGood1 2 3 4 5 2" xfId="31906" xr:uid="{1BB229BC-C732-4A46-B450-6952857AF560}"/>
    <cellStyle name="SAPBEXexcGood1 2 3 4 6" xfId="31907" xr:uid="{A3A818D6-0E68-4CD3-A0B5-36BCAE89236B}"/>
    <cellStyle name="SAPBEXexcGood1 2 3 4 6 2" xfId="31908" xr:uid="{EBF86C65-E729-426A-B8CF-76E93A8D2E6F}"/>
    <cellStyle name="SAPBEXexcGood1 2 3 4 7" xfId="31909" xr:uid="{960B759B-86AB-4598-9F57-5701FA3A4D17}"/>
    <cellStyle name="SAPBEXexcGood1 2 3 4 7 2" xfId="31910" xr:uid="{13FBCF08-2DD2-4F72-ACB7-DA8734DFB68A}"/>
    <cellStyle name="SAPBEXexcGood1 2 3 4 8" xfId="31911" xr:uid="{4E515E82-1118-400A-9C64-EE79C9B2EAB1}"/>
    <cellStyle name="SAPBEXexcGood1 2 3 4 8 2" xfId="31912" xr:uid="{8F41C182-7FBA-4320-9C65-04B33C970412}"/>
    <cellStyle name="SAPBEXexcGood1 2 3 4 9" xfId="31913" xr:uid="{330B238E-CA5D-4D96-B28A-FC995848F709}"/>
    <cellStyle name="SAPBEXexcGood1 2 3 4 9 2" xfId="31914" xr:uid="{2C84803D-A6B8-431D-8676-E10F1F9B5E31}"/>
    <cellStyle name="SAPBEXexcGood1 2 3 5" xfId="31915" xr:uid="{141A10B2-89A6-4089-ADE7-4F859A8CA582}"/>
    <cellStyle name="SAPBEXexcGood1 2 3 5 2" xfId="31916" xr:uid="{6AC8C905-8A1A-4DCA-BBFD-214A1A14E07A}"/>
    <cellStyle name="SAPBEXexcGood1 2 3 6" xfId="31917" xr:uid="{5F0B02D3-5993-43DC-BAF0-64B390A608F8}"/>
    <cellStyle name="SAPBEXexcGood1 2 3 6 2" xfId="31918" xr:uid="{06FE4068-76DD-48EB-B213-1BC53E70F5BD}"/>
    <cellStyle name="SAPBEXexcGood1 2 3 7" xfId="31919" xr:uid="{FD1A8A47-C61E-45BC-9A09-26E234F78E01}"/>
    <cellStyle name="SAPBEXexcGood1 2 3 8" xfId="31920" xr:uid="{34C03B3B-E9AC-4C39-BE7E-65D26FB00B8F}"/>
    <cellStyle name="SAPBEXexcGood1 2 4" xfId="31921" xr:uid="{8ED45828-677A-4CFC-BC4E-329903E62305}"/>
    <cellStyle name="SAPBEXexcGood1 2 4 10" xfId="31922" xr:uid="{3BC9C4FA-080C-44BA-A980-49DDA8060472}"/>
    <cellStyle name="SAPBEXexcGood1 2 4 2" xfId="31923" xr:uid="{4417BF2B-AA0E-4A02-BFF3-FF447D238CBE}"/>
    <cellStyle name="SAPBEXexcGood1 2 4 2 10" xfId="31924" xr:uid="{DDD3BA72-BB20-4612-AD36-CC3D19BC754E}"/>
    <cellStyle name="SAPBEXexcGood1 2 4 2 2" xfId="31925" xr:uid="{6F0BBF8A-4997-4F58-9FA2-3F3A624D792D}"/>
    <cellStyle name="SAPBEXexcGood1 2 4 2 2 2" xfId="31926" xr:uid="{F812E1BB-88C5-4032-B8BA-538FBCFBEB25}"/>
    <cellStyle name="SAPBEXexcGood1 2 4 2 2 2 2" xfId="31927" xr:uid="{6B23A463-5961-4103-9311-1D6C564BA3DA}"/>
    <cellStyle name="SAPBEXexcGood1 2 4 2 2 3" xfId="31928" xr:uid="{ECD0CEDB-5748-40C1-AFFC-B227580040E2}"/>
    <cellStyle name="SAPBEXexcGood1 2 4 2 2 3 2" xfId="31929" xr:uid="{EF13B32A-E1A9-425F-B8EE-2A1DB9DFD464}"/>
    <cellStyle name="SAPBEXexcGood1 2 4 2 2 4" xfId="31930" xr:uid="{CD5AA4D8-9D23-40A7-8A8E-642FD65F395B}"/>
    <cellStyle name="SAPBEXexcGood1 2 4 2 2 4 2" xfId="31931" xr:uid="{860498ED-E827-4A6C-83D0-DD6452AC4FC4}"/>
    <cellStyle name="SAPBEXexcGood1 2 4 2 2 5" xfId="31932" xr:uid="{4750B6C2-A214-4395-88C6-E5BBA7DA11F8}"/>
    <cellStyle name="SAPBEXexcGood1 2 4 2 2 5 2" xfId="31933" xr:uid="{C293D87E-F5CD-4EAF-B148-C963F68F0AD5}"/>
    <cellStyle name="SAPBEXexcGood1 2 4 2 2 6" xfId="31934" xr:uid="{0063CFCA-AB40-4AB9-8AF5-ED13A3CF242D}"/>
    <cellStyle name="SAPBEXexcGood1 2 4 2 2 6 2" xfId="31935" xr:uid="{7BB899BB-F63E-49FC-8931-2A0F1CC7DDAC}"/>
    <cellStyle name="SAPBEXexcGood1 2 4 2 2 7" xfId="31936" xr:uid="{FDF1B70B-B626-4F73-A6E3-6A1D12E1D3FE}"/>
    <cellStyle name="SAPBEXexcGood1 2 4 2 2 7 2" xfId="31937" xr:uid="{7C6C5BC1-1268-4591-85A7-1DBE622CE633}"/>
    <cellStyle name="SAPBEXexcGood1 2 4 2 2 8" xfId="31938" xr:uid="{8163E57E-C93E-4F7A-8489-837C2B157014}"/>
    <cellStyle name="SAPBEXexcGood1 2 4 2 3" xfId="31939" xr:uid="{E4DC8BD6-7084-4E6C-945E-72ACD6EAFCE6}"/>
    <cellStyle name="SAPBEXexcGood1 2 4 2 3 2" xfId="31940" xr:uid="{E6552848-8264-4012-9AF0-ACD0CE37C73D}"/>
    <cellStyle name="SAPBEXexcGood1 2 4 2 4" xfId="31941" xr:uid="{6590FD9B-764F-4B85-8944-C6A47B4B570D}"/>
    <cellStyle name="SAPBEXexcGood1 2 4 2 4 2" xfId="31942" xr:uid="{80FFF669-DCCF-4B83-BB9A-215E1DEE3CC7}"/>
    <cellStyle name="SAPBEXexcGood1 2 4 2 5" xfId="31943" xr:uid="{49A94E94-3BDB-4A52-9942-B18E432C8ED0}"/>
    <cellStyle name="SAPBEXexcGood1 2 4 2 5 2" xfId="31944" xr:uid="{09EDE0DC-08AC-456F-AB90-9330B9F6FF96}"/>
    <cellStyle name="SAPBEXexcGood1 2 4 2 6" xfId="31945" xr:uid="{7BDB33CF-3F69-4853-BB09-97B7896D1645}"/>
    <cellStyle name="SAPBEXexcGood1 2 4 2 6 2" xfId="31946" xr:uid="{6123915C-0A56-474E-BA38-68C5D0790AFE}"/>
    <cellStyle name="SAPBEXexcGood1 2 4 2 7" xfId="31947" xr:uid="{69F83E57-F990-4690-9829-E93A55188A58}"/>
    <cellStyle name="SAPBEXexcGood1 2 4 2 7 2" xfId="31948" xr:uid="{42B3EEF1-0033-4729-9A67-99DD8508133A}"/>
    <cellStyle name="SAPBEXexcGood1 2 4 2 8" xfId="31949" xr:uid="{66E5095B-7193-4DB5-8D23-2C1C91508CAF}"/>
    <cellStyle name="SAPBEXexcGood1 2 4 2 8 2" xfId="31950" xr:uid="{E3B29259-5237-4FED-8893-C4428FEF6953}"/>
    <cellStyle name="SAPBEXexcGood1 2 4 2 9" xfId="31951" xr:uid="{596204DC-E462-4929-BD0B-FA2D3ED0FA42}"/>
    <cellStyle name="SAPBEXexcGood1 2 4 3" xfId="31952" xr:uid="{5CA4CCC6-F5BD-40F0-821F-87810BB4F87F}"/>
    <cellStyle name="SAPBEXexcGood1 2 4 3 2" xfId="31953" xr:uid="{B63A60EE-1A23-401F-AC41-EB91005B3E64}"/>
    <cellStyle name="SAPBEXexcGood1 2 4 3 2 2" xfId="31954" xr:uid="{E1B7A495-500B-48C5-BE73-1256C0DC4DA8}"/>
    <cellStyle name="SAPBEXexcGood1 2 4 3 3" xfId="31955" xr:uid="{565FE008-C56C-46E2-AF8D-1B518FF2BA94}"/>
    <cellStyle name="SAPBEXexcGood1 2 4 3 3 2" xfId="31956" xr:uid="{DB3F5BB1-2D97-4649-9357-57A702428FCB}"/>
    <cellStyle name="SAPBEXexcGood1 2 4 3 4" xfId="31957" xr:uid="{E39DDAE6-F0C9-4E74-BD57-065FE277EC1A}"/>
    <cellStyle name="SAPBEXexcGood1 2 4 3 4 2" xfId="31958" xr:uid="{7BCF77F5-99EE-4068-9707-FBCF3BFCBCE6}"/>
    <cellStyle name="SAPBEXexcGood1 2 4 3 5" xfId="31959" xr:uid="{F45A3BDB-789C-45D2-A3DC-F775C8F86505}"/>
    <cellStyle name="SAPBEXexcGood1 2 4 3 5 2" xfId="31960" xr:uid="{DE02AF04-2848-4A9E-802A-6DE6C763CFD8}"/>
    <cellStyle name="SAPBEXexcGood1 2 4 3 6" xfId="31961" xr:uid="{335AE54D-2FDD-4409-8453-823AEA6DB13F}"/>
    <cellStyle name="SAPBEXexcGood1 2 4 3 6 2" xfId="31962" xr:uid="{392163D1-3F89-42AD-95DF-9FE728A41B2F}"/>
    <cellStyle name="SAPBEXexcGood1 2 4 3 7" xfId="31963" xr:uid="{E2EE7349-586E-487A-AC40-EFD6A6B0FBF4}"/>
    <cellStyle name="SAPBEXexcGood1 2 4 3 7 2" xfId="31964" xr:uid="{16997F80-7AD8-445A-99C0-45F9E104C586}"/>
    <cellStyle name="SAPBEXexcGood1 2 4 3 8" xfId="31965" xr:uid="{C9E01508-8CCB-49FD-B82D-429DC8250D8F}"/>
    <cellStyle name="SAPBEXexcGood1 2 4 3 9" xfId="31966" xr:uid="{4B5BEA6C-4EB0-4FD3-A991-EA79036E858A}"/>
    <cellStyle name="SAPBEXexcGood1 2 4 4" xfId="31967" xr:uid="{C82B4B79-B293-4FFF-8632-9F961820A8EC}"/>
    <cellStyle name="SAPBEXexcGood1 2 4 4 2" xfId="31968" xr:uid="{B5E03088-7296-4B0A-8326-B1FB367E407A}"/>
    <cellStyle name="SAPBEXexcGood1 2 4 5" xfId="31969" xr:uid="{A62E1677-2FA9-4272-86F6-DF43CAB7EE5A}"/>
    <cellStyle name="SAPBEXexcGood1 2 4 5 2" xfId="31970" xr:uid="{909C3A58-9458-4FF8-8FF2-4E9904EA3340}"/>
    <cellStyle name="SAPBEXexcGood1 2 4 6" xfId="31971" xr:uid="{AD5579EE-9CC1-4FE4-8C1B-CC5D3C17B48F}"/>
    <cellStyle name="SAPBEXexcGood1 2 4 6 2" xfId="31972" xr:uid="{BF80801C-441E-42C5-846D-00A76D9A5F03}"/>
    <cellStyle name="SAPBEXexcGood1 2 4 7" xfId="31973" xr:uid="{93EC79C1-C31E-4923-B1EC-12B06012FD22}"/>
    <cellStyle name="SAPBEXexcGood1 2 4 7 2" xfId="31974" xr:uid="{1C3ABF7B-7D18-4867-9D0A-2A51E49F868B}"/>
    <cellStyle name="SAPBEXexcGood1 2 4 8" xfId="31975" xr:uid="{2B04C88E-B8D9-4558-88D7-411EA36F2A6C}"/>
    <cellStyle name="SAPBEXexcGood1 2 4 8 2" xfId="31976" xr:uid="{55F10758-4383-47DD-97ED-DC7C8E592C01}"/>
    <cellStyle name="SAPBEXexcGood1 2 4 9" xfId="31977" xr:uid="{0D53B4F9-40BB-4DDE-B102-780A0CA4BB69}"/>
    <cellStyle name="SAPBEXexcGood1 2 5" xfId="31978" xr:uid="{0D38B76A-0C49-4FE2-8256-C669831158A0}"/>
    <cellStyle name="SAPBEXexcGood1 2 6" xfId="31979" xr:uid="{6664DFDB-40BF-4A62-805F-F022C3933BE1}"/>
    <cellStyle name="SAPBEXexcGood1 3" xfId="31980" xr:uid="{D799A5F7-18A9-4F32-8D26-C44442F7179F}"/>
    <cellStyle name="SAPBEXexcGood1 3 2" xfId="31981" xr:uid="{A7239C17-E3EC-478B-9379-827DE66678C4}"/>
    <cellStyle name="SAPBEXexcGood1 3 2 2" xfId="31982" xr:uid="{D47456FB-1FE5-4CD1-AB19-4E0D2ED63C6E}"/>
    <cellStyle name="SAPBEXexcGood1 3 2 2 10" xfId="31983" xr:uid="{7997182C-F342-4E56-A1C1-C9E42B41E553}"/>
    <cellStyle name="SAPBEXexcGood1 3 2 2 2" xfId="31984" xr:uid="{9A719BA7-B18B-45DB-8AE6-8284C1EFE555}"/>
    <cellStyle name="SAPBEXexcGood1 3 2 2 2 10" xfId="31985" xr:uid="{A65F5184-694F-4737-8FAA-B6F75B968828}"/>
    <cellStyle name="SAPBEXexcGood1 3 2 2 2 2" xfId="31986" xr:uid="{2080AF15-2DDF-4161-ADDC-B86F6D19EA6F}"/>
    <cellStyle name="SAPBEXexcGood1 3 2 2 2 2 2" xfId="31987" xr:uid="{CC93F8CF-354B-444D-8021-E326382D69DE}"/>
    <cellStyle name="SAPBEXexcGood1 3 2 2 2 2 2 2" xfId="31988" xr:uid="{9F6B2C64-85C5-4206-9B6F-0156E4F6A267}"/>
    <cellStyle name="SAPBEXexcGood1 3 2 2 2 2 3" xfId="31989" xr:uid="{BC060551-342F-4D94-B113-05B006A45782}"/>
    <cellStyle name="SAPBEXexcGood1 3 2 2 2 2 3 2" xfId="31990" xr:uid="{F7EBC45B-F78B-414C-B55F-A69531D115EC}"/>
    <cellStyle name="SAPBEXexcGood1 3 2 2 2 2 4" xfId="31991" xr:uid="{317F2A13-0C5E-4723-A15B-75AC578B7513}"/>
    <cellStyle name="SAPBEXexcGood1 3 2 2 2 2 4 2" xfId="31992" xr:uid="{21129F13-031A-4202-9226-D202D76CA420}"/>
    <cellStyle name="SAPBEXexcGood1 3 2 2 2 2 5" xfId="31993" xr:uid="{73503332-2FB5-4EF0-B3C4-D1C52A8DB0AA}"/>
    <cellStyle name="SAPBEXexcGood1 3 2 2 2 2 5 2" xfId="31994" xr:uid="{D1EA9DE6-6C71-4FDE-A8AD-833FC3A14656}"/>
    <cellStyle name="SAPBEXexcGood1 3 2 2 2 2 6" xfId="31995" xr:uid="{775D0E92-2185-4209-8599-F326A7ADFA9D}"/>
    <cellStyle name="SAPBEXexcGood1 3 2 2 2 2 6 2" xfId="31996" xr:uid="{8C12C25C-CB66-4F2E-93F1-7D2C6D1E584B}"/>
    <cellStyle name="SAPBEXexcGood1 3 2 2 2 2 7" xfId="31997" xr:uid="{6E88D8D6-A794-4D3D-800E-F415BC750372}"/>
    <cellStyle name="SAPBEXexcGood1 3 2 2 2 2 7 2" xfId="31998" xr:uid="{CF5D8180-E521-4B63-8356-47C88845898E}"/>
    <cellStyle name="SAPBEXexcGood1 3 2 2 2 2 8" xfId="31999" xr:uid="{EEBB8079-A1E9-46A8-9108-20C1C43F08C8}"/>
    <cellStyle name="SAPBEXexcGood1 3 2 2 2 3" xfId="32000" xr:uid="{254A25C7-D833-4199-AE1E-65DA92BE94EE}"/>
    <cellStyle name="SAPBEXexcGood1 3 2 2 2 3 2" xfId="32001" xr:uid="{47EF3445-F5D5-474F-A78D-938C548D99B8}"/>
    <cellStyle name="SAPBEXexcGood1 3 2 2 2 4" xfId="32002" xr:uid="{D489CCC1-DDC3-4097-91FA-001FC57DB05A}"/>
    <cellStyle name="SAPBEXexcGood1 3 2 2 2 4 2" xfId="32003" xr:uid="{D99F5120-C017-4B5F-9E72-E38F2C722B1B}"/>
    <cellStyle name="SAPBEXexcGood1 3 2 2 2 5" xfId="32004" xr:uid="{692AABA4-771C-4118-BA75-227A7D5023AC}"/>
    <cellStyle name="SAPBEXexcGood1 3 2 2 2 5 2" xfId="32005" xr:uid="{058256FC-2CF4-4885-B847-CA5F0E4FF631}"/>
    <cellStyle name="SAPBEXexcGood1 3 2 2 2 6" xfId="32006" xr:uid="{4440425E-88AF-4B44-8F00-97DDCF5475B2}"/>
    <cellStyle name="SAPBEXexcGood1 3 2 2 2 6 2" xfId="32007" xr:uid="{A7BF293D-B715-45CB-B5CC-7939A89AA399}"/>
    <cellStyle name="SAPBEXexcGood1 3 2 2 2 7" xfId="32008" xr:uid="{5CF42AAB-356A-4AC7-BA59-940EBCD2A58A}"/>
    <cellStyle name="SAPBEXexcGood1 3 2 2 2 7 2" xfId="32009" xr:uid="{CD05D5AD-D9E6-40BB-A47B-A16F891C52C7}"/>
    <cellStyle name="SAPBEXexcGood1 3 2 2 2 8" xfId="32010" xr:uid="{A7B6C58F-CA9C-4DFF-A7A8-95B77400D532}"/>
    <cellStyle name="SAPBEXexcGood1 3 2 2 2 8 2" xfId="32011" xr:uid="{EE085CA5-B60E-4D1C-9C95-B2B4997E248C}"/>
    <cellStyle name="SAPBEXexcGood1 3 2 2 2 9" xfId="32012" xr:uid="{9D470DF3-D329-4642-81A0-B9CE4415976D}"/>
    <cellStyle name="SAPBEXexcGood1 3 2 2 3" xfId="32013" xr:uid="{AC7E2684-99DA-42F9-987A-A6F114DBD72F}"/>
    <cellStyle name="SAPBEXexcGood1 3 2 2 3 2" xfId="32014" xr:uid="{37CD1EB5-6742-41D5-A5C1-E9DC90647B5A}"/>
    <cellStyle name="SAPBEXexcGood1 3 2 2 3 2 2" xfId="32015" xr:uid="{C8C3DA91-DEA1-4537-BF05-DC9720FA1023}"/>
    <cellStyle name="SAPBEXexcGood1 3 2 2 3 3" xfId="32016" xr:uid="{4C828B85-1967-49A5-A5A3-C12AF1651C8D}"/>
    <cellStyle name="SAPBEXexcGood1 3 2 2 3 3 2" xfId="32017" xr:uid="{08C39AB2-9B6D-4D20-B4AF-AF609CF8BB65}"/>
    <cellStyle name="SAPBEXexcGood1 3 2 2 3 4" xfId="32018" xr:uid="{8D853A41-5D6F-4982-9854-D3362EFB6318}"/>
    <cellStyle name="SAPBEXexcGood1 3 2 2 3 4 2" xfId="32019" xr:uid="{EC306804-E51A-4415-974D-285AC9960A05}"/>
    <cellStyle name="SAPBEXexcGood1 3 2 2 3 5" xfId="32020" xr:uid="{7A24ABA8-58F6-4D84-AE30-81F087FEDF53}"/>
    <cellStyle name="SAPBEXexcGood1 3 2 2 3 5 2" xfId="32021" xr:uid="{39A41575-C8A4-4AB2-8504-ACBB7657459A}"/>
    <cellStyle name="SAPBEXexcGood1 3 2 2 3 6" xfId="32022" xr:uid="{F4A544B9-DEDD-4C07-B02A-CCF9BD5ACB1B}"/>
    <cellStyle name="SAPBEXexcGood1 3 2 2 3 6 2" xfId="32023" xr:uid="{4AA6A1BF-510D-4474-94E9-B899FE9A4666}"/>
    <cellStyle name="SAPBEXexcGood1 3 2 2 3 7" xfId="32024" xr:uid="{D902767D-9932-4FB2-8B20-830FA45BA60A}"/>
    <cellStyle name="SAPBEXexcGood1 3 2 2 3 7 2" xfId="32025" xr:uid="{18D5DA5B-FCB2-4484-9590-4B197EEA8E80}"/>
    <cellStyle name="SAPBEXexcGood1 3 2 2 3 8" xfId="32026" xr:uid="{EB5275AA-7223-4D2F-A14F-F5A9E6AA4ADA}"/>
    <cellStyle name="SAPBEXexcGood1 3 2 2 3 9" xfId="32027" xr:uid="{72F33B82-FA09-4C8B-8584-4B3520C19F1A}"/>
    <cellStyle name="SAPBEXexcGood1 3 2 2 4" xfId="32028" xr:uid="{75B442AB-A452-4239-A5A7-91048444BEB1}"/>
    <cellStyle name="SAPBEXexcGood1 3 2 2 4 2" xfId="32029" xr:uid="{45256496-73B7-4C1E-8A4E-FEF19554E373}"/>
    <cellStyle name="SAPBEXexcGood1 3 2 2 5" xfId="32030" xr:uid="{BCADFAA8-FE8E-4130-A7C0-237B7C479457}"/>
    <cellStyle name="SAPBEXexcGood1 3 2 2 5 2" xfId="32031" xr:uid="{CBA884D1-F679-46F0-9A3A-C18D031DD232}"/>
    <cellStyle name="SAPBEXexcGood1 3 2 2 6" xfId="32032" xr:uid="{43755589-D62D-4FDB-B318-9D1E31C289C8}"/>
    <cellStyle name="SAPBEXexcGood1 3 2 2 6 2" xfId="32033" xr:uid="{68ED6E4B-143C-4CEC-8DFE-EA1857315352}"/>
    <cellStyle name="SAPBEXexcGood1 3 2 2 7" xfId="32034" xr:uid="{A5190562-995B-4C38-9317-158ADD2BD476}"/>
    <cellStyle name="SAPBEXexcGood1 3 2 2 7 2" xfId="32035" xr:uid="{377C7FD1-80C2-47E8-B0D0-EE3ECC8EF5A5}"/>
    <cellStyle name="SAPBEXexcGood1 3 2 2 8" xfId="32036" xr:uid="{6EBF6E14-B103-4592-B24B-AA7002D1149A}"/>
    <cellStyle name="SAPBEXexcGood1 3 2 2 8 2" xfId="32037" xr:uid="{DF8DE3AD-0E5F-49E8-AFC7-F9167F261936}"/>
    <cellStyle name="SAPBEXexcGood1 3 2 2 9" xfId="32038" xr:uid="{29593182-3F91-4AAE-8BCB-B87FC91D514B}"/>
    <cellStyle name="SAPBEXexcGood1 3 2 3" xfId="32039" xr:uid="{B1DC9197-CFEC-4BB7-96FF-17E125F02264}"/>
    <cellStyle name="SAPBEXexcGood1 3 2 3 2" xfId="32040" xr:uid="{E3B760EB-A80E-476E-8AD4-AA68B44C6582}"/>
    <cellStyle name="SAPBEXexcGood1 3 2 3 2 10" xfId="32041" xr:uid="{5AFE42B7-484F-41DB-B418-913481E845E8}"/>
    <cellStyle name="SAPBEXexcGood1 3 2 3 2 2" xfId="32042" xr:uid="{7ADAF89A-7479-4C67-A2EB-6018CDE5450F}"/>
    <cellStyle name="SAPBEXexcGood1 3 2 3 2 2 2" xfId="32043" xr:uid="{9B645F6C-27DE-404B-9AAB-E266119AA4DD}"/>
    <cellStyle name="SAPBEXexcGood1 3 2 3 2 2 2 2" xfId="32044" xr:uid="{60111873-3D0F-442E-A5F8-74E6018EFE45}"/>
    <cellStyle name="SAPBEXexcGood1 3 2 3 2 2 3" xfId="32045" xr:uid="{FD3C4A8B-C512-44F2-BC64-569FA6D23CA1}"/>
    <cellStyle name="SAPBEXexcGood1 3 2 3 2 2 3 2" xfId="32046" xr:uid="{218B7185-ED8E-46B2-B3BA-65DBE08DDCCC}"/>
    <cellStyle name="SAPBEXexcGood1 3 2 3 2 2 4" xfId="32047" xr:uid="{2E070202-6F11-445C-8AD8-55E0244C572D}"/>
    <cellStyle name="SAPBEXexcGood1 3 2 3 2 2 4 2" xfId="32048" xr:uid="{9E953118-0576-43B8-99F7-D59480807A6A}"/>
    <cellStyle name="SAPBEXexcGood1 3 2 3 2 2 5" xfId="32049" xr:uid="{7E1CECA8-1F7B-41D1-B41E-AC041C10FD2B}"/>
    <cellStyle name="SAPBEXexcGood1 3 2 3 2 2 5 2" xfId="32050" xr:uid="{F6058EAA-C600-4466-9F14-0829C4E08DEF}"/>
    <cellStyle name="SAPBEXexcGood1 3 2 3 2 2 6" xfId="32051" xr:uid="{67D0C01B-5B26-46A8-923A-083CCB43E658}"/>
    <cellStyle name="SAPBEXexcGood1 3 2 3 2 2 6 2" xfId="32052" xr:uid="{2E9DDBDC-0FBF-4E1F-BDEB-50C3DAA7FD3A}"/>
    <cellStyle name="SAPBEXexcGood1 3 2 3 2 2 7" xfId="32053" xr:uid="{3B70C388-E7DC-4D0D-B0C6-16C0C0D00F81}"/>
    <cellStyle name="SAPBEXexcGood1 3 2 3 2 3" xfId="32054" xr:uid="{A04FE5DB-4859-4A25-BA65-CFD906B10CCA}"/>
    <cellStyle name="SAPBEXexcGood1 3 2 3 2 3 2" xfId="32055" xr:uid="{E6F1AAAD-D9A9-4766-BE3A-CD0EBB2CD9D2}"/>
    <cellStyle name="SAPBEXexcGood1 3 2 3 2 3 2 2" xfId="32056" xr:uid="{47160A40-FD96-486A-BA41-C5EC1B9BCB20}"/>
    <cellStyle name="SAPBEXexcGood1 3 2 3 2 3 3" xfId="32057" xr:uid="{E31EB1F8-5651-4D1D-B533-D5ABBB29F0CC}"/>
    <cellStyle name="SAPBEXexcGood1 3 2 3 2 3 3 2" xfId="32058" xr:uid="{F7E9C72E-3DAD-4DDA-ADAF-1BEECC8B6870}"/>
    <cellStyle name="SAPBEXexcGood1 3 2 3 2 3 4" xfId="32059" xr:uid="{F9E56C00-17EF-47E2-BF4C-A13DA7B1870A}"/>
    <cellStyle name="SAPBEXexcGood1 3 2 3 2 3 4 2" xfId="32060" xr:uid="{AEC53F1A-AC8B-4EE1-B0E2-960425C64F73}"/>
    <cellStyle name="SAPBEXexcGood1 3 2 3 2 3 5" xfId="32061" xr:uid="{3B31EE53-876A-4D38-96BC-7C3ACFE1EBAD}"/>
    <cellStyle name="SAPBEXexcGood1 3 2 3 2 3 5 2" xfId="32062" xr:uid="{A96A868D-4EA7-4184-B296-A47A8235D5C0}"/>
    <cellStyle name="SAPBEXexcGood1 3 2 3 2 3 6" xfId="32063" xr:uid="{7F525879-786D-449C-82BF-99454B1F5FC5}"/>
    <cellStyle name="SAPBEXexcGood1 3 2 3 2 3 6 2" xfId="32064" xr:uid="{3D39E8D6-FB30-4B0A-BFFD-ED06A2932FED}"/>
    <cellStyle name="SAPBEXexcGood1 3 2 3 2 3 7" xfId="32065" xr:uid="{F6C77968-465B-487A-9A69-325648172453}"/>
    <cellStyle name="SAPBEXexcGood1 3 2 3 2 4" xfId="32066" xr:uid="{C47F10F3-86B8-4CD5-8F8A-46C2966B2EBE}"/>
    <cellStyle name="SAPBEXexcGood1 3 2 3 2 4 2" xfId="32067" xr:uid="{56F94051-B0FF-4F6F-92BD-20DFE7833EBA}"/>
    <cellStyle name="SAPBEXexcGood1 3 2 3 2 5" xfId="32068" xr:uid="{1680FCE7-7CC7-42BC-AEC5-024D2F64750E}"/>
    <cellStyle name="SAPBEXexcGood1 3 2 3 2 5 2" xfId="32069" xr:uid="{36E82567-70FF-4D26-9103-1237A3DA5201}"/>
    <cellStyle name="SAPBEXexcGood1 3 2 3 2 6" xfId="32070" xr:uid="{244A679C-4DC2-422F-8029-69BF7681F0B7}"/>
    <cellStyle name="SAPBEXexcGood1 3 2 3 2 6 2" xfId="32071" xr:uid="{35823D10-9254-4A3D-820E-5BD1FF6EC3F8}"/>
    <cellStyle name="SAPBEXexcGood1 3 2 3 2 7" xfId="32072" xr:uid="{2F029D78-8819-44CA-B130-A4AD83DD1FD6}"/>
    <cellStyle name="SAPBEXexcGood1 3 2 3 2 7 2" xfId="32073" xr:uid="{12AAA607-D557-48AC-8A50-DF448096CEB0}"/>
    <cellStyle name="SAPBEXexcGood1 3 2 3 2 8" xfId="32074" xr:uid="{FBD961C0-C8FB-4201-AF4D-5D9F72D2FC8C}"/>
    <cellStyle name="SAPBEXexcGood1 3 2 3 2 8 2" xfId="32075" xr:uid="{8A176EF4-C6A4-4180-8573-C42C10903BC8}"/>
    <cellStyle name="SAPBEXexcGood1 3 2 3 2 9" xfId="32076" xr:uid="{A1C6EBD8-76EE-4350-A531-25BAF89D1B7A}"/>
    <cellStyle name="SAPBEXexcGood1 3 2 3 2 9 2" xfId="32077" xr:uid="{7844E8D3-9E07-4F65-8982-BDDEB4C0088B}"/>
    <cellStyle name="SAPBEXexcGood1 3 2 3 3" xfId="32078" xr:uid="{0552AE4B-D1B6-4D8D-9DA8-55B78D143FAE}"/>
    <cellStyle name="SAPBEXexcGood1 3 2 3 3 2" xfId="32079" xr:uid="{3F24A5A0-44CD-4234-8420-70392C634C73}"/>
    <cellStyle name="SAPBEXexcGood1 3 2 3 4" xfId="32080" xr:uid="{087B1BBF-CFC7-4F36-A246-1E2189D108FC}"/>
    <cellStyle name="SAPBEXexcGood1 3 2 3 4 2" xfId="32081" xr:uid="{4F4303C0-6454-4592-BC33-A6FB564E3D37}"/>
    <cellStyle name="SAPBEXexcGood1 3 2 3 5" xfId="32082" xr:uid="{F3472C1D-F34C-4D43-828E-79E0EBE8186A}"/>
    <cellStyle name="SAPBEXexcGood1 3 2 4" xfId="32083" xr:uid="{1258E477-936A-44F4-B71B-F66670129944}"/>
    <cellStyle name="SAPBEXexcGood1 3 2 4 10" xfId="32084" xr:uid="{51CF0724-4D48-4F2D-ADAB-6E015620F847}"/>
    <cellStyle name="SAPBEXexcGood1 3 2 4 2" xfId="32085" xr:uid="{4DAD98C1-720A-4B99-8C04-7ED918C122CB}"/>
    <cellStyle name="SAPBEXexcGood1 3 2 4 2 2" xfId="32086" xr:uid="{71F2A934-3A6A-492E-98B3-B0B35DA54495}"/>
    <cellStyle name="SAPBEXexcGood1 3 2 4 2 2 2" xfId="32087" xr:uid="{7D809F28-3A74-47C4-9950-81AFB8562589}"/>
    <cellStyle name="SAPBEXexcGood1 3 2 4 2 3" xfId="32088" xr:uid="{D0EAB45E-9D49-47B0-B5EB-93AE1C2710F7}"/>
    <cellStyle name="SAPBEXexcGood1 3 2 4 2 3 2" xfId="32089" xr:uid="{F56F153A-409F-47F0-8116-849FAE32226D}"/>
    <cellStyle name="SAPBEXexcGood1 3 2 4 2 4" xfId="32090" xr:uid="{07A1B7A1-D8B3-4885-B0E0-CEE4E5EDBB93}"/>
    <cellStyle name="SAPBEXexcGood1 3 2 4 2 4 2" xfId="32091" xr:uid="{9A227F50-1909-4F14-88E1-8C073063FCFF}"/>
    <cellStyle name="SAPBEXexcGood1 3 2 4 2 5" xfId="32092" xr:uid="{76A83F76-BFDD-4CA0-974F-203C0134C79D}"/>
    <cellStyle name="SAPBEXexcGood1 3 2 4 2 5 2" xfId="32093" xr:uid="{AD5DF38C-8706-4B09-BC25-5945100690C5}"/>
    <cellStyle name="SAPBEXexcGood1 3 2 4 2 6" xfId="32094" xr:uid="{2BDA234E-056E-4DB2-8CAC-723E42F7F572}"/>
    <cellStyle name="SAPBEXexcGood1 3 2 4 2 6 2" xfId="32095" xr:uid="{F6A1BDCD-A26D-44B5-9C0D-07674AF7B933}"/>
    <cellStyle name="SAPBEXexcGood1 3 2 4 2 7" xfId="32096" xr:uid="{56911BA7-1C43-4030-95D2-2D07CAC99E11}"/>
    <cellStyle name="SAPBEXexcGood1 3 2 4 3" xfId="32097" xr:uid="{2436F8A1-FE3C-49DB-952D-2EDDFE3CD15E}"/>
    <cellStyle name="SAPBEXexcGood1 3 2 4 3 2" xfId="32098" xr:uid="{B589F773-52F7-4DD2-B193-684F1236AB7F}"/>
    <cellStyle name="SAPBEXexcGood1 3 2 4 3 2 2" xfId="32099" xr:uid="{49B24A1C-7824-4D81-B655-16FBC005F884}"/>
    <cellStyle name="SAPBEXexcGood1 3 2 4 3 3" xfId="32100" xr:uid="{91B3B28A-DFDF-42E1-A7C4-F5C3A57031C2}"/>
    <cellStyle name="SAPBEXexcGood1 3 2 4 3 3 2" xfId="32101" xr:uid="{3645255D-FE41-414A-A06F-D8581F11424E}"/>
    <cellStyle name="SAPBEXexcGood1 3 2 4 3 4" xfId="32102" xr:uid="{AD011549-07E7-448C-9261-755903857073}"/>
    <cellStyle name="SAPBEXexcGood1 3 2 4 3 4 2" xfId="32103" xr:uid="{B866AD46-6910-4271-B121-53BF127782AB}"/>
    <cellStyle name="SAPBEXexcGood1 3 2 4 3 5" xfId="32104" xr:uid="{A6D461F9-4977-42EC-8438-F71CF4ABB301}"/>
    <cellStyle name="SAPBEXexcGood1 3 2 4 3 5 2" xfId="32105" xr:uid="{7C912B27-E727-4DBB-A2CA-1AFF9C6532F0}"/>
    <cellStyle name="SAPBEXexcGood1 3 2 4 3 6" xfId="32106" xr:uid="{7AC110FC-C898-4CCF-A41A-86EF5870FBAE}"/>
    <cellStyle name="SAPBEXexcGood1 3 2 4 3 6 2" xfId="32107" xr:uid="{068B77D0-9E4F-4C32-9A1B-C97173F1E92F}"/>
    <cellStyle name="SAPBEXexcGood1 3 2 4 3 7" xfId="32108" xr:uid="{0C83AF7A-372C-4DBE-A8EB-076ECD99ACCF}"/>
    <cellStyle name="SAPBEXexcGood1 3 2 4 4" xfId="32109" xr:uid="{D74492DA-55A8-4472-A203-2922C779D4D0}"/>
    <cellStyle name="SAPBEXexcGood1 3 2 4 4 2" xfId="32110" xr:uid="{8DAE79C4-C550-45AD-BDB2-3C5E2B283CB1}"/>
    <cellStyle name="SAPBEXexcGood1 3 2 4 5" xfId="32111" xr:uid="{F7558210-52D8-4B0F-B901-370195576C0C}"/>
    <cellStyle name="SAPBEXexcGood1 3 2 4 5 2" xfId="32112" xr:uid="{3870BC1B-3CD5-4D1C-91FE-D7A521A3AF76}"/>
    <cellStyle name="SAPBEXexcGood1 3 2 4 6" xfId="32113" xr:uid="{86568608-81A3-403A-A186-CE4C0B160694}"/>
    <cellStyle name="SAPBEXexcGood1 3 2 4 6 2" xfId="32114" xr:uid="{652E8FCC-2E9F-4914-A310-B9DB21443FD7}"/>
    <cellStyle name="SAPBEXexcGood1 3 2 4 7" xfId="32115" xr:uid="{C5B255D5-49E3-4323-BB6F-3A87A381F24D}"/>
    <cellStyle name="SAPBEXexcGood1 3 2 4 7 2" xfId="32116" xr:uid="{C44A706C-4D04-4DC3-BFD3-0D0D8E7BBC06}"/>
    <cellStyle name="SAPBEXexcGood1 3 2 4 8" xfId="32117" xr:uid="{9F8385C8-1ED7-40EC-9765-AE7BF311A167}"/>
    <cellStyle name="SAPBEXexcGood1 3 2 4 8 2" xfId="32118" xr:uid="{25597CBF-0099-4CB9-B36D-9F0145EB9E90}"/>
    <cellStyle name="SAPBEXexcGood1 3 2 4 9" xfId="32119" xr:uid="{73A9A928-53A7-4866-B673-7C491F5F5935}"/>
    <cellStyle name="SAPBEXexcGood1 3 2 4 9 2" xfId="32120" xr:uid="{19F1EF67-2BF5-436A-9B4A-DCD8FF2AB9DD}"/>
    <cellStyle name="SAPBEXexcGood1 3 2 5" xfId="32121" xr:uid="{257A0CF9-0103-436B-8B9B-CFF72284876D}"/>
    <cellStyle name="SAPBEXexcGood1 3 2 5 2" xfId="32122" xr:uid="{945A72A3-90D6-468F-932B-B946A01B9B80}"/>
    <cellStyle name="SAPBEXexcGood1 3 2 6" xfId="32123" xr:uid="{6BDB0F18-17D3-4724-9D2F-E53426917B20}"/>
    <cellStyle name="SAPBEXexcGood1 3 2 6 2" xfId="32124" xr:uid="{734AFFC9-8C0C-4F37-8F56-07C6B388DBA5}"/>
    <cellStyle name="SAPBEXexcGood1 3 2 7" xfId="32125" xr:uid="{B1F07E31-8E1A-4EFB-8B7C-96962468E01D}"/>
    <cellStyle name="SAPBEXexcGood1 3 2 8" xfId="32126" xr:uid="{E4324453-2456-492E-9761-9BBCB185187B}"/>
    <cellStyle name="SAPBEXexcGood1 3 3" xfId="32127" xr:uid="{5054A4E7-A691-4E06-A8C5-30DFE6D10B07}"/>
    <cellStyle name="SAPBEXexcGood1 3 3 2" xfId="32128" xr:uid="{F199AC69-A58C-4EBC-90FF-B01D21363765}"/>
    <cellStyle name="SAPBEXexcGood1 3 3 2 10" xfId="32129" xr:uid="{3EB29799-DD45-47B4-ADE7-119093809657}"/>
    <cellStyle name="SAPBEXexcGood1 3 3 2 2" xfId="32130" xr:uid="{26C82D88-C688-424D-A747-3742B51C1F8C}"/>
    <cellStyle name="SAPBEXexcGood1 3 3 2 2 10" xfId="32131" xr:uid="{FDC7B638-F58D-4563-BE0D-36447DF4C920}"/>
    <cellStyle name="SAPBEXexcGood1 3 3 2 2 2" xfId="32132" xr:uid="{035B6620-13A2-42DF-987A-3068525EDD58}"/>
    <cellStyle name="SAPBEXexcGood1 3 3 2 2 2 2" xfId="32133" xr:uid="{E82AACA2-7227-4AF4-B40D-3F678B8C2B9D}"/>
    <cellStyle name="SAPBEXexcGood1 3 3 2 2 2 2 2" xfId="32134" xr:uid="{BDF8FD4B-7E35-4DF9-BA9B-76587BD823D6}"/>
    <cellStyle name="SAPBEXexcGood1 3 3 2 2 2 3" xfId="32135" xr:uid="{673DA816-7032-41CF-A175-A56D9C3431F7}"/>
    <cellStyle name="SAPBEXexcGood1 3 3 2 2 2 3 2" xfId="32136" xr:uid="{A4D00927-D6FA-425E-95E6-598A8BF51322}"/>
    <cellStyle name="SAPBEXexcGood1 3 3 2 2 2 4" xfId="32137" xr:uid="{E7CE4C41-5309-4059-8E7A-BB19A0E240D8}"/>
    <cellStyle name="SAPBEXexcGood1 3 3 2 2 2 4 2" xfId="32138" xr:uid="{1999FB8E-3AF6-4995-9EDD-6F4BF56FA500}"/>
    <cellStyle name="SAPBEXexcGood1 3 3 2 2 2 5" xfId="32139" xr:uid="{6CC6BFB6-E79B-473B-B3EA-4D7B436559F3}"/>
    <cellStyle name="SAPBEXexcGood1 3 3 2 2 2 5 2" xfId="32140" xr:uid="{587735A4-4E38-43C1-B013-8E4B47861DA8}"/>
    <cellStyle name="SAPBEXexcGood1 3 3 2 2 2 6" xfId="32141" xr:uid="{82914284-DDF5-459A-8FB2-FF4D7BFE0755}"/>
    <cellStyle name="SAPBEXexcGood1 3 3 2 2 2 6 2" xfId="32142" xr:uid="{60A5A4B2-4EC0-498D-A8FD-E63D5148889A}"/>
    <cellStyle name="SAPBEXexcGood1 3 3 2 2 2 7" xfId="32143" xr:uid="{E2CBC382-2C89-4694-B50E-27C703DB454B}"/>
    <cellStyle name="SAPBEXexcGood1 3 3 2 2 2 7 2" xfId="32144" xr:uid="{FA66184B-5660-40F9-A73F-A69F6708248E}"/>
    <cellStyle name="SAPBEXexcGood1 3 3 2 2 2 8" xfId="32145" xr:uid="{C772592E-04FD-4930-A346-DE54008DE600}"/>
    <cellStyle name="SAPBEXexcGood1 3 3 2 2 3" xfId="32146" xr:uid="{474DE4FC-C8D6-4FEB-B6FA-3D64C1F47152}"/>
    <cellStyle name="SAPBEXexcGood1 3 3 2 2 3 2" xfId="32147" xr:uid="{F3BE120D-0CF3-490C-B914-36114C491AA3}"/>
    <cellStyle name="SAPBEXexcGood1 3 3 2 2 4" xfId="32148" xr:uid="{1D8B3B57-BD19-486F-878F-1921C5F60C47}"/>
    <cellStyle name="SAPBEXexcGood1 3 3 2 2 4 2" xfId="32149" xr:uid="{BCF7CCEE-70BC-4950-BC69-53B1B488F452}"/>
    <cellStyle name="SAPBEXexcGood1 3 3 2 2 5" xfId="32150" xr:uid="{14FB6FF1-8706-4C3A-9707-CADFB88E7040}"/>
    <cellStyle name="SAPBEXexcGood1 3 3 2 2 5 2" xfId="32151" xr:uid="{B0BB08D1-2DC0-4310-8A62-8882B07D554E}"/>
    <cellStyle name="SAPBEXexcGood1 3 3 2 2 6" xfId="32152" xr:uid="{F5C3E865-1607-4690-944A-2DE751E73C2D}"/>
    <cellStyle name="SAPBEXexcGood1 3 3 2 2 6 2" xfId="32153" xr:uid="{1AC9BEE3-CBA3-4209-A12F-68977FE773C7}"/>
    <cellStyle name="SAPBEXexcGood1 3 3 2 2 7" xfId="32154" xr:uid="{9D0554B2-772C-4C55-A344-1D21D0938116}"/>
    <cellStyle name="SAPBEXexcGood1 3 3 2 2 7 2" xfId="32155" xr:uid="{360AD564-0AC7-4FB2-9760-663F2BAE1AF5}"/>
    <cellStyle name="SAPBEXexcGood1 3 3 2 2 8" xfId="32156" xr:uid="{3967F5DA-354D-4FDC-9497-C728919CFADB}"/>
    <cellStyle name="SAPBEXexcGood1 3 3 2 2 8 2" xfId="32157" xr:uid="{6D52C9A4-5B17-4B3A-AAC3-0B893FBB3EA5}"/>
    <cellStyle name="SAPBEXexcGood1 3 3 2 2 9" xfId="32158" xr:uid="{F97CD907-3308-4815-A2E6-13E51DE6AD19}"/>
    <cellStyle name="SAPBEXexcGood1 3 3 2 3" xfId="32159" xr:uid="{379FCFFC-ECE8-4538-8A1F-B1883CEB03AE}"/>
    <cellStyle name="SAPBEXexcGood1 3 3 2 3 2" xfId="32160" xr:uid="{A4B420A5-A496-4C82-AF2B-79F5AB649A75}"/>
    <cellStyle name="SAPBEXexcGood1 3 3 2 3 2 2" xfId="32161" xr:uid="{4180BFFE-BFA9-4630-BA5C-192FC5C06219}"/>
    <cellStyle name="SAPBEXexcGood1 3 3 2 3 3" xfId="32162" xr:uid="{71F8C8FF-D1A1-4BC5-915B-4A7770E27EA4}"/>
    <cellStyle name="SAPBEXexcGood1 3 3 2 3 3 2" xfId="32163" xr:uid="{F613B880-01DF-406F-BC28-1D83474EA3C6}"/>
    <cellStyle name="SAPBEXexcGood1 3 3 2 3 4" xfId="32164" xr:uid="{4B2196C3-EADC-4CF7-A12C-BC0229402700}"/>
    <cellStyle name="SAPBEXexcGood1 3 3 2 3 4 2" xfId="32165" xr:uid="{5E76C93B-2155-415B-B69B-B166BABB777E}"/>
    <cellStyle name="SAPBEXexcGood1 3 3 2 3 5" xfId="32166" xr:uid="{9E327D46-735E-409A-8626-00A3770AB004}"/>
    <cellStyle name="SAPBEXexcGood1 3 3 2 3 5 2" xfId="32167" xr:uid="{1726AD85-BF7E-45A6-ADE2-019C9EC82BF9}"/>
    <cellStyle name="SAPBEXexcGood1 3 3 2 3 6" xfId="32168" xr:uid="{849E1962-A397-415B-90F9-1CCADA345EEC}"/>
    <cellStyle name="SAPBEXexcGood1 3 3 2 3 6 2" xfId="32169" xr:uid="{AA25F72C-2ACD-4D5A-A9F6-A0D4ADFDCE91}"/>
    <cellStyle name="SAPBEXexcGood1 3 3 2 3 7" xfId="32170" xr:uid="{F7B1FAB1-3E39-47BE-820E-FB44A0D53E02}"/>
    <cellStyle name="SAPBEXexcGood1 3 3 2 3 7 2" xfId="32171" xr:uid="{18A626AC-F2C4-4783-A4E7-E02C52694507}"/>
    <cellStyle name="SAPBEXexcGood1 3 3 2 3 8" xfId="32172" xr:uid="{FBB7B87F-6A2D-4997-B42E-401CB206B5A0}"/>
    <cellStyle name="SAPBEXexcGood1 3 3 2 3 9" xfId="32173" xr:uid="{3FDE4077-311F-45E3-A07D-8F5976857AB1}"/>
    <cellStyle name="SAPBEXexcGood1 3 3 2 4" xfId="32174" xr:uid="{67A22497-BD82-4714-937D-4A31D4DB0576}"/>
    <cellStyle name="SAPBEXexcGood1 3 3 2 4 2" xfId="32175" xr:uid="{7C2E2DBA-498F-49FD-B2ED-45D5E2319883}"/>
    <cellStyle name="SAPBEXexcGood1 3 3 2 5" xfId="32176" xr:uid="{E8F4EBC1-7B6D-485D-9293-D9396D98887C}"/>
    <cellStyle name="SAPBEXexcGood1 3 3 2 5 2" xfId="32177" xr:uid="{887F2A69-4C7A-4871-B076-123F05AFD325}"/>
    <cellStyle name="SAPBEXexcGood1 3 3 2 6" xfId="32178" xr:uid="{8E77AE3B-A25D-4540-B66E-51A7A93AA124}"/>
    <cellStyle name="SAPBEXexcGood1 3 3 2 6 2" xfId="32179" xr:uid="{C2223025-C627-4F4E-8574-C1206B055BB4}"/>
    <cellStyle name="SAPBEXexcGood1 3 3 2 7" xfId="32180" xr:uid="{A20F85B1-EC0F-473C-806E-E27C88E065F7}"/>
    <cellStyle name="SAPBEXexcGood1 3 3 2 7 2" xfId="32181" xr:uid="{790D74E6-9C0B-4A12-88DA-A3BDB32A1CAC}"/>
    <cellStyle name="SAPBEXexcGood1 3 3 2 8" xfId="32182" xr:uid="{6206AF4C-9E6C-4003-B520-6D27ABC05E58}"/>
    <cellStyle name="SAPBEXexcGood1 3 3 2 8 2" xfId="32183" xr:uid="{6FDBB510-0DB8-42FF-954E-8FE01765B54A}"/>
    <cellStyle name="SAPBEXexcGood1 3 3 2 9" xfId="32184" xr:uid="{E0726F43-2CF3-469F-B243-7EF16EF99BE1}"/>
    <cellStyle name="SAPBEXexcGood1 3 3 3" xfId="32185" xr:uid="{73FEAA24-1834-4491-B519-CB95E9260956}"/>
    <cellStyle name="SAPBEXexcGood1 3 3 3 2" xfId="32186" xr:uid="{C2A66761-EEB7-4695-8B60-2DCDD6E92FB4}"/>
    <cellStyle name="SAPBEXexcGood1 3 3 3 2 10" xfId="32187" xr:uid="{43E3A06D-29FF-427E-9E2C-4B367E0F822E}"/>
    <cellStyle name="SAPBEXexcGood1 3 3 3 2 2" xfId="32188" xr:uid="{E3C2E02A-D883-474A-A056-9916365432FC}"/>
    <cellStyle name="SAPBEXexcGood1 3 3 3 2 2 2" xfId="32189" xr:uid="{513E03F9-B19F-477C-9C11-B9EF2514B0B7}"/>
    <cellStyle name="SAPBEXexcGood1 3 3 3 2 2 2 2" xfId="32190" xr:uid="{2611C6C4-EEBA-419F-8435-3FE415FAE2C3}"/>
    <cellStyle name="SAPBEXexcGood1 3 3 3 2 2 3" xfId="32191" xr:uid="{1DDBE177-5E4C-404A-B7FC-97FD8662440E}"/>
    <cellStyle name="SAPBEXexcGood1 3 3 3 2 2 3 2" xfId="32192" xr:uid="{4692EACA-6F08-4391-B4E3-D9375448C143}"/>
    <cellStyle name="SAPBEXexcGood1 3 3 3 2 2 4" xfId="32193" xr:uid="{69C5015C-5EAF-4072-AAF1-36A61EA1E274}"/>
    <cellStyle name="SAPBEXexcGood1 3 3 3 2 2 4 2" xfId="32194" xr:uid="{F2070F37-AF5C-4A71-9900-2C8636ADC959}"/>
    <cellStyle name="SAPBEXexcGood1 3 3 3 2 2 5" xfId="32195" xr:uid="{BD2ADCFF-AA60-4352-ADB8-20718911EB8D}"/>
    <cellStyle name="SAPBEXexcGood1 3 3 3 2 2 5 2" xfId="32196" xr:uid="{40D8A0D5-1DE5-4C50-B789-195109F0D9DD}"/>
    <cellStyle name="SAPBEXexcGood1 3 3 3 2 2 6" xfId="32197" xr:uid="{86A8BFBA-C8B8-4503-9F20-1A78D9A89728}"/>
    <cellStyle name="SAPBEXexcGood1 3 3 3 2 2 6 2" xfId="32198" xr:uid="{46103289-68AF-4BDA-98CB-6D7BF4C6B844}"/>
    <cellStyle name="SAPBEXexcGood1 3 3 3 2 2 7" xfId="32199" xr:uid="{67332610-84DC-434E-A6AA-0B6F6C90787B}"/>
    <cellStyle name="SAPBEXexcGood1 3 3 3 2 3" xfId="32200" xr:uid="{E7453A8F-F21F-4116-9FDC-06D579609F73}"/>
    <cellStyle name="SAPBEXexcGood1 3 3 3 2 3 2" xfId="32201" xr:uid="{E8CBE3F6-5BFA-42DC-8802-9A8AB331479C}"/>
    <cellStyle name="SAPBEXexcGood1 3 3 3 2 3 2 2" xfId="32202" xr:uid="{0A595019-8B57-42D3-A810-AABF7C952BCB}"/>
    <cellStyle name="SAPBEXexcGood1 3 3 3 2 3 3" xfId="32203" xr:uid="{3961BDE4-34EB-4D7C-BF0E-645E8F3D86B9}"/>
    <cellStyle name="SAPBEXexcGood1 3 3 3 2 3 3 2" xfId="32204" xr:uid="{D57D24B2-960D-402A-8BB5-B5E6BB0CC273}"/>
    <cellStyle name="SAPBEXexcGood1 3 3 3 2 3 4" xfId="32205" xr:uid="{8C67618C-747B-4D2C-AC04-B4F8F2DBDFB4}"/>
    <cellStyle name="SAPBEXexcGood1 3 3 3 2 3 4 2" xfId="32206" xr:uid="{8084BCB7-D617-4EB5-ADB9-98D91A71DFE8}"/>
    <cellStyle name="SAPBEXexcGood1 3 3 3 2 3 5" xfId="32207" xr:uid="{548C9E08-D880-44FD-85AB-8C057167A56A}"/>
    <cellStyle name="SAPBEXexcGood1 3 3 3 2 3 5 2" xfId="32208" xr:uid="{EE5A03AB-651B-4E7A-8B5E-AB87919B0A83}"/>
    <cellStyle name="SAPBEXexcGood1 3 3 3 2 3 6" xfId="32209" xr:uid="{707C280E-C7E3-4E0A-9F04-01ACD927021A}"/>
    <cellStyle name="SAPBEXexcGood1 3 3 3 2 3 6 2" xfId="32210" xr:uid="{88F308D8-5899-4867-9D92-25EAD1E29283}"/>
    <cellStyle name="SAPBEXexcGood1 3 3 3 2 3 7" xfId="32211" xr:uid="{9C9FCC57-4AC7-48C2-BA9D-9E9DD4CCF653}"/>
    <cellStyle name="SAPBEXexcGood1 3 3 3 2 4" xfId="32212" xr:uid="{3282941B-B030-43B9-A150-8F0CDD8A07C2}"/>
    <cellStyle name="SAPBEXexcGood1 3 3 3 2 4 2" xfId="32213" xr:uid="{3BCCCFA5-736D-409B-B8C4-A936CF959A8B}"/>
    <cellStyle name="SAPBEXexcGood1 3 3 3 2 5" xfId="32214" xr:uid="{4BF72E5E-ED18-4ADC-AE11-07CD532D93D9}"/>
    <cellStyle name="SAPBEXexcGood1 3 3 3 2 5 2" xfId="32215" xr:uid="{AF9E120A-B421-40D4-8DC3-3D1C5D1295FF}"/>
    <cellStyle name="SAPBEXexcGood1 3 3 3 2 6" xfId="32216" xr:uid="{DA6F6C9F-0EFB-4C33-9AF1-97C9DF3CC0A4}"/>
    <cellStyle name="SAPBEXexcGood1 3 3 3 2 6 2" xfId="32217" xr:uid="{631BA8B6-3218-4125-A030-A29DA243CFA7}"/>
    <cellStyle name="SAPBEXexcGood1 3 3 3 2 7" xfId="32218" xr:uid="{377B6310-79F6-4942-9018-FF1C43F00986}"/>
    <cellStyle name="SAPBEXexcGood1 3 3 3 2 7 2" xfId="32219" xr:uid="{7DD34307-6CF4-43D9-944F-91A5452F9CC0}"/>
    <cellStyle name="SAPBEXexcGood1 3 3 3 2 8" xfId="32220" xr:uid="{69116956-4C2A-49CB-9755-F1B6C8118ACC}"/>
    <cellStyle name="SAPBEXexcGood1 3 3 3 2 8 2" xfId="32221" xr:uid="{01D302F9-0CEA-4B16-971F-C611F2C19E78}"/>
    <cellStyle name="SAPBEXexcGood1 3 3 3 2 9" xfId="32222" xr:uid="{A8325E43-87F6-4B4A-93A9-020CFB7A5F07}"/>
    <cellStyle name="SAPBEXexcGood1 3 3 3 2 9 2" xfId="32223" xr:uid="{508C42B1-13BE-462E-A4F9-2D5FBF955520}"/>
    <cellStyle name="SAPBEXexcGood1 3 3 3 3" xfId="32224" xr:uid="{E92BC3D0-9FF6-4607-B744-31A632DCC11F}"/>
    <cellStyle name="SAPBEXexcGood1 3 3 3 3 2" xfId="32225" xr:uid="{66F8A711-E0A9-48E5-8743-9987D4454813}"/>
    <cellStyle name="SAPBEXexcGood1 3 3 3 4" xfId="32226" xr:uid="{FB75216A-E419-425E-A27B-21B840B1C487}"/>
    <cellStyle name="SAPBEXexcGood1 3 3 3 4 2" xfId="32227" xr:uid="{C5820EC7-72A5-46CC-8907-B600DB4D7995}"/>
    <cellStyle name="SAPBEXexcGood1 3 3 3 5" xfId="32228" xr:uid="{D04A6BD1-AF62-4BFB-9B93-ADA1848F9B02}"/>
    <cellStyle name="SAPBEXexcGood1 3 3 4" xfId="32229" xr:uid="{3100CF6B-840F-41E6-89D7-FD8A54455236}"/>
    <cellStyle name="SAPBEXexcGood1 3 3 4 10" xfId="32230" xr:uid="{5EA212CF-D24F-4B0D-8EE7-0939029E7DA4}"/>
    <cellStyle name="SAPBEXexcGood1 3 3 4 2" xfId="32231" xr:uid="{3D4469C1-C2AC-4F6E-9CB6-3E46824A8B93}"/>
    <cellStyle name="SAPBEXexcGood1 3 3 4 2 2" xfId="32232" xr:uid="{F9F58D74-BB1C-42BB-8C27-4FA75D8D974F}"/>
    <cellStyle name="SAPBEXexcGood1 3 3 4 2 2 2" xfId="32233" xr:uid="{58100E81-CFEE-4777-B738-E3BEAB0B8A94}"/>
    <cellStyle name="SAPBEXexcGood1 3 3 4 2 3" xfId="32234" xr:uid="{FD00F08A-FDA8-494A-913A-610FBE84C935}"/>
    <cellStyle name="SAPBEXexcGood1 3 3 4 2 3 2" xfId="32235" xr:uid="{989A778E-9A85-469D-BD8E-F11119FFB607}"/>
    <cellStyle name="SAPBEXexcGood1 3 3 4 2 4" xfId="32236" xr:uid="{E266EC5A-D425-4377-BFD9-C47E15945398}"/>
    <cellStyle name="SAPBEXexcGood1 3 3 4 2 4 2" xfId="32237" xr:uid="{054C1F16-0FD1-4B98-A14D-579EB77C9E79}"/>
    <cellStyle name="SAPBEXexcGood1 3 3 4 2 5" xfId="32238" xr:uid="{62FDD0C4-E44A-4042-BFF6-16F7F39B5DCA}"/>
    <cellStyle name="SAPBEXexcGood1 3 3 4 2 5 2" xfId="32239" xr:uid="{F8E87061-1751-4B23-9361-0EE3707A4F2E}"/>
    <cellStyle name="SAPBEXexcGood1 3 3 4 2 6" xfId="32240" xr:uid="{D5068302-0497-404B-995E-D407D9773D1D}"/>
    <cellStyle name="SAPBEXexcGood1 3 3 4 2 6 2" xfId="32241" xr:uid="{8F2EB850-4F72-41A7-B164-90EAE4B5E79D}"/>
    <cellStyle name="SAPBEXexcGood1 3 3 4 2 7" xfId="32242" xr:uid="{29178147-FA5A-48D1-BD17-57D751E03421}"/>
    <cellStyle name="SAPBEXexcGood1 3 3 4 3" xfId="32243" xr:uid="{88838551-6A5E-4A65-A4FC-B4FEC554CC24}"/>
    <cellStyle name="SAPBEXexcGood1 3 3 4 3 2" xfId="32244" xr:uid="{4A4289B7-00AC-41B6-96BB-EB19574378F2}"/>
    <cellStyle name="SAPBEXexcGood1 3 3 4 3 2 2" xfId="32245" xr:uid="{D9A34F55-7140-4E38-928E-AF428AE92FDE}"/>
    <cellStyle name="SAPBEXexcGood1 3 3 4 3 3" xfId="32246" xr:uid="{F4E86D8E-F8F6-4DCD-BEEF-8683EBF51047}"/>
    <cellStyle name="SAPBEXexcGood1 3 3 4 3 3 2" xfId="32247" xr:uid="{7880D0BC-624E-4A66-BC10-A14550C58313}"/>
    <cellStyle name="SAPBEXexcGood1 3 3 4 3 4" xfId="32248" xr:uid="{A6DD3A44-423D-4075-B277-78032FAC4B3B}"/>
    <cellStyle name="SAPBEXexcGood1 3 3 4 3 4 2" xfId="32249" xr:uid="{7D67E99A-F364-4EB2-941C-2854368BBC16}"/>
    <cellStyle name="SAPBEXexcGood1 3 3 4 3 5" xfId="32250" xr:uid="{366458F5-0409-4D4A-8579-E66A1D0E2AB4}"/>
    <cellStyle name="SAPBEXexcGood1 3 3 4 3 5 2" xfId="32251" xr:uid="{7A0C385E-E0DB-46EF-B9E1-7EBEBADF636D}"/>
    <cellStyle name="SAPBEXexcGood1 3 3 4 3 6" xfId="32252" xr:uid="{666845CE-FDF4-45F4-9838-6CAEE0728E8B}"/>
    <cellStyle name="SAPBEXexcGood1 3 3 4 3 6 2" xfId="32253" xr:uid="{2C5E4A36-316C-4714-9B70-A16BE8AAB0B4}"/>
    <cellStyle name="SAPBEXexcGood1 3 3 4 3 7" xfId="32254" xr:uid="{C04F20C8-F9CA-41C4-94CC-493E51F1746C}"/>
    <cellStyle name="SAPBEXexcGood1 3 3 4 4" xfId="32255" xr:uid="{5C5EACAD-0072-4319-AD02-777E2D61FED1}"/>
    <cellStyle name="SAPBEXexcGood1 3 3 4 4 2" xfId="32256" xr:uid="{1620B48D-3FBE-4C3A-9198-AF644BB2AA3C}"/>
    <cellStyle name="SAPBEXexcGood1 3 3 4 5" xfId="32257" xr:uid="{82E415EA-16FD-48A2-8B43-FFD4E61F1F70}"/>
    <cellStyle name="SAPBEXexcGood1 3 3 4 5 2" xfId="32258" xr:uid="{E7E12BC5-1C7A-4039-85E3-F4DA4D344623}"/>
    <cellStyle name="SAPBEXexcGood1 3 3 4 6" xfId="32259" xr:uid="{52458D84-100F-4D55-A433-6E7B61C4AA13}"/>
    <cellStyle name="SAPBEXexcGood1 3 3 4 6 2" xfId="32260" xr:uid="{57590FF0-5038-4E18-9EBE-BCD4543EF37B}"/>
    <cellStyle name="SAPBEXexcGood1 3 3 4 7" xfId="32261" xr:uid="{9BA6B60E-8D10-4A92-B0B7-9C689A89A08C}"/>
    <cellStyle name="SAPBEXexcGood1 3 3 4 7 2" xfId="32262" xr:uid="{654C64A7-6BC5-44A4-904C-5A5435C0E32E}"/>
    <cellStyle name="SAPBEXexcGood1 3 3 4 8" xfId="32263" xr:uid="{F7C1B527-6991-414E-97DD-297F6DDF2259}"/>
    <cellStyle name="SAPBEXexcGood1 3 3 4 8 2" xfId="32264" xr:uid="{B5DA3B86-B766-4FD8-9659-C0197FFFB8EE}"/>
    <cellStyle name="SAPBEXexcGood1 3 3 4 9" xfId="32265" xr:uid="{0A69AE7C-8965-4428-A592-8AEC9CD72147}"/>
    <cellStyle name="SAPBEXexcGood1 3 3 4 9 2" xfId="32266" xr:uid="{7FE07E96-F301-4DC2-BD3E-9301405347BF}"/>
    <cellStyle name="SAPBEXexcGood1 3 3 5" xfId="32267" xr:uid="{8DE95026-BBD9-4B3C-8A45-CA8F2F56572C}"/>
    <cellStyle name="SAPBEXexcGood1 3 3 5 2" xfId="32268" xr:uid="{9BF90198-BC81-467E-9EAA-15ADA2A618A4}"/>
    <cellStyle name="SAPBEXexcGood1 3 3 6" xfId="32269" xr:uid="{EC378219-B59C-4627-80C1-9093B0116688}"/>
    <cellStyle name="SAPBEXexcGood1 3 3 6 2" xfId="32270" xr:uid="{DB0B5F79-3D5A-4343-9E75-084A06090CF7}"/>
    <cellStyle name="SAPBEXexcGood1 3 3 7" xfId="32271" xr:uid="{B7F7B800-F88F-4698-8B18-18F52A7BABF2}"/>
    <cellStyle name="SAPBEXexcGood1 3 3 8" xfId="32272" xr:uid="{CB627F75-A457-4B80-A17C-CFD25687AE64}"/>
    <cellStyle name="SAPBEXexcGood1 3 4" xfId="32273" xr:uid="{700723D3-5D37-4F16-B7A1-E26A08835775}"/>
    <cellStyle name="SAPBEXexcGood1 3 4 10" xfId="32274" xr:uid="{BF603C1D-1B25-4F9F-A338-4D2CA1F651B4}"/>
    <cellStyle name="SAPBEXexcGood1 3 4 2" xfId="32275" xr:uid="{D5C2E81C-2FFA-400E-88FE-4B881C30C659}"/>
    <cellStyle name="SAPBEXexcGood1 3 4 2 10" xfId="32276" xr:uid="{18873DCA-CC8F-49A2-8696-99EE8DCAF507}"/>
    <cellStyle name="SAPBEXexcGood1 3 4 2 2" xfId="32277" xr:uid="{A2459205-C050-4C9A-90B5-834591EBDB35}"/>
    <cellStyle name="SAPBEXexcGood1 3 4 2 2 2" xfId="32278" xr:uid="{A7CD3264-06CA-4146-A8F6-60F2EB12D78A}"/>
    <cellStyle name="SAPBEXexcGood1 3 4 2 2 2 2" xfId="32279" xr:uid="{9E0E4B89-407D-4874-8201-244F919AFA70}"/>
    <cellStyle name="SAPBEXexcGood1 3 4 2 2 3" xfId="32280" xr:uid="{51E6F9B2-1DE8-4571-942B-4B4D255A8E0D}"/>
    <cellStyle name="SAPBEXexcGood1 3 4 2 2 3 2" xfId="32281" xr:uid="{C6AE9132-E27E-4174-9216-170481A8C201}"/>
    <cellStyle name="SAPBEXexcGood1 3 4 2 2 4" xfId="32282" xr:uid="{052D1A49-21E9-4A42-8AB5-EED975750619}"/>
    <cellStyle name="SAPBEXexcGood1 3 4 2 2 4 2" xfId="32283" xr:uid="{4FCA921C-1842-476B-A117-C05C2FCF603E}"/>
    <cellStyle name="SAPBEXexcGood1 3 4 2 2 5" xfId="32284" xr:uid="{D1A69AB1-B6B2-4CA5-8012-60E6C8B49A95}"/>
    <cellStyle name="SAPBEXexcGood1 3 4 2 2 5 2" xfId="32285" xr:uid="{A20E86B9-327D-4A10-AC69-1C0E143452EA}"/>
    <cellStyle name="SAPBEXexcGood1 3 4 2 2 6" xfId="32286" xr:uid="{40ECE77C-1BEE-4D1E-883F-BB51982CE5E5}"/>
    <cellStyle name="SAPBEXexcGood1 3 4 2 2 6 2" xfId="32287" xr:uid="{1FB075BE-F182-4934-8D0F-1E6C2A802D25}"/>
    <cellStyle name="SAPBEXexcGood1 3 4 2 2 7" xfId="32288" xr:uid="{DD0FA9E3-713A-48CF-B89D-3812F0485EAF}"/>
    <cellStyle name="SAPBEXexcGood1 3 4 2 2 7 2" xfId="32289" xr:uid="{DB36A780-AA13-4533-8FB9-99F309A095C8}"/>
    <cellStyle name="SAPBEXexcGood1 3 4 2 2 8" xfId="32290" xr:uid="{FAFE765C-CA86-4F50-8C0D-B4236872D73E}"/>
    <cellStyle name="SAPBEXexcGood1 3 4 2 3" xfId="32291" xr:uid="{75B93C34-04B7-4FF0-AD5D-6D0463061243}"/>
    <cellStyle name="SAPBEXexcGood1 3 4 2 3 2" xfId="32292" xr:uid="{918F83B6-5778-4D03-AB93-11D8F0C8AC6F}"/>
    <cellStyle name="SAPBEXexcGood1 3 4 2 4" xfId="32293" xr:uid="{95C35A59-3840-4395-BF54-52B2AEACEB73}"/>
    <cellStyle name="SAPBEXexcGood1 3 4 2 4 2" xfId="32294" xr:uid="{F34D28B3-8384-4565-A4C3-F6DFFA5B199C}"/>
    <cellStyle name="SAPBEXexcGood1 3 4 2 5" xfId="32295" xr:uid="{41107427-9055-4BF5-B0F9-A2DCFCF314B1}"/>
    <cellStyle name="SAPBEXexcGood1 3 4 2 5 2" xfId="32296" xr:uid="{FCA4171C-A27B-424A-8A31-F882629A2B28}"/>
    <cellStyle name="SAPBEXexcGood1 3 4 2 6" xfId="32297" xr:uid="{05682DE5-9510-4EC9-8BBE-E1BC1A26D7A1}"/>
    <cellStyle name="SAPBEXexcGood1 3 4 2 6 2" xfId="32298" xr:uid="{351EDD14-BA22-4865-9DDB-1ED89749082F}"/>
    <cellStyle name="SAPBEXexcGood1 3 4 2 7" xfId="32299" xr:uid="{555C0E8E-1419-4C31-99EA-DBE3166599DB}"/>
    <cellStyle name="SAPBEXexcGood1 3 4 2 7 2" xfId="32300" xr:uid="{215D9BE8-E5D1-40F8-8412-A96571EF76E9}"/>
    <cellStyle name="SAPBEXexcGood1 3 4 2 8" xfId="32301" xr:uid="{21E51AEB-6108-4279-813F-1BE357578223}"/>
    <cellStyle name="SAPBEXexcGood1 3 4 2 8 2" xfId="32302" xr:uid="{F68D86C8-7112-4F7C-9A96-D3C75A6B0B1A}"/>
    <cellStyle name="SAPBEXexcGood1 3 4 2 9" xfId="32303" xr:uid="{A25DB4D5-6DD6-44F3-A679-81D54B1381FD}"/>
    <cellStyle name="SAPBEXexcGood1 3 4 3" xfId="32304" xr:uid="{4F6CCDEC-26CD-40B6-BD82-02C03E83A151}"/>
    <cellStyle name="SAPBEXexcGood1 3 4 3 2" xfId="32305" xr:uid="{B8B4148C-BB09-402E-8E3E-BDACA55F8CED}"/>
    <cellStyle name="SAPBEXexcGood1 3 4 3 2 2" xfId="32306" xr:uid="{D4DB53CA-D02E-4EAD-A6A4-8C0F67A61996}"/>
    <cellStyle name="SAPBEXexcGood1 3 4 3 3" xfId="32307" xr:uid="{C4B4E51E-7A5C-43D5-A4B9-5BF27EE0D51A}"/>
    <cellStyle name="SAPBEXexcGood1 3 4 3 3 2" xfId="32308" xr:uid="{A8F9BFEB-1869-4237-9E21-E6FBFB652428}"/>
    <cellStyle name="SAPBEXexcGood1 3 4 3 4" xfId="32309" xr:uid="{E70D4A44-1374-450C-AB7E-883B9606954F}"/>
    <cellStyle name="SAPBEXexcGood1 3 4 3 4 2" xfId="32310" xr:uid="{47938777-92E0-48A3-A30C-F5A829A7378F}"/>
    <cellStyle name="SAPBEXexcGood1 3 4 3 5" xfId="32311" xr:uid="{63C0CD7C-7EE5-4A8B-8C43-CC5743CBCFDC}"/>
    <cellStyle name="SAPBEXexcGood1 3 4 3 5 2" xfId="32312" xr:uid="{D0EDE04F-DD10-4AE2-87B7-3F244E836D9C}"/>
    <cellStyle name="SAPBEXexcGood1 3 4 3 6" xfId="32313" xr:uid="{32526F7F-6896-4F38-97E7-BECA811BFA13}"/>
    <cellStyle name="SAPBEXexcGood1 3 4 3 6 2" xfId="32314" xr:uid="{E4B86160-696D-4EC3-A7EE-E0CBE4C3B4D7}"/>
    <cellStyle name="SAPBEXexcGood1 3 4 3 7" xfId="32315" xr:uid="{52608341-3A62-40C5-9BE9-E577F31EA563}"/>
    <cellStyle name="SAPBEXexcGood1 3 4 3 7 2" xfId="32316" xr:uid="{B2B110A9-1090-4871-95E7-12E10B139323}"/>
    <cellStyle name="SAPBEXexcGood1 3 4 3 8" xfId="32317" xr:uid="{128FE5BA-0DE3-4A2E-BC60-3EDE0439C708}"/>
    <cellStyle name="SAPBEXexcGood1 3 4 3 9" xfId="32318" xr:uid="{3A18BC71-B990-415A-A2C2-B8A91FF6692B}"/>
    <cellStyle name="SAPBEXexcGood1 3 4 4" xfId="32319" xr:uid="{93700872-2C38-4855-81A4-AC56AC802E9E}"/>
    <cellStyle name="SAPBEXexcGood1 3 4 4 2" xfId="32320" xr:uid="{D8383576-7CAD-4A52-8666-13E4D0D30C29}"/>
    <cellStyle name="SAPBEXexcGood1 3 4 5" xfId="32321" xr:uid="{52DCB092-AB80-4459-B0D9-56932AED9B4C}"/>
    <cellStyle name="SAPBEXexcGood1 3 4 5 2" xfId="32322" xr:uid="{681F24C8-FEFD-4D27-A90F-0C3EC850E101}"/>
    <cellStyle name="SAPBEXexcGood1 3 4 6" xfId="32323" xr:uid="{13D15CE8-BC01-4158-A548-4C53E0647DC1}"/>
    <cellStyle name="SAPBEXexcGood1 3 4 6 2" xfId="32324" xr:uid="{1219C243-3254-44B3-A283-A0E7D4637235}"/>
    <cellStyle name="SAPBEXexcGood1 3 4 7" xfId="32325" xr:uid="{C7188DD9-E904-42FA-9E71-47CE4FB06566}"/>
    <cellStyle name="SAPBEXexcGood1 3 4 7 2" xfId="32326" xr:uid="{831B2F4C-41A1-4FF7-BB91-D1DF585E2E1B}"/>
    <cellStyle name="SAPBEXexcGood1 3 4 8" xfId="32327" xr:uid="{25D90703-ED09-40D2-A5B0-4A6AD3275A43}"/>
    <cellStyle name="SAPBEXexcGood1 3 4 8 2" xfId="32328" xr:uid="{A82139AF-50F0-4EFC-BD42-4E0A3DB8053D}"/>
    <cellStyle name="SAPBEXexcGood1 3 4 9" xfId="32329" xr:uid="{449771DB-3ECA-455D-8248-294E84D109AF}"/>
    <cellStyle name="SAPBEXexcGood1 3 5" xfId="32330" xr:uid="{289704AA-F26A-4AA7-9779-389C32F56B57}"/>
    <cellStyle name="SAPBEXexcGood1 3 6" xfId="32331" xr:uid="{A6FE2A34-7B2D-45C9-B750-8F5F09A55CB0}"/>
    <cellStyle name="SAPBEXexcGood1 4" xfId="32332" xr:uid="{FB030A22-9965-48AE-ADBE-EFF7DBD4A809}"/>
    <cellStyle name="SAPBEXexcGood1 4 2" xfId="32333" xr:uid="{B48216C4-9629-41C4-BC21-44480696DD58}"/>
    <cellStyle name="SAPBEXexcGood1 4 2 10" xfId="32334" xr:uid="{784F3B81-7F3B-4716-AA1F-CA8504785880}"/>
    <cellStyle name="SAPBEXexcGood1 4 2 2" xfId="32335" xr:uid="{E3624EB9-0FD3-4C3D-8947-FFC378E3C24D}"/>
    <cellStyle name="SAPBEXexcGood1 4 2 2 10" xfId="32336" xr:uid="{78D98AE3-F683-4911-B0C4-28DE81B68E54}"/>
    <cellStyle name="SAPBEXexcGood1 4 2 2 2" xfId="32337" xr:uid="{A2933331-391E-4C00-9433-7F2B6CDC55A4}"/>
    <cellStyle name="SAPBEXexcGood1 4 2 2 2 2" xfId="32338" xr:uid="{A8CDC7F0-C565-406B-8B4D-06012C41B94B}"/>
    <cellStyle name="SAPBEXexcGood1 4 2 2 2 2 2" xfId="32339" xr:uid="{AB95623C-BB90-42FA-8669-875170F3DFAD}"/>
    <cellStyle name="SAPBEXexcGood1 4 2 2 2 3" xfId="32340" xr:uid="{B0B36F78-C3E8-443F-8FAC-CDC398492F99}"/>
    <cellStyle name="SAPBEXexcGood1 4 2 2 2 3 2" xfId="32341" xr:uid="{D4AFC8B9-3189-4C9C-B208-E0F1B2B29DA8}"/>
    <cellStyle name="SAPBEXexcGood1 4 2 2 2 4" xfId="32342" xr:uid="{5A856165-62BE-48F2-A9E3-16B6924321F1}"/>
    <cellStyle name="SAPBEXexcGood1 4 2 2 2 4 2" xfId="32343" xr:uid="{E03CA62A-8AE0-4EBA-B034-B48E79112487}"/>
    <cellStyle name="SAPBEXexcGood1 4 2 2 2 5" xfId="32344" xr:uid="{77380B81-8721-41DA-8EE8-BE853863785C}"/>
    <cellStyle name="SAPBEXexcGood1 4 2 2 2 5 2" xfId="32345" xr:uid="{3876CBF7-E1BE-4824-9181-FE4B47B7BB12}"/>
    <cellStyle name="SAPBEXexcGood1 4 2 2 2 6" xfId="32346" xr:uid="{2CA7428C-31C6-4C1A-A40D-07297C13CE4F}"/>
    <cellStyle name="SAPBEXexcGood1 4 2 2 2 6 2" xfId="32347" xr:uid="{A5631F69-D77C-4E50-8BCD-BD51E5883045}"/>
    <cellStyle name="SAPBEXexcGood1 4 2 2 2 7" xfId="32348" xr:uid="{C08F64B1-D8C7-4ECB-9612-13DA6E174059}"/>
    <cellStyle name="SAPBEXexcGood1 4 2 2 2 7 2" xfId="32349" xr:uid="{E853060D-8123-494B-91C9-033CF6F70229}"/>
    <cellStyle name="SAPBEXexcGood1 4 2 2 2 8" xfId="32350" xr:uid="{98E7D9CC-2106-46CC-ABAB-8AE7C9057105}"/>
    <cellStyle name="SAPBEXexcGood1 4 2 2 3" xfId="32351" xr:uid="{D1EA3400-F936-403E-8D6C-C23D9F3CC915}"/>
    <cellStyle name="SAPBEXexcGood1 4 2 2 3 2" xfId="32352" xr:uid="{3CDC6F17-182E-42B3-9FBB-E4F5F81E5662}"/>
    <cellStyle name="SAPBEXexcGood1 4 2 2 4" xfId="32353" xr:uid="{0691CB48-C1AF-4F26-AD65-B78F3F19C3A4}"/>
    <cellStyle name="SAPBEXexcGood1 4 2 2 4 2" xfId="32354" xr:uid="{59F41A07-42CE-4D2F-80B8-F3EC30B229D2}"/>
    <cellStyle name="SAPBEXexcGood1 4 2 2 5" xfId="32355" xr:uid="{CB1C9708-F460-4703-B11F-20B369B16D4D}"/>
    <cellStyle name="SAPBEXexcGood1 4 2 2 5 2" xfId="32356" xr:uid="{1D5240B0-F1A1-4280-9F63-AE71E6499BAB}"/>
    <cellStyle name="SAPBEXexcGood1 4 2 2 6" xfId="32357" xr:uid="{CE0CADA6-6DDC-4EEB-B1CA-88709FD15821}"/>
    <cellStyle name="SAPBEXexcGood1 4 2 2 6 2" xfId="32358" xr:uid="{2EA76A34-A8ED-4ACF-B6C5-A4E1BF707C68}"/>
    <cellStyle name="SAPBEXexcGood1 4 2 2 7" xfId="32359" xr:uid="{F73416B2-5A30-4064-867A-7674B2D53440}"/>
    <cellStyle name="SAPBEXexcGood1 4 2 2 7 2" xfId="32360" xr:uid="{9A2C7807-65F9-4E2C-8E0B-90BF9E4094B5}"/>
    <cellStyle name="SAPBEXexcGood1 4 2 2 8" xfId="32361" xr:uid="{E7ACC957-C166-4688-909C-F4965D2896D4}"/>
    <cellStyle name="SAPBEXexcGood1 4 2 2 8 2" xfId="32362" xr:uid="{518D9CA4-6EE4-4E9C-AC6D-A8E5FB814F93}"/>
    <cellStyle name="SAPBEXexcGood1 4 2 2 9" xfId="32363" xr:uid="{3CA31A87-161D-4F3F-A19E-8F2E60B3C3D1}"/>
    <cellStyle name="SAPBEXexcGood1 4 2 3" xfId="32364" xr:uid="{CDA6B48E-659D-4CF8-A060-1A5011256961}"/>
    <cellStyle name="SAPBEXexcGood1 4 2 3 2" xfId="32365" xr:uid="{6DB27054-B2FC-44E6-B940-7C35A2478106}"/>
    <cellStyle name="SAPBEXexcGood1 4 2 3 2 2" xfId="32366" xr:uid="{B7F57796-8BD2-499F-AC44-68FB69C54F7F}"/>
    <cellStyle name="SAPBEXexcGood1 4 2 3 3" xfId="32367" xr:uid="{02316263-F38E-4C1D-8535-382D76444085}"/>
    <cellStyle name="SAPBEXexcGood1 4 2 3 3 2" xfId="32368" xr:uid="{340A94DB-A63E-40D9-8B6C-D0B5ADC8EFE0}"/>
    <cellStyle name="SAPBEXexcGood1 4 2 3 4" xfId="32369" xr:uid="{22F68A56-ECD5-48AC-95AB-72BC69BE6172}"/>
    <cellStyle name="SAPBEXexcGood1 4 2 3 4 2" xfId="32370" xr:uid="{38305018-38D0-41C9-975C-9BB18429BB11}"/>
    <cellStyle name="SAPBEXexcGood1 4 2 3 5" xfId="32371" xr:uid="{E6FBAF5E-7360-4503-8C31-16DD8079F9FA}"/>
    <cellStyle name="SAPBEXexcGood1 4 2 3 5 2" xfId="32372" xr:uid="{608025BF-DED1-4089-B7AC-3FB352D469CD}"/>
    <cellStyle name="SAPBEXexcGood1 4 2 3 6" xfId="32373" xr:uid="{39758783-28AA-43A6-8668-357FEB25B20E}"/>
    <cellStyle name="SAPBEXexcGood1 4 2 3 6 2" xfId="32374" xr:uid="{551A64B8-28FC-4C08-857D-C70B976AFDBD}"/>
    <cellStyle name="SAPBEXexcGood1 4 2 3 7" xfId="32375" xr:uid="{6711D43B-CA9D-4472-AAF6-A258416E4488}"/>
    <cellStyle name="SAPBEXexcGood1 4 2 3 7 2" xfId="32376" xr:uid="{8A6B7440-975B-4415-B0EE-5E45E0D5E5E3}"/>
    <cellStyle name="SAPBEXexcGood1 4 2 3 8" xfId="32377" xr:uid="{19C17D4C-598B-426A-ABE3-46F9F35C279D}"/>
    <cellStyle name="SAPBEXexcGood1 4 2 3 9" xfId="32378" xr:uid="{C41B34F8-550A-425E-AFC1-40D194071183}"/>
    <cellStyle name="SAPBEXexcGood1 4 2 4" xfId="32379" xr:uid="{BDC31B60-1061-45B3-AC7C-A7C9C99E1BD2}"/>
    <cellStyle name="SAPBEXexcGood1 4 2 4 2" xfId="32380" xr:uid="{7DD44EB4-A995-483F-BB4E-9F1DE29200AD}"/>
    <cellStyle name="SAPBEXexcGood1 4 2 5" xfId="32381" xr:uid="{047F0AC9-A5F1-4CEC-9C5D-24335D1D1F77}"/>
    <cellStyle name="SAPBEXexcGood1 4 2 5 2" xfId="32382" xr:uid="{B27C07BF-E404-4075-A879-EBE6CFA11333}"/>
    <cellStyle name="SAPBEXexcGood1 4 2 6" xfId="32383" xr:uid="{7C360894-FA3B-4090-9D4D-DE1909ACEE4E}"/>
    <cellStyle name="SAPBEXexcGood1 4 2 6 2" xfId="32384" xr:uid="{743BF681-3637-469C-85E4-C8B9AAE9CC7C}"/>
    <cellStyle name="SAPBEXexcGood1 4 2 7" xfId="32385" xr:uid="{12CF8FCA-CCB5-493F-B1F6-ABA817452C36}"/>
    <cellStyle name="SAPBEXexcGood1 4 2 7 2" xfId="32386" xr:uid="{1CBAB2A6-18EA-4F7D-82F7-ACBE222AB89A}"/>
    <cellStyle name="SAPBEXexcGood1 4 2 8" xfId="32387" xr:uid="{DA8F0770-9A82-42BD-8BBC-CC30FA76CA0C}"/>
    <cellStyle name="SAPBEXexcGood1 4 2 8 2" xfId="32388" xr:uid="{1AB3E541-472D-44F2-A529-1FE4521C2786}"/>
    <cellStyle name="SAPBEXexcGood1 4 2 9" xfId="32389" xr:uid="{548D9E8B-7AA7-4124-A85C-FF05398F1AFE}"/>
    <cellStyle name="SAPBEXexcGood1 4 3" xfId="32390" xr:uid="{FF11975D-5745-4874-922F-620D15AC48DC}"/>
    <cellStyle name="SAPBEXexcGood1 4 3 2" xfId="32391" xr:uid="{B32956C5-94A7-4500-AE4E-7D1CED7B9EF3}"/>
    <cellStyle name="SAPBEXexcGood1 4 3 2 10" xfId="32392" xr:uid="{A0441A5D-2912-4EF5-B5C8-3D6311E6D61D}"/>
    <cellStyle name="SAPBEXexcGood1 4 3 2 2" xfId="32393" xr:uid="{8F3B115B-A18A-428F-8BF1-117606A6B356}"/>
    <cellStyle name="SAPBEXexcGood1 4 3 2 2 2" xfId="32394" xr:uid="{0111520C-1C40-48BF-9F78-08F947725CFE}"/>
    <cellStyle name="SAPBEXexcGood1 4 3 2 2 2 2" xfId="32395" xr:uid="{09F4AF18-5CA2-4799-9072-F1D9CCA2B725}"/>
    <cellStyle name="SAPBEXexcGood1 4 3 2 2 3" xfId="32396" xr:uid="{EF0D343D-4703-440B-B8BE-301C03BD6C3D}"/>
    <cellStyle name="SAPBEXexcGood1 4 3 2 2 3 2" xfId="32397" xr:uid="{C03AFFE8-829C-4BC1-AB5E-7985F1DDE543}"/>
    <cellStyle name="SAPBEXexcGood1 4 3 2 2 4" xfId="32398" xr:uid="{CB8ACD27-CAD8-4C6A-B86B-BAC508E383A9}"/>
    <cellStyle name="SAPBEXexcGood1 4 3 2 2 4 2" xfId="32399" xr:uid="{37C0DEBA-80D1-443D-886E-5D6828BFCFF9}"/>
    <cellStyle name="SAPBEXexcGood1 4 3 2 2 5" xfId="32400" xr:uid="{1437802D-2619-41DC-9D85-638590549539}"/>
    <cellStyle name="SAPBEXexcGood1 4 3 2 2 5 2" xfId="32401" xr:uid="{50647F01-9095-436D-AC4A-1DA9083ED787}"/>
    <cellStyle name="SAPBEXexcGood1 4 3 2 2 6" xfId="32402" xr:uid="{6DD0314D-CBEC-4C88-B122-C8EA2581D8B5}"/>
    <cellStyle name="SAPBEXexcGood1 4 3 2 2 6 2" xfId="32403" xr:uid="{17A73001-20D4-4FB6-8E1E-FECBC6FBFB5C}"/>
    <cellStyle name="SAPBEXexcGood1 4 3 2 2 7" xfId="32404" xr:uid="{402D8B43-6CBA-4D08-BC00-214CCF7ED031}"/>
    <cellStyle name="SAPBEXexcGood1 4 3 2 3" xfId="32405" xr:uid="{2451E99E-A00A-464A-BB56-92C53F20F5FC}"/>
    <cellStyle name="SAPBEXexcGood1 4 3 2 3 2" xfId="32406" xr:uid="{821589EA-7AF5-4875-A246-E0729AA408D3}"/>
    <cellStyle name="SAPBEXexcGood1 4 3 2 3 2 2" xfId="32407" xr:uid="{1CE1C90C-842A-4C2F-8393-103D357718A4}"/>
    <cellStyle name="SAPBEXexcGood1 4 3 2 3 3" xfId="32408" xr:uid="{86213202-6292-44EB-8D5E-7DA7CE0F157A}"/>
    <cellStyle name="SAPBEXexcGood1 4 3 2 3 3 2" xfId="32409" xr:uid="{627CF537-9F29-400C-AB5A-EF0258E8C281}"/>
    <cellStyle name="SAPBEXexcGood1 4 3 2 3 4" xfId="32410" xr:uid="{38F40BAE-EEA0-4B38-9BD5-04BB13E8851E}"/>
    <cellStyle name="SAPBEXexcGood1 4 3 2 3 4 2" xfId="32411" xr:uid="{BB3DC2B1-04C8-4CAE-882B-E1D39D75EED6}"/>
    <cellStyle name="SAPBEXexcGood1 4 3 2 3 5" xfId="32412" xr:uid="{D23AD8EE-1A31-48A9-BF38-557813993839}"/>
    <cellStyle name="SAPBEXexcGood1 4 3 2 3 5 2" xfId="32413" xr:uid="{8A552D22-4C72-4884-B994-50E8A5C7AA71}"/>
    <cellStyle name="SAPBEXexcGood1 4 3 2 3 6" xfId="32414" xr:uid="{0303DC98-D77C-4808-A99A-9BE6FE2B85D7}"/>
    <cellStyle name="SAPBEXexcGood1 4 3 2 3 6 2" xfId="32415" xr:uid="{4C1F58A5-487A-4553-8EFE-65F398669C2A}"/>
    <cellStyle name="SAPBEXexcGood1 4 3 2 3 7" xfId="32416" xr:uid="{016231E4-4EC0-49D4-A9E6-76F3BB056A9B}"/>
    <cellStyle name="SAPBEXexcGood1 4 3 2 4" xfId="32417" xr:uid="{636D63A5-8A3C-4189-9E23-79E44FADF2E6}"/>
    <cellStyle name="SAPBEXexcGood1 4 3 2 4 2" xfId="32418" xr:uid="{C5614451-A424-485D-AA0D-C70BCCA9F24D}"/>
    <cellStyle name="SAPBEXexcGood1 4 3 2 5" xfId="32419" xr:uid="{7EB9199B-AD9D-4ADC-A79C-3AB3B59E5E8C}"/>
    <cellStyle name="SAPBEXexcGood1 4 3 2 5 2" xfId="32420" xr:uid="{A60B1511-4912-40B6-AA9F-1FD0DD906579}"/>
    <cellStyle name="SAPBEXexcGood1 4 3 2 6" xfId="32421" xr:uid="{38493CBA-8D97-4C3F-9290-AC8137FA3B84}"/>
    <cellStyle name="SAPBEXexcGood1 4 3 2 6 2" xfId="32422" xr:uid="{BC491FFD-19D8-48FD-949A-64BB5327B33A}"/>
    <cellStyle name="SAPBEXexcGood1 4 3 2 7" xfId="32423" xr:uid="{2C77F50D-CC87-4F33-8082-2EFC6B5A282F}"/>
    <cellStyle name="SAPBEXexcGood1 4 3 2 7 2" xfId="32424" xr:uid="{5DE453CF-E01B-444C-A219-08012D641A23}"/>
    <cellStyle name="SAPBEXexcGood1 4 3 2 8" xfId="32425" xr:uid="{52D5A679-6785-41D0-82D7-095E597EDC38}"/>
    <cellStyle name="SAPBEXexcGood1 4 3 2 8 2" xfId="32426" xr:uid="{50F1E0A3-0B5A-4A97-9C61-2AA2806E78FB}"/>
    <cellStyle name="SAPBEXexcGood1 4 3 2 9" xfId="32427" xr:uid="{432F3B86-E104-4ABD-A422-01E5B3FE4D98}"/>
    <cellStyle name="SAPBEXexcGood1 4 3 2 9 2" xfId="32428" xr:uid="{085F1798-E465-4106-8368-0F0B280B3335}"/>
    <cellStyle name="SAPBEXexcGood1 4 3 3" xfId="32429" xr:uid="{629C1632-49A7-44E0-A56B-F186D812FE1B}"/>
    <cellStyle name="SAPBEXexcGood1 4 3 3 2" xfId="32430" xr:uid="{7658FA83-455F-482C-928B-E082CA611FB2}"/>
    <cellStyle name="SAPBEXexcGood1 4 3 4" xfId="32431" xr:uid="{AA273BC3-EE73-436E-9A9E-387D54A5B597}"/>
    <cellStyle name="SAPBEXexcGood1 4 3 4 2" xfId="32432" xr:uid="{09FC061E-21F1-4290-9714-FDE21301B314}"/>
    <cellStyle name="SAPBEXexcGood1 4 3 5" xfId="32433" xr:uid="{4AECF4B3-C8DC-4541-972C-E69FD1C33C60}"/>
    <cellStyle name="SAPBEXexcGood1 4 4" xfId="32434" xr:uid="{2D799836-63F8-41B5-AA09-6BCA9F55A2DC}"/>
    <cellStyle name="SAPBEXexcGood1 4 4 10" xfId="32435" xr:uid="{170468D9-E555-491C-B44D-43DC609C635E}"/>
    <cellStyle name="SAPBEXexcGood1 4 4 2" xfId="32436" xr:uid="{DB8409EA-D795-455E-8866-403888BD2284}"/>
    <cellStyle name="SAPBEXexcGood1 4 4 2 2" xfId="32437" xr:uid="{3820734C-610D-4C5E-B71F-8FEF3EAFCF9D}"/>
    <cellStyle name="SAPBEXexcGood1 4 4 2 2 2" xfId="32438" xr:uid="{D5059975-E5B1-4E24-AB83-5EE9293202E1}"/>
    <cellStyle name="SAPBEXexcGood1 4 4 2 3" xfId="32439" xr:uid="{C1306544-7472-4A90-AB07-5633B719A9DF}"/>
    <cellStyle name="SAPBEXexcGood1 4 4 2 3 2" xfId="32440" xr:uid="{8360CBF2-6EE9-4868-BD41-EE689697ED72}"/>
    <cellStyle name="SAPBEXexcGood1 4 4 2 4" xfId="32441" xr:uid="{DEEEA93C-1DA8-4EC4-885C-04480B520BAC}"/>
    <cellStyle name="SAPBEXexcGood1 4 4 2 4 2" xfId="32442" xr:uid="{027A0B37-5798-4E39-9C01-3F4855BE4DB2}"/>
    <cellStyle name="SAPBEXexcGood1 4 4 2 5" xfId="32443" xr:uid="{671A0644-C408-4C4F-BD2A-DA8D805DB969}"/>
    <cellStyle name="SAPBEXexcGood1 4 4 2 5 2" xfId="32444" xr:uid="{C4868121-5DAE-48E4-A6B5-1549ACD6ECE9}"/>
    <cellStyle name="SAPBEXexcGood1 4 4 2 6" xfId="32445" xr:uid="{ED9F9032-B48F-47B0-9FB3-DE6B8F801832}"/>
    <cellStyle name="SAPBEXexcGood1 4 4 2 6 2" xfId="32446" xr:uid="{08D6B725-5F2D-4D05-8548-0E4431E9F47B}"/>
    <cellStyle name="SAPBEXexcGood1 4 4 2 7" xfId="32447" xr:uid="{FBE0D259-CA1F-42E3-857D-18A5993FAE8E}"/>
    <cellStyle name="SAPBEXexcGood1 4 4 3" xfId="32448" xr:uid="{8C5256BD-8738-4C56-B3CC-25E77C21ECD3}"/>
    <cellStyle name="SAPBEXexcGood1 4 4 3 2" xfId="32449" xr:uid="{D877EE22-8B6A-4371-B791-876DDEFDA6F3}"/>
    <cellStyle name="SAPBEXexcGood1 4 4 3 2 2" xfId="32450" xr:uid="{F2784C74-2B6F-4F51-B802-0D42C4C7B057}"/>
    <cellStyle name="SAPBEXexcGood1 4 4 3 3" xfId="32451" xr:uid="{DF3AEFA7-63BD-40AB-BCF8-BD70B419D624}"/>
    <cellStyle name="SAPBEXexcGood1 4 4 3 3 2" xfId="32452" xr:uid="{D959CCC7-4DBF-4B67-8AE1-D694EF3F53A1}"/>
    <cellStyle name="SAPBEXexcGood1 4 4 3 4" xfId="32453" xr:uid="{A313691B-B63C-4047-AB8B-AF982FE8D367}"/>
    <cellStyle name="SAPBEXexcGood1 4 4 3 4 2" xfId="32454" xr:uid="{E0ADD665-E7CF-4948-9869-01E77487D75D}"/>
    <cellStyle name="SAPBEXexcGood1 4 4 3 5" xfId="32455" xr:uid="{2F074BB8-5543-4700-8A98-F19A9C13DE88}"/>
    <cellStyle name="SAPBEXexcGood1 4 4 3 5 2" xfId="32456" xr:uid="{20E3C7F2-060C-45E3-A72D-2FCADE6B11AB}"/>
    <cellStyle name="SAPBEXexcGood1 4 4 3 6" xfId="32457" xr:uid="{B945878F-D840-4DE3-8DC5-07EDF1CEB729}"/>
    <cellStyle name="SAPBEXexcGood1 4 4 3 6 2" xfId="32458" xr:uid="{D1591BC0-6751-46B7-9BED-3CCEDE00B679}"/>
    <cellStyle name="SAPBEXexcGood1 4 4 3 7" xfId="32459" xr:uid="{BF9741C6-F0A2-4E62-B1D6-7ACA0C93E365}"/>
    <cellStyle name="SAPBEXexcGood1 4 4 4" xfId="32460" xr:uid="{55BACC42-60DA-4387-939D-43697AE69D86}"/>
    <cellStyle name="SAPBEXexcGood1 4 4 4 2" xfId="32461" xr:uid="{82D58092-717B-49E9-9C00-C1684932F813}"/>
    <cellStyle name="SAPBEXexcGood1 4 4 5" xfId="32462" xr:uid="{29651E4F-E59D-4CD6-B307-EB687F44B260}"/>
    <cellStyle name="SAPBEXexcGood1 4 4 5 2" xfId="32463" xr:uid="{8FD4C8F5-4F8D-4154-9935-B525E93CA9F7}"/>
    <cellStyle name="SAPBEXexcGood1 4 4 6" xfId="32464" xr:uid="{4E32BFE9-668D-4737-8C58-0B0A3911D8A2}"/>
    <cellStyle name="SAPBEXexcGood1 4 4 6 2" xfId="32465" xr:uid="{56F70C73-C7C3-41B1-B760-DE41A00B0419}"/>
    <cellStyle name="SAPBEXexcGood1 4 4 7" xfId="32466" xr:uid="{027A73B8-36B3-4DAD-9C39-DA9FE4264E16}"/>
    <cellStyle name="SAPBEXexcGood1 4 4 7 2" xfId="32467" xr:uid="{DC3C6698-61E5-4255-AB60-1F06C1D1D258}"/>
    <cellStyle name="SAPBEXexcGood1 4 4 8" xfId="32468" xr:uid="{D8D1D311-68AA-482E-A4D0-2AAB4F774E76}"/>
    <cellStyle name="SAPBEXexcGood1 4 4 8 2" xfId="32469" xr:uid="{8D9BBCC9-9A3B-4F45-8A29-E6079A09FFDB}"/>
    <cellStyle name="SAPBEXexcGood1 4 4 9" xfId="32470" xr:uid="{EF53142C-7AAF-47E2-B5F4-7FC7F90458F8}"/>
    <cellStyle name="SAPBEXexcGood1 4 4 9 2" xfId="32471" xr:uid="{4C4E0F9A-A5F2-45B2-B0A8-B8CF053C9A28}"/>
    <cellStyle name="SAPBEXexcGood1 4 5" xfId="32472" xr:uid="{08974AE3-515B-423D-A5B9-C6026E988106}"/>
    <cellStyle name="SAPBEXexcGood1 4 5 2" xfId="32473" xr:uid="{A94EC51B-0F0D-475E-AF22-6BAFFE1432E5}"/>
    <cellStyle name="SAPBEXexcGood1 4 6" xfId="32474" xr:uid="{C8B869EB-EE8F-44B7-B1C6-73E1CC9D1738}"/>
    <cellStyle name="SAPBEXexcGood1 4 6 2" xfId="32475" xr:uid="{1553D693-D8F9-430F-8D62-5C553B091523}"/>
    <cellStyle name="SAPBEXexcGood1 4 7" xfId="32476" xr:uid="{737DF356-1DB5-4CEB-8572-027812312CE9}"/>
    <cellStyle name="SAPBEXexcGood1 4 8" xfId="32477" xr:uid="{2898CEF9-B36A-49AA-B13D-96A242D8777D}"/>
    <cellStyle name="SAPBEXexcGood1 5" xfId="32478" xr:uid="{441DE598-0878-4235-BC98-FA325A61B2CA}"/>
    <cellStyle name="SAPBEXexcGood1 5 2" xfId="32479" xr:uid="{3A3624EB-E162-442A-BE02-093A0D1A491D}"/>
    <cellStyle name="SAPBEXexcGood1 5 2 10" xfId="32480" xr:uid="{0DFB6022-4D9B-4E9B-B1C4-B9D062F07A5B}"/>
    <cellStyle name="SAPBEXexcGood1 5 2 2" xfId="32481" xr:uid="{D7755BD5-3EE6-475A-9EDC-7ED5E92CF1B6}"/>
    <cellStyle name="SAPBEXexcGood1 5 2 2 10" xfId="32482" xr:uid="{C9BD2FD3-F9BC-4072-8903-B065ED63D53C}"/>
    <cellStyle name="SAPBEXexcGood1 5 2 2 2" xfId="32483" xr:uid="{908DC779-EF96-4364-96B9-3791E936797F}"/>
    <cellStyle name="SAPBEXexcGood1 5 2 2 2 2" xfId="32484" xr:uid="{B8595353-FDEF-4077-A907-F57771825510}"/>
    <cellStyle name="SAPBEXexcGood1 5 2 2 2 2 2" xfId="32485" xr:uid="{AA8C45A7-EFAE-43B3-B722-A5B82213D3B6}"/>
    <cellStyle name="SAPBEXexcGood1 5 2 2 2 3" xfId="32486" xr:uid="{2B4E537B-24D8-492B-B4AF-DBBA01943706}"/>
    <cellStyle name="SAPBEXexcGood1 5 2 2 2 3 2" xfId="32487" xr:uid="{8AADC7FA-F100-44FA-8170-69B1D11A9547}"/>
    <cellStyle name="SAPBEXexcGood1 5 2 2 2 4" xfId="32488" xr:uid="{0F9186AC-3F50-4FB5-9296-79E93E84B567}"/>
    <cellStyle name="SAPBEXexcGood1 5 2 2 2 4 2" xfId="32489" xr:uid="{9A0536ED-D668-4B54-8720-F71731622F21}"/>
    <cellStyle name="SAPBEXexcGood1 5 2 2 2 5" xfId="32490" xr:uid="{9BB45668-742B-482B-98EA-3AE74B922534}"/>
    <cellStyle name="SAPBEXexcGood1 5 2 2 2 5 2" xfId="32491" xr:uid="{962BBAF1-BC7C-4329-B972-D11552AE93C1}"/>
    <cellStyle name="SAPBEXexcGood1 5 2 2 2 6" xfId="32492" xr:uid="{BFEA9186-E098-4242-96E4-4F742521A2EB}"/>
    <cellStyle name="SAPBEXexcGood1 5 2 2 2 6 2" xfId="32493" xr:uid="{393A4EDE-AE7F-412E-B739-65B738006C31}"/>
    <cellStyle name="SAPBEXexcGood1 5 2 2 2 7" xfId="32494" xr:uid="{C34B033A-F741-40DD-A744-B3AAF0623AB1}"/>
    <cellStyle name="SAPBEXexcGood1 5 2 2 2 7 2" xfId="32495" xr:uid="{376E5B6B-42C2-4B4C-9E82-57F3C8293CEB}"/>
    <cellStyle name="SAPBEXexcGood1 5 2 2 2 8" xfId="32496" xr:uid="{68EF1465-D63B-4240-A773-EA13108F1FB5}"/>
    <cellStyle name="SAPBEXexcGood1 5 2 2 3" xfId="32497" xr:uid="{48802A54-D0B8-484A-AD84-09048A1D294F}"/>
    <cellStyle name="SAPBEXexcGood1 5 2 2 3 2" xfId="32498" xr:uid="{B25CC12E-DCF2-46C3-99B5-286A2CB98E5D}"/>
    <cellStyle name="SAPBEXexcGood1 5 2 2 4" xfId="32499" xr:uid="{CB7A6382-9BA1-464B-9243-EFF7E0D70547}"/>
    <cellStyle name="SAPBEXexcGood1 5 2 2 4 2" xfId="32500" xr:uid="{3D2545D1-C309-4D7C-853A-0E12DD6FD87A}"/>
    <cellStyle name="SAPBEXexcGood1 5 2 2 5" xfId="32501" xr:uid="{1AF6F04A-6419-43B7-985F-C675B664BDD1}"/>
    <cellStyle name="SAPBEXexcGood1 5 2 2 5 2" xfId="32502" xr:uid="{BC24D0A8-3A5D-43FF-BA71-92C0A062E0AA}"/>
    <cellStyle name="SAPBEXexcGood1 5 2 2 6" xfId="32503" xr:uid="{AD3379B5-8D25-4595-B383-068F79395B2E}"/>
    <cellStyle name="SAPBEXexcGood1 5 2 2 6 2" xfId="32504" xr:uid="{689AED25-9F9F-4436-ADF9-A7B1FA807109}"/>
    <cellStyle name="SAPBEXexcGood1 5 2 2 7" xfId="32505" xr:uid="{A3F4FA6F-5545-47CB-A6FE-B4970DCD78E3}"/>
    <cellStyle name="SAPBEXexcGood1 5 2 2 7 2" xfId="32506" xr:uid="{52D6E80F-469E-490C-A230-3FFF856244F0}"/>
    <cellStyle name="SAPBEXexcGood1 5 2 2 8" xfId="32507" xr:uid="{B8D697E2-831E-4343-9A5B-48D73C0A5131}"/>
    <cellStyle name="SAPBEXexcGood1 5 2 2 8 2" xfId="32508" xr:uid="{379427A7-CAB3-46E5-BFC6-CAADADDEA3B1}"/>
    <cellStyle name="SAPBEXexcGood1 5 2 2 9" xfId="32509" xr:uid="{A3EAF8C2-D913-42FB-9A6A-44D6D7FBC5DE}"/>
    <cellStyle name="SAPBEXexcGood1 5 2 3" xfId="32510" xr:uid="{1B0D6FF2-2371-4F3A-9ABE-2EFC887A6F71}"/>
    <cellStyle name="SAPBEXexcGood1 5 2 3 2" xfId="32511" xr:uid="{CD3F10C9-E48F-41AA-BB8E-888BFF9FC5F2}"/>
    <cellStyle name="SAPBEXexcGood1 5 2 3 2 2" xfId="32512" xr:uid="{908E6640-17AA-49BF-85D5-E7B18FDD27F3}"/>
    <cellStyle name="SAPBEXexcGood1 5 2 3 3" xfId="32513" xr:uid="{014748B3-BC5F-4B12-8E8F-BDDD3EB007A0}"/>
    <cellStyle name="SAPBEXexcGood1 5 2 3 3 2" xfId="32514" xr:uid="{5D0D7915-C1E8-4D0A-ADB6-5E2EA3A2E0A2}"/>
    <cellStyle name="SAPBEXexcGood1 5 2 3 4" xfId="32515" xr:uid="{CD73A287-92B7-4A08-BE3D-C4C9878C71B2}"/>
    <cellStyle name="SAPBEXexcGood1 5 2 3 4 2" xfId="32516" xr:uid="{5085B137-7944-41E0-9EAA-ABA099DBE487}"/>
    <cellStyle name="SAPBEXexcGood1 5 2 3 5" xfId="32517" xr:uid="{124DA91E-743B-415F-A720-374F96270247}"/>
    <cellStyle name="SAPBEXexcGood1 5 2 3 5 2" xfId="32518" xr:uid="{E7263849-73DB-4A15-9124-9CC5B7F4C3F8}"/>
    <cellStyle name="SAPBEXexcGood1 5 2 3 6" xfId="32519" xr:uid="{EA4DDEED-7125-463A-B381-6C701CDE4467}"/>
    <cellStyle name="SAPBEXexcGood1 5 2 3 6 2" xfId="32520" xr:uid="{E808C201-3352-471D-91E5-966B49A1742F}"/>
    <cellStyle name="SAPBEXexcGood1 5 2 3 7" xfId="32521" xr:uid="{F13A3037-45BE-4887-B60A-9412490DBCD2}"/>
    <cellStyle name="SAPBEXexcGood1 5 2 3 7 2" xfId="32522" xr:uid="{C41E952C-16CA-4FA9-AE36-266A67A597CA}"/>
    <cellStyle name="SAPBEXexcGood1 5 2 3 8" xfId="32523" xr:uid="{F1D9B1FA-9E3B-4FE7-A118-88E8AA73C3B4}"/>
    <cellStyle name="SAPBEXexcGood1 5 2 3 9" xfId="32524" xr:uid="{96F97094-E593-4E43-B583-57A80016C5AD}"/>
    <cellStyle name="SAPBEXexcGood1 5 2 4" xfId="32525" xr:uid="{FD135780-B230-4C4D-A8F0-D8E47B6A661E}"/>
    <cellStyle name="SAPBEXexcGood1 5 2 4 2" xfId="32526" xr:uid="{C2D458D6-8A8B-48D9-B85A-191B12C7AED5}"/>
    <cellStyle name="SAPBEXexcGood1 5 2 5" xfId="32527" xr:uid="{ACC91782-8C8A-4F06-8D40-11DCE7F2CB65}"/>
    <cellStyle name="SAPBEXexcGood1 5 2 5 2" xfId="32528" xr:uid="{94936D10-993F-4D84-A83B-7CBA0D899AD3}"/>
    <cellStyle name="SAPBEXexcGood1 5 2 6" xfId="32529" xr:uid="{20823B73-7FAF-4B56-B9AD-2A9BD30A0F54}"/>
    <cellStyle name="SAPBEXexcGood1 5 2 6 2" xfId="32530" xr:uid="{BFE601C8-8657-4699-BC60-EFA630738AF4}"/>
    <cellStyle name="SAPBEXexcGood1 5 2 7" xfId="32531" xr:uid="{D0FC3158-495F-4DB6-A0EE-5D864BDF6F2F}"/>
    <cellStyle name="SAPBEXexcGood1 5 2 7 2" xfId="32532" xr:uid="{0A93FF75-6BCB-491C-BC81-D2AECAC3BFF6}"/>
    <cellStyle name="SAPBEXexcGood1 5 2 8" xfId="32533" xr:uid="{6CB106C8-C70C-49E0-88A1-E0787F8CDC46}"/>
    <cellStyle name="SAPBEXexcGood1 5 2 8 2" xfId="32534" xr:uid="{F79273AD-1748-461D-9B14-484B1339444C}"/>
    <cellStyle name="SAPBEXexcGood1 5 2 9" xfId="32535" xr:uid="{56B3D354-2159-4667-9422-7342318D5503}"/>
    <cellStyle name="SAPBEXexcGood1 5 3" xfId="32536" xr:uid="{170B5BD7-1BB3-41FD-87C3-F0D0A51CBD92}"/>
    <cellStyle name="SAPBEXexcGood1 5 3 2" xfId="32537" xr:uid="{A416DC20-FDA7-4859-A7F0-AAB0F1167FBC}"/>
    <cellStyle name="SAPBEXexcGood1 5 3 2 10" xfId="32538" xr:uid="{5DF7685C-340F-419D-B20B-F642D235F10E}"/>
    <cellStyle name="SAPBEXexcGood1 5 3 2 2" xfId="32539" xr:uid="{55045256-0046-45AF-9B97-4B4E595296F4}"/>
    <cellStyle name="SAPBEXexcGood1 5 3 2 2 2" xfId="32540" xr:uid="{CBD5A078-03EB-4DAA-9A4A-EA1C7153582C}"/>
    <cellStyle name="SAPBEXexcGood1 5 3 2 2 2 2" xfId="32541" xr:uid="{0B246FE9-2AE1-4DC8-A6F8-E9FEF074FA32}"/>
    <cellStyle name="SAPBEXexcGood1 5 3 2 2 3" xfId="32542" xr:uid="{94EF7FC3-2D0C-4C31-885E-694952D206B4}"/>
    <cellStyle name="SAPBEXexcGood1 5 3 2 2 3 2" xfId="32543" xr:uid="{68907999-7F3B-408F-9AED-505148900FF3}"/>
    <cellStyle name="SAPBEXexcGood1 5 3 2 2 4" xfId="32544" xr:uid="{94101502-B581-4BD3-8C47-0998DDE0D5F7}"/>
    <cellStyle name="SAPBEXexcGood1 5 3 2 2 4 2" xfId="32545" xr:uid="{C86A4508-1C83-4FFF-9239-8C78764E3C9C}"/>
    <cellStyle name="SAPBEXexcGood1 5 3 2 2 5" xfId="32546" xr:uid="{4A5905E7-2537-4227-98A0-9EF15338E60A}"/>
    <cellStyle name="SAPBEXexcGood1 5 3 2 2 5 2" xfId="32547" xr:uid="{C97A7D27-182F-4C9E-9432-271ED46FEC63}"/>
    <cellStyle name="SAPBEXexcGood1 5 3 2 2 6" xfId="32548" xr:uid="{6169305C-9694-4B82-961A-3F6C5A20734E}"/>
    <cellStyle name="SAPBEXexcGood1 5 3 2 2 6 2" xfId="32549" xr:uid="{EC82C89D-0133-40F2-A431-14B3330C1A26}"/>
    <cellStyle name="SAPBEXexcGood1 5 3 2 2 7" xfId="32550" xr:uid="{5E862474-1394-4512-921A-085C7D71E17E}"/>
    <cellStyle name="SAPBEXexcGood1 5 3 2 3" xfId="32551" xr:uid="{E9B83166-9380-4067-94AE-BBF6A41A10F3}"/>
    <cellStyle name="SAPBEXexcGood1 5 3 2 3 2" xfId="32552" xr:uid="{FA9993E8-392E-4A16-ACAD-CC66035F8A56}"/>
    <cellStyle name="SAPBEXexcGood1 5 3 2 3 2 2" xfId="32553" xr:uid="{9DCB1F8F-E8B3-4EA7-B9F2-AD28ACD80DA9}"/>
    <cellStyle name="SAPBEXexcGood1 5 3 2 3 3" xfId="32554" xr:uid="{AF2C1675-ECC2-4365-AECF-92DA64A12A93}"/>
    <cellStyle name="SAPBEXexcGood1 5 3 2 3 3 2" xfId="32555" xr:uid="{0271C7AB-8302-42DD-96F3-6E82058DC77B}"/>
    <cellStyle name="SAPBEXexcGood1 5 3 2 3 4" xfId="32556" xr:uid="{0F8F6503-6C8A-4403-973C-063A8C91BA22}"/>
    <cellStyle name="SAPBEXexcGood1 5 3 2 3 4 2" xfId="32557" xr:uid="{9F7B15BB-14E0-40A6-832F-2A4EEBB0FC55}"/>
    <cellStyle name="SAPBEXexcGood1 5 3 2 3 5" xfId="32558" xr:uid="{EF416642-1EAE-496A-8B71-B1CB04B78F07}"/>
    <cellStyle name="SAPBEXexcGood1 5 3 2 3 5 2" xfId="32559" xr:uid="{7D9825E5-05B0-48AB-8ABE-84B96711105A}"/>
    <cellStyle name="SAPBEXexcGood1 5 3 2 3 6" xfId="32560" xr:uid="{99D0B67B-8E2B-4B06-8EA9-0B4104C9C59B}"/>
    <cellStyle name="SAPBEXexcGood1 5 3 2 3 6 2" xfId="32561" xr:uid="{2F37A719-5800-42D6-B32F-8FBF12562ABE}"/>
    <cellStyle name="SAPBEXexcGood1 5 3 2 3 7" xfId="32562" xr:uid="{6D1D83E2-C2FE-41ED-AE1F-D4A06560772F}"/>
    <cellStyle name="SAPBEXexcGood1 5 3 2 4" xfId="32563" xr:uid="{540A6174-3F5D-4131-8DC1-DC4E3E39F750}"/>
    <cellStyle name="SAPBEXexcGood1 5 3 2 4 2" xfId="32564" xr:uid="{63FD2703-CD77-474A-A306-9A5890E21794}"/>
    <cellStyle name="SAPBEXexcGood1 5 3 2 5" xfId="32565" xr:uid="{4644CF91-2B1A-47BE-97C9-3BC5AA9ED40E}"/>
    <cellStyle name="SAPBEXexcGood1 5 3 2 5 2" xfId="32566" xr:uid="{6D4D68AD-C982-4BED-AAE9-DEE0EB40DF42}"/>
    <cellStyle name="SAPBEXexcGood1 5 3 2 6" xfId="32567" xr:uid="{C46DE595-881B-4126-B81B-0A337FD2C29D}"/>
    <cellStyle name="SAPBEXexcGood1 5 3 2 6 2" xfId="32568" xr:uid="{C8A8F0A5-F6E9-4673-BBDC-05A69A9C965F}"/>
    <cellStyle name="SAPBEXexcGood1 5 3 2 7" xfId="32569" xr:uid="{EC43B519-02AA-44C2-A19E-59BF99E0AB69}"/>
    <cellStyle name="SAPBEXexcGood1 5 3 2 7 2" xfId="32570" xr:uid="{A4C9418C-DD10-4564-BBA9-142CCAE33708}"/>
    <cellStyle name="SAPBEXexcGood1 5 3 2 8" xfId="32571" xr:uid="{1C420871-5BAE-4D24-BAA4-730E9B2B58F4}"/>
    <cellStyle name="SAPBEXexcGood1 5 3 2 8 2" xfId="32572" xr:uid="{3CBE8C99-630F-4D5E-B34F-A2B2B26AACC8}"/>
    <cellStyle name="SAPBEXexcGood1 5 3 2 9" xfId="32573" xr:uid="{85245CCD-A6DD-4C3B-AFFB-C4D72FD28F71}"/>
    <cellStyle name="SAPBEXexcGood1 5 3 2 9 2" xfId="32574" xr:uid="{86BE86CC-48AE-47CA-8E85-E9DCE8AD448A}"/>
    <cellStyle name="SAPBEXexcGood1 5 3 3" xfId="32575" xr:uid="{AEBF96E4-33DF-4E3F-B6E0-57EFB4497F32}"/>
    <cellStyle name="SAPBEXexcGood1 5 3 3 2" xfId="32576" xr:uid="{F349812A-6FC8-4933-AF71-BE291DC31ACE}"/>
    <cellStyle name="SAPBEXexcGood1 5 3 4" xfId="32577" xr:uid="{CD61D13A-B2A5-4B5D-B96E-D3AAE988A3B3}"/>
    <cellStyle name="SAPBEXexcGood1 5 3 4 2" xfId="32578" xr:uid="{17D10E4C-EE15-40F7-B16C-080BA44292B5}"/>
    <cellStyle name="SAPBEXexcGood1 5 3 5" xfId="32579" xr:uid="{AD7EB59C-77B7-4D55-AC90-73FF311A9778}"/>
    <cellStyle name="SAPBEXexcGood1 5 4" xfId="32580" xr:uid="{966435C1-A700-48A9-A68D-17375D2C504E}"/>
    <cellStyle name="SAPBEXexcGood1 5 4 10" xfId="32581" xr:uid="{CFC3B175-0960-4CB0-959D-5137503A85C2}"/>
    <cellStyle name="SAPBEXexcGood1 5 4 2" xfId="32582" xr:uid="{88F6E65B-BD26-45B6-8CAC-9FF2F8042EAE}"/>
    <cellStyle name="SAPBEXexcGood1 5 4 2 2" xfId="32583" xr:uid="{E592AE66-ABD9-443F-9B9C-D80831FE156F}"/>
    <cellStyle name="SAPBEXexcGood1 5 4 2 2 2" xfId="32584" xr:uid="{4CC406AC-B2D0-4D74-9C56-C256A558039C}"/>
    <cellStyle name="SAPBEXexcGood1 5 4 2 3" xfId="32585" xr:uid="{7CE62999-8E32-4A05-8995-CD971976AE30}"/>
    <cellStyle name="SAPBEXexcGood1 5 4 2 3 2" xfId="32586" xr:uid="{BE242311-1EA8-4243-901B-8D6ECC5D7F2B}"/>
    <cellStyle name="SAPBEXexcGood1 5 4 2 4" xfId="32587" xr:uid="{A05061E7-B58B-4A15-B571-AD2D1E2D50B5}"/>
    <cellStyle name="SAPBEXexcGood1 5 4 2 4 2" xfId="32588" xr:uid="{37AE2A6C-A0DB-4A4C-8ABC-1C81A3D73F68}"/>
    <cellStyle name="SAPBEXexcGood1 5 4 2 5" xfId="32589" xr:uid="{F066B2F2-D4A8-4712-87FD-0761677502A4}"/>
    <cellStyle name="SAPBEXexcGood1 5 4 2 5 2" xfId="32590" xr:uid="{E5687D32-E577-49DB-AB82-AAE62291A6B1}"/>
    <cellStyle name="SAPBEXexcGood1 5 4 2 6" xfId="32591" xr:uid="{544B461D-0CA8-436A-B1F1-20783407A951}"/>
    <cellStyle name="SAPBEXexcGood1 5 4 2 6 2" xfId="32592" xr:uid="{D20016DD-5F32-437A-B9E0-EC1231A7DA26}"/>
    <cellStyle name="SAPBEXexcGood1 5 4 2 7" xfId="32593" xr:uid="{FC610D91-078C-4543-9FD2-A886AC155F38}"/>
    <cellStyle name="SAPBEXexcGood1 5 4 3" xfId="32594" xr:uid="{23ABB31B-EF59-4206-91A3-100A1BE70D02}"/>
    <cellStyle name="SAPBEXexcGood1 5 4 3 2" xfId="32595" xr:uid="{93C8C5D3-99F4-4805-ABE4-EA7EDF5C5367}"/>
    <cellStyle name="SAPBEXexcGood1 5 4 3 2 2" xfId="32596" xr:uid="{4AB706E0-B6BD-4FA1-ACA7-76711C902A3A}"/>
    <cellStyle name="SAPBEXexcGood1 5 4 3 3" xfId="32597" xr:uid="{E30D17F0-5353-4F62-BDD2-B44DF9802597}"/>
    <cellStyle name="SAPBEXexcGood1 5 4 3 3 2" xfId="32598" xr:uid="{EE700538-C15B-4CD7-B7D9-172F3CA6FB69}"/>
    <cellStyle name="SAPBEXexcGood1 5 4 3 4" xfId="32599" xr:uid="{1E3BA902-A0CB-404D-BAD0-B6041D35ABC3}"/>
    <cellStyle name="SAPBEXexcGood1 5 4 3 4 2" xfId="32600" xr:uid="{BEF1F136-BA7A-488E-B5F7-0B0E220DB771}"/>
    <cellStyle name="SAPBEXexcGood1 5 4 3 5" xfId="32601" xr:uid="{5A0E6C34-4992-46EC-8B1B-6796ED981ABC}"/>
    <cellStyle name="SAPBEXexcGood1 5 4 3 5 2" xfId="32602" xr:uid="{5A63FAD8-DC18-441A-B32E-3A3CC2C69B39}"/>
    <cellStyle name="SAPBEXexcGood1 5 4 3 6" xfId="32603" xr:uid="{D7F99B67-ACD6-430D-A4A9-CAB9F15286AE}"/>
    <cellStyle name="SAPBEXexcGood1 5 4 3 6 2" xfId="32604" xr:uid="{8B1AE01D-A1BD-4765-8CFA-AD09BC10483E}"/>
    <cellStyle name="SAPBEXexcGood1 5 4 3 7" xfId="32605" xr:uid="{936CC541-9F2D-4B8C-BC84-816EFAA36F6A}"/>
    <cellStyle name="SAPBEXexcGood1 5 4 4" xfId="32606" xr:uid="{E3DA72F4-F893-4F7C-8949-69848638F5F2}"/>
    <cellStyle name="SAPBEXexcGood1 5 4 4 2" xfId="32607" xr:uid="{CCFD7C6E-D1A9-493D-8088-216DD083E39A}"/>
    <cellStyle name="SAPBEXexcGood1 5 4 5" xfId="32608" xr:uid="{AE8FD03B-B94B-4BBF-B10B-A84EC833ABC7}"/>
    <cellStyle name="SAPBEXexcGood1 5 4 5 2" xfId="32609" xr:uid="{D33DD28A-5E77-4DCD-92BD-B8E427E0DC71}"/>
    <cellStyle name="SAPBEXexcGood1 5 4 6" xfId="32610" xr:uid="{4E97BCA5-C035-4CFB-927E-1B295E1CEEC5}"/>
    <cellStyle name="SAPBEXexcGood1 5 4 6 2" xfId="32611" xr:uid="{86537BF5-780C-4D94-B345-868E0881717B}"/>
    <cellStyle name="SAPBEXexcGood1 5 4 7" xfId="32612" xr:uid="{9136212A-A2A7-4404-A647-637BAE4C7378}"/>
    <cellStyle name="SAPBEXexcGood1 5 4 7 2" xfId="32613" xr:uid="{C7FF6DF7-8268-4E0B-AFCC-8F7065F58C95}"/>
    <cellStyle name="SAPBEXexcGood1 5 4 8" xfId="32614" xr:uid="{39F63F16-6404-409B-B673-B7ED73B2D44F}"/>
    <cellStyle name="SAPBEXexcGood1 5 4 8 2" xfId="32615" xr:uid="{169257C0-7602-4C5F-8974-53F9E92DE913}"/>
    <cellStyle name="SAPBEXexcGood1 5 4 9" xfId="32616" xr:uid="{8E7530F9-7217-4C8A-BE03-3C0C7EF09B18}"/>
    <cellStyle name="SAPBEXexcGood1 5 4 9 2" xfId="32617" xr:uid="{66C3B2A8-FBDC-46E9-BF2F-1EB3B2BA98E1}"/>
    <cellStyle name="SAPBEXexcGood1 5 5" xfId="32618" xr:uid="{F7810DF7-4CD7-4857-8634-51FAC3E9E04A}"/>
    <cellStyle name="SAPBEXexcGood1 5 5 2" xfId="32619" xr:uid="{7C094AE5-CD38-4E6B-9C40-1030563E9DB1}"/>
    <cellStyle name="SAPBEXexcGood1 5 6" xfId="32620" xr:uid="{26D4582A-BD1B-4EE2-8696-07C5324154A5}"/>
    <cellStyle name="SAPBEXexcGood1 5 6 2" xfId="32621" xr:uid="{FE65C65F-6B06-419B-82A0-FF7F361CACFD}"/>
    <cellStyle name="SAPBEXexcGood1 5 7" xfId="32622" xr:uid="{6CCC15E7-16E3-4529-9F30-3CD2CA16CB6D}"/>
    <cellStyle name="SAPBEXexcGood1 5 8" xfId="32623" xr:uid="{038D4E5C-CE80-49E8-95A1-5B31F4691125}"/>
    <cellStyle name="SAPBEXexcGood1 6" xfId="32624" xr:uid="{08A81EF1-26C7-4E79-A009-0892907D768D}"/>
    <cellStyle name="SAPBEXexcGood1 6 10" xfId="32625" xr:uid="{8D761954-10F8-4027-A400-7D5415A05A13}"/>
    <cellStyle name="SAPBEXexcGood1 6 2" xfId="32626" xr:uid="{6615BD9F-B229-45ED-BF50-4C45A211D980}"/>
    <cellStyle name="SAPBEXexcGood1 6 2 10" xfId="32627" xr:uid="{BF4F153F-79BB-447E-80D5-7C98D519CCC8}"/>
    <cellStyle name="SAPBEXexcGood1 6 2 2" xfId="32628" xr:uid="{AE2C0ABE-44F5-4B62-84FA-C6E89983721A}"/>
    <cellStyle name="SAPBEXexcGood1 6 2 2 2" xfId="32629" xr:uid="{E796BAE0-66C2-4720-824F-7631EA710DB4}"/>
    <cellStyle name="SAPBEXexcGood1 6 2 2 2 2" xfId="32630" xr:uid="{4C9D1AED-8F17-4A7C-B0CB-F12ECDA84434}"/>
    <cellStyle name="SAPBEXexcGood1 6 2 2 3" xfId="32631" xr:uid="{2056F6E4-4460-4F4D-99D4-48585B16273C}"/>
    <cellStyle name="SAPBEXexcGood1 6 2 2 3 2" xfId="32632" xr:uid="{BC693E2E-056F-47B3-9EBA-4B7C0DCA4F55}"/>
    <cellStyle name="SAPBEXexcGood1 6 2 2 4" xfId="32633" xr:uid="{4EC19B55-3617-4696-A5A0-4C845F4E0159}"/>
    <cellStyle name="SAPBEXexcGood1 6 2 2 4 2" xfId="32634" xr:uid="{D478C413-0EF3-42DA-AD44-8A1AEDC13693}"/>
    <cellStyle name="SAPBEXexcGood1 6 2 2 5" xfId="32635" xr:uid="{7880F040-CF5C-4B91-8CDF-15020B91901B}"/>
    <cellStyle name="SAPBEXexcGood1 6 2 2 5 2" xfId="32636" xr:uid="{4BC12E10-EB5B-4B88-85A6-01D12CBA4206}"/>
    <cellStyle name="SAPBEXexcGood1 6 2 2 6" xfId="32637" xr:uid="{BDF645A7-2753-4797-AD6C-652B8EFD2B58}"/>
    <cellStyle name="SAPBEXexcGood1 6 2 2 6 2" xfId="32638" xr:uid="{261D5A37-2A7C-4964-A19D-9D565BFD8F09}"/>
    <cellStyle name="SAPBEXexcGood1 6 2 2 7" xfId="32639" xr:uid="{A17AFF43-783A-49E7-9563-5F8806234B3B}"/>
    <cellStyle name="SAPBEXexcGood1 6 2 2 7 2" xfId="32640" xr:uid="{AB0EA489-F0E9-4F79-BC42-97B3EB5898FD}"/>
    <cellStyle name="SAPBEXexcGood1 6 2 2 8" xfId="32641" xr:uid="{3D99741E-3273-401C-9C9F-28CD0CC06FCE}"/>
    <cellStyle name="SAPBEXexcGood1 6 2 3" xfId="32642" xr:uid="{A5A8045E-B524-47E4-88AC-F960272741E2}"/>
    <cellStyle name="SAPBEXexcGood1 6 2 3 2" xfId="32643" xr:uid="{B1FFF07E-3F3B-426E-928A-1A730EF1823F}"/>
    <cellStyle name="SAPBEXexcGood1 6 2 4" xfId="32644" xr:uid="{6A28B880-C791-4D5F-870F-8D441FA40CAA}"/>
    <cellStyle name="SAPBEXexcGood1 6 2 4 2" xfId="32645" xr:uid="{3A478865-4E55-421F-B463-59B05F4B7915}"/>
    <cellStyle name="SAPBEXexcGood1 6 2 5" xfId="32646" xr:uid="{3848C1FC-B354-435C-AF7C-ED8C4577D95B}"/>
    <cellStyle name="SAPBEXexcGood1 6 2 5 2" xfId="32647" xr:uid="{7DF1AD98-878D-4446-9536-D5219503A510}"/>
    <cellStyle name="SAPBEXexcGood1 6 2 6" xfId="32648" xr:uid="{D196FFEF-769D-42C0-95E0-1C17D8D9D9C0}"/>
    <cellStyle name="SAPBEXexcGood1 6 2 6 2" xfId="32649" xr:uid="{1A40D0D4-FDBD-4E03-884C-027530A22F2E}"/>
    <cellStyle name="SAPBEXexcGood1 6 2 7" xfId="32650" xr:uid="{4DEAF6C7-B5D2-4B07-AD80-1BBC05FCA09B}"/>
    <cellStyle name="SAPBEXexcGood1 6 2 7 2" xfId="32651" xr:uid="{CED0A760-A952-46CF-AD7D-1206988289EC}"/>
    <cellStyle name="SAPBEXexcGood1 6 2 8" xfId="32652" xr:uid="{B5E2FBF2-68E1-40D2-AFB7-8C12B85E33C8}"/>
    <cellStyle name="SAPBEXexcGood1 6 2 8 2" xfId="32653" xr:uid="{5955EFC3-7D73-4120-ABFD-A6A41E512E12}"/>
    <cellStyle name="SAPBEXexcGood1 6 2 9" xfId="32654" xr:uid="{ECBED862-EAAC-4CAB-BAD1-C5F3CD692C7C}"/>
    <cellStyle name="SAPBEXexcGood1 6 3" xfId="32655" xr:uid="{ED5DEF97-1EA2-48EE-8877-FBB7141A4AD9}"/>
    <cellStyle name="SAPBEXexcGood1 6 3 2" xfId="32656" xr:uid="{BCD9867E-2A86-436C-ACFD-0DEEB8853A94}"/>
    <cellStyle name="SAPBEXexcGood1 6 3 2 2" xfId="32657" xr:uid="{241C165B-1EEE-444E-80B0-BDB2622B227E}"/>
    <cellStyle name="SAPBEXexcGood1 6 3 3" xfId="32658" xr:uid="{3895C5F4-F777-40CE-B73D-E691825DA742}"/>
    <cellStyle name="SAPBEXexcGood1 6 3 3 2" xfId="32659" xr:uid="{9190A280-0281-40E2-BDC7-5306D2AD39DC}"/>
    <cellStyle name="SAPBEXexcGood1 6 3 4" xfId="32660" xr:uid="{CF99118F-DB85-4CDD-84DA-369A6B259509}"/>
    <cellStyle name="SAPBEXexcGood1 6 3 4 2" xfId="32661" xr:uid="{6ADFE99C-FFF0-4CAB-99CB-A7A3F88597F8}"/>
    <cellStyle name="SAPBEXexcGood1 6 3 5" xfId="32662" xr:uid="{57A586A2-E226-44C2-8DB4-7EBBF3EE2985}"/>
    <cellStyle name="SAPBEXexcGood1 6 3 5 2" xfId="32663" xr:uid="{ED68746C-6025-429D-9442-856C550E0545}"/>
    <cellStyle name="SAPBEXexcGood1 6 3 6" xfId="32664" xr:uid="{75500F41-8681-470B-B188-C881779BE8A5}"/>
    <cellStyle name="SAPBEXexcGood1 6 3 6 2" xfId="32665" xr:uid="{8338850D-935A-4B50-A327-38C3B8AEEB3C}"/>
    <cellStyle name="SAPBEXexcGood1 6 3 7" xfId="32666" xr:uid="{666EDCE4-5F24-4CC6-B117-C20F47CD8E2D}"/>
    <cellStyle name="SAPBEXexcGood1 6 3 7 2" xfId="32667" xr:uid="{E4E11213-DF94-4BB3-B136-1FA4E5FD7004}"/>
    <cellStyle name="SAPBEXexcGood1 6 3 8" xfId="32668" xr:uid="{40D9A89E-FC4B-4542-9908-7F4E857488D9}"/>
    <cellStyle name="SAPBEXexcGood1 6 3 9" xfId="32669" xr:uid="{2A9047A2-8D04-4EC3-AD94-0248751429E6}"/>
    <cellStyle name="SAPBEXexcGood1 6 4" xfId="32670" xr:uid="{87448E9A-A4A6-46AF-9A35-1E2A40464FF5}"/>
    <cellStyle name="SAPBEXexcGood1 6 4 2" xfId="32671" xr:uid="{97FBB9E6-ABD3-4CB2-9E65-AC09B98EAEFF}"/>
    <cellStyle name="SAPBEXexcGood1 6 5" xfId="32672" xr:uid="{C31998CF-F868-4264-BBC1-419CF7158FC8}"/>
    <cellStyle name="SAPBEXexcGood1 6 5 2" xfId="32673" xr:uid="{8A2C517F-68C6-4750-8EBD-AE5C2392B9E9}"/>
    <cellStyle name="SAPBEXexcGood1 6 6" xfId="32674" xr:uid="{4D4D8D49-6549-478A-BAF6-3653C4A121AD}"/>
    <cellStyle name="SAPBEXexcGood1 6 6 2" xfId="32675" xr:uid="{998F5E1F-3F02-4EF3-86AD-720311B889D1}"/>
    <cellStyle name="SAPBEXexcGood1 6 7" xfId="32676" xr:uid="{981D22D9-F38B-4899-B4C2-ED87CCEE4D75}"/>
    <cellStyle name="SAPBEXexcGood1 6 7 2" xfId="32677" xr:uid="{F1779859-205C-4C85-BDDB-20AB9DE08F57}"/>
    <cellStyle name="SAPBEXexcGood1 6 8" xfId="32678" xr:uid="{B47C59EC-B24C-49DB-A63C-DE509D9776F8}"/>
    <cellStyle name="SAPBEXexcGood1 6 8 2" xfId="32679" xr:uid="{0E40E3F7-2180-4740-BE32-FF08EACC447B}"/>
    <cellStyle name="SAPBEXexcGood1 6 9" xfId="32680" xr:uid="{AAEA6800-17E6-469D-A73E-AA7A3996AB51}"/>
    <cellStyle name="SAPBEXexcGood1 7" xfId="32681" xr:uid="{71EB1195-FBE0-4CC3-8D3F-F5C83914689D}"/>
    <cellStyle name="SAPBEXexcGood1 8" xfId="32682" xr:uid="{A6001217-38D8-46F4-80CB-4754EC776833}"/>
    <cellStyle name="SAPBEXexcGood2" xfId="32683" xr:uid="{55FFA77F-BC9A-43BD-9059-00E9D894EC5F}"/>
    <cellStyle name="SAPBEXexcGood2 2" xfId="32684" xr:uid="{7F1AE975-97C9-481C-81E2-8E1442CEF464}"/>
    <cellStyle name="SAPBEXexcGood2 2 2" xfId="32685" xr:uid="{59007A72-154D-4DB1-9EE9-A22BF1DB8DE7}"/>
    <cellStyle name="SAPBEXexcGood2 2 2 2" xfId="32686" xr:uid="{E5C7778A-47BD-421C-AA93-E90504C301A2}"/>
    <cellStyle name="SAPBEXexcGood2 2 2 2 10" xfId="32687" xr:uid="{93D4B049-0E40-4D75-BF47-38E97F6BAB4F}"/>
    <cellStyle name="SAPBEXexcGood2 2 2 2 2" xfId="32688" xr:uid="{7576BDF8-45CA-448D-9AC1-1979D4E69A2E}"/>
    <cellStyle name="SAPBEXexcGood2 2 2 2 2 10" xfId="32689" xr:uid="{E34FD712-3F2A-4810-8FCF-B28A0785A805}"/>
    <cellStyle name="SAPBEXexcGood2 2 2 2 2 2" xfId="32690" xr:uid="{2FDEE897-8275-416A-A470-B98C66297FF6}"/>
    <cellStyle name="SAPBEXexcGood2 2 2 2 2 2 2" xfId="32691" xr:uid="{CA67A797-5319-44B4-AF84-D52881FCE6F4}"/>
    <cellStyle name="SAPBEXexcGood2 2 2 2 2 2 2 2" xfId="32692" xr:uid="{6F8D56F6-26E3-4AF0-B708-16CBF2781D37}"/>
    <cellStyle name="SAPBEXexcGood2 2 2 2 2 2 3" xfId="32693" xr:uid="{FD75254B-1B3D-4A94-8805-FDCDEF5EC8C6}"/>
    <cellStyle name="SAPBEXexcGood2 2 2 2 2 2 3 2" xfId="32694" xr:uid="{17179DAD-AFB5-4F59-986A-0233DCC09CC0}"/>
    <cellStyle name="SAPBEXexcGood2 2 2 2 2 2 4" xfId="32695" xr:uid="{49E46E0B-6CD1-43B5-84FD-6CCA1B8E713C}"/>
    <cellStyle name="SAPBEXexcGood2 2 2 2 2 2 4 2" xfId="32696" xr:uid="{910DAC68-963A-4140-899E-15BAB0B5FCE8}"/>
    <cellStyle name="SAPBEXexcGood2 2 2 2 2 2 5" xfId="32697" xr:uid="{1D45D2D7-48CA-460C-87A2-BFC105BAB308}"/>
    <cellStyle name="SAPBEXexcGood2 2 2 2 2 2 5 2" xfId="32698" xr:uid="{B34F7F40-1C45-44E9-9329-34488D652EA0}"/>
    <cellStyle name="SAPBEXexcGood2 2 2 2 2 2 6" xfId="32699" xr:uid="{49804E5E-DB63-4DF6-87D4-9473797A7BC7}"/>
    <cellStyle name="SAPBEXexcGood2 2 2 2 2 2 6 2" xfId="32700" xr:uid="{643F5FDA-38D7-40FC-96E6-DFD137F42EE4}"/>
    <cellStyle name="SAPBEXexcGood2 2 2 2 2 2 7" xfId="32701" xr:uid="{F0441BB5-33F0-4A3A-8835-8A505AFFCC94}"/>
    <cellStyle name="SAPBEXexcGood2 2 2 2 2 2 7 2" xfId="32702" xr:uid="{4DE6823C-0072-41D7-A02F-AAD1B28CBE1C}"/>
    <cellStyle name="SAPBEXexcGood2 2 2 2 2 2 8" xfId="32703" xr:uid="{3B23EC94-2292-491A-875B-11077F765934}"/>
    <cellStyle name="SAPBEXexcGood2 2 2 2 2 3" xfId="32704" xr:uid="{B739D4D9-FA9A-4434-AF24-376DDF151237}"/>
    <cellStyle name="SAPBEXexcGood2 2 2 2 2 3 2" xfId="32705" xr:uid="{434B6F65-DE4C-46CE-B734-1BF561812995}"/>
    <cellStyle name="SAPBEXexcGood2 2 2 2 2 4" xfId="32706" xr:uid="{E74F33E1-4783-4747-87D9-21FC8BE6B78F}"/>
    <cellStyle name="SAPBEXexcGood2 2 2 2 2 4 2" xfId="32707" xr:uid="{C477B498-53A3-4F5A-A7E3-B55E33D4136D}"/>
    <cellStyle name="SAPBEXexcGood2 2 2 2 2 5" xfId="32708" xr:uid="{D84EB056-D956-454C-9F3B-11596AF097EC}"/>
    <cellStyle name="SAPBEXexcGood2 2 2 2 2 5 2" xfId="32709" xr:uid="{B921C90E-AF41-4E6C-9EB3-2D900323047D}"/>
    <cellStyle name="SAPBEXexcGood2 2 2 2 2 6" xfId="32710" xr:uid="{AF28E572-2E4B-41BD-936C-A5CB625383F3}"/>
    <cellStyle name="SAPBEXexcGood2 2 2 2 2 6 2" xfId="32711" xr:uid="{436EA776-8707-4F53-A06B-3BF4301BE217}"/>
    <cellStyle name="SAPBEXexcGood2 2 2 2 2 7" xfId="32712" xr:uid="{A3FA7A99-583E-4D6D-8B7E-AE04584C436A}"/>
    <cellStyle name="SAPBEXexcGood2 2 2 2 2 7 2" xfId="32713" xr:uid="{6B2E3551-881F-41BA-985A-DDD872C9E0C6}"/>
    <cellStyle name="SAPBEXexcGood2 2 2 2 2 8" xfId="32714" xr:uid="{1FFDB580-5CB5-48C7-8587-2721BCF02281}"/>
    <cellStyle name="SAPBEXexcGood2 2 2 2 2 8 2" xfId="32715" xr:uid="{1ED14BE0-1D13-48E0-89C8-403D5693CEAB}"/>
    <cellStyle name="SAPBEXexcGood2 2 2 2 2 9" xfId="32716" xr:uid="{25EB57C1-386B-484C-B4E5-ED954C1891B7}"/>
    <cellStyle name="SAPBEXexcGood2 2 2 2 3" xfId="32717" xr:uid="{698D1CAE-D7AF-41A5-8AF0-63B4801DD921}"/>
    <cellStyle name="SAPBEXexcGood2 2 2 2 3 2" xfId="32718" xr:uid="{CAF6492C-D38F-497B-9789-2A82FFB0A913}"/>
    <cellStyle name="SAPBEXexcGood2 2 2 2 3 2 2" xfId="32719" xr:uid="{22BE6D82-2BB5-43D0-8E1D-97ADEC597F27}"/>
    <cellStyle name="SAPBEXexcGood2 2 2 2 3 3" xfId="32720" xr:uid="{481DFFE5-9A6A-4574-88A4-B7FDA5C1153D}"/>
    <cellStyle name="SAPBEXexcGood2 2 2 2 3 3 2" xfId="32721" xr:uid="{DFC72E2A-1352-4AB1-8E7A-767336273B36}"/>
    <cellStyle name="SAPBEXexcGood2 2 2 2 3 4" xfId="32722" xr:uid="{E9AE987D-1E69-4A30-A963-FF362783B9FB}"/>
    <cellStyle name="SAPBEXexcGood2 2 2 2 3 4 2" xfId="32723" xr:uid="{98201675-98D9-43B5-BEE2-4D4AA484D62D}"/>
    <cellStyle name="SAPBEXexcGood2 2 2 2 3 5" xfId="32724" xr:uid="{75D737F8-29D3-4C23-AB2D-491E1DCEF843}"/>
    <cellStyle name="SAPBEXexcGood2 2 2 2 3 5 2" xfId="32725" xr:uid="{8B63A120-3D5A-490B-8C23-1022B448314C}"/>
    <cellStyle name="SAPBEXexcGood2 2 2 2 3 6" xfId="32726" xr:uid="{6DCC58EF-4392-46C8-890F-FC9B98378734}"/>
    <cellStyle name="SAPBEXexcGood2 2 2 2 3 6 2" xfId="32727" xr:uid="{6CFF0823-2C4F-4D40-932A-383F2AE997A1}"/>
    <cellStyle name="SAPBEXexcGood2 2 2 2 3 7" xfId="32728" xr:uid="{8D55E6D3-0CBF-4F4B-9C90-A0D1E981B45F}"/>
    <cellStyle name="SAPBEXexcGood2 2 2 2 3 7 2" xfId="32729" xr:uid="{2D751AFA-3680-4DD7-851C-41938B365432}"/>
    <cellStyle name="SAPBEXexcGood2 2 2 2 3 8" xfId="32730" xr:uid="{350752A6-7226-4ADC-A456-B87842CC08FA}"/>
    <cellStyle name="SAPBEXexcGood2 2 2 2 3 9" xfId="32731" xr:uid="{986EDAF7-53B0-4191-B4A9-5BEAF2AD8DE8}"/>
    <cellStyle name="SAPBEXexcGood2 2 2 2 4" xfId="32732" xr:uid="{4C9F4876-EA5F-40BF-9A14-23E631A04813}"/>
    <cellStyle name="SAPBEXexcGood2 2 2 2 4 2" xfId="32733" xr:uid="{80C12014-2B66-4153-B3B9-04C8827F574C}"/>
    <cellStyle name="SAPBEXexcGood2 2 2 2 5" xfId="32734" xr:uid="{72225840-22BD-43F7-B2DC-68A1599E0FB2}"/>
    <cellStyle name="SAPBEXexcGood2 2 2 2 5 2" xfId="32735" xr:uid="{4497677B-61BB-4474-86D6-CC083710A4DF}"/>
    <cellStyle name="SAPBEXexcGood2 2 2 2 6" xfId="32736" xr:uid="{38FF074C-7AF6-4B75-A3DF-5D49FECF91D6}"/>
    <cellStyle name="SAPBEXexcGood2 2 2 2 6 2" xfId="32737" xr:uid="{D9212100-EF12-45CF-82B0-253834F4A4EC}"/>
    <cellStyle name="SAPBEXexcGood2 2 2 2 7" xfId="32738" xr:uid="{5BF30FDA-6CD4-4A60-8F0C-A77BAF0F3E39}"/>
    <cellStyle name="SAPBEXexcGood2 2 2 2 7 2" xfId="32739" xr:uid="{6845F064-E6E1-4E89-AC2B-D24A2DE891CF}"/>
    <cellStyle name="SAPBEXexcGood2 2 2 2 8" xfId="32740" xr:uid="{545FE202-7118-4EBB-980C-071B2FBBAB2B}"/>
    <cellStyle name="SAPBEXexcGood2 2 2 2 8 2" xfId="32741" xr:uid="{BCCD98D8-DDDC-42E8-9BFE-016EAC37A530}"/>
    <cellStyle name="SAPBEXexcGood2 2 2 2 9" xfId="32742" xr:uid="{40F610D1-1FBB-4099-AB8F-8C1A6BA34980}"/>
    <cellStyle name="SAPBEXexcGood2 2 2 3" xfId="32743" xr:uid="{2F39F157-DA69-424F-A293-F5422FD416BD}"/>
    <cellStyle name="SAPBEXexcGood2 2 2 3 2" xfId="32744" xr:uid="{5148FAD7-46E8-4BC4-A7C7-E48AB91DE224}"/>
    <cellStyle name="SAPBEXexcGood2 2 2 3 2 10" xfId="32745" xr:uid="{A6E3DA2B-BCDD-414E-97AB-A40C5A006F3D}"/>
    <cellStyle name="SAPBEXexcGood2 2 2 3 2 2" xfId="32746" xr:uid="{A8B304A9-B051-4C38-AFB8-B37D6116AAFB}"/>
    <cellStyle name="SAPBEXexcGood2 2 2 3 2 2 2" xfId="32747" xr:uid="{18CBAF36-582C-4687-8C12-20DFFC70E387}"/>
    <cellStyle name="SAPBEXexcGood2 2 2 3 2 2 2 2" xfId="32748" xr:uid="{26EFA14E-2A45-4287-BCE2-7EA479280B9A}"/>
    <cellStyle name="SAPBEXexcGood2 2 2 3 2 2 3" xfId="32749" xr:uid="{7BA54DEB-7A06-4603-8C8B-F39D7F1AE521}"/>
    <cellStyle name="SAPBEXexcGood2 2 2 3 2 2 3 2" xfId="32750" xr:uid="{8BFE92A1-5D45-4847-A0A5-9E71ED91B7A7}"/>
    <cellStyle name="SAPBEXexcGood2 2 2 3 2 2 4" xfId="32751" xr:uid="{74F0E316-E8F2-4BF4-9296-CF5D932C18DF}"/>
    <cellStyle name="SAPBEXexcGood2 2 2 3 2 2 4 2" xfId="32752" xr:uid="{2DE56AC2-0E9B-4D2F-AFF9-A08A5EEE9404}"/>
    <cellStyle name="SAPBEXexcGood2 2 2 3 2 2 5" xfId="32753" xr:uid="{631E18A2-C6E3-4170-A68B-F92DAC1D5173}"/>
    <cellStyle name="SAPBEXexcGood2 2 2 3 2 2 5 2" xfId="32754" xr:uid="{EBCBF176-3B53-413B-A644-25BD12051EA9}"/>
    <cellStyle name="SAPBEXexcGood2 2 2 3 2 2 6" xfId="32755" xr:uid="{2B431EFE-0428-42F7-AEE9-3D06215A131D}"/>
    <cellStyle name="SAPBEXexcGood2 2 2 3 2 2 6 2" xfId="32756" xr:uid="{79339702-CF13-4B73-9DA3-2A39C2601DD9}"/>
    <cellStyle name="SAPBEXexcGood2 2 2 3 2 2 7" xfId="32757" xr:uid="{BF6EF86F-1C92-4C6B-B90D-F68AF0163BF8}"/>
    <cellStyle name="SAPBEXexcGood2 2 2 3 2 3" xfId="32758" xr:uid="{BDD35A5C-66EF-43D7-A854-A9AF14360F00}"/>
    <cellStyle name="SAPBEXexcGood2 2 2 3 2 3 2" xfId="32759" xr:uid="{C3F5DABD-1EF8-4813-AF23-68BB7F6DAFF5}"/>
    <cellStyle name="SAPBEXexcGood2 2 2 3 2 3 2 2" xfId="32760" xr:uid="{94E978E0-366E-402F-BF43-02F6C5AE91F3}"/>
    <cellStyle name="SAPBEXexcGood2 2 2 3 2 3 3" xfId="32761" xr:uid="{FCA57A71-BD19-4970-BB78-F6F574077C5C}"/>
    <cellStyle name="SAPBEXexcGood2 2 2 3 2 3 3 2" xfId="32762" xr:uid="{A63BF55E-399B-4CE5-9D31-ACC0ACB4B509}"/>
    <cellStyle name="SAPBEXexcGood2 2 2 3 2 3 4" xfId="32763" xr:uid="{8FE4CB54-E608-4CEC-AFD1-CF78614B6CD2}"/>
    <cellStyle name="SAPBEXexcGood2 2 2 3 2 3 4 2" xfId="32764" xr:uid="{6B278F3C-F21D-49DE-AB14-1570B8EA7C98}"/>
    <cellStyle name="SAPBEXexcGood2 2 2 3 2 3 5" xfId="32765" xr:uid="{74F5E022-0FF2-468C-BEE0-5656A148EED7}"/>
    <cellStyle name="SAPBEXexcGood2 2 2 3 2 3 5 2" xfId="32766" xr:uid="{D08BA5E5-0B3F-4A5D-A861-62857E503CCB}"/>
    <cellStyle name="SAPBEXexcGood2 2 2 3 2 3 6" xfId="32767" xr:uid="{E3E2E764-A3E5-4F0D-9B92-FF678497D884}"/>
    <cellStyle name="SAPBEXexcGood2 2 2 3 2 3 6 2" xfId="32768" xr:uid="{63CA3F8A-3165-4CF5-8160-FDBFEBB85CF0}"/>
    <cellStyle name="SAPBEXexcGood2 2 2 3 2 3 7" xfId="32769" xr:uid="{B991734F-FC7E-436C-B116-B22D623C9F6D}"/>
    <cellStyle name="SAPBEXexcGood2 2 2 3 2 4" xfId="32770" xr:uid="{B6A34BF3-64DC-40A5-A44B-9BF35EA48AF6}"/>
    <cellStyle name="SAPBEXexcGood2 2 2 3 2 4 2" xfId="32771" xr:uid="{7408846A-AD2E-4077-8796-9E4D3BFFE698}"/>
    <cellStyle name="SAPBEXexcGood2 2 2 3 2 5" xfId="32772" xr:uid="{DD13D17A-FFF4-4E76-A512-7C42C303599C}"/>
    <cellStyle name="SAPBEXexcGood2 2 2 3 2 5 2" xfId="32773" xr:uid="{274F530D-5B36-41AE-8C56-AD4EBF30A1DA}"/>
    <cellStyle name="SAPBEXexcGood2 2 2 3 2 6" xfId="32774" xr:uid="{1CC26101-6168-49F3-95A6-AA42484B4C3D}"/>
    <cellStyle name="SAPBEXexcGood2 2 2 3 2 6 2" xfId="32775" xr:uid="{E2698272-DCF5-4C68-93D9-B410CCA5C78C}"/>
    <cellStyle name="SAPBEXexcGood2 2 2 3 2 7" xfId="32776" xr:uid="{5095B459-287D-4163-9A69-47FF7846C0EC}"/>
    <cellStyle name="SAPBEXexcGood2 2 2 3 2 7 2" xfId="32777" xr:uid="{8501D11D-3589-466D-B027-06425D73DD05}"/>
    <cellStyle name="SAPBEXexcGood2 2 2 3 2 8" xfId="32778" xr:uid="{48211E04-29DD-44A5-8C2A-374BCE9D78EC}"/>
    <cellStyle name="SAPBEXexcGood2 2 2 3 2 8 2" xfId="32779" xr:uid="{C8167178-533A-4B3E-A700-3DCD2A5C66CE}"/>
    <cellStyle name="SAPBEXexcGood2 2 2 3 2 9" xfId="32780" xr:uid="{150CF009-2CB5-459A-8ADC-61E06E450906}"/>
    <cellStyle name="SAPBEXexcGood2 2 2 3 2 9 2" xfId="32781" xr:uid="{EF20BA7A-268F-40D8-83C8-2C90F435E13A}"/>
    <cellStyle name="SAPBEXexcGood2 2 2 3 3" xfId="32782" xr:uid="{D5DC2EBA-69EA-4E7E-82D9-63AAAA304C88}"/>
    <cellStyle name="SAPBEXexcGood2 2 2 3 3 2" xfId="32783" xr:uid="{F14B30B9-5AC1-4C7D-8EE0-18F4363FC2E2}"/>
    <cellStyle name="SAPBEXexcGood2 2 2 3 4" xfId="32784" xr:uid="{66DEC341-B99D-44E7-8B7F-344D928B67B6}"/>
    <cellStyle name="SAPBEXexcGood2 2 2 3 4 2" xfId="32785" xr:uid="{365629E1-F892-4130-BECC-AEE5C9A0950F}"/>
    <cellStyle name="SAPBEXexcGood2 2 2 3 5" xfId="32786" xr:uid="{0A69031B-ADEF-4AA7-A10F-8E1D22C61588}"/>
    <cellStyle name="SAPBEXexcGood2 2 2 4" xfId="32787" xr:uid="{9B931E14-3021-426A-99DF-790998DC7D8C}"/>
    <cellStyle name="SAPBEXexcGood2 2 2 4 10" xfId="32788" xr:uid="{9B703B67-D18B-4367-9C0A-245D6F863B78}"/>
    <cellStyle name="SAPBEXexcGood2 2 2 4 2" xfId="32789" xr:uid="{8DDB1249-273A-4A97-9B76-CD154488AFCF}"/>
    <cellStyle name="SAPBEXexcGood2 2 2 4 2 2" xfId="32790" xr:uid="{098EE6BC-E486-4472-8465-9D073EAECFBE}"/>
    <cellStyle name="SAPBEXexcGood2 2 2 4 2 2 2" xfId="32791" xr:uid="{6C01EC34-AC78-40D7-9BB2-92C53A6494D9}"/>
    <cellStyle name="SAPBEXexcGood2 2 2 4 2 3" xfId="32792" xr:uid="{317771AA-6C71-406C-A124-E7DED4289C72}"/>
    <cellStyle name="SAPBEXexcGood2 2 2 4 2 3 2" xfId="32793" xr:uid="{CADA5A33-A0EF-4874-A6D0-ABEB9B216471}"/>
    <cellStyle name="SAPBEXexcGood2 2 2 4 2 4" xfId="32794" xr:uid="{A3620B4F-DE61-41F5-B2BA-66FCE08F4547}"/>
    <cellStyle name="SAPBEXexcGood2 2 2 4 2 4 2" xfId="32795" xr:uid="{1066895F-D5F7-4AC7-8E74-34F733C4B1A7}"/>
    <cellStyle name="SAPBEXexcGood2 2 2 4 2 5" xfId="32796" xr:uid="{8BC237C9-0155-4229-ABBF-62867E1729EF}"/>
    <cellStyle name="SAPBEXexcGood2 2 2 4 2 5 2" xfId="32797" xr:uid="{C017F57A-C893-44E7-84AE-9D32C06EBFE4}"/>
    <cellStyle name="SAPBEXexcGood2 2 2 4 2 6" xfId="32798" xr:uid="{8F706477-B2A1-4C91-A5EB-536CE17DAA19}"/>
    <cellStyle name="SAPBEXexcGood2 2 2 4 2 6 2" xfId="32799" xr:uid="{5C181886-0B86-4DCA-8381-5F1AC30C400C}"/>
    <cellStyle name="SAPBEXexcGood2 2 2 4 2 7" xfId="32800" xr:uid="{D289A81C-7368-42CD-9616-6130B1F9A2B0}"/>
    <cellStyle name="SAPBEXexcGood2 2 2 4 3" xfId="32801" xr:uid="{8D5DE84C-4A30-44CE-8C31-2C132458FB75}"/>
    <cellStyle name="SAPBEXexcGood2 2 2 4 3 2" xfId="32802" xr:uid="{90292574-EBB8-4A97-AE26-4E6E0E1CA988}"/>
    <cellStyle name="SAPBEXexcGood2 2 2 4 3 2 2" xfId="32803" xr:uid="{F5082910-9563-4C2F-8E7D-8FC92CF14F0C}"/>
    <cellStyle name="SAPBEXexcGood2 2 2 4 3 3" xfId="32804" xr:uid="{15253EA2-3B5E-43C5-8EEB-A724677467D4}"/>
    <cellStyle name="SAPBEXexcGood2 2 2 4 3 3 2" xfId="32805" xr:uid="{66D703BC-123B-40EE-A34D-DDB3FA98D7F6}"/>
    <cellStyle name="SAPBEXexcGood2 2 2 4 3 4" xfId="32806" xr:uid="{69C8533B-E403-4353-85BA-BAE6F54AFE35}"/>
    <cellStyle name="SAPBEXexcGood2 2 2 4 3 4 2" xfId="32807" xr:uid="{98939E19-4F22-4CEB-B75A-C4B864D1886A}"/>
    <cellStyle name="SAPBEXexcGood2 2 2 4 3 5" xfId="32808" xr:uid="{838D253E-BBC6-4DF1-9C7D-189B1711498A}"/>
    <cellStyle name="SAPBEXexcGood2 2 2 4 3 5 2" xfId="32809" xr:uid="{2CEA780D-A51C-4421-AEAD-AF53D34A8B60}"/>
    <cellStyle name="SAPBEXexcGood2 2 2 4 3 6" xfId="32810" xr:uid="{D1E4081D-61E2-46B0-9CBE-A291E109B2C4}"/>
    <cellStyle name="SAPBEXexcGood2 2 2 4 3 6 2" xfId="32811" xr:uid="{D15CE1F7-7A7D-4A60-B4E6-70064EEE724A}"/>
    <cellStyle name="SAPBEXexcGood2 2 2 4 3 7" xfId="32812" xr:uid="{5802A8E1-B6A7-41A6-82F1-9EC8BE350141}"/>
    <cellStyle name="SAPBEXexcGood2 2 2 4 4" xfId="32813" xr:uid="{00846BF5-12D5-48E3-8A61-7265312111D5}"/>
    <cellStyle name="SAPBEXexcGood2 2 2 4 4 2" xfId="32814" xr:uid="{054FB059-9D6B-4282-BFAE-44BE267DDAC0}"/>
    <cellStyle name="SAPBEXexcGood2 2 2 4 5" xfId="32815" xr:uid="{1962238B-E122-4A63-934A-835B94A9A048}"/>
    <cellStyle name="SAPBEXexcGood2 2 2 4 5 2" xfId="32816" xr:uid="{F266077C-8B08-46BF-AD3D-4529E1B12BE5}"/>
    <cellStyle name="SAPBEXexcGood2 2 2 4 6" xfId="32817" xr:uid="{624A4ABF-395E-4D77-B1F8-36438B2E922D}"/>
    <cellStyle name="SAPBEXexcGood2 2 2 4 6 2" xfId="32818" xr:uid="{A7EDD0DF-B507-4553-9E49-A95C3FDB27A3}"/>
    <cellStyle name="SAPBEXexcGood2 2 2 4 7" xfId="32819" xr:uid="{88B659E3-F177-4F66-AC4E-D47B6CF3038F}"/>
    <cellStyle name="SAPBEXexcGood2 2 2 4 7 2" xfId="32820" xr:uid="{EEF771DD-6F58-4437-B60C-0AA9528BBE39}"/>
    <cellStyle name="SAPBEXexcGood2 2 2 4 8" xfId="32821" xr:uid="{CB6485BF-6FC1-461D-85F0-5D0D8BFBC5D0}"/>
    <cellStyle name="SAPBEXexcGood2 2 2 4 8 2" xfId="32822" xr:uid="{C65881DB-8664-4F22-AB7B-705A8189284B}"/>
    <cellStyle name="SAPBEXexcGood2 2 2 4 9" xfId="32823" xr:uid="{9C970DAD-AEDA-4DEF-A947-F898D7D2FC5E}"/>
    <cellStyle name="SAPBEXexcGood2 2 2 4 9 2" xfId="32824" xr:uid="{EFA0C8CE-46CE-43AA-BE7A-627FF2B65BA5}"/>
    <cellStyle name="SAPBEXexcGood2 2 2 5" xfId="32825" xr:uid="{B68C9822-AB6F-431B-8CC0-8B551FA9FD1A}"/>
    <cellStyle name="SAPBEXexcGood2 2 2 5 2" xfId="32826" xr:uid="{F0C117E5-EEE1-4211-87D1-79A6F4C424E5}"/>
    <cellStyle name="SAPBEXexcGood2 2 2 6" xfId="32827" xr:uid="{B9F0A001-CA63-44F4-9C2A-8B9CA1DE6E2E}"/>
    <cellStyle name="SAPBEXexcGood2 2 2 6 2" xfId="32828" xr:uid="{8C84795A-0EC2-46C5-8306-E1DB338ABD0A}"/>
    <cellStyle name="SAPBEXexcGood2 2 2 7" xfId="32829" xr:uid="{61CEFBD9-1DD7-40B3-B9F9-68CC050109EE}"/>
    <cellStyle name="SAPBEXexcGood2 2 2 8" xfId="32830" xr:uid="{1494E78C-741C-4A75-A506-6CEDBA79E9B2}"/>
    <cellStyle name="SAPBEXexcGood2 2 3" xfId="32831" xr:uid="{8452935C-6B0D-4906-86D9-AFF878245919}"/>
    <cellStyle name="SAPBEXexcGood2 2 3 2" xfId="32832" xr:uid="{654FF84F-D113-4469-9FA3-2BF8F56F20F9}"/>
    <cellStyle name="SAPBEXexcGood2 2 3 2 10" xfId="32833" xr:uid="{72168B7E-40BF-419B-BFB5-A548F42AA439}"/>
    <cellStyle name="SAPBEXexcGood2 2 3 2 2" xfId="32834" xr:uid="{7CF1B168-9E31-48E8-B64D-2704CBAF14F8}"/>
    <cellStyle name="SAPBEXexcGood2 2 3 2 2 10" xfId="32835" xr:uid="{99938552-27CD-4732-9C3C-86E8F449CBA7}"/>
    <cellStyle name="SAPBEXexcGood2 2 3 2 2 2" xfId="32836" xr:uid="{F254F910-C430-4B69-8269-4CE21973874F}"/>
    <cellStyle name="SAPBEXexcGood2 2 3 2 2 2 2" xfId="32837" xr:uid="{7D85B45D-D4BC-45E8-92C9-CFA93F6C7EC4}"/>
    <cellStyle name="SAPBEXexcGood2 2 3 2 2 2 2 2" xfId="32838" xr:uid="{7EDE2C53-EF22-44E3-A253-928BAA7AEF80}"/>
    <cellStyle name="SAPBEXexcGood2 2 3 2 2 2 3" xfId="32839" xr:uid="{9CBF63DB-D05E-470A-B9B0-17512FEB421D}"/>
    <cellStyle name="SAPBEXexcGood2 2 3 2 2 2 3 2" xfId="32840" xr:uid="{6A781B71-3FCD-4C98-AA07-5C7FA4912448}"/>
    <cellStyle name="SAPBEXexcGood2 2 3 2 2 2 4" xfId="32841" xr:uid="{E0194935-ED44-4753-9DB4-2FD91DCBF9FD}"/>
    <cellStyle name="SAPBEXexcGood2 2 3 2 2 2 4 2" xfId="32842" xr:uid="{B72A1776-AC63-440F-B799-E731A761DE29}"/>
    <cellStyle name="SAPBEXexcGood2 2 3 2 2 2 5" xfId="32843" xr:uid="{C3CD55B3-6868-4EB1-808B-151BA6C2E476}"/>
    <cellStyle name="SAPBEXexcGood2 2 3 2 2 2 5 2" xfId="32844" xr:uid="{339437A3-F46E-4BDD-BF8A-B5718FB67C67}"/>
    <cellStyle name="SAPBEXexcGood2 2 3 2 2 2 6" xfId="32845" xr:uid="{FFA120E4-AB47-4518-92AA-156039B43652}"/>
    <cellStyle name="SAPBEXexcGood2 2 3 2 2 2 6 2" xfId="32846" xr:uid="{F6D66213-DDAB-46B8-87D8-9E272ED687DA}"/>
    <cellStyle name="SAPBEXexcGood2 2 3 2 2 2 7" xfId="32847" xr:uid="{BBE41E8D-3727-4771-BD29-C06B84693BF8}"/>
    <cellStyle name="SAPBEXexcGood2 2 3 2 2 2 7 2" xfId="32848" xr:uid="{D9AB5806-D831-4C8D-85E9-C56BD02BA3CA}"/>
    <cellStyle name="SAPBEXexcGood2 2 3 2 2 2 8" xfId="32849" xr:uid="{D62913F8-416C-47CF-A44A-4847EC48B94B}"/>
    <cellStyle name="SAPBEXexcGood2 2 3 2 2 3" xfId="32850" xr:uid="{715D5928-E581-4F24-BF53-EF1CEAA3ACCB}"/>
    <cellStyle name="SAPBEXexcGood2 2 3 2 2 3 2" xfId="32851" xr:uid="{2A1AF9E1-5D3D-441B-9D41-1A5652E97A6B}"/>
    <cellStyle name="SAPBEXexcGood2 2 3 2 2 4" xfId="32852" xr:uid="{944E6CDF-4170-4523-830C-7336F075D277}"/>
    <cellStyle name="SAPBEXexcGood2 2 3 2 2 4 2" xfId="32853" xr:uid="{3CA91397-4666-4281-87EF-BD2688995735}"/>
    <cellStyle name="SAPBEXexcGood2 2 3 2 2 5" xfId="32854" xr:uid="{21FA8B1C-84FE-4103-8632-7B6545E81B5E}"/>
    <cellStyle name="SAPBEXexcGood2 2 3 2 2 5 2" xfId="32855" xr:uid="{1E8A2566-E5AC-4C70-B745-0747A4F75436}"/>
    <cellStyle name="SAPBEXexcGood2 2 3 2 2 6" xfId="32856" xr:uid="{67E80697-87E5-4156-B8A3-79646848817A}"/>
    <cellStyle name="SAPBEXexcGood2 2 3 2 2 6 2" xfId="32857" xr:uid="{58DFAF43-421B-42C8-928A-9B448D6C12CA}"/>
    <cellStyle name="SAPBEXexcGood2 2 3 2 2 7" xfId="32858" xr:uid="{A5F56021-62D5-4AFB-98AD-E0669F2045B8}"/>
    <cellStyle name="SAPBEXexcGood2 2 3 2 2 7 2" xfId="32859" xr:uid="{26595BCA-2C28-44CE-82D7-7CDDDA565CAD}"/>
    <cellStyle name="SAPBEXexcGood2 2 3 2 2 8" xfId="32860" xr:uid="{62EA664C-8F3C-46C0-AF61-EB724BCBCFAA}"/>
    <cellStyle name="SAPBEXexcGood2 2 3 2 2 8 2" xfId="32861" xr:uid="{8A555D56-87CA-4FCD-A50F-8B637FA29B7F}"/>
    <cellStyle name="SAPBEXexcGood2 2 3 2 2 9" xfId="32862" xr:uid="{F20AA475-A03C-477C-87F0-9B5E465B3B9D}"/>
    <cellStyle name="SAPBEXexcGood2 2 3 2 3" xfId="32863" xr:uid="{EEED1B7F-AB37-46E0-A08C-42735267663D}"/>
    <cellStyle name="SAPBEXexcGood2 2 3 2 3 2" xfId="32864" xr:uid="{961CAD7C-FB32-4644-BB37-44F344EF8C68}"/>
    <cellStyle name="SAPBEXexcGood2 2 3 2 3 2 2" xfId="32865" xr:uid="{C661D645-B682-4924-8B07-54CAB1B9DBA1}"/>
    <cellStyle name="SAPBEXexcGood2 2 3 2 3 3" xfId="32866" xr:uid="{94CC958D-C46D-4896-9235-4273EDC8769B}"/>
    <cellStyle name="SAPBEXexcGood2 2 3 2 3 3 2" xfId="32867" xr:uid="{7A6C01DE-3C09-485F-B7C3-7938D463060E}"/>
    <cellStyle name="SAPBEXexcGood2 2 3 2 3 4" xfId="32868" xr:uid="{9C528F70-6B07-4208-92F3-3C2EE8A13E55}"/>
    <cellStyle name="SAPBEXexcGood2 2 3 2 3 4 2" xfId="32869" xr:uid="{25EC914E-B9DC-439E-BA8F-7C21144B4D64}"/>
    <cellStyle name="SAPBEXexcGood2 2 3 2 3 5" xfId="32870" xr:uid="{F207BF00-5A41-411C-A838-46A89792896C}"/>
    <cellStyle name="SAPBEXexcGood2 2 3 2 3 5 2" xfId="32871" xr:uid="{77BC9BB8-05C8-4D13-AC5B-F02B154C3189}"/>
    <cellStyle name="SAPBEXexcGood2 2 3 2 3 6" xfId="32872" xr:uid="{10A4FE46-A65B-4DD0-BF45-1057B496F2BE}"/>
    <cellStyle name="SAPBEXexcGood2 2 3 2 3 6 2" xfId="32873" xr:uid="{A48B7D09-8890-4164-A089-57BCC05BC9A7}"/>
    <cellStyle name="SAPBEXexcGood2 2 3 2 3 7" xfId="32874" xr:uid="{6BB72011-D9A6-40DA-ADD7-E11D5E0C53C9}"/>
    <cellStyle name="SAPBEXexcGood2 2 3 2 3 7 2" xfId="32875" xr:uid="{634B4707-348D-413F-94AC-C61B0CABC53B}"/>
    <cellStyle name="SAPBEXexcGood2 2 3 2 3 8" xfId="32876" xr:uid="{4899E9F7-31D3-49C5-970E-11DB6A4E1BC8}"/>
    <cellStyle name="SAPBEXexcGood2 2 3 2 3 9" xfId="32877" xr:uid="{C2319A6A-3418-417C-A4BF-BE3D7F04F292}"/>
    <cellStyle name="SAPBEXexcGood2 2 3 2 4" xfId="32878" xr:uid="{C0F78C7E-35FD-4FA4-955B-B5C36A875F92}"/>
    <cellStyle name="SAPBEXexcGood2 2 3 2 4 2" xfId="32879" xr:uid="{3E313F52-26B2-49CD-9B75-4603924AA1AA}"/>
    <cellStyle name="SAPBEXexcGood2 2 3 2 5" xfId="32880" xr:uid="{429FD384-9364-4850-8CCA-518C7B93CE95}"/>
    <cellStyle name="SAPBEXexcGood2 2 3 2 5 2" xfId="32881" xr:uid="{D99ED15E-AA30-4A8C-B5B9-BFD19042FE55}"/>
    <cellStyle name="SAPBEXexcGood2 2 3 2 6" xfId="32882" xr:uid="{B1A23C18-0417-4956-81ED-B423C860E4DF}"/>
    <cellStyle name="SAPBEXexcGood2 2 3 2 6 2" xfId="32883" xr:uid="{14EFFE05-54CF-4CC2-8878-83F6C4C78024}"/>
    <cellStyle name="SAPBEXexcGood2 2 3 2 7" xfId="32884" xr:uid="{5FE78059-576E-4D2C-A07B-D866ED7099B7}"/>
    <cellStyle name="SAPBEXexcGood2 2 3 2 7 2" xfId="32885" xr:uid="{D8DB31CF-ECC5-4FEB-91A4-BE11D759BD59}"/>
    <cellStyle name="SAPBEXexcGood2 2 3 2 8" xfId="32886" xr:uid="{620F70F0-B5F2-4225-93DB-C4ECF5B9CD92}"/>
    <cellStyle name="SAPBEXexcGood2 2 3 2 8 2" xfId="32887" xr:uid="{0DD7C4A1-1755-478B-AFB3-804283B73EF3}"/>
    <cellStyle name="SAPBEXexcGood2 2 3 2 9" xfId="32888" xr:uid="{C8644029-C64F-4D28-9FF8-29F36824706F}"/>
    <cellStyle name="SAPBEXexcGood2 2 3 3" xfId="32889" xr:uid="{EA79A98C-FE01-4FD2-98CF-43EEDD55BDA1}"/>
    <cellStyle name="SAPBEXexcGood2 2 3 3 2" xfId="32890" xr:uid="{6DFEA9DC-192E-4858-8BA5-76F11C6499B3}"/>
    <cellStyle name="SAPBEXexcGood2 2 3 3 2 10" xfId="32891" xr:uid="{8BD44EFD-C8AF-45C9-991E-117D200B2B55}"/>
    <cellStyle name="SAPBEXexcGood2 2 3 3 2 2" xfId="32892" xr:uid="{706FA86A-EAEA-4D2A-A4B3-E960FFC61EC0}"/>
    <cellStyle name="SAPBEXexcGood2 2 3 3 2 2 2" xfId="32893" xr:uid="{FBDADBD3-55C2-4CF7-81CD-6CB1514A1361}"/>
    <cellStyle name="SAPBEXexcGood2 2 3 3 2 2 2 2" xfId="32894" xr:uid="{1B615728-1F10-4268-8B55-15403A0B012A}"/>
    <cellStyle name="SAPBEXexcGood2 2 3 3 2 2 3" xfId="32895" xr:uid="{BC974858-CBC0-4FD5-BC39-90E05580E259}"/>
    <cellStyle name="SAPBEXexcGood2 2 3 3 2 2 3 2" xfId="32896" xr:uid="{F3D42A21-31BF-43FA-9F7A-E18DB25099A3}"/>
    <cellStyle name="SAPBEXexcGood2 2 3 3 2 2 4" xfId="32897" xr:uid="{35D9B583-B3DE-4B2C-8767-AB9D9C299D8E}"/>
    <cellStyle name="SAPBEXexcGood2 2 3 3 2 2 4 2" xfId="32898" xr:uid="{6AE96375-810D-48FC-81D2-7299F0B9C186}"/>
    <cellStyle name="SAPBEXexcGood2 2 3 3 2 2 5" xfId="32899" xr:uid="{107D793B-7F32-444D-BAA7-2FD4AE7AA0A6}"/>
    <cellStyle name="SAPBEXexcGood2 2 3 3 2 2 5 2" xfId="32900" xr:uid="{386FD1AC-C1DE-437A-B9C8-7A01142A463B}"/>
    <cellStyle name="SAPBEXexcGood2 2 3 3 2 2 6" xfId="32901" xr:uid="{223B45F0-6F5C-4B7A-B5D5-99381C3A05C0}"/>
    <cellStyle name="SAPBEXexcGood2 2 3 3 2 2 6 2" xfId="32902" xr:uid="{187A0EC9-8CA8-48A1-ADAC-A1B21E656AF6}"/>
    <cellStyle name="SAPBEXexcGood2 2 3 3 2 2 7" xfId="32903" xr:uid="{6B825F90-66E1-4E21-8403-5E6621A795D6}"/>
    <cellStyle name="SAPBEXexcGood2 2 3 3 2 3" xfId="32904" xr:uid="{D1FD3936-7D92-4047-A41E-01F2FA660DB3}"/>
    <cellStyle name="SAPBEXexcGood2 2 3 3 2 3 2" xfId="32905" xr:uid="{796C0536-FBF7-4461-B0FF-14A6DCF9A444}"/>
    <cellStyle name="SAPBEXexcGood2 2 3 3 2 3 2 2" xfId="32906" xr:uid="{6BA09045-04A2-4363-A85F-2605C1AA6685}"/>
    <cellStyle name="SAPBEXexcGood2 2 3 3 2 3 3" xfId="32907" xr:uid="{EB985CAB-1326-4A7B-965A-BF96E78467E8}"/>
    <cellStyle name="SAPBEXexcGood2 2 3 3 2 3 3 2" xfId="32908" xr:uid="{A94FE278-AE35-4AFB-A9B0-CE869E9A1F28}"/>
    <cellStyle name="SAPBEXexcGood2 2 3 3 2 3 4" xfId="32909" xr:uid="{BF4EEF61-1AD2-4671-BC83-D1FCAD95361F}"/>
    <cellStyle name="SAPBEXexcGood2 2 3 3 2 3 4 2" xfId="32910" xr:uid="{239165F0-F984-4138-86D7-9987316A338F}"/>
    <cellStyle name="SAPBEXexcGood2 2 3 3 2 3 5" xfId="32911" xr:uid="{06C8807B-52F2-4322-B89E-950BA7FCA540}"/>
    <cellStyle name="SAPBEXexcGood2 2 3 3 2 3 5 2" xfId="32912" xr:uid="{A21ABC4D-992C-4638-B49D-B3CE6AC72F2F}"/>
    <cellStyle name="SAPBEXexcGood2 2 3 3 2 3 6" xfId="32913" xr:uid="{A34BC66A-3C8D-474D-990B-B1B9F49AD2EA}"/>
    <cellStyle name="SAPBEXexcGood2 2 3 3 2 3 6 2" xfId="32914" xr:uid="{9B811BE8-2868-4B03-82AA-038151271E54}"/>
    <cellStyle name="SAPBEXexcGood2 2 3 3 2 3 7" xfId="32915" xr:uid="{BA3CFBE4-CE31-482A-AE98-4E59F6359510}"/>
    <cellStyle name="SAPBEXexcGood2 2 3 3 2 4" xfId="32916" xr:uid="{F2CC12AA-CF1F-4FAE-92B6-9F173FE3D770}"/>
    <cellStyle name="SAPBEXexcGood2 2 3 3 2 4 2" xfId="32917" xr:uid="{D1A8762E-AFB7-481E-8ADA-2A23028071F3}"/>
    <cellStyle name="SAPBEXexcGood2 2 3 3 2 5" xfId="32918" xr:uid="{0B03F887-DBCB-42FC-AC7A-F0A80424CD8D}"/>
    <cellStyle name="SAPBEXexcGood2 2 3 3 2 5 2" xfId="32919" xr:uid="{F3F9AC01-0379-4C09-8745-6FCCFA4904B3}"/>
    <cellStyle name="SAPBEXexcGood2 2 3 3 2 6" xfId="32920" xr:uid="{BC458F18-52AE-46AB-9F2D-D69778136D11}"/>
    <cellStyle name="SAPBEXexcGood2 2 3 3 2 6 2" xfId="32921" xr:uid="{23E29DEA-95E8-430D-9D7B-0C4747FC6232}"/>
    <cellStyle name="SAPBEXexcGood2 2 3 3 2 7" xfId="32922" xr:uid="{7068B862-C237-473F-A8F0-D2396022504E}"/>
    <cellStyle name="SAPBEXexcGood2 2 3 3 2 7 2" xfId="32923" xr:uid="{3CDE275F-CF28-4854-98BD-CD0E6944C6CB}"/>
    <cellStyle name="SAPBEXexcGood2 2 3 3 2 8" xfId="32924" xr:uid="{5FB33378-1782-4BE8-9839-78B3689EAC56}"/>
    <cellStyle name="SAPBEXexcGood2 2 3 3 2 8 2" xfId="32925" xr:uid="{0AF7C7FC-BE17-460E-9DA8-8B7CD1778E47}"/>
    <cellStyle name="SAPBEXexcGood2 2 3 3 2 9" xfId="32926" xr:uid="{EE1B1F71-7F37-463F-B736-740070A577EB}"/>
    <cellStyle name="SAPBEXexcGood2 2 3 3 2 9 2" xfId="32927" xr:uid="{8A860668-77E1-479D-8718-4701D01B5EE1}"/>
    <cellStyle name="SAPBEXexcGood2 2 3 3 3" xfId="32928" xr:uid="{02506CBC-CDE6-45B5-8D4A-CDB3D99599FC}"/>
    <cellStyle name="SAPBEXexcGood2 2 3 3 3 2" xfId="32929" xr:uid="{18361C54-F4E6-4740-94CA-4F6A01CB5FFE}"/>
    <cellStyle name="SAPBEXexcGood2 2 3 3 4" xfId="32930" xr:uid="{291F4CC4-F60A-47E8-81C1-B9870AE6FE1F}"/>
    <cellStyle name="SAPBEXexcGood2 2 3 3 4 2" xfId="32931" xr:uid="{DBFF19A1-FC02-4048-B2AE-314467557786}"/>
    <cellStyle name="SAPBEXexcGood2 2 3 3 5" xfId="32932" xr:uid="{B5CB1780-BC47-43F7-BDEE-55274BCD8F1F}"/>
    <cellStyle name="SAPBEXexcGood2 2 3 4" xfId="32933" xr:uid="{0434E139-2552-45CC-9931-48AA0C131854}"/>
    <cellStyle name="SAPBEXexcGood2 2 3 4 10" xfId="32934" xr:uid="{0BD8ABF2-3133-4602-8857-DC6EF2E4A457}"/>
    <cellStyle name="SAPBEXexcGood2 2 3 4 2" xfId="32935" xr:uid="{382006A7-A73B-4594-B84B-F80BD2B11B12}"/>
    <cellStyle name="SAPBEXexcGood2 2 3 4 2 2" xfId="32936" xr:uid="{B5958AB4-EAF3-476E-89C4-8AF1F6523B3A}"/>
    <cellStyle name="SAPBEXexcGood2 2 3 4 2 2 2" xfId="32937" xr:uid="{33C11A5B-2277-4FC6-9376-DB53944CA521}"/>
    <cellStyle name="SAPBEXexcGood2 2 3 4 2 3" xfId="32938" xr:uid="{0BEB5923-1EED-4BAA-A0CD-6FC76A1F8623}"/>
    <cellStyle name="SAPBEXexcGood2 2 3 4 2 3 2" xfId="32939" xr:uid="{C6E0B76A-6997-43AB-A4C5-FE11B38BBB60}"/>
    <cellStyle name="SAPBEXexcGood2 2 3 4 2 4" xfId="32940" xr:uid="{37CAA6C9-7D7A-4652-87C5-6B6994636D60}"/>
    <cellStyle name="SAPBEXexcGood2 2 3 4 2 4 2" xfId="32941" xr:uid="{B6F5B0F7-D53D-408A-A9F7-5D639E4E4D2E}"/>
    <cellStyle name="SAPBEXexcGood2 2 3 4 2 5" xfId="32942" xr:uid="{07BFEE26-085D-4C65-89D1-2761B0623D2F}"/>
    <cellStyle name="SAPBEXexcGood2 2 3 4 2 5 2" xfId="32943" xr:uid="{440FC376-E110-4707-B36B-80B978931B7E}"/>
    <cellStyle name="SAPBEXexcGood2 2 3 4 2 6" xfId="32944" xr:uid="{D6793B8C-179C-4BA8-A663-743D17AA87AC}"/>
    <cellStyle name="SAPBEXexcGood2 2 3 4 2 6 2" xfId="32945" xr:uid="{31130F76-C4BC-47CA-82AC-13C3C49E69A7}"/>
    <cellStyle name="SAPBEXexcGood2 2 3 4 2 7" xfId="32946" xr:uid="{E645F068-FA93-4E8E-AE16-89807CD2C2B0}"/>
    <cellStyle name="SAPBEXexcGood2 2 3 4 3" xfId="32947" xr:uid="{8A873C4C-CF4B-4D1D-9F9E-03B7954C543C}"/>
    <cellStyle name="SAPBEXexcGood2 2 3 4 3 2" xfId="32948" xr:uid="{3BC0A9CE-3C3B-42AF-96E0-AA51E157174E}"/>
    <cellStyle name="SAPBEXexcGood2 2 3 4 3 2 2" xfId="32949" xr:uid="{181C2C98-2049-498B-BAB2-FB9C3F7FC578}"/>
    <cellStyle name="SAPBEXexcGood2 2 3 4 3 3" xfId="32950" xr:uid="{55FA7E2D-40A8-43A4-BCAD-6A99FABC748E}"/>
    <cellStyle name="SAPBEXexcGood2 2 3 4 3 3 2" xfId="32951" xr:uid="{04E66698-DF51-44C8-AC2E-988C04222FF9}"/>
    <cellStyle name="SAPBEXexcGood2 2 3 4 3 4" xfId="32952" xr:uid="{EC05E156-622F-4CB7-828B-6FB080703A7D}"/>
    <cellStyle name="SAPBEXexcGood2 2 3 4 3 4 2" xfId="32953" xr:uid="{902501DE-2DDA-4C5B-907E-C0EE1655F66B}"/>
    <cellStyle name="SAPBEXexcGood2 2 3 4 3 5" xfId="32954" xr:uid="{EFC9F58E-CA4E-45AB-94C1-3C7C4A61CE96}"/>
    <cellStyle name="SAPBEXexcGood2 2 3 4 3 5 2" xfId="32955" xr:uid="{6102E6EB-170C-4932-BE40-46DCDCA03274}"/>
    <cellStyle name="SAPBEXexcGood2 2 3 4 3 6" xfId="32956" xr:uid="{CB71CCDE-B43B-489A-AF4F-3D6476D0F133}"/>
    <cellStyle name="SAPBEXexcGood2 2 3 4 3 6 2" xfId="32957" xr:uid="{9803D279-DACC-44BC-95BA-A64C78581BA6}"/>
    <cellStyle name="SAPBEXexcGood2 2 3 4 3 7" xfId="32958" xr:uid="{522C96DF-D4B4-4D35-975F-42F81B20742F}"/>
    <cellStyle name="SAPBEXexcGood2 2 3 4 4" xfId="32959" xr:uid="{32BB8DC0-2869-4CFA-8B88-498C70AF710A}"/>
    <cellStyle name="SAPBEXexcGood2 2 3 4 4 2" xfId="32960" xr:uid="{AE26443B-6266-4AD7-B7E9-F909FB6268CF}"/>
    <cellStyle name="SAPBEXexcGood2 2 3 4 5" xfId="32961" xr:uid="{8E3C5D90-7144-46B9-BF9E-A7779A0E3E0E}"/>
    <cellStyle name="SAPBEXexcGood2 2 3 4 5 2" xfId="32962" xr:uid="{010055BD-61A0-4723-B391-90D1B56CE599}"/>
    <cellStyle name="SAPBEXexcGood2 2 3 4 6" xfId="32963" xr:uid="{F2926CD9-72E5-4663-A2C5-B3F04A5FF4A9}"/>
    <cellStyle name="SAPBEXexcGood2 2 3 4 6 2" xfId="32964" xr:uid="{7A27B7FD-738D-49E1-A9F9-C86468F4818C}"/>
    <cellStyle name="SAPBEXexcGood2 2 3 4 7" xfId="32965" xr:uid="{783422E8-5FBF-44B8-894D-4A4595051856}"/>
    <cellStyle name="SAPBEXexcGood2 2 3 4 7 2" xfId="32966" xr:uid="{4801DFD2-7849-4F55-91C3-CB9D2EE88BA3}"/>
    <cellStyle name="SAPBEXexcGood2 2 3 4 8" xfId="32967" xr:uid="{73D7F9A5-11A4-4555-ACF1-A060CE22CDD6}"/>
    <cellStyle name="SAPBEXexcGood2 2 3 4 8 2" xfId="32968" xr:uid="{1DEA4D59-276C-4ACC-A64D-B9C6DB31167B}"/>
    <cellStyle name="SAPBEXexcGood2 2 3 4 9" xfId="32969" xr:uid="{EDDBB13D-4224-4016-8046-885FCD5B5098}"/>
    <cellStyle name="SAPBEXexcGood2 2 3 4 9 2" xfId="32970" xr:uid="{BC1915F8-A843-472B-905A-56DFCF059ACC}"/>
    <cellStyle name="SAPBEXexcGood2 2 3 5" xfId="32971" xr:uid="{17E4C422-9A06-422D-B98A-CA18C7F4FDAD}"/>
    <cellStyle name="SAPBEXexcGood2 2 3 5 2" xfId="32972" xr:uid="{AB15E889-B0F7-4642-A848-3F74918DE7CB}"/>
    <cellStyle name="SAPBEXexcGood2 2 3 6" xfId="32973" xr:uid="{3AE1C26B-4880-48DD-AADB-3F492642C3B0}"/>
    <cellStyle name="SAPBEXexcGood2 2 3 6 2" xfId="32974" xr:uid="{2A053820-33AE-4330-BF30-B55D47D3A9A2}"/>
    <cellStyle name="SAPBEXexcGood2 2 3 7" xfId="32975" xr:uid="{4A4DD6B9-7ED4-4CF1-8173-519E668292D9}"/>
    <cellStyle name="SAPBEXexcGood2 2 3 8" xfId="32976" xr:uid="{D7A4B297-0857-4F8D-A1AD-E4F854F50202}"/>
    <cellStyle name="SAPBEXexcGood2 2 4" xfId="32977" xr:uid="{C05148B0-2DF4-4F30-9312-DAF5C33F3FD4}"/>
    <cellStyle name="SAPBEXexcGood2 2 4 10" xfId="32978" xr:uid="{986CE303-1F13-4DFB-87D2-2E23F108D227}"/>
    <cellStyle name="SAPBEXexcGood2 2 4 2" xfId="32979" xr:uid="{C6E0A93E-8982-47EE-BF3C-ADF58FF1C6D4}"/>
    <cellStyle name="SAPBEXexcGood2 2 4 2 10" xfId="32980" xr:uid="{5D4E97F9-78FF-4CAF-8E95-88384B801CC5}"/>
    <cellStyle name="SAPBEXexcGood2 2 4 2 2" xfId="32981" xr:uid="{A5D89B64-EE3A-4360-B72B-F1176C4AA8CC}"/>
    <cellStyle name="SAPBEXexcGood2 2 4 2 2 2" xfId="32982" xr:uid="{97E5DCD0-90D1-4E22-922D-4220259193DA}"/>
    <cellStyle name="SAPBEXexcGood2 2 4 2 2 2 2" xfId="32983" xr:uid="{0B56AAB2-7F6F-4489-89FF-322C230E4C3C}"/>
    <cellStyle name="SAPBEXexcGood2 2 4 2 2 3" xfId="32984" xr:uid="{129FE84E-A1E0-4701-AF35-B7EB0C6ED062}"/>
    <cellStyle name="SAPBEXexcGood2 2 4 2 2 3 2" xfId="32985" xr:uid="{0071D393-854E-4112-9AE5-5F080DC4AD17}"/>
    <cellStyle name="SAPBEXexcGood2 2 4 2 2 4" xfId="32986" xr:uid="{FAF5B5CD-0D6B-4A8E-9A0A-17A2285DAFA2}"/>
    <cellStyle name="SAPBEXexcGood2 2 4 2 2 4 2" xfId="32987" xr:uid="{7D698C39-F1AB-4F29-9CD2-FEF9B5F048E0}"/>
    <cellStyle name="SAPBEXexcGood2 2 4 2 2 5" xfId="32988" xr:uid="{5027E623-5B7C-4EA2-A5CF-34C324BEE006}"/>
    <cellStyle name="SAPBEXexcGood2 2 4 2 2 5 2" xfId="32989" xr:uid="{47CC1809-D202-47D1-B914-423C79B00E30}"/>
    <cellStyle name="SAPBEXexcGood2 2 4 2 2 6" xfId="32990" xr:uid="{BF6DD478-FAEF-4FFD-A0F1-72D031D47527}"/>
    <cellStyle name="SAPBEXexcGood2 2 4 2 2 6 2" xfId="32991" xr:uid="{6F9D4DA6-B8D3-4358-AF13-97DB68B97A3A}"/>
    <cellStyle name="SAPBEXexcGood2 2 4 2 2 7" xfId="32992" xr:uid="{9EDFC5C1-0868-46DB-93D2-3DBCDB61FA71}"/>
    <cellStyle name="SAPBEXexcGood2 2 4 2 2 7 2" xfId="32993" xr:uid="{4F76DDF3-2EA1-4C54-BD9B-80BF017D3B9A}"/>
    <cellStyle name="SAPBEXexcGood2 2 4 2 2 8" xfId="32994" xr:uid="{AC6C3A1C-0590-4195-B48B-EA5813F5C038}"/>
    <cellStyle name="SAPBEXexcGood2 2 4 2 3" xfId="32995" xr:uid="{B790BE28-B8E1-419D-847F-9CD721C68B8C}"/>
    <cellStyle name="SAPBEXexcGood2 2 4 2 3 2" xfId="32996" xr:uid="{5B7491C7-74CA-4765-AB1B-BA8EAD2E1486}"/>
    <cellStyle name="SAPBEXexcGood2 2 4 2 4" xfId="32997" xr:uid="{F1B67238-DB42-4D12-9C52-D5D0C9579AC5}"/>
    <cellStyle name="SAPBEXexcGood2 2 4 2 4 2" xfId="32998" xr:uid="{AE5836C4-8511-420A-97AC-06C15C5717DE}"/>
    <cellStyle name="SAPBEXexcGood2 2 4 2 5" xfId="32999" xr:uid="{577CB3FF-5E75-4540-BDC5-3EF35B9D4F50}"/>
    <cellStyle name="SAPBEXexcGood2 2 4 2 5 2" xfId="33000" xr:uid="{FA040E92-19A3-4A5B-949A-0B76C2AADE64}"/>
    <cellStyle name="SAPBEXexcGood2 2 4 2 6" xfId="33001" xr:uid="{7AB08169-2CEF-44EE-9E89-0EDA543D091A}"/>
    <cellStyle name="SAPBEXexcGood2 2 4 2 6 2" xfId="33002" xr:uid="{BB6FE1AB-F39F-4CA9-BB66-535F19F4DA9D}"/>
    <cellStyle name="SAPBEXexcGood2 2 4 2 7" xfId="33003" xr:uid="{E4C1201B-EB31-4E74-A08A-B6D7C3B86CDF}"/>
    <cellStyle name="SAPBEXexcGood2 2 4 2 7 2" xfId="33004" xr:uid="{9A42CAEB-3669-42D4-9B9D-377E9646166A}"/>
    <cellStyle name="SAPBEXexcGood2 2 4 2 8" xfId="33005" xr:uid="{83B53A21-BD75-4930-9197-DA93E59972D0}"/>
    <cellStyle name="SAPBEXexcGood2 2 4 2 8 2" xfId="33006" xr:uid="{5FFFF89D-867B-43DB-91B6-62F36F3B6530}"/>
    <cellStyle name="SAPBEXexcGood2 2 4 2 9" xfId="33007" xr:uid="{15CEFD16-EA1E-4DD8-9E28-8B6D3A01E1D9}"/>
    <cellStyle name="SAPBEXexcGood2 2 4 3" xfId="33008" xr:uid="{03EFC281-FC7C-4613-A737-7E2CC0CD5F95}"/>
    <cellStyle name="SAPBEXexcGood2 2 4 3 2" xfId="33009" xr:uid="{C5F8CE35-DBBA-4DEA-9803-2AFB43150D70}"/>
    <cellStyle name="SAPBEXexcGood2 2 4 3 2 2" xfId="33010" xr:uid="{3EFE88A6-D075-423F-BA75-E43736128E1E}"/>
    <cellStyle name="SAPBEXexcGood2 2 4 3 3" xfId="33011" xr:uid="{71A29AC7-7724-4464-8C20-7EA82DF49E91}"/>
    <cellStyle name="SAPBEXexcGood2 2 4 3 3 2" xfId="33012" xr:uid="{9CAA8F76-D389-4BAA-83FC-496034472745}"/>
    <cellStyle name="SAPBEXexcGood2 2 4 3 4" xfId="33013" xr:uid="{FEDB234A-62B2-455C-8050-789E4A4C72FA}"/>
    <cellStyle name="SAPBEXexcGood2 2 4 3 4 2" xfId="33014" xr:uid="{B00AF52C-3FBD-41C4-9D83-999545887A42}"/>
    <cellStyle name="SAPBEXexcGood2 2 4 3 5" xfId="33015" xr:uid="{321AE495-0FBA-46E8-A859-CDD384609A15}"/>
    <cellStyle name="SAPBEXexcGood2 2 4 3 5 2" xfId="33016" xr:uid="{04AB5CB1-FAF1-44FD-A7A1-8E2DCABB32E2}"/>
    <cellStyle name="SAPBEXexcGood2 2 4 3 6" xfId="33017" xr:uid="{51469A2B-213A-4E8F-B412-D7EE19F7B8E0}"/>
    <cellStyle name="SAPBEXexcGood2 2 4 3 6 2" xfId="33018" xr:uid="{4F87068D-4B94-40F8-91D9-31FE8219C729}"/>
    <cellStyle name="SAPBEXexcGood2 2 4 3 7" xfId="33019" xr:uid="{5390F935-55F7-4B73-98D3-7EED808FAEFA}"/>
    <cellStyle name="SAPBEXexcGood2 2 4 3 7 2" xfId="33020" xr:uid="{08DE3810-44AB-4C93-8455-0444B3B25EB5}"/>
    <cellStyle name="SAPBEXexcGood2 2 4 3 8" xfId="33021" xr:uid="{77801EAA-E2EE-445E-B968-5F810FFCB6BA}"/>
    <cellStyle name="SAPBEXexcGood2 2 4 3 9" xfId="33022" xr:uid="{25B9B0C4-BE89-4E68-BF4A-6A8723BD14B8}"/>
    <cellStyle name="SAPBEXexcGood2 2 4 4" xfId="33023" xr:uid="{B2934A34-7450-4569-8D67-181CABCC7BFC}"/>
    <cellStyle name="SAPBEXexcGood2 2 4 4 2" xfId="33024" xr:uid="{ACB4F358-B6F9-4C2F-B7D1-C4F7188B75B4}"/>
    <cellStyle name="SAPBEXexcGood2 2 4 5" xfId="33025" xr:uid="{E0FE6712-C894-48AB-BB88-091CD6F3BF68}"/>
    <cellStyle name="SAPBEXexcGood2 2 4 5 2" xfId="33026" xr:uid="{CD4954EF-ED9F-469A-8FAF-9BE29D060893}"/>
    <cellStyle name="SAPBEXexcGood2 2 4 6" xfId="33027" xr:uid="{E4D68C4F-F8AD-45A0-B19B-2223F3022E4C}"/>
    <cellStyle name="SAPBEXexcGood2 2 4 6 2" xfId="33028" xr:uid="{2FC93C24-EF50-49E7-A7F1-899CC63437C5}"/>
    <cellStyle name="SAPBEXexcGood2 2 4 7" xfId="33029" xr:uid="{10CE2AC0-2CB3-4862-B6B0-63B4898346F3}"/>
    <cellStyle name="SAPBEXexcGood2 2 4 7 2" xfId="33030" xr:uid="{8EC5C0B7-7F44-442F-A273-5CFAC8DE507D}"/>
    <cellStyle name="SAPBEXexcGood2 2 4 8" xfId="33031" xr:uid="{E6A73F61-5483-4805-8EF7-30B37628B398}"/>
    <cellStyle name="SAPBEXexcGood2 2 4 8 2" xfId="33032" xr:uid="{11166A35-85F9-43DD-BFDA-89FC4B628235}"/>
    <cellStyle name="SAPBEXexcGood2 2 4 9" xfId="33033" xr:uid="{85CBDD2E-0B0C-410E-809F-5AB1075F44DF}"/>
    <cellStyle name="SAPBEXexcGood2 2 5" xfId="33034" xr:uid="{3D81C995-43C9-44D8-9559-C6DF01859B89}"/>
    <cellStyle name="SAPBEXexcGood2 2 6" xfId="33035" xr:uid="{572B756D-D3FF-4B9E-BBEC-3688263F58B3}"/>
    <cellStyle name="SAPBEXexcGood2 3" xfId="33036" xr:uid="{41E66959-4B98-43D9-9702-6E709B932801}"/>
    <cellStyle name="SAPBEXexcGood2 3 2" xfId="33037" xr:uid="{F8A2A783-6A7F-48F5-A800-3E4DF3ECAA1D}"/>
    <cellStyle name="SAPBEXexcGood2 3 2 2" xfId="33038" xr:uid="{BB33B883-CE3E-4CC6-AEF0-8A4450DCAA7B}"/>
    <cellStyle name="SAPBEXexcGood2 3 2 2 10" xfId="33039" xr:uid="{D9EEBBC7-C0D0-420F-B91C-9BC413326A66}"/>
    <cellStyle name="SAPBEXexcGood2 3 2 2 2" xfId="33040" xr:uid="{974C3044-FF2C-45A3-A264-CD4874840D65}"/>
    <cellStyle name="SAPBEXexcGood2 3 2 2 2 10" xfId="33041" xr:uid="{33656E57-B796-4266-ABB1-64291784AF55}"/>
    <cellStyle name="SAPBEXexcGood2 3 2 2 2 2" xfId="33042" xr:uid="{0FDD3646-5F08-4119-89E6-24550AB68380}"/>
    <cellStyle name="SAPBEXexcGood2 3 2 2 2 2 2" xfId="33043" xr:uid="{837B17B1-BD39-464F-A3AF-2963BB76AC12}"/>
    <cellStyle name="SAPBEXexcGood2 3 2 2 2 2 2 2" xfId="33044" xr:uid="{D9C1AB81-AC55-4707-99E9-BE49818460F7}"/>
    <cellStyle name="SAPBEXexcGood2 3 2 2 2 2 3" xfId="33045" xr:uid="{B83AE371-2244-477E-8424-0E05511A6C4C}"/>
    <cellStyle name="SAPBEXexcGood2 3 2 2 2 2 3 2" xfId="33046" xr:uid="{A0299A21-B75A-410B-B2A8-2D3519D2AC88}"/>
    <cellStyle name="SAPBEXexcGood2 3 2 2 2 2 4" xfId="33047" xr:uid="{9B6F577E-0552-4884-B1FC-A3BB5D6F8633}"/>
    <cellStyle name="SAPBEXexcGood2 3 2 2 2 2 4 2" xfId="33048" xr:uid="{E73E843A-6198-4143-A7B7-2BCC9D05ED83}"/>
    <cellStyle name="SAPBEXexcGood2 3 2 2 2 2 5" xfId="33049" xr:uid="{31E8D135-5B9F-4A0B-A410-3A60958F9A3E}"/>
    <cellStyle name="SAPBEXexcGood2 3 2 2 2 2 5 2" xfId="33050" xr:uid="{1C4042FC-86E5-450E-A0C8-E8A5F458338B}"/>
    <cellStyle name="SAPBEXexcGood2 3 2 2 2 2 6" xfId="33051" xr:uid="{D1FA5B3B-3AE5-4143-9B56-00503B2E9D55}"/>
    <cellStyle name="SAPBEXexcGood2 3 2 2 2 2 6 2" xfId="33052" xr:uid="{FB88608C-A142-49FB-BF78-ED52401A6618}"/>
    <cellStyle name="SAPBEXexcGood2 3 2 2 2 2 7" xfId="33053" xr:uid="{8B5B4235-368C-4763-B785-B28E99DF46E1}"/>
    <cellStyle name="SAPBEXexcGood2 3 2 2 2 2 7 2" xfId="33054" xr:uid="{6CFC844E-9B9C-4A67-B7FB-B56F7D3E41AF}"/>
    <cellStyle name="SAPBEXexcGood2 3 2 2 2 2 8" xfId="33055" xr:uid="{B31ACEDE-C711-4B6B-B415-759B9EAFDFD8}"/>
    <cellStyle name="SAPBEXexcGood2 3 2 2 2 3" xfId="33056" xr:uid="{1189CC99-FF76-4B7E-9A74-5AF324C24758}"/>
    <cellStyle name="SAPBEXexcGood2 3 2 2 2 3 2" xfId="33057" xr:uid="{16EAA93E-9ED1-4EDD-8272-DD62DAA358A3}"/>
    <cellStyle name="SAPBEXexcGood2 3 2 2 2 4" xfId="33058" xr:uid="{6EC28A04-5289-46C0-9E00-B28B3DD22B97}"/>
    <cellStyle name="SAPBEXexcGood2 3 2 2 2 4 2" xfId="33059" xr:uid="{5311BE3D-1C79-48AB-967B-86D16DFF5799}"/>
    <cellStyle name="SAPBEXexcGood2 3 2 2 2 5" xfId="33060" xr:uid="{8AED121F-800D-4C8B-A62C-14EE7C829B7A}"/>
    <cellStyle name="SAPBEXexcGood2 3 2 2 2 5 2" xfId="33061" xr:uid="{8AF5F2DB-2F20-4A97-A22B-ECDAD27B77DA}"/>
    <cellStyle name="SAPBEXexcGood2 3 2 2 2 6" xfId="33062" xr:uid="{A622A1D2-009C-4843-8DF6-37593D26A664}"/>
    <cellStyle name="SAPBEXexcGood2 3 2 2 2 6 2" xfId="33063" xr:uid="{2952E006-3733-4F46-83F4-2DFA652D8461}"/>
    <cellStyle name="SAPBEXexcGood2 3 2 2 2 7" xfId="33064" xr:uid="{BA0E65C8-0625-44A9-ADD7-8E8481ED563D}"/>
    <cellStyle name="SAPBEXexcGood2 3 2 2 2 7 2" xfId="33065" xr:uid="{B1887D31-A18E-456A-A47C-945DB4F261AC}"/>
    <cellStyle name="SAPBEXexcGood2 3 2 2 2 8" xfId="33066" xr:uid="{EEB5178C-6BDF-47F5-8012-B30486573933}"/>
    <cellStyle name="SAPBEXexcGood2 3 2 2 2 8 2" xfId="33067" xr:uid="{D8AF11BA-4417-4F1B-B2CB-C796D457C0D9}"/>
    <cellStyle name="SAPBEXexcGood2 3 2 2 2 9" xfId="33068" xr:uid="{064BB070-7077-464C-8D88-D2807D3A3DE4}"/>
    <cellStyle name="SAPBEXexcGood2 3 2 2 3" xfId="33069" xr:uid="{BEF29A64-41C4-4524-A26A-9F867D2CCFCC}"/>
    <cellStyle name="SAPBEXexcGood2 3 2 2 3 2" xfId="33070" xr:uid="{7CB8A34F-A38D-4DD7-9B37-A2B99DAC2C28}"/>
    <cellStyle name="SAPBEXexcGood2 3 2 2 3 2 2" xfId="33071" xr:uid="{CE61C51B-0E29-43CA-93AB-D05588F06F05}"/>
    <cellStyle name="SAPBEXexcGood2 3 2 2 3 3" xfId="33072" xr:uid="{84F18BB3-D4A7-4E95-BD0A-A037408539C8}"/>
    <cellStyle name="SAPBEXexcGood2 3 2 2 3 3 2" xfId="33073" xr:uid="{3039586F-BC4F-443D-9F5A-5A0F21C6A974}"/>
    <cellStyle name="SAPBEXexcGood2 3 2 2 3 4" xfId="33074" xr:uid="{DBF1822E-F332-4890-B1B0-7134A84ADFC9}"/>
    <cellStyle name="SAPBEXexcGood2 3 2 2 3 4 2" xfId="33075" xr:uid="{2F62E82F-7F4D-46E6-8C9C-EBBBA943B1F2}"/>
    <cellStyle name="SAPBEXexcGood2 3 2 2 3 5" xfId="33076" xr:uid="{5E4FBC97-57A8-4F54-A927-C8668A49A037}"/>
    <cellStyle name="SAPBEXexcGood2 3 2 2 3 5 2" xfId="33077" xr:uid="{AC6DCDA3-9887-4973-A8C2-DD3CF79FA892}"/>
    <cellStyle name="SAPBEXexcGood2 3 2 2 3 6" xfId="33078" xr:uid="{510369D5-770D-41DC-97BB-665DEE015ABB}"/>
    <cellStyle name="SAPBEXexcGood2 3 2 2 3 6 2" xfId="33079" xr:uid="{B4ECE6FD-AC46-4A9C-BEF7-47FC811E9465}"/>
    <cellStyle name="SAPBEXexcGood2 3 2 2 3 7" xfId="33080" xr:uid="{BE96AF9C-7D66-4E5C-ADD5-1B22FFD6579F}"/>
    <cellStyle name="SAPBEXexcGood2 3 2 2 3 7 2" xfId="33081" xr:uid="{8AC627A6-A7CE-40D6-8234-21B2B7D4FCEB}"/>
    <cellStyle name="SAPBEXexcGood2 3 2 2 3 8" xfId="33082" xr:uid="{94AAB60B-97D0-4EC9-B510-791AC93EA8B4}"/>
    <cellStyle name="SAPBEXexcGood2 3 2 2 3 9" xfId="33083" xr:uid="{C5722090-15CD-47D5-91B8-0A7225D26363}"/>
    <cellStyle name="SAPBEXexcGood2 3 2 2 4" xfId="33084" xr:uid="{69422D4C-2BFD-4959-83B1-6962CABD4D85}"/>
    <cellStyle name="SAPBEXexcGood2 3 2 2 4 2" xfId="33085" xr:uid="{605A36FD-E5CF-41A8-9F08-78E9BBC20256}"/>
    <cellStyle name="SAPBEXexcGood2 3 2 2 5" xfId="33086" xr:uid="{1888E420-0AC3-4A44-A3AE-130A884F5357}"/>
    <cellStyle name="SAPBEXexcGood2 3 2 2 5 2" xfId="33087" xr:uid="{67273384-D691-4F1B-92F1-0A72B960EB51}"/>
    <cellStyle name="SAPBEXexcGood2 3 2 2 6" xfId="33088" xr:uid="{EEC0A502-63DF-4AA1-B28D-97191F9CC60C}"/>
    <cellStyle name="SAPBEXexcGood2 3 2 2 6 2" xfId="33089" xr:uid="{42D17349-CCB6-4AE9-AB0E-90EA126A79BE}"/>
    <cellStyle name="SAPBEXexcGood2 3 2 2 7" xfId="33090" xr:uid="{3ABDE3E2-EF73-4E4C-9869-EEEFA22EBAA1}"/>
    <cellStyle name="SAPBEXexcGood2 3 2 2 7 2" xfId="33091" xr:uid="{CEC0B624-E11F-428C-A062-5BF18C696AFB}"/>
    <cellStyle name="SAPBEXexcGood2 3 2 2 8" xfId="33092" xr:uid="{6FD81226-D880-4C99-85E7-EB57B7F168D4}"/>
    <cellStyle name="SAPBEXexcGood2 3 2 2 8 2" xfId="33093" xr:uid="{28D084EB-7071-4FB1-9597-BBC8C9B4C618}"/>
    <cellStyle name="SAPBEXexcGood2 3 2 2 9" xfId="33094" xr:uid="{6B561688-307F-468F-BA5F-80085C7DDE00}"/>
    <cellStyle name="SAPBEXexcGood2 3 2 3" xfId="33095" xr:uid="{06AC8614-C0E0-4B74-BF49-494B2C09876B}"/>
    <cellStyle name="SAPBEXexcGood2 3 2 3 2" xfId="33096" xr:uid="{E093E6F4-260D-41AD-B88A-82F791E8DBF0}"/>
    <cellStyle name="SAPBEXexcGood2 3 2 3 2 10" xfId="33097" xr:uid="{636E93CE-9294-4B0E-89A7-74B7940B85F0}"/>
    <cellStyle name="SAPBEXexcGood2 3 2 3 2 2" xfId="33098" xr:uid="{9F1BFD2F-9F3A-444C-B4E0-1AD6FCDB1F5C}"/>
    <cellStyle name="SAPBEXexcGood2 3 2 3 2 2 2" xfId="33099" xr:uid="{68425ADC-F244-4741-8DA6-D38BF369BCA9}"/>
    <cellStyle name="SAPBEXexcGood2 3 2 3 2 2 2 2" xfId="33100" xr:uid="{7EA121C1-2DEF-466D-96B2-C3D3CC0E35F9}"/>
    <cellStyle name="SAPBEXexcGood2 3 2 3 2 2 3" xfId="33101" xr:uid="{D11F083B-AADA-45F1-9EEC-AA7CFF6A2F45}"/>
    <cellStyle name="SAPBEXexcGood2 3 2 3 2 2 3 2" xfId="33102" xr:uid="{88C7A81E-E49B-4AB0-90BC-266E36EA5568}"/>
    <cellStyle name="SAPBEXexcGood2 3 2 3 2 2 4" xfId="33103" xr:uid="{CB9D3707-4D10-4597-BEA9-E6ABC9D4FCDC}"/>
    <cellStyle name="SAPBEXexcGood2 3 2 3 2 2 4 2" xfId="33104" xr:uid="{A068CEBE-6226-4AD5-967F-DFA5337C38DA}"/>
    <cellStyle name="SAPBEXexcGood2 3 2 3 2 2 5" xfId="33105" xr:uid="{863EAA22-5BCF-41F3-A271-92F22A20625D}"/>
    <cellStyle name="SAPBEXexcGood2 3 2 3 2 2 5 2" xfId="33106" xr:uid="{F6B3CF41-F716-426C-A6EA-F09B825BA3B9}"/>
    <cellStyle name="SAPBEXexcGood2 3 2 3 2 2 6" xfId="33107" xr:uid="{5BF62428-3B85-4411-8C49-F1A1901BBCCC}"/>
    <cellStyle name="SAPBEXexcGood2 3 2 3 2 2 6 2" xfId="33108" xr:uid="{AF4394D9-43C9-4AA8-8D8A-D0D65BCAD349}"/>
    <cellStyle name="SAPBEXexcGood2 3 2 3 2 2 7" xfId="33109" xr:uid="{E206D709-FB82-45A4-BBC8-EFBAC2322187}"/>
    <cellStyle name="SAPBEXexcGood2 3 2 3 2 3" xfId="33110" xr:uid="{7BE69BB0-E498-4153-8D3C-C3613E18C1C6}"/>
    <cellStyle name="SAPBEXexcGood2 3 2 3 2 3 2" xfId="33111" xr:uid="{11FCD54F-A8DE-4FB1-94F2-2AAB936A1DA2}"/>
    <cellStyle name="SAPBEXexcGood2 3 2 3 2 3 2 2" xfId="33112" xr:uid="{EED7A9D1-F27F-4460-938B-10DCAC42DDE3}"/>
    <cellStyle name="SAPBEXexcGood2 3 2 3 2 3 3" xfId="33113" xr:uid="{6326DF29-284F-43D5-95A9-12CC71E90F82}"/>
    <cellStyle name="SAPBEXexcGood2 3 2 3 2 3 3 2" xfId="33114" xr:uid="{9D3A0A61-173E-4BB8-A234-A3B4E7C9CF51}"/>
    <cellStyle name="SAPBEXexcGood2 3 2 3 2 3 4" xfId="33115" xr:uid="{38266FBC-ABA0-4734-87A5-5EE25E3CC7ED}"/>
    <cellStyle name="SAPBEXexcGood2 3 2 3 2 3 4 2" xfId="33116" xr:uid="{E1012F81-79A6-4C1F-A74F-70DBB966FF62}"/>
    <cellStyle name="SAPBEXexcGood2 3 2 3 2 3 5" xfId="33117" xr:uid="{140CA17E-0258-4869-B534-C5AC916F8B21}"/>
    <cellStyle name="SAPBEXexcGood2 3 2 3 2 3 5 2" xfId="33118" xr:uid="{1C133384-4E1F-4530-BAFC-08533F56A9AF}"/>
    <cellStyle name="SAPBEXexcGood2 3 2 3 2 3 6" xfId="33119" xr:uid="{78F14590-EE80-4FB0-BEC5-70295E03A536}"/>
    <cellStyle name="SAPBEXexcGood2 3 2 3 2 3 6 2" xfId="33120" xr:uid="{3B6ED458-2A5E-472F-9720-09BDF31ECD30}"/>
    <cellStyle name="SAPBEXexcGood2 3 2 3 2 3 7" xfId="33121" xr:uid="{1749E87A-AA51-4382-8D43-1BBF956D069B}"/>
    <cellStyle name="SAPBEXexcGood2 3 2 3 2 4" xfId="33122" xr:uid="{D54A4DFC-B0BE-42CE-AB51-1FF6843FFD05}"/>
    <cellStyle name="SAPBEXexcGood2 3 2 3 2 4 2" xfId="33123" xr:uid="{AD2DC307-A819-4580-BCAE-B45F8EDD37B4}"/>
    <cellStyle name="SAPBEXexcGood2 3 2 3 2 5" xfId="33124" xr:uid="{0E0A5077-095C-485E-8A2D-B18DD6AC9427}"/>
    <cellStyle name="SAPBEXexcGood2 3 2 3 2 5 2" xfId="33125" xr:uid="{3A987B15-B1D4-4CD4-9E35-54A3A39FE1D0}"/>
    <cellStyle name="SAPBEXexcGood2 3 2 3 2 6" xfId="33126" xr:uid="{CD0929A6-978D-4EA5-8CD7-21E2CB69D73A}"/>
    <cellStyle name="SAPBEXexcGood2 3 2 3 2 6 2" xfId="33127" xr:uid="{95033BEC-17F7-4659-A89E-C7DAC41F0754}"/>
    <cellStyle name="SAPBEXexcGood2 3 2 3 2 7" xfId="33128" xr:uid="{5E62EE12-3789-4969-B8F3-81D3CA51B5E3}"/>
    <cellStyle name="SAPBEXexcGood2 3 2 3 2 7 2" xfId="33129" xr:uid="{92891250-9AE9-47E3-8BE3-7278A99A7663}"/>
    <cellStyle name="SAPBEXexcGood2 3 2 3 2 8" xfId="33130" xr:uid="{C4976597-5276-4548-BDD6-BC3ADE965C22}"/>
    <cellStyle name="SAPBEXexcGood2 3 2 3 2 8 2" xfId="33131" xr:uid="{8867075B-7D2C-4C9E-A6C4-7E987F965AEA}"/>
    <cellStyle name="SAPBEXexcGood2 3 2 3 2 9" xfId="33132" xr:uid="{A6EE5966-767C-45B2-87A5-365CDD49B836}"/>
    <cellStyle name="SAPBEXexcGood2 3 2 3 2 9 2" xfId="33133" xr:uid="{32765E04-BEA0-4840-A562-510B76197553}"/>
    <cellStyle name="SAPBEXexcGood2 3 2 3 3" xfId="33134" xr:uid="{AB815D16-9A9D-407B-9EBA-CE85E9309766}"/>
    <cellStyle name="SAPBEXexcGood2 3 2 3 3 2" xfId="33135" xr:uid="{CBE9A3A1-D989-4BD9-8113-9B9C9B89057B}"/>
    <cellStyle name="SAPBEXexcGood2 3 2 3 4" xfId="33136" xr:uid="{9DD1D58E-0252-46D0-8B51-1AD81B36D5D9}"/>
    <cellStyle name="SAPBEXexcGood2 3 2 3 4 2" xfId="33137" xr:uid="{34B55A1D-6161-4E80-966C-3D694B2265E2}"/>
    <cellStyle name="SAPBEXexcGood2 3 2 3 5" xfId="33138" xr:uid="{F6B8A84E-44B8-4290-9A5D-652CE52803FE}"/>
    <cellStyle name="SAPBEXexcGood2 3 2 4" xfId="33139" xr:uid="{92A4344B-2451-429C-83EF-BCFF1052CF44}"/>
    <cellStyle name="SAPBEXexcGood2 3 2 4 10" xfId="33140" xr:uid="{53373241-2026-4958-B6B0-3653BE1F5560}"/>
    <cellStyle name="SAPBEXexcGood2 3 2 4 2" xfId="33141" xr:uid="{29FA2352-7B0B-4DA3-9441-B4AAA589A088}"/>
    <cellStyle name="SAPBEXexcGood2 3 2 4 2 2" xfId="33142" xr:uid="{15C6A12B-9876-4A03-9ED8-4456D8B57E6D}"/>
    <cellStyle name="SAPBEXexcGood2 3 2 4 2 2 2" xfId="33143" xr:uid="{A6FF7CF2-8DAB-4DE8-83B5-615A4599510B}"/>
    <cellStyle name="SAPBEXexcGood2 3 2 4 2 3" xfId="33144" xr:uid="{30FB99CC-0CAF-401A-886A-4FB475D647FF}"/>
    <cellStyle name="SAPBEXexcGood2 3 2 4 2 3 2" xfId="33145" xr:uid="{03B0596E-AFC2-4FD4-9642-7080512034A2}"/>
    <cellStyle name="SAPBEXexcGood2 3 2 4 2 4" xfId="33146" xr:uid="{48AF2B53-E635-44C6-A36A-3B2785C39B47}"/>
    <cellStyle name="SAPBEXexcGood2 3 2 4 2 4 2" xfId="33147" xr:uid="{98529056-6FD2-4C39-BC93-FF068E948F4B}"/>
    <cellStyle name="SAPBEXexcGood2 3 2 4 2 5" xfId="33148" xr:uid="{D1CD0DA5-5E15-4DC9-907D-4C54AEA4247F}"/>
    <cellStyle name="SAPBEXexcGood2 3 2 4 2 5 2" xfId="33149" xr:uid="{010E6BB3-898E-4538-9905-DA0A62ECEAD6}"/>
    <cellStyle name="SAPBEXexcGood2 3 2 4 2 6" xfId="33150" xr:uid="{51EABC44-92A8-4D7B-8E39-1F1DDEBABC76}"/>
    <cellStyle name="SAPBEXexcGood2 3 2 4 2 6 2" xfId="33151" xr:uid="{84E8DAF9-F3DB-47E0-AEAB-929915B97466}"/>
    <cellStyle name="SAPBEXexcGood2 3 2 4 2 7" xfId="33152" xr:uid="{E2F82930-1D82-4C2F-A9CD-7B241E46F5AB}"/>
    <cellStyle name="SAPBEXexcGood2 3 2 4 3" xfId="33153" xr:uid="{499F56BD-1B42-49A4-A466-AF76686BEB73}"/>
    <cellStyle name="SAPBEXexcGood2 3 2 4 3 2" xfId="33154" xr:uid="{FEF0D29E-88A4-4130-84B2-7572392C292B}"/>
    <cellStyle name="SAPBEXexcGood2 3 2 4 3 2 2" xfId="33155" xr:uid="{7923E3E5-E300-47F8-A093-1C1C37578928}"/>
    <cellStyle name="SAPBEXexcGood2 3 2 4 3 3" xfId="33156" xr:uid="{B240BF3D-F9A0-4D17-B33E-C69EE679946C}"/>
    <cellStyle name="SAPBEXexcGood2 3 2 4 3 3 2" xfId="33157" xr:uid="{5B92926F-44A6-47FB-A431-39B1CF3D99B5}"/>
    <cellStyle name="SAPBEXexcGood2 3 2 4 3 4" xfId="33158" xr:uid="{2D4C951D-4FFF-4BD1-A66C-292D4FF24769}"/>
    <cellStyle name="SAPBEXexcGood2 3 2 4 3 4 2" xfId="33159" xr:uid="{C5090FDA-5490-4B95-9CFE-223A0E09E078}"/>
    <cellStyle name="SAPBEXexcGood2 3 2 4 3 5" xfId="33160" xr:uid="{6711FC1E-04B7-45CA-A895-17E6E2894909}"/>
    <cellStyle name="SAPBEXexcGood2 3 2 4 3 5 2" xfId="33161" xr:uid="{D73DFFB7-9425-4687-8784-36B84859DEA4}"/>
    <cellStyle name="SAPBEXexcGood2 3 2 4 3 6" xfId="33162" xr:uid="{0FE6D56A-4114-440E-91B2-6ED223D32292}"/>
    <cellStyle name="SAPBEXexcGood2 3 2 4 3 6 2" xfId="33163" xr:uid="{61858498-CFED-494A-92A3-87EF5166AC9C}"/>
    <cellStyle name="SAPBEXexcGood2 3 2 4 3 7" xfId="33164" xr:uid="{D64B3775-7D6B-4A35-BF57-7360A104D96C}"/>
    <cellStyle name="SAPBEXexcGood2 3 2 4 4" xfId="33165" xr:uid="{BC9F9B7B-832B-4904-88AE-48EEF9698763}"/>
    <cellStyle name="SAPBEXexcGood2 3 2 4 4 2" xfId="33166" xr:uid="{23E23625-7578-4046-8890-A2D5C070271B}"/>
    <cellStyle name="SAPBEXexcGood2 3 2 4 5" xfId="33167" xr:uid="{BAD7F4ED-0152-4555-9808-294095F1979B}"/>
    <cellStyle name="SAPBEXexcGood2 3 2 4 5 2" xfId="33168" xr:uid="{C897C0DD-A835-4271-A2A6-FEB7B2B7F06B}"/>
    <cellStyle name="SAPBEXexcGood2 3 2 4 6" xfId="33169" xr:uid="{6AAC2C82-6065-4908-A629-7587ABDE9AC6}"/>
    <cellStyle name="SAPBEXexcGood2 3 2 4 6 2" xfId="33170" xr:uid="{F8B94338-075E-42B7-B352-DB89718EEF48}"/>
    <cellStyle name="SAPBEXexcGood2 3 2 4 7" xfId="33171" xr:uid="{4B91D300-AFA3-43AF-BE79-B2ABF460A419}"/>
    <cellStyle name="SAPBEXexcGood2 3 2 4 7 2" xfId="33172" xr:uid="{FAE724EF-431B-499F-9037-D5D17BC83D46}"/>
    <cellStyle name="SAPBEXexcGood2 3 2 4 8" xfId="33173" xr:uid="{F4C68F8A-E609-4DC8-A1A8-648554917722}"/>
    <cellStyle name="SAPBEXexcGood2 3 2 4 8 2" xfId="33174" xr:uid="{C0AB0A2C-D01C-4F90-A1A9-03D3C3EC72AB}"/>
    <cellStyle name="SAPBEXexcGood2 3 2 4 9" xfId="33175" xr:uid="{6EBBB06E-2CA8-4140-87B5-85383F75B6C2}"/>
    <cellStyle name="SAPBEXexcGood2 3 2 4 9 2" xfId="33176" xr:uid="{7A9D5620-133B-4CAC-80D2-7A6668F5CFF5}"/>
    <cellStyle name="SAPBEXexcGood2 3 2 5" xfId="33177" xr:uid="{963C4D9F-1F3D-4E4F-BC70-3132F3B33F9D}"/>
    <cellStyle name="SAPBEXexcGood2 3 2 5 2" xfId="33178" xr:uid="{826F771E-9DC6-41FB-A30C-C4B58B726465}"/>
    <cellStyle name="SAPBEXexcGood2 3 2 6" xfId="33179" xr:uid="{2B494BB6-C031-4C33-BD81-914391BA1F22}"/>
    <cellStyle name="SAPBEXexcGood2 3 2 6 2" xfId="33180" xr:uid="{2FAB8BC6-8770-4B34-B23F-0CFB4D5A4887}"/>
    <cellStyle name="SAPBEXexcGood2 3 2 7" xfId="33181" xr:uid="{C56EBB27-78F1-4638-B0C3-1F30A3C31BCC}"/>
    <cellStyle name="SAPBEXexcGood2 3 2 8" xfId="33182" xr:uid="{5C72C4FA-BDAC-4B93-A1A5-084D0CA5683A}"/>
    <cellStyle name="SAPBEXexcGood2 3 3" xfId="33183" xr:uid="{9D689780-8BC6-4615-92FB-9B2ED84FFB6D}"/>
    <cellStyle name="SAPBEXexcGood2 3 3 2" xfId="33184" xr:uid="{62B97212-1409-4B70-8CC5-3093F97DBD15}"/>
    <cellStyle name="SAPBEXexcGood2 3 3 2 10" xfId="33185" xr:uid="{31D827C3-D4FF-4B4E-9FBD-8A30F8CDACE6}"/>
    <cellStyle name="SAPBEXexcGood2 3 3 2 2" xfId="33186" xr:uid="{05817A11-C0FE-402E-B5AA-AB38805139C5}"/>
    <cellStyle name="SAPBEXexcGood2 3 3 2 2 10" xfId="33187" xr:uid="{2633E4F0-97D9-4E7A-87C6-79237C9CB967}"/>
    <cellStyle name="SAPBEXexcGood2 3 3 2 2 2" xfId="33188" xr:uid="{206517DD-B30B-4EE9-8492-A163421ACE38}"/>
    <cellStyle name="SAPBEXexcGood2 3 3 2 2 2 2" xfId="33189" xr:uid="{600BCF4D-2AE8-48B8-9371-20635AE74FA1}"/>
    <cellStyle name="SAPBEXexcGood2 3 3 2 2 2 2 2" xfId="33190" xr:uid="{86FD43E2-0744-466E-87EB-A059DE4DB249}"/>
    <cellStyle name="SAPBEXexcGood2 3 3 2 2 2 3" xfId="33191" xr:uid="{C9F12006-9C9F-46CA-902C-157C04385FC7}"/>
    <cellStyle name="SAPBEXexcGood2 3 3 2 2 2 3 2" xfId="33192" xr:uid="{05F8818A-D749-43D5-8BD3-C6383E91402C}"/>
    <cellStyle name="SAPBEXexcGood2 3 3 2 2 2 4" xfId="33193" xr:uid="{D90D17E9-7776-4AC4-BB3B-43F46235D811}"/>
    <cellStyle name="SAPBEXexcGood2 3 3 2 2 2 4 2" xfId="33194" xr:uid="{C01FEADC-08F3-40E8-80CD-198934AA451B}"/>
    <cellStyle name="SAPBEXexcGood2 3 3 2 2 2 5" xfId="33195" xr:uid="{CF33DA33-5389-491C-8D21-58566BE1AC0B}"/>
    <cellStyle name="SAPBEXexcGood2 3 3 2 2 2 5 2" xfId="33196" xr:uid="{DD7AD4F8-ADB5-4BCA-84DD-01747D7DE42A}"/>
    <cellStyle name="SAPBEXexcGood2 3 3 2 2 2 6" xfId="33197" xr:uid="{AC3E06DB-63EF-43E3-BA8A-98E0F2829248}"/>
    <cellStyle name="SAPBEXexcGood2 3 3 2 2 2 6 2" xfId="33198" xr:uid="{6A374C3D-20E6-4434-882C-7A32FAAE6B82}"/>
    <cellStyle name="SAPBEXexcGood2 3 3 2 2 2 7" xfId="33199" xr:uid="{8BC388AD-73C5-4968-9480-37FADF85AB13}"/>
    <cellStyle name="SAPBEXexcGood2 3 3 2 2 2 7 2" xfId="33200" xr:uid="{0D9E9C32-B422-43D7-B868-740168F3158E}"/>
    <cellStyle name="SAPBEXexcGood2 3 3 2 2 2 8" xfId="33201" xr:uid="{022BBB11-A6D5-4848-812A-347AC8D1FEB3}"/>
    <cellStyle name="SAPBEXexcGood2 3 3 2 2 3" xfId="33202" xr:uid="{4BB1FC3B-1A4E-433B-8232-1EDE9273B8CF}"/>
    <cellStyle name="SAPBEXexcGood2 3 3 2 2 3 2" xfId="33203" xr:uid="{5A1C8F32-44B6-4CC3-8B72-27596038CA5D}"/>
    <cellStyle name="SAPBEXexcGood2 3 3 2 2 4" xfId="33204" xr:uid="{5AD12CDE-6F4B-4F11-96F7-1A147E8106BA}"/>
    <cellStyle name="SAPBEXexcGood2 3 3 2 2 4 2" xfId="33205" xr:uid="{B42B13CD-D523-4111-AE84-D34084A4CA9B}"/>
    <cellStyle name="SAPBEXexcGood2 3 3 2 2 5" xfId="33206" xr:uid="{91B7D436-A6C2-412A-B3F0-80B11B602576}"/>
    <cellStyle name="SAPBEXexcGood2 3 3 2 2 5 2" xfId="33207" xr:uid="{57C00DD8-DB5D-4B63-BD4F-587389B4D0E9}"/>
    <cellStyle name="SAPBEXexcGood2 3 3 2 2 6" xfId="33208" xr:uid="{2A9A2F2B-C7B6-4705-9A46-D40C78764311}"/>
    <cellStyle name="SAPBEXexcGood2 3 3 2 2 6 2" xfId="33209" xr:uid="{D8CFE972-14E5-4D3D-BFC8-F0C2ABB61109}"/>
    <cellStyle name="SAPBEXexcGood2 3 3 2 2 7" xfId="33210" xr:uid="{4FA92275-B032-4D5C-BC9D-F3AAA3F25A74}"/>
    <cellStyle name="SAPBEXexcGood2 3 3 2 2 7 2" xfId="33211" xr:uid="{295E0424-3C03-4555-B49A-2B050189DD2D}"/>
    <cellStyle name="SAPBEXexcGood2 3 3 2 2 8" xfId="33212" xr:uid="{31E28606-763D-4C1B-9879-EE9ECF266776}"/>
    <cellStyle name="SAPBEXexcGood2 3 3 2 2 8 2" xfId="33213" xr:uid="{85B72FC6-6106-4354-ADF8-D1F4697B4792}"/>
    <cellStyle name="SAPBEXexcGood2 3 3 2 2 9" xfId="33214" xr:uid="{5F0598AD-A038-4E83-9DEE-61AF92A5E0A5}"/>
    <cellStyle name="SAPBEXexcGood2 3 3 2 3" xfId="33215" xr:uid="{F222E9A5-F0C9-4E5D-84D7-1664DC9E9FA9}"/>
    <cellStyle name="SAPBEXexcGood2 3 3 2 3 2" xfId="33216" xr:uid="{DDFE0804-CDCD-442D-BF54-6363288797C7}"/>
    <cellStyle name="SAPBEXexcGood2 3 3 2 3 2 2" xfId="33217" xr:uid="{4A2C0065-911A-40D5-8220-872452793E96}"/>
    <cellStyle name="SAPBEXexcGood2 3 3 2 3 3" xfId="33218" xr:uid="{8F4900DE-2BF1-45B4-BBD6-6059D5BD0492}"/>
    <cellStyle name="SAPBEXexcGood2 3 3 2 3 3 2" xfId="33219" xr:uid="{753F4EAC-AB3B-41B0-9E61-9BE478C4DDDE}"/>
    <cellStyle name="SAPBEXexcGood2 3 3 2 3 4" xfId="33220" xr:uid="{B8880AA0-48E4-4781-8205-E9458259CA14}"/>
    <cellStyle name="SAPBEXexcGood2 3 3 2 3 4 2" xfId="33221" xr:uid="{0E203DA9-A4D0-421C-946E-A9B410B2D0C3}"/>
    <cellStyle name="SAPBEXexcGood2 3 3 2 3 5" xfId="33222" xr:uid="{26319AF1-6E48-44A9-ACBE-8D27C5DD2D60}"/>
    <cellStyle name="SAPBEXexcGood2 3 3 2 3 5 2" xfId="33223" xr:uid="{E4B90C76-AF78-4C1D-B0C9-DD43176E235F}"/>
    <cellStyle name="SAPBEXexcGood2 3 3 2 3 6" xfId="33224" xr:uid="{ED8A22B2-0ED6-4AE4-9138-179F6EB35287}"/>
    <cellStyle name="SAPBEXexcGood2 3 3 2 3 6 2" xfId="33225" xr:uid="{8A97A48D-A656-474E-955E-0A8961B4C93F}"/>
    <cellStyle name="SAPBEXexcGood2 3 3 2 3 7" xfId="33226" xr:uid="{95A4DA51-6734-463D-B546-36E41ACE739A}"/>
    <cellStyle name="SAPBEXexcGood2 3 3 2 3 7 2" xfId="33227" xr:uid="{6CEA3A14-A981-43C2-BC9E-3F8F0165E683}"/>
    <cellStyle name="SAPBEXexcGood2 3 3 2 3 8" xfId="33228" xr:uid="{1CCE0BC9-2D3C-4426-8DAD-9F6CC74D71F9}"/>
    <cellStyle name="SAPBEXexcGood2 3 3 2 3 9" xfId="33229" xr:uid="{BBFCFAA8-505B-498A-9937-21BA0D3B9153}"/>
    <cellStyle name="SAPBEXexcGood2 3 3 2 4" xfId="33230" xr:uid="{C0A22DFE-20BF-4BF8-BDC2-6DCE8BA2B6CD}"/>
    <cellStyle name="SAPBEXexcGood2 3 3 2 4 2" xfId="33231" xr:uid="{136B99A5-6007-424D-A279-C1434AA53246}"/>
    <cellStyle name="SAPBEXexcGood2 3 3 2 5" xfId="33232" xr:uid="{CE87AC21-EE69-4DFC-8857-18FCBB2910EB}"/>
    <cellStyle name="SAPBEXexcGood2 3 3 2 5 2" xfId="33233" xr:uid="{CC155674-E4B8-43A3-AAE6-61460B48A75E}"/>
    <cellStyle name="SAPBEXexcGood2 3 3 2 6" xfId="33234" xr:uid="{6AF6DDEB-3CF5-4892-9D69-BD4C533EF0A3}"/>
    <cellStyle name="SAPBEXexcGood2 3 3 2 6 2" xfId="33235" xr:uid="{8DB900D1-6786-4217-ACB4-6007F5BC28C1}"/>
    <cellStyle name="SAPBEXexcGood2 3 3 2 7" xfId="33236" xr:uid="{48BC5124-8256-4E23-B538-DDCFC877F8E8}"/>
    <cellStyle name="SAPBEXexcGood2 3 3 2 7 2" xfId="33237" xr:uid="{2441C23F-0675-4AED-ACC4-66111863CAFD}"/>
    <cellStyle name="SAPBEXexcGood2 3 3 2 8" xfId="33238" xr:uid="{E809C904-0A1A-49F2-BF46-EBCD2ACA8DFD}"/>
    <cellStyle name="SAPBEXexcGood2 3 3 2 8 2" xfId="33239" xr:uid="{EED8C30D-7AB3-46AE-9190-EC68A8423A3F}"/>
    <cellStyle name="SAPBEXexcGood2 3 3 2 9" xfId="33240" xr:uid="{EC72FA52-C07B-4E6F-A900-C86A4800A0F3}"/>
    <cellStyle name="SAPBEXexcGood2 3 3 3" xfId="33241" xr:uid="{CC79EC05-99D5-49FF-B3E8-38E84FF7A402}"/>
    <cellStyle name="SAPBEXexcGood2 3 3 3 2" xfId="33242" xr:uid="{778E11BD-DE80-407A-B659-F73B41B21941}"/>
    <cellStyle name="SAPBEXexcGood2 3 3 3 2 10" xfId="33243" xr:uid="{0C7F3291-6F72-495A-A264-A0F52F99D147}"/>
    <cellStyle name="SAPBEXexcGood2 3 3 3 2 2" xfId="33244" xr:uid="{8D4FFF82-07B6-4586-BBF3-1FF535614F0A}"/>
    <cellStyle name="SAPBEXexcGood2 3 3 3 2 2 2" xfId="33245" xr:uid="{991F375D-2F1E-4655-928A-7949980B0768}"/>
    <cellStyle name="SAPBEXexcGood2 3 3 3 2 2 2 2" xfId="33246" xr:uid="{6361D3F9-98B7-464B-B5C3-1C1A1C881BD0}"/>
    <cellStyle name="SAPBEXexcGood2 3 3 3 2 2 3" xfId="33247" xr:uid="{3FD9001C-FBD7-4474-99B8-31EE8B6A7899}"/>
    <cellStyle name="SAPBEXexcGood2 3 3 3 2 2 3 2" xfId="33248" xr:uid="{D1778004-D628-4173-B278-C2E8F06E5E98}"/>
    <cellStyle name="SAPBEXexcGood2 3 3 3 2 2 4" xfId="33249" xr:uid="{92D571B6-9CE0-4D5C-84F6-49FB661EFD85}"/>
    <cellStyle name="SAPBEXexcGood2 3 3 3 2 2 4 2" xfId="33250" xr:uid="{88807B67-DFA6-4999-AD5A-19384F296E4A}"/>
    <cellStyle name="SAPBEXexcGood2 3 3 3 2 2 5" xfId="33251" xr:uid="{18073BBE-18F5-4D8B-9CCE-1DC155ACD96C}"/>
    <cellStyle name="SAPBEXexcGood2 3 3 3 2 2 5 2" xfId="33252" xr:uid="{F5093C15-CA49-4544-87C9-179740993651}"/>
    <cellStyle name="SAPBEXexcGood2 3 3 3 2 2 6" xfId="33253" xr:uid="{B9ADDB8E-B2D7-4BED-8FCB-1C31F75ACE4E}"/>
    <cellStyle name="SAPBEXexcGood2 3 3 3 2 2 6 2" xfId="33254" xr:uid="{2C91EF1E-F05D-4036-BA55-6156FE1E87FD}"/>
    <cellStyle name="SAPBEXexcGood2 3 3 3 2 2 7" xfId="33255" xr:uid="{93FA90FE-F3C5-4B8A-9FEA-6EAC8CFE1EE9}"/>
    <cellStyle name="SAPBEXexcGood2 3 3 3 2 3" xfId="33256" xr:uid="{50B07E2A-FFEE-4BC5-9CFD-19975CDFD80E}"/>
    <cellStyle name="SAPBEXexcGood2 3 3 3 2 3 2" xfId="33257" xr:uid="{E136AF65-D5D7-4252-B228-D6068262B12A}"/>
    <cellStyle name="SAPBEXexcGood2 3 3 3 2 3 2 2" xfId="33258" xr:uid="{E3E8C547-D4BD-4BC1-B5EB-0CAC87AA7559}"/>
    <cellStyle name="SAPBEXexcGood2 3 3 3 2 3 3" xfId="33259" xr:uid="{785D29EC-6434-4FE2-8A0D-6804A6CD7409}"/>
    <cellStyle name="SAPBEXexcGood2 3 3 3 2 3 3 2" xfId="33260" xr:uid="{AD2DE8D9-F5B8-40B7-A95A-4623E012B4AF}"/>
    <cellStyle name="SAPBEXexcGood2 3 3 3 2 3 4" xfId="33261" xr:uid="{BBA4460F-5840-4F7A-95A1-65CC69DF1F30}"/>
    <cellStyle name="SAPBEXexcGood2 3 3 3 2 3 4 2" xfId="33262" xr:uid="{83247146-120E-44DE-B3BA-FF9F734F18EF}"/>
    <cellStyle name="SAPBEXexcGood2 3 3 3 2 3 5" xfId="33263" xr:uid="{C0D13572-695A-46D5-9A94-DD1E8761A54D}"/>
    <cellStyle name="SAPBEXexcGood2 3 3 3 2 3 5 2" xfId="33264" xr:uid="{B6F75B79-7095-4DD8-A2AC-F122F8229668}"/>
    <cellStyle name="SAPBEXexcGood2 3 3 3 2 3 6" xfId="33265" xr:uid="{30B43458-3B79-4941-9FBA-0EBEC4839DF2}"/>
    <cellStyle name="SAPBEXexcGood2 3 3 3 2 3 6 2" xfId="33266" xr:uid="{CDBF49F3-66AC-4106-9182-A204E664E8D2}"/>
    <cellStyle name="SAPBEXexcGood2 3 3 3 2 3 7" xfId="33267" xr:uid="{2175CC4A-C76B-4C59-AF5F-BD9277F70972}"/>
    <cellStyle name="SAPBEXexcGood2 3 3 3 2 4" xfId="33268" xr:uid="{37F015E8-DAAE-442A-B08B-DE96333460E8}"/>
    <cellStyle name="SAPBEXexcGood2 3 3 3 2 4 2" xfId="33269" xr:uid="{E2C3B964-5E0A-41E1-BA09-ADC7A0D078C7}"/>
    <cellStyle name="SAPBEXexcGood2 3 3 3 2 5" xfId="33270" xr:uid="{392DD276-3DC8-4ED1-9B79-C8864C6077D6}"/>
    <cellStyle name="SAPBEXexcGood2 3 3 3 2 5 2" xfId="33271" xr:uid="{7B165662-2596-4127-B06E-49094D14B72D}"/>
    <cellStyle name="SAPBEXexcGood2 3 3 3 2 6" xfId="33272" xr:uid="{0B11D740-20E2-4694-BB02-66508FCC4074}"/>
    <cellStyle name="SAPBEXexcGood2 3 3 3 2 6 2" xfId="33273" xr:uid="{5FAC3A7F-A050-4DFD-99F7-A70E75B9A3C2}"/>
    <cellStyle name="SAPBEXexcGood2 3 3 3 2 7" xfId="33274" xr:uid="{AF6C99B3-EEF6-4C6D-8A80-C0C6654290B9}"/>
    <cellStyle name="SAPBEXexcGood2 3 3 3 2 7 2" xfId="33275" xr:uid="{86F1C792-3993-4725-9E75-AE603F073C2B}"/>
    <cellStyle name="SAPBEXexcGood2 3 3 3 2 8" xfId="33276" xr:uid="{48793001-09EE-4899-90DF-8C0F88C59409}"/>
    <cellStyle name="SAPBEXexcGood2 3 3 3 2 8 2" xfId="33277" xr:uid="{9EAD6C19-2AC7-4181-BE15-57F765C77D50}"/>
    <cellStyle name="SAPBEXexcGood2 3 3 3 2 9" xfId="33278" xr:uid="{C7DB2785-29D8-40FD-B928-D0B13A22EBAB}"/>
    <cellStyle name="SAPBEXexcGood2 3 3 3 2 9 2" xfId="33279" xr:uid="{F0997A27-11A7-43D3-89F7-9AF524D1FA48}"/>
    <cellStyle name="SAPBEXexcGood2 3 3 3 3" xfId="33280" xr:uid="{87EF2E36-4A05-40BA-8D4C-C3C0BD8FA542}"/>
    <cellStyle name="SAPBEXexcGood2 3 3 3 3 2" xfId="33281" xr:uid="{EE24FB10-7DA9-4250-AEF6-5C4446B419A8}"/>
    <cellStyle name="SAPBEXexcGood2 3 3 3 4" xfId="33282" xr:uid="{FD4851C0-2A5A-4261-807B-90C46756B7D1}"/>
    <cellStyle name="SAPBEXexcGood2 3 3 3 4 2" xfId="33283" xr:uid="{83E40C17-E4D6-4E61-80B4-53F31FCD28A9}"/>
    <cellStyle name="SAPBEXexcGood2 3 3 3 5" xfId="33284" xr:uid="{248AF77C-D3BB-4724-B9F9-C45C62815964}"/>
    <cellStyle name="SAPBEXexcGood2 3 3 4" xfId="33285" xr:uid="{C3662761-1204-4072-9657-8AC0115909E7}"/>
    <cellStyle name="SAPBEXexcGood2 3 3 4 10" xfId="33286" xr:uid="{57C5B820-FFD1-47C8-B92F-7AAB1D9DA62D}"/>
    <cellStyle name="SAPBEXexcGood2 3 3 4 2" xfId="33287" xr:uid="{B4D8D09B-DCA5-46AF-BB50-BEACF788F735}"/>
    <cellStyle name="SAPBEXexcGood2 3 3 4 2 2" xfId="33288" xr:uid="{A339D934-DA1D-4B9D-8C83-1444A399ACB7}"/>
    <cellStyle name="SAPBEXexcGood2 3 3 4 2 2 2" xfId="33289" xr:uid="{89C16A73-70B1-4534-97D3-4EE4EFB00FE0}"/>
    <cellStyle name="SAPBEXexcGood2 3 3 4 2 3" xfId="33290" xr:uid="{2F03ACF7-1C08-4959-93B2-7700BEB8DCCE}"/>
    <cellStyle name="SAPBEXexcGood2 3 3 4 2 3 2" xfId="33291" xr:uid="{D06136C0-12E7-4A84-B770-5C773CA0119E}"/>
    <cellStyle name="SAPBEXexcGood2 3 3 4 2 4" xfId="33292" xr:uid="{BD56E5A4-7F76-4759-AAFB-C7380C7EF53C}"/>
    <cellStyle name="SAPBEXexcGood2 3 3 4 2 4 2" xfId="33293" xr:uid="{BEF6664E-AC17-491B-9181-D5037966944A}"/>
    <cellStyle name="SAPBEXexcGood2 3 3 4 2 5" xfId="33294" xr:uid="{0C162158-C49A-4894-9867-67EB1AF8F70C}"/>
    <cellStyle name="SAPBEXexcGood2 3 3 4 2 5 2" xfId="33295" xr:uid="{364CEA32-94E1-42DA-A87C-6FDD56A68C55}"/>
    <cellStyle name="SAPBEXexcGood2 3 3 4 2 6" xfId="33296" xr:uid="{28FD8EAE-7C7D-4C7E-942F-B14419F27707}"/>
    <cellStyle name="SAPBEXexcGood2 3 3 4 2 6 2" xfId="33297" xr:uid="{6B5CAD7B-688F-4AC8-85F1-EDA3585A5A68}"/>
    <cellStyle name="SAPBEXexcGood2 3 3 4 2 7" xfId="33298" xr:uid="{A39E4558-8E94-4BA4-92AA-46D5F23EBF55}"/>
    <cellStyle name="SAPBEXexcGood2 3 3 4 3" xfId="33299" xr:uid="{A493C3E1-C1E0-4177-8822-719907E5F7F0}"/>
    <cellStyle name="SAPBEXexcGood2 3 3 4 3 2" xfId="33300" xr:uid="{443966E4-8DBD-472E-8028-0AD88BEF0EF3}"/>
    <cellStyle name="SAPBEXexcGood2 3 3 4 3 2 2" xfId="33301" xr:uid="{512A8237-EDC9-457F-901C-BF061CBE9033}"/>
    <cellStyle name="SAPBEXexcGood2 3 3 4 3 3" xfId="33302" xr:uid="{FC3F9683-DEB7-4912-AD6E-F642171EC601}"/>
    <cellStyle name="SAPBEXexcGood2 3 3 4 3 3 2" xfId="33303" xr:uid="{42E524ED-77A1-4C21-B6C9-F12A61401EA6}"/>
    <cellStyle name="SAPBEXexcGood2 3 3 4 3 4" xfId="33304" xr:uid="{3DC4DD07-E526-47F0-80EA-CE6AC24FC0DA}"/>
    <cellStyle name="SAPBEXexcGood2 3 3 4 3 4 2" xfId="33305" xr:uid="{DFA48ED0-633B-4858-B0BB-A1465916CC15}"/>
    <cellStyle name="SAPBEXexcGood2 3 3 4 3 5" xfId="33306" xr:uid="{7A45614D-17EA-4715-B630-FE837F30CB8A}"/>
    <cellStyle name="SAPBEXexcGood2 3 3 4 3 5 2" xfId="33307" xr:uid="{D555E6D9-C07E-476D-92AB-8EA7FC3BBDB9}"/>
    <cellStyle name="SAPBEXexcGood2 3 3 4 3 6" xfId="33308" xr:uid="{FDE740B3-E632-462C-8C58-891CD68DF36E}"/>
    <cellStyle name="SAPBEXexcGood2 3 3 4 3 6 2" xfId="33309" xr:uid="{FE3DBA72-96C2-4EF1-8134-926A58360D19}"/>
    <cellStyle name="SAPBEXexcGood2 3 3 4 3 7" xfId="33310" xr:uid="{AD8C9D76-86BA-4A82-8CB4-9D8D840CA458}"/>
    <cellStyle name="SAPBEXexcGood2 3 3 4 4" xfId="33311" xr:uid="{BF1C5F8D-7903-4A88-9596-AE9E792DBE43}"/>
    <cellStyle name="SAPBEXexcGood2 3 3 4 4 2" xfId="33312" xr:uid="{043290F2-C765-4C84-A00E-8A4FA4947BCA}"/>
    <cellStyle name="SAPBEXexcGood2 3 3 4 5" xfId="33313" xr:uid="{3DC4B649-190B-48EE-8FE5-AAB069E03C50}"/>
    <cellStyle name="SAPBEXexcGood2 3 3 4 5 2" xfId="33314" xr:uid="{ED6F91D3-A848-4BCC-B9AD-24017C51D83F}"/>
    <cellStyle name="SAPBEXexcGood2 3 3 4 6" xfId="33315" xr:uid="{DD7C5FCE-2327-4080-97CF-588F32F78B29}"/>
    <cellStyle name="SAPBEXexcGood2 3 3 4 6 2" xfId="33316" xr:uid="{CF7EBFBA-E344-4094-8545-5FE270C70C9D}"/>
    <cellStyle name="SAPBEXexcGood2 3 3 4 7" xfId="33317" xr:uid="{E1AF5E62-3FCE-4F32-88E3-54711F4E4A7D}"/>
    <cellStyle name="SAPBEXexcGood2 3 3 4 7 2" xfId="33318" xr:uid="{A8563887-2EDE-4E90-8252-2F959D1D3568}"/>
    <cellStyle name="SAPBEXexcGood2 3 3 4 8" xfId="33319" xr:uid="{8C7226E3-7041-402A-9D36-320E08F5E699}"/>
    <cellStyle name="SAPBEXexcGood2 3 3 4 8 2" xfId="33320" xr:uid="{DD91B22F-7A67-4879-8616-99344D7DB15A}"/>
    <cellStyle name="SAPBEXexcGood2 3 3 4 9" xfId="33321" xr:uid="{280FE67F-469C-481A-ADED-A446C55A2AAF}"/>
    <cellStyle name="SAPBEXexcGood2 3 3 4 9 2" xfId="33322" xr:uid="{69D907AA-F558-47D6-A565-57F81ED38C0A}"/>
    <cellStyle name="SAPBEXexcGood2 3 3 5" xfId="33323" xr:uid="{5C6096AC-AF27-4638-AE36-2416C08F5B73}"/>
    <cellStyle name="SAPBEXexcGood2 3 3 5 2" xfId="33324" xr:uid="{61A9CB30-A287-4E3B-BDF7-AA508B20C736}"/>
    <cellStyle name="SAPBEXexcGood2 3 3 6" xfId="33325" xr:uid="{207280EB-B534-4C7B-90E6-2922026EDB08}"/>
    <cellStyle name="SAPBEXexcGood2 3 3 6 2" xfId="33326" xr:uid="{D7EB085E-6D2D-4CA2-A750-940462D4EFB5}"/>
    <cellStyle name="SAPBEXexcGood2 3 3 7" xfId="33327" xr:uid="{5C41670A-44AB-408B-A083-3A51E32CA515}"/>
    <cellStyle name="SAPBEXexcGood2 3 3 8" xfId="33328" xr:uid="{0CFF442D-091A-476D-8D73-C150F1654004}"/>
    <cellStyle name="SAPBEXexcGood2 3 4" xfId="33329" xr:uid="{A1EE9F4E-0434-444B-910A-798E91E4390C}"/>
    <cellStyle name="SAPBEXexcGood2 3 4 10" xfId="33330" xr:uid="{0E3F067D-4201-49E1-BE3E-9FFF781BC927}"/>
    <cellStyle name="SAPBEXexcGood2 3 4 2" xfId="33331" xr:uid="{E0B6BAB8-0F7F-44EA-A15C-C3283F76A809}"/>
    <cellStyle name="SAPBEXexcGood2 3 4 2 10" xfId="33332" xr:uid="{C1B784F0-3C5E-4769-8EFD-800E9836A1D7}"/>
    <cellStyle name="SAPBEXexcGood2 3 4 2 2" xfId="33333" xr:uid="{4460E3DF-7949-42D0-8DDF-02760A768E3E}"/>
    <cellStyle name="SAPBEXexcGood2 3 4 2 2 2" xfId="33334" xr:uid="{8272BCD0-B935-4DC4-884A-88B294370466}"/>
    <cellStyle name="SAPBEXexcGood2 3 4 2 2 2 2" xfId="33335" xr:uid="{B0D58E22-4053-4153-8049-2D7D1122AFD0}"/>
    <cellStyle name="SAPBEXexcGood2 3 4 2 2 3" xfId="33336" xr:uid="{1850BD9D-575A-4B25-BDBE-A2964FABE59C}"/>
    <cellStyle name="SAPBEXexcGood2 3 4 2 2 3 2" xfId="33337" xr:uid="{E770ECAC-68CC-48B1-83C3-7B040C356B91}"/>
    <cellStyle name="SAPBEXexcGood2 3 4 2 2 4" xfId="33338" xr:uid="{40E83065-0C4B-40CE-86F6-71445098F028}"/>
    <cellStyle name="SAPBEXexcGood2 3 4 2 2 4 2" xfId="33339" xr:uid="{6E10656C-D812-4A03-88C8-06223F86EC80}"/>
    <cellStyle name="SAPBEXexcGood2 3 4 2 2 5" xfId="33340" xr:uid="{831A2A6D-7DB8-47E7-8549-8727FB651133}"/>
    <cellStyle name="SAPBEXexcGood2 3 4 2 2 5 2" xfId="33341" xr:uid="{E98E5EDF-DEA1-474D-8D8A-D4C669726D6F}"/>
    <cellStyle name="SAPBEXexcGood2 3 4 2 2 6" xfId="33342" xr:uid="{216C6522-6871-4E3F-BDE4-63A4F0934681}"/>
    <cellStyle name="SAPBEXexcGood2 3 4 2 2 6 2" xfId="33343" xr:uid="{2A3613C2-22BC-49F0-BE12-54E309C523B0}"/>
    <cellStyle name="SAPBEXexcGood2 3 4 2 2 7" xfId="33344" xr:uid="{C39F702E-067B-4FD3-A75B-2FD07C904CA8}"/>
    <cellStyle name="SAPBEXexcGood2 3 4 2 2 7 2" xfId="33345" xr:uid="{7F0064E4-FE67-4EC2-8681-49DF54DBE7DB}"/>
    <cellStyle name="SAPBEXexcGood2 3 4 2 2 8" xfId="33346" xr:uid="{1F5D1323-1342-4546-9D41-B9AE6621B088}"/>
    <cellStyle name="SAPBEXexcGood2 3 4 2 3" xfId="33347" xr:uid="{ED3EF7A5-D6FD-4E63-A224-C6CE3A7D75BB}"/>
    <cellStyle name="SAPBEXexcGood2 3 4 2 3 2" xfId="33348" xr:uid="{70593356-A691-4F20-83D9-76ED9B398EEB}"/>
    <cellStyle name="SAPBEXexcGood2 3 4 2 4" xfId="33349" xr:uid="{57BC7523-285C-40D6-B8FD-5C06F9ADD6EC}"/>
    <cellStyle name="SAPBEXexcGood2 3 4 2 4 2" xfId="33350" xr:uid="{AA422B80-76DD-475F-912B-4C4A93BFCC7B}"/>
    <cellStyle name="SAPBEXexcGood2 3 4 2 5" xfId="33351" xr:uid="{AD1C8858-C3EC-4863-BE71-F5F393C64A5B}"/>
    <cellStyle name="SAPBEXexcGood2 3 4 2 5 2" xfId="33352" xr:uid="{1D223A45-FAE9-4C41-AFD2-987F5346EA8A}"/>
    <cellStyle name="SAPBEXexcGood2 3 4 2 6" xfId="33353" xr:uid="{B45F0E5F-61DA-43E9-A35C-7F2CFFE45D85}"/>
    <cellStyle name="SAPBEXexcGood2 3 4 2 6 2" xfId="33354" xr:uid="{1DD1C106-FEA7-4A3C-8CDA-C0CCC412DCFA}"/>
    <cellStyle name="SAPBEXexcGood2 3 4 2 7" xfId="33355" xr:uid="{53BFA3AE-8F74-4032-A1F3-66954B4CF70A}"/>
    <cellStyle name="SAPBEXexcGood2 3 4 2 7 2" xfId="33356" xr:uid="{025CC008-03DE-49D1-8CB2-57BF586DDEEF}"/>
    <cellStyle name="SAPBEXexcGood2 3 4 2 8" xfId="33357" xr:uid="{0A452681-BD9A-4D4B-A731-8CF9B87BC688}"/>
    <cellStyle name="SAPBEXexcGood2 3 4 2 8 2" xfId="33358" xr:uid="{9FF63112-8DFE-427C-9C42-1FBA100D9D96}"/>
    <cellStyle name="SAPBEXexcGood2 3 4 2 9" xfId="33359" xr:uid="{A5FD1F7C-7AFF-4883-A0B1-2FA776FA41F1}"/>
    <cellStyle name="SAPBEXexcGood2 3 4 3" xfId="33360" xr:uid="{E79F01EF-7109-44F5-83B5-48F5F02187DE}"/>
    <cellStyle name="SAPBEXexcGood2 3 4 3 2" xfId="33361" xr:uid="{8074A108-C264-4D70-86F5-71A7B704C9CE}"/>
    <cellStyle name="SAPBEXexcGood2 3 4 3 2 2" xfId="33362" xr:uid="{01059D52-9794-48EB-8253-9089FB5FB7C6}"/>
    <cellStyle name="SAPBEXexcGood2 3 4 3 3" xfId="33363" xr:uid="{2CF1E17C-DB84-4F48-9AC2-780A763722DD}"/>
    <cellStyle name="SAPBEXexcGood2 3 4 3 3 2" xfId="33364" xr:uid="{F9F61526-3A8F-4C81-BCCA-E98F59A78B13}"/>
    <cellStyle name="SAPBEXexcGood2 3 4 3 4" xfId="33365" xr:uid="{A71F3743-F2A0-445B-BAE6-A7D63890305A}"/>
    <cellStyle name="SAPBEXexcGood2 3 4 3 4 2" xfId="33366" xr:uid="{D3D7309F-E0C9-4A7F-B36D-06343723FCC5}"/>
    <cellStyle name="SAPBEXexcGood2 3 4 3 5" xfId="33367" xr:uid="{66BB8394-29EF-4B9A-B026-6CFBD958276F}"/>
    <cellStyle name="SAPBEXexcGood2 3 4 3 5 2" xfId="33368" xr:uid="{9BB6ED72-194C-47B2-88C0-5283E63BA2AF}"/>
    <cellStyle name="SAPBEXexcGood2 3 4 3 6" xfId="33369" xr:uid="{5DD86764-D3A7-4842-81B7-1D541D16F37B}"/>
    <cellStyle name="SAPBEXexcGood2 3 4 3 6 2" xfId="33370" xr:uid="{A0351990-4B79-442C-8202-D8C4B464C4A5}"/>
    <cellStyle name="SAPBEXexcGood2 3 4 3 7" xfId="33371" xr:uid="{112551E8-5811-4509-B60D-A36B7790B4CC}"/>
    <cellStyle name="SAPBEXexcGood2 3 4 3 7 2" xfId="33372" xr:uid="{9D272AB8-C6FE-4F61-A06F-DB9B988B90A5}"/>
    <cellStyle name="SAPBEXexcGood2 3 4 3 8" xfId="33373" xr:uid="{5339202C-6931-472E-AABB-4CB7227B079D}"/>
    <cellStyle name="SAPBEXexcGood2 3 4 3 9" xfId="33374" xr:uid="{809D870D-FBDA-4F51-A898-42789A5D579D}"/>
    <cellStyle name="SAPBEXexcGood2 3 4 4" xfId="33375" xr:uid="{A2F27E0E-5970-405F-92C5-18DC5A391AFB}"/>
    <cellStyle name="SAPBEXexcGood2 3 4 4 2" xfId="33376" xr:uid="{14F9D4D3-E85A-4EEC-B074-4B67C15D254D}"/>
    <cellStyle name="SAPBEXexcGood2 3 4 5" xfId="33377" xr:uid="{85C49056-5BAF-4F1E-BA6C-4A7047BC7ED2}"/>
    <cellStyle name="SAPBEXexcGood2 3 4 5 2" xfId="33378" xr:uid="{1CC85220-58BF-48B0-AD41-C839F7FFEB05}"/>
    <cellStyle name="SAPBEXexcGood2 3 4 6" xfId="33379" xr:uid="{888C0226-D89A-4BC0-A68B-986BBAD24CA1}"/>
    <cellStyle name="SAPBEXexcGood2 3 4 6 2" xfId="33380" xr:uid="{23CE065A-CF64-43B0-B426-30860605E115}"/>
    <cellStyle name="SAPBEXexcGood2 3 4 7" xfId="33381" xr:uid="{BE2C69DA-1E64-4F3C-809A-45E908951498}"/>
    <cellStyle name="SAPBEXexcGood2 3 4 7 2" xfId="33382" xr:uid="{2CE78556-1D98-4993-B3B5-D53DF0A64CEE}"/>
    <cellStyle name="SAPBEXexcGood2 3 4 8" xfId="33383" xr:uid="{03AAC452-305E-490C-9201-CA1B9885A3C8}"/>
    <cellStyle name="SAPBEXexcGood2 3 4 8 2" xfId="33384" xr:uid="{BF9C960F-450C-4638-BB7A-6B6035B325E9}"/>
    <cellStyle name="SAPBEXexcGood2 3 4 9" xfId="33385" xr:uid="{55764A38-E86D-4B40-A169-C4E0B0A7444A}"/>
    <cellStyle name="SAPBEXexcGood2 3 5" xfId="33386" xr:uid="{A5A9EE4D-45AF-47B2-B940-D4161B7D35A9}"/>
    <cellStyle name="SAPBEXexcGood2 3 6" xfId="33387" xr:uid="{B84E050A-69CC-4D36-AE12-3E775FCA1D28}"/>
    <cellStyle name="SAPBEXexcGood2 4" xfId="33388" xr:uid="{7BF3CB05-4967-4323-9FB7-12CA0D73AB08}"/>
    <cellStyle name="SAPBEXexcGood2 4 2" xfId="33389" xr:uid="{28161311-C34E-4485-9531-EDDFD1238223}"/>
    <cellStyle name="SAPBEXexcGood2 4 2 10" xfId="33390" xr:uid="{B50FB025-BC98-45AC-A2A5-B8423D645682}"/>
    <cellStyle name="SAPBEXexcGood2 4 2 2" xfId="33391" xr:uid="{8399370D-41CB-41D3-8157-4106B22F2AE1}"/>
    <cellStyle name="SAPBEXexcGood2 4 2 2 10" xfId="33392" xr:uid="{469D90FA-7B92-4705-BB13-D5A41537A975}"/>
    <cellStyle name="SAPBEXexcGood2 4 2 2 2" xfId="33393" xr:uid="{EDCA704B-59BF-4946-9C9A-668D834455F4}"/>
    <cellStyle name="SAPBEXexcGood2 4 2 2 2 2" xfId="33394" xr:uid="{924523DC-BED0-4DD8-959E-5D41C3DB0988}"/>
    <cellStyle name="SAPBEXexcGood2 4 2 2 2 2 2" xfId="33395" xr:uid="{18410847-D1D6-4626-9EE2-7A787B64ED87}"/>
    <cellStyle name="SAPBEXexcGood2 4 2 2 2 3" xfId="33396" xr:uid="{C59F7AF5-3CCE-44D9-836B-BF87F9A745CC}"/>
    <cellStyle name="SAPBEXexcGood2 4 2 2 2 3 2" xfId="33397" xr:uid="{454AACD9-2CBA-4FB4-A5E3-7D8E70E1F78F}"/>
    <cellStyle name="SAPBEXexcGood2 4 2 2 2 4" xfId="33398" xr:uid="{DD802116-797A-4667-976E-A2DAF9126A8B}"/>
    <cellStyle name="SAPBEXexcGood2 4 2 2 2 4 2" xfId="33399" xr:uid="{CFE543D1-E94D-4B33-871A-B38924EB6DB3}"/>
    <cellStyle name="SAPBEXexcGood2 4 2 2 2 5" xfId="33400" xr:uid="{6C8DC226-53EA-42A9-BACB-68745F46B018}"/>
    <cellStyle name="SAPBEXexcGood2 4 2 2 2 5 2" xfId="33401" xr:uid="{9B6AE771-97A1-4B1A-BD71-0356F8BA5E63}"/>
    <cellStyle name="SAPBEXexcGood2 4 2 2 2 6" xfId="33402" xr:uid="{C7F4088C-5680-48C6-929A-C654F3E747F5}"/>
    <cellStyle name="SAPBEXexcGood2 4 2 2 2 6 2" xfId="33403" xr:uid="{0FFD4644-1F77-473A-BDBE-C047E4CA73FD}"/>
    <cellStyle name="SAPBEXexcGood2 4 2 2 2 7" xfId="33404" xr:uid="{0A2356E3-102D-403A-AC93-0FD62850FE15}"/>
    <cellStyle name="SAPBEXexcGood2 4 2 2 2 7 2" xfId="33405" xr:uid="{69F917E9-0DBC-4526-AC7C-F05F3DBDDF68}"/>
    <cellStyle name="SAPBEXexcGood2 4 2 2 2 8" xfId="33406" xr:uid="{B1A14F26-453C-4857-B377-42DB1D6AA0A0}"/>
    <cellStyle name="SAPBEXexcGood2 4 2 2 3" xfId="33407" xr:uid="{D7F89AEF-4808-4227-B763-EC0407BCBF00}"/>
    <cellStyle name="SAPBEXexcGood2 4 2 2 3 2" xfId="33408" xr:uid="{A9B094E0-4602-4C90-B476-D648854B7F9B}"/>
    <cellStyle name="SAPBEXexcGood2 4 2 2 4" xfId="33409" xr:uid="{82C0BFFB-C692-4F22-AD53-8E15F9926ED0}"/>
    <cellStyle name="SAPBEXexcGood2 4 2 2 4 2" xfId="33410" xr:uid="{48504C30-C478-4F43-86C1-05B8F98EFB4B}"/>
    <cellStyle name="SAPBEXexcGood2 4 2 2 5" xfId="33411" xr:uid="{4702FB58-D458-4EBD-9292-031E7161BD33}"/>
    <cellStyle name="SAPBEXexcGood2 4 2 2 5 2" xfId="33412" xr:uid="{9B18962C-CE6C-432F-815A-956F09C04B22}"/>
    <cellStyle name="SAPBEXexcGood2 4 2 2 6" xfId="33413" xr:uid="{0B89DC4F-EE0D-4BBA-ADBB-6566E65497A9}"/>
    <cellStyle name="SAPBEXexcGood2 4 2 2 6 2" xfId="33414" xr:uid="{A6BFBB2B-55BC-487B-9861-406A70BF3DF8}"/>
    <cellStyle name="SAPBEXexcGood2 4 2 2 7" xfId="33415" xr:uid="{45EF91EC-9729-429B-8BCC-FC16D9979901}"/>
    <cellStyle name="SAPBEXexcGood2 4 2 2 7 2" xfId="33416" xr:uid="{A21EC64D-BAC2-40C9-9877-D028AFE79B8A}"/>
    <cellStyle name="SAPBEXexcGood2 4 2 2 8" xfId="33417" xr:uid="{FEA18941-C94A-4DF5-9CDE-357F4BE33D81}"/>
    <cellStyle name="SAPBEXexcGood2 4 2 2 8 2" xfId="33418" xr:uid="{BAE83E2F-1C83-4F10-A045-1198D116AA42}"/>
    <cellStyle name="SAPBEXexcGood2 4 2 2 9" xfId="33419" xr:uid="{E2043F70-67C8-4D72-A710-4A7AEF324F58}"/>
    <cellStyle name="SAPBEXexcGood2 4 2 3" xfId="33420" xr:uid="{2963DF43-75BE-4471-A531-04D0308C6010}"/>
    <cellStyle name="SAPBEXexcGood2 4 2 3 2" xfId="33421" xr:uid="{E76DD11F-1233-4A45-B327-5C3D4AED95BF}"/>
    <cellStyle name="SAPBEXexcGood2 4 2 3 2 2" xfId="33422" xr:uid="{D8373CA9-643E-4AF5-8201-BA97396C0353}"/>
    <cellStyle name="SAPBEXexcGood2 4 2 3 3" xfId="33423" xr:uid="{1373CC3A-ACCE-47EF-9F5A-D4E724994F2D}"/>
    <cellStyle name="SAPBEXexcGood2 4 2 3 3 2" xfId="33424" xr:uid="{736E7256-C149-4D02-9754-C474D9BB18D0}"/>
    <cellStyle name="SAPBEXexcGood2 4 2 3 4" xfId="33425" xr:uid="{17BB1FBA-48E8-4561-A11C-DA102299C731}"/>
    <cellStyle name="SAPBEXexcGood2 4 2 3 4 2" xfId="33426" xr:uid="{90365255-CACD-4577-B201-44A820A7F754}"/>
    <cellStyle name="SAPBEXexcGood2 4 2 3 5" xfId="33427" xr:uid="{61BE141D-3F5E-4AEF-BBCD-FB62788CA883}"/>
    <cellStyle name="SAPBEXexcGood2 4 2 3 5 2" xfId="33428" xr:uid="{7982F381-6E6C-4B68-ACF1-F63B47D1C558}"/>
    <cellStyle name="SAPBEXexcGood2 4 2 3 6" xfId="33429" xr:uid="{7D6C7B88-102B-457A-AD35-5F16EE69F45D}"/>
    <cellStyle name="SAPBEXexcGood2 4 2 3 6 2" xfId="33430" xr:uid="{9B0F181B-E3E2-4AF6-8E7E-C2B6E933B231}"/>
    <cellStyle name="SAPBEXexcGood2 4 2 3 7" xfId="33431" xr:uid="{A4AC4AB0-8583-46E0-B4D9-8831D156015A}"/>
    <cellStyle name="SAPBEXexcGood2 4 2 3 7 2" xfId="33432" xr:uid="{A97346D0-3837-4E3F-885D-2C143289F469}"/>
    <cellStyle name="SAPBEXexcGood2 4 2 3 8" xfId="33433" xr:uid="{350955EC-4F00-494A-820E-728E95E197B6}"/>
    <cellStyle name="SAPBEXexcGood2 4 2 3 9" xfId="33434" xr:uid="{C66F10BB-C597-4207-B9A6-CB85CC57B1CC}"/>
    <cellStyle name="SAPBEXexcGood2 4 2 4" xfId="33435" xr:uid="{4A087995-9E3C-40F7-ADD4-034B15A83716}"/>
    <cellStyle name="SAPBEXexcGood2 4 2 4 2" xfId="33436" xr:uid="{51FE69EC-E9A0-46B2-971A-8F3130957031}"/>
    <cellStyle name="SAPBEXexcGood2 4 2 5" xfId="33437" xr:uid="{7B3F1783-146B-4662-A8E5-AF0537273627}"/>
    <cellStyle name="SAPBEXexcGood2 4 2 5 2" xfId="33438" xr:uid="{6F01D802-9298-4006-BD57-2BD05885F22A}"/>
    <cellStyle name="SAPBEXexcGood2 4 2 6" xfId="33439" xr:uid="{C5D5AA26-F8E7-4702-B4F5-E1BB205ECC58}"/>
    <cellStyle name="SAPBEXexcGood2 4 2 6 2" xfId="33440" xr:uid="{E5F6A108-D219-4A8C-9E96-F8703212CDB3}"/>
    <cellStyle name="SAPBEXexcGood2 4 2 7" xfId="33441" xr:uid="{11A66F45-39FE-4FF0-84B9-F1E4E415B54C}"/>
    <cellStyle name="SAPBEXexcGood2 4 2 7 2" xfId="33442" xr:uid="{51AED842-D0A5-4B46-94C9-99B8A464F870}"/>
    <cellStyle name="SAPBEXexcGood2 4 2 8" xfId="33443" xr:uid="{325E4C32-2E49-41E7-B892-A1EA3B502609}"/>
    <cellStyle name="SAPBEXexcGood2 4 2 8 2" xfId="33444" xr:uid="{95EA9F87-7FB7-41B8-98F4-620F40AD5201}"/>
    <cellStyle name="SAPBEXexcGood2 4 2 9" xfId="33445" xr:uid="{6A62DDAF-8FD6-414D-98B9-8E63FA723CF5}"/>
    <cellStyle name="SAPBEXexcGood2 4 3" xfId="33446" xr:uid="{6B33ACCA-0A7C-45AC-89C2-B9D8BB53BBA3}"/>
    <cellStyle name="SAPBEXexcGood2 4 3 2" xfId="33447" xr:uid="{BA783748-45D7-4445-9D4D-0C299A83CF53}"/>
    <cellStyle name="SAPBEXexcGood2 4 3 2 10" xfId="33448" xr:uid="{B66864EF-4456-49A4-AE6C-E79B7B44FDFF}"/>
    <cellStyle name="SAPBEXexcGood2 4 3 2 2" xfId="33449" xr:uid="{96A377DE-289B-47CC-AC94-0B44728DA43E}"/>
    <cellStyle name="SAPBEXexcGood2 4 3 2 2 2" xfId="33450" xr:uid="{FF46CA96-DF29-4E23-965B-D8EBC3AA435E}"/>
    <cellStyle name="SAPBEXexcGood2 4 3 2 2 2 2" xfId="33451" xr:uid="{5F8E1DEE-938C-4B97-9515-27F139B76522}"/>
    <cellStyle name="SAPBEXexcGood2 4 3 2 2 3" xfId="33452" xr:uid="{49C4E79F-8D39-4383-898D-9434A3A55FA1}"/>
    <cellStyle name="SAPBEXexcGood2 4 3 2 2 3 2" xfId="33453" xr:uid="{188E7CFB-B527-45E4-BCA4-458CE0BD9955}"/>
    <cellStyle name="SAPBEXexcGood2 4 3 2 2 4" xfId="33454" xr:uid="{19C89BD7-DAA3-4479-ABFA-423DC1EAE5EF}"/>
    <cellStyle name="SAPBEXexcGood2 4 3 2 2 4 2" xfId="33455" xr:uid="{1554DAB4-AAC4-466C-BA30-F37CEF52599F}"/>
    <cellStyle name="SAPBEXexcGood2 4 3 2 2 5" xfId="33456" xr:uid="{FC1DF8A9-3B08-427D-974F-F677C7CCE7D2}"/>
    <cellStyle name="SAPBEXexcGood2 4 3 2 2 5 2" xfId="33457" xr:uid="{AFBD54A3-4759-4069-A2B6-221AF90F11A6}"/>
    <cellStyle name="SAPBEXexcGood2 4 3 2 2 6" xfId="33458" xr:uid="{34342DBD-0524-49BD-96CF-FE9CEDA19EC3}"/>
    <cellStyle name="SAPBEXexcGood2 4 3 2 2 6 2" xfId="33459" xr:uid="{AE4FD015-A88A-4461-810F-EA1A3C286461}"/>
    <cellStyle name="SAPBEXexcGood2 4 3 2 2 7" xfId="33460" xr:uid="{07644FAF-D90B-449A-8EC3-5C77F2C9E743}"/>
    <cellStyle name="SAPBEXexcGood2 4 3 2 3" xfId="33461" xr:uid="{8945E1D6-AA02-4A28-AF94-85AD15AC09FC}"/>
    <cellStyle name="SAPBEXexcGood2 4 3 2 3 2" xfId="33462" xr:uid="{0C2904EE-74D1-471E-93B0-36E4A95119D6}"/>
    <cellStyle name="SAPBEXexcGood2 4 3 2 3 2 2" xfId="33463" xr:uid="{07ADD110-E172-4849-BE91-45D08CA5C87C}"/>
    <cellStyle name="SAPBEXexcGood2 4 3 2 3 3" xfId="33464" xr:uid="{E174A707-3A2D-46B6-8BE4-D5D6AC3C4392}"/>
    <cellStyle name="SAPBEXexcGood2 4 3 2 3 3 2" xfId="33465" xr:uid="{A598E71F-FD0F-465C-8DC6-29F92FEBA668}"/>
    <cellStyle name="SAPBEXexcGood2 4 3 2 3 4" xfId="33466" xr:uid="{9E83873C-40F2-44DC-B182-1D0DD53B0601}"/>
    <cellStyle name="SAPBEXexcGood2 4 3 2 3 4 2" xfId="33467" xr:uid="{C05A1024-0B45-414E-A367-6766EB00FE31}"/>
    <cellStyle name="SAPBEXexcGood2 4 3 2 3 5" xfId="33468" xr:uid="{03792D1F-3A8E-489D-B1E0-2A875B4D38FA}"/>
    <cellStyle name="SAPBEXexcGood2 4 3 2 3 5 2" xfId="33469" xr:uid="{0CF8CA72-C43E-4A23-911F-DF3B4623EF9E}"/>
    <cellStyle name="SAPBEXexcGood2 4 3 2 3 6" xfId="33470" xr:uid="{C69442A6-1AB4-40D6-861F-2A021C21D6E9}"/>
    <cellStyle name="SAPBEXexcGood2 4 3 2 3 6 2" xfId="33471" xr:uid="{9048D3E0-C32A-457B-A46D-F290B31E7B01}"/>
    <cellStyle name="SAPBEXexcGood2 4 3 2 3 7" xfId="33472" xr:uid="{983F8B22-5001-46BF-BC29-35A5252DE484}"/>
    <cellStyle name="SAPBEXexcGood2 4 3 2 4" xfId="33473" xr:uid="{3FC8E4A7-61BF-4082-839F-B4DB44CC3467}"/>
    <cellStyle name="SAPBEXexcGood2 4 3 2 4 2" xfId="33474" xr:uid="{24F0D06C-0A6E-431D-BC0C-9FFB30606660}"/>
    <cellStyle name="SAPBEXexcGood2 4 3 2 5" xfId="33475" xr:uid="{0BA481F9-E5C9-48D7-8CC3-F5E4642012DE}"/>
    <cellStyle name="SAPBEXexcGood2 4 3 2 5 2" xfId="33476" xr:uid="{E018999C-A040-4032-9873-D14F039F0D96}"/>
    <cellStyle name="SAPBEXexcGood2 4 3 2 6" xfId="33477" xr:uid="{9F8F8A85-BD26-44A1-A3A4-745359320385}"/>
    <cellStyle name="SAPBEXexcGood2 4 3 2 6 2" xfId="33478" xr:uid="{306F6DC2-6C05-4E14-AF4D-99B4642C5701}"/>
    <cellStyle name="SAPBEXexcGood2 4 3 2 7" xfId="33479" xr:uid="{F86D7A1D-558D-4D7A-9627-F882CBDA3A8A}"/>
    <cellStyle name="SAPBEXexcGood2 4 3 2 7 2" xfId="33480" xr:uid="{AD643EDF-E016-4E00-BB70-B263ACD391A9}"/>
    <cellStyle name="SAPBEXexcGood2 4 3 2 8" xfId="33481" xr:uid="{22D2E52B-9BFC-4701-A28F-C75EFCF287C8}"/>
    <cellStyle name="SAPBEXexcGood2 4 3 2 8 2" xfId="33482" xr:uid="{1CE76709-A1A7-447B-B302-923296918CDA}"/>
    <cellStyle name="SAPBEXexcGood2 4 3 2 9" xfId="33483" xr:uid="{C8E1E2F6-6B02-49CB-BDF5-42D21A213EAC}"/>
    <cellStyle name="SAPBEXexcGood2 4 3 2 9 2" xfId="33484" xr:uid="{ACE2304E-AAA9-41FD-B994-4060CF758E3B}"/>
    <cellStyle name="SAPBEXexcGood2 4 3 3" xfId="33485" xr:uid="{1B744A19-E5A3-4AA0-AF11-2AABB17BDFBA}"/>
    <cellStyle name="SAPBEXexcGood2 4 3 3 2" xfId="33486" xr:uid="{18CE4813-C671-4C00-AA77-BC6D87B6F894}"/>
    <cellStyle name="SAPBEXexcGood2 4 3 4" xfId="33487" xr:uid="{A362EE78-F221-443C-A66D-82CD647DE727}"/>
    <cellStyle name="SAPBEXexcGood2 4 3 4 2" xfId="33488" xr:uid="{5E7DAE37-94D6-4E98-8059-42A29058EE02}"/>
    <cellStyle name="SAPBEXexcGood2 4 3 5" xfId="33489" xr:uid="{C96EF31F-442C-4B15-B0FF-C16D1E483B2B}"/>
    <cellStyle name="SAPBEXexcGood2 4 4" xfId="33490" xr:uid="{E9935FEA-8D6B-4BE0-98CC-4C034C4AD5F9}"/>
    <cellStyle name="SAPBEXexcGood2 4 4 10" xfId="33491" xr:uid="{FCEF4031-EC54-4126-916D-543321AED4D2}"/>
    <cellStyle name="SAPBEXexcGood2 4 4 2" xfId="33492" xr:uid="{18861D5D-E102-43BC-8A99-72A8C0BB3136}"/>
    <cellStyle name="SAPBEXexcGood2 4 4 2 2" xfId="33493" xr:uid="{6D601282-EC34-42E5-827F-D5520C01E180}"/>
    <cellStyle name="SAPBEXexcGood2 4 4 2 2 2" xfId="33494" xr:uid="{EFE7CE37-37BC-4025-AD14-E6940B699C07}"/>
    <cellStyle name="SAPBEXexcGood2 4 4 2 3" xfId="33495" xr:uid="{E341DA67-4D0E-475B-B3F1-DB6472D9F070}"/>
    <cellStyle name="SAPBEXexcGood2 4 4 2 3 2" xfId="33496" xr:uid="{35A8A431-C8DE-47C6-B560-002C668FF078}"/>
    <cellStyle name="SAPBEXexcGood2 4 4 2 4" xfId="33497" xr:uid="{B32FF1E3-3AD6-42B5-9A26-2530D4E2DB10}"/>
    <cellStyle name="SAPBEXexcGood2 4 4 2 4 2" xfId="33498" xr:uid="{4E43A289-B0F1-41DF-91C7-C953871C3E2F}"/>
    <cellStyle name="SAPBEXexcGood2 4 4 2 5" xfId="33499" xr:uid="{2A31C373-046A-47C2-961B-D4570DEE28F8}"/>
    <cellStyle name="SAPBEXexcGood2 4 4 2 5 2" xfId="33500" xr:uid="{844678B2-85DE-4A06-978C-52C63528B871}"/>
    <cellStyle name="SAPBEXexcGood2 4 4 2 6" xfId="33501" xr:uid="{6FC08E79-F11B-4893-A3B7-A795889468D3}"/>
    <cellStyle name="SAPBEXexcGood2 4 4 2 6 2" xfId="33502" xr:uid="{6EBD29EA-048C-4247-9330-6F96AACAE76C}"/>
    <cellStyle name="SAPBEXexcGood2 4 4 2 7" xfId="33503" xr:uid="{42838B99-9E7F-4989-937F-8ED6384C29B7}"/>
    <cellStyle name="SAPBEXexcGood2 4 4 3" xfId="33504" xr:uid="{4B109AF1-E657-43A1-83CB-F701FE182D96}"/>
    <cellStyle name="SAPBEXexcGood2 4 4 3 2" xfId="33505" xr:uid="{7C0E2AC3-D5D1-4636-9C9C-4ECF13DD66DA}"/>
    <cellStyle name="SAPBEXexcGood2 4 4 3 2 2" xfId="33506" xr:uid="{50DA7561-9E88-4F29-B5E1-FFE853349CDE}"/>
    <cellStyle name="SAPBEXexcGood2 4 4 3 3" xfId="33507" xr:uid="{C1C77712-3F20-46C0-BFDA-36C11092DBDA}"/>
    <cellStyle name="SAPBEXexcGood2 4 4 3 3 2" xfId="33508" xr:uid="{96316DEC-F676-4CE0-9DEA-AA015468DD61}"/>
    <cellStyle name="SAPBEXexcGood2 4 4 3 4" xfId="33509" xr:uid="{D6E90A9E-1819-47F1-83D4-DA427EE2E847}"/>
    <cellStyle name="SAPBEXexcGood2 4 4 3 4 2" xfId="33510" xr:uid="{27EA5AB1-92F3-4F23-8765-A7CCC386F39B}"/>
    <cellStyle name="SAPBEXexcGood2 4 4 3 5" xfId="33511" xr:uid="{9E40B766-ED46-4F19-B3DD-E7C23271335F}"/>
    <cellStyle name="SAPBEXexcGood2 4 4 3 5 2" xfId="33512" xr:uid="{3FA68B54-5A45-4AA5-A597-AEBFCDDA8C98}"/>
    <cellStyle name="SAPBEXexcGood2 4 4 3 6" xfId="33513" xr:uid="{B438E858-3019-4E15-B37C-AF060EC68C60}"/>
    <cellStyle name="SAPBEXexcGood2 4 4 3 6 2" xfId="33514" xr:uid="{AD67B928-42BA-42F8-8D39-C2D64D121FB2}"/>
    <cellStyle name="SAPBEXexcGood2 4 4 3 7" xfId="33515" xr:uid="{908C6EB0-92C9-47B1-BE47-73DD2336DC38}"/>
    <cellStyle name="SAPBEXexcGood2 4 4 4" xfId="33516" xr:uid="{74618EFB-D238-4BC8-8406-B87E0D116F8D}"/>
    <cellStyle name="SAPBEXexcGood2 4 4 4 2" xfId="33517" xr:uid="{8BC9BEF1-E5AF-4DE2-B31A-FD022A471931}"/>
    <cellStyle name="SAPBEXexcGood2 4 4 5" xfId="33518" xr:uid="{46EC07EA-78F0-478A-8A9A-8CB3E108848D}"/>
    <cellStyle name="SAPBEXexcGood2 4 4 5 2" xfId="33519" xr:uid="{D7D8C59F-7E5E-4B3F-97F0-87E10FCD2AB6}"/>
    <cellStyle name="SAPBEXexcGood2 4 4 6" xfId="33520" xr:uid="{8EA139E1-A98C-4D3D-976F-F1532A3E047C}"/>
    <cellStyle name="SAPBEXexcGood2 4 4 6 2" xfId="33521" xr:uid="{FF2BD3B4-E3AC-4A5C-A93F-A831FCECDBFF}"/>
    <cellStyle name="SAPBEXexcGood2 4 4 7" xfId="33522" xr:uid="{BA838EC3-38D1-4F7C-B22D-8470FAD0A989}"/>
    <cellStyle name="SAPBEXexcGood2 4 4 7 2" xfId="33523" xr:uid="{335086F9-FBA2-449E-8FB0-BE40F1E604DB}"/>
    <cellStyle name="SAPBEXexcGood2 4 4 8" xfId="33524" xr:uid="{D3B7ADD6-9AFC-4FBC-BF80-4CDEDB5A8D19}"/>
    <cellStyle name="SAPBEXexcGood2 4 4 8 2" xfId="33525" xr:uid="{1CD689C2-02E3-4FBD-8B14-696F9EE1BF32}"/>
    <cellStyle name="SAPBEXexcGood2 4 4 9" xfId="33526" xr:uid="{A27795C4-2F8B-40F2-80A1-82FE89270E11}"/>
    <cellStyle name="SAPBEXexcGood2 4 4 9 2" xfId="33527" xr:uid="{41223647-C8B5-4DCE-A589-731920EB0AF8}"/>
    <cellStyle name="SAPBEXexcGood2 4 5" xfId="33528" xr:uid="{19F6CB49-ACF5-4864-AC6E-7706B012C95D}"/>
    <cellStyle name="SAPBEXexcGood2 4 5 2" xfId="33529" xr:uid="{0913377D-2D04-4A28-BDD0-DAF304530C79}"/>
    <cellStyle name="SAPBEXexcGood2 4 6" xfId="33530" xr:uid="{D1896174-2941-4E61-A07F-DD9C782CD28A}"/>
    <cellStyle name="SAPBEXexcGood2 4 6 2" xfId="33531" xr:uid="{5CC6F552-3753-425B-A3D7-FF2C3FBF7083}"/>
    <cellStyle name="SAPBEXexcGood2 4 7" xfId="33532" xr:uid="{9DDCB71C-9B22-4D2F-90E1-130A13BD29B2}"/>
    <cellStyle name="SAPBEXexcGood2 4 8" xfId="33533" xr:uid="{3D83F27D-54DF-4ED7-BB1F-2DD1D0D55E10}"/>
    <cellStyle name="SAPBEXexcGood2 5" xfId="33534" xr:uid="{651A77B0-2BED-47A5-A7C3-AE9161C504FB}"/>
    <cellStyle name="SAPBEXexcGood2 5 2" xfId="33535" xr:uid="{66AE8CED-B72B-4B57-A5D9-D40CD01107B4}"/>
    <cellStyle name="SAPBEXexcGood2 5 2 10" xfId="33536" xr:uid="{E0B03C44-39EF-4E69-A0A6-5ECB22855205}"/>
    <cellStyle name="SAPBEXexcGood2 5 2 2" xfId="33537" xr:uid="{A056C96E-C053-4801-B721-EA6480D7091A}"/>
    <cellStyle name="SAPBEXexcGood2 5 2 2 10" xfId="33538" xr:uid="{63675223-DD34-4213-B9F2-03C3CB89CB9C}"/>
    <cellStyle name="SAPBEXexcGood2 5 2 2 2" xfId="33539" xr:uid="{BDB0CBBC-43DB-495B-9A0B-3DCCDDB2053A}"/>
    <cellStyle name="SAPBEXexcGood2 5 2 2 2 2" xfId="33540" xr:uid="{92A2D54D-583B-4563-93E4-83ACE7D1242B}"/>
    <cellStyle name="SAPBEXexcGood2 5 2 2 2 2 2" xfId="33541" xr:uid="{A5299F18-11EE-47D6-AF91-8A830A2A3122}"/>
    <cellStyle name="SAPBEXexcGood2 5 2 2 2 3" xfId="33542" xr:uid="{EF35FC0A-0E13-4847-8812-9FC94A854D19}"/>
    <cellStyle name="SAPBEXexcGood2 5 2 2 2 3 2" xfId="33543" xr:uid="{0C28DF8F-7F54-4B76-8C69-9B021AA84EDD}"/>
    <cellStyle name="SAPBEXexcGood2 5 2 2 2 4" xfId="33544" xr:uid="{71E7586C-430D-4902-BF69-DFCC2D926AC4}"/>
    <cellStyle name="SAPBEXexcGood2 5 2 2 2 4 2" xfId="33545" xr:uid="{4432A1F9-7854-4D56-9920-C978DFA7A0B1}"/>
    <cellStyle name="SAPBEXexcGood2 5 2 2 2 5" xfId="33546" xr:uid="{9AF5887E-0DE5-4B7E-8154-0FCF2BF6D52B}"/>
    <cellStyle name="SAPBEXexcGood2 5 2 2 2 5 2" xfId="33547" xr:uid="{89301CA2-65FE-4E39-BB84-2C4FE7D81944}"/>
    <cellStyle name="SAPBEXexcGood2 5 2 2 2 6" xfId="33548" xr:uid="{02F92754-F13E-4436-A098-67B382FE0237}"/>
    <cellStyle name="SAPBEXexcGood2 5 2 2 2 6 2" xfId="33549" xr:uid="{1BDEBFF9-3A71-41E5-9355-47A8F49EF2BC}"/>
    <cellStyle name="SAPBEXexcGood2 5 2 2 2 7" xfId="33550" xr:uid="{A5C98B3E-E6CF-4ED7-9334-37CB376A988D}"/>
    <cellStyle name="SAPBEXexcGood2 5 2 2 2 7 2" xfId="33551" xr:uid="{D9BEC425-E7D2-409C-BC40-EA55EEA2BFC3}"/>
    <cellStyle name="SAPBEXexcGood2 5 2 2 2 8" xfId="33552" xr:uid="{EE5F70D7-B900-482A-85DE-64C76738AC5F}"/>
    <cellStyle name="SAPBEXexcGood2 5 2 2 3" xfId="33553" xr:uid="{11733061-9A0B-4496-8865-0C11BC3F5DCD}"/>
    <cellStyle name="SAPBEXexcGood2 5 2 2 3 2" xfId="33554" xr:uid="{2D0559F4-24B1-4BD5-800A-9834744B5F5E}"/>
    <cellStyle name="SAPBEXexcGood2 5 2 2 4" xfId="33555" xr:uid="{AF5AFE11-C47A-4DDE-A9EB-24C8389EF958}"/>
    <cellStyle name="SAPBEXexcGood2 5 2 2 4 2" xfId="33556" xr:uid="{6EFB6CFF-8857-434C-8774-2715C53E838E}"/>
    <cellStyle name="SAPBEXexcGood2 5 2 2 5" xfId="33557" xr:uid="{A5B60CB4-9514-4690-B323-A223E0B394AF}"/>
    <cellStyle name="SAPBEXexcGood2 5 2 2 5 2" xfId="33558" xr:uid="{C130FAE0-0114-4DEB-A10A-82BAB8781335}"/>
    <cellStyle name="SAPBEXexcGood2 5 2 2 6" xfId="33559" xr:uid="{7B2BAB44-99B5-49AD-965C-9BFE5B9833B5}"/>
    <cellStyle name="SAPBEXexcGood2 5 2 2 6 2" xfId="33560" xr:uid="{86787F9F-A3EB-4D68-9DA3-AFBE5230889E}"/>
    <cellStyle name="SAPBEXexcGood2 5 2 2 7" xfId="33561" xr:uid="{B48DB78F-9169-49EF-A64D-5F703AA5B455}"/>
    <cellStyle name="SAPBEXexcGood2 5 2 2 7 2" xfId="33562" xr:uid="{413D2492-90E4-4083-A467-945AF9B98032}"/>
    <cellStyle name="SAPBEXexcGood2 5 2 2 8" xfId="33563" xr:uid="{82AC5B4A-187B-4328-A750-EA98367DEB56}"/>
    <cellStyle name="SAPBEXexcGood2 5 2 2 8 2" xfId="33564" xr:uid="{30812F6A-CBCF-4400-B004-CFC38FE95158}"/>
    <cellStyle name="SAPBEXexcGood2 5 2 2 9" xfId="33565" xr:uid="{F12AD746-E489-4539-87A7-C0103548E47A}"/>
    <cellStyle name="SAPBEXexcGood2 5 2 3" xfId="33566" xr:uid="{83E27AA8-1EDA-4230-A28B-E44931132696}"/>
    <cellStyle name="SAPBEXexcGood2 5 2 3 2" xfId="33567" xr:uid="{716A26DC-5838-4225-9C82-DEF98BA5C862}"/>
    <cellStyle name="SAPBEXexcGood2 5 2 3 2 2" xfId="33568" xr:uid="{51626F84-11F7-458B-94AC-15CB711F37DF}"/>
    <cellStyle name="SAPBEXexcGood2 5 2 3 3" xfId="33569" xr:uid="{C45F4287-D0D2-4780-9A42-3A59307A2785}"/>
    <cellStyle name="SAPBEXexcGood2 5 2 3 3 2" xfId="33570" xr:uid="{5655EC89-AD31-45EC-A26E-CFF7DA0831C4}"/>
    <cellStyle name="SAPBEXexcGood2 5 2 3 4" xfId="33571" xr:uid="{5E2DF058-AE43-45AA-BEE6-7F05E07122D4}"/>
    <cellStyle name="SAPBEXexcGood2 5 2 3 4 2" xfId="33572" xr:uid="{4F0E41AC-039E-4A7D-8537-C021750CD56E}"/>
    <cellStyle name="SAPBEXexcGood2 5 2 3 5" xfId="33573" xr:uid="{202D8F83-22AB-42F6-8A50-F1646051D919}"/>
    <cellStyle name="SAPBEXexcGood2 5 2 3 5 2" xfId="33574" xr:uid="{3E88516D-8C75-4ECA-83A9-787F204C452C}"/>
    <cellStyle name="SAPBEXexcGood2 5 2 3 6" xfId="33575" xr:uid="{9754449F-3FC9-48DA-A276-2E28A1E04060}"/>
    <cellStyle name="SAPBEXexcGood2 5 2 3 6 2" xfId="33576" xr:uid="{48107FF3-ABFF-47BC-A21C-4F42D86CE3E0}"/>
    <cellStyle name="SAPBEXexcGood2 5 2 3 7" xfId="33577" xr:uid="{6094D9AF-9841-4A26-8894-8ED7A16799E0}"/>
    <cellStyle name="SAPBEXexcGood2 5 2 3 7 2" xfId="33578" xr:uid="{E9503B04-2ED8-427C-AB6E-57E72FD3A9F1}"/>
    <cellStyle name="SAPBEXexcGood2 5 2 3 8" xfId="33579" xr:uid="{A028A6D4-B4EB-48CE-93A3-FA5F4F741207}"/>
    <cellStyle name="SAPBEXexcGood2 5 2 3 9" xfId="33580" xr:uid="{B3785573-35F0-4B4E-9563-1D19A9EFB040}"/>
    <cellStyle name="SAPBEXexcGood2 5 2 4" xfId="33581" xr:uid="{909BE78F-932B-49E9-B59C-22B32594FFC5}"/>
    <cellStyle name="SAPBEXexcGood2 5 2 4 2" xfId="33582" xr:uid="{95F3774E-AAB4-407E-83FA-E05A0E9E4858}"/>
    <cellStyle name="SAPBEXexcGood2 5 2 5" xfId="33583" xr:uid="{CD1D0301-46F4-414E-BBC5-F71E9FAA1C21}"/>
    <cellStyle name="SAPBEXexcGood2 5 2 5 2" xfId="33584" xr:uid="{A323E15C-C8B7-42EE-98A9-6560A39415FD}"/>
    <cellStyle name="SAPBEXexcGood2 5 2 6" xfId="33585" xr:uid="{B0540FCE-80DB-4C1D-921A-0F35971937AD}"/>
    <cellStyle name="SAPBEXexcGood2 5 2 6 2" xfId="33586" xr:uid="{F67C1A52-AF3B-4E2B-A716-B5CEBF095390}"/>
    <cellStyle name="SAPBEXexcGood2 5 2 7" xfId="33587" xr:uid="{60DC60A9-23B1-4F9F-A249-4DFC71931DE1}"/>
    <cellStyle name="SAPBEXexcGood2 5 2 7 2" xfId="33588" xr:uid="{A88F4A38-5FAC-41AF-9D8F-8A758FA61EF4}"/>
    <cellStyle name="SAPBEXexcGood2 5 2 8" xfId="33589" xr:uid="{2BA60163-B28A-4D07-BACB-A42FAF77E9F7}"/>
    <cellStyle name="SAPBEXexcGood2 5 2 8 2" xfId="33590" xr:uid="{1BA2384B-631E-4B5C-BB17-91F603A1A7BF}"/>
    <cellStyle name="SAPBEXexcGood2 5 2 9" xfId="33591" xr:uid="{25D57AF3-6B59-4CBB-94CB-3F8414E0C19A}"/>
    <cellStyle name="SAPBEXexcGood2 5 3" xfId="33592" xr:uid="{861C2315-723A-4F21-A68A-EAE1B34CE0D1}"/>
    <cellStyle name="SAPBEXexcGood2 5 3 2" xfId="33593" xr:uid="{8A2C34A9-171C-4D43-B849-85590BFD2166}"/>
    <cellStyle name="SAPBEXexcGood2 5 3 2 10" xfId="33594" xr:uid="{28A84517-219A-4A75-9740-B96AE805BE94}"/>
    <cellStyle name="SAPBEXexcGood2 5 3 2 2" xfId="33595" xr:uid="{2C074792-6930-458D-BA4E-51DD382164A3}"/>
    <cellStyle name="SAPBEXexcGood2 5 3 2 2 2" xfId="33596" xr:uid="{2541E5A2-1D0A-4E99-8ADD-566584FB71FF}"/>
    <cellStyle name="SAPBEXexcGood2 5 3 2 2 2 2" xfId="33597" xr:uid="{082554EF-5D9E-48D7-987E-D2A6D07D0130}"/>
    <cellStyle name="SAPBEXexcGood2 5 3 2 2 3" xfId="33598" xr:uid="{26418861-5ACA-4309-BDE0-A76C6A03C799}"/>
    <cellStyle name="SAPBEXexcGood2 5 3 2 2 3 2" xfId="33599" xr:uid="{ECD75A68-D1D1-4CAD-A740-B6C235ADF1A9}"/>
    <cellStyle name="SAPBEXexcGood2 5 3 2 2 4" xfId="33600" xr:uid="{9F9F3A96-30B1-4C64-AC9A-880E383869F4}"/>
    <cellStyle name="SAPBEXexcGood2 5 3 2 2 4 2" xfId="33601" xr:uid="{81463FFF-061A-49A1-986F-9810FAE8FFC4}"/>
    <cellStyle name="SAPBEXexcGood2 5 3 2 2 5" xfId="33602" xr:uid="{7EF2E561-25C3-45AE-8410-2262202C05BE}"/>
    <cellStyle name="SAPBEXexcGood2 5 3 2 2 5 2" xfId="33603" xr:uid="{217A8B7E-2422-424A-90A1-26D4035931C3}"/>
    <cellStyle name="SAPBEXexcGood2 5 3 2 2 6" xfId="33604" xr:uid="{C5233BCF-93DF-4668-97FF-48D937F6D42C}"/>
    <cellStyle name="SAPBEXexcGood2 5 3 2 2 6 2" xfId="33605" xr:uid="{D1083712-EF26-48CF-9A55-7B621F6A3B86}"/>
    <cellStyle name="SAPBEXexcGood2 5 3 2 2 7" xfId="33606" xr:uid="{9CAE79A3-456A-4146-8057-6359DFB9E340}"/>
    <cellStyle name="SAPBEXexcGood2 5 3 2 3" xfId="33607" xr:uid="{C0528FBF-AD7E-42DF-AD65-4064ABDFAFD3}"/>
    <cellStyle name="SAPBEXexcGood2 5 3 2 3 2" xfId="33608" xr:uid="{A75B1ADE-0D83-4300-9FB2-13E7B97B3450}"/>
    <cellStyle name="SAPBEXexcGood2 5 3 2 3 2 2" xfId="33609" xr:uid="{2F9862E7-0964-40F9-8B70-EEACCC074829}"/>
    <cellStyle name="SAPBEXexcGood2 5 3 2 3 3" xfId="33610" xr:uid="{5A133E8A-495A-4EF9-A4B7-FEC861C57522}"/>
    <cellStyle name="SAPBEXexcGood2 5 3 2 3 3 2" xfId="33611" xr:uid="{60FB8F39-73F8-4CC2-9AF4-1C2E0F2B2460}"/>
    <cellStyle name="SAPBEXexcGood2 5 3 2 3 4" xfId="33612" xr:uid="{ACFFFBC7-BA17-4FC4-9E14-C51BE737EDA8}"/>
    <cellStyle name="SAPBEXexcGood2 5 3 2 3 4 2" xfId="33613" xr:uid="{8A802859-2023-4257-A8D7-30B3584051F1}"/>
    <cellStyle name="SAPBEXexcGood2 5 3 2 3 5" xfId="33614" xr:uid="{18B570AC-5630-414F-BFAB-4771D9A31639}"/>
    <cellStyle name="SAPBEXexcGood2 5 3 2 3 5 2" xfId="33615" xr:uid="{3F93B3D4-56B0-4FCC-B701-A18EB331CE97}"/>
    <cellStyle name="SAPBEXexcGood2 5 3 2 3 6" xfId="33616" xr:uid="{0E4D4E7E-9E36-4F4E-8F5E-31FA4C34B336}"/>
    <cellStyle name="SAPBEXexcGood2 5 3 2 3 6 2" xfId="33617" xr:uid="{EB506747-9B4A-49CF-9F81-DD1B242CE587}"/>
    <cellStyle name="SAPBEXexcGood2 5 3 2 3 7" xfId="33618" xr:uid="{2218A09B-1352-4A50-87B6-BC87D50E2014}"/>
    <cellStyle name="SAPBEXexcGood2 5 3 2 4" xfId="33619" xr:uid="{09C63D6C-87D7-41AF-973F-067EEC3CB34F}"/>
    <cellStyle name="SAPBEXexcGood2 5 3 2 4 2" xfId="33620" xr:uid="{07BB38AC-29A3-4E71-A1C4-6973559C8767}"/>
    <cellStyle name="SAPBEXexcGood2 5 3 2 5" xfId="33621" xr:uid="{BF934092-208F-4D57-9BDE-91B6060E5B2F}"/>
    <cellStyle name="SAPBEXexcGood2 5 3 2 5 2" xfId="33622" xr:uid="{48E98408-2A8C-4FD0-BF49-D8D1D144BC2A}"/>
    <cellStyle name="SAPBEXexcGood2 5 3 2 6" xfId="33623" xr:uid="{6EBDD788-5915-4B7B-AE48-55451B47E76D}"/>
    <cellStyle name="SAPBEXexcGood2 5 3 2 6 2" xfId="33624" xr:uid="{98A8B4B3-F15C-4C39-87B1-83872B12DA25}"/>
    <cellStyle name="SAPBEXexcGood2 5 3 2 7" xfId="33625" xr:uid="{C98DDF6D-56CD-4D16-81C9-7DEA845F82CC}"/>
    <cellStyle name="SAPBEXexcGood2 5 3 2 7 2" xfId="33626" xr:uid="{88B1557F-ED37-403D-8864-EE0620E110D9}"/>
    <cellStyle name="SAPBEXexcGood2 5 3 2 8" xfId="33627" xr:uid="{ED90B34B-EF77-46FC-A449-5AA591233118}"/>
    <cellStyle name="SAPBEXexcGood2 5 3 2 8 2" xfId="33628" xr:uid="{560F5852-E6F7-478C-81B1-9D6EF356A18A}"/>
    <cellStyle name="SAPBEXexcGood2 5 3 2 9" xfId="33629" xr:uid="{A5380689-ECE4-44EE-ABE9-C2183D185639}"/>
    <cellStyle name="SAPBEXexcGood2 5 3 2 9 2" xfId="33630" xr:uid="{1045E927-2B5B-49E6-A695-ED66AD8134FC}"/>
    <cellStyle name="SAPBEXexcGood2 5 3 3" xfId="33631" xr:uid="{490D2F5E-BC5A-4F11-AF02-2E41CFE2C9A6}"/>
    <cellStyle name="SAPBEXexcGood2 5 3 3 2" xfId="33632" xr:uid="{DBFEBE64-1EAA-4C94-8001-9E88E3FD329B}"/>
    <cellStyle name="SAPBEXexcGood2 5 3 4" xfId="33633" xr:uid="{DA08453E-10EB-444B-ADD1-C9484D2E53C2}"/>
    <cellStyle name="SAPBEXexcGood2 5 3 4 2" xfId="33634" xr:uid="{7BC98D56-7C30-4D41-B4F5-0533F43AC31B}"/>
    <cellStyle name="SAPBEXexcGood2 5 3 5" xfId="33635" xr:uid="{26FE70C1-58A7-4757-9E05-8E5AD026F226}"/>
    <cellStyle name="SAPBEXexcGood2 5 4" xfId="33636" xr:uid="{CDD8F108-E203-49E9-89A2-B844854BDD26}"/>
    <cellStyle name="SAPBEXexcGood2 5 4 10" xfId="33637" xr:uid="{BB3B7AE7-943D-4B89-A021-C001CB424A64}"/>
    <cellStyle name="SAPBEXexcGood2 5 4 2" xfId="33638" xr:uid="{B2A428CC-04E5-477E-BC89-3452A9863F30}"/>
    <cellStyle name="SAPBEXexcGood2 5 4 2 2" xfId="33639" xr:uid="{5ACE854E-182A-42D8-84FF-81638F991C94}"/>
    <cellStyle name="SAPBEXexcGood2 5 4 2 2 2" xfId="33640" xr:uid="{D413CC3F-3231-4219-8503-CB62FC704F13}"/>
    <cellStyle name="SAPBEXexcGood2 5 4 2 3" xfId="33641" xr:uid="{202F12DA-AF48-42BC-AEB5-5F8BAEA17C0D}"/>
    <cellStyle name="SAPBEXexcGood2 5 4 2 3 2" xfId="33642" xr:uid="{20953CE0-D270-45B3-98EB-2E66164A02D8}"/>
    <cellStyle name="SAPBEXexcGood2 5 4 2 4" xfId="33643" xr:uid="{154FBE2D-7463-4FD2-A2C2-2DCFCE805681}"/>
    <cellStyle name="SAPBEXexcGood2 5 4 2 4 2" xfId="33644" xr:uid="{C8A1A132-F3C9-4239-88F4-BE6416D6CE57}"/>
    <cellStyle name="SAPBEXexcGood2 5 4 2 5" xfId="33645" xr:uid="{C6E32359-9066-487C-9BAB-807BA467F70C}"/>
    <cellStyle name="SAPBEXexcGood2 5 4 2 5 2" xfId="33646" xr:uid="{4FC6FAFD-B57C-4DBC-A0D5-0D13B8167C6C}"/>
    <cellStyle name="SAPBEXexcGood2 5 4 2 6" xfId="33647" xr:uid="{9E0B1F00-C5E3-40A9-85DE-475D779344AD}"/>
    <cellStyle name="SAPBEXexcGood2 5 4 2 6 2" xfId="33648" xr:uid="{9EED03DC-0291-4F64-A644-52B225C00A21}"/>
    <cellStyle name="SAPBEXexcGood2 5 4 2 7" xfId="33649" xr:uid="{15A1327C-FD1D-4116-BD9F-229C72A7C1ED}"/>
    <cellStyle name="SAPBEXexcGood2 5 4 3" xfId="33650" xr:uid="{D0CED876-DDD0-4306-AE6C-75FFA34A01BF}"/>
    <cellStyle name="SAPBEXexcGood2 5 4 3 2" xfId="33651" xr:uid="{5211595D-8205-41D0-910F-435EC3207C12}"/>
    <cellStyle name="SAPBEXexcGood2 5 4 3 2 2" xfId="33652" xr:uid="{CA11DA62-EB3F-4EB9-915E-240666C65BB2}"/>
    <cellStyle name="SAPBEXexcGood2 5 4 3 3" xfId="33653" xr:uid="{2F48C29B-0273-46F2-8F5F-4E86F67C2F3D}"/>
    <cellStyle name="SAPBEXexcGood2 5 4 3 3 2" xfId="33654" xr:uid="{F6A1CA09-9927-4E22-99BB-761A76F856CC}"/>
    <cellStyle name="SAPBEXexcGood2 5 4 3 4" xfId="33655" xr:uid="{978BDF71-5E96-4CAB-9B71-384BC11CFDD8}"/>
    <cellStyle name="SAPBEXexcGood2 5 4 3 4 2" xfId="33656" xr:uid="{A92AF23F-1F05-4CAB-9758-7D69CB257DB4}"/>
    <cellStyle name="SAPBEXexcGood2 5 4 3 5" xfId="33657" xr:uid="{2B801F16-339A-48BE-8D8A-DD053159CABF}"/>
    <cellStyle name="SAPBEXexcGood2 5 4 3 5 2" xfId="33658" xr:uid="{2223B6FB-58F4-4D4B-9432-BE5980F16ADC}"/>
    <cellStyle name="SAPBEXexcGood2 5 4 3 6" xfId="33659" xr:uid="{448A7D54-C219-42E0-97BB-137B90A87752}"/>
    <cellStyle name="SAPBEXexcGood2 5 4 3 6 2" xfId="33660" xr:uid="{DA533272-86F2-4120-BB4F-D618C5BF097B}"/>
    <cellStyle name="SAPBEXexcGood2 5 4 3 7" xfId="33661" xr:uid="{EC2FDA94-86E3-4471-93B5-25267DCB60D5}"/>
    <cellStyle name="SAPBEXexcGood2 5 4 4" xfId="33662" xr:uid="{5DCCC2C4-DC1D-43E4-9FB0-2FDD19A6FA03}"/>
    <cellStyle name="SAPBEXexcGood2 5 4 4 2" xfId="33663" xr:uid="{D7FA83D8-1810-4A88-9A94-3D969889A6B0}"/>
    <cellStyle name="SAPBEXexcGood2 5 4 5" xfId="33664" xr:uid="{179DCA75-5734-4C6B-A355-6C2EE8474C2F}"/>
    <cellStyle name="SAPBEXexcGood2 5 4 5 2" xfId="33665" xr:uid="{47CD0EA4-F7B5-40D2-8BB4-4F36DE61ABB2}"/>
    <cellStyle name="SAPBEXexcGood2 5 4 6" xfId="33666" xr:uid="{578CDAA3-7A53-4C6B-AF14-40DC41F6033F}"/>
    <cellStyle name="SAPBEXexcGood2 5 4 6 2" xfId="33667" xr:uid="{07CE1C06-C6F9-419E-B9DB-F58B42227796}"/>
    <cellStyle name="SAPBEXexcGood2 5 4 7" xfId="33668" xr:uid="{C452846D-909E-447B-862A-20CB23C52B87}"/>
    <cellStyle name="SAPBEXexcGood2 5 4 7 2" xfId="33669" xr:uid="{4A6666A3-1886-4253-908D-45254E189FBA}"/>
    <cellStyle name="SAPBEXexcGood2 5 4 8" xfId="33670" xr:uid="{7B2FD7DB-C8C0-47B2-A52D-D7230A5B2FBE}"/>
    <cellStyle name="SAPBEXexcGood2 5 4 8 2" xfId="33671" xr:uid="{09858AA8-E01D-48CD-93C5-9C68F75F3DC5}"/>
    <cellStyle name="SAPBEXexcGood2 5 4 9" xfId="33672" xr:uid="{DBC381AA-BE00-4714-BB0D-AFBFA916B1FA}"/>
    <cellStyle name="SAPBEXexcGood2 5 4 9 2" xfId="33673" xr:uid="{3CA52983-EFAC-420E-B175-E820D76C4EA9}"/>
    <cellStyle name="SAPBEXexcGood2 5 5" xfId="33674" xr:uid="{D2AF3293-4343-4137-B888-F21A13EA3B24}"/>
    <cellStyle name="SAPBEXexcGood2 5 5 2" xfId="33675" xr:uid="{711D7E40-1E2C-4F73-88DE-2E3D06B50A8D}"/>
    <cellStyle name="SAPBEXexcGood2 5 6" xfId="33676" xr:uid="{8B4DBB37-BCE2-4AA6-BAD6-5CFEFE759023}"/>
    <cellStyle name="SAPBEXexcGood2 5 6 2" xfId="33677" xr:uid="{147595C6-4F06-4668-B5A7-76FF43723E0A}"/>
    <cellStyle name="SAPBEXexcGood2 5 7" xfId="33678" xr:uid="{613127D5-3ECB-4126-861A-F48772C88B9F}"/>
    <cellStyle name="SAPBEXexcGood2 5 8" xfId="33679" xr:uid="{C679E72B-8F6F-4A9D-B25C-9D6BCFECBADB}"/>
    <cellStyle name="SAPBEXexcGood2 6" xfId="33680" xr:uid="{056D0BF0-051C-4305-BAA8-26AC080AD46A}"/>
    <cellStyle name="SAPBEXexcGood2 6 10" xfId="33681" xr:uid="{00BD54C4-0F98-4048-9077-3F36788DABF6}"/>
    <cellStyle name="SAPBEXexcGood2 6 2" xfId="33682" xr:uid="{1F8FE825-9B99-46D2-8C38-4E81597EEFE3}"/>
    <cellStyle name="SAPBEXexcGood2 6 2 10" xfId="33683" xr:uid="{211F831E-AE60-484B-BB68-4EEDE8D902EB}"/>
    <cellStyle name="SAPBEXexcGood2 6 2 2" xfId="33684" xr:uid="{C304E93B-8B66-4096-AA61-BC6C5596F913}"/>
    <cellStyle name="SAPBEXexcGood2 6 2 2 2" xfId="33685" xr:uid="{A22D57BB-6857-4290-BFF8-BDDB4620CBD0}"/>
    <cellStyle name="SAPBEXexcGood2 6 2 2 2 2" xfId="33686" xr:uid="{F5FAA83F-A41A-41F7-ADB3-9977D20D2B70}"/>
    <cellStyle name="SAPBEXexcGood2 6 2 2 3" xfId="33687" xr:uid="{8421929D-6F14-4E10-B8CD-E8D7CAAF25EA}"/>
    <cellStyle name="SAPBEXexcGood2 6 2 2 3 2" xfId="33688" xr:uid="{62B15454-F075-4815-93D1-F35DF0CDC4F7}"/>
    <cellStyle name="SAPBEXexcGood2 6 2 2 4" xfId="33689" xr:uid="{9964157C-97F1-4979-B581-9A0319542F98}"/>
    <cellStyle name="SAPBEXexcGood2 6 2 2 4 2" xfId="33690" xr:uid="{2AF8B428-E88D-48E4-82BE-7D3FCC2F1D31}"/>
    <cellStyle name="SAPBEXexcGood2 6 2 2 5" xfId="33691" xr:uid="{E8A3E1C4-86D2-4F65-BDBF-F7A68DFDA97A}"/>
    <cellStyle name="SAPBEXexcGood2 6 2 2 5 2" xfId="33692" xr:uid="{55539957-2286-4BAC-AA9D-653F9EFF418E}"/>
    <cellStyle name="SAPBEXexcGood2 6 2 2 6" xfId="33693" xr:uid="{8AC83074-9B44-4A72-8C50-ECE290B678E4}"/>
    <cellStyle name="SAPBEXexcGood2 6 2 2 6 2" xfId="33694" xr:uid="{4380626D-2347-454C-BC3C-D6AC6670F959}"/>
    <cellStyle name="SAPBEXexcGood2 6 2 2 7" xfId="33695" xr:uid="{29BE30F6-9E3D-4276-910F-5A6FC4592234}"/>
    <cellStyle name="SAPBEXexcGood2 6 2 2 7 2" xfId="33696" xr:uid="{C90CDAD9-4394-4A10-A621-FBA18ED504C7}"/>
    <cellStyle name="SAPBEXexcGood2 6 2 2 8" xfId="33697" xr:uid="{64058EFD-B649-458F-B3D0-3DFB62B0E329}"/>
    <cellStyle name="SAPBEXexcGood2 6 2 3" xfId="33698" xr:uid="{064EF685-B4EA-4193-9B8E-B26E2E847147}"/>
    <cellStyle name="SAPBEXexcGood2 6 2 3 2" xfId="33699" xr:uid="{DC057A80-1EFA-4AD8-846F-46C2B0554929}"/>
    <cellStyle name="SAPBEXexcGood2 6 2 4" xfId="33700" xr:uid="{F487085A-4229-4069-8FC7-984329CDDCF3}"/>
    <cellStyle name="SAPBEXexcGood2 6 2 4 2" xfId="33701" xr:uid="{413D7872-A95B-4E7C-AE24-9B830C837233}"/>
    <cellStyle name="SAPBEXexcGood2 6 2 5" xfId="33702" xr:uid="{E2DD509A-43B1-49A3-B084-CE0CA98D9117}"/>
    <cellStyle name="SAPBEXexcGood2 6 2 5 2" xfId="33703" xr:uid="{90D688E4-CC11-4AFD-B29A-DAEAE9BC9DE7}"/>
    <cellStyle name="SAPBEXexcGood2 6 2 6" xfId="33704" xr:uid="{E4AB80EF-25E2-4193-9EFB-5785499CC2BE}"/>
    <cellStyle name="SAPBEXexcGood2 6 2 6 2" xfId="33705" xr:uid="{B5CB9DB4-5F97-438A-B846-35126F5A4353}"/>
    <cellStyle name="SAPBEXexcGood2 6 2 7" xfId="33706" xr:uid="{A5D5A41E-4D44-4CC4-91EC-3C32D1CFE2C1}"/>
    <cellStyle name="SAPBEXexcGood2 6 2 7 2" xfId="33707" xr:uid="{0C0867AF-E577-4C79-B7A5-75A10D5454D1}"/>
    <cellStyle name="SAPBEXexcGood2 6 2 8" xfId="33708" xr:uid="{AEDFF4A5-243F-453B-8BDE-FCE2CE5B4438}"/>
    <cellStyle name="SAPBEXexcGood2 6 2 8 2" xfId="33709" xr:uid="{4D44F741-034F-48BB-98BA-D29208FBE3A5}"/>
    <cellStyle name="SAPBEXexcGood2 6 2 9" xfId="33710" xr:uid="{84684804-E72B-41FB-BC80-7B69A8589F4D}"/>
    <cellStyle name="SAPBEXexcGood2 6 3" xfId="33711" xr:uid="{2123C538-0007-4840-B03B-306A72E08272}"/>
    <cellStyle name="SAPBEXexcGood2 6 3 2" xfId="33712" xr:uid="{6664F04A-92A0-4EB5-AA34-171B45A1A844}"/>
    <cellStyle name="SAPBEXexcGood2 6 3 2 2" xfId="33713" xr:uid="{FAFD5C78-0D83-4D0F-B134-71525093858C}"/>
    <cellStyle name="SAPBEXexcGood2 6 3 3" xfId="33714" xr:uid="{5C1947FD-762B-4C47-9665-AEB245E73F45}"/>
    <cellStyle name="SAPBEXexcGood2 6 3 3 2" xfId="33715" xr:uid="{7890C30F-0986-442F-871A-CB3FA1E8D651}"/>
    <cellStyle name="SAPBEXexcGood2 6 3 4" xfId="33716" xr:uid="{6F375354-EB04-4011-993F-11BC727CB364}"/>
    <cellStyle name="SAPBEXexcGood2 6 3 4 2" xfId="33717" xr:uid="{AE4DBBB2-3225-4D2D-AE1D-0C234E25AA98}"/>
    <cellStyle name="SAPBEXexcGood2 6 3 5" xfId="33718" xr:uid="{E014F04C-9470-4906-A0F4-F81169952F89}"/>
    <cellStyle name="SAPBEXexcGood2 6 3 5 2" xfId="33719" xr:uid="{A6A256B1-F235-4937-B973-A852A7BB3D28}"/>
    <cellStyle name="SAPBEXexcGood2 6 3 6" xfId="33720" xr:uid="{C5B24652-AAB3-4905-9D70-80E1BF70D0B3}"/>
    <cellStyle name="SAPBEXexcGood2 6 3 6 2" xfId="33721" xr:uid="{29D65266-6977-44CF-B306-93029E55A606}"/>
    <cellStyle name="SAPBEXexcGood2 6 3 7" xfId="33722" xr:uid="{DC46C80C-9A5A-4742-93E0-E77A59ACB875}"/>
    <cellStyle name="SAPBEXexcGood2 6 3 7 2" xfId="33723" xr:uid="{7B9EBF8F-267A-4EEA-888D-8F7ECD6E808B}"/>
    <cellStyle name="SAPBEXexcGood2 6 3 8" xfId="33724" xr:uid="{DD1CF543-FAE6-4777-B2FB-A621B6388EA3}"/>
    <cellStyle name="SAPBEXexcGood2 6 3 9" xfId="33725" xr:uid="{9273FA30-EE52-4BC7-99C4-672AFCBB56BB}"/>
    <cellStyle name="SAPBEXexcGood2 6 4" xfId="33726" xr:uid="{1EE4C4CA-E79F-4F29-978D-EEA86D3A3D0F}"/>
    <cellStyle name="SAPBEXexcGood2 6 4 2" xfId="33727" xr:uid="{CE1E8DB0-8E35-4D40-AFA8-63233E3E3E5B}"/>
    <cellStyle name="SAPBEXexcGood2 6 5" xfId="33728" xr:uid="{EBB842B5-C956-4031-AADE-64C56B7DE5F2}"/>
    <cellStyle name="SAPBEXexcGood2 6 5 2" xfId="33729" xr:uid="{96C65A23-3F1C-4639-A354-0BEA3E8BB8C9}"/>
    <cellStyle name="SAPBEXexcGood2 6 6" xfId="33730" xr:uid="{F934E905-E1AF-4F30-AFD5-8F791A662FC0}"/>
    <cellStyle name="SAPBEXexcGood2 6 6 2" xfId="33731" xr:uid="{B1332385-F14E-43C2-8739-6F3876B2DCC7}"/>
    <cellStyle name="SAPBEXexcGood2 6 7" xfId="33732" xr:uid="{D546C58A-E6C0-48FA-ABA3-5E04FA3A8246}"/>
    <cellStyle name="SAPBEXexcGood2 6 7 2" xfId="33733" xr:uid="{DC8AFF7D-53E2-40F3-A288-071D822F520E}"/>
    <cellStyle name="SAPBEXexcGood2 6 8" xfId="33734" xr:uid="{50601A4C-B345-4E54-86AE-897A4F7B408D}"/>
    <cellStyle name="SAPBEXexcGood2 6 8 2" xfId="33735" xr:uid="{C54BF5A6-CF3D-4939-8CF7-1B952D2F18A0}"/>
    <cellStyle name="SAPBEXexcGood2 6 9" xfId="33736" xr:uid="{91D7F72A-5820-4752-9E9C-BCC414BEBDE1}"/>
    <cellStyle name="SAPBEXexcGood2 7" xfId="33737" xr:uid="{3848C51A-B18A-48EC-867E-4FB68F1E23FF}"/>
    <cellStyle name="SAPBEXexcGood2 8" xfId="33738" xr:uid="{C94A8953-D4A3-4C55-908C-8C394274010D}"/>
    <cellStyle name="SAPBEXexcGood3" xfId="33739" xr:uid="{97CDDB0E-02A5-40F7-BDE8-D0AF47C798CF}"/>
    <cellStyle name="SAPBEXexcGood3 2" xfId="33740" xr:uid="{F0E2E745-8DF3-497D-90A9-01DD5CE7A1F4}"/>
    <cellStyle name="SAPBEXexcGood3 2 2" xfId="33741" xr:uid="{8103C80A-7E41-40D0-81CA-2E554F082C7C}"/>
    <cellStyle name="SAPBEXexcGood3 2 2 2" xfId="33742" xr:uid="{2B4BA466-A45E-4EB9-8F18-63F7EBF29E96}"/>
    <cellStyle name="SAPBEXexcGood3 2 2 2 10" xfId="33743" xr:uid="{5291F62D-E0DD-4CF6-863B-F1DF98E9E7AE}"/>
    <cellStyle name="SAPBEXexcGood3 2 2 2 2" xfId="33744" xr:uid="{15E9BC69-FDF1-4335-8782-391F35C1991C}"/>
    <cellStyle name="SAPBEXexcGood3 2 2 2 2 10" xfId="33745" xr:uid="{8C36C675-436B-49DA-A5C2-45FC5D0764C3}"/>
    <cellStyle name="SAPBEXexcGood3 2 2 2 2 2" xfId="33746" xr:uid="{FB9BFD61-9710-42FD-B2EE-A8DAB83974BF}"/>
    <cellStyle name="SAPBEXexcGood3 2 2 2 2 2 2" xfId="33747" xr:uid="{EB6EE737-0D23-4956-9A86-DF2305233135}"/>
    <cellStyle name="SAPBEXexcGood3 2 2 2 2 2 2 2" xfId="33748" xr:uid="{1F4EC730-18E8-4C68-997F-4D99461CCEAA}"/>
    <cellStyle name="SAPBEXexcGood3 2 2 2 2 2 3" xfId="33749" xr:uid="{419FD94E-E8F9-4565-94D2-9FA75B6C367C}"/>
    <cellStyle name="SAPBEXexcGood3 2 2 2 2 2 3 2" xfId="33750" xr:uid="{45C2BA63-9483-491E-8CE2-208FD56B5B58}"/>
    <cellStyle name="SAPBEXexcGood3 2 2 2 2 2 4" xfId="33751" xr:uid="{545047CE-7095-43D9-9D33-70677137A02E}"/>
    <cellStyle name="SAPBEXexcGood3 2 2 2 2 2 4 2" xfId="33752" xr:uid="{24333154-7170-46B6-9C99-156C76104E3A}"/>
    <cellStyle name="SAPBEXexcGood3 2 2 2 2 2 5" xfId="33753" xr:uid="{3248A683-D77E-4A06-83DC-D036CE387B19}"/>
    <cellStyle name="SAPBEXexcGood3 2 2 2 2 2 5 2" xfId="33754" xr:uid="{25871404-DA8F-452B-992E-D286E2141C7D}"/>
    <cellStyle name="SAPBEXexcGood3 2 2 2 2 2 6" xfId="33755" xr:uid="{616B6096-DE34-4B1D-8CA1-9EAC3B676845}"/>
    <cellStyle name="SAPBEXexcGood3 2 2 2 2 2 6 2" xfId="33756" xr:uid="{725B5AE8-A0C3-46D6-8CF3-F64B6393A273}"/>
    <cellStyle name="SAPBEXexcGood3 2 2 2 2 2 7" xfId="33757" xr:uid="{E58A303C-CA47-4734-9258-5C13A1CBA89E}"/>
    <cellStyle name="SAPBEXexcGood3 2 2 2 2 2 7 2" xfId="33758" xr:uid="{D01AD8AA-E98A-4B41-9B0D-92533DB4F9BE}"/>
    <cellStyle name="SAPBEXexcGood3 2 2 2 2 2 8" xfId="33759" xr:uid="{9E5DFFF3-4865-4EBF-87F9-4ED9F917078B}"/>
    <cellStyle name="SAPBEXexcGood3 2 2 2 2 3" xfId="33760" xr:uid="{5AA75D37-D65D-4EE7-B154-DDF0F8DECD76}"/>
    <cellStyle name="SAPBEXexcGood3 2 2 2 2 3 2" xfId="33761" xr:uid="{A1E1D4D3-C9FC-49F2-8E25-96805E6D16DA}"/>
    <cellStyle name="SAPBEXexcGood3 2 2 2 2 4" xfId="33762" xr:uid="{FF8C35D1-A14C-4851-BE3C-F3B7395A4E86}"/>
    <cellStyle name="SAPBEXexcGood3 2 2 2 2 4 2" xfId="33763" xr:uid="{D904C10F-A690-4275-A138-2490C878F937}"/>
    <cellStyle name="SAPBEXexcGood3 2 2 2 2 5" xfId="33764" xr:uid="{27E4EC52-2C7F-4A9A-B8BF-516741135673}"/>
    <cellStyle name="SAPBEXexcGood3 2 2 2 2 5 2" xfId="33765" xr:uid="{45882B1C-A247-4116-9DFC-6B2AAF51E5BB}"/>
    <cellStyle name="SAPBEXexcGood3 2 2 2 2 6" xfId="33766" xr:uid="{5D517520-2648-4801-B033-E4846959A5D3}"/>
    <cellStyle name="SAPBEXexcGood3 2 2 2 2 6 2" xfId="33767" xr:uid="{52D64122-6CFD-45AA-9EAD-B3DA33562114}"/>
    <cellStyle name="SAPBEXexcGood3 2 2 2 2 7" xfId="33768" xr:uid="{8642B3BD-BAB6-442A-A3E5-4F0017EB9D41}"/>
    <cellStyle name="SAPBEXexcGood3 2 2 2 2 7 2" xfId="33769" xr:uid="{1D42F295-A448-4EC9-9C0E-2767AB4F71A3}"/>
    <cellStyle name="SAPBEXexcGood3 2 2 2 2 8" xfId="33770" xr:uid="{B39D7156-F234-4C8A-9B37-0AB0DB596017}"/>
    <cellStyle name="SAPBEXexcGood3 2 2 2 2 8 2" xfId="33771" xr:uid="{5C76725C-B477-41AB-A1E1-E790F09612AD}"/>
    <cellStyle name="SAPBEXexcGood3 2 2 2 2 9" xfId="33772" xr:uid="{658FAA30-8DD4-45DE-AD9F-0792CAF3DF4D}"/>
    <cellStyle name="SAPBEXexcGood3 2 2 2 3" xfId="33773" xr:uid="{38154B26-EEEF-4448-8F0F-B87E088158BF}"/>
    <cellStyle name="SAPBEXexcGood3 2 2 2 3 2" xfId="33774" xr:uid="{35F97374-AFBB-494A-8613-389C53B5A4D5}"/>
    <cellStyle name="SAPBEXexcGood3 2 2 2 3 2 2" xfId="33775" xr:uid="{46B21A4D-B2B8-4948-969F-1FC8A7403AAB}"/>
    <cellStyle name="SAPBEXexcGood3 2 2 2 3 3" xfId="33776" xr:uid="{A6CBC9FC-1E27-4A22-9DAA-C9F351161127}"/>
    <cellStyle name="SAPBEXexcGood3 2 2 2 3 3 2" xfId="33777" xr:uid="{FE61B72C-DC27-4F47-B60F-524C552F1E1A}"/>
    <cellStyle name="SAPBEXexcGood3 2 2 2 3 4" xfId="33778" xr:uid="{14938030-815F-4632-8CBE-C0E43FFE9469}"/>
    <cellStyle name="SAPBEXexcGood3 2 2 2 3 4 2" xfId="33779" xr:uid="{6B039972-9F26-465E-AF8B-44DE1A10344C}"/>
    <cellStyle name="SAPBEXexcGood3 2 2 2 3 5" xfId="33780" xr:uid="{39FAD249-4FBA-4BD5-B715-B3FC0731A9CC}"/>
    <cellStyle name="SAPBEXexcGood3 2 2 2 3 5 2" xfId="33781" xr:uid="{F998A14B-29C0-4C90-92DB-FDBE6980315D}"/>
    <cellStyle name="SAPBEXexcGood3 2 2 2 3 6" xfId="33782" xr:uid="{B7D462CF-8840-493A-93D7-327BF7484B5A}"/>
    <cellStyle name="SAPBEXexcGood3 2 2 2 3 6 2" xfId="33783" xr:uid="{7C3EF6B5-9ED6-46B8-98EA-170361564C9F}"/>
    <cellStyle name="SAPBEXexcGood3 2 2 2 3 7" xfId="33784" xr:uid="{61E040D1-D9DC-416A-B67F-3A40FD29A2A8}"/>
    <cellStyle name="SAPBEXexcGood3 2 2 2 3 7 2" xfId="33785" xr:uid="{9D428384-7D20-48AE-B23E-D148B1D713D2}"/>
    <cellStyle name="SAPBEXexcGood3 2 2 2 3 8" xfId="33786" xr:uid="{47DCCC22-88D4-49A1-9471-F64E65888DD3}"/>
    <cellStyle name="SAPBEXexcGood3 2 2 2 3 9" xfId="33787" xr:uid="{E73FA2CF-1740-4A9D-8E44-464E835EEF91}"/>
    <cellStyle name="SAPBEXexcGood3 2 2 2 4" xfId="33788" xr:uid="{7569990E-8E10-429F-A6EB-E9B535DDA7C8}"/>
    <cellStyle name="SAPBEXexcGood3 2 2 2 4 2" xfId="33789" xr:uid="{36A7EF28-F2C7-4DBC-A9E4-F78AC5AE73C1}"/>
    <cellStyle name="SAPBEXexcGood3 2 2 2 5" xfId="33790" xr:uid="{0BE9DAF1-0D73-4796-A316-CC0545AF3451}"/>
    <cellStyle name="SAPBEXexcGood3 2 2 2 5 2" xfId="33791" xr:uid="{6CDD4E1E-D8A9-40E5-86DA-3B76080EE21B}"/>
    <cellStyle name="SAPBEXexcGood3 2 2 2 6" xfId="33792" xr:uid="{F29E9E84-45F1-4E2B-BB20-85132F0A1880}"/>
    <cellStyle name="SAPBEXexcGood3 2 2 2 6 2" xfId="33793" xr:uid="{64A1386A-230B-4CDE-AEEF-4C64849EBBCB}"/>
    <cellStyle name="SAPBEXexcGood3 2 2 2 7" xfId="33794" xr:uid="{E6E48B91-7E70-4A78-A6ED-2F32B0F743CE}"/>
    <cellStyle name="SAPBEXexcGood3 2 2 2 7 2" xfId="33795" xr:uid="{581FF4F4-C098-45D9-9A79-73912DA9CF8A}"/>
    <cellStyle name="SAPBEXexcGood3 2 2 2 8" xfId="33796" xr:uid="{DE660F0F-C5CD-4BDB-8D71-4A213D59002F}"/>
    <cellStyle name="SAPBEXexcGood3 2 2 2 8 2" xfId="33797" xr:uid="{11B5E882-7B64-458C-8C0E-ED932952983C}"/>
    <cellStyle name="SAPBEXexcGood3 2 2 2 9" xfId="33798" xr:uid="{F5C15063-928F-41DE-872E-33A823B16539}"/>
    <cellStyle name="SAPBEXexcGood3 2 2 3" xfId="33799" xr:uid="{9F5ED595-747F-4CB4-8E07-1C9430073AAC}"/>
    <cellStyle name="SAPBEXexcGood3 2 2 3 2" xfId="33800" xr:uid="{EAA84F40-339B-498A-8C34-CF6A629901CF}"/>
    <cellStyle name="SAPBEXexcGood3 2 2 3 2 10" xfId="33801" xr:uid="{5A4A1EFF-7BE1-4905-BCBD-337686B82AD2}"/>
    <cellStyle name="SAPBEXexcGood3 2 2 3 2 2" xfId="33802" xr:uid="{08E5644C-42F7-4738-A0B2-A1E6596C5AC6}"/>
    <cellStyle name="SAPBEXexcGood3 2 2 3 2 2 2" xfId="33803" xr:uid="{C4DA1F4C-FBF2-4A96-93D6-2B8714EF310E}"/>
    <cellStyle name="SAPBEXexcGood3 2 2 3 2 2 2 2" xfId="33804" xr:uid="{39430B4E-E3D2-48C2-B1DA-EA3C2E571D79}"/>
    <cellStyle name="SAPBEXexcGood3 2 2 3 2 2 3" xfId="33805" xr:uid="{ADCFEE37-1020-4C53-B90E-D6D30B384AA7}"/>
    <cellStyle name="SAPBEXexcGood3 2 2 3 2 2 3 2" xfId="33806" xr:uid="{EE96100B-DD83-4774-A95B-BF8DFFD666B7}"/>
    <cellStyle name="SAPBEXexcGood3 2 2 3 2 2 4" xfId="33807" xr:uid="{E0134F43-75F9-4552-998F-B75E21818BE9}"/>
    <cellStyle name="SAPBEXexcGood3 2 2 3 2 2 4 2" xfId="33808" xr:uid="{111E08B4-0E6F-4781-8772-DBB3BE7690E2}"/>
    <cellStyle name="SAPBEXexcGood3 2 2 3 2 2 5" xfId="33809" xr:uid="{9241D27B-D8B6-4DB7-BF8A-67079800B37D}"/>
    <cellStyle name="SAPBEXexcGood3 2 2 3 2 2 5 2" xfId="33810" xr:uid="{267E5084-0991-4E93-BF94-1E8D7750AC2E}"/>
    <cellStyle name="SAPBEXexcGood3 2 2 3 2 2 6" xfId="33811" xr:uid="{FFC0F5BB-38E1-4A7E-856E-E0B135B50149}"/>
    <cellStyle name="SAPBEXexcGood3 2 2 3 2 2 6 2" xfId="33812" xr:uid="{194D4DE3-8952-49D7-B19E-0EE9B5B31C7B}"/>
    <cellStyle name="SAPBEXexcGood3 2 2 3 2 2 7" xfId="33813" xr:uid="{0D2DE3F4-D747-49A7-B188-5298DB1F624A}"/>
    <cellStyle name="SAPBEXexcGood3 2 2 3 2 3" xfId="33814" xr:uid="{A204E0CF-BEEC-4E62-B7A1-2746A87B357B}"/>
    <cellStyle name="SAPBEXexcGood3 2 2 3 2 3 2" xfId="33815" xr:uid="{E9A25FAF-E7FC-4543-9091-8EDF9069B048}"/>
    <cellStyle name="SAPBEXexcGood3 2 2 3 2 3 2 2" xfId="33816" xr:uid="{9F04340F-B2D1-41CB-8509-9E2316FF480B}"/>
    <cellStyle name="SAPBEXexcGood3 2 2 3 2 3 3" xfId="33817" xr:uid="{39EDADAC-24D3-44D0-8A9D-8C3707497A36}"/>
    <cellStyle name="SAPBEXexcGood3 2 2 3 2 3 3 2" xfId="33818" xr:uid="{CC9A8941-2272-4543-8902-36B94A55D30C}"/>
    <cellStyle name="SAPBEXexcGood3 2 2 3 2 3 4" xfId="33819" xr:uid="{B2788B6D-BAE3-4AF2-9BEC-D17600D73B7A}"/>
    <cellStyle name="SAPBEXexcGood3 2 2 3 2 3 4 2" xfId="33820" xr:uid="{9BA314A0-0971-4C17-8737-25CA26F5D7EA}"/>
    <cellStyle name="SAPBEXexcGood3 2 2 3 2 3 5" xfId="33821" xr:uid="{A0BAB506-DE83-49B7-81D4-C6C889F2AF4A}"/>
    <cellStyle name="SAPBEXexcGood3 2 2 3 2 3 5 2" xfId="33822" xr:uid="{06516998-D3F5-4024-A444-68354D5A8C7E}"/>
    <cellStyle name="SAPBEXexcGood3 2 2 3 2 3 6" xfId="33823" xr:uid="{F0B3DE08-8110-4649-892D-8B3F8ED3FB38}"/>
    <cellStyle name="SAPBEXexcGood3 2 2 3 2 3 6 2" xfId="33824" xr:uid="{86ED2E46-6702-4348-A9BC-900FF16748CB}"/>
    <cellStyle name="SAPBEXexcGood3 2 2 3 2 3 7" xfId="33825" xr:uid="{54611763-2DBF-4919-9A47-F38B30B5D023}"/>
    <cellStyle name="SAPBEXexcGood3 2 2 3 2 4" xfId="33826" xr:uid="{F4FAA484-ECB6-4838-8B5A-E2D25CE9A60C}"/>
    <cellStyle name="SAPBEXexcGood3 2 2 3 2 4 2" xfId="33827" xr:uid="{963E8387-A775-4346-99EB-854847A07E23}"/>
    <cellStyle name="SAPBEXexcGood3 2 2 3 2 5" xfId="33828" xr:uid="{4CA4B981-8C24-42A2-B9DD-D479EF59CB63}"/>
    <cellStyle name="SAPBEXexcGood3 2 2 3 2 5 2" xfId="33829" xr:uid="{1B3AC91B-0EEE-4A25-B36C-5B10F3BB5968}"/>
    <cellStyle name="SAPBEXexcGood3 2 2 3 2 6" xfId="33830" xr:uid="{965CB088-69BE-40DD-BBEC-A92D35AC4367}"/>
    <cellStyle name="SAPBEXexcGood3 2 2 3 2 6 2" xfId="33831" xr:uid="{D0BFB043-EEC7-4601-9F18-4F750AF524A6}"/>
    <cellStyle name="SAPBEXexcGood3 2 2 3 2 7" xfId="33832" xr:uid="{B2DAA33C-D5F6-49F6-8179-DC6AEB26609A}"/>
    <cellStyle name="SAPBEXexcGood3 2 2 3 2 7 2" xfId="33833" xr:uid="{E2744AE6-CA98-4F4E-9AD9-13BF3B8CBE6E}"/>
    <cellStyle name="SAPBEXexcGood3 2 2 3 2 8" xfId="33834" xr:uid="{B3795C4D-A031-493E-AE46-615FD2EF3DE3}"/>
    <cellStyle name="SAPBEXexcGood3 2 2 3 2 8 2" xfId="33835" xr:uid="{064057DF-70EB-4919-A9A1-13AE5FE97DE7}"/>
    <cellStyle name="SAPBEXexcGood3 2 2 3 2 9" xfId="33836" xr:uid="{27E509AC-16B5-4920-8DC7-AFD20B24A6CF}"/>
    <cellStyle name="SAPBEXexcGood3 2 2 3 2 9 2" xfId="33837" xr:uid="{4B840E29-03F2-490F-814E-D8898B8BE7E7}"/>
    <cellStyle name="SAPBEXexcGood3 2 2 3 3" xfId="33838" xr:uid="{B60A1941-4EF4-4708-AD7E-2AB044D88333}"/>
    <cellStyle name="SAPBEXexcGood3 2 2 3 3 2" xfId="33839" xr:uid="{19BCFE07-F03F-43E5-B9BC-DA6BC39F889A}"/>
    <cellStyle name="SAPBEXexcGood3 2 2 3 4" xfId="33840" xr:uid="{91EF7B74-B040-4EF2-9645-8F4B55B9AA89}"/>
    <cellStyle name="SAPBEXexcGood3 2 2 3 4 2" xfId="33841" xr:uid="{AB13D273-9A89-4380-A71A-E77FD068D421}"/>
    <cellStyle name="SAPBEXexcGood3 2 2 3 5" xfId="33842" xr:uid="{9AE68404-A47A-4F6D-9518-1F056DF47596}"/>
    <cellStyle name="SAPBEXexcGood3 2 2 4" xfId="33843" xr:uid="{C1A42E03-5502-455B-B495-4CE467BA1A7D}"/>
    <cellStyle name="SAPBEXexcGood3 2 2 4 10" xfId="33844" xr:uid="{616548C8-CD9F-4A75-8341-55909154BAEA}"/>
    <cellStyle name="SAPBEXexcGood3 2 2 4 2" xfId="33845" xr:uid="{F90CE539-9A4D-4F27-913F-E7DEC3B6CA8A}"/>
    <cellStyle name="SAPBEXexcGood3 2 2 4 2 2" xfId="33846" xr:uid="{9DD94A7D-0CEA-4C25-83C0-23D521C7682F}"/>
    <cellStyle name="SAPBEXexcGood3 2 2 4 2 2 2" xfId="33847" xr:uid="{C76F876A-9D5E-4F16-AB6D-6DAE3EB4241F}"/>
    <cellStyle name="SAPBEXexcGood3 2 2 4 2 3" xfId="33848" xr:uid="{B7A074B3-A25B-4DE1-933E-4F118003B8ED}"/>
    <cellStyle name="SAPBEXexcGood3 2 2 4 2 3 2" xfId="33849" xr:uid="{7373790E-8D00-4CC8-B042-20BAB6B29577}"/>
    <cellStyle name="SAPBEXexcGood3 2 2 4 2 4" xfId="33850" xr:uid="{682F52D6-A124-40C0-9DEF-C6A0CA109D22}"/>
    <cellStyle name="SAPBEXexcGood3 2 2 4 2 4 2" xfId="33851" xr:uid="{2C78BE16-F197-4E6E-9D70-333E72C7216D}"/>
    <cellStyle name="SAPBEXexcGood3 2 2 4 2 5" xfId="33852" xr:uid="{9DBF08FA-56B0-4200-A9D5-CB19664C4023}"/>
    <cellStyle name="SAPBEXexcGood3 2 2 4 2 5 2" xfId="33853" xr:uid="{6ED396FF-993D-416A-B75A-79281C3764E7}"/>
    <cellStyle name="SAPBEXexcGood3 2 2 4 2 6" xfId="33854" xr:uid="{BC023B93-B30E-43E4-A1E2-F72AC6AF140F}"/>
    <cellStyle name="SAPBEXexcGood3 2 2 4 2 6 2" xfId="33855" xr:uid="{361B6690-EAB7-41E4-AC35-8135CA2D0175}"/>
    <cellStyle name="SAPBEXexcGood3 2 2 4 2 7" xfId="33856" xr:uid="{7F4109F2-0A03-4898-8DED-40F8A68C65B9}"/>
    <cellStyle name="SAPBEXexcGood3 2 2 4 3" xfId="33857" xr:uid="{950F8466-6081-42CE-8AA2-F58251E3D641}"/>
    <cellStyle name="SAPBEXexcGood3 2 2 4 3 2" xfId="33858" xr:uid="{FD624D73-203F-4366-A00C-49849BF090BC}"/>
    <cellStyle name="SAPBEXexcGood3 2 2 4 3 2 2" xfId="33859" xr:uid="{561EACD1-B685-4D29-BC43-69E1DF9F8D9B}"/>
    <cellStyle name="SAPBEXexcGood3 2 2 4 3 3" xfId="33860" xr:uid="{94007E34-E642-4C05-AA77-EB2BF3AAD51B}"/>
    <cellStyle name="SAPBEXexcGood3 2 2 4 3 3 2" xfId="33861" xr:uid="{8D353EE1-9248-4944-B3F9-8833384CB80F}"/>
    <cellStyle name="SAPBEXexcGood3 2 2 4 3 4" xfId="33862" xr:uid="{B9EF7483-E8F0-4B13-BBCA-E038179215EF}"/>
    <cellStyle name="SAPBEXexcGood3 2 2 4 3 4 2" xfId="33863" xr:uid="{BD23D3E2-E8FE-4C3A-A8BB-DFE5FC6CAE8B}"/>
    <cellStyle name="SAPBEXexcGood3 2 2 4 3 5" xfId="33864" xr:uid="{8E1EC66B-599F-4897-847C-23DDD6B817C3}"/>
    <cellStyle name="SAPBEXexcGood3 2 2 4 3 5 2" xfId="33865" xr:uid="{CCFA7F4A-A1DA-4153-800C-365E020D7041}"/>
    <cellStyle name="SAPBEXexcGood3 2 2 4 3 6" xfId="33866" xr:uid="{1AC5B7E7-73D7-49E3-AC01-E1632F14F526}"/>
    <cellStyle name="SAPBEXexcGood3 2 2 4 3 6 2" xfId="33867" xr:uid="{47B9BA12-F48E-4926-95CA-13EA703FC7D5}"/>
    <cellStyle name="SAPBEXexcGood3 2 2 4 3 7" xfId="33868" xr:uid="{4BAD493E-FD0E-466B-9CBF-902CBB638876}"/>
    <cellStyle name="SAPBEXexcGood3 2 2 4 4" xfId="33869" xr:uid="{A2FD0F7A-8174-4CD5-B86A-8B87F3A3A61E}"/>
    <cellStyle name="SAPBEXexcGood3 2 2 4 4 2" xfId="33870" xr:uid="{0127A9B1-F0EF-4C4C-B503-7BBB76806AA0}"/>
    <cellStyle name="SAPBEXexcGood3 2 2 4 5" xfId="33871" xr:uid="{5C46BBE3-319F-451D-A994-A904E69EDDD8}"/>
    <cellStyle name="SAPBEXexcGood3 2 2 4 5 2" xfId="33872" xr:uid="{CAF05BDA-1A3B-40CC-9E90-02B75735927D}"/>
    <cellStyle name="SAPBEXexcGood3 2 2 4 6" xfId="33873" xr:uid="{5DD1BB02-F61A-4D84-9EE8-E8B34FAB9A46}"/>
    <cellStyle name="SAPBEXexcGood3 2 2 4 6 2" xfId="33874" xr:uid="{0DB8645E-6EBB-4509-9BA3-8ABA93F46CC0}"/>
    <cellStyle name="SAPBEXexcGood3 2 2 4 7" xfId="33875" xr:uid="{12FD7E27-C0E3-43F5-AD96-97C2F514827B}"/>
    <cellStyle name="SAPBEXexcGood3 2 2 4 7 2" xfId="33876" xr:uid="{7EB8C523-BD7A-4068-ACFF-EF4ACEF70EA1}"/>
    <cellStyle name="SAPBEXexcGood3 2 2 4 8" xfId="33877" xr:uid="{D354395A-2C0F-4DD0-BE1A-0E0F581A5321}"/>
    <cellStyle name="SAPBEXexcGood3 2 2 4 8 2" xfId="33878" xr:uid="{3B056B7F-D7F7-4C24-9C1B-1DE4B009E769}"/>
    <cellStyle name="SAPBEXexcGood3 2 2 4 9" xfId="33879" xr:uid="{FBBB96C9-8D1A-40F3-9F58-E5370074E952}"/>
    <cellStyle name="SAPBEXexcGood3 2 2 4 9 2" xfId="33880" xr:uid="{0F65577C-A73A-4581-803F-0D74137279A1}"/>
    <cellStyle name="SAPBEXexcGood3 2 2 5" xfId="33881" xr:uid="{7AE1214B-82F0-4A1B-8470-AEEED8FD2528}"/>
    <cellStyle name="SAPBEXexcGood3 2 2 5 2" xfId="33882" xr:uid="{5FFF32E7-B150-499F-8506-BE5DF40C399B}"/>
    <cellStyle name="SAPBEXexcGood3 2 2 6" xfId="33883" xr:uid="{A1E8E2C6-4FA2-45F1-9C54-A85B2600C333}"/>
    <cellStyle name="SAPBEXexcGood3 2 2 6 2" xfId="33884" xr:uid="{8EDD6969-9EF5-4009-B854-E63175412BB8}"/>
    <cellStyle name="SAPBEXexcGood3 2 2 7" xfId="33885" xr:uid="{451C2C42-C467-4311-83D8-06CB835FA85E}"/>
    <cellStyle name="SAPBEXexcGood3 2 2 8" xfId="33886" xr:uid="{F782E2D7-C764-46F7-9214-589804C837A2}"/>
    <cellStyle name="SAPBEXexcGood3 2 3" xfId="33887" xr:uid="{38B2D00A-F657-4B61-BD14-BAEE1FDA8CC9}"/>
    <cellStyle name="SAPBEXexcGood3 2 3 2" xfId="33888" xr:uid="{74D415D0-1FD3-4430-9E23-4E85DF7670E9}"/>
    <cellStyle name="SAPBEXexcGood3 2 3 2 10" xfId="33889" xr:uid="{7F8081E4-26CB-48E4-BFBC-BDB35D1AA608}"/>
    <cellStyle name="SAPBEXexcGood3 2 3 2 2" xfId="33890" xr:uid="{41EA1589-43FB-4260-9640-CE5CBA4FD3A7}"/>
    <cellStyle name="SAPBEXexcGood3 2 3 2 2 10" xfId="33891" xr:uid="{2A41F61D-7FA5-4EB9-A9EE-14C8083725D5}"/>
    <cellStyle name="SAPBEXexcGood3 2 3 2 2 2" xfId="33892" xr:uid="{BED10EC3-1460-435C-BF1B-C96440FDF25B}"/>
    <cellStyle name="SAPBEXexcGood3 2 3 2 2 2 2" xfId="33893" xr:uid="{13D9B171-9C70-4564-B42D-A398644F58BD}"/>
    <cellStyle name="SAPBEXexcGood3 2 3 2 2 2 2 2" xfId="33894" xr:uid="{BFA47708-2AE9-4AB5-8C1D-DFBFACDC7850}"/>
    <cellStyle name="SAPBEXexcGood3 2 3 2 2 2 3" xfId="33895" xr:uid="{AF73ADCC-F407-43FA-A5AA-4FDCC97EB4AB}"/>
    <cellStyle name="SAPBEXexcGood3 2 3 2 2 2 3 2" xfId="33896" xr:uid="{3ED72D86-2731-426C-860B-653BE268ACF5}"/>
    <cellStyle name="SAPBEXexcGood3 2 3 2 2 2 4" xfId="33897" xr:uid="{EF8ECC91-52AA-4192-9AB6-1D904DD190FC}"/>
    <cellStyle name="SAPBEXexcGood3 2 3 2 2 2 4 2" xfId="33898" xr:uid="{04C47B75-CC28-4EEE-BFD6-8539CEABEA43}"/>
    <cellStyle name="SAPBEXexcGood3 2 3 2 2 2 5" xfId="33899" xr:uid="{EF2B2273-B7FE-4C59-8354-CF42C2D43649}"/>
    <cellStyle name="SAPBEXexcGood3 2 3 2 2 2 5 2" xfId="33900" xr:uid="{3B6E9B66-F4DB-4826-BBF2-60EE65E84B59}"/>
    <cellStyle name="SAPBEXexcGood3 2 3 2 2 2 6" xfId="33901" xr:uid="{6331AA71-97AC-4B6F-85CA-86473A432743}"/>
    <cellStyle name="SAPBEXexcGood3 2 3 2 2 2 6 2" xfId="33902" xr:uid="{6CC6AC46-D5F1-4171-9606-081B6E02AB49}"/>
    <cellStyle name="SAPBEXexcGood3 2 3 2 2 2 7" xfId="33903" xr:uid="{39BB0A00-1E3D-4D59-B075-A65C9D38E267}"/>
    <cellStyle name="SAPBEXexcGood3 2 3 2 2 2 7 2" xfId="33904" xr:uid="{25CF90A7-586D-41F3-A094-2583A3A3115D}"/>
    <cellStyle name="SAPBEXexcGood3 2 3 2 2 2 8" xfId="33905" xr:uid="{8302F56A-EA60-4DA3-9AFE-0849E4009EB6}"/>
    <cellStyle name="SAPBEXexcGood3 2 3 2 2 3" xfId="33906" xr:uid="{40C92232-FF6F-4FDD-9220-261EBE7B4245}"/>
    <cellStyle name="SAPBEXexcGood3 2 3 2 2 3 2" xfId="33907" xr:uid="{BE218E3F-852F-460A-ABC1-D9CB7C6B55A4}"/>
    <cellStyle name="SAPBEXexcGood3 2 3 2 2 4" xfId="33908" xr:uid="{E29865C4-ED14-4416-B7D8-94C7AF5B9504}"/>
    <cellStyle name="SAPBEXexcGood3 2 3 2 2 4 2" xfId="33909" xr:uid="{E4BD884F-D5FF-4BB1-A873-DDDF6EE59DBA}"/>
    <cellStyle name="SAPBEXexcGood3 2 3 2 2 5" xfId="33910" xr:uid="{624E93B5-C470-49E8-ADC2-ECA22876EDD4}"/>
    <cellStyle name="SAPBEXexcGood3 2 3 2 2 5 2" xfId="33911" xr:uid="{2AF0C104-769C-406A-BB72-394B119B1758}"/>
    <cellStyle name="SAPBEXexcGood3 2 3 2 2 6" xfId="33912" xr:uid="{0E518DB0-85D7-434C-9376-CF2A8BDF9148}"/>
    <cellStyle name="SAPBEXexcGood3 2 3 2 2 6 2" xfId="33913" xr:uid="{A8925EFE-D0B5-42D9-9841-AD23D4D8C0E9}"/>
    <cellStyle name="SAPBEXexcGood3 2 3 2 2 7" xfId="33914" xr:uid="{29EC504C-CD58-4757-8D4D-2C3FD297AF34}"/>
    <cellStyle name="SAPBEXexcGood3 2 3 2 2 7 2" xfId="33915" xr:uid="{47EC10F2-CE93-4B57-856A-3D443726B361}"/>
    <cellStyle name="SAPBEXexcGood3 2 3 2 2 8" xfId="33916" xr:uid="{B84BA3D7-8777-4F51-8668-8B55568D0FD0}"/>
    <cellStyle name="SAPBEXexcGood3 2 3 2 2 8 2" xfId="33917" xr:uid="{6BE56040-EF8C-4C14-AB82-38FE19A3BB54}"/>
    <cellStyle name="SAPBEXexcGood3 2 3 2 2 9" xfId="33918" xr:uid="{A21491BD-6805-4A76-891D-65A495C8988F}"/>
    <cellStyle name="SAPBEXexcGood3 2 3 2 3" xfId="33919" xr:uid="{8F2FCBED-C301-4CC3-A6BB-B4F77516107C}"/>
    <cellStyle name="SAPBEXexcGood3 2 3 2 3 2" xfId="33920" xr:uid="{09C8E07B-DCA5-43B7-B334-C4CAAB0AD3A9}"/>
    <cellStyle name="SAPBEXexcGood3 2 3 2 3 2 2" xfId="33921" xr:uid="{BB30EA9D-4A97-41D9-B502-6566BD8EFA33}"/>
    <cellStyle name="SAPBEXexcGood3 2 3 2 3 3" xfId="33922" xr:uid="{873482EE-37FD-40E0-80C9-7F99DAAC0FFE}"/>
    <cellStyle name="SAPBEXexcGood3 2 3 2 3 3 2" xfId="33923" xr:uid="{D325F716-E937-4E5E-8137-CC9A5417D230}"/>
    <cellStyle name="SAPBEXexcGood3 2 3 2 3 4" xfId="33924" xr:uid="{830A81E6-E773-4AA9-9A97-00A42DF89284}"/>
    <cellStyle name="SAPBEXexcGood3 2 3 2 3 4 2" xfId="33925" xr:uid="{1DCD3CC3-6A27-4AA7-91B0-8DA5F451A761}"/>
    <cellStyle name="SAPBEXexcGood3 2 3 2 3 5" xfId="33926" xr:uid="{08B95B1D-25BF-41E0-878F-D5D532E884A4}"/>
    <cellStyle name="SAPBEXexcGood3 2 3 2 3 5 2" xfId="33927" xr:uid="{0367D6F6-8976-4B5E-99FA-DA9834561763}"/>
    <cellStyle name="SAPBEXexcGood3 2 3 2 3 6" xfId="33928" xr:uid="{D67BECE5-B311-4578-9154-245C314295D5}"/>
    <cellStyle name="SAPBEXexcGood3 2 3 2 3 6 2" xfId="33929" xr:uid="{7AF1A53C-570C-45EC-A4FB-E85800526C2E}"/>
    <cellStyle name="SAPBEXexcGood3 2 3 2 3 7" xfId="33930" xr:uid="{2D100E9B-133C-43CA-A069-0C879958A266}"/>
    <cellStyle name="SAPBEXexcGood3 2 3 2 3 7 2" xfId="33931" xr:uid="{4DA73A14-8A0D-4451-9633-2B82B256BFA8}"/>
    <cellStyle name="SAPBEXexcGood3 2 3 2 3 8" xfId="33932" xr:uid="{A91A8032-5D58-40A9-9E15-77CB28E62208}"/>
    <cellStyle name="SAPBEXexcGood3 2 3 2 3 9" xfId="33933" xr:uid="{457E6695-46D4-43FA-B5E8-54D58D2DCE7A}"/>
    <cellStyle name="SAPBEXexcGood3 2 3 2 4" xfId="33934" xr:uid="{1E2D1A33-6526-43AD-8A62-6651175A0F67}"/>
    <cellStyle name="SAPBEXexcGood3 2 3 2 4 2" xfId="33935" xr:uid="{6D92037C-DCF4-4D1D-A73B-02C7B28F1683}"/>
    <cellStyle name="SAPBEXexcGood3 2 3 2 5" xfId="33936" xr:uid="{A050914F-F139-4D51-BF07-AD44F162193A}"/>
    <cellStyle name="SAPBEXexcGood3 2 3 2 5 2" xfId="33937" xr:uid="{955938B5-087A-49F8-BE9D-CF8695AE6470}"/>
    <cellStyle name="SAPBEXexcGood3 2 3 2 6" xfId="33938" xr:uid="{017FC400-C08F-47FC-B785-6927C88054B9}"/>
    <cellStyle name="SAPBEXexcGood3 2 3 2 6 2" xfId="33939" xr:uid="{7682DD62-D811-4995-BD02-2665D6E1AA8B}"/>
    <cellStyle name="SAPBEXexcGood3 2 3 2 7" xfId="33940" xr:uid="{55D93B73-0795-4220-9B37-0939EAACA9C7}"/>
    <cellStyle name="SAPBEXexcGood3 2 3 2 7 2" xfId="33941" xr:uid="{D51EB93F-8CD7-4C3E-B2D4-F7BFEFBAAA0B}"/>
    <cellStyle name="SAPBEXexcGood3 2 3 2 8" xfId="33942" xr:uid="{8F7305C3-976B-453D-A4BA-F7AEE121CA73}"/>
    <cellStyle name="SAPBEXexcGood3 2 3 2 8 2" xfId="33943" xr:uid="{C35A27E4-D92F-4A89-9E9E-BD83A10846AA}"/>
    <cellStyle name="SAPBEXexcGood3 2 3 2 9" xfId="33944" xr:uid="{77B08669-44FC-431C-818E-E2375ECC93C7}"/>
    <cellStyle name="SAPBEXexcGood3 2 3 3" xfId="33945" xr:uid="{20F9A95B-D4DE-410A-AE8D-E366EA9E6E3D}"/>
    <cellStyle name="SAPBEXexcGood3 2 3 3 2" xfId="33946" xr:uid="{70E13BB6-980D-4605-86F3-452E50FC33BF}"/>
    <cellStyle name="SAPBEXexcGood3 2 3 3 2 10" xfId="33947" xr:uid="{60BEF09C-C47B-4621-8214-2E1FC37CC2AB}"/>
    <cellStyle name="SAPBEXexcGood3 2 3 3 2 2" xfId="33948" xr:uid="{CBB52711-686A-4A18-A01C-29E93DEEDC2F}"/>
    <cellStyle name="SAPBEXexcGood3 2 3 3 2 2 2" xfId="33949" xr:uid="{B281F02F-C2EB-4EB0-A621-F2D0714D5BDD}"/>
    <cellStyle name="SAPBEXexcGood3 2 3 3 2 2 2 2" xfId="33950" xr:uid="{DC6BA03C-B7D4-4E45-B539-8B1E19FDC2DF}"/>
    <cellStyle name="SAPBEXexcGood3 2 3 3 2 2 3" xfId="33951" xr:uid="{45DECE38-8576-4247-8CDC-735C11542CA6}"/>
    <cellStyle name="SAPBEXexcGood3 2 3 3 2 2 3 2" xfId="33952" xr:uid="{CFEC4502-0241-4BCF-940A-BE90D6D6015E}"/>
    <cellStyle name="SAPBEXexcGood3 2 3 3 2 2 4" xfId="33953" xr:uid="{FD9A13AF-AC29-44BF-AF08-A422EB84D723}"/>
    <cellStyle name="SAPBEXexcGood3 2 3 3 2 2 4 2" xfId="33954" xr:uid="{6628DEAA-2D1E-44CA-A38D-6EB4699B6BEE}"/>
    <cellStyle name="SAPBEXexcGood3 2 3 3 2 2 5" xfId="33955" xr:uid="{72C55D01-3E5F-4775-88DB-BA4590E52FCB}"/>
    <cellStyle name="SAPBEXexcGood3 2 3 3 2 2 5 2" xfId="33956" xr:uid="{3272573F-3B12-48FF-B612-875AD0771C8E}"/>
    <cellStyle name="SAPBEXexcGood3 2 3 3 2 2 6" xfId="33957" xr:uid="{4A7D6DBE-97E5-4937-A796-66329A2EA5F9}"/>
    <cellStyle name="SAPBEXexcGood3 2 3 3 2 2 6 2" xfId="33958" xr:uid="{BFF4766B-D714-40E8-ABD1-AF3B4DC98904}"/>
    <cellStyle name="SAPBEXexcGood3 2 3 3 2 2 7" xfId="33959" xr:uid="{9C9B996D-D19D-4D52-8EAC-5DE5DDB36E47}"/>
    <cellStyle name="SAPBEXexcGood3 2 3 3 2 3" xfId="33960" xr:uid="{E7728818-7B97-4CD8-94BF-E5E1979830ED}"/>
    <cellStyle name="SAPBEXexcGood3 2 3 3 2 3 2" xfId="33961" xr:uid="{ABF67868-1327-4917-A68D-A8A405D48754}"/>
    <cellStyle name="SAPBEXexcGood3 2 3 3 2 3 2 2" xfId="33962" xr:uid="{1D589A29-7A40-43B7-A6BD-7FED7A332893}"/>
    <cellStyle name="SAPBEXexcGood3 2 3 3 2 3 3" xfId="33963" xr:uid="{6A7CB7BE-55C5-4EED-B8FF-ED5B5935F5D4}"/>
    <cellStyle name="SAPBEXexcGood3 2 3 3 2 3 3 2" xfId="33964" xr:uid="{0A09AAE5-1DBE-4DA8-BCE8-0EC46E4B2A5B}"/>
    <cellStyle name="SAPBEXexcGood3 2 3 3 2 3 4" xfId="33965" xr:uid="{B0E5A283-767D-4FFA-A30D-0983942C36A7}"/>
    <cellStyle name="SAPBEXexcGood3 2 3 3 2 3 4 2" xfId="33966" xr:uid="{183AFED2-E34D-44AF-AFA8-7E67E7ADBAE9}"/>
    <cellStyle name="SAPBEXexcGood3 2 3 3 2 3 5" xfId="33967" xr:uid="{1F797E4A-950D-4F1C-B9FA-A01F015D2503}"/>
    <cellStyle name="SAPBEXexcGood3 2 3 3 2 3 5 2" xfId="33968" xr:uid="{518C21CE-FE66-40CF-9E82-9978B14DB6C6}"/>
    <cellStyle name="SAPBEXexcGood3 2 3 3 2 3 6" xfId="33969" xr:uid="{1CC1347E-1793-4DA6-AAD6-11999ED36C90}"/>
    <cellStyle name="SAPBEXexcGood3 2 3 3 2 3 6 2" xfId="33970" xr:uid="{0B1836D6-DEA8-4E6A-9E41-247900B7B9AC}"/>
    <cellStyle name="SAPBEXexcGood3 2 3 3 2 3 7" xfId="33971" xr:uid="{1B68B2A4-A60D-4A7D-B3B2-60D2535966A8}"/>
    <cellStyle name="SAPBEXexcGood3 2 3 3 2 4" xfId="33972" xr:uid="{8AA8169E-F6E4-4757-B9E6-2B88AA1A98C9}"/>
    <cellStyle name="SAPBEXexcGood3 2 3 3 2 4 2" xfId="33973" xr:uid="{D4DEC9CF-8B2B-4E4D-87C5-BCB708FCE0D7}"/>
    <cellStyle name="SAPBEXexcGood3 2 3 3 2 5" xfId="33974" xr:uid="{4833A540-BB8E-429C-827B-03F832BCD01F}"/>
    <cellStyle name="SAPBEXexcGood3 2 3 3 2 5 2" xfId="33975" xr:uid="{BE23C40B-C23C-472B-9917-A5FB344A1097}"/>
    <cellStyle name="SAPBEXexcGood3 2 3 3 2 6" xfId="33976" xr:uid="{C9129C26-22F1-488A-B85B-9AAA984F5D1A}"/>
    <cellStyle name="SAPBEXexcGood3 2 3 3 2 6 2" xfId="33977" xr:uid="{ADF32AB7-6A1A-4A1B-8620-46EDA85B147D}"/>
    <cellStyle name="SAPBEXexcGood3 2 3 3 2 7" xfId="33978" xr:uid="{28F1F787-D7D8-4E92-91F7-667224FC69FD}"/>
    <cellStyle name="SAPBEXexcGood3 2 3 3 2 7 2" xfId="33979" xr:uid="{4ADD6760-C4F3-45A4-9EAD-F97646E33C8B}"/>
    <cellStyle name="SAPBEXexcGood3 2 3 3 2 8" xfId="33980" xr:uid="{980F0DED-1962-4EDC-B247-49765DE99CA3}"/>
    <cellStyle name="SAPBEXexcGood3 2 3 3 2 8 2" xfId="33981" xr:uid="{81839A7B-6295-4CFD-B13E-6BCB3E75C252}"/>
    <cellStyle name="SAPBEXexcGood3 2 3 3 2 9" xfId="33982" xr:uid="{41871BDB-26D0-4507-8F2C-D0A6E6824A26}"/>
    <cellStyle name="SAPBEXexcGood3 2 3 3 2 9 2" xfId="33983" xr:uid="{E2A49124-2EE1-45B4-B442-BA1BA340F4BF}"/>
    <cellStyle name="SAPBEXexcGood3 2 3 3 3" xfId="33984" xr:uid="{7255F059-16A0-4E6E-AA6C-738FF804D7A6}"/>
    <cellStyle name="SAPBEXexcGood3 2 3 3 3 2" xfId="33985" xr:uid="{ED41DE63-90BC-4200-B739-6527A26051F1}"/>
    <cellStyle name="SAPBEXexcGood3 2 3 3 4" xfId="33986" xr:uid="{C183B143-6727-48BE-8E35-6C97E64732A4}"/>
    <cellStyle name="SAPBEXexcGood3 2 3 3 4 2" xfId="33987" xr:uid="{7E986C83-1536-4572-9B9D-4BEE4DE36AC6}"/>
    <cellStyle name="SAPBEXexcGood3 2 3 3 5" xfId="33988" xr:uid="{13A4053B-D9DC-4601-8C9C-74E92FD9F3E1}"/>
    <cellStyle name="SAPBEXexcGood3 2 3 4" xfId="33989" xr:uid="{0F1D87A6-2BA7-4BE7-AE36-BB1C7A6DD048}"/>
    <cellStyle name="SAPBEXexcGood3 2 3 4 10" xfId="33990" xr:uid="{8E54FED8-13B0-4C19-A343-C671D68A792B}"/>
    <cellStyle name="SAPBEXexcGood3 2 3 4 2" xfId="33991" xr:uid="{C51550C0-2B08-4F43-B7D5-F4073EFFF172}"/>
    <cellStyle name="SAPBEXexcGood3 2 3 4 2 2" xfId="33992" xr:uid="{C720E6C7-2FB8-4706-BB52-FE010578B2B1}"/>
    <cellStyle name="SAPBEXexcGood3 2 3 4 2 2 2" xfId="33993" xr:uid="{4F4D7350-66BE-42B0-9B72-B2772DA6B71F}"/>
    <cellStyle name="SAPBEXexcGood3 2 3 4 2 3" xfId="33994" xr:uid="{C2F58DD4-9D7C-451C-A02E-E373F2A42ECC}"/>
    <cellStyle name="SAPBEXexcGood3 2 3 4 2 3 2" xfId="33995" xr:uid="{F6D75420-3599-4D28-8A8E-94E46876EA74}"/>
    <cellStyle name="SAPBEXexcGood3 2 3 4 2 4" xfId="33996" xr:uid="{61E7BA7C-17A8-4FBF-A15E-78BC6AF42D63}"/>
    <cellStyle name="SAPBEXexcGood3 2 3 4 2 4 2" xfId="33997" xr:uid="{6934CE46-9249-4F19-94AF-5CA0E39E432F}"/>
    <cellStyle name="SAPBEXexcGood3 2 3 4 2 5" xfId="33998" xr:uid="{8998D1EA-9A29-4D60-94C0-E990307D350F}"/>
    <cellStyle name="SAPBEXexcGood3 2 3 4 2 5 2" xfId="33999" xr:uid="{CC250FA4-DC68-46D3-901B-72B538DA32BB}"/>
    <cellStyle name="SAPBEXexcGood3 2 3 4 2 6" xfId="34000" xr:uid="{D122DA6E-012B-472D-9B55-74746F9DE638}"/>
    <cellStyle name="SAPBEXexcGood3 2 3 4 2 6 2" xfId="34001" xr:uid="{2125A6A7-35BE-47AB-BCE0-A4556CE3589A}"/>
    <cellStyle name="SAPBEXexcGood3 2 3 4 2 7" xfId="34002" xr:uid="{D83F3BDF-6D10-4330-A232-1D537950D106}"/>
    <cellStyle name="SAPBEXexcGood3 2 3 4 3" xfId="34003" xr:uid="{8652F709-2EF2-4628-AEC6-D99C157D15E6}"/>
    <cellStyle name="SAPBEXexcGood3 2 3 4 3 2" xfId="34004" xr:uid="{3BFC9027-4110-4E1C-8C65-C9C4316D744C}"/>
    <cellStyle name="SAPBEXexcGood3 2 3 4 3 2 2" xfId="34005" xr:uid="{E65F6DE2-C685-473D-A3AB-D73BE1646123}"/>
    <cellStyle name="SAPBEXexcGood3 2 3 4 3 3" xfId="34006" xr:uid="{1E000FE4-10DF-4AFC-959B-7FD6E06611B4}"/>
    <cellStyle name="SAPBEXexcGood3 2 3 4 3 3 2" xfId="34007" xr:uid="{78598DE6-678B-4F36-9148-E42DA474F536}"/>
    <cellStyle name="SAPBEXexcGood3 2 3 4 3 4" xfId="34008" xr:uid="{EEFC1F9E-83AE-4951-AA41-79016554E155}"/>
    <cellStyle name="SAPBEXexcGood3 2 3 4 3 4 2" xfId="34009" xr:uid="{038BBDDE-8154-4D91-A023-5D0EC1E2DF5E}"/>
    <cellStyle name="SAPBEXexcGood3 2 3 4 3 5" xfId="34010" xr:uid="{F85A9D04-29F9-4AB9-B695-56F4A5A5D37C}"/>
    <cellStyle name="SAPBEXexcGood3 2 3 4 3 5 2" xfId="34011" xr:uid="{9417E5A1-29CD-4DED-9FE2-5F179E88CBFE}"/>
    <cellStyle name="SAPBEXexcGood3 2 3 4 3 6" xfId="34012" xr:uid="{D4EE0BC1-578E-43EB-AB10-2AEB615665F3}"/>
    <cellStyle name="SAPBEXexcGood3 2 3 4 3 6 2" xfId="34013" xr:uid="{5A4B7D68-849C-4D0A-A7ED-651AE6247CD0}"/>
    <cellStyle name="SAPBEXexcGood3 2 3 4 3 7" xfId="34014" xr:uid="{437A26D9-4304-45D5-BE81-02A1A0328EB7}"/>
    <cellStyle name="SAPBEXexcGood3 2 3 4 4" xfId="34015" xr:uid="{06A75AD3-3BC7-48B5-ABA3-A9FE15A7B18A}"/>
    <cellStyle name="SAPBEXexcGood3 2 3 4 4 2" xfId="34016" xr:uid="{B4D27D72-0C1B-4036-8BCA-AD738CECF8D9}"/>
    <cellStyle name="SAPBEXexcGood3 2 3 4 5" xfId="34017" xr:uid="{AA2D4968-E511-4E75-9039-6A720BF4DA71}"/>
    <cellStyle name="SAPBEXexcGood3 2 3 4 5 2" xfId="34018" xr:uid="{3D603626-7D5F-4BBE-A733-29B5BF7241A1}"/>
    <cellStyle name="SAPBEXexcGood3 2 3 4 6" xfId="34019" xr:uid="{096158FA-1D2F-41F7-9EEB-51AFB5EA654C}"/>
    <cellStyle name="SAPBEXexcGood3 2 3 4 6 2" xfId="34020" xr:uid="{23E4CF26-A8A0-4697-8143-C19207959B88}"/>
    <cellStyle name="SAPBEXexcGood3 2 3 4 7" xfId="34021" xr:uid="{3A0DCF5B-C77A-4EFC-A309-1CC2C2567884}"/>
    <cellStyle name="SAPBEXexcGood3 2 3 4 7 2" xfId="34022" xr:uid="{4F409FFC-6E8E-45C5-A379-56CDC5C996DA}"/>
    <cellStyle name="SAPBEXexcGood3 2 3 4 8" xfId="34023" xr:uid="{EDA7F08E-212E-4945-9E9E-2CA2B60A40C2}"/>
    <cellStyle name="SAPBEXexcGood3 2 3 4 8 2" xfId="34024" xr:uid="{45F58DD4-BF11-481E-8792-C897011938F8}"/>
    <cellStyle name="SAPBEXexcGood3 2 3 4 9" xfId="34025" xr:uid="{1F254BF2-14DE-45F7-B22E-8ABF0ECD1F67}"/>
    <cellStyle name="SAPBEXexcGood3 2 3 4 9 2" xfId="34026" xr:uid="{E4B9EBB1-F793-495A-97B9-8A013B8F2E87}"/>
    <cellStyle name="SAPBEXexcGood3 2 3 5" xfId="34027" xr:uid="{9896539E-1465-496F-AD72-4E7195AFDE8B}"/>
    <cellStyle name="SAPBEXexcGood3 2 3 5 2" xfId="34028" xr:uid="{9002B507-F59D-4AD2-9F84-578EC7CD3AD8}"/>
    <cellStyle name="SAPBEXexcGood3 2 3 6" xfId="34029" xr:uid="{0EEC725A-2BCB-4008-9D66-B242F4D7C2AB}"/>
    <cellStyle name="SAPBEXexcGood3 2 3 6 2" xfId="34030" xr:uid="{60F6106C-F67E-49C7-82C3-DF82E51B059E}"/>
    <cellStyle name="SAPBEXexcGood3 2 3 7" xfId="34031" xr:uid="{C31F19DC-3211-4DCC-85F0-1E97F787A7CA}"/>
    <cellStyle name="SAPBEXexcGood3 2 3 8" xfId="34032" xr:uid="{B4D4DAD9-154E-4D6E-8F34-CC88F5CACD4E}"/>
    <cellStyle name="SAPBEXexcGood3 2 4" xfId="34033" xr:uid="{6AFE7C9F-2E86-4897-8282-0D45FB729FD8}"/>
    <cellStyle name="SAPBEXexcGood3 2 4 10" xfId="34034" xr:uid="{F03DBB36-8FE5-4F08-AC5A-9ECA217D58A8}"/>
    <cellStyle name="SAPBEXexcGood3 2 4 2" xfId="34035" xr:uid="{A534896D-7EC7-4F92-B7C0-F6D1A2AB523B}"/>
    <cellStyle name="SAPBEXexcGood3 2 4 2 10" xfId="34036" xr:uid="{F4621481-3155-4C3E-B1AC-64B6FB205145}"/>
    <cellStyle name="SAPBEXexcGood3 2 4 2 2" xfId="34037" xr:uid="{A0D82FCB-FA18-4A02-B92C-F512345BBB90}"/>
    <cellStyle name="SAPBEXexcGood3 2 4 2 2 2" xfId="34038" xr:uid="{7ED125F4-FB3B-444E-BCBF-3D8D907374BA}"/>
    <cellStyle name="SAPBEXexcGood3 2 4 2 2 2 2" xfId="34039" xr:uid="{DF57CBCE-ED97-4055-9415-B517ABEC44AF}"/>
    <cellStyle name="SAPBEXexcGood3 2 4 2 2 3" xfId="34040" xr:uid="{4B911080-6615-489A-AF35-527E818FF940}"/>
    <cellStyle name="SAPBEXexcGood3 2 4 2 2 3 2" xfId="34041" xr:uid="{225A584A-8D37-4175-A08E-21740021DFEA}"/>
    <cellStyle name="SAPBEXexcGood3 2 4 2 2 4" xfId="34042" xr:uid="{D793D4FC-EB28-4588-9AD3-576348AB78B9}"/>
    <cellStyle name="SAPBEXexcGood3 2 4 2 2 4 2" xfId="34043" xr:uid="{B4B059B1-C21B-4189-AEE4-7C472E2EA36E}"/>
    <cellStyle name="SAPBEXexcGood3 2 4 2 2 5" xfId="34044" xr:uid="{DEEA8DC6-D5E7-41E3-B5A4-F8E27766951B}"/>
    <cellStyle name="SAPBEXexcGood3 2 4 2 2 5 2" xfId="34045" xr:uid="{77C215BB-A69D-4704-B91C-891D677D47E9}"/>
    <cellStyle name="SAPBEXexcGood3 2 4 2 2 6" xfId="34046" xr:uid="{BF857A58-E386-4D79-8D83-61702C436F95}"/>
    <cellStyle name="SAPBEXexcGood3 2 4 2 2 6 2" xfId="34047" xr:uid="{90BA9BBD-7270-4BF3-8AD1-6FD353840898}"/>
    <cellStyle name="SAPBEXexcGood3 2 4 2 2 7" xfId="34048" xr:uid="{A874CD05-7FA5-4791-88C8-36FFF9DC093E}"/>
    <cellStyle name="SAPBEXexcGood3 2 4 2 2 7 2" xfId="34049" xr:uid="{FE7F097E-1E4F-4AC0-8DA5-BEBA54B18F9C}"/>
    <cellStyle name="SAPBEXexcGood3 2 4 2 2 8" xfId="34050" xr:uid="{02915092-F612-4126-BEE3-7261C16FFB3E}"/>
    <cellStyle name="SAPBEXexcGood3 2 4 2 3" xfId="34051" xr:uid="{0CC54F1F-5002-49DE-AA22-D9B0E865A629}"/>
    <cellStyle name="SAPBEXexcGood3 2 4 2 3 2" xfId="34052" xr:uid="{84D0A739-518A-4B6B-84F7-0E451338FA18}"/>
    <cellStyle name="SAPBEXexcGood3 2 4 2 4" xfId="34053" xr:uid="{4388EB8D-5E84-4A67-969C-017891D0685C}"/>
    <cellStyle name="SAPBEXexcGood3 2 4 2 4 2" xfId="34054" xr:uid="{82747CEA-9406-4C83-8B9A-E3EF9F046C78}"/>
    <cellStyle name="SAPBEXexcGood3 2 4 2 5" xfId="34055" xr:uid="{7F7AE88C-DF68-4345-AB47-65087A9385B3}"/>
    <cellStyle name="SAPBEXexcGood3 2 4 2 5 2" xfId="34056" xr:uid="{7701E24B-1F1C-41A1-A0C5-D8B2C07C6177}"/>
    <cellStyle name="SAPBEXexcGood3 2 4 2 6" xfId="34057" xr:uid="{EB68CD1C-9312-4EAE-B04D-A22ED31D677B}"/>
    <cellStyle name="SAPBEXexcGood3 2 4 2 6 2" xfId="34058" xr:uid="{4B9E68D1-74B7-49A3-89D1-6837706D97EA}"/>
    <cellStyle name="SAPBEXexcGood3 2 4 2 7" xfId="34059" xr:uid="{742CE382-82ED-4888-9B9A-2E5CA474BEA4}"/>
    <cellStyle name="SAPBEXexcGood3 2 4 2 7 2" xfId="34060" xr:uid="{0843382B-1989-41F4-8D07-8D21C19055E1}"/>
    <cellStyle name="SAPBEXexcGood3 2 4 2 8" xfId="34061" xr:uid="{ACBA9678-8924-4053-8402-233B2F0CC2F8}"/>
    <cellStyle name="SAPBEXexcGood3 2 4 2 8 2" xfId="34062" xr:uid="{AE481B30-3E07-42AC-B5CB-88B3ACFC00F0}"/>
    <cellStyle name="SAPBEXexcGood3 2 4 2 9" xfId="34063" xr:uid="{568C06EA-C62C-4468-B079-8C39EDC8781B}"/>
    <cellStyle name="SAPBEXexcGood3 2 4 3" xfId="34064" xr:uid="{035DDBA7-6BCA-48F2-AF61-E5531839FE4F}"/>
    <cellStyle name="SAPBEXexcGood3 2 4 3 2" xfId="34065" xr:uid="{31648DE4-A347-4024-9845-9DDA9B6BF974}"/>
    <cellStyle name="SAPBEXexcGood3 2 4 3 2 2" xfId="34066" xr:uid="{52B1D9EE-4534-4883-8ED4-530028041291}"/>
    <cellStyle name="SAPBEXexcGood3 2 4 3 3" xfId="34067" xr:uid="{154D7397-904C-4141-8230-E9A05C708754}"/>
    <cellStyle name="SAPBEXexcGood3 2 4 3 3 2" xfId="34068" xr:uid="{FF2E718F-701C-4C3D-AB03-B1D20AB3BB89}"/>
    <cellStyle name="SAPBEXexcGood3 2 4 3 4" xfId="34069" xr:uid="{1226077B-0C69-4B28-AA7E-A2F0254EB050}"/>
    <cellStyle name="SAPBEXexcGood3 2 4 3 4 2" xfId="34070" xr:uid="{DBD95780-4526-481A-8533-7DD40ACFDE29}"/>
    <cellStyle name="SAPBEXexcGood3 2 4 3 5" xfId="34071" xr:uid="{38A5A25D-62BE-4D5A-B88F-DFC49C0B1F1B}"/>
    <cellStyle name="SAPBEXexcGood3 2 4 3 5 2" xfId="34072" xr:uid="{C2CD9B0B-3825-4035-A336-599E45DF1721}"/>
    <cellStyle name="SAPBEXexcGood3 2 4 3 6" xfId="34073" xr:uid="{6856F812-DBD2-461C-BA2F-B963F078AF2C}"/>
    <cellStyle name="SAPBEXexcGood3 2 4 3 6 2" xfId="34074" xr:uid="{46604F98-3BF9-48BB-BA3D-0D71F97E3369}"/>
    <cellStyle name="SAPBEXexcGood3 2 4 3 7" xfId="34075" xr:uid="{E558595D-31D0-42B0-BF6B-44B50F0E6036}"/>
    <cellStyle name="SAPBEXexcGood3 2 4 3 7 2" xfId="34076" xr:uid="{DD0DDD8F-20DF-4A42-892D-1997C7DC5F39}"/>
    <cellStyle name="SAPBEXexcGood3 2 4 3 8" xfId="34077" xr:uid="{30589C2E-4EA6-4C0C-ACB6-F38E0BBADE23}"/>
    <cellStyle name="SAPBEXexcGood3 2 4 3 9" xfId="34078" xr:uid="{FD8AE6A2-C742-419E-899C-A4CD90F8A101}"/>
    <cellStyle name="SAPBEXexcGood3 2 4 4" xfId="34079" xr:uid="{07303776-DCDF-4E5B-AAF3-7CEF6DAE3C9E}"/>
    <cellStyle name="SAPBEXexcGood3 2 4 4 2" xfId="34080" xr:uid="{8CAE5E16-50CC-4B01-A24E-021E3AAB2581}"/>
    <cellStyle name="SAPBEXexcGood3 2 4 5" xfId="34081" xr:uid="{0595B621-EB8D-4871-AD71-A870F6C691CD}"/>
    <cellStyle name="SAPBEXexcGood3 2 4 5 2" xfId="34082" xr:uid="{80648A8A-DF65-4DBF-BDCE-EB2C08D38308}"/>
    <cellStyle name="SAPBEXexcGood3 2 4 6" xfId="34083" xr:uid="{98FD6814-D9C9-4119-9EBE-DE98E67A422F}"/>
    <cellStyle name="SAPBEXexcGood3 2 4 6 2" xfId="34084" xr:uid="{A6491CE0-64B6-4445-B19B-F98F388E749F}"/>
    <cellStyle name="SAPBEXexcGood3 2 4 7" xfId="34085" xr:uid="{8BF394A1-7F91-4232-8D17-2316FF05C815}"/>
    <cellStyle name="SAPBEXexcGood3 2 4 7 2" xfId="34086" xr:uid="{9A7F6E39-3502-4B88-BC72-09003B8766BE}"/>
    <cellStyle name="SAPBEXexcGood3 2 4 8" xfId="34087" xr:uid="{33630A4C-A379-4FF8-84E4-70FE5365FA90}"/>
    <cellStyle name="SAPBEXexcGood3 2 4 8 2" xfId="34088" xr:uid="{85A2DF26-2F67-473F-B968-E8A363616A91}"/>
    <cellStyle name="SAPBEXexcGood3 2 4 9" xfId="34089" xr:uid="{ECA5BD8E-84CA-4B33-9E4E-056509B79C07}"/>
    <cellStyle name="SAPBEXexcGood3 2 5" xfId="34090" xr:uid="{5C2D59FE-56C9-4300-978E-0B3EC91C245D}"/>
    <cellStyle name="SAPBEXexcGood3 2 6" xfId="34091" xr:uid="{1A5EF617-28D7-496F-9A99-4912BD6BDE08}"/>
    <cellStyle name="SAPBEXexcGood3 3" xfId="34092" xr:uid="{C38D9C24-BE76-4CE1-90CD-601CD0E57635}"/>
    <cellStyle name="SAPBEXexcGood3 3 2" xfId="34093" xr:uid="{A442718F-3971-4EE3-ACC7-78200C64B979}"/>
    <cellStyle name="SAPBEXexcGood3 3 2 2" xfId="34094" xr:uid="{A99D2C58-FDD6-4C09-846A-E8E683A63D8E}"/>
    <cellStyle name="SAPBEXexcGood3 3 2 2 10" xfId="34095" xr:uid="{054B1D6E-18DB-4A50-A383-8744C2B66083}"/>
    <cellStyle name="SAPBEXexcGood3 3 2 2 2" xfId="34096" xr:uid="{AAC786E1-136D-49CA-B0F6-0695B85E8903}"/>
    <cellStyle name="SAPBEXexcGood3 3 2 2 2 10" xfId="34097" xr:uid="{F9E3729E-ED7A-4A9A-870F-CF85BBFE68F2}"/>
    <cellStyle name="SAPBEXexcGood3 3 2 2 2 2" xfId="34098" xr:uid="{09FE00B9-5D9E-4761-85CD-EE35DF171A14}"/>
    <cellStyle name="SAPBEXexcGood3 3 2 2 2 2 2" xfId="34099" xr:uid="{9BA92FC8-E33E-4FA8-B742-0EF606D9AC92}"/>
    <cellStyle name="SAPBEXexcGood3 3 2 2 2 2 2 2" xfId="34100" xr:uid="{F7BE19F5-3031-4252-A0CA-78FC4C675976}"/>
    <cellStyle name="SAPBEXexcGood3 3 2 2 2 2 3" xfId="34101" xr:uid="{8C963A66-1BE2-442D-ABDF-2D041A5A6546}"/>
    <cellStyle name="SAPBEXexcGood3 3 2 2 2 2 3 2" xfId="34102" xr:uid="{65D31C08-012A-45D3-A9E3-EA5B214CC0ED}"/>
    <cellStyle name="SAPBEXexcGood3 3 2 2 2 2 4" xfId="34103" xr:uid="{368BB1A3-8CE8-4BD3-855C-D24F7B638DF0}"/>
    <cellStyle name="SAPBEXexcGood3 3 2 2 2 2 4 2" xfId="34104" xr:uid="{2FF83C5A-9330-48F0-9181-67B93FF1D92C}"/>
    <cellStyle name="SAPBEXexcGood3 3 2 2 2 2 5" xfId="34105" xr:uid="{93A881BF-E35E-4680-B1A9-44CE58B071E1}"/>
    <cellStyle name="SAPBEXexcGood3 3 2 2 2 2 5 2" xfId="34106" xr:uid="{B688274B-6F01-485F-AA5D-880772FE8950}"/>
    <cellStyle name="SAPBEXexcGood3 3 2 2 2 2 6" xfId="34107" xr:uid="{D3421BCA-247B-4103-B86A-3A2006FE3F51}"/>
    <cellStyle name="SAPBEXexcGood3 3 2 2 2 2 6 2" xfId="34108" xr:uid="{ACCA8FCE-39E7-4314-ADF5-37AB55CD9C06}"/>
    <cellStyle name="SAPBEXexcGood3 3 2 2 2 2 7" xfId="34109" xr:uid="{E8E58946-82A7-4AB5-8A44-8C552259F23A}"/>
    <cellStyle name="SAPBEXexcGood3 3 2 2 2 2 7 2" xfId="34110" xr:uid="{AE6B9AFC-4B24-4EC4-B619-D63E3A76EDEA}"/>
    <cellStyle name="SAPBEXexcGood3 3 2 2 2 2 8" xfId="34111" xr:uid="{C8CEC845-B93C-4047-84A5-BE09DFB40CCE}"/>
    <cellStyle name="SAPBEXexcGood3 3 2 2 2 3" xfId="34112" xr:uid="{FB907172-CB3E-4160-9F70-9A8D21CB7055}"/>
    <cellStyle name="SAPBEXexcGood3 3 2 2 2 3 2" xfId="34113" xr:uid="{D322F330-1660-44F3-8991-8DE84C1B5A40}"/>
    <cellStyle name="SAPBEXexcGood3 3 2 2 2 4" xfId="34114" xr:uid="{3D2DB2F0-D42A-40D0-9FCB-F59A9886FC90}"/>
    <cellStyle name="SAPBEXexcGood3 3 2 2 2 4 2" xfId="34115" xr:uid="{C4572ED1-92D9-4FBF-87FD-E21054B84B95}"/>
    <cellStyle name="SAPBEXexcGood3 3 2 2 2 5" xfId="34116" xr:uid="{833E2806-9D3D-4041-ACEB-D8CA58355627}"/>
    <cellStyle name="SAPBEXexcGood3 3 2 2 2 5 2" xfId="34117" xr:uid="{7E04E956-1551-4A9E-B6CD-FEBBBDA6F759}"/>
    <cellStyle name="SAPBEXexcGood3 3 2 2 2 6" xfId="34118" xr:uid="{1DED0162-394B-4A95-AF3B-56ACB2F24098}"/>
    <cellStyle name="SAPBEXexcGood3 3 2 2 2 6 2" xfId="34119" xr:uid="{A389C462-AA24-425B-8818-B541B6E1D10F}"/>
    <cellStyle name="SAPBEXexcGood3 3 2 2 2 7" xfId="34120" xr:uid="{0BFB4E24-A58E-4C56-ADD4-750D8EED8402}"/>
    <cellStyle name="SAPBEXexcGood3 3 2 2 2 7 2" xfId="34121" xr:uid="{F9740302-26D1-4C7A-8A9B-09F2931E09D7}"/>
    <cellStyle name="SAPBEXexcGood3 3 2 2 2 8" xfId="34122" xr:uid="{6A514870-290F-447D-BEB7-632D1F47108C}"/>
    <cellStyle name="SAPBEXexcGood3 3 2 2 2 8 2" xfId="34123" xr:uid="{304F7CC9-5FA8-4615-82E4-B0AE26D78B97}"/>
    <cellStyle name="SAPBEXexcGood3 3 2 2 2 9" xfId="34124" xr:uid="{A62F15C7-8CD1-407B-A381-120ADC0D71FD}"/>
    <cellStyle name="SAPBEXexcGood3 3 2 2 3" xfId="34125" xr:uid="{0591C653-E033-4767-AA45-C646018E97E9}"/>
    <cellStyle name="SAPBEXexcGood3 3 2 2 3 2" xfId="34126" xr:uid="{A1F1B436-C95E-415A-B974-CF6765E250BC}"/>
    <cellStyle name="SAPBEXexcGood3 3 2 2 3 2 2" xfId="34127" xr:uid="{99525B99-5026-440A-A0A8-6661834A6FB9}"/>
    <cellStyle name="SAPBEXexcGood3 3 2 2 3 3" xfId="34128" xr:uid="{94699503-7399-4073-871E-17097BD56AE7}"/>
    <cellStyle name="SAPBEXexcGood3 3 2 2 3 3 2" xfId="34129" xr:uid="{9D887AD3-A3AC-4615-B898-38D5D8F769DD}"/>
    <cellStyle name="SAPBEXexcGood3 3 2 2 3 4" xfId="34130" xr:uid="{78D4B6E6-5AF9-4730-8C2E-90EEA248D7BB}"/>
    <cellStyle name="SAPBEXexcGood3 3 2 2 3 4 2" xfId="34131" xr:uid="{824855F3-025A-40F5-9F5C-BE84B14F82D3}"/>
    <cellStyle name="SAPBEXexcGood3 3 2 2 3 5" xfId="34132" xr:uid="{1F8133DE-92B2-4FB0-88AC-003E02185CC1}"/>
    <cellStyle name="SAPBEXexcGood3 3 2 2 3 5 2" xfId="34133" xr:uid="{F4A77E15-50EE-451F-A82C-FFD4F2487838}"/>
    <cellStyle name="SAPBEXexcGood3 3 2 2 3 6" xfId="34134" xr:uid="{8D15A8E8-1DC6-4827-862B-F6E3A43B7B59}"/>
    <cellStyle name="SAPBEXexcGood3 3 2 2 3 6 2" xfId="34135" xr:uid="{000C81FF-BB64-48F9-AA4D-102BF4CD5AB6}"/>
    <cellStyle name="SAPBEXexcGood3 3 2 2 3 7" xfId="34136" xr:uid="{C23040AE-A59F-49D4-BEB0-FE0220252063}"/>
    <cellStyle name="SAPBEXexcGood3 3 2 2 3 7 2" xfId="34137" xr:uid="{2D6F6796-EC09-4372-9C41-CBBD4FA0778B}"/>
    <cellStyle name="SAPBEXexcGood3 3 2 2 3 8" xfId="34138" xr:uid="{83313702-7DDE-4D66-AD6C-1337E6DBAB56}"/>
    <cellStyle name="SAPBEXexcGood3 3 2 2 3 9" xfId="34139" xr:uid="{E041BB0A-6BEC-4294-B993-662CD3B08EBF}"/>
    <cellStyle name="SAPBEXexcGood3 3 2 2 4" xfId="34140" xr:uid="{49F450AE-20C7-4492-A1E2-479870E94F6D}"/>
    <cellStyle name="SAPBEXexcGood3 3 2 2 4 2" xfId="34141" xr:uid="{899D3C3B-8DE9-4449-B4D2-0B69137EBC4C}"/>
    <cellStyle name="SAPBEXexcGood3 3 2 2 5" xfId="34142" xr:uid="{B1F3998B-E329-4BAB-A1BA-A2C341216440}"/>
    <cellStyle name="SAPBEXexcGood3 3 2 2 5 2" xfId="34143" xr:uid="{11A9CCEA-88BE-4C34-B469-74B9E1BF35C2}"/>
    <cellStyle name="SAPBEXexcGood3 3 2 2 6" xfId="34144" xr:uid="{32E88994-ACAC-493B-8129-332AE171DFB4}"/>
    <cellStyle name="SAPBEXexcGood3 3 2 2 6 2" xfId="34145" xr:uid="{79B2359D-F1F7-4D7A-91A5-FF60D0058354}"/>
    <cellStyle name="SAPBEXexcGood3 3 2 2 7" xfId="34146" xr:uid="{F7258029-5DD1-47C4-A1EB-891AE9512F9E}"/>
    <cellStyle name="SAPBEXexcGood3 3 2 2 7 2" xfId="34147" xr:uid="{C87CC303-0B4E-426B-8450-A478406F6973}"/>
    <cellStyle name="SAPBEXexcGood3 3 2 2 8" xfId="34148" xr:uid="{1B0200E5-AC66-4953-8AA4-8487A73067A3}"/>
    <cellStyle name="SAPBEXexcGood3 3 2 2 8 2" xfId="34149" xr:uid="{E1E45112-9EE9-4CDC-B6B8-639120A812EB}"/>
    <cellStyle name="SAPBEXexcGood3 3 2 2 9" xfId="34150" xr:uid="{88833A0C-9DAB-4CA8-BEB1-69EB8BFBB2EA}"/>
    <cellStyle name="SAPBEXexcGood3 3 2 3" xfId="34151" xr:uid="{52ECCC55-E60B-4CC7-8E0C-97D44CEF20C9}"/>
    <cellStyle name="SAPBEXexcGood3 3 2 3 2" xfId="34152" xr:uid="{706DF285-EFB4-4FEF-B31E-3F6AE0D3C93F}"/>
    <cellStyle name="SAPBEXexcGood3 3 2 3 2 10" xfId="34153" xr:uid="{4E10932A-F132-425F-8DD6-B9414FFF857C}"/>
    <cellStyle name="SAPBEXexcGood3 3 2 3 2 2" xfId="34154" xr:uid="{AFA123AE-F420-436C-B7DF-706AF5551143}"/>
    <cellStyle name="SAPBEXexcGood3 3 2 3 2 2 2" xfId="34155" xr:uid="{0B3FD3D1-8F53-498C-BE71-58EC3AA7A9A0}"/>
    <cellStyle name="SAPBEXexcGood3 3 2 3 2 2 2 2" xfId="34156" xr:uid="{34209286-C0F2-4DEE-8EF5-FD6129162C9A}"/>
    <cellStyle name="SAPBEXexcGood3 3 2 3 2 2 3" xfId="34157" xr:uid="{A994D670-D2A4-401F-9458-37A2DD539B90}"/>
    <cellStyle name="SAPBEXexcGood3 3 2 3 2 2 3 2" xfId="34158" xr:uid="{1E10182A-0CDA-4403-AAB1-0C5A57FFA709}"/>
    <cellStyle name="SAPBEXexcGood3 3 2 3 2 2 4" xfId="34159" xr:uid="{8C31D359-6102-41BD-A746-AFABE5A29D3D}"/>
    <cellStyle name="SAPBEXexcGood3 3 2 3 2 2 4 2" xfId="34160" xr:uid="{C7B7601D-B185-4E37-94EF-2C018234B8AD}"/>
    <cellStyle name="SAPBEXexcGood3 3 2 3 2 2 5" xfId="34161" xr:uid="{2CE12DD0-1D81-4BA2-994D-240362EA9245}"/>
    <cellStyle name="SAPBEXexcGood3 3 2 3 2 2 5 2" xfId="34162" xr:uid="{978851E2-54E9-4B50-97E7-3A52E5378EDD}"/>
    <cellStyle name="SAPBEXexcGood3 3 2 3 2 2 6" xfId="34163" xr:uid="{825B141C-7E3E-4C72-A310-A4D242FBA6EB}"/>
    <cellStyle name="SAPBEXexcGood3 3 2 3 2 2 6 2" xfId="34164" xr:uid="{99123F11-F745-4802-926A-9646267B4C58}"/>
    <cellStyle name="SAPBEXexcGood3 3 2 3 2 2 7" xfId="34165" xr:uid="{2E1D5D89-3FC6-4759-90D8-3B44321C9EDC}"/>
    <cellStyle name="SAPBEXexcGood3 3 2 3 2 3" xfId="34166" xr:uid="{685ED784-4B52-485D-A0B3-397D42B7FE1C}"/>
    <cellStyle name="SAPBEXexcGood3 3 2 3 2 3 2" xfId="34167" xr:uid="{44B7BAAF-69B4-469E-894E-60057FAB10B8}"/>
    <cellStyle name="SAPBEXexcGood3 3 2 3 2 3 2 2" xfId="34168" xr:uid="{1D2B3588-3E5E-498D-A904-90040C7D6A95}"/>
    <cellStyle name="SAPBEXexcGood3 3 2 3 2 3 3" xfId="34169" xr:uid="{CE19B328-8CFC-4911-B0ED-DF4F2A564B87}"/>
    <cellStyle name="SAPBEXexcGood3 3 2 3 2 3 3 2" xfId="34170" xr:uid="{55B573D9-1BC7-455C-A552-9A1F962500EB}"/>
    <cellStyle name="SAPBEXexcGood3 3 2 3 2 3 4" xfId="34171" xr:uid="{1EA22DD4-F8FA-4123-9E87-8CFDB4A6798D}"/>
    <cellStyle name="SAPBEXexcGood3 3 2 3 2 3 4 2" xfId="34172" xr:uid="{DA9DEE85-0334-46EA-AC56-0A4C9BE0DB26}"/>
    <cellStyle name="SAPBEXexcGood3 3 2 3 2 3 5" xfId="34173" xr:uid="{912BF65B-B2EC-4229-8ABE-687A0205CB96}"/>
    <cellStyle name="SAPBEXexcGood3 3 2 3 2 3 5 2" xfId="34174" xr:uid="{298DBC71-6D38-4A6D-82A9-C80E658CED56}"/>
    <cellStyle name="SAPBEXexcGood3 3 2 3 2 3 6" xfId="34175" xr:uid="{A5CB521C-B3F0-465F-ABB0-2E68717F859D}"/>
    <cellStyle name="SAPBEXexcGood3 3 2 3 2 3 6 2" xfId="34176" xr:uid="{E989EAF7-C561-4AC1-A04C-09572B88A211}"/>
    <cellStyle name="SAPBEXexcGood3 3 2 3 2 3 7" xfId="34177" xr:uid="{277FF48C-2669-4980-A984-55C1D97323A1}"/>
    <cellStyle name="SAPBEXexcGood3 3 2 3 2 4" xfId="34178" xr:uid="{FF6323F2-A1F4-42E5-8580-767E68A8C8F7}"/>
    <cellStyle name="SAPBEXexcGood3 3 2 3 2 4 2" xfId="34179" xr:uid="{7E2B0010-1AB7-457A-B7B9-7B7BC1F95842}"/>
    <cellStyle name="SAPBEXexcGood3 3 2 3 2 5" xfId="34180" xr:uid="{C41ACDAA-749B-4CB3-A956-6DEFA324FDE0}"/>
    <cellStyle name="SAPBEXexcGood3 3 2 3 2 5 2" xfId="34181" xr:uid="{79A2C679-8DF3-46EF-B122-310DD203BBD4}"/>
    <cellStyle name="SAPBEXexcGood3 3 2 3 2 6" xfId="34182" xr:uid="{65E0E913-5DB7-4932-97FE-6A4420753DAC}"/>
    <cellStyle name="SAPBEXexcGood3 3 2 3 2 6 2" xfId="34183" xr:uid="{F7FFB390-0077-4BA6-A269-7BBEDCF62B47}"/>
    <cellStyle name="SAPBEXexcGood3 3 2 3 2 7" xfId="34184" xr:uid="{3F40E295-FD01-47FB-825D-E23B61FBD0B3}"/>
    <cellStyle name="SAPBEXexcGood3 3 2 3 2 7 2" xfId="34185" xr:uid="{311FCCCF-8E53-4D7B-982D-C7AC40FEF084}"/>
    <cellStyle name="SAPBEXexcGood3 3 2 3 2 8" xfId="34186" xr:uid="{135072E8-C2B8-4436-BDB4-A00F3B799044}"/>
    <cellStyle name="SAPBEXexcGood3 3 2 3 2 8 2" xfId="34187" xr:uid="{DBB3C31F-7A3E-48E0-B48D-51DB27D530F7}"/>
    <cellStyle name="SAPBEXexcGood3 3 2 3 2 9" xfId="34188" xr:uid="{BB9F4B4A-0CA3-4875-8078-EEE569E0DBEB}"/>
    <cellStyle name="SAPBEXexcGood3 3 2 3 2 9 2" xfId="34189" xr:uid="{DA6CE7CE-C0DD-4AC8-AD3D-11BB804CB3BB}"/>
    <cellStyle name="SAPBEXexcGood3 3 2 3 3" xfId="34190" xr:uid="{67F79DAC-DAE2-414A-87C2-967506C1744C}"/>
    <cellStyle name="SAPBEXexcGood3 3 2 3 3 2" xfId="34191" xr:uid="{598C88AC-403C-4BB7-8EF9-BD80C23CBC61}"/>
    <cellStyle name="SAPBEXexcGood3 3 2 3 4" xfId="34192" xr:uid="{71B5A38D-460D-4114-87B3-9D7796491A65}"/>
    <cellStyle name="SAPBEXexcGood3 3 2 3 4 2" xfId="34193" xr:uid="{BE179D95-ED4B-4EB9-ABDC-3F7DAE244364}"/>
    <cellStyle name="SAPBEXexcGood3 3 2 3 5" xfId="34194" xr:uid="{1BB43034-1FF2-452F-91EC-2311B4191E04}"/>
    <cellStyle name="SAPBEXexcGood3 3 2 4" xfId="34195" xr:uid="{B8EA479A-A181-4175-8B05-29292C2DA030}"/>
    <cellStyle name="SAPBEXexcGood3 3 2 4 10" xfId="34196" xr:uid="{202E1C6B-B053-452F-B6CE-12E7C4F9FAB6}"/>
    <cellStyle name="SAPBEXexcGood3 3 2 4 2" xfId="34197" xr:uid="{D4790A31-2DF0-48F4-8D21-E3D063D5BA22}"/>
    <cellStyle name="SAPBEXexcGood3 3 2 4 2 2" xfId="34198" xr:uid="{8C7A1205-C0E3-49D4-9FBB-ADFFE3B63077}"/>
    <cellStyle name="SAPBEXexcGood3 3 2 4 2 2 2" xfId="34199" xr:uid="{7912B9C1-06D3-40C6-ACD6-D1642E4B5299}"/>
    <cellStyle name="SAPBEXexcGood3 3 2 4 2 3" xfId="34200" xr:uid="{9B3B0B8A-17D7-4F77-9049-6C5B5F4333AD}"/>
    <cellStyle name="SAPBEXexcGood3 3 2 4 2 3 2" xfId="34201" xr:uid="{61BAA409-8C33-4797-9E4C-A0AB2DE3FAFF}"/>
    <cellStyle name="SAPBEXexcGood3 3 2 4 2 4" xfId="34202" xr:uid="{E8AC0DA6-214B-4029-B6F3-612CA2E4F1A0}"/>
    <cellStyle name="SAPBEXexcGood3 3 2 4 2 4 2" xfId="34203" xr:uid="{F39B12D6-4100-40E9-8C2D-2023B1CD1C15}"/>
    <cellStyle name="SAPBEXexcGood3 3 2 4 2 5" xfId="34204" xr:uid="{D0DD49E0-DC52-4FDB-AC52-8AD4E437C734}"/>
    <cellStyle name="SAPBEXexcGood3 3 2 4 2 5 2" xfId="34205" xr:uid="{F3CA7EF4-6A5A-4C76-9767-4086BA0105E1}"/>
    <cellStyle name="SAPBEXexcGood3 3 2 4 2 6" xfId="34206" xr:uid="{7B2F16BE-E6A1-47E4-B3FD-96C20636E8A7}"/>
    <cellStyle name="SAPBEXexcGood3 3 2 4 2 6 2" xfId="34207" xr:uid="{0DB0FD12-479D-4486-8B11-CB7583AF77F9}"/>
    <cellStyle name="SAPBEXexcGood3 3 2 4 2 7" xfId="34208" xr:uid="{9BAF860E-2209-4E47-8FA0-DB68E26037E5}"/>
    <cellStyle name="SAPBEXexcGood3 3 2 4 3" xfId="34209" xr:uid="{5756B029-2F30-4C6C-9164-7BDB90B0F29E}"/>
    <cellStyle name="SAPBEXexcGood3 3 2 4 3 2" xfId="34210" xr:uid="{A76F2C64-BA6E-494C-AD1E-511F4398665A}"/>
    <cellStyle name="SAPBEXexcGood3 3 2 4 3 2 2" xfId="34211" xr:uid="{E3EF7286-C5BE-49D2-91EB-4C079F7245EE}"/>
    <cellStyle name="SAPBEXexcGood3 3 2 4 3 3" xfId="34212" xr:uid="{568C4B8B-64BB-4DF4-94AB-BB047F4EF654}"/>
    <cellStyle name="SAPBEXexcGood3 3 2 4 3 3 2" xfId="34213" xr:uid="{58A57637-B363-4B66-B3D9-8F55AEC8488A}"/>
    <cellStyle name="SAPBEXexcGood3 3 2 4 3 4" xfId="34214" xr:uid="{2E90DDD3-53A7-4EF0-9C91-E2B3058E5710}"/>
    <cellStyle name="SAPBEXexcGood3 3 2 4 3 4 2" xfId="34215" xr:uid="{B1FABC34-B8E1-4120-B2FC-D33267D84DC9}"/>
    <cellStyle name="SAPBEXexcGood3 3 2 4 3 5" xfId="34216" xr:uid="{3C17A22A-7DE7-4990-A4F9-1DC739159CED}"/>
    <cellStyle name="SAPBEXexcGood3 3 2 4 3 5 2" xfId="34217" xr:uid="{3F9B80CC-ABAA-451E-9E98-2ABE451E2717}"/>
    <cellStyle name="SAPBEXexcGood3 3 2 4 3 6" xfId="34218" xr:uid="{69CC4ED4-65C7-44A0-902E-0944A7CAD162}"/>
    <cellStyle name="SAPBEXexcGood3 3 2 4 3 6 2" xfId="34219" xr:uid="{3141FEED-8FFD-486D-8ECD-AEEFD3A1729F}"/>
    <cellStyle name="SAPBEXexcGood3 3 2 4 3 7" xfId="34220" xr:uid="{FD77A198-FB9A-4236-B95A-2C45DA4BB4FE}"/>
    <cellStyle name="SAPBEXexcGood3 3 2 4 4" xfId="34221" xr:uid="{E22F79B1-B826-442D-B679-76638C671197}"/>
    <cellStyle name="SAPBEXexcGood3 3 2 4 4 2" xfId="34222" xr:uid="{E04FF33A-1272-47C6-9A05-1B4D17C16A91}"/>
    <cellStyle name="SAPBEXexcGood3 3 2 4 5" xfId="34223" xr:uid="{C7AF2155-CD67-4BE3-9758-DE5809FDBCB4}"/>
    <cellStyle name="SAPBEXexcGood3 3 2 4 5 2" xfId="34224" xr:uid="{A2334E53-2A60-48EA-9EDA-DEAE7361117E}"/>
    <cellStyle name="SAPBEXexcGood3 3 2 4 6" xfId="34225" xr:uid="{39BD899A-2C8B-4066-B0B8-C893D65ACDF5}"/>
    <cellStyle name="SAPBEXexcGood3 3 2 4 6 2" xfId="34226" xr:uid="{43787DEB-AE61-421A-BDD4-BAE1CBE56D8F}"/>
    <cellStyle name="SAPBEXexcGood3 3 2 4 7" xfId="34227" xr:uid="{72FD5995-06BA-4908-B3EE-F02F23DD9920}"/>
    <cellStyle name="SAPBEXexcGood3 3 2 4 7 2" xfId="34228" xr:uid="{8FF35613-41D2-4B8F-86AD-A45E6A1C14AA}"/>
    <cellStyle name="SAPBEXexcGood3 3 2 4 8" xfId="34229" xr:uid="{084DBBF4-A31D-44E4-97BC-7394079D4F30}"/>
    <cellStyle name="SAPBEXexcGood3 3 2 4 8 2" xfId="34230" xr:uid="{AFB5BBF3-BAC2-4465-99FF-6F59BDF191FF}"/>
    <cellStyle name="SAPBEXexcGood3 3 2 4 9" xfId="34231" xr:uid="{C805A09F-4C98-4334-A52D-7EA7E5C8FA5A}"/>
    <cellStyle name="SAPBEXexcGood3 3 2 4 9 2" xfId="34232" xr:uid="{C9D165F3-CEB9-4DC2-A38A-64F3FD25E793}"/>
    <cellStyle name="SAPBEXexcGood3 3 2 5" xfId="34233" xr:uid="{F4B2791F-121B-4C34-9B42-C0B16DC1E038}"/>
    <cellStyle name="SAPBEXexcGood3 3 2 5 2" xfId="34234" xr:uid="{5AFCF44E-D5B0-4355-9B25-BAA5BC480CAA}"/>
    <cellStyle name="SAPBEXexcGood3 3 2 6" xfId="34235" xr:uid="{A070B2CA-7E79-452F-996A-5E9A94A03EFA}"/>
    <cellStyle name="SAPBEXexcGood3 3 2 6 2" xfId="34236" xr:uid="{E824E79B-9660-4060-A7EC-1CD8F0206B02}"/>
    <cellStyle name="SAPBEXexcGood3 3 2 7" xfId="34237" xr:uid="{4A49AA6F-0E6C-4BC7-9121-5FDCFCE53BFE}"/>
    <cellStyle name="SAPBEXexcGood3 3 2 8" xfId="34238" xr:uid="{49804179-FEEB-4BB7-A227-E46C0BE1B654}"/>
    <cellStyle name="SAPBEXexcGood3 3 3" xfId="34239" xr:uid="{0831A729-ABA4-458E-9F35-60A6F26D3930}"/>
    <cellStyle name="SAPBEXexcGood3 3 3 2" xfId="34240" xr:uid="{48A79755-8D14-4E5A-859B-15524C7681B3}"/>
    <cellStyle name="SAPBEXexcGood3 3 3 2 10" xfId="34241" xr:uid="{D94971EF-AA5F-476E-AAF6-CE53B6C52CEA}"/>
    <cellStyle name="SAPBEXexcGood3 3 3 2 2" xfId="34242" xr:uid="{1FA073FD-D237-4F11-8825-69C6C4CE27D6}"/>
    <cellStyle name="SAPBEXexcGood3 3 3 2 2 10" xfId="34243" xr:uid="{925B65FC-E17C-485C-9986-F6CA3EC668C3}"/>
    <cellStyle name="SAPBEXexcGood3 3 3 2 2 2" xfId="34244" xr:uid="{2BD9528D-C2B4-4502-AED2-75426FE947CC}"/>
    <cellStyle name="SAPBEXexcGood3 3 3 2 2 2 2" xfId="34245" xr:uid="{7F1AA2B3-2607-4339-9BC2-55ED9B1986E8}"/>
    <cellStyle name="SAPBEXexcGood3 3 3 2 2 2 2 2" xfId="34246" xr:uid="{5BC5D0D4-04DC-4A1D-9314-7B3E9B811626}"/>
    <cellStyle name="SAPBEXexcGood3 3 3 2 2 2 3" xfId="34247" xr:uid="{2106D999-67C4-412D-888B-AD18E3DC7E47}"/>
    <cellStyle name="SAPBEXexcGood3 3 3 2 2 2 3 2" xfId="34248" xr:uid="{B08BBEE2-17E0-450C-BC4F-D63FB49BAD2D}"/>
    <cellStyle name="SAPBEXexcGood3 3 3 2 2 2 4" xfId="34249" xr:uid="{D2F2103B-C0D9-4E72-BFC4-CFF8B7F21D39}"/>
    <cellStyle name="SAPBEXexcGood3 3 3 2 2 2 4 2" xfId="34250" xr:uid="{DE9D5FF0-D3C5-4F1E-84C4-3E9A613FFAD8}"/>
    <cellStyle name="SAPBEXexcGood3 3 3 2 2 2 5" xfId="34251" xr:uid="{8F93E59E-71FD-4AD5-A295-E7562C56FF3C}"/>
    <cellStyle name="SAPBEXexcGood3 3 3 2 2 2 5 2" xfId="34252" xr:uid="{B729B69C-F663-48A5-A102-DB52719CC73D}"/>
    <cellStyle name="SAPBEXexcGood3 3 3 2 2 2 6" xfId="34253" xr:uid="{18B60644-C37E-42D4-A936-58E58F7ADB1E}"/>
    <cellStyle name="SAPBEXexcGood3 3 3 2 2 2 6 2" xfId="34254" xr:uid="{07137401-079C-48D3-BD1D-4912812D4842}"/>
    <cellStyle name="SAPBEXexcGood3 3 3 2 2 2 7" xfId="34255" xr:uid="{7F7B7E85-F032-4B73-ACF9-4B16EE3DDFC5}"/>
    <cellStyle name="SAPBEXexcGood3 3 3 2 2 2 7 2" xfId="34256" xr:uid="{0F62736F-858B-4733-AB91-9832759BB7A3}"/>
    <cellStyle name="SAPBEXexcGood3 3 3 2 2 2 8" xfId="34257" xr:uid="{31C55A25-FA93-48F1-A8E0-524ECA45B412}"/>
    <cellStyle name="SAPBEXexcGood3 3 3 2 2 3" xfId="34258" xr:uid="{516C0156-4ED6-4042-A2ED-B7177D287601}"/>
    <cellStyle name="SAPBEXexcGood3 3 3 2 2 3 2" xfId="34259" xr:uid="{0577E3DF-62BC-4B55-AB6F-1C904E263A3D}"/>
    <cellStyle name="SAPBEXexcGood3 3 3 2 2 4" xfId="34260" xr:uid="{1564C98E-E40F-4DD2-88EC-D74BCC7C2B28}"/>
    <cellStyle name="SAPBEXexcGood3 3 3 2 2 4 2" xfId="34261" xr:uid="{6ECE5705-D511-459A-A414-E089823E6B77}"/>
    <cellStyle name="SAPBEXexcGood3 3 3 2 2 5" xfId="34262" xr:uid="{614D84D9-5DB8-4A41-BF49-78EE16BC0585}"/>
    <cellStyle name="SAPBEXexcGood3 3 3 2 2 5 2" xfId="34263" xr:uid="{D1F99C3C-8BE9-4FF5-845E-B07C4F734249}"/>
    <cellStyle name="SAPBEXexcGood3 3 3 2 2 6" xfId="34264" xr:uid="{669D14CF-0CE8-41D3-B7FD-74FCC220397F}"/>
    <cellStyle name="SAPBEXexcGood3 3 3 2 2 6 2" xfId="34265" xr:uid="{B9595F40-91A0-4CA3-8156-4476CF60DA74}"/>
    <cellStyle name="SAPBEXexcGood3 3 3 2 2 7" xfId="34266" xr:uid="{687A5FFA-DA97-4948-9A50-56BCD960935A}"/>
    <cellStyle name="SAPBEXexcGood3 3 3 2 2 7 2" xfId="34267" xr:uid="{97B460DD-8B17-4FDB-B278-03832772D5EA}"/>
    <cellStyle name="SAPBEXexcGood3 3 3 2 2 8" xfId="34268" xr:uid="{B79CBD61-2FB1-4680-BEB6-F0E8F60FF5AE}"/>
    <cellStyle name="SAPBEXexcGood3 3 3 2 2 8 2" xfId="34269" xr:uid="{21A43AC9-51BF-44B4-8D47-14D7A2E37573}"/>
    <cellStyle name="SAPBEXexcGood3 3 3 2 2 9" xfId="34270" xr:uid="{00E59AD7-1FE3-463B-AF9A-AA19DAE2CB53}"/>
    <cellStyle name="SAPBEXexcGood3 3 3 2 3" xfId="34271" xr:uid="{08E99FA3-C788-4A67-AEA5-50B17262CB53}"/>
    <cellStyle name="SAPBEXexcGood3 3 3 2 3 2" xfId="34272" xr:uid="{6B4014A9-B94F-43BD-8681-36E5931F7A06}"/>
    <cellStyle name="SAPBEXexcGood3 3 3 2 3 2 2" xfId="34273" xr:uid="{DE486CF4-92E0-4F99-8C59-B3DE497C21C4}"/>
    <cellStyle name="SAPBEXexcGood3 3 3 2 3 3" xfId="34274" xr:uid="{D34E5EC8-9E85-455C-9F66-6E599B81096F}"/>
    <cellStyle name="SAPBEXexcGood3 3 3 2 3 3 2" xfId="34275" xr:uid="{031A3EFA-7824-465B-A704-FCC3F8F8BADF}"/>
    <cellStyle name="SAPBEXexcGood3 3 3 2 3 4" xfId="34276" xr:uid="{8E4B2E1E-6C23-429F-B4BA-85A3EF56AE17}"/>
    <cellStyle name="SAPBEXexcGood3 3 3 2 3 4 2" xfId="34277" xr:uid="{12709DDB-3D7A-4B44-8D8E-47980B7206C9}"/>
    <cellStyle name="SAPBEXexcGood3 3 3 2 3 5" xfId="34278" xr:uid="{901BE85B-D6B8-438D-AC40-5792A829DB73}"/>
    <cellStyle name="SAPBEXexcGood3 3 3 2 3 5 2" xfId="34279" xr:uid="{5A8B49FC-6EE5-4AAD-881D-33B19330B2EE}"/>
    <cellStyle name="SAPBEXexcGood3 3 3 2 3 6" xfId="34280" xr:uid="{6F12E4A4-7899-4B33-B945-4A53F9016F6E}"/>
    <cellStyle name="SAPBEXexcGood3 3 3 2 3 6 2" xfId="34281" xr:uid="{F1D5C691-0A1A-4199-9FB1-DA0FFF3394B9}"/>
    <cellStyle name="SAPBEXexcGood3 3 3 2 3 7" xfId="34282" xr:uid="{E921E938-CB78-46AF-A055-D061DC92F775}"/>
    <cellStyle name="SAPBEXexcGood3 3 3 2 3 7 2" xfId="34283" xr:uid="{5021F974-D6C2-4C00-B007-3C12FF395499}"/>
    <cellStyle name="SAPBEXexcGood3 3 3 2 3 8" xfId="34284" xr:uid="{557F9E47-8A58-4378-96A9-936536627FC8}"/>
    <cellStyle name="SAPBEXexcGood3 3 3 2 3 9" xfId="34285" xr:uid="{AEA85BD1-E17A-4D2D-801A-B2BD0FBEFEE6}"/>
    <cellStyle name="SAPBEXexcGood3 3 3 2 4" xfId="34286" xr:uid="{499FC776-9FE6-4710-A69B-43DEE8E25C75}"/>
    <cellStyle name="SAPBEXexcGood3 3 3 2 4 2" xfId="34287" xr:uid="{2345B06C-88D7-4A28-B185-5E9F8D3CC4FF}"/>
    <cellStyle name="SAPBEXexcGood3 3 3 2 5" xfId="34288" xr:uid="{B65B4321-4A13-4E7B-AEA4-5C644674AA3C}"/>
    <cellStyle name="SAPBEXexcGood3 3 3 2 5 2" xfId="34289" xr:uid="{6BD27D7C-B569-4E1B-97EA-939EF62C9CF9}"/>
    <cellStyle name="SAPBEXexcGood3 3 3 2 6" xfId="34290" xr:uid="{69FC9C34-DC12-4154-8D3B-3D18B5677C7A}"/>
    <cellStyle name="SAPBEXexcGood3 3 3 2 6 2" xfId="34291" xr:uid="{1946E731-9B3D-47F6-9FA0-4135F04BAF62}"/>
    <cellStyle name="SAPBEXexcGood3 3 3 2 7" xfId="34292" xr:uid="{2944E5FE-4B4F-4C33-A1A5-67EC2138DBFC}"/>
    <cellStyle name="SAPBEXexcGood3 3 3 2 7 2" xfId="34293" xr:uid="{40473987-3218-4380-B966-86CC83062434}"/>
    <cellStyle name="SAPBEXexcGood3 3 3 2 8" xfId="34294" xr:uid="{A029EB87-171B-4F43-AAEF-275C39200E3E}"/>
    <cellStyle name="SAPBEXexcGood3 3 3 2 8 2" xfId="34295" xr:uid="{979366B1-4941-41C4-BA67-0804CB01E481}"/>
    <cellStyle name="SAPBEXexcGood3 3 3 2 9" xfId="34296" xr:uid="{AC9DF731-834E-47C7-89D2-AC487361F715}"/>
    <cellStyle name="SAPBEXexcGood3 3 3 3" xfId="34297" xr:uid="{28378F39-3CB3-49E2-959C-4AFB9C5E1854}"/>
    <cellStyle name="SAPBEXexcGood3 3 3 3 2" xfId="34298" xr:uid="{409C82D3-6351-432B-A315-D86B7947BC91}"/>
    <cellStyle name="SAPBEXexcGood3 3 3 3 2 10" xfId="34299" xr:uid="{4F351998-F22C-4EF2-995C-A4EF6BA3149B}"/>
    <cellStyle name="SAPBEXexcGood3 3 3 3 2 2" xfId="34300" xr:uid="{40FFFD5B-5BFC-4482-A75B-40C2D9646BBB}"/>
    <cellStyle name="SAPBEXexcGood3 3 3 3 2 2 2" xfId="34301" xr:uid="{2A45157A-9A42-4BC1-86C3-E826649D9405}"/>
    <cellStyle name="SAPBEXexcGood3 3 3 3 2 2 2 2" xfId="34302" xr:uid="{F2A91642-1436-40CC-A55F-34EA4E264D7B}"/>
    <cellStyle name="SAPBEXexcGood3 3 3 3 2 2 3" xfId="34303" xr:uid="{9CDFF386-D99D-4054-8FBB-952B4911A1C3}"/>
    <cellStyle name="SAPBEXexcGood3 3 3 3 2 2 3 2" xfId="34304" xr:uid="{E2230FE2-DFB9-4B29-B00E-D1316E10F4CE}"/>
    <cellStyle name="SAPBEXexcGood3 3 3 3 2 2 4" xfId="34305" xr:uid="{A1931F55-564E-4AF5-BA65-D55BC452F831}"/>
    <cellStyle name="SAPBEXexcGood3 3 3 3 2 2 4 2" xfId="34306" xr:uid="{7C0AE070-836F-4A16-B419-4CF254C5BD5D}"/>
    <cellStyle name="SAPBEXexcGood3 3 3 3 2 2 5" xfId="34307" xr:uid="{79118CC2-31EF-4D43-9EEF-C9BB10469831}"/>
    <cellStyle name="SAPBEXexcGood3 3 3 3 2 2 5 2" xfId="34308" xr:uid="{551669AF-DC29-425F-9785-510C8220F091}"/>
    <cellStyle name="SAPBEXexcGood3 3 3 3 2 2 6" xfId="34309" xr:uid="{EC9744C3-6726-4ACD-B9A9-9BC782EB6A36}"/>
    <cellStyle name="SAPBEXexcGood3 3 3 3 2 2 6 2" xfId="34310" xr:uid="{839D6595-7479-4780-A69C-2DBF744D9B3F}"/>
    <cellStyle name="SAPBEXexcGood3 3 3 3 2 2 7" xfId="34311" xr:uid="{46DC1E0E-88E1-405C-A8D7-2F4355AA2608}"/>
    <cellStyle name="SAPBEXexcGood3 3 3 3 2 3" xfId="34312" xr:uid="{E0B4FC6C-E994-4605-9ED7-85A9F6540318}"/>
    <cellStyle name="SAPBEXexcGood3 3 3 3 2 3 2" xfId="34313" xr:uid="{4228483E-2540-4B22-84D3-DC66417E7512}"/>
    <cellStyle name="SAPBEXexcGood3 3 3 3 2 3 2 2" xfId="34314" xr:uid="{57D14E3C-049B-4C07-B712-CE8267F69645}"/>
    <cellStyle name="SAPBEXexcGood3 3 3 3 2 3 3" xfId="34315" xr:uid="{D9A483C1-745A-4040-BAC1-50C115C4E805}"/>
    <cellStyle name="SAPBEXexcGood3 3 3 3 2 3 3 2" xfId="34316" xr:uid="{47428B41-D2E2-4C0E-B906-378B3458CFC6}"/>
    <cellStyle name="SAPBEXexcGood3 3 3 3 2 3 4" xfId="34317" xr:uid="{3376F11F-83E6-4652-851C-26EFEC2C166A}"/>
    <cellStyle name="SAPBEXexcGood3 3 3 3 2 3 4 2" xfId="34318" xr:uid="{339EC31C-A70F-45D0-8131-0EA86514AC73}"/>
    <cellStyle name="SAPBEXexcGood3 3 3 3 2 3 5" xfId="34319" xr:uid="{C8347655-280F-4F5F-BFD0-8B25493CC65A}"/>
    <cellStyle name="SAPBEXexcGood3 3 3 3 2 3 5 2" xfId="34320" xr:uid="{1141962E-B366-4A58-93FA-4DC109082674}"/>
    <cellStyle name="SAPBEXexcGood3 3 3 3 2 3 6" xfId="34321" xr:uid="{1B03E414-ACDD-4E40-A092-29BC8ACF05BF}"/>
    <cellStyle name="SAPBEXexcGood3 3 3 3 2 3 6 2" xfId="34322" xr:uid="{520BE696-D86D-4D40-A46A-B56A83719A59}"/>
    <cellStyle name="SAPBEXexcGood3 3 3 3 2 3 7" xfId="34323" xr:uid="{A1659913-5C6D-4288-8A76-1C41DCAECC15}"/>
    <cellStyle name="SAPBEXexcGood3 3 3 3 2 4" xfId="34324" xr:uid="{344BA6C4-51A6-41DB-9E0B-56825F8425B7}"/>
    <cellStyle name="SAPBEXexcGood3 3 3 3 2 4 2" xfId="34325" xr:uid="{331BC772-E9B6-4F75-9E6C-DE579527B9B2}"/>
    <cellStyle name="SAPBEXexcGood3 3 3 3 2 5" xfId="34326" xr:uid="{0B5E8C91-2CEB-430F-A36A-94D8CC245E95}"/>
    <cellStyle name="SAPBEXexcGood3 3 3 3 2 5 2" xfId="34327" xr:uid="{F4AB5DC0-467B-45BD-8297-500836058F85}"/>
    <cellStyle name="SAPBEXexcGood3 3 3 3 2 6" xfId="34328" xr:uid="{C5F11856-BB85-4378-BFE2-C7EFA731B4EE}"/>
    <cellStyle name="SAPBEXexcGood3 3 3 3 2 6 2" xfId="34329" xr:uid="{FB837F1B-261A-4137-91DD-CC938D885E7B}"/>
    <cellStyle name="SAPBEXexcGood3 3 3 3 2 7" xfId="34330" xr:uid="{5FD2DB02-537C-4C0B-A2C3-A21153A29B7B}"/>
    <cellStyle name="SAPBEXexcGood3 3 3 3 2 7 2" xfId="34331" xr:uid="{A3C53040-C527-4C62-961E-5CF3C1080398}"/>
    <cellStyle name="SAPBEXexcGood3 3 3 3 2 8" xfId="34332" xr:uid="{5A64AA1F-F961-4CA3-B360-4025D09199B7}"/>
    <cellStyle name="SAPBEXexcGood3 3 3 3 2 8 2" xfId="34333" xr:uid="{0CA98FAC-019C-4686-90EE-24FC550BF137}"/>
    <cellStyle name="SAPBEXexcGood3 3 3 3 2 9" xfId="34334" xr:uid="{B7498114-3459-4266-B78F-F5EA272DA3EF}"/>
    <cellStyle name="SAPBEXexcGood3 3 3 3 2 9 2" xfId="34335" xr:uid="{F3924B28-1BED-4F48-8E4C-020524B108D7}"/>
    <cellStyle name="SAPBEXexcGood3 3 3 3 3" xfId="34336" xr:uid="{8AE95841-1DF0-44F4-AD0B-9B6493057E44}"/>
    <cellStyle name="SAPBEXexcGood3 3 3 3 3 2" xfId="34337" xr:uid="{3F7D6722-8845-4CD0-959A-1C9CD4675903}"/>
    <cellStyle name="SAPBEXexcGood3 3 3 3 4" xfId="34338" xr:uid="{A69211B3-8979-4873-890C-7BB067E0D84E}"/>
    <cellStyle name="SAPBEXexcGood3 3 3 3 4 2" xfId="34339" xr:uid="{DAFA5D2F-C513-474A-8D52-D9FF65E631CC}"/>
    <cellStyle name="SAPBEXexcGood3 3 3 3 5" xfId="34340" xr:uid="{E54DDAB6-16A8-471D-B4B1-EC2869A7AC44}"/>
    <cellStyle name="SAPBEXexcGood3 3 3 4" xfId="34341" xr:uid="{20988CB3-B5C2-476A-BF46-21371D872DE8}"/>
    <cellStyle name="SAPBEXexcGood3 3 3 4 10" xfId="34342" xr:uid="{6A576C74-F985-4677-BC59-F2A1DDCA07F1}"/>
    <cellStyle name="SAPBEXexcGood3 3 3 4 2" xfId="34343" xr:uid="{F3B8B5B6-2815-4E0D-94FC-B613AB6DB334}"/>
    <cellStyle name="SAPBEXexcGood3 3 3 4 2 2" xfId="34344" xr:uid="{8CF86852-4436-4329-BFE8-DDCF4950C75F}"/>
    <cellStyle name="SAPBEXexcGood3 3 3 4 2 2 2" xfId="34345" xr:uid="{58A014E5-F240-40B4-9ACE-1B00EE863715}"/>
    <cellStyle name="SAPBEXexcGood3 3 3 4 2 3" xfId="34346" xr:uid="{0E9148B8-3D47-4899-AC87-968905B5B638}"/>
    <cellStyle name="SAPBEXexcGood3 3 3 4 2 3 2" xfId="34347" xr:uid="{90B423AB-3368-43EB-A230-311FEE567F31}"/>
    <cellStyle name="SAPBEXexcGood3 3 3 4 2 4" xfId="34348" xr:uid="{4EA177D3-41F2-45F2-BAD6-B5176D0CE836}"/>
    <cellStyle name="SAPBEXexcGood3 3 3 4 2 4 2" xfId="34349" xr:uid="{089BA878-9561-4839-9FD2-44B9201DEFFD}"/>
    <cellStyle name="SAPBEXexcGood3 3 3 4 2 5" xfId="34350" xr:uid="{68CE58EF-9AE9-41C5-93F9-B0A05F8C3928}"/>
    <cellStyle name="SAPBEXexcGood3 3 3 4 2 5 2" xfId="34351" xr:uid="{923EBD0B-8DD3-46FB-8736-99A9D0363317}"/>
    <cellStyle name="SAPBEXexcGood3 3 3 4 2 6" xfId="34352" xr:uid="{8DB460E3-2E3D-4E15-9B61-37D0F1F91573}"/>
    <cellStyle name="SAPBEXexcGood3 3 3 4 2 6 2" xfId="34353" xr:uid="{AD779A2A-FA43-4FBF-9E0C-0506366B93E2}"/>
    <cellStyle name="SAPBEXexcGood3 3 3 4 2 7" xfId="34354" xr:uid="{29289E3F-4E30-4392-852C-51E1AF80E7E2}"/>
    <cellStyle name="SAPBEXexcGood3 3 3 4 3" xfId="34355" xr:uid="{174C315A-6ED5-4E7A-9F67-A0B4DF76986B}"/>
    <cellStyle name="SAPBEXexcGood3 3 3 4 3 2" xfId="34356" xr:uid="{9D270E30-B5CC-4CE0-B577-F1B08CA70DF4}"/>
    <cellStyle name="SAPBEXexcGood3 3 3 4 3 2 2" xfId="34357" xr:uid="{15DDC755-4A11-4FD1-8E21-CAB90B83D804}"/>
    <cellStyle name="SAPBEXexcGood3 3 3 4 3 3" xfId="34358" xr:uid="{BB1185AC-3399-4ED2-9AA3-6183A447DA94}"/>
    <cellStyle name="SAPBEXexcGood3 3 3 4 3 3 2" xfId="34359" xr:uid="{655D1E3A-8081-4BEA-9DC8-0A38DE11E83C}"/>
    <cellStyle name="SAPBEXexcGood3 3 3 4 3 4" xfId="34360" xr:uid="{0EB2BA32-5749-4004-9AF2-E2DD583D3EA7}"/>
    <cellStyle name="SAPBEXexcGood3 3 3 4 3 4 2" xfId="34361" xr:uid="{AB6F4CB8-14C5-4C62-9CCF-464851E7C164}"/>
    <cellStyle name="SAPBEXexcGood3 3 3 4 3 5" xfId="34362" xr:uid="{FF7C01CA-212A-496B-96F6-A139326A54A6}"/>
    <cellStyle name="SAPBEXexcGood3 3 3 4 3 5 2" xfId="34363" xr:uid="{4C873A43-B387-45CD-BCA2-471D6083E65C}"/>
    <cellStyle name="SAPBEXexcGood3 3 3 4 3 6" xfId="34364" xr:uid="{07BABB25-C4AD-4772-B2C7-33435063C5D9}"/>
    <cellStyle name="SAPBEXexcGood3 3 3 4 3 6 2" xfId="34365" xr:uid="{54178034-3C6F-4BA2-826D-259F9522F29B}"/>
    <cellStyle name="SAPBEXexcGood3 3 3 4 3 7" xfId="34366" xr:uid="{B34E845F-F7B6-4F5E-BA22-A3C8B41B98EB}"/>
    <cellStyle name="SAPBEXexcGood3 3 3 4 4" xfId="34367" xr:uid="{A8AAE7A5-EB73-49E9-815D-C5B0270C7799}"/>
    <cellStyle name="SAPBEXexcGood3 3 3 4 4 2" xfId="34368" xr:uid="{502188BF-4692-4322-ACB4-A24B8B7B9410}"/>
    <cellStyle name="SAPBEXexcGood3 3 3 4 5" xfId="34369" xr:uid="{876C0A39-A862-470E-8ECF-0196AB5F0259}"/>
    <cellStyle name="SAPBEXexcGood3 3 3 4 5 2" xfId="34370" xr:uid="{5562253A-6C4E-4E3E-8447-6B55200A2C95}"/>
    <cellStyle name="SAPBEXexcGood3 3 3 4 6" xfId="34371" xr:uid="{25F62877-AA68-44AA-8BBB-ABFE64D32A9E}"/>
    <cellStyle name="SAPBEXexcGood3 3 3 4 6 2" xfId="34372" xr:uid="{3FA01E4C-447B-40AF-A978-56559713382F}"/>
    <cellStyle name="SAPBEXexcGood3 3 3 4 7" xfId="34373" xr:uid="{894EED92-A0A7-4F37-A8F4-44DB9E6002B7}"/>
    <cellStyle name="SAPBEXexcGood3 3 3 4 7 2" xfId="34374" xr:uid="{C2AB287E-A2A6-4A9A-B508-A585237A4D4B}"/>
    <cellStyle name="SAPBEXexcGood3 3 3 4 8" xfId="34375" xr:uid="{C3246B72-4E2D-4FB0-90BC-193836BCA80C}"/>
    <cellStyle name="SAPBEXexcGood3 3 3 4 8 2" xfId="34376" xr:uid="{DEB49081-E2F0-4773-A27E-68F9CD2453B4}"/>
    <cellStyle name="SAPBEXexcGood3 3 3 4 9" xfId="34377" xr:uid="{1F2262F5-11EA-48AB-9B70-1A828EB3718C}"/>
    <cellStyle name="SAPBEXexcGood3 3 3 4 9 2" xfId="34378" xr:uid="{7F48DAC2-5D57-42E1-A4E4-D051D0D8FFD0}"/>
    <cellStyle name="SAPBEXexcGood3 3 3 5" xfId="34379" xr:uid="{36410B8A-C836-408E-8C19-BFD051B65668}"/>
    <cellStyle name="SAPBEXexcGood3 3 3 5 2" xfId="34380" xr:uid="{E5D92AFF-3784-4B7F-B6CE-BE5143E5753B}"/>
    <cellStyle name="SAPBEXexcGood3 3 3 6" xfId="34381" xr:uid="{EFAB9ED4-FED1-426C-BCF2-542C9B5E2188}"/>
    <cellStyle name="SAPBEXexcGood3 3 3 6 2" xfId="34382" xr:uid="{83E2B1C1-E1F7-4A0C-ABBF-260080964EA4}"/>
    <cellStyle name="SAPBEXexcGood3 3 3 7" xfId="34383" xr:uid="{FBE96D4D-A20C-4998-AF64-0ED7C63ED210}"/>
    <cellStyle name="SAPBEXexcGood3 3 3 8" xfId="34384" xr:uid="{7711665F-985E-436E-AD2A-C6351FAEA40F}"/>
    <cellStyle name="SAPBEXexcGood3 3 4" xfId="34385" xr:uid="{535E2331-D579-4F1A-864E-0E53268A5BD0}"/>
    <cellStyle name="SAPBEXexcGood3 3 4 10" xfId="34386" xr:uid="{C485C6E4-4F2C-4AD3-867E-DA86AD4A19AD}"/>
    <cellStyle name="SAPBEXexcGood3 3 4 2" xfId="34387" xr:uid="{56E638AB-7623-4306-A185-53B7A0C3530A}"/>
    <cellStyle name="SAPBEXexcGood3 3 4 2 10" xfId="34388" xr:uid="{05F86732-81F7-4EC0-B315-D92867CB5C04}"/>
    <cellStyle name="SAPBEXexcGood3 3 4 2 2" xfId="34389" xr:uid="{57233140-FF9C-4E2B-81C0-E502D32C2B6C}"/>
    <cellStyle name="SAPBEXexcGood3 3 4 2 2 2" xfId="34390" xr:uid="{558A4919-EFE8-4BD3-A8C1-9EBBB2FE925E}"/>
    <cellStyle name="SAPBEXexcGood3 3 4 2 2 2 2" xfId="34391" xr:uid="{9E240D56-031E-4522-869F-B19DEA24BEDF}"/>
    <cellStyle name="SAPBEXexcGood3 3 4 2 2 3" xfId="34392" xr:uid="{1EABD99F-27B5-49F4-A90F-36439509F09C}"/>
    <cellStyle name="SAPBEXexcGood3 3 4 2 2 3 2" xfId="34393" xr:uid="{06007ABC-D6A9-4C5E-8BF6-402F5D561A62}"/>
    <cellStyle name="SAPBEXexcGood3 3 4 2 2 4" xfId="34394" xr:uid="{7A513269-E57D-436D-A5A4-259F310C9FA2}"/>
    <cellStyle name="SAPBEXexcGood3 3 4 2 2 4 2" xfId="34395" xr:uid="{700FE3B1-4ACE-4275-A7EE-A1BE7CFE7F1F}"/>
    <cellStyle name="SAPBEXexcGood3 3 4 2 2 5" xfId="34396" xr:uid="{E1D26BD2-8720-4B37-AACE-9AB33006368E}"/>
    <cellStyle name="SAPBEXexcGood3 3 4 2 2 5 2" xfId="34397" xr:uid="{F77DA16A-3E63-4841-A28F-8FE2FB08A1F5}"/>
    <cellStyle name="SAPBEXexcGood3 3 4 2 2 6" xfId="34398" xr:uid="{CEC4851A-E8FA-4E4F-8413-A0A7598B05C1}"/>
    <cellStyle name="SAPBEXexcGood3 3 4 2 2 6 2" xfId="34399" xr:uid="{6E104836-168E-4B53-9071-1B2C9F623BC6}"/>
    <cellStyle name="SAPBEXexcGood3 3 4 2 2 7" xfId="34400" xr:uid="{E0CE12A1-68CB-4016-8FA1-017EB7375202}"/>
    <cellStyle name="SAPBEXexcGood3 3 4 2 2 7 2" xfId="34401" xr:uid="{FC6E86CA-F219-431D-8528-986E72AC1C79}"/>
    <cellStyle name="SAPBEXexcGood3 3 4 2 2 8" xfId="34402" xr:uid="{238FE538-B1C0-4BE4-8C44-EA08C169DDAF}"/>
    <cellStyle name="SAPBEXexcGood3 3 4 2 3" xfId="34403" xr:uid="{16BCB59F-86BA-4662-BD75-64218C194EE9}"/>
    <cellStyle name="SAPBEXexcGood3 3 4 2 3 2" xfId="34404" xr:uid="{A5FFB45A-749E-4367-8901-A6BE422423EC}"/>
    <cellStyle name="SAPBEXexcGood3 3 4 2 4" xfId="34405" xr:uid="{9F082963-4ECB-45ED-9F61-DC729DC9060B}"/>
    <cellStyle name="SAPBEXexcGood3 3 4 2 4 2" xfId="34406" xr:uid="{97667EEA-869B-46B0-8A7A-8F8756B90ECC}"/>
    <cellStyle name="SAPBEXexcGood3 3 4 2 5" xfId="34407" xr:uid="{D0F995F4-CBF9-4ABF-9E15-79EFA2C2AD1A}"/>
    <cellStyle name="SAPBEXexcGood3 3 4 2 5 2" xfId="34408" xr:uid="{1A6BE362-6C91-4B29-8B6F-A39A3EE0D251}"/>
    <cellStyle name="SAPBEXexcGood3 3 4 2 6" xfId="34409" xr:uid="{D1A1BACF-E9E7-410A-8C97-7CE75EE4EEB4}"/>
    <cellStyle name="SAPBEXexcGood3 3 4 2 6 2" xfId="34410" xr:uid="{F81946F4-84AF-434A-B082-D8EA5ED6A04E}"/>
    <cellStyle name="SAPBEXexcGood3 3 4 2 7" xfId="34411" xr:uid="{43CE183B-BE27-417C-BAC1-A78E3BA5C408}"/>
    <cellStyle name="SAPBEXexcGood3 3 4 2 7 2" xfId="34412" xr:uid="{C2FED89F-2682-4ADE-BD20-791375179EA4}"/>
    <cellStyle name="SAPBEXexcGood3 3 4 2 8" xfId="34413" xr:uid="{23E9DC81-58EA-42D4-B5A3-8AE6DCE0FF1C}"/>
    <cellStyle name="SAPBEXexcGood3 3 4 2 8 2" xfId="34414" xr:uid="{A810C721-556B-4D36-9233-A3893DBB1C9F}"/>
    <cellStyle name="SAPBEXexcGood3 3 4 2 9" xfId="34415" xr:uid="{D68F197C-0916-4D29-9C64-3E467B56CF83}"/>
    <cellStyle name="SAPBEXexcGood3 3 4 3" xfId="34416" xr:uid="{9527EA87-046B-46C4-BA64-A76ED0065FB5}"/>
    <cellStyle name="SAPBEXexcGood3 3 4 3 2" xfId="34417" xr:uid="{4F004185-A8BF-48C7-91B5-DEB987F833B9}"/>
    <cellStyle name="SAPBEXexcGood3 3 4 3 2 2" xfId="34418" xr:uid="{88AD2DC8-2D8E-4866-8670-62E7CE712649}"/>
    <cellStyle name="SAPBEXexcGood3 3 4 3 3" xfId="34419" xr:uid="{BC577027-084F-4FAE-91AB-6D2446D89823}"/>
    <cellStyle name="SAPBEXexcGood3 3 4 3 3 2" xfId="34420" xr:uid="{A7B42EE1-17C0-48FF-82EF-002EF445E40F}"/>
    <cellStyle name="SAPBEXexcGood3 3 4 3 4" xfId="34421" xr:uid="{83673DB6-817A-4A8F-8C13-48CB43EA7B14}"/>
    <cellStyle name="SAPBEXexcGood3 3 4 3 4 2" xfId="34422" xr:uid="{3302A12C-F533-489C-AA0E-6536EA4E37A4}"/>
    <cellStyle name="SAPBEXexcGood3 3 4 3 5" xfId="34423" xr:uid="{1F1C43F0-704F-410A-8E3F-4C53BF508B7E}"/>
    <cellStyle name="SAPBEXexcGood3 3 4 3 5 2" xfId="34424" xr:uid="{91FD5AE9-E84F-4009-90E8-36354EB91E2C}"/>
    <cellStyle name="SAPBEXexcGood3 3 4 3 6" xfId="34425" xr:uid="{B3DC4C50-877D-4B3F-809E-D908B4D5AF1B}"/>
    <cellStyle name="SAPBEXexcGood3 3 4 3 6 2" xfId="34426" xr:uid="{D9DC97A1-DC09-4FA3-8542-D02A794C19A8}"/>
    <cellStyle name="SAPBEXexcGood3 3 4 3 7" xfId="34427" xr:uid="{F491C9F0-A5A5-4470-A396-672A6CD3AC91}"/>
    <cellStyle name="SAPBEXexcGood3 3 4 3 7 2" xfId="34428" xr:uid="{330D797D-68C8-45F6-A073-8427E34C28CE}"/>
    <cellStyle name="SAPBEXexcGood3 3 4 3 8" xfId="34429" xr:uid="{5EE84EC9-C223-4093-AF0B-B6501BD5E165}"/>
    <cellStyle name="SAPBEXexcGood3 3 4 3 9" xfId="34430" xr:uid="{B6A522FE-2948-4029-9AA2-EC8CB712BC6F}"/>
    <cellStyle name="SAPBEXexcGood3 3 4 4" xfId="34431" xr:uid="{A197AB48-F8CD-4461-A4AD-0E51BE5EB30C}"/>
    <cellStyle name="SAPBEXexcGood3 3 4 4 2" xfId="34432" xr:uid="{51C35CE5-BD85-4402-92DC-33E94928741C}"/>
    <cellStyle name="SAPBEXexcGood3 3 4 5" xfId="34433" xr:uid="{3C996942-770D-4FFA-AE80-5B3BAE5AAB5A}"/>
    <cellStyle name="SAPBEXexcGood3 3 4 5 2" xfId="34434" xr:uid="{7A277FFC-73DE-4823-8C8B-57FCB37DD9F0}"/>
    <cellStyle name="SAPBEXexcGood3 3 4 6" xfId="34435" xr:uid="{05C4EC77-E2FE-4245-9CC6-46B8E7B189FE}"/>
    <cellStyle name="SAPBEXexcGood3 3 4 6 2" xfId="34436" xr:uid="{53AD281C-1A5E-4C4B-8D64-2D82DE024101}"/>
    <cellStyle name="SAPBEXexcGood3 3 4 7" xfId="34437" xr:uid="{0948CA92-407A-4327-9E9F-CCA7560CAFAD}"/>
    <cellStyle name="SAPBEXexcGood3 3 4 7 2" xfId="34438" xr:uid="{1464CA97-C4BB-49AE-B5A8-44824E891B57}"/>
    <cellStyle name="SAPBEXexcGood3 3 4 8" xfId="34439" xr:uid="{CA1553A9-62D9-4738-B9AF-12D4B9D5CAEC}"/>
    <cellStyle name="SAPBEXexcGood3 3 4 8 2" xfId="34440" xr:uid="{F6DADA98-EB26-4A6A-AD2A-55E1ECFF19D5}"/>
    <cellStyle name="SAPBEXexcGood3 3 4 9" xfId="34441" xr:uid="{1AEB63E6-4730-49D8-B8A8-C332DF7360EE}"/>
    <cellStyle name="SAPBEXexcGood3 3 5" xfId="34442" xr:uid="{5B11CE81-739A-429E-89C9-76370195D925}"/>
    <cellStyle name="SAPBEXexcGood3 3 6" xfId="34443" xr:uid="{8657B82E-23CC-4F8F-BA97-B88CDA40BB6A}"/>
    <cellStyle name="SAPBEXexcGood3 4" xfId="34444" xr:uid="{C2BE1F70-AD8E-4C58-8D1B-8741A0848071}"/>
    <cellStyle name="SAPBEXexcGood3 4 2" xfId="34445" xr:uid="{0391B50F-53AA-43CA-AA1B-5F56639208A2}"/>
    <cellStyle name="SAPBEXexcGood3 4 2 10" xfId="34446" xr:uid="{A5BC230A-6168-4620-93D7-A945E114550F}"/>
    <cellStyle name="SAPBEXexcGood3 4 2 2" xfId="34447" xr:uid="{CB1643AC-C6A2-4B59-8D16-E1A9265D9E19}"/>
    <cellStyle name="SAPBEXexcGood3 4 2 2 10" xfId="34448" xr:uid="{365C6B86-4CBD-4C6D-B608-8B1B084C5A59}"/>
    <cellStyle name="SAPBEXexcGood3 4 2 2 2" xfId="34449" xr:uid="{D7914509-C596-49C9-8723-659656EB6EDE}"/>
    <cellStyle name="SAPBEXexcGood3 4 2 2 2 2" xfId="34450" xr:uid="{6F103226-46FD-4183-B4C6-6188970BBE7A}"/>
    <cellStyle name="SAPBEXexcGood3 4 2 2 2 2 2" xfId="34451" xr:uid="{D0FD92E9-1781-4DCD-9C9A-C377BBA778ED}"/>
    <cellStyle name="SAPBEXexcGood3 4 2 2 2 3" xfId="34452" xr:uid="{ED99E669-4899-438C-AC9A-A6D12B56BDA2}"/>
    <cellStyle name="SAPBEXexcGood3 4 2 2 2 3 2" xfId="34453" xr:uid="{66FFAED4-8E94-4BC8-81A7-8785BAFD3A65}"/>
    <cellStyle name="SAPBEXexcGood3 4 2 2 2 4" xfId="34454" xr:uid="{373F3655-2539-4AE8-A80B-D4B21E7193FB}"/>
    <cellStyle name="SAPBEXexcGood3 4 2 2 2 4 2" xfId="34455" xr:uid="{45ED2703-0729-4CBF-A191-C00FACDCC082}"/>
    <cellStyle name="SAPBEXexcGood3 4 2 2 2 5" xfId="34456" xr:uid="{1C6059E4-867D-4820-ABB1-BDB6C740E3D3}"/>
    <cellStyle name="SAPBEXexcGood3 4 2 2 2 5 2" xfId="34457" xr:uid="{B6642192-235D-476E-A52B-CEB87B7BE151}"/>
    <cellStyle name="SAPBEXexcGood3 4 2 2 2 6" xfId="34458" xr:uid="{1DB73B46-B584-4240-A7B0-CA476E12BA0D}"/>
    <cellStyle name="SAPBEXexcGood3 4 2 2 2 6 2" xfId="34459" xr:uid="{A15F8593-B393-4CC9-B37D-3DEEE1B79FE7}"/>
    <cellStyle name="SAPBEXexcGood3 4 2 2 2 7" xfId="34460" xr:uid="{67109564-DCCA-440F-94A5-FCADCFC34DA0}"/>
    <cellStyle name="SAPBEXexcGood3 4 2 2 2 7 2" xfId="34461" xr:uid="{39901D2A-3CCA-44A2-B59E-BE42F01B376F}"/>
    <cellStyle name="SAPBEXexcGood3 4 2 2 2 8" xfId="34462" xr:uid="{92D8AF5F-DC50-45D0-97A1-77D288030893}"/>
    <cellStyle name="SAPBEXexcGood3 4 2 2 3" xfId="34463" xr:uid="{4251A113-ADD2-4F74-B402-878DE8FF7DED}"/>
    <cellStyle name="SAPBEXexcGood3 4 2 2 3 2" xfId="34464" xr:uid="{90E2D7C2-361A-4019-A828-92B76A41212C}"/>
    <cellStyle name="SAPBEXexcGood3 4 2 2 4" xfId="34465" xr:uid="{51B8C4D4-1C41-443C-99C3-6CDEDF457923}"/>
    <cellStyle name="SAPBEXexcGood3 4 2 2 4 2" xfId="34466" xr:uid="{F2F8762B-72AB-4209-9B1C-8E518AE09342}"/>
    <cellStyle name="SAPBEXexcGood3 4 2 2 5" xfId="34467" xr:uid="{5E4D0FC0-26A7-4912-93D6-C66DB5523A44}"/>
    <cellStyle name="SAPBEXexcGood3 4 2 2 5 2" xfId="34468" xr:uid="{F55844DB-2A74-447B-8583-FB069534FBE7}"/>
    <cellStyle name="SAPBEXexcGood3 4 2 2 6" xfId="34469" xr:uid="{6D42A1AC-A76B-483D-B53C-B99454CB1782}"/>
    <cellStyle name="SAPBEXexcGood3 4 2 2 6 2" xfId="34470" xr:uid="{4B2E0C49-D1D3-4798-817A-02BB03490B78}"/>
    <cellStyle name="SAPBEXexcGood3 4 2 2 7" xfId="34471" xr:uid="{329CE21C-B17B-4464-A47E-54E99F033A57}"/>
    <cellStyle name="SAPBEXexcGood3 4 2 2 7 2" xfId="34472" xr:uid="{570C2998-9ED6-4E5A-B35E-8977F855F1A8}"/>
    <cellStyle name="SAPBEXexcGood3 4 2 2 8" xfId="34473" xr:uid="{9F1AFC39-C344-44E2-A025-22BB936F8942}"/>
    <cellStyle name="SAPBEXexcGood3 4 2 2 8 2" xfId="34474" xr:uid="{53CE403C-C863-4FEE-B7AF-B9C2C2C846F4}"/>
    <cellStyle name="SAPBEXexcGood3 4 2 2 9" xfId="34475" xr:uid="{4516BB42-CD8D-46B1-8628-C06FB126D1D6}"/>
    <cellStyle name="SAPBEXexcGood3 4 2 3" xfId="34476" xr:uid="{925F260F-A77F-4AB7-B57A-A0E86D707382}"/>
    <cellStyle name="SAPBEXexcGood3 4 2 3 2" xfId="34477" xr:uid="{B87AA0FF-CFCA-4452-A330-61B9785221E2}"/>
    <cellStyle name="SAPBEXexcGood3 4 2 3 2 2" xfId="34478" xr:uid="{2B81D36E-89EE-47B5-9A78-E5DEFCE50C9F}"/>
    <cellStyle name="SAPBEXexcGood3 4 2 3 3" xfId="34479" xr:uid="{2BC43CA4-E3FF-442E-AF85-A3674479EC52}"/>
    <cellStyle name="SAPBEXexcGood3 4 2 3 3 2" xfId="34480" xr:uid="{1699EC8D-8716-4315-88EE-E5656B4D2A13}"/>
    <cellStyle name="SAPBEXexcGood3 4 2 3 4" xfId="34481" xr:uid="{10BB137A-F62F-4CEF-A254-0225A7CAE640}"/>
    <cellStyle name="SAPBEXexcGood3 4 2 3 4 2" xfId="34482" xr:uid="{CF0A9E79-8C98-4850-88BE-B4529A9B72CE}"/>
    <cellStyle name="SAPBEXexcGood3 4 2 3 5" xfId="34483" xr:uid="{54613386-1EA1-448E-BAF8-9EB19F3093B7}"/>
    <cellStyle name="SAPBEXexcGood3 4 2 3 5 2" xfId="34484" xr:uid="{08CA87B8-EA34-4F3C-B8BB-8BDA42D994E0}"/>
    <cellStyle name="SAPBEXexcGood3 4 2 3 6" xfId="34485" xr:uid="{E1ED1C5F-D071-48FA-89AD-2B28BFCD58DA}"/>
    <cellStyle name="SAPBEXexcGood3 4 2 3 6 2" xfId="34486" xr:uid="{0464C9D6-924D-4AD8-A134-04408797420D}"/>
    <cellStyle name="SAPBEXexcGood3 4 2 3 7" xfId="34487" xr:uid="{CFCD875A-9DAE-466B-ACA8-ADD0F4ADF227}"/>
    <cellStyle name="SAPBEXexcGood3 4 2 3 7 2" xfId="34488" xr:uid="{898EF850-B90B-48B2-ACB8-777428B8D054}"/>
    <cellStyle name="SAPBEXexcGood3 4 2 3 8" xfId="34489" xr:uid="{605DDABD-49A8-449D-9212-BADFD2D6ECD2}"/>
    <cellStyle name="SAPBEXexcGood3 4 2 3 9" xfId="34490" xr:uid="{CB095017-D320-4A60-B9A3-1861173FEB43}"/>
    <cellStyle name="SAPBEXexcGood3 4 2 4" xfId="34491" xr:uid="{4057EABB-79C0-4BD1-9E33-A709932C1D69}"/>
    <cellStyle name="SAPBEXexcGood3 4 2 4 2" xfId="34492" xr:uid="{B6212BDF-B595-474C-B666-896F27B29323}"/>
    <cellStyle name="SAPBEXexcGood3 4 2 5" xfId="34493" xr:uid="{D63F5956-0E59-4307-80FE-89BE2A7B6794}"/>
    <cellStyle name="SAPBEXexcGood3 4 2 5 2" xfId="34494" xr:uid="{A427F802-8BBA-4101-8C5E-E12FB675A296}"/>
    <cellStyle name="SAPBEXexcGood3 4 2 6" xfId="34495" xr:uid="{901A3D0D-B716-498B-BE7E-6817CF1BDBC5}"/>
    <cellStyle name="SAPBEXexcGood3 4 2 6 2" xfId="34496" xr:uid="{6C3B7E3A-3AFC-4D25-B13A-A5A0184EAAA0}"/>
    <cellStyle name="SAPBEXexcGood3 4 2 7" xfId="34497" xr:uid="{956A0BF0-BDEC-4D66-B9C0-5104F36A99D3}"/>
    <cellStyle name="SAPBEXexcGood3 4 2 7 2" xfId="34498" xr:uid="{37216F96-35AC-4971-86AD-2A8B19AB74F4}"/>
    <cellStyle name="SAPBEXexcGood3 4 2 8" xfId="34499" xr:uid="{6D6A18A0-8C3E-4F07-ADF4-34A97FF3D4DF}"/>
    <cellStyle name="SAPBEXexcGood3 4 2 8 2" xfId="34500" xr:uid="{2AF31ADF-A022-49E2-9169-A62749B58CE6}"/>
    <cellStyle name="SAPBEXexcGood3 4 2 9" xfId="34501" xr:uid="{8EA7DAEB-EF47-4FDE-A6A7-15C40D284287}"/>
    <cellStyle name="SAPBEXexcGood3 4 3" xfId="34502" xr:uid="{B46F9970-F447-49F3-B51A-9FA125DE5140}"/>
    <cellStyle name="SAPBEXexcGood3 4 3 2" xfId="34503" xr:uid="{D6DFCF36-1485-48D2-91AF-F3D31E5C3328}"/>
    <cellStyle name="SAPBEXexcGood3 4 3 2 10" xfId="34504" xr:uid="{5C4332DE-26EE-4A63-8793-802A955CC8EC}"/>
    <cellStyle name="SAPBEXexcGood3 4 3 2 2" xfId="34505" xr:uid="{97E8DA1E-AA5B-4A26-9652-F10B9AB519CF}"/>
    <cellStyle name="SAPBEXexcGood3 4 3 2 2 2" xfId="34506" xr:uid="{AEB1A75E-5148-4DC8-8C01-F0A9CC8E67ED}"/>
    <cellStyle name="SAPBEXexcGood3 4 3 2 2 2 2" xfId="34507" xr:uid="{0A983E03-44C7-46E5-BB32-53BDD7A30374}"/>
    <cellStyle name="SAPBEXexcGood3 4 3 2 2 3" xfId="34508" xr:uid="{E0B298AB-5F02-40E9-97CA-A9880C831548}"/>
    <cellStyle name="SAPBEXexcGood3 4 3 2 2 3 2" xfId="34509" xr:uid="{011FC75B-1F01-46CA-B3D8-D717C0145AE4}"/>
    <cellStyle name="SAPBEXexcGood3 4 3 2 2 4" xfId="34510" xr:uid="{4E03D248-0058-408E-B1E1-F42A93DFE909}"/>
    <cellStyle name="SAPBEXexcGood3 4 3 2 2 4 2" xfId="34511" xr:uid="{449592E2-7A85-451E-8330-C0ADF12E2DAD}"/>
    <cellStyle name="SAPBEXexcGood3 4 3 2 2 5" xfId="34512" xr:uid="{0B0615A9-1FD9-48F1-BE32-E155174E3FAF}"/>
    <cellStyle name="SAPBEXexcGood3 4 3 2 2 5 2" xfId="34513" xr:uid="{AEE76F6F-D6B5-406B-8402-FFDA87BF55FD}"/>
    <cellStyle name="SAPBEXexcGood3 4 3 2 2 6" xfId="34514" xr:uid="{2583E842-6EB6-4D1B-BAC3-0CEFF1F4CFB7}"/>
    <cellStyle name="SAPBEXexcGood3 4 3 2 2 6 2" xfId="34515" xr:uid="{C418C046-0BA5-40D8-BB7B-2EBBC935C43B}"/>
    <cellStyle name="SAPBEXexcGood3 4 3 2 2 7" xfId="34516" xr:uid="{7C247B86-78B3-4C79-BCE4-B5E20DD01A58}"/>
    <cellStyle name="SAPBEXexcGood3 4 3 2 3" xfId="34517" xr:uid="{9CF5C22E-6205-42DC-B07D-2C15A27B80FC}"/>
    <cellStyle name="SAPBEXexcGood3 4 3 2 3 2" xfId="34518" xr:uid="{9D14EC21-01B8-487A-A9CF-F9CFC9F82291}"/>
    <cellStyle name="SAPBEXexcGood3 4 3 2 3 2 2" xfId="34519" xr:uid="{01F1311D-3E1D-48F6-9D54-87C5BA2E6F64}"/>
    <cellStyle name="SAPBEXexcGood3 4 3 2 3 3" xfId="34520" xr:uid="{448057D5-BF8A-4C30-A967-16C9523510CA}"/>
    <cellStyle name="SAPBEXexcGood3 4 3 2 3 3 2" xfId="34521" xr:uid="{AB001A4A-D5ED-4DAE-8B12-EB0247974390}"/>
    <cellStyle name="SAPBEXexcGood3 4 3 2 3 4" xfId="34522" xr:uid="{75A43D7B-FE57-4517-A9C1-218E80AA1B02}"/>
    <cellStyle name="SAPBEXexcGood3 4 3 2 3 4 2" xfId="34523" xr:uid="{2FD9939A-3174-43EF-90B0-C543765A7152}"/>
    <cellStyle name="SAPBEXexcGood3 4 3 2 3 5" xfId="34524" xr:uid="{57BBFA54-E3BE-4C0B-9789-2E89204D9327}"/>
    <cellStyle name="SAPBEXexcGood3 4 3 2 3 5 2" xfId="34525" xr:uid="{46BBBE00-7FD6-4977-9F81-188180BE7ED5}"/>
    <cellStyle name="SAPBEXexcGood3 4 3 2 3 6" xfId="34526" xr:uid="{69A61699-F404-4370-A673-797349B41B7E}"/>
    <cellStyle name="SAPBEXexcGood3 4 3 2 3 6 2" xfId="34527" xr:uid="{BD590E31-8155-4455-AD3F-148CC57A71A2}"/>
    <cellStyle name="SAPBEXexcGood3 4 3 2 3 7" xfId="34528" xr:uid="{F53C0EB5-CD94-4F9B-936C-C7A5F4F7303B}"/>
    <cellStyle name="SAPBEXexcGood3 4 3 2 4" xfId="34529" xr:uid="{3DCC1821-325D-4365-927F-9A4D313CD5F3}"/>
    <cellStyle name="SAPBEXexcGood3 4 3 2 4 2" xfId="34530" xr:uid="{2641E02C-4C5B-45A4-944C-FBC16A106384}"/>
    <cellStyle name="SAPBEXexcGood3 4 3 2 5" xfId="34531" xr:uid="{7DF510D4-8BF6-4C2B-B94A-098AD64F48C2}"/>
    <cellStyle name="SAPBEXexcGood3 4 3 2 5 2" xfId="34532" xr:uid="{9E964F20-67F8-45E5-955F-4BC3A8AB73B3}"/>
    <cellStyle name="SAPBEXexcGood3 4 3 2 6" xfId="34533" xr:uid="{12C7852A-170D-4F4B-9775-434FB9A08DB0}"/>
    <cellStyle name="SAPBEXexcGood3 4 3 2 6 2" xfId="34534" xr:uid="{8704ECE9-FCC4-4001-A449-C8F9E9371DBB}"/>
    <cellStyle name="SAPBEXexcGood3 4 3 2 7" xfId="34535" xr:uid="{EC434274-72AA-4F6E-8FC1-470991DFCC18}"/>
    <cellStyle name="SAPBEXexcGood3 4 3 2 7 2" xfId="34536" xr:uid="{B526F3CA-094E-4E48-9FEC-2A4898427D9C}"/>
    <cellStyle name="SAPBEXexcGood3 4 3 2 8" xfId="34537" xr:uid="{2E3A59D8-411D-4ED6-B1AF-01AFD440A758}"/>
    <cellStyle name="SAPBEXexcGood3 4 3 2 8 2" xfId="34538" xr:uid="{E7352204-DEAA-443F-9060-D986DBF4A355}"/>
    <cellStyle name="SAPBEXexcGood3 4 3 2 9" xfId="34539" xr:uid="{AFD2BCF6-271D-4B32-875C-50F3D711D4A9}"/>
    <cellStyle name="SAPBEXexcGood3 4 3 2 9 2" xfId="34540" xr:uid="{84F7DBB9-ADA2-4603-AD18-9444D393C4CA}"/>
    <cellStyle name="SAPBEXexcGood3 4 3 3" xfId="34541" xr:uid="{B02D0EA4-B259-40FD-980A-E01BE6D65C77}"/>
    <cellStyle name="SAPBEXexcGood3 4 3 3 2" xfId="34542" xr:uid="{20CA60D2-FD5B-4878-B45A-ED796C89013B}"/>
    <cellStyle name="SAPBEXexcGood3 4 3 4" xfId="34543" xr:uid="{773D4030-8C09-47D4-9316-ACE36B88B909}"/>
    <cellStyle name="SAPBEXexcGood3 4 3 4 2" xfId="34544" xr:uid="{8D4D7720-0936-48BA-82EA-A0191B3D0398}"/>
    <cellStyle name="SAPBEXexcGood3 4 3 5" xfId="34545" xr:uid="{B7F4681B-A6A2-46B8-A470-6CBD9C3F4AE4}"/>
    <cellStyle name="SAPBEXexcGood3 4 4" xfId="34546" xr:uid="{27D41B96-F388-4A74-92C4-C5C95427954E}"/>
    <cellStyle name="SAPBEXexcGood3 4 4 10" xfId="34547" xr:uid="{FCFC72D4-1326-400B-B7E3-1B7E70A86AA9}"/>
    <cellStyle name="SAPBEXexcGood3 4 4 2" xfId="34548" xr:uid="{ED6F582A-2226-4C7B-B06D-BB7E4F39700F}"/>
    <cellStyle name="SAPBEXexcGood3 4 4 2 2" xfId="34549" xr:uid="{43674BFB-2A53-4565-B9D0-0B31CA8EFDDA}"/>
    <cellStyle name="SAPBEXexcGood3 4 4 2 2 2" xfId="34550" xr:uid="{AD3B5B38-45E1-4D81-AD1F-B724086B453B}"/>
    <cellStyle name="SAPBEXexcGood3 4 4 2 3" xfId="34551" xr:uid="{F7BBC3DE-184D-45D2-B4CF-65CA0D1C896E}"/>
    <cellStyle name="SAPBEXexcGood3 4 4 2 3 2" xfId="34552" xr:uid="{ED32C911-6F3E-4901-A928-D19CECD0D309}"/>
    <cellStyle name="SAPBEXexcGood3 4 4 2 4" xfId="34553" xr:uid="{71F3A4DC-0D03-41B2-9086-7386A0D91656}"/>
    <cellStyle name="SAPBEXexcGood3 4 4 2 4 2" xfId="34554" xr:uid="{B22C8295-08D6-4490-BF16-4379DEECBDDD}"/>
    <cellStyle name="SAPBEXexcGood3 4 4 2 5" xfId="34555" xr:uid="{1B71EF91-ACB3-4F54-A9E0-8D29CF48BCF9}"/>
    <cellStyle name="SAPBEXexcGood3 4 4 2 5 2" xfId="34556" xr:uid="{D56135A5-93FF-4B39-88ED-D48D7524F78F}"/>
    <cellStyle name="SAPBEXexcGood3 4 4 2 6" xfId="34557" xr:uid="{54966BF9-0716-4D7F-AC89-FA5C7CEC4530}"/>
    <cellStyle name="SAPBEXexcGood3 4 4 2 6 2" xfId="34558" xr:uid="{983C97C3-2034-4927-A64E-DF7C3D1F7B2D}"/>
    <cellStyle name="SAPBEXexcGood3 4 4 2 7" xfId="34559" xr:uid="{40106D55-FDDC-4220-AC22-1AF5A6429023}"/>
    <cellStyle name="SAPBEXexcGood3 4 4 3" xfId="34560" xr:uid="{889A8E43-7222-4DC4-91BB-4888498D4818}"/>
    <cellStyle name="SAPBEXexcGood3 4 4 3 2" xfId="34561" xr:uid="{0E8A9DDF-770A-4E11-8C03-47BA98DD4049}"/>
    <cellStyle name="SAPBEXexcGood3 4 4 3 2 2" xfId="34562" xr:uid="{86BAB9BA-3D29-4F56-A760-7FE45C601076}"/>
    <cellStyle name="SAPBEXexcGood3 4 4 3 3" xfId="34563" xr:uid="{E74E2E17-81D4-4A97-80DA-E5FECE8B3629}"/>
    <cellStyle name="SAPBEXexcGood3 4 4 3 3 2" xfId="34564" xr:uid="{AC89A65D-F600-46A1-9841-C797BC888CC1}"/>
    <cellStyle name="SAPBEXexcGood3 4 4 3 4" xfId="34565" xr:uid="{38960F17-D120-42BB-95A4-54CE4F1C7DA5}"/>
    <cellStyle name="SAPBEXexcGood3 4 4 3 4 2" xfId="34566" xr:uid="{2CAC3622-A820-4F62-86DB-55F2B9F115A3}"/>
    <cellStyle name="SAPBEXexcGood3 4 4 3 5" xfId="34567" xr:uid="{08EBFCE8-9668-477E-B034-6CCBBCBE8969}"/>
    <cellStyle name="SAPBEXexcGood3 4 4 3 5 2" xfId="34568" xr:uid="{A52EC802-1788-437E-B215-E0FA1DA8DC9F}"/>
    <cellStyle name="SAPBEXexcGood3 4 4 3 6" xfId="34569" xr:uid="{371F8E0C-6E77-44A2-BA89-D32471DDA216}"/>
    <cellStyle name="SAPBEXexcGood3 4 4 3 6 2" xfId="34570" xr:uid="{42C28631-C9C3-471C-8DD9-39BE7901DB7C}"/>
    <cellStyle name="SAPBEXexcGood3 4 4 3 7" xfId="34571" xr:uid="{22BCE9FB-739B-45DD-B2AF-BB85DF411895}"/>
    <cellStyle name="SAPBEXexcGood3 4 4 4" xfId="34572" xr:uid="{FFD0EEAD-576E-4BE0-8A9F-AE9E5FFC82EE}"/>
    <cellStyle name="SAPBEXexcGood3 4 4 4 2" xfId="34573" xr:uid="{E3CA5E61-742D-4467-BD34-B855DD7D48E7}"/>
    <cellStyle name="SAPBEXexcGood3 4 4 5" xfId="34574" xr:uid="{EEFB5020-3D97-4B81-A6C4-DC25D3159249}"/>
    <cellStyle name="SAPBEXexcGood3 4 4 5 2" xfId="34575" xr:uid="{D2B5C467-6B24-471B-8E1D-D7F6E88FCCC1}"/>
    <cellStyle name="SAPBEXexcGood3 4 4 6" xfId="34576" xr:uid="{44465798-E5FB-4165-BAF2-F0110BF52BE5}"/>
    <cellStyle name="SAPBEXexcGood3 4 4 6 2" xfId="34577" xr:uid="{C59FCEB6-21A3-4446-8786-5963781629A5}"/>
    <cellStyle name="SAPBEXexcGood3 4 4 7" xfId="34578" xr:uid="{7C4119CB-C141-44E4-B6CF-9494C3CD405C}"/>
    <cellStyle name="SAPBEXexcGood3 4 4 7 2" xfId="34579" xr:uid="{1F803615-63E0-409C-A2C4-D033A247D7FF}"/>
    <cellStyle name="SAPBEXexcGood3 4 4 8" xfId="34580" xr:uid="{169B07DB-C4D6-474F-8080-2F12A53E166C}"/>
    <cellStyle name="SAPBEXexcGood3 4 4 8 2" xfId="34581" xr:uid="{A49E1708-363E-41A7-8A1E-853B323A32CF}"/>
    <cellStyle name="SAPBEXexcGood3 4 4 9" xfId="34582" xr:uid="{BDF40318-3B23-4B29-9C91-C5BC3007D996}"/>
    <cellStyle name="SAPBEXexcGood3 4 4 9 2" xfId="34583" xr:uid="{F636F85F-E5C3-4FE9-A96B-E5F8D5127F4E}"/>
    <cellStyle name="SAPBEXexcGood3 4 5" xfId="34584" xr:uid="{07F737FB-C2E1-4EF3-9EFC-0E20851C7769}"/>
    <cellStyle name="SAPBEXexcGood3 4 5 2" xfId="34585" xr:uid="{6731A930-8E35-4B1F-91FA-B80B55C0CE90}"/>
    <cellStyle name="SAPBEXexcGood3 4 6" xfId="34586" xr:uid="{94C0C654-1D56-412C-BA9A-FACB0765FEDB}"/>
    <cellStyle name="SAPBEXexcGood3 4 6 2" xfId="34587" xr:uid="{8561CF69-7A82-4970-8670-AE110DFB5B53}"/>
    <cellStyle name="SAPBEXexcGood3 4 7" xfId="34588" xr:uid="{FE9FBFA0-F697-47EC-AE96-B8226C90DFEA}"/>
    <cellStyle name="SAPBEXexcGood3 4 8" xfId="34589" xr:uid="{7E9585BD-AC21-44CE-A400-6580871EF72A}"/>
    <cellStyle name="SAPBEXexcGood3 5" xfId="34590" xr:uid="{40D232AE-B579-41A6-83A5-BF1668FD166F}"/>
    <cellStyle name="SAPBEXexcGood3 5 2" xfId="34591" xr:uid="{E77F48BC-D6C3-4E83-BD61-A347941710B7}"/>
    <cellStyle name="SAPBEXexcGood3 5 2 10" xfId="34592" xr:uid="{B44DC545-0382-4F6E-BF3A-14C923E7FF24}"/>
    <cellStyle name="SAPBEXexcGood3 5 2 2" xfId="34593" xr:uid="{A88B45DD-DA97-4CBD-9390-E799BE19251F}"/>
    <cellStyle name="SAPBEXexcGood3 5 2 2 10" xfId="34594" xr:uid="{F7F95EC4-A5E1-4036-B4C3-5F7D03EAB4C7}"/>
    <cellStyle name="SAPBEXexcGood3 5 2 2 2" xfId="34595" xr:uid="{43998C64-9CE3-41A0-BE33-0D20CAF5ED22}"/>
    <cellStyle name="SAPBEXexcGood3 5 2 2 2 2" xfId="34596" xr:uid="{ACED00FB-4D8B-4025-AE9A-F929C70DBA6B}"/>
    <cellStyle name="SAPBEXexcGood3 5 2 2 2 2 2" xfId="34597" xr:uid="{D24F9346-EE97-4103-83C0-5E94D06B01DD}"/>
    <cellStyle name="SAPBEXexcGood3 5 2 2 2 3" xfId="34598" xr:uid="{EDF4EB66-DF27-4AF1-87BE-CD10442F3BC5}"/>
    <cellStyle name="SAPBEXexcGood3 5 2 2 2 3 2" xfId="34599" xr:uid="{A7BBD8CD-6999-43E2-A34B-72D0877DC10E}"/>
    <cellStyle name="SAPBEXexcGood3 5 2 2 2 4" xfId="34600" xr:uid="{2FEF92E0-428D-45E6-9099-0DDFDC07282E}"/>
    <cellStyle name="SAPBEXexcGood3 5 2 2 2 4 2" xfId="34601" xr:uid="{853D1F15-494D-4AFE-A61B-639B3DEBF82F}"/>
    <cellStyle name="SAPBEXexcGood3 5 2 2 2 5" xfId="34602" xr:uid="{54BB507C-7DED-4873-AD75-50D5DE94D6D3}"/>
    <cellStyle name="SAPBEXexcGood3 5 2 2 2 5 2" xfId="34603" xr:uid="{6E451D76-5808-45AB-9146-02815A916064}"/>
    <cellStyle name="SAPBEXexcGood3 5 2 2 2 6" xfId="34604" xr:uid="{AFBD104B-D163-4990-B91A-2E149234FE27}"/>
    <cellStyle name="SAPBEXexcGood3 5 2 2 2 6 2" xfId="34605" xr:uid="{BBDE4430-F496-4BF0-924C-BDF75531752C}"/>
    <cellStyle name="SAPBEXexcGood3 5 2 2 2 7" xfId="34606" xr:uid="{F14D238F-0974-4EB3-B6B7-78F329CA98C2}"/>
    <cellStyle name="SAPBEXexcGood3 5 2 2 2 7 2" xfId="34607" xr:uid="{1C98E168-0240-49B6-BBBE-A5CE15F4CA4B}"/>
    <cellStyle name="SAPBEXexcGood3 5 2 2 2 8" xfId="34608" xr:uid="{693375B7-AB6C-424A-B1FC-F4960F27D471}"/>
    <cellStyle name="SAPBEXexcGood3 5 2 2 3" xfId="34609" xr:uid="{79E215E2-657F-439E-8212-558278FE039B}"/>
    <cellStyle name="SAPBEXexcGood3 5 2 2 3 2" xfId="34610" xr:uid="{31D4CD46-3CD6-49C6-8F2D-3A3EB99FC014}"/>
    <cellStyle name="SAPBEXexcGood3 5 2 2 4" xfId="34611" xr:uid="{8624DCEF-0991-4B54-A2EE-E4614A34DEA6}"/>
    <cellStyle name="SAPBEXexcGood3 5 2 2 4 2" xfId="34612" xr:uid="{54809C21-026E-4C93-967A-A72AB51C5725}"/>
    <cellStyle name="SAPBEXexcGood3 5 2 2 5" xfId="34613" xr:uid="{33C485E2-9E40-480E-9940-D6F34DF7437B}"/>
    <cellStyle name="SAPBEXexcGood3 5 2 2 5 2" xfId="34614" xr:uid="{DD5C276D-36E4-4E7F-A4AF-34229213FFF0}"/>
    <cellStyle name="SAPBEXexcGood3 5 2 2 6" xfId="34615" xr:uid="{E8B2E33E-33C1-4EBD-9F35-42E16AA81CC5}"/>
    <cellStyle name="SAPBEXexcGood3 5 2 2 6 2" xfId="34616" xr:uid="{9840325F-8918-43B1-A5A3-1E6247C54535}"/>
    <cellStyle name="SAPBEXexcGood3 5 2 2 7" xfId="34617" xr:uid="{1E2B1711-EFBF-42A8-B5D4-04FD100B65A4}"/>
    <cellStyle name="SAPBEXexcGood3 5 2 2 7 2" xfId="34618" xr:uid="{D2841884-4061-499F-A41B-E113107E0C65}"/>
    <cellStyle name="SAPBEXexcGood3 5 2 2 8" xfId="34619" xr:uid="{1BA01252-7D91-4C68-BFE8-D586A9643AF4}"/>
    <cellStyle name="SAPBEXexcGood3 5 2 2 8 2" xfId="34620" xr:uid="{6AB694A0-F38D-4E8C-AABB-D5C79E3FD6A8}"/>
    <cellStyle name="SAPBEXexcGood3 5 2 2 9" xfId="34621" xr:uid="{A8282421-B98E-48EF-8F85-DBA3C3E74B07}"/>
    <cellStyle name="SAPBEXexcGood3 5 2 3" xfId="34622" xr:uid="{9C2804F2-320C-457F-BD98-8888627D9049}"/>
    <cellStyle name="SAPBEXexcGood3 5 2 3 2" xfId="34623" xr:uid="{CB0A417D-9371-4EA0-B09C-71AC08CEA182}"/>
    <cellStyle name="SAPBEXexcGood3 5 2 3 2 2" xfId="34624" xr:uid="{FC4D3361-F3EC-4FAB-B6CA-B9B4794F5394}"/>
    <cellStyle name="SAPBEXexcGood3 5 2 3 3" xfId="34625" xr:uid="{68A3B91B-7A1E-498B-AD5B-F234F2C5030B}"/>
    <cellStyle name="SAPBEXexcGood3 5 2 3 3 2" xfId="34626" xr:uid="{BE3D3007-AFC0-45D9-8C95-DBE5B2A50E2E}"/>
    <cellStyle name="SAPBEXexcGood3 5 2 3 4" xfId="34627" xr:uid="{4234021C-EA92-4428-AB6D-702F1E7330F3}"/>
    <cellStyle name="SAPBEXexcGood3 5 2 3 4 2" xfId="34628" xr:uid="{BAB60D93-1C93-4E90-9E0A-2504991ACE6B}"/>
    <cellStyle name="SAPBEXexcGood3 5 2 3 5" xfId="34629" xr:uid="{D329FE33-CAAC-451D-92EC-80C49DA3B521}"/>
    <cellStyle name="SAPBEXexcGood3 5 2 3 5 2" xfId="34630" xr:uid="{61133807-FBF5-4AAA-893C-1A1B8CAEC6E9}"/>
    <cellStyle name="SAPBEXexcGood3 5 2 3 6" xfId="34631" xr:uid="{EA216FAA-4A65-48A7-8AF2-1A869880DBCC}"/>
    <cellStyle name="SAPBEXexcGood3 5 2 3 6 2" xfId="34632" xr:uid="{93E43A47-3731-4F18-8BE1-5614DC853C22}"/>
    <cellStyle name="SAPBEXexcGood3 5 2 3 7" xfId="34633" xr:uid="{39C64A7D-E6F1-4FBE-A81A-92BCBA81039D}"/>
    <cellStyle name="SAPBEXexcGood3 5 2 3 7 2" xfId="34634" xr:uid="{BC6BAD23-5D0C-4FF4-859C-6B87A2CB9FB0}"/>
    <cellStyle name="SAPBEXexcGood3 5 2 3 8" xfId="34635" xr:uid="{59C5ED5E-F7A9-4CE7-9B9D-A8185FA28A77}"/>
    <cellStyle name="SAPBEXexcGood3 5 2 3 9" xfId="34636" xr:uid="{E555F593-CC71-4E15-8261-F2C7F2686714}"/>
    <cellStyle name="SAPBEXexcGood3 5 2 4" xfId="34637" xr:uid="{9C718251-B66B-4B94-979F-513A0953766E}"/>
    <cellStyle name="SAPBEXexcGood3 5 2 4 2" xfId="34638" xr:uid="{02FCBEE7-B894-47AE-AE7C-4A3C10DB191B}"/>
    <cellStyle name="SAPBEXexcGood3 5 2 5" xfId="34639" xr:uid="{00E87673-30B1-4E3A-A9F7-EDA7B1EB4E48}"/>
    <cellStyle name="SAPBEXexcGood3 5 2 5 2" xfId="34640" xr:uid="{9727C08C-889A-4A8B-B581-35C376A8D129}"/>
    <cellStyle name="SAPBEXexcGood3 5 2 6" xfId="34641" xr:uid="{BDC5CC00-76F5-4E2D-9F56-95DEF544B10E}"/>
    <cellStyle name="SAPBEXexcGood3 5 2 6 2" xfId="34642" xr:uid="{F7A4F4D5-1734-49CE-9307-6379326012EE}"/>
    <cellStyle name="SAPBEXexcGood3 5 2 7" xfId="34643" xr:uid="{C252B3C7-35B3-4B31-BF83-BD08C1B6CF6A}"/>
    <cellStyle name="SAPBEXexcGood3 5 2 7 2" xfId="34644" xr:uid="{9CA05B9E-92AE-4D7D-9811-1085D80DF323}"/>
    <cellStyle name="SAPBEXexcGood3 5 2 8" xfId="34645" xr:uid="{6B20D07C-B472-4B43-B555-75C682280322}"/>
    <cellStyle name="SAPBEXexcGood3 5 2 8 2" xfId="34646" xr:uid="{9482FC04-A09C-495C-9B13-7BD8AA2C08EC}"/>
    <cellStyle name="SAPBEXexcGood3 5 2 9" xfId="34647" xr:uid="{D9BD8FF7-FBD2-4499-8DA3-A5EE740E9F8A}"/>
    <cellStyle name="SAPBEXexcGood3 5 3" xfId="34648" xr:uid="{05EB6920-EE4A-4F20-AE1C-E3D2E375DF3E}"/>
    <cellStyle name="SAPBEXexcGood3 5 3 2" xfId="34649" xr:uid="{FDDBB701-326D-43D6-980D-F54EB04F8183}"/>
    <cellStyle name="SAPBEXexcGood3 5 3 2 10" xfId="34650" xr:uid="{D5234902-F303-409D-A5B6-837FF58FEA73}"/>
    <cellStyle name="SAPBEXexcGood3 5 3 2 2" xfId="34651" xr:uid="{A2A374A0-28A8-4703-A669-D1DB4ABAC476}"/>
    <cellStyle name="SAPBEXexcGood3 5 3 2 2 2" xfId="34652" xr:uid="{D78CD0A5-828F-41BA-959B-9812923E43B1}"/>
    <cellStyle name="SAPBEXexcGood3 5 3 2 2 2 2" xfId="34653" xr:uid="{97D7044C-11CB-420A-991C-F09EDFB364F0}"/>
    <cellStyle name="SAPBEXexcGood3 5 3 2 2 3" xfId="34654" xr:uid="{A67FF07D-47DB-4A01-B629-E9F3A5AD9356}"/>
    <cellStyle name="SAPBEXexcGood3 5 3 2 2 3 2" xfId="34655" xr:uid="{786C83B7-0C9C-45B0-91DE-C98919660942}"/>
    <cellStyle name="SAPBEXexcGood3 5 3 2 2 4" xfId="34656" xr:uid="{EB8C687A-6BE2-4F06-BE72-FFD49F4AB68F}"/>
    <cellStyle name="SAPBEXexcGood3 5 3 2 2 4 2" xfId="34657" xr:uid="{89F00430-77B4-42CA-9249-557CBE24CF43}"/>
    <cellStyle name="SAPBEXexcGood3 5 3 2 2 5" xfId="34658" xr:uid="{1ACD6317-1C7E-45B6-9071-6331F27386FD}"/>
    <cellStyle name="SAPBEXexcGood3 5 3 2 2 5 2" xfId="34659" xr:uid="{116F6D27-942B-4475-BE89-DCE92291CB9F}"/>
    <cellStyle name="SAPBEXexcGood3 5 3 2 2 6" xfId="34660" xr:uid="{E7EDC742-D5C6-4701-B63F-422771FAE090}"/>
    <cellStyle name="SAPBEXexcGood3 5 3 2 2 6 2" xfId="34661" xr:uid="{E304801C-4CDF-4592-A9FE-7DC150548C0C}"/>
    <cellStyle name="SAPBEXexcGood3 5 3 2 2 7" xfId="34662" xr:uid="{562882B5-392F-42C4-AA3F-D6A17A6AAEBF}"/>
    <cellStyle name="SAPBEXexcGood3 5 3 2 3" xfId="34663" xr:uid="{B6E4DA45-EA1D-4783-95AB-8694F3DD65A1}"/>
    <cellStyle name="SAPBEXexcGood3 5 3 2 3 2" xfId="34664" xr:uid="{F28CEDEB-F210-43B2-8E06-5299AC08FFE3}"/>
    <cellStyle name="SAPBEXexcGood3 5 3 2 3 2 2" xfId="34665" xr:uid="{FD1AFD92-F142-4C08-8F70-6B2858F377ED}"/>
    <cellStyle name="SAPBEXexcGood3 5 3 2 3 3" xfId="34666" xr:uid="{85914A52-5F4B-4486-93C4-A17B1A7EE4A3}"/>
    <cellStyle name="SAPBEXexcGood3 5 3 2 3 3 2" xfId="34667" xr:uid="{4A447281-D111-4A52-A38F-F9C81F7DCE44}"/>
    <cellStyle name="SAPBEXexcGood3 5 3 2 3 4" xfId="34668" xr:uid="{239A7C61-53C9-4E81-9210-CC1423F434A7}"/>
    <cellStyle name="SAPBEXexcGood3 5 3 2 3 4 2" xfId="34669" xr:uid="{4BA4C325-EBEF-4EC8-A3AE-0B5B05F4F98B}"/>
    <cellStyle name="SAPBEXexcGood3 5 3 2 3 5" xfId="34670" xr:uid="{CEE70692-0704-4686-8475-E324CF31A508}"/>
    <cellStyle name="SAPBEXexcGood3 5 3 2 3 5 2" xfId="34671" xr:uid="{5B0EC639-9CC4-4D2B-9A41-C84267A32A91}"/>
    <cellStyle name="SAPBEXexcGood3 5 3 2 3 6" xfId="34672" xr:uid="{D70F9216-77AB-4F87-A106-C28957F14055}"/>
    <cellStyle name="SAPBEXexcGood3 5 3 2 3 6 2" xfId="34673" xr:uid="{2FE17B4E-0583-4699-A647-8EFC0640C4C1}"/>
    <cellStyle name="SAPBEXexcGood3 5 3 2 3 7" xfId="34674" xr:uid="{98DA9B98-1110-4FE4-856D-0C798C7F7C32}"/>
    <cellStyle name="SAPBEXexcGood3 5 3 2 4" xfId="34675" xr:uid="{677BB15E-064F-49A8-851D-8CAA32677E00}"/>
    <cellStyle name="SAPBEXexcGood3 5 3 2 4 2" xfId="34676" xr:uid="{A23A2FB3-D428-4CD8-979B-F98A8655FD1D}"/>
    <cellStyle name="SAPBEXexcGood3 5 3 2 5" xfId="34677" xr:uid="{FAD94191-AE5F-4DA2-8A00-8238448E62E1}"/>
    <cellStyle name="SAPBEXexcGood3 5 3 2 5 2" xfId="34678" xr:uid="{3305119C-2408-4A2A-AFB3-0EDEA2350777}"/>
    <cellStyle name="SAPBEXexcGood3 5 3 2 6" xfId="34679" xr:uid="{3AC3C37D-7268-45C5-8EBA-8DB2A3ECC246}"/>
    <cellStyle name="SAPBEXexcGood3 5 3 2 6 2" xfId="34680" xr:uid="{10CCA727-E859-41FA-B5A4-0286BC14AB07}"/>
    <cellStyle name="SAPBEXexcGood3 5 3 2 7" xfId="34681" xr:uid="{7B9A804B-0609-4F90-A702-6EAAF8B14AD6}"/>
    <cellStyle name="SAPBEXexcGood3 5 3 2 7 2" xfId="34682" xr:uid="{3BBEBDFC-B733-4FA2-9E8B-D71D80E89BBB}"/>
    <cellStyle name="SAPBEXexcGood3 5 3 2 8" xfId="34683" xr:uid="{6B2A3BF8-A303-4BC9-9FE8-5CD914395342}"/>
    <cellStyle name="SAPBEXexcGood3 5 3 2 8 2" xfId="34684" xr:uid="{4629F636-1BAA-4CEB-8B42-120F5C0ED694}"/>
    <cellStyle name="SAPBEXexcGood3 5 3 2 9" xfId="34685" xr:uid="{2AEEB96B-1C68-4134-A8A1-499521905393}"/>
    <cellStyle name="SAPBEXexcGood3 5 3 2 9 2" xfId="34686" xr:uid="{B0CD3720-FAA9-43AF-82B1-986768FDA0F1}"/>
    <cellStyle name="SAPBEXexcGood3 5 3 3" xfId="34687" xr:uid="{BC542DD5-A45A-45A7-B442-D71696CF8F84}"/>
    <cellStyle name="SAPBEXexcGood3 5 3 3 2" xfId="34688" xr:uid="{5E0BB48D-1C2A-4CD0-A221-7ED538058DCA}"/>
    <cellStyle name="SAPBEXexcGood3 5 3 4" xfId="34689" xr:uid="{8034357B-89A8-42A9-8FA7-43FAC8CE9FBA}"/>
    <cellStyle name="SAPBEXexcGood3 5 3 4 2" xfId="34690" xr:uid="{3A284F38-FF16-427E-8C56-D7A592481F0D}"/>
    <cellStyle name="SAPBEXexcGood3 5 3 5" xfId="34691" xr:uid="{FD9CB2BC-0AEB-4D1F-BDE2-726AB726AB97}"/>
    <cellStyle name="SAPBEXexcGood3 5 4" xfId="34692" xr:uid="{499E3A64-09C1-42FC-B2D6-172C8543A1C5}"/>
    <cellStyle name="SAPBEXexcGood3 5 4 10" xfId="34693" xr:uid="{4D5D9A6A-1CF0-4B79-9380-F66DD14CC623}"/>
    <cellStyle name="SAPBEXexcGood3 5 4 2" xfId="34694" xr:uid="{F56F7AED-9293-404B-A5F8-89D3C4ECB2B7}"/>
    <cellStyle name="SAPBEXexcGood3 5 4 2 2" xfId="34695" xr:uid="{726A68C9-101D-4102-89F2-D7557DBD7F3A}"/>
    <cellStyle name="SAPBEXexcGood3 5 4 2 2 2" xfId="34696" xr:uid="{8D436057-97F8-46C8-8B2E-47F2D695FEA8}"/>
    <cellStyle name="SAPBEXexcGood3 5 4 2 3" xfId="34697" xr:uid="{AB6C53AB-CE1D-4C28-8E0E-9C5229B85581}"/>
    <cellStyle name="SAPBEXexcGood3 5 4 2 3 2" xfId="34698" xr:uid="{7FD08A64-829C-4F34-898D-514828B44E1D}"/>
    <cellStyle name="SAPBEXexcGood3 5 4 2 4" xfId="34699" xr:uid="{86ADF7BE-E046-4E6D-883C-F8C9284C3B8F}"/>
    <cellStyle name="SAPBEXexcGood3 5 4 2 4 2" xfId="34700" xr:uid="{2E09487C-6932-4148-A331-3C77659F1C11}"/>
    <cellStyle name="SAPBEXexcGood3 5 4 2 5" xfId="34701" xr:uid="{36015BC8-3A2E-4B69-B9B1-6D2E95BEC4C5}"/>
    <cellStyle name="SAPBEXexcGood3 5 4 2 5 2" xfId="34702" xr:uid="{3CE54757-F27E-4D01-81D6-68A85DCCB8F5}"/>
    <cellStyle name="SAPBEXexcGood3 5 4 2 6" xfId="34703" xr:uid="{DBA7D134-9FA2-4470-8202-6F155AB0F4D6}"/>
    <cellStyle name="SAPBEXexcGood3 5 4 2 6 2" xfId="34704" xr:uid="{3C30BA03-A71A-4682-9694-D3D4D619D0E2}"/>
    <cellStyle name="SAPBEXexcGood3 5 4 2 7" xfId="34705" xr:uid="{A3E39650-8460-4328-831E-B562179EB05B}"/>
    <cellStyle name="SAPBEXexcGood3 5 4 3" xfId="34706" xr:uid="{345DF3C5-ADFB-42BB-AAFC-52C6A000166D}"/>
    <cellStyle name="SAPBEXexcGood3 5 4 3 2" xfId="34707" xr:uid="{3DD1CC24-006C-4871-8E1D-079A9E66A682}"/>
    <cellStyle name="SAPBEXexcGood3 5 4 3 2 2" xfId="34708" xr:uid="{24FF90D1-B649-47C6-9B87-6B466F7E76C1}"/>
    <cellStyle name="SAPBEXexcGood3 5 4 3 3" xfId="34709" xr:uid="{B0EDABAA-92A8-4E36-89C0-B549ED13EFE3}"/>
    <cellStyle name="SAPBEXexcGood3 5 4 3 3 2" xfId="34710" xr:uid="{98B6DFA1-6B68-4BEC-8B60-5ADB97A9A695}"/>
    <cellStyle name="SAPBEXexcGood3 5 4 3 4" xfId="34711" xr:uid="{063A63C9-1350-4621-903B-3C04F7C73953}"/>
    <cellStyle name="SAPBEXexcGood3 5 4 3 4 2" xfId="34712" xr:uid="{0C556A33-5886-48A1-886B-CC45DE62C1D3}"/>
    <cellStyle name="SAPBEXexcGood3 5 4 3 5" xfId="34713" xr:uid="{CF72A614-9ABD-4C08-A58E-D6F796C4728F}"/>
    <cellStyle name="SAPBEXexcGood3 5 4 3 5 2" xfId="34714" xr:uid="{8A2187C7-5276-45EC-B8E0-6E2EB19A63E3}"/>
    <cellStyle name="SAPBEXexcGood3 5 4 3 6" xfId="34715" xr:uid="{F8EC86CB-95D8-43F2-B24E-7D2563560548}"/>
    <cellStyle name="SAPBEXexcGood3 5 4 3 6 2" xfId="34716" xr:uid="{5B1FC983-F740-42D7-8B49-56D45B108A40}"/>
    <cellStyle name="SAPBEXexcGood3 5 4 3 7" xfId="34717" xr:uid="{B5E29FF9-7429-4817-BE2B-C2841AF4495E}"/>
    <cellStyle name="SAPBEXexcGood3 5 4 4" xfId="34718" xr:uid="{5D5E187E-BA38-4576-A6AE-A5E58E70B7B0}"/>
    <cellStyle name="SAPBEXexcGood3 5 4 4 2" xfId="34719" xr:uid="{8EA88598-1FF6-4014-A832-733C95A9D168}"/>
    <cellStyle name="SAPBEXexcGood3 5 4 5" xfId="34720" xr:uid="{733F0532-C366-4361-AD44-52A15E8D584C}"/>
    <cellStyle name="SAPBEXexcGood3 5 4 5 2" xfId="34721" xr:uid="{16229525-9173-4AB5-9C44-9A8CC2318D0F}"/>
    <cellStyle name="SAPBEXexcGood3 5 4 6" xfId="34722" xr:uid="{E8FCC552-012B-402A-BE61-900838399D1E}"/>
    <cellStyle name="SAPBEXexcGood3 5 4 6 2" xfId="34723" xr:uid="{58CAB657-7C65-45E5-8B1A-3081BF400DD8}"/>
    <cellStyle name="SAPBEXexcGood3 5 4 7" xfId="34724" xr:uid="{E77C4A5C-86DB-4C50-A2B8-A33D1FCAD8D8}"/>
    <cellStyle name="SAPBEXexcGood3 5 4 7 2" xfId="34725" xr:uid="{C0FCC7C4-F61B-4DEF-A9F9-1526D36F7A39}"/>
    <cellStyle name="SAPBEXexcGood3 5 4 8" xfId="34726" xr:uid="{4D6A2622-AD2D-4E3E-B7C7-3F4C1D8E22A7}"/>
    <cellStyle name="SAPBEXexcGood3 5 4 8 2" xfId="34727" xr:uid="{C69D5068-BCB4-400D-8CF3-92A19281D93E}"/>
    <cellStyle name="SAPBEXexcGood3 5 4 9" xfId="34728" xr:uid="{17D0E96D-DF0D-45B0-B265-5B03E0B0D5F1}"/>
    <cellStyle name="SAPBEXexcGood3 5 4 9 2" xfId="34729" xr:uid="{75C930D7-B88A-4CA2-B6AD-CF378AF33D02}"/>
    <cellStyle name="SAPBEXexcGood3 5 5" xfId="34730" xr:uid="{36925D22-A36C-4D96-A84D-C04E438AC335}"/>
    <cellStyle name="SAPBEXexcGood3 5 5 2" xfId="34731" xr:uid="{3E0D7472-5ECC-4C46-A770-7CEB57031D9D}"/>
    <cellStyle name="SAPBEXexcGood3 5 6" xfId="34732" xr:uid="{E989C231-62DE-40DB-953B-EF5FB28F3FF6}"/>
    <cellStyle name="SAPBEXexcGood3 5 6 2" xfId="34733" xr:uid="{658501C7-41D7-404D-BEB0-C1B2002366CE}"/>
    <cellStyle name="SAPBEXexcGood3 5 7" xfId="34734" xr:uid="{95C9AC17-20A7-4EE6-B016-BE2CE647301D}"/>
    <cellStyle name="SAPBEXexcGood3 5 8" xfId="34735" xr:uid="{734D5864-5EB2-4AAB-9CB8-7CC687B89CE9}"/>
    <cellStyle name="SAPBEXexcGood3 6" xfId="34736" xr:uid="{F5F8D2E3-EFF6-4A4A-B1A0-452D8A28A0B1}"/>
    <cellStyle name="SAPBEXexcGood3 6 10" xfId="34737" xr:uid="{2C67A543-BE54-4654-B6C1-AB54BD1BED82}"/>
    <cellStyle name="SAPBEXexcGood3 6 2" xfId="34738" xr:uid="{F013124C-8E26-4CB1-A095-15BB7A175972}"/>
    <cellStyle name="SAPBEXexcGood3 6 2 10" xfId="34739" xr:uid="{E85CAFA4-603D-4958-89D1-0C3DB1B8895A}"/>
    <cellStyle name="SAPBEXexcGood3 6 2 2" xfId="34740" xr:uid="{246A3CE7-6283-4788-A5F0-07525A3E1767}"/>
    <cellStyle name="SAPBEXexcGood3 6 2 2 2" xfId="34741" xr:uid="{B4B1BBEF-783B-48FE-9A87-AB3E71241226}"/>
    <cellStyle name="SAPBEXexcGood3 6 2 2 2 2" xfId="34742" xr:uid="{AEFF3AB3-BD14-489B-9CA8-91D374AA48D9}"/>
    <cellStyle name="SAPBEXexcGood3 6 2 2 3" xfId="34743" xr:uid="{BDDF602A-A9DA-4F90-A292-EF000D8BBBB6}"/>
    <cellStyle name="SAPBEXexcGood3 6 2 2 3 2" xfId="34744" xr:uid="{814F6909-F105-409F-B717-6E6069BCC327}"/>
    <cellStyle name="SAPBEXexcGood3 6 2 2 4" xfId="34745" xr:uid="{802BB4C2-E215-437A-B9CD-E56B451A8C8D}"/>
    <cellStyle name="SAPBEXexcGood3 6 2 2 4 2" xfId="34746" xr:uid="{22E09B58-104B-4AE3-B36B-CFDC1077AD33}"/>
    <cellStyle name="SAPBEXexcGood3 6 2 2 5" xfId="34747" xr:uid="{388E0EEF-62F3-4B52-A7A2-7D7F34584198}"/>
    <cellStyle name="SAPBEXexcGood3 6 2 2 5 2" xfId="34748" xr:uid="{A7B1FA80-6074-4A8B-B6F7-CA4D43BBF5C7}"/>
    <cellStyle name="SAPBEXexcGood3 6 2 2 6" xfId="34749" xr:uid="{9A4D1037-AEB3-4511-80B5-19E9862E07BB}"/>
    <cellStyle name="SAPBEXexcGood3 6 2 2 6 2" xfId="34750" xr:uid="{CDAD2DC2-9C6B-46B6-BCCC-ECB5480BC89C}"/>
    <cellStyle name="SAPBEXexcGood3 6 2 2 7" xfId="34751" xr:uid="{645BFEDA-165A-4538-856E-A4FB9426D92B}"/>
    <cellStyle name="SAPBEXexcGood3 6 2 2 7 2" xfId="34752" xr:uid="{DC1AA4F1-193A-4605-924F-2B95D86130D0}"/>
    <cellStyle name="SAPBEXexcGood3 6 2 2 8" xfId="34753" xr:uid="{11292B37-0608-4B70-9B58-E4301067D733}"/>
    <cellStyle name="SAPBEXexcGood3 6 2 3" xfId="34754" xr:uid="{634DD247-B31C-4090-8483-D3FF3F89BC06}"/>
    <cellStyle name="SAPBEXexcGood3 6 2 3 2" xfId="34755" xr:uid="{C4C628FB-87AF-4F6E-B80A-604B395FB27A}"/>
    <cellStyle name="SAPBEXexcGood3 6 2 4" xfId="34756" xr:uid="{F53E458D-67F2-4830-B7A6-370A64C9502F}"/>
    <cellStyle name="SAPBEXexcGood3 6 2 4 2" xfId="34757" xr:uid="{7B3F0BD1-8C0F-4600-A8A0-BC3F5A831490}"/>
    <cellStyle name="SAPBEXexcGood3 6 2 5" xfId="34758" xr:uid="{59EAD515-BC6F-4043-B78D-7E6626D58B04}"/>
    <cellStyle name="SAPBEXexcGood3 6 2 5 2" xfId="34759" xr:uid="{C9FA6B55-96F8-422E-A921-AA1339D61355}"/>
    <cellStyle name="SAPBEXexcGood3 6 2 6" xfId="34760" xr:uid="{6C8D9CD1-907F-40FE-9BAE-60E937B9EAF2}"/>
    <cellStyle name="SAPBEXexcGood3 6 2 6 2" xfId="34761" xr:uid="{C814F62B-3FF8-4549-BD87-070B6150D7F4}"/>
    <cellStyle name="SAPBEXexcGood3 6 2 7" xfId="34762" xr:uid="{84A44C78-025B-440C-9715-E68769E82937}"/>
    <cellStyle name="SAPBEXexcGood3 6 2 7 2" xfId="34763" xr:uid="{7A89D0D7-193E-4ED5-B0D4-600C115BF9A0}"/>
    <cellStyle name="SAPBEXexcGood3 6 2 8" xfId="34764" xr:uid="{548A9E93-4B8B-4DD9-91E1-DB3FCB03661A}"/>
    <cellStyle name="SAPBEXexcGood3 6 2 8 2" xfId="34765" xr:uid="{9F63EDC3-1FEA-4299-8856-3E154DB8DE17}"/>
    <cellStyle name="SAPBEXexcGood3 6 2 9" xfId="34766" xr:uid="{9134E7A3-07F1-401F-A31C-7A643C0501B1}"/>
    <cellStyle name="SAPBEXexcGood3 6 3" xfId="34767" xr:uid="{8F1E0FA9-E43A-424B-B19B-148D6EBA056C}"/>
    <cellStyle name="SAPBEXexcGood3 6 3 2" xfId="34768" xr:uid="{26BE6149-BF5A-4F9F-B1E1-BEF9218E7E98}"/>
    <cellStyle name="SAPBEXexcGood3 6 3 2 2" xfId="34769" xr:uid="{9B04E249-62E6-43D1-87AB-8F44A4624A36}"/>
    <cellStyle name="SAPBEXexcGood3 6 3 3" xfId="34770" xr:uid="{ED498FB4-6824-4A75-B669-FAE4FDCE504A}"/>
    <cellStyle name="SAPBEXexcGood3 6 3 3 2" xfId="34771" xr:uid="{9182EE32-2E48-4F9F-B033-05D9B107BC85}"/>
    <cellStyle name="SAPBEXexcGood3 6 3 4" xfId="34772" xr:uid="{0A925029-A9C3-4A0B-9DF9-47B27248957B}"/>
    <cellStyle name="SAPBEXexcGood3 6 3 4 2" xfId="34773" xr:uid="{D5043479-F485-457F-AB7A-6757C5ACAE0B}"/>
    <cellStyle name="SAPBEXexcGood3 6 3 5" xfId="34774" xr:uid="{62D93A91-BA7D-4D54-9FEE-1CEA3DC3F698}"/>
    <cellStyle name="SAPBEXexcGood3 6 3 5 2" xfId="34775" xr:uid="{BB67AA6F-489C-45C3-B27F-CB9396496AB9}"/>
    <cellStyle name="SAPBEXexcGood3 6 3 6" xfId="34776" xr:uid="{560BBEEE-5F32-497B-8E71-BD00D21DF912}"/>
    <cellStyle name="SAPBEXexcGood3 6 3 6 2" xfId="34777" xr:uid="{D263C9F3-345A-42C9-B0AB-A9911DCCCD5E}"/>
    <cellStyle name="SAPBEXexcGood3 6 3 7" xfId="34778" xr:uid="{5141439E-6393-4BF7-866B-3D38132ED63E}"/>
    <cellStyle name="SAPBEXexcGood3 6 3 7 2" xfId="34779" xr:uid="{237FA81C-C047-45A3-A224-4EA4E9F97F50}"/>
    <cellStyle name="SAPBEXexcGood3 6 3 8" xfId="34780" xr:uid="{840D6D35-09C4-454D-8429-6A8F433A978C}"/>
    <cellStyle name="SAPBEXexcGood3 6 3 9" xfId="34781" xr:uid="{B4A45049-3FC5-4317-A33A-EB3E6F78D2E4}"/>
    <cellStyle name="SAPBEXexcGood3 6 4" xfId="34782" xr:uid="{DD836051-DD43-47B3-BAAA-D24374E7B4D9}"/>
    <cellStyle name="SAPBEXexcGood3 6 4 2" xfId="34783" xr:uid="{70DBC1CC-94FF-4C32-9BF1-9EA8468F3741}"/>
    <cellStyle name="SAPBEXexcGood3 6 5" xfId="34784" xr:uid="{0F1E8A71-F512-492B-8E1A-F136A53462F9}"/>
    <cellStyle name="SAPBEXexcGood3 6 5 2" xfId="34785" xr:uid="{6B19D55F-0C86-4860-8264-04F5A0E2C3E5}"/>
    <cellStyle name="SAPBEXexcGood3 6 6" xfId="34786" xr:uid="{7C80104A-27D2-49BD-95E6-FEBF68A5E576}"/>
    <cellStyle name="SAPBEXexcGood3 6 6 2" xfId="34787" xr:uid="{BA3073CC-50FB-4C84-B6D6-69BBBA976B21}"/>
    <cellStyle name="SAPBEXexcGood3 6 7" xfId="34788" xr:uid="{91A1059A-CE0F-4735-BF0D-C9ADB6155F96}"/>
    <cellStyle name="SAPBEXexcGood3 6 7 2" xfId="34789" xr:uid="{5C5960C8-AD3E-4C07-90CA-DE606C3CEF3B}"/>
    <cellStyle name="SAPBEXexcGood3 6 8" xfId="34790" xr:uid="{A0DC673C-D7E5-4D79-92BC-C1BC8E46813D}"/>
    <cellStyle name="SAPBEXexcGood3 6 8 2" xfId="34791" xr:uid="{94F00FC7-A4B2-48CB-ACEF-36C5768477FD}"/>
    <cellStyle name="SAPBEXexcGood3 6 9" xfId="34792" xr:uid="{66EC0C4E-F601-43E0-8E96-A64588D4137F}"/>
    <cellStyle name="SAPBEXexcGood3 7" xfId="34793" xr:uid="{165ECA95-5AF1-4D19-96D4-CDFF5318C1BB}"/>
    <cellStyle name="SAPBEXexcGood3 8" xfId="34794" xr:uid="{64E8D977-0917-4E1E-B022-3E8343E6A975}"/>
    <cellStyle name="SAPBEXfilterDrill" xfId="34795" xr:uid="{EC44F0C7-AF98-404B-A976-E66C1296610B}"/>
    <cellStyle name="SAPBEXfilterItem" xfId="34796" xr:uid="{6F1C4816-4DF3-4692-811B-3B832903A5EE}"/>
    <cellStyle name="SAPBEXfilterText" xfId="34797" xr:uid="{A8ED880C-A374-4AF6-BD76-6161886A91BA}"/>
    <cellStyle name="SAPBEXformats" xfId="15322" xr:uid="{E14AF04F-4B38-4817-9838-555CD2338BFC}"/>
    <cellStyle name="SAPBEXformats 2" xfId="15426" xr:uid="{E9E1489C-C681-4ABD-8E01-D4E38744910C}"/>
    <cellStyle name="SAPBEXformats 2 2" xfId="34800" xr:uid="{BF50A3A4-AFE3-47BF-88D2-F7C77FC652B1}"/>
    <cellStyle name="SAPBEXformats 2 2 2" xfId="34801" xr:uid="{A401C1EF-A22E-4FA5-947A-11042E88BDD1}"/>
    <cellStyle name="SAPBEXformats 2 2 2 10" xfId="34802" xr:uid="{40BBE0CF-03F0-4944-9640-B4609DC11F65}"/>
    <cellStyle name="SAPBEXformats 2 2 2 2" xfId="34803" xr:uid="{676F9F6F-838D-428A-AF30-84F64544D580}"/>
    <cellStyle name="SAPBEXformats 2 2 2 2 10" xfId="34804" xr:uid="{2CDA1677-24B9-4003-B527-657E983B8F12}"/>
    <cellStyle name="SAPBEXformats 2 2 2 2 2" xfId="34805" xr:uid="{09381AEB-1E7B-4057-9BF4-599505EE6943}"/>
    <cellStyle name="SAPBEXformats 2 2 2 2 2 2" xfId="34806" xr:uid="{D26270A0-60FC-4344-96CD-54DC0D8E5660}"/>
    <cellStyle name="SAPBEXformats 2 2 2 2 2 2 2" xfId="34807" xr:uid="{0C44D246-D48E-4FDB-863F-1E9185007589}"/>
    <cellStyle name="SAPBEXformats 2 2 2 2 2 3" xfId="34808" xr:uid="{9609BFAE-C683-4B4B-8E16-78A0EEEC4944}"/>
    <cellStyle name="SAPBEXformats 2 2 2 2 2 3 2" xfId="34809" xr:uid="{3D1CE752-3F7C-428D-884F-C9902C82E2EC}"/>
    <cellStyle name="SAPBEXformats 2 2 2 2 2 4" xfId="34810" xr:uid="{9D5767A5-8442-4297-8E4A-1F4A6AAC1FC4}"/>
    <cellStyle name="SAPBEXformats 2 2 2 2 2 4 2" xfId="34811" xr:uid="{EDB3DEBB-B899-4BD9-B2E2-A6E7A752C3A1}"/>
    <cellStyle name="SAPBEXformats 2 2 2 2 2 5" xfId="34812" xr:uid="{3155A46D-4BE7-4A2C-A2A3-E2240BF8EA23}"/>
    <cellStyle name="SAPBEXformats 2 2 2 2 2 5 2" xfId="34813" xr:uid="{DA318BB2-4715-4248-8CD1-974D4BA2E58B}"/>
    <cellStyle name="SAPBEXformats 2 2 2 2 2 6" xfId="34814" xr:uid="{589806D1-A115-4C92-A687-434950191E47}"/>
    <cellStyle name="SAPBEXformats 2 2 2 2 2 6 2" xfId="34815" xr:uid="{C0370972-FC50-42F7-A5FE-053752FC59E5}"/>
    <cellStyle name="SAPBEXformats 2 2 2 2 2 7" xfId="34816" xr:uid="{DA8F31A2-0953-45A0-AEC0-F0B8735FF918}"/>
    <cellStyle name="SAPBEXformats 2 2 2 2 2 7 2" xfId="34817" xr:uid="{01FC8EEF-485A-45FB-BD65-0BC4D4F67041}"/>
    <cellStyle name="SAPBEXformats 2 2 2 2 2 8" xfId="34818" xr:uid="{5A429BF3-3087-460C-BF08-F8FD6E1B7240}"/>
    <cellStyle name="SAPBEXformats 2 2 2 2 3" xfId="34819" xr:uid="{5ABD7E76-5DEB-42A1-B1F1-4031F98C3865}"/>
    <cellStyle name="SAPBEXformats 2 2 2 2 3 2" xfId="34820" xr:uid="{93E7D52F-2DCC-4903-B247-D50471B287D8}"/>
    <cellStyle name="SAPBEXformats 2 2 2 2 4" xfId="34821" xr:uid="{B1A43CC5-FEB5-4D54-B052-67B62B0BEB92}"/>
    <cellStyle name="SAPBEXformats 2 2 2 2 4 2" xfId="34822" xr:uid="{464C48B4-ADEB-4BEF-BD40-FD9CD74344BE}"/>
    <cellStyle name="SAPBEXformats 2 2 2 2 5" xfId="34823" xr:uid="{ACAE287A-C2E9-482E-AA32-DEBCA10BFECE}"/>
    <cellStyle name="SAPBEXformats 2 2 2 2 5 2" xfId="34824" xr:uid="{32E241A4-FB5F-43BF-AE6E-DAC3FC94ECA4}"/>
    <cellStyle name="SAPBEXformats 2 2 2 2 6" xfId="34825" xr:uid="{3AA5CAAC-90CC-489C-B7E6-B64BF16B2044}"/>
    <cellStyle name="SAPBEXformats 2 2 2 2 6 2" xfId="34826" xr:uid="{C2DCE0AB-5E81-4E7F-A460-143092F7BDE5}"/>
    <cellStyle name="SAPBEXformats 2 2 2 2 7" xfId="34827" xr:uid="{592471DC-D2C5-460E-BFCB-E4C742C1A776}"/>
    <cellStyle name="SAPBEXformats 2 2 2 2 7 2" xfId="34828" xr:uid="{6BAAB34B-50FE-4180-B452-9E2A56B9BE21}"/>
    <cellStyle name="SAPBEXformats 2 2 2 2 8" xfId="34829" xr:uid="{F91C79B7-5176-41B2-B94F-1EDFA3B43C6E}"/>
    <cellStyle name="SAPBEXformats 2 2 2 2 8 2" xfId="34830" xr:uid="{34014EF9-2ECE-4035-A3BF-D7C371EF6FF0}"/>
    <cellStyle name="SAPBEXformats 2 2 2 2 9" xfId="34831" xr:uid="{5A6DBAEE-CB27-43AD-B938-16ED07036950}"/>
    <cellStyle name="SAPBEXformats 2 2 2 3" xfId="34832" xr:uid="{11F78F3A-D9F6-443E-9028-62DBC5610C7A}"/>
    <cellStyle name="SAPBEXformats 2 2 2 3 2" xfId="34833" xr:uid="{0D1FDED5-85E4-47D9-9438-197FE614CB90}"/>
    <cellStyle name="SAPBEXformats 2 2 2 3 2 2" xfId="34834" xr:uid="{580D79ED-0AB2-4190-8744-77B95AB95977}"/>
    <cellStyle name="SAPBEXformats 2 2 2 3 3" xfId="34835" xr:uid="{2EA471E8-DA99-49BC-9AF4-A42D98399957}"/>
    <cellStyle name="SAPBEXformats 2 2 2 3 3 2" xfId="34836" xr:uid="{3E492AA7-3B84-4C10-BC92-D5BF763BAAEE}"/>
    <cellStyle name="SAPBEXformats 2 2 2 3 4" xfId="34837" xr:uid="{81430CB8-F664-4696-8B1F-EBE95C73761A}"/>
    <cellStyle name="SAPBEXformats 2 2 2 3 4 2" xfId="34838" xr:uid="{488C9D4E-2B89-4162-ABAB-A7366FB5CA60}"/>
    <cellStyle name="SAPBEXformats 2 2 2 3 5" xfId="34839" xr:uid="{E2F04EAE-A0A2-4EB4-AA46-E8E1BC7DBC73}"/>
    <cellStyle name="SAPBEXformats 2 2 2 3 5 2" xfId="34840" xr:uid="{DDCB1279-6007-4CF5-B987-D170EB4088E8}"/>
    <cellStyle name="SAPBEXformats 2 2 2 3 6" xfId="34841" xr:uid="{644D3768-897A-4E07-B3A5-590BD75295DD}"/>
    <cellStyle name="SAPBEXformats 2 2 2 3 6 2" xfId="34842" xr:uid="{6F41CD27-F8BE-4367-AE3B-D24DABB05056}"/>
    <cellStyle name="SAPBEXformats 2 2 2 3 7" xfId="34843" xr:uid="{4C225A41-FBCF-4245-85F7-0B3ACA32DAF5}"/>
    <cellStyle name="SAPBEXformats 2 2 2 3 7 2" xfId="34844" xr:uid="{DDCC145D-D262-451E-A81E-B4B5FAD19F25}"/>
    <cellStyle name="SAPBEXformats 2 2 2 3 8" xfId="34845" xr:uid="{1CC83AC3-BD4E-490E-8E94-90BE8CA5C57A}"/>
    <cellStyle name="SAPBEXformats 2 2 2 3 9" xfId="34846" xr:uid="{9A6C0229-333B-46EF-9250-EFA5632F51BE}"/>
    <cellStyle name="SAPBEXformats 2 2 2 4" xfId="34847" xr:uid="{F1F4B53A-26E8-4184-914A-1BF8351696ED}"/>
    <cellStyle name="SAPBEXformats 2 2 2 4 2" xfId="34848" xr:uid="{AC1BBC5D-1EB2-42F0-BAE4-CC3DAF89AC8D}"/>
    <cellStyle name="SAPBEXformats 2 2 2 5" xfId="34849" xr:uid="{C7FE9C04-D40D-4A14-8325-3FEF05CF7522}"/>
    <cellStyle name="SAPBEXformats 2 2 2 5 2" xfId="34850" xr:uid="{995A607A-C834-4313-AEC8-95E89C6870F5}"/>
    <cellStyle name="SAPBEXformats 2 2 2 6" xfId="34851" xr:uid="{F1CDE2AA-50B8-42A4-AD27-9475D31D215F}"/>
    <cellStyle name="SAPBEXformats 2 2 2 6 2" xfId="34852" xr:uid="{84820AAC-C11F-4983-9211-B2BBAABA6A92}"/>
    <cellStyle name="SAPBEXformats 2 2 2 7" xfId="34853" xr:uid="{2EDB7297-C8E9-4A52-9625-BCBF263FD394}"/>
    <cellStyle name="SAPBEXformats 2 2 2 7 2" xfId="34854" xr:uid="{65CB2442-F05A-47FE-B6B8-75FD9AA6ABF5}"/>
    <cellStyle name="SAPBEXformats 2 2 2 8" xfId="34855" xr:uid="{5D184A94-F0EE-4797-9C58-1FBA4465E694}"/>
    <cellStyle name="SAPBEXformats 2 2 2 8 2" xfId="34856" xr:uid="{CE7EA35D-3792-4987-B58F-7533EF709FF4}"/>
    <cellStyle name="SAPBEXformats 2 2 2 9" xfId="34857" xr:uid="{39E97E7C-CB66-4A02-B202-3EDB43E6DB05}"/>
    <cellStyle name="SAPBEXformats 2 2 3" xfId="34858" xr:uid="{45FB502F-0AB8-42BA-8829-8E0DD1AE91A1}"/>
    <cellStyle name="SAPBEXformats 2 2 3 2" xfId="34859" xr:uid="{677A7B0A-2ACE-4044-8D5C-5D3BD16E0DEF}"/>
    <cellStyle name="SAPBEXformats 2 2 3 2 10" xfId="34860" xr:uid="{CE8A8326-5D09-43B1-A9DC-554B5E4949DC}"/>
    <cellStyle name="SAPBEXformats 2 2 3 2 2" xfId="34861" xr:uid="{63B1E16D-D012-4EAA-85B1-23F827407BBC}"/>
    <cellStyle name="SAPBEXformats 2 2 3 2 2 2" xfId="34862" xr:uid="{F54900EE-85D8-4DDA-94E0-5B7CBEC1CC53}"/>
    <cellStyle name="SAPBEXformats 2 2 3 2 2 2 2" xfId="34863" xr:uid="{24B63ED3-F127-42E1-BC13-5A320ABE9082}"/>
    <cellStyle name="SAPBEXformats 2 2 3 2 2 3" xfId="34864" xr:uid="{45264FB9-9982-4C3F-B42E-0ECC8463C476}"/>
    <cellStyle name="SAPBEXformats 2 2 3 2 2 3 2" xfId="34865" xr:uid="{435F933F-9DFE-4333-B282-BB3F39FF207A}"/>
    <cellStyle name="SAPBEXformats 2 2 3 2 2 4" xfId="34866" xr:uid="{39122656-51C6-415A-AF22-621238F28A6E}"/>
    <cellStyle name="SAPBEXformats 2 2 3 2 2 4 2" xfId="34867" xr:uid="{21086258-0FF2-473E-A481-E080C28C03CD}"/>
    <cellStyle name="SAPBEXformats 2 2 3 2 2 5" xfId="34868" xr:uid="{74933E71-4E01-4730-855F-F029FC511571}"/>
    <cellStyle name="SAPBEXformats 2 2 3 2 2 5 2" xfId="34869" xr:uid="{D973A607-9541-4187-909C-0A8DCFB39F02}"/>
    <cellStyle name="SAPBEXformats 2 2 3 2 2 6" xfId="34870" xr:uid="{672EC297-316C-4D3E-82D4-433056B82988}"/>
    <cellStyle name="SAPBEXformats 2 2 3 2 2 6 2" xfId="34871" xr:uid="{6CB9F6CC-D9AD-4E2F-BA10-092B25EAB444}"/>
    <cellStyle name="SAPBEXformats 2 2 3 2 2 7" xfId="34872" xr:uid="{1F2A7783-7A2A-4197-86A6-13F9A30FF436}"/>
    <cellStyle name="SAPBEXformats 2 2 3 2 3" xfId="34873" xr:uid="{7511091A-75E4-4C91-AFBD-60C6534EB3B1}"/>
    <cellStyle name="SAPBEXformats 2 2 3 2 3 2" xfId="34874" xr:uid="{68476780-1F1C-4926-84FD-09A71255EE7C}"/>
    <cellStyle name="SAPBEXformats 2 2 3 2 3 2 2" xfId="34875" xr:uid="{8BBE28DF-C347-450E-8672-62759304F900}"/>
    <cellStyle name="SAPBEXformats 2 2 3 2 3 3" xfId="34876" xr:uid="{C8487D35-01F4-42F5-84F8-3B7C6C35EED8}"/>
    <cellStyle name="SAPBEXformats 2 2 3 2 3 3 2" xfId="34877" xr:uid="{51FEA201-146B-4951-A408-C8E801993E9A}"/>
    <cellStyle name="SAPBEXformats 2 2 3 2 3 4" xfId="34878" xr:uid="{ADCBCDAC-B9F4-4ED4-A7AC-8A802BBC83C8}"/>
    <cellStyle name="SAPBEXformats 2 2 3 2 3 4 2" xfId="34879" xr:uid="{5A9BEB54-005F-4FE6-A0DB-B309C60B2D0D}"/>
    <cellStyle name="SAPBEXformats 2 2 3 2 3 5" xfId="34880" xr:uid="{47023D92-CF34-435B-895D-FDA63E5537F6}"/>
    <cellStyle name="SAPBEXformats 2 2 3 2 3 5 2" xfId="34881" xr:uid="{0E53C2D5-FF56-44B7-A49D-D5A56CF58574}"/>
    <cellStyle name="SAPBEXformats 2 2 3 2 3 6" xfId="34882" xr:uid="{6524245A-4B5A-4412-91DB-9A21B680EBEA}"/>
    <cellStyle name="SAPBEXformats 2 2 3 2 3 6 2" xfId="34883" xr:uid="{D3C7D11A-86A9-4D60-B975-EF009703D40B}"/>
    <cellStyle name="SAPBEXformats 2 2 3 2 3 7" xfId="34884" xr:uid="{9F5BC531-F2A2-4178-8EBE-5F5896EBD07B}"/>
    <cellStyle name="SAPBEXformats 2 2 3 2 4" xfId="34885" xr:uid="{4AFC1A53-1B9A-486D-9330-3A95A4600BF2}"/>
    <cellStyle name="SAPBEXformats 2 2 3 2 4 2" xfId="34886" xr:uid="{35A89BBC-1C6C-49E3-9324-14DAEA0481B7}"/>
    <cellStyle name="SAPBEXformats 2 2 3 2 5" xfId="34887" xr:uid="{573E74B8-C1DA-4DE5-8BDB-8ED5D3E53AA9}"/>
    <cellStyle name="SAPBEXformats 2 2 3 2 5 2" xfId="34888" xr:uid="{240993BD-1F17-4F7B-A172-41B4DFDB8624}"/>
    <cellStyle name="SAPBEXformats 2 2 3 2 6" xfId="34889" xr:uid="{D517EF8B-01DF-4539-AC6D-57E7B52EC2D6}"/>
    <cellStyle name="SAPBEXformats 2 2 3 2 6 2" xfId="34890" xr:uid="{156D16DC-C4D7-41B4-85B2-DD63295239A9}"/>
    <cellStyle name="SAPBEXformats 2 2 3 2 7" xfId="34891" xr:uid="{600D7C34-94BE-4FE4-9FF7-6DC8A9F9E814}"/>
    <cellStyle name="SAPBEXformats 2 2 3 2 7 2" xfId="34892" xr:uid="{DA622397-E7A0-4C30-89FF-7824F14B7632}"/>
    <cellStyle name="SAPBEXformats 2 2 3 2 8" xfId="34893" xr:uid="{C68FFE77-B418-4B5B-8702-608608EC0CFA}"/>
    <cellStyle name="SAPBEXformats 2 2 3 2 8 2" xfId="34894" xr:uid="{B21C801A-B1F0-4DBB-B52F-8A5AFD568D6A}"/>
    <cellStyle name="SAPBEXformats 2 2 3 2 9" xfId="34895" xr:uid="{7F83B856-F583-48AE-A76E-9A4A5EC06554}"/>
    <cellStyle name="SAPBEXformats 2 2 3 2 9 2" xfId="34896" xr:uid="{E510EA72-D613-4C32-AAA9-05BBCCA8B562}"/>
    <cellStyle name="SAPBEXformats 2 2 3 3" xfId="34897" xr:uid="{7DB4D280-2536-4EFD-AAF1-7D9C2861D236}"/>
    <cellStyle name="SAPBEXformats 2 2 3 3 2" xfId="34898" xr:uid="{D8FACC33-CE04-49C4-997E-F7130BD62D66}"/>
    <cellStyle name="SAPBEXformats 2 2 3 4" xfId="34899" xr:uid="{2D3255F3-A48F-48FB-B9A0-1B97AFB039A4}"/>
    <cellStyle name="SAPBEXformats 2 2 3 4 2" xfId="34900" xr:uid="{946B2C9D-E3D4-4D58-9B2D-8A589C7F4BCC}"/>
    <cellStyle name="SAPBEXformats 2 2 3 5" xfId="34901" xr:uid="{87C79B7A-1937-4A57-A8E7-8D66DB8B7495}"/>
    <cellStyle name="SAPBEXformats 2 2 4" xfId="34902" xr:uid="{EE010B66-73B0-48EE-8A9F-865F0EA68444}"/>
    <cellStyle name="SAPBEXformats 2 2 4 10" xfId="34903" xr:uid="{74247A0C-DD9C-49A5-AE73-3B182F2D0904}"/>
    <cellStyle name="SAPBEXformats 2 2 4 2" xfId="34904" xr:uid="{CD5ECD97-775D-4794-8B2A-1FB26C872821}"/>
    <cellStyle name="SAPBEXformats 2 2 4 2 2" xfId="34905" xr:uid="{7621CC22-0B24-4B51-A9A0-BEB36C165B3E}"/>
    <cellStyle name="SAPBEXformats 2 2 4 2 2 2" xfId="34906" xr:uid="{864DC698-B31C-440C-B83A-5621DB7AF60B}"/>
    <cellStyle name="SAPBEXformats 2 2 4 2 3" xfId="34907" xr:uid="{54D7179F-22B6-46B6-BA44-B2F46DE4792B}"/>
    <cellStyle name="SAPBEXformats 2 2 4 2 3 2" xfId="34908" xr:uid="{792579B6-9190-4558-89AF-2DD61C20EDF3}"/>
    <cellStyle name="SAPBEXformats 2 2 4 2 4" xfId="34909" xr:uid="{65FCA3B8-8449-4116-B6F3-DA974F28B016}"/>
    <cellStyle name="SAPBEXformats 2 2 4 2 4 2" xfId="34910" xr:uid="{CFDAD18A-33A3-4873-AD16-D8CA1EB3E59B}"/>
    <cellStyle name="SAPBEXformats 2 2 4 2 5" xfId="34911" xr:uid="{1733196F-C713-4CFD-AEF1-0A7980E55A16}"/>
    <cellStyle name="SAPBEXformats 2 2 4 2 5 2" xfId="34912" xr:uid="{98C910B6-453C-4496-93A3-1A293B857317}"/>
    <cellStyle name="SAPBEXformats 2 2 4 2 6" xfId="34913" xr:uid="{25889EFE-8034-4609-AEFA-2F8B6F11BB3B}"/>
    <cellStyle name="SAPBEXformats 2 2 4 2 6 2" xfId="34914" xr:uid="{C6F86417-9D42-4A33-B6DA-3C94DC4B789B}"/>
    <cellStyle name="SAPBEXformats 2 2 4 2 7" xfId="34915" xr:uid="{06D16218-2723-412B-AB4E-3940A4A21261}"/>
    <cellStyle name="SAPBEXformats 2 2 4 3" xfId="34916" xr:uid="{FED72D71-83BA-48EA-B592-6C87A9E924DF}"/>
    <cellStyle name="SAPBEXformats 2 2 4 3 2" xfId="34917" xr:uid="{54EFBCC5-EFAC-4196-A5C3-46B152D5E01C}"/>
    <cellStyle name="SAPBEXformats 2 2 4 3 2 2" xfId="34918" xr:uid="{975B1A95-1D5E-4EA6-A5D2-3F7C034901F8}"/>
    <cellStyle name="SAPBEXformats 2 2 4 3 3" xfId="34919" xr:uid="{7979FC9F-CA15-4A8E-8646-99AA2D117A1C}"/>
    <cellStyle name="SAPBEXformats 2 2 4 3 3 2" xfId="34920" xr:uid="{19C263F8-2CE4-4173-A72F-E17048B2CCA6}"/>
    <cellStyle name="SAPBEXformats 2 2 4 3 4" xfId="34921" xr:uid="{D4D3C20D-D68B-440D-BE31-AA2879310369}"/>
    <cellStyle name="SAPBEXformats 2 2 4 3 4 2" xfId="34922" xr:uid="{64972025-4C98-4D44-A4A3-917D27BD4775}"/>
    <cellStyle name="SAPBEXformats 2 2 4 3 5" xfId="34923" xr:uid="{4174517E-D26C-4AC8-A249-5B9085CA067B}"/>
    <cellStyle name="SAPBEXformats 2 2 4 3 5 2" xfId="34924" xr:uid="{01CF4E22-3E4F-41E6-AB59-0185D0E8BE3C}"/>
    <cellStyle name="SAPBEXformats 2 2 4 3 6" xfId="34925" xr:uid="{23A4ED98-4622-4131-ADB4-44C538C2C23F}"/>
    <cellStyle name="SAPBEXformats 2 2 4 3 6 2" xfId="34926" xr:uid="{94CE52F0-5CEF-483D-A9FC-62238C8EEA30}"/>
    <cellStyle name="SAPBEXformats 2 2 4 3 7" xfId="34927" xr:uid="{EA70D1AD-E33F-4BE4-AE4F-E7A60B8137A2}"/>
    <cellStyle name="SAPBEXformats 2 2 4 4" xfId="34928" xr:uid="{68921E47-A35E-42D8-9500-9FDD962B95EE}"/>
    <cellStyle name="SAPBEXformats 2 2 4 4 2" xfId="34929" xr:uid="{5EF35104-242C-4EBB-812B-4E2F6DFCBAF5}"/>
    <cellStyle name="SAPBEXformats 2 2 4 5" xfId="34930" xr:uid="{61586FF8-83F1-4202-B79E-6C695AA052CD}"/>
    <cellStyle name="SAPBEXformats 2 2 4 5 2" xfId="34931" xr:uid="{110CE755-1780-4FF8-859D-432A2D6934D1}"/>
    <cellStyle name="SAPBEXformats 2 2 4 6" xfId="34932" xr:uid="{9C118A19-8B0D-4BC7-A56A-CA7FEBBEC4FC}"/>
    <cellStyle name="SAPBEXformats 2 2 4 6 2" xfId="34933" xr:uid="{9527F50A-080E-44F6-8056-329599AF80C1}"/>
    <cellStyle name="SAPBEXformats 2 2 4 7" xfId="34934" xr:uid="{F9A68BFE-AB78-4F12-8F4A-F1F97426F1EC}"/>
    <cellStyle name="SAPBEXformats 2 2 4 7 2" xfId="34935" xr:uid="{84A8F133-7F12-41D0-A198-0DA53653FEA3}"/>
    <cellStyle name="SAPBEXformats 2 2 4 8" xfId="34936" xr:uid="{986B1247-3D46-4A91-8513-99C0A2A2C06F}"/>
    <cellStyle name="SAPBEXformats 2 2 4 8 2" xfId="34937" xr:uid="{CA716296-78E9-4CD0-9EB2-F5DF6ADB3A8B}"/>
    <cellStyle name="SAPBEXformats 2 2 4 9" xfId="34938" xr:uid="{A903D72E-8F94-49C8-927F-507B9EF8B6DE}"/>
    <cellStyle name="SAPBEXformats 2 2 4 9 2" xfId="34939" xr:uid="{65F4A696-3C6B-4D57-AADD-B69E6B23339D}"/>
    <cellStyle name="SAPBEXformats 2 2 5" xfId="34940" xr:uid="{FDFB0E55-7A3D-4025-AB73-49DDCC6D6367}"/>
    <cellStyle name="SAPBEXformats 2 2 5 2" xfId="34941" xr:uid="{533B9007-824F-4810-BDE3-4DDEF375A58C}"/>
    <cellStyle name="SAPBEXformats 2 2 6" xfId="34942" xr:uid="{20E9AE7C-1C9C-4443-8732-7C78DCD3B880}"/>
    <cellStyle name="SAPBEXformats 2 2 6 2" xfId="34943" xr:uid="{32DDA621-AA30-43D1-AAAB-9011AA2DCA0E}"/>
    <cellStyle name="SAPBEXformats 2 2 7" xfId="34944" xr:uid="{A36D96CC-7EAB-4E6D-A632-654C49FAC469}"/>
    <cellStyle name="SAPBEXformats 2 2 8" xfId="34945" xr:uid="{01D42877-7303-4444-A2F7-F54E0E2D02A6}"/>
    <cellStyle name="SAPBEXformats 2 3" xfId="34946" xr:uid="{CDF947CD-E2E5-4C3F-A913-A90DB0BF778D}"/>
    <cellStyle name="SAPBEXformats 2 3 2" xfId="34947" xr:uid="{1C5934C2-AE6F-44CE-AE67-1EB857DF6CDD}"/>
    <cellStyle name="SAPBEXformats 2 3 2 10" xfId="34948" xr:uid="{5AF6EE30-9EF9-4626-9C26-18620E2694B2}"/>
    <cellStyle name="SAPBEXformats 2 3 2 2" xfId="34949" xr:uid="{B4B68EC5-69E7-4BD7-A882-14A8376A7DE6}"/>
    <cellStyle name="SAPBEXformats 2 3 2 2 10" xfId="34950" xr:uid="{6E84D0CB-DA2F-40E7-A691-6CE03BBDEE32}"/>
    <cellStyle name="SAPBEXformats 2 3 2 2 2" xfId="34951" xr:uid="{21346240-B915-498A-9B4A-A2A6EE4C7FE3}"/>
    <cellStyle name="SAPBEXformats 2 3 2 2 2 2" xfId="34952" xr:uid="{A5AA78CF-6711-4E38-8F8C-77A13C75A973}"/>
    <cellStyle name="SAPBEXformats 2 3 2 2 2 2 2" xfId="34953" xr:uid="{0C83769B-2842-4CF4-BCD5-B1F7E50E97FB}"/>
    <cellStyle name="SAPBEXformats 2 3 2 2 2 3" xfId="34954" xr:uid="{4266160F-3F13-4136-8E43-34857ACA96E3}"/>
    <cellStyle name="SAPBEXformats 2 3 2 2 2 3 2" xfId="34955" xr:uid="{238F3A71-02CF-4807-AE67-16FF9977C8AD}"/>
    <cellStyle name="SAPBEXformats 2 3 2 2 2 4" xfId="34956" xr:uid="{745AA4CF-5B4D-49AB-929E-7DBA99D2626C}"/>
    <cellStyle name="SAPBEXformats 2 3 2 2 2 4 2" xfId="34957" xr:uid="{E57DF05A-1D8F-471D-BDED-C2E295F2F041}"/>
    <cellStyle name="SAPBEXformats 2 3 2 2 2 5" xfId="34958" xr:uid="{A5E69873-A883-4D77-834C-CCCE9D032659}"/>
    <cellStyle name="SAPBEXformats 2 3 2 2 2 5 2" xfId="34959" xr:uid="{EC13F8E7-1209-4004-B455-359B772C0555}"/>
    <cellStyle name="SAPBEXformats 2 3 2 2 2 6" xfId="34960" xr:uid="{4FDAE913-AFD9-45B8-A62D-A4B08EE56A7D}"/>
    <cellStyle name="SAPBEXformats 2 3 2 2 2 6 2" xfId="34961" xr:uid="{BEC1E247-98A9-461A-BA2D-5D14CA7BF215}"/>
    <cellStyle name="SAPBEXformats 2 3 2 2 2 7" xfId="34962" xr:uid="{7B97EC13-05CF-4067-9389-AE3666ECB723}"/>
    <cellStyle name="SAPBEXformats 2 3 2 2 2 7 2" xfId="34963" xr:uid="{321806C7-8682-475F-839B-52D4E6B7D54F}"/>
    <cellStyle name="SAPBEXformats 2 3 2 2 2 8" xfId="34964" xr:uid="{8B36AAFA-7866-4822-AF0A-515AFB5DB4DA}"/>
    <cellStyle name="SAPBEXformats 2 3 2 2 3" xfId="34965" xr:uid="{E8CDF7E6-098F-43F0-A87D-747A171A33CF}"/>
    <cellStyle name="SAPBEXformats 2 3 2 2 3 2" xfId="34966" xr:uid="{47D9D732-B7E4-40FF-8000-8A1F6EDB8E68}"/>
    <cellStyle name="SAPBEXformats 2 3 2 2 4" xfId="34967" xr:uid="{C1E54874-A0B9-40CC-BCD5-197B7E8485F0}"/>
    <cellStyle name="SAPBEXformats 2 3 2 2 4 2" xfId="34968" xr:uid="{01AD73C4-0E9C-49F2-88BE-5C3239A3F063}"/>
    <cellStyle name="SAPBEXformats 2 3 2 2 5" xfId="34969" xr:uid="{503076B2-B278-4E35-888F-E467684F1B5A}"/>
    <cellStyle name="SAPBEXformats 2 3 2 2 5 2" xfId="34970" xr:uid="{E5A93CF5-CD58-4C93-B76E-F86C0661BFC1}"/>
    <cellStyle name="SAPBEXformats 2 3 2 2 6" xfId="34971" xr:uid="{8500241D-8512-475A-AC0A-611C6E7A4E89}"/>
    <cellStyle name="SAPBEXformats 2 3 2 2 6 2" xfId="34972" xr:uid="{4C9CBB18-7CD9-48A1-9BF1-16284B3472D7}"/>
    <cellStyle name="SAPBEXformats 2 3 2 2 7" xfId="34973" xr:uid="{83C41E02-7D5A-479D-92EA-B12F128474A7}"/>
    <cellStyle name="SAPBEXformats 2 3 2 2 7 2" xfId="34974" xr:uid="{58B6D36A-2A64-4A72-824B-283799713CB3}"/>
    <cellStyle name="SAPBEXformats 2 3 2 2 8" xfId="34975" xr:uid="{D39B4E00-5FA6-4403-BCF5-352D23DE9E5D}"/>
    <cellStyle name="SAPBEXformats 2 3 2 2 8 2" xfId="34976" xr:uid="{91554837-0D0E-4734-A6AB-C3DFBDEF7349}"/>
    <cellStyle name="SAPBEXformats 2 3 2 2 9" xfId="34977" xr:uid="{3ED986A0-BE32-4BDA-8C62-491EE8EE7428}"/>
    <cellStyle name="SAPBEXformats 2 3 2 3" xfId="34978" xr:uid="{E1375EEC-D8A4-42D7-847A-E26F7E9372D4}"/>
    <cellStyle name="SAPBEXformats 2 3 2 3 2" xfId="34979" xr:uid="{21B36165-0701-4962-8F0F-6F50C77D593B}"/>
    <cellStyle name="SAPBEXformats 2 3 2 3 2 2" xfId="34980" xr:uid="{77FBB0BF-6956-4C42-A60A-454F960682A9}"/>
    <cellStyle name="SAPBEXformats 2 3 2 3 3" xfId="34981" xr:uid="{AAE650A7-4862-4580-9404-6F81A7C1DFCD}"/>
    <cellStyle name="SAPBEXformats 2 3 2 3 3 2" xfId="34982" xr:uid="{2E0E8530-DE53-4FAC-AF38-958559C740B5}"/>
    <cellStyle name="SAPBEXformats 2 3 2 3 4" xfId="34983" xr:uid="{4B245A72-E2E7-4B2D-8A08-D2110BBDE08F}"/>
    <cellStyle name="SAPBEXformats 2 3 2 3 4 2" xfId="34984" xr:uid="{433B4F02-C0EA-4E20-852C-90C309CEF961}"/>
    <cellStyle name="SAPBEXformats 2 3 2 3 5" xfId="34985" xr:uid="{84546B14-0204-41C1-8EBE-DC65077C9EAB}"/>
    <cellStyle name="SAPBEXformats 2 3 2 3 5 2" xfId="34986" xr:uid="{0EEA1F04-83A1-4C84-8332-F0CBCC673320}"/>
    <cellStyle name="SAPBEXformats 2 3 2 3 6" xfId="34987" xr:uid="{531A7B05-42CB-4F84-8BE6-13164C4724FE}"/>
    <cellStyle name="SAPBEXformats 2 3 2 3 6 2" xfId="34988" xr:uid="{4AB5CD09-71A0-42B8-B2BC-37BC9F66BE11}"/>
    <cellStyle name="SAPBEXformats 2 3 2 3 7" xfId="34989" xr:uid="{EEFAAFDC-C790-404B-BF53-DD0B7663E8BE}"/>
    <cellStyle name="SAPBEXformats 2 3 2 3 7 2" xfId="34990" xr:uid="{518DD78F-AF8C-4E4B-A7C6-F73542FDE91E}"/>
    <cellStyle name="SAPBEXformats 2 3 2 3 8" xfId="34991" xr:uid="{2F9BB626-0B68-47FA-A90A-54D632A5804F}"/>
    <cellStyle name="SAPBEXformats 2 3 2 3 9" xfId="34992" xr:uid="{36B601DE-63D6-4E2D-B427-9EFB4C490A3F}"/>
    <cellStyle name="SAPBEXformats 2 3 2 4" xfId="34993" xr:uid="{CDDD681B-4923-475C-AA85-804C46794D96}"/>
    <cellStyle name="SAPBEXformats 2 3 2 4 2" xfId="34994" xr:uid="{668C23F5-6AC3-4467-98F1-8A21D3474575}"/>
    <cellStyle name="SAPBEXformats 2 3 2 5" xfId="34995" xr:uid="{1CEB8ACB-3002-4C10-B5A8-36F6EC535088}"/>
    <cellStyle name="SAPBEXformats 2 3 2 5 2" xfId="34996" xr:uid="{927DEE14-9985-4EBA-B3FF-F23399DDE039}"/>
    <cellStyle name="SAPBEXformats 2 3 2 6" xfId="34997" xr:uid="{1CBDFC79-4CD0-4B87-91B5-9A54FF44997B}"/>
    <cellStyle name="SAPBEXformats 2 3 2 6 2" xfId="34998" xr:uid="{A7F101CB-8AFA-4D82-A6DC-0C503A492060}"/>
    <cellStyle name="SAPBEXformats 2 3 2 7" xfId="34999" xr:uid="{31E59352-C3B8-4599-A588-EADD589EC579}"/>
    <cellStyle name="SAPBEXformats 2 3 2 7 2" xfId="35000" xr:uid="{D90C44C7-D8F0-45B7-9B75-CB7F78289D9D}"/>
    <cellStyle name="SAPBEXformats 2 3 2 8" xfId="35001" xr:uid="{3E51F12E-4F9B-4CF5-A67C-752974C10DD5}"/>
    <cellStyle name="SAPBEXformats 2 3 2 8 2" xfId="35002" xr:uid="{6FC5B03E-3286-4EB5-B990-C181EFD50230}"/>
    <cellStyle name="SAPBEXformats 2 3 2 9" xfId="35003" xr:uid="{D2DF2787-1864-4CB1-90A4-81BC124327B6}"/>
    <cellStyle name="SAPBEXformats 2 3 3" xfId="35004" xr:uid="{A2F9149C-B4F2-40E5-8484-FC606E9A99B4}"/>
    <cellStyle name="SAPBEXformats 2 3 3 2" xfId="35005" xr:uid="{A8D68964-71F3-4C8E-8894-E8EB16AC9E39}"/>
    <cellStyle name="SAPBEXformats 2 3 3 2 10" xfId="35006" xr:uid="{A59547A2-C4D4-4CDF-AA47-4544BEB67092}"/>
    <cellStyle name="SAPBEXformats 2 3 3 2 2" xfId="35007" xr:uid="{70770A1D-BF2A-4A59-999F-B4EA600365FB}"/>
    <cellStyle name="SAPBEXformats 2 3 3 2 2 2" xfId="35008" xr:uid="{C033F728-382D-492C-B5BE-CA9319EB6DE5}"/>
    <cellStyle name="SAPBEXformats 2 3 3 2 2 2 2" xfId="35009" xr:uid="{B694CEEA-B804-49B8-9837-05E759AD4CA1}"/>
    <cellStyle name="SAPBEXformats 2 3 3 2 2 3" xfId="35010" xr:uid="{1123B235-4CBD-4F0D-96DB-D7584C14CE5A}"/>
    <cellStyle name="SAPBEXformats 2 3 3 2 2 3 2" xfId="35011" xr:uid="{9C2A73BF-C632-4A15-B76C-C55DCFD67BB4}"/>
    <cellStyle name="SAPBEXformats 2 3 3 2 2 4" xfId="35012" xr:uid="{29D0ED2F-664B-488C-9259-140409CB796D}"/>
    <cellStyle name="SAPBEXformats 2 3 3 2 2 4 2" xfId="35013" xr:uid="{A19778EA-79C9-4FB8-BAD7-0CC618A19B42}"/>
    <cellStyle name="SAPBEXformats 2 3 3 2 2 5" xfId="35014" xr:uid="{9D2933B3-165A-4D89-89B9-7B29567D342B}"/>
    <cellStyle name="SAPBEXformats 2 3 3 2 2 5 2" xfId="35015" xr:uid="{982A4BDE-576A-420B-9436-6F281775388F}"/>
    <cellStyle name="SAPBEXformats 2 3 3 2 2 6" xfId="35016" xr:uid="{F3BB502D-D504-42CC-BEA5-3683855565AA}"/>
    <cellStyle name="SAPBEXformats 2 3 3 2 2 6 2" xfId="35017" xr:uid="{1A69F70E-BC3C-4264-9607-1BC8C21250E0}"/>
    <cellStyle name="SAPBEXformats 2 3 3 2 2 7" xfId="35018" xr:uid="{DA1AD3E1-46E7-4102-90CA-80175E256444}"/>
    <cellStyle name="SAPBEXformats 2 3 3 2 3" xfId="35019" xr:uid="{C7493862-3232-43D2-A11F-E990D723D9BB}"/>
    <cellStyle name="SAPBEXformats 2 3 3 2 3 2" xfId="35020" xr:uid="{1C9962BE-FF5F-4812-83F9-434480879013}"/>
    <cellStyle name="SAPBEXformats 2 3 3 2 3 2 2" xfId="35021" xr:uid="{9F6FEB33-3A8A-462C-A9B8-37EC72DED1A8}"/>
    <cellStyle name="SAPBEXformats 2 3 3 2 3 3" xfId="35022" xr:uid="{8307FA9D-BAFC-46D3-A60F-5D7B5CAF437E}"/>
    <cellStyle name="SAPBEXformats 2 3 3 2 3 3 2" xfId="35023" xr:uid="{ECABEF1B-990E-4366-9543-D2F4E9D1E66A}"/>
    <cellStyle name="SAPBEXformats 2 3 3 2 3 4" xfId="35024" xr:uid="{CE9656AB-52E8-4019-8CCA-BA74A24BBC17}"/>
    <cellStyle name="SAPBEXformats 2 3 3 2 3 4 2" xfId="35025" xr:uid="{631BA976-8FA7-43F8-B412-F946D6B9A086}"/>
    <cellStyle name="SAPBEXformats 2 3 3 2 3 5" xfId="35026" xr:uid="{B36B36D5-4ABC-42A1-A4C7-52CCA8548306}"/>
    <cellStyle name="SAPBEXformats 2 3 3 2 3 5 2" xfId="35027" xr:uid="{2E181BCF-5377-41CA-8A89-BBF4035848EE}"/>
    <cellStyle name="SAPBEXformats 2 3 3 2 3 6" xfId="35028" xr:uid="{B8FA632A-1265-4A1F-84C4-D6765AC5D664}"/>
    <cellStyle name="SAPBEXformats 2 3 3 2 3 6 2" xfId="35029" xr:uid="{3EE2A22F-E667-4C60-B834-5729ED7AA0A0}"/>
    <cellStyle name="SAPBEXformats 2 3 3 2 3 7" xfId="35030" xr:uid="{B3F0E2D9-4DD1-484A-AC57-C2B8ED9BBA76}"/>
    <cellStyle name="SAPBEXformats 2 3 3 2 4" xfId="35031" xr:uid="{CA769E30-712E-4F21-9633-DBF8CD61E34D}"/>
    <cellStyle name="SAPBEXformats 2 3 3 2 4 2" xfId="35032" xr:uid="{FB8305AC-A522-48EA-A02E-D8EC169D91BC}"/>
    <cellStyle name="SAPBEXformats 2 3 3 2 5" xfId="35033" xr:uid="{8DBF6535-43C0-478E-B4DF-2BF4A412F2C4}"/>
    <cellStyle name="SAPBEXformats 2 3 3 2 5 2" xfId="35034" xr:uid="{F799317C-D90B-433C-884B-C4BFB0B529F6}"/>
    <cellStyle name="SAPBEXformats 2 3 3 2 6" xfId="35035" xr:uid="{C8BF7695-472D-4B0D-B597-36401D17DDF6}"/>
    <cellStyle name="SAPBEXformats 2 3 3 2 6 2" xfId="35036" xr:uid="{EEAAB899-6D03-4B70-83F8-1BC2D0763669}"/>
    <cellStyle name="SAPBEXformats 2 3 3 2 7" xfId="35037" xr:uid="{DFDABB38-2481-4B14-A4D8-3EE106B3D1BE}"/>
    <cellStyle name="SAPBEXformats 2 3 3 2 7 2" xfId="35038" xr:uid="{FB15130E-197A-4BE5-87EF-40FA413F0714}"/>
    <cellStyle name="SAPBEXformats 2 3 3 2 8" xfId="35039" xr:uid="{C31DB434-3D6F-4D5C-B9AA-19570A8436E5}"/>
    <cellStyle name="SAPBEXformats 2 3 3 2 8 2" xfId="35040" xr:uid="{6BA90FEC-1AFF-4909-B936-9622A8794FDB}"/>
    <cellStyle name="SAPBEXformats 2 3 3 2 9" xfId="35041" xr:uid="{20136215-8426-4983-96D8-FEF69B179791}"/>
    <cellStyle name="SAPBEXformats 2 3 3 2 9 2" xfId="35042" xr:uid="{6B2465FE-9C35-4ABC-A82E-6774837A9E38}"/>
    <cellStyle name="SAPBEXformats 2 3 3 3" xfId="35043" xr:uid="{D1793A52-50AC-4AA7-83E7-9E5F317C85E6}"/>
    <cellStyle name="SAPBEXformats 2 3 3 3 2" xfId="35044" xr:uid="{080EF57B-9F2C-451C-9865-7AEA5D2234F1}"/>
    <cellStyle name="SAPBEXformats 2 3 3 4" xfId="35045" xr:uid="{74EC6797-C3A0-42AC-B40D-C82BFB7640F5}"/>
    <cellStyle name="SAPBEXformats 2 3 3 4 2" xfId="35046" xr:uid="{A46E75EE-FE45-450D-A869-571DD8CE2ACF}"/>
    <cellStyle name="SAPBEXformats 2 3 3 5" xfId="35047" xr:uid="{F23A18B5-5758-42E4-B1F5-C79F314F3C31}"/>
    <cellStyle name="SAPBEXformats 2 3 4" xfId="35048" xr:uid="{CB57729E-8057-4BA8-BA85-471C75163C18}"/>
    <cellStyle name="SAPBEXformats 2 3 4 10" xfId="35049" xr:uid="{1047DDAD-2523-403C-8951-5A4CF53E9A47}"/>
    <cellStyle name="SAPBEXformats 2 3 4 2" xfId="35050" xr:uid="{82CC3005-2B19-452F-B3ED-E6980943C8DE}"/>
    <cellStyle name="SAPBEXformats 2 3 4 2 2" xfId="35051" xr:uid="{B0F8F238-AB69-4B0D-8664-B80E2CA5DAD3}"/>
    <cellStyle name="SAPBEXformats 2 3 4 2 2 2" xfId="35052" xr:uid="{CAFFA45D-958D-4E84-BC72-5A462EA5380E}"/>
    <cellStyle name="SAPBEXformats 2 3 4 2 3" xfId="35053" xr:uid="{6D5CC9EC-129D-4D9F-A588-C9CB72F0FE83}"/>
    <cellStyle name="SAPBEXformats 2 3 4 2 3 2" xfId="35054" xr:uid="{1D6A37FC-0B32-421C-8DE3-8057EE45A60E}"/>
    <cellStyle name="SAPBEXformats 2 3 4 2 4" xfId="35055" xr:uid="{98BBE6F6-E25B-4B5F-B68F-16A5124529E7}"/>
    <cellStyle name="SAPBEXformats 2 3 4 2 4 2" xfId="35056" xr:uid="{4875EE6D-0CE6-4759-B29B-7199DC7A30DE}"/>
    <cellStyle name="SAPBEXformats 2 3 4 2 5" xfId="35057" xr:uid="{8D17A140-9066-41C2-A748-D10CBDE55E91}"/>
    <cellStyle name="SAPBEXformats 2 3 4 2 5 2" xfId="35058" xr:uid="{EB8A101A-F128-4A01-AACB-7D29C089EC1D}"/>
    <cellStyle name="SAPBEXformats 2 3 4 2 6" xfId="35059" xr:uid="{A8B5106F-788D-4D70-A7A0-9D28941BA7E1}"/>
    <cellStyle name="SAPBEXformats 2 3 4 2 6 2" xfId="35060" xr:uid="{F429D769-1974-4F49-8306-D6AA0E6561AF}"/>
    <cellStyle name="SAPBEXformats 2 3 4 2 7" xfId="35061" xr:uid="{E41E0863-7F1C-4721-AD70-C0C0B95F06F0}"/>
    <cellStyle name="SAPBEXformats 2 3 4 3" xfId="35062" xr:uid="{84E0CFEB-69D7-49DF-B80B-BF226A38D87D}"/>
    <cellStyle name="SAPBEXformats 2 3 4 3 2" xfId="35063" xr:uid="{F7365040-C501-4874-B941-E62C2D0B419C}"/>
    <cellStyle name="SAPBEXformats 2 3 4 3 2 2" xfId="35064" xr:uid="{DC7EE6FC-AA70-4EC4-BE53-C9C0A9960591}"/>
    <cellStyle name="SAPBEXformats 2 3 4 3 3" xfId="35065" xr:uid="{EFA9203D-DFC2-4597-8C69-FAB753A7B8F3}"/>
    <cellStyle name="SAPBEXformats 2 3 4 3 3 2" xfId="35066" xr:uid="{7FC74803-02BD-408F-B630-9D372C66B05F}"/>
    <cellStyle name="SAPBEXformats 2 3 4 3 4" xfId="35067" xr:uid="{ADAD8DB5-A683-443F-AE7C-2BACC4D96D84}"/>
    <cellStyle name="SAPBEXformats 2 3 4 3 4 2" xfId="35068" xr:uid="{4656DDA5-14AC-4341-B013-4ADBA51DEE47}"/>
    <cellStyle name="SAPBEXformats 2 3 4 3 5" xfId="35069" xr:uid="{4D3A5BAA-9423-4BCA-9253-E1C9EFE93405}"/>
    <cellStyle name="SAPBEXformats 2 3 4 3 5 2" xfId="35070" xr:uid="{EF294F9D-BF65-4B98-9BEC-158CA8617C46}"/>
    <cellStyle name="SAPBEXformats 2 3 4 3 6" xfId="35071" xr:uid="{EE575509-4278-4025-82ED-6CD5CD7792C6}"/>
    <cellStyle name="SAPBEXformats 2 3 4 3 6 2" xfId="35072" xr:uid="{8AF9C659-B5F4-4CA4-9FB3-1F330A69641F}"/>
    <cellStyle name="SAPBEXformats 2 3 4 3 7" xfId="35073" xr:uid="{0306597B-8D1D-478B-8D68-F7B36356926C}"/>
    <cellStyle name="SAPBEXformats 2 3 4 4" xfId="35074" xr:uid="{B944B87F-4C9D-49A7-8978-3FFB4B81AE47}"/>
    <cellStyle name="SAPBEXformats 2 3 4 4 2" xfId="35075" xr:uid="{9338FDDA-A231-4E27-BCF2-ABB24165FD56}"/>
    <cellStyle name="SAPBEXformats 2 3 4 5" xfId="35076" xr:uid="{EA041F0F-3FC8-4BE1-88E0-E3F343D6977C}"/>
    <cellStyle name="SAPBEXformats 2 3 4 5 2" xfId="35077" xr:uid="{0E86C44B-2FAA-41DD-B462-8FC4B2CED4E1}"/>
    <cellStyle name="SAPBEXformats 2 3 4 6" xfId="35078" xr:uid="{A4E4706C-6B86-41EA-B006-E17064078838}"/>
    <cellStyle name="SAPBEXformats 2 3 4 6 2" xfId="35079" xr:uid="{F22815D8-DC8E-4382-8974-89BF0E688425}"/>
    <cellStyle name="SAPBEXformats 2 3 4 7" xfId="35080" xr:uid="{7C617132-F1B1-439B-AE4D-BD809D54CF82}"/>
    <cellStyle name="SAPBEXformats 2 3 4 7 2" xfId="35081" xr:uid="{7D11B0A8-55FC-4BA5-A132-40E51613833A}"/>
    <cellStyle name="SAPBEXformats 2 3 4 8" xfId="35082" xr:uid="{BC5E8736-16BC-491E-8F88-77424611EE72}"/>
    <cellStyle name="SAPBEXformats 2 3 4 8 2" xfId="35083" xr:uid="{D6D566CB-EBAC-401D-8D63-E85BFB5D5C48}"/>
    <cellStyle name="SAPBEXformats 2 3 4 9" xfId="35084" xr:uid="{F66F2E74-C33E-4B76-9C99-3AC14FF1DE33}"/>
    <cellStyle name="SAPBEXformats 2 3 4 9 2" xfId="35085" xr:uid="{A510E393-2CF0-4967-8E57-03A38376C105}"/>
    <cellStyle name="SAPBEXformats 2 3 5" xfId="35086" xr:uid="{3E5FBC07-7325-493F-BD36-8F743E5E3DCD}"/>
    <cellStyle name="SAPBEXformats 2 3 5 2" xfId="35087" xr:uid="{C082ECFE-E532-400C-95BA-B334D6C4D5DC}"/>
    <cellStyle name="SAPBEXformats 2 3 6" xfId="35088" xr:uid="{58A0B93F-333A-4F13-8C0D-3134C7B1BDFB}"/>
    <cellStyle name="SAPBEXformats 2 3 6 2" xfId="35089" xr:uid="{A6DC883A-CE24-4CCB-A6F7-C35AAB70901F}"/>
    <cellStyle name="SAPBEXformats 2 3 7" xfId="35090" xr:uid="{D23B7EB6-2363-4682-AE02-A1A001EA1E6C}"/>
    <cellStyle name="SAPBEXformats 2 3 8" xfId="35091" xr:uid="{FB91A5A9-3848-412B-9A67-822842AAF2E0}"/>
    <cellStyle name="SAPBEXformats 2 4" xfId="35092" xr:uid="{D8E2EAA7-8A08-40DD-9F10-BF4C1A7CBDC5}"/>
    <cellStyle name="SAPBEXformats 2 4 10" xfId="35093" xr:uid="{D341625A-0D2C-44B6-839C-F4FEF008A9B8}"/>
    <cellStyle name="SAPBEXformats 2 4 2" xfId="35094" xr:uid="{EED6A09E-39C0-40AD-929A-A23C891FC812}"/>
    <cellStyle name="SAPBEXformats 2 4 2 10" xfId="35095" xr:uid="{CB5FB2E3-3D64-4E66-9800-0D2B35806D67}"/>
    <cellStyle name="SAPBEXformats 2 4 2 2" xfId="35096" xr:uid="{8A1C3334-53BC-4982-8C78-14D5382F473B}"/>
    <cellStyle name="SAPBEXformats 2 4 2 2 2" xfId="35097" xr:uid="{8B50D0E6-6588-4690-8535-DD964A1BBC30}"/>
    <cellStyle name="SAPBEXformats 2 4 2 2 2 2" xfId="35098" xr:uid="{74723D38-2FEC-4496-A4ED-90462A97E3CA}"/>
    <cellStyle name="SAPBEXformats 2 4 2 2 3" xfId="35099" xr:uid="{94F5E4EF-5CE0-4305-8AEE-996FD2C2CB9F}"/>
    <cellStyle name="SAPBEXformats 2 4 2 2 3 2" xfId="35100" xr:uid="{88FD06E1-CD13-4E89-833D-8BFFEF8B348C}"/>
    <cellStyle name="SAPBEXformats 2 4 2 2 4" xfId="35101" xr:uid="{52C15EB7-B0F2-4D6F-8A62-5678AC2C124C}"/>
    <cellStyle name="SAPBEXformats 2 4 2 2 4 2" xfId="35102" xr:uid="{B4E35F8A-330D-4134-9554-B571FB474377}"/>
    <cellStyle name="SAPBEXformats 2 4 2 2 5" xfId="35103" xr:uid="{0531D16C-94E9-4912-9CCE-7A95811C25DF}"/>
    <cellStyle name="SAPBEXformats 2 4 2 2 5 2" xfId="35104" xr:uid="{4903EEDD-F2FC-46A7-8D4B-A4BF17EF7855}"/>
    <cellStyle name="SAPBEXformats 2 4 2 2 6" xfId="35105" xr:uid="{D878DEB6-6258-4D7C-B5E2-B16D05F99B52}"/>
    <cellStyle name="SAPBEXformats 2 4 2 2 6 2" xfId="35106" xr:uid="{D9787C26-BE9A-4B0E-AD77-A6D98F359152}"/>
    <cellStyle name="SAPBEXformats 2 4 2 2 7" xfId="35107" xr:uid="{B02519EE-F0CF-4934-8399-C0E0B0D23C82}"/>
    <cellStyle name="SAPBEXformats 2 4 2 2 7 2" xfId="35108" xr:uid="{8F01328C-60F4-4AC5-8EF7-2621681A52A2}"/>
    <cellStyle name="SAPBEXformats 2 4 2 2 8" xfId="35109" xr:uid="{53B30246-6317-4AD8-AB17-82B47FBD3845}"/>
    <cellStyle name="SAPBEXformats 2 4 2 3" xfId="35110" xr:uid="{6D499EAC-F462-415E-8660-83D619B95986}"/>
    <cellStyle name="SAPBEXformats 2 4 2 3 2" xfId="35111" xr:uid="{FE8ED494-903A-4983-BB82-F69C2391846B}"/>
    <cellStyle name="SAPBEXformats 2 4 2 4" xfId="35112" xr:uid="{BD1CD358-AAD9-4809-B928-B330FC2FB868}"/>
    <cellStyle name="SAPBEXformats 2 4 2 4 2" xfId="35113" xr:uid="{94B3C728-184F-43FC-8369-53E480367AC4}"/>
    <cellStyle name="SAPBEXformats 2 4 2 5" xfId="35114" xr:uid="{91D9F45A-A784-44CC-8C57-4C767A0BE74E}"/>
    <cellStyle name="SAPBEXformats 2 4 2 5 2" xfId="35115" xr:uid="{FE7C78AB-8BD4-4667-BFEA-EFBD25A1C590}"/>
    <cellStyle name="SAPBEXformats 2 4 2 6" xfId="35116" xr:uid="{69E2ACBD-D280-4797-BDCA-D238F385E74D}"/>
    <cellStyle name="SAPBEXformats 2 4 2 6 2" xfId="35117" xr:uid="{05FF50C4-D546-4E8B-9528-EAAC0CE98425}"/>
    <cellStyle name="SAPBEXformats 2 4 2 7" xfId="35118" xr:uid="{F61798E6-1397-41C2-AEE9-4AD3C800254A}"/>
    <cellStyle name="SAPBEXformats 2 4 2 7 2" xfId="35119" xr:uid="{3AC5B7A8-8BF0-4118-913C-09FCDB523BE8}"/>
    <cellStyle name="SAPBEXformats 2 4 2 8" xfId="35120" xr:uid="{9EC8AACB-FF27-4FB2-9A38-12B1922842A1}"/>
    <cellStyle name="SAPBEXformats 2 4 2 8 2" xfId="35121" xr:uid="{C4ED5A57-EE8C-428C-B2C7-DEEAD846E34D}"/>
    <cellStyle name="SAPBEXformats 2 4 2 9" xfId="35122" xr:uid="{C3AAF706-8AD1-41FF-9D22-40478630DE72}"/>
    <cellStyle name="SAPBEXformats 2 4 3" xfId="35123" xr:uid="{A9A86754-1712-4A11-9F3B-44B249D5C865}"/>
    <cellStyle name="SAPBEXformats 2 4 3 2" xfId="35124" xr:uid="{0A1C316A-87B7-44A6-A5E2-4BA7B11AC013}"/>
    <cellStyle name="SAPBEXformats 2 4 3 2 2" xfId="35125" xr:uid="{345CF5BF-F9EF-450A-8A8C-8CAF5170BD78}"/>
    <cellStyle name="SAPBEXformats 2 4 3 3" xfId="35126" xr:uid="{D754FEE2-61B8-48EB-AB5D-88D4ED4019BE}"/>
    <cellStyle name="SAPBEXformats 2 4 3 3 2" xfId="35127" xr:uid="{0EC464E3-46D2-46EE-A0D4-9B62CA831EC0}"/>
    <cellStyle name="SAPBEXformats 2 4 3 4" xfId="35128" xr:uid="{9C208947-DA28-409D-A164-5754FACC2F24}"/>
    <cellStyle name="SAPBEXformats 2 4 3 4 2" xfId="35129" xr:uid="{0DC23CD3-86D5-48C3-8945-92D6CA09D0A4}"/>
    <cellStyle name="SAPBEXformats 2 4 3 5" xfId="35130" xr:uid="{2A21331A-0AEB-40AC-8D01-2278DED9FF99}"/>
    <cellStyle name="SAPBEXformats 2 4 3 5 2" xfId="35131" xr:uid="{C8FB9C7A-2581-48EF-A297-8A6965B697A4}"/>
    <cellStyle name="SAPBEXformats 2 4 3 6" xfId="35132" xr:uid="{AD469950-2FA0-4D62-9828-1C303DF13B77}"/>
    <cellStyle name="SAPBEXformats 2 4 3 6 2" xfId="35133" xr:uid="{80CB1239-298C-4808-A014-0D755C9DA589}"/>
    <cellStyle name="SAPBEXformats 2 4 3 7" xfId="35134" xr:uid="{3E0485FB-CD30-4EF5-A74C-E351ABF3F538}"/>
    <cellStyle name="SAPBEXformats 2 4 3 7 2" xfId="35135" xr:uid="{E0B22C06-CA24-4F2D-942D-2E42B7495338}"/>
    <cellStyle name="SAPBEXformats 2 4 3 8" xfId="35136" xr:uid="{AB9997B6-6C76-40FB-A93F-043D092FBF66}"/>
    <cellStyle name="SAPBEXformats 2 4 3 9" xfId="35137" xr:uid="{6534595E-CDEE-4E16-9685-7E14A982954C}"/>
    <cellStyle name="SAPBEXformats 2 4 4" xfId="35138" xr:uid="{5013C8DB-434A-425A-8FD8-C4E411D00E1C}"/>
    <cellStyle name="SAPBEXformats 2 4 4 2" xfId="35139" xr:uid="{A909A3C9-6964-4C5B-AE3B-ABF7AF9C63FB}"/>
    <cellStyle name="SAPBEXformats 2 4 5" xfId="35140" xr:uid="{08D53888-36FA-416A-9D25-55BEC32AE93E}"/>
    <cellStyle name="SAPBEXformats 2 4 5 2" xfId="35141" xr:uid="{BE4551E1-B212-40A8-899C-74D2515747B8}"/>
    <cellStyle name="SAPBEXformats 2 4 6" xfId="35142" xr:uid="{C6ED239D-AB20-4C68-BA15-E2C981F9160A}"/>
    <cellStyle name="SAPBEXformats 2 4 6 2" xfId="35143" xr:uid="{0CE650DB-BA6F-4C12-BAFF-AE7B2FB46813}"/>
    <cellStyle name="SAPBEXformats 2 4 7" xfId="35144" xr:uid="{16878008-148B-491C-8C28-C63CF60D73E5}"/>
    <cellStyle name="SAPBEXformats 2 4 7 2" xfId="35145" xr:uid="{C38EC8CC-0AB6-4E9E-A0DD-66C6A1522B76}"/>
    <cellStyle name="SAPBEXformats 2 4 8" xfId="35146" xr:uid="{5971EA84-87F5-4FC3-BAAB-01A2ACDF0C4B}"/>
    <cellStyle name="SAPBEXformats 2 4 8 2" xfId="35147" xr:uid="{54CF5A9A-50FF-43A7-9C9A-F6F0139CBABF}"/>
    <cellStyle name="SAPBEXformats 2 4 9" xfId="35148" xr:uid="{E0690E42-77C4-4AC0-89AD-F33F4C4F47A0}"/>
    <cellStyle name="SAPBEXformats 2 5" xfId="35149" xr:uid="{805C1EC3-BA11-47C6-ADBE-5647238156E3}"/>
    <cellStyle name="SAPBEXformats 2 6" xfId="35150" xr:uid="{330A2B52-9298-499B-B3BA-A123152545F3}"/>
    <cellStyle name="SAPBEXformats 2 7" xfId="34799" xr:uid="{1D6707DC-C5D5-4EB2-A9EC-439A37395E31}"/>
    <cellStyle name="SAPBEXformats 3" xfId="35151" xr:uid="{62645382-197C-43FC-A916-E5C00EAA21BE}"/>
    <cellStyle name="SAPBEXformats 3 2" xfId="35152" xr:uid="{D2627CCB-A0A5-4042-A1FE-9E1EB8F3C4AD}"/>
    <cellStyle name="SAPBEXformats 3 2 2" xfId="35153" xr:uid="{89C7A047-C036-4721-B980-7FC2BD3622B6}"/>
    <cellStyle name="SAPBEXformats 3 2 2 10" xfId="35154" xr:uid="{2ABD9D22-A870-4E23-A70A-79375A8CD094}"/>
    <cellStyle name="SAPBEXformats 3 2 2 2" xfId="35155" xr:uid="{5F7BEAF9-BC8E-45E1-996A-A1CA16677611}"/>
    <cellStyle name="SAPBEXformats 3 2 2 2 10" xfId="35156" xr:uid="{465201A4-BE5E-4FB7-9852-85C1B1DE2B81}"/>
    <cellStyle name="SAPBEXformats 3 2 2 2 2" xfId="35157" xr:uid="{09DAD2D6-7434-490F-99A3-803BE5101566}"/>
    <cellStyle name="SAPBEXformats 3 2 2 2 2 2" xfId="35158" xr:uid="{70F816E5-EC5F-4A91-833F-BD19C735B1F5}"/>
    <cellStyle name="SAPBEXformats 3 2 2 2 2 2 2" xfId="35159" xr:uid="{6B2FFFE0-6106-45B2-AA43-2651BABFAC29}"/>
    <cellStyle name="SAPBEXformats 3 2 2 2 2 3" xfId="35160" xr:uid="{8FCFFB38-4475-42C9-84DE-B835092BC909}"/>
    <cellStyle name="SAPBEXformats 3 2 2 2 2 3 2" xfId="35161" xr:uid="{8A08A5A6-9851-48CE-ACBB-8B78F73E8ED0}"/>
    <cellStyle name="SAPBEXformats 3 2 2 2 2 4" xfId="35162" xr:uid="{5D804163-DC93-4D5C-9C83-8DE89E1EF6C1}"/>
    <cellStyle name="SAPBEXformats 3 2 2 2 2 4 2" xfId="35163" xr:uid="{7BC3BD30-D78B-4234-96F4-6AEDC5200680}"/>
    <cellStyle name="SAPBEXformats 3 2 2 2 2 5" xfId="35164" xr:uid="{482DCB60-FE1F-4330-A30D-49B57C39BF9E}"/>
    <cellStyle name="SAPBEXformats 3 2 2 2 2 5 2" xfId="35165" xr:uid="{86B1A303-CEF4-42FD-A81F-20E961089225}"/>
    <cellStyle name="SAPBEXformats 3 2 2 2 2 6" xfId="35166" xr:uid="{3F759616-5B3F-4141-A0A8-6A92965A5846}"/>
    <cellStyle name="SAPBEXformats 3 2 2 2 2 6 2" xfId="35167" xr:uid="{5086F689-C9FA-4E95-BF9E-D342BFAB96DA}"/>
    <cellStyle name="SAPBEXformats 3 2 2 2 2 7" xfId="35168" xr:uid="{36985A9E-B9B9-4365-B252-91549415CEA5}"/>
    <cellStyle name="SAPBEXformats 3 2 2 2 2 7 2" xfId="35169" xr:uid="{DBB0C6DC-A32D-4642-B08F-644FD320A1F1}"/>
    <cellStyle name="SAPBEXformats 3 2 2 2 2 8" xfId="35170" xr:uid="{E6EA4AB2-F909-460D-B501-D4873FB6C6F4}"/>
    <cellStyle name="SAPBEXformats 3 2 2 2 3" xfId="35171" xr:uid="{2D7287EB-98D8-4413-AB24-96A851F3D1BB}"/>
    <cellStyle name="SAPBEXformats 3 2 2 2 3 2" xfId="35172" xr:uid="{AD6D2B26-92D2-4784-9141-3AEA9148AE97}"/>
    <cellStyle name="SAPBEXformats 3 2 2 2 4" xfId="35173" xr:uid="{57FB4C89-3338-416B-85F3-031D367D1261}"/>
    <cellStyle name="SAPBEXformats 3 2 2 2 4 2" xfId="35174" xr:uid="{F3DAAB33-75B8-40BA-9B23-B8A6043500A8}"/>
    <cellStyle name="SAPBEXformats 3 2 2 2 5" xfId="35175" xr:uid="{76732379-2F88-4129-8717-6933D0C3FB50}"/>
    <cellStyle name="SAPBEXformats 3 2 2 2 5 2" xfId="35176" xr:uid="{D9DE2293-3DC5-4A32-80D3-29650B9C46F8}"/>
    <cellStyle name="SAPBEXformats 3 2 2 2 6" xfId="35177" xr:uid="{6771DD4F-0B21-45CF-B096-A52438BA0983}"/>
    <cellStyle name="SAPBEXformats 3 2 2 2 6 2" xfId="35178" xr:uid="{881EBD73-AECF-4DA1-85BD-398D9FEFE1EE}"/>
    <cellStyle name="SAPBEXformats 3 2 2 2 7" xfId="35179" xr:uid="{017D0BA4-99D1-4B1B-B26F-C7D1F8C6F2AC}"/>
    <cellStyle name="SAPBEXformats 3 2 2 2 7 2" xfId="35180" xr:uid="{9FD45F42-0E44-4C0B-8B7C-9B4DE3D501D7}"/>
    <cellStyle name="SAPBEXformats 3 2 2 2 8" xfId="35181" xr:uid="{105D7B5F-471A-4DCD-8425-1A4EF1168E5E}"/>
    <cellStyle name="SAPBEXformats 3 2 2 2 8 2" xfId="35182" xr:uid="{549FC07B-A056-4CEE-A25C-03E07AE73FFE}"/>
    <cellStyle name="SAPBEXformats 3 2 2 2 9" xfId="35183" xr:uid="{74459668-0481-4828-9F55-169A570F1A4C}"/>
    <cellStyle name="SAPBEXformats 3 2 2 3" xfId="35184" xr:uid="{F600EBF5-3EBF-48F6-9AA0-6EB695A33892}"/>
    <cellStyle name="SAPBEXformats 3 2 2 3 2" xfId="35185" xr:uid="{0FC579A2-FE0B-4075-A6C8-62F0485BE6DB}"/>
    <cellStyle name="SAPBEXformats 3 2 2 3 2 2" xfId="35186" xr:uid="{E32C2179-A662-45E8-A323-426AFD2F14CE}"/>
    <cellStyle name="SAPBEXformats 3 2 2 3 3" xfId="35187" xr:uid="{96FCFCD5-9EFB-4251-8287-EF7626655B10}"/>
    <cellStyle name="SAPBEXformats 3 2 2 3 3 2" xfId="35188" xr:uid="{068AE0D7-9876-46E5-A6D4-9883DCAD185B}"/>
    <cellStyle name="SAPBEXformats 3 2 2 3 4" xfId="35189" xr:uid="{B03BD5A4-D27F-4EC0-B536-C56128D7E8F4}"/>
    <cellStyle name="SAPBEXformats 3 2 2 3 4 2" xfId="35190" xr:uid="{55D892FD-7987-4C02-8829-F90727778887}"/>
    <cellStyle name="SAPBEXformats 3 2 2 3 5" xfId="35191" xr:uid="{7D5ED059-FA10-486E-857A-D47BF0E80FA4}"/>
    <cellStyle name="SAPBEXformats 3 2 2 3 5 2" xfId="35192" xr:uid="{35F23DB2-AAF7-4632-9689-F57599A39C24}"/>
    <cellStyle name="SAPBEXformats 3 2 2 3 6" xfId="35193" xr:uid="{76FC874E-597A-477B-9E12-C5981A740402}"/>
    <cellStyle name="SAPBEXformats 3 2 2 3 6 2" xfId="35194" xr:uid="{BD401381-DF70-43D1-B1AC-1FCA12A75752}"/>
    <cellStyle name="SAPBEXformats 3 2 2 3 7" xfId="35195" xr:uid="{64E9F0A3-3B74-4411-B0CC-2E775B7A0453}"/>
    <cellStyle name="SAPBEXformats 3 2 2 3 7 2" xfId="35196" xr:uid="{4EE0A78B-F790-4504-932D-9ED5B597233B}"/>
    <cellStyle name="SAPBEXformats 3 2 2 3 8" xfId="35197" xr:uid="{9791DED8-A3BB-45A5-8F97-7CEF53DC2E33}"/>
    <cellStyle name="SAPBEXformats 3 2 2 3 9" xfId="35198" xr:uid="{4878A5A3-F507-4661-825C-E2A016329FF0}"/>
    <cellStyle name="SAPBEXformats 3 2 2 4" xfId="35199" xr:uid="{08EC22ED-E77A-45F5-AA3F-77760966E961}"/>
    <cellStyle name="SAPBEXformats 3 2 2 4 2" xfId="35200" xr:uid="{EE77CCB5-427F-4B08-9BF2-B34D12B4CB45}"/>
    <cellStyle name="SAPBEXformats 3 2 2 5" xfId="35201" xr:uid="{2F18C6A8-9C24-4386-B8C0-4F19059102DB}"/>
    <cellStyle name="SAPBEXformats 3 2 2 5 2" xfId="35202" xr:uid="{A8AB4582-39D0-4D01-A9A6-3F9B0EBF3096}"/>
    <cellStyle name="SAPBEXformats 3 2 2 6" xfId="35203" xr:uid="{03C71A0A-8EDC-4945-8A91-94D24926CECF}"/>
    <cellStyle name="SAPBEXformats 3 2 2 6 2" xfId="35204" xr:uid="{F7E55853-5FA6-4C94-B35D-4081464A558B}"/>
    <cellStyle name="SAPBEXformats 3 2 2 7" xfId="35205" xr:uid="{EF784F10-7800-4A57-9BF9-A42B3561014C}"/>
    <cellStyle name="SAPBEXformats 3 2 2 7 2" xfId="35206" xr:uid="{B85BEA8C-6C4B-44CA-AB34-F3A2BECFE9D1}"/>
    <cellStyle name="SAPBEXformats 3 2 2 8" xfId="35207" xr:uid="{FDE37405-08F1-46A9-8217-E5206FE2D649}"/>
    <cellStyle name="SAPBEXformats 3 2 2 8 2" xfId="35208" xr:uid="{8DAE96B4-D895-49EF-ACA2-89FBA54D6B62}"/>
    <cellStyle name="SAPBEXformats 3 2 2 9" xfId="35209" xr:uid="{3C0E6320-6AC5-4C8E-8A21-B9B5F7F4C186}"/>
    <cellStyle name="SAPBEXformats 3 2 3" xfId="35210" xr:uid="{8C5E4358-7EAB-4B59-AB65-19F1592C24B7}"/>
    <cellStyle name="SAPBEXformats 3 2 3 2" xfId="35211" xr:uid="{367D41C9-DE70-42E5-8D4F-50B2F629772A}"/>
    <cellStyle name="SAPBEXformats 3 2 3 2 10" xfId="35212" xr:uid="{46F33E31-7612-4CE8-B0CC-296F3C5A3488}"/>
    <cellStyle name="SAPBEXformats 3 2 3 2 2" xfId="35213" xr:uid="{CC91F2FB-1841-49CE-88C2-FFC2261E6A3A}"/>
    <cellStyle name="SAPBEXformats 3 2 3 2 2 2" xfId="35214" xr:uid="{0499E895-535A-40A7-BEFF-3E369E87AA37}"/>
    <cellStyle name="SAPBEXformats 3 2 3 2 2 2 2" xfId="35215" xr:uid="{D15132B4-DE23-44C0-A4A1-30FD2AFA94E8}"/>
    <cellStyle name="SAPBEXformats 3 2 3 2 2 3" xfId="35216" xr:uid="{D50D9217-F5C8-422D-9B70-0BA8AFE98DD0}"/>
    <cellStyle name="SAPBEXformats 3 2 3 2 2 3 2" xfId="35217" xr:uid="{8C8D4A5A-7630-4AD7-8472-0F993BE9E89F}"/>
    <cellStyle name="SAPBEXformats 3 2 3 2 2 4" xfId="35218" xr:uid="{258A2278-547C-478B-9200-480CF83D9362}"/>
    <cellStyle name="SAPBEXformats 3 2 3 2 2 4 2" xfId="35219" xr:uid="{ADDAA1C5-9163-46CF-B904-3C31D6AA4AE4}"/>
    <cellStyle name="SAPBEXformats 3 2 3 2 2 5" xfId="35220" xr:uid="{3BBA4DDF-E35B-48E8-BAF2-1552D99A52FC}"/>
    <cellStyle name="SAPBEXformats 3 2 3 2 2 5 2" xfId="35221" xr:uid="{DCFC4404-8D0E-4047-BD6F-9F75CF5823DB}"/>
    <cellStyle name="SAPBEXformats 3 2 3 2 2 6" xfId="35222" xr:uid="{4EB16388-69D5-47DB-98CB-572BF445F6CA}"/>
    <cellStyle name="SAPBEXformats 3 2 3 2 2 6 2" xfId="35223" xr:uid="{532EB8A0-3CAF-4485-8851-3A7C32F1AAB5}"/>
    <cellStyle name="SAPBEXformats 3 2 3 2 2 7" xfId="35224" xr:uid="{E0E9ADA1-C064-4B92-AC2C-C175689D7B86}"/>
    <cellStyle name="SAPBEXformats 3 2 3 2 3" xfId="35225" xr:uid="{013DB1D0-5BA5-4556-96A0-D4F1FBC25333}"/>
    <cellStyle name="SAPBEXformats 3 2 3 2 3 2" xfId="35226" xr:uid="{C6E49718-E2E0-4ADB-8483-46C6E52C698F}"/>
    <cellStyle name="SAPBEXformats 3 2 3 2 3 2 2" xfId="35227" xr:uid="{3239B20F-54C4-453F-88CC-43CA5CBF6060}"/>
    <cellStyle name="SAPBEXformats 3 2 3 2 3 3" xfId="35228" xr:uid="{8A762F5C-8579-4B41-B357-3435C1D8F729}"/>
    <cellStyle name="SAPBEXformats 3 2 3 2 3 3 2" xfId="35229" xr:uid="{3A0E92E3-D32A-4F2E-9071-D57B9AAD3C5E}"/>
    <cellStyle name="SAPBEXformats 3 2 3 2 3 4" xfId="35230" xr:uid="{FC4C1BA6-9F7B-4020-83B3-73C88A26E002}"/>
    <cellStyle name="SAPBEXformats 3 2 3 2 3 4 2" xfId="35231" xr:uid="{4F9CF629-EC64-4F5A-AC61-72858323FB23}"/>
    <cellStyle name="SAPBEXformats 3 2 3 2 3 5" xfId="35232" xr:uid="{698629C5-ECA0-468F-88D0-5563C7C4DAEE}"/>
    <cellStyle name="SAPBEXformats 3 2 3 2 3 5 2" xfId="35233" xr:uid="{CB6A31E8-0184-45D2-BD57-1C5D83F2240D}"/>
    <cellStyle name="SAPBEXformats 3 2 3 2 3 6" xfId="35234" xr:uid="{C515D221-31E8-4896-9595-85550C19C1B8}"/>
    <cellStyle name="SAPBEXformats 3 2 3 2 3 6 2" xfId="35235" xr:uid="{369FE31C-9961-4E8E-8B13-92AC3F561C4A}"/>
    <cellStyle name="SAPBEXformats 3 2 3 2 3 7" xfId="35236" xr:uid="{F56323A9-983A-4200-A81B-918EA7B5F750}"/>
    <cellStyle name="SAPBEXformats 3 2 3 2 4" xfId="35237" xr:uid="{F493AEE2-02DC-4251-87B0-2D5C9503C47B}"/>
    <cellStyle name="SAPBEXformats 3 2 3 2 4 2" xfId="35238" xr:uid="{508AEC02-0DE9-4862-ADE9-5E24785FBCBA}"/>
    <cellStyle name="SAPBEXformats 3 2 3 2 5" xfId="35239" xr:uid="{732A2268-CEE6-4AC8-9134-766BFA6DEBB5}"/>
    <cellStyle name="SAPBEXformats 3 2 3 2 5 2" xfId="35240" xr:uid="{5C32639B-3AD4-4A27-9748-4A95A4613453}"/>
    <cellStyle name="SAPBEXformats 3 2 3 2 6" xfId="35241" xr:uid="{00AC08DC-7ADC-4C3A-AB45-B77BDB7622DE}"/>
    <cellStyle name="SAPBEXformats 3 2 3 2 6 2" xfId="35242" xr:uid="{5BDAD581-8C1B-4FF0-B7AC-9FF2FFAAC764}"/>
    <cellStyle name="SAPBEXformats 3 2 3 2 7" xfId="35243" xr:uid="{993C2C26-4889-4DB1-9CA7-0F1262DDAF77}"/>
    <cellStyle name="SAPBEXformats 3 2 3 2 7 2" xfId="35244" xr:uid="{8EF2A9F1-F42A-4C5D-9AAD-66019CB4245E}"/>
    <cellStyle name="SAPBEXformats 3 2 3 2 8" xfId="35245" xr:uid="{9CFA133C-B6ED-40A5-AFBC-FC32D4D1ABAA}"/>
    <cellStyle name="SAPBEXformats 3 2 3 2 8 2" xfId="35246" xr:uid="{5C68A7B2-A0DC-4639-8C0E-6679003E1583}"/>
    <cellStyle name="SAPBEXformats 3 2 3 2 9" xfId="35247" xr:uid="{6BA3259C-186B-4D3C-A592-67FB5A890EC9}"/>
    <cellStyle name="SAPBEXformats 3 2 3 2 9 2" xfId="35248" xr:uid="{3E3D7492-AE51-4EAE-A2A9-35A92104DE9D}"/>
    <cellStyle name="SAPBEXformats 3 2 3 3" xfId="35249" xr:uid="{1A32B917-729E-477C-8EAC-234CE757955C}"/>
    <cellStyle name="SAPBEXformats 3 2 3 3 2" xfId="35250" xr:uid="{926DA1BD-80FA-407C-AF06-EB53DE7086EF}"/>
    <cellStyle name="SAPBEXformats 3 2 3 4" xfId="35251" xr:uid="{65444F99-52D1-4CF7-AD5D-EDFF9B686827}"/>
    <cellStyle name="SAPBEXformats 3 2 3 4 2" xfId="35252" xr:uid="{7F65C9C7-4F77-425D-8195-EB5E246A6193}"/>
    <cellStyle name="SAPBEXformats 3 2 3 5" xfId="35253" xr:uid="{D1059248-06EA-4124-83B1-FD3B00CEBD2E}"/>
    <cellStyle name="SAPBEXformats 3 2 4" xfId="35254" xr:uid="{4042284D-FFB0-44CC-B2E3-A34114B026AC}"/>
    <cellStyle name="SAPBEXformats 3 2 4 10" xfId="35255" xr:uid="{0BF9E3D1-6CEE-4FDD-941A-0C0B1EB070D0}"/>
    <cellStyle name="SAPBEXformats 3 2 4 2" xfId="35256" xr:uid="{276279D6-07B8-4F98-B45C-494C38A41517}"/>
    <cellStyle name="SAPBEXformats 3 2 4 2 2" xfId="35257" xr:uid="{106E346E-DE9B-4D92-9B6C-B564114C9F58}"/>
    <cellStyle name="SAPBEXformats 3 2 4 2 2 2" xfId="35258" xr:uid="{AE36A4C3-D300-4CE1-82C5-276FC99CF90B}"/>
    <cellStyle name="SAPBEXformats 3 2 4 2 3" xfId="35259" xr:uid="{A5D5CDB0-7935-4851-8FFF-DFA7D6E01DB2}"/>
    <cellStyle name="SAPBEXformats 3 2 4 2 3 2" xfId="35260" xr:uid="{EB3A74F4-C6C5-4134-B4AF-3860AE9209F1}"/>
    <cellStyle name="SAPBEXformats 3 2 4 2 4" xfId="35261" xr:uid="{86A137FD-2DF4-4CDB-8CFA-EE02B25E50E8}"/>
    <cellStyle name="SAPBEXformats 3 2 4 2 4 2" xfId="35262" xr:uid="{F9E67E8D-8500-460C-990B-2F2E5C5EF0AB}"/>
    <cellStyle name="SAPBEXformats 3 2 4 2 5" xfId="35263" xr:uid="{8C86481C-9E0C-41C1-82A1-EF70E8F63CAC}"/>
    <cellStyle name="SAPBEXformats 3 2 4 2 5 2" xfId="35264" xr:uid="{B21333C4-521A-46A3-B004-5E7534BFD429}"/>
    <cellStyle name="SAPBEXformats 3 2 4 2 6" xfId="35265" xr:uid="{8CEE4083-09C7-4A92-905C-461CD38292AB}"/>
    <cellStyle name="SAPBEXformats 3 2 4 2 6 2" xfId="35266" xr:uid="{33CCC76F-43B8-44C2-B994-F0D30ACEEDB1}"/>
    <cellStyle name="SAPBEXformats 3 2 4 2 7" xfId="35267" xr:uid="{FB8FCBB3-90ED-4003-B648-E6C4ED197D18}"/>
    <cellStyle name="SAPBEXformats 3 2 4 3" xfId="35268" xr:uid="{1B70EE5F-2A02-43C8-9E73-1DCAC3D7BB80}"/>
    <cellStyle name="SAPBEXformats 3 2 4 3 2" xfId="35269" xr:uid="{E6287DBB-EA45-4E6D-8589-6F994F14F577}"/>
    <cellStyle name="SAPBEXformats 3 2 4 3 2 2" xfId="35270" xr:uid="{259899D7-D947-4C98-8404-9B4B73D06385}"/>
    <cellStyle name="SAPBEXformats 3 2 4 3 3" xfId="35271" xr:uid="{DF1C22E8-D49A-4D69-8A2C-AE749CF81437}"/>
    <cellStyle name="SAPBEXformats 3 2 4 3 3 2" xfId="35272" xr:uid="{F607D955-C0CE-4158-A832-37B364EC2D0D}"/>
    <cellStyle name="SAPBEXformats 3 2 4 3 4" xfId="35273" xr:uid="{842F9FFA-EFDD-4C85-B87D-2B6EEC59463D}"/>
    <cellStyle name="SAPBEXformats 3 2 4 3 4 2" xfId="35274" xr:uid="{6ABB4D72-5CE8-4048-B267-F07DB91CC512}"/>
    <cellStyle name="SAPBEXformats 3 2 4 3 5" xfId="35275" xr:uid="{30D313D8-63B6-4F25-BCD1-C40D1974E223}"/>
    <cellStyle name="SAPBEXformats 3 2 4 3 5 2" xfId="35276" xr:uid="{8245AD13-6385-46EE-BC78-D71232CD9526}"/>
    <cellStyle name="SAPBEXformats 3 2 4 3 6" xfId="35277" xr:uid="{0F245D87-7EB1-40ED-AF0C-D78982C9C6DD}"/>
    <cellStyle name="SAPBEXformats 3 2 4 3 6 2" xfId="35278" xr:uid="{110A1FB5-4E17-49E2-8E05-C88487BD935F}"/>
    <cellStyle name="SAPBEXformats 3 2 4 3 7" xfId="35279" xr:uid="{5421C63A-AEEE-44C0-A718-B9F61B78E3A6}"/>
    <cellStyle name="SAPBEXformats 3 2 4 4" xfId="35280" xr:uid="{A8D7E490-8C31-4FF4-81F9-4A8F688381C8}"/>
    <cellStyle name="SAPBEXformats 3 2 4 4 2" xfId="35281" xr:uid="{3C0F07D8-E7BE-4C6B-9955-FAA246D68D5F}"/>
    <cellStyle name="SAPBEXformats 3 2 4 5" xfId="35282" xr:uid="{59589CC8-FFF0-4967-B972-EA17252CC7EB}"/>
    <cellStyle name="SAPBEXformats 3 2 4 5 2" xfId="35283" xr:uid="{57662E43-904A-4A72-96BE-DD0C46F6BCBF}"/>
    <cellStyle name="SAPBEXformats 3 2 4 6" xfId="35284" xr:uid="{CA09BB94-F168-4334-8C99-7EB7FA0FCB22}"/>
    <cellStyle name="SAPBEXformats 3 2 4 6 2" xfId="35285" xr:uid="{FFA6C9B7-F07A-4F4D-AB54-9367B8DE757A}"/>
    <cellStyle name="SAPBEXformats 3 2 4 7" xfId="35286" xr:uid="{1B3C4306-031F-492C-AAD3-992A55C996DB}"/>
    <cellStyle name="SAPBEXformats 3 2 4 7 2" xfId="35287" xr:uid="{712F720C-5CE3-4A29-B92E-F18B935D8D23}"/>
    <cellStyle name="SAPBEXformats 3 2 4 8" xfId="35288" xr:uid="{76F45132-2A83-4066-BE9D-7779AB8523CE}"/>
    <cellStyle name="SAPBEXformats 3 2 4 8 2" xfId="35289" xr:uid="{C9F5CA48-E1EF-44EB-BB6C-C8A853B055E9}"/>
    <cellStyle name="SAPBEXformats 3 2 4 9" xfId="35290" xr:uid="{A8538DA8-F803-458D-897B-3F3C4A71556B}"/>
    <cellStyle name="SAPBEXformats 3 2 4 9 2" xfId="35291" xr:uid="{380C8583-9BCA-46C2-82DA-BE974DA27D23}"/>
    <cellStyle name="SAPBEXformats 3 2 5" xfId="35292" xr:uid="{80B05171-EFCF-46EF-AF7E-5E80A301F037}"/>
    <cellStyle name="SAPBEXformats 3 2 5 2" xfId="35293" xr:uid="{BC735C19-8B6D-4146-88B4-0359C683F8E0}"/>
    <cellStyle name="SAPBEXformats 3 2 6" xfId="35294" xr:uid="{AF16F576-F729-4439-93E5-35701314C6F9}"/>
    <cellStyle name="SAPBEXformats 3 2 6 2" xfId="35295" xr:uid="{AAA5F93E-50A4-4368-B19C-FAC36B09C42F}"/>
    <cellStyle name="SAPBEXformats 3 2 7" xfId="35296" xr:uid="{484F3D32-91C9-49CC-9114-6D71DF6D06EB}"/>
    <cellStyle name="SAPBEXformats 3 2 8" xfId="35297" xr:uid="{3076A819-FB78-4731-A981-6C399A4FA14F}"/>
    <cellStyle name="SAPBEXformats 3 3" xfId="35298" xr:uid="{B639A5FF-2623-489D-931F-D8C0C40BB88E}"/>
    <cellStyle name="SAPBEXformats 3 3 2" xfId="35299" xr:uid="{3FA96871-C56A-4AF8-B925-A7EB57FC77D3}"/>
    <cellStyle name="SAPBEXformats 3 3 2 10" xfId="35300" xr:uid="{274EFB07-B9D5-4563-8046-01843804D80D}"/>
    <cellStyle name="SAPBEXformats 3 3 2 2" xfId="35301" xr:uid="{A425A66E-BE01-4B94-8D2F-007B554447D4}"/>
    <cellStyle name="SAPBEXformats 3 3 2 2 10" xfId="35302" xr:uid="{2A614387-7329-4B84-BE4A-7DACFF7D7794}"/>
    <cellStyle name="SAPBEXformats 3 3 2 2 2" xfId="35303" xr:uid="{6C8160EB-AD60-484C-8B3E-20606A1B664B}"/>
    <cellStyle name="SAPBEXformats 3 3 2 2 2 2" xfId="35304" xr:uid="{A9B0B5BC-41FA-45F9-A430-A068C4A6B795}"/>
    <cellStyle name="SAPBEXformats 3 3 2 2 2 2 2" xfId="35305" xr:uid="{A0EA98F6-89FA-469D-B6D2-54F667A56D1E}"/>
    <cellStyle name="SAPBEXformats 3 3 2 2 2 3" xfId="35306" xr:uid="{36C087E6-7D69-4402-883A-C6B04BF8DFC7}"/>
    <cellStyle name="SAPBEXformats 3 3 2 2 2 3 2" xfId="35307" xr:uid="{839FAD3B-4A7E-4A38-9BE8-41E12A4526AC}"/>
    <cellStyle name="SAPBEXformats 3 3 2 2 2 4" xfId="35308" xr:uid="{7073F298-4071-4B98-AF24-370C1249DDB7}"/>
    <cellStyle name="SAPBEXformats 3 3 2 2 2 4 2" xfId="35309" xr:uid="{2006A31D-4043-4F2D-8A71-038422CBA105}"/>
    <cellStyle name="SAPBEXformats 3 3 2 2 2 5" xfId="35310" xr:uid="{3BEB16C2-DECF-4694-8471-2361E99CAC93}"/>
    <cellStyle name="SAPBEXformats 3 3 2 2 2 5 2" xfId="35311" xr:uid="{E13AC712-F257-4287-8585-492B3918DBDE}"/>
    <cellStyle name="SAPBEXformats 3 3 2 2 2 6" xfId="35312" xr:uid="{EE8D4BE3-DC23-4615-9C8E-06D29471BDDB}"/>
    <cellStyle name="SAPBEXformats 3 3 2 2 2 6 2" xfId="35313" xr:uid="{333B5344-EAD9-492C-B8D1-B2265BCB0F70}"/>
    <cellStyle name="SAPBEXformats 3 3 2 2 2 7" xfId="35314" xr:uid="{50E8108E-F419-4835-B3A2-65664B56B621}"/>
    <cellStyle name="SAPBEXformats 3 3 2 2 2 7 2" xfId="35315" xr:uid="{28ABE8F0-286D-4D1E-9EBA-95CEDDB0D12D}"/>
    <cellStyle name="SAPBEXformats 3 3 2 2 2 8" xfId="35316" xr:uid="{91698279-1A3D-437C-BEB0-20540144B2C7}"/>
    <cellStyle name="SAPBEXformats 3 3 2 2 3" xfId="35317" xr:uid="{965B97C7-3499-43D0-8A33-555694CE88F4}"/>
    <cellStyle name="SAPBEXformats 3 3 2 2 3 2" xfId="35318" xr:uid="{122B9906-8092-4F54-A1A9-24C36A0FFDA0}"/>
    <cellStyle name="SAPBEXformats 3 3 2 2 4" xfId="35319" xr:uid="{570F11E2-1DCA-4637-B93A-7444688506F7}"/>
    <cellStyle name="SAPBEXformats 3 3 2 2 4 2" xfId="35320" xr:uid="{B4C8BCD5-8F25-404C-A2B3-7BD50BC28E08}"/>
    <cellStyle name="SAPBEXformats 3 3 2 2 5" xfId="35321" xr:uid="{68209D7A-B6CB-4F19-8063-8F2DF8BCDA1A}"/>
    <cellStyle name="SAPBEXformats 3 3 2 2 5 2" xfId="35322" xr:uid="{DE5CD66A-96D7-439C-BB8E-49541F237EDD}"/>
    <cellStyle name="SAPBEXformats 3 3 2 2 6" xfId="35323" xr:uid="{4BCAF600-C112-41F4-8558-7C86EBEFD789}"/>
    <cellStyle name="SAPBEXformats 3 3 2 2 6 2" xfId="35324" xr:uid="{F4ED50C8-26B9-4785-83FD-8D9281ED9F6F}"/>
    <cellStyle name="SAPBEXformats 3 3 2 2 7" xfId="35325" xr:uid="{8E8EF076-7E7F-44F6-B25C-111EB7FE29F5}"/>
    <cellStyle name="SAPBEXformats 3 3 2 2 7 2" xfId="35326" xr:uid="{4E49AB27-047D-4DFB-B4B9-8DBBE9CEBB3F}"/>
    <cellStyle name="SAPBEXformats 3 3 2 2 8" xfId="35327" xr:uid="{10817297-2F02-4A28-A9E9-A7C2B484BF0C}"/>
    <cellStyle name="SAPBEXformats 3 3 2 2 8 2" xfId="35328" xr:uid="{10CEA9FC-4919-4DDF-AB79-56B0857ECB02}"/>
    <cellStyle name="SAPBEXformats 3 3 2 2 9" xfId="35329" xr:uid="{FB2C8E71-40A4-4B16-AAE8-20130C9707E5}"/>
    <cellStyle name="SAPBEXformats 3 3 2 3" xfId="35330" xr:uid="{63CF7ABE-0EBC-4B50-8440-1BFFB66B808A}"/>
    <cellStyle name="SAPBEXformats 3 3 2 3 2" xfId="35331" xr:uid="{24A6AB7A-5D35-41A7-8907-07194F7290FE}"/>
    <cellStyle name="SAPBEXformats 3 3 2 3 2 2" xfId="35332" xr:uid="{ECFF421A-518B-413A-82D4-1EF6DE1774C2}"/>
    <cellStyle name="SAPBEXformats 3 3 2 3 3" xfId="35333" xr:uid="{DFC31B1E-2E8D-4050-954D-30DA8F24852D}"/>
    <cellStyle name="SAPBEXformats 3 3 2 3 3 2" xfId="35334" xr:uid="{D65FFDB6-8B70-4FCB-8CD1-77A5A52CD9C1}"/>
    <cellStyle name="SAPBEXformats 3 3 2 3 4" xfId="35335" xr:uid="{5193EB1B-7942-4338-97B8-2B9E33D0BED7}"/>
    <cellStyle name="SAPBEXformats 3 3 2 3 4 2" xfId="35336" xr:uid="{D476E907-7C7F-4801-9142-2E3BE91A829B}"/>
    <cellStyle name="SAPBEXformats 3 3 2 3 5" xfId="35337" xr:uid="{BA4AE985-30B1-41FA-B73D-3D29EA5D7998}"/>
    <cellStyle name="SAPBEXformats 3 3 2 3 5 2" xfId="35338" xr:uid="{98E0FD66-7D5D-4BFC-8DB2-ECB240810432}"/>
    <cellStyle name="SAPBEXformats 3 3 2 3 6" xfId="35339" xr:uid="{DDF7B9B3-CEAF-4E11-9AC3-7E87F5EFD05E}"/>
    <cellStyle name="SAPBEXformats 3 3 2 3 6 2" xfId="35340" xr:uid="{4B12B7D1-8F57-49C1-ACB7-7CBFBB16042C}"/>
    <cellStyle name="SAPBEXformats 3 3 2 3 7" xfId="35341" xr:uid="{2808D01B-2DC0-463B-B9A0-909D5D76B0F9}"/>
    <cellStyle name="SAPBEXformats 3 3 2 3 7 2" xfId="35342" xr:uid="{CF7D670E-7C16-4629-BDFC-8E15086092C1}"/>
    <cellStyle name="SAPBEXformats 3 3 2 3 8" xfId="35343" xr:uid="{8F03D76F-00FD-4FE2-A64B-832CBB6CC774}"/>
    <cellStyle name="SAPBEXformats 3 3 2 3 9" xfId="35344" xr:uid="{ED34C44E-EC78-43D3-B571-71AADD6FE377}"/>
    <cellStyle name="SAPBEXformats 3 3 2 4" xfId="35345" xr:uid="{49F278F7-2A97-4A8C-8ABD-5475BB2368D8}"/>
    <cellStyle name="SAPBEXformats 3 3 2 4 2" xfId="35346" xr:uid="{B1E1300D-F205-41C9-A751-5D8684CE2E6C}"/>
    <cellStyle name="SAPBEXformats 3 3 2 5" xfId="35347" xr:uid="{D9A29F58-7AB3-45C5-8399-278F46FDB676}"/>
    <cellStyle name="SAPBEXformats 3 3 2 5 2" xfId="35348" xr:uid="{15322FD5-2EFA-4E0A-B517-593E3C468F02}"/>
    <cellStyle name="SAPBEXformats 3 3 2 6" xfId="35349" xr:uid="{AF2E41C0-2C5E-4FB1-8ACD-337DE1FD410C}"/>
    <cellStyle name="SAPBEXformats 3 3 2 6 2" xfId="35350" xr:uid="{2C24A23A-982A-4085-AA8E-BD24CBECAE3D}"/>
    <cellStyle name="SAPBEXformats 3 3 2 7" xfId="35351" xr:uid="{2A701951-1775-428D-9DE8-DED87C62D471}"/>
    <cellStyle name="SAPBEXformats 3 3 2 7 2" xfId="35352" xr:uid="{9FFCBA9A-ED8B-4CB3-B04B-B4E2D7C3E66C}"/>
    <cellStyle name="SAPBEXformats 3 3 2 8" xfId="35353" xr:uid="{7806C1D5-A27E-47C3-82D1-3770275DF7D1}"/>
    <cellStyle name="SAPBEXformats 3 3 2 8 2" xfId="35354" xr:uid="{58C03BFE-4227-4906-967B-DCE75974323A}"/>
    <cellStyle name="SAPBEXformats 3 3 2 9" xfId="35355" xr:uid="{59A61517-294F-4A90-9F0B-223E24F7D0FF}"/>
    <cellStyle name="SAPBEXformats 3 3 3" xfId="35356" xr:uid="{472138C7-1BE2-46E4-A2E6-A2E7D5FD1465}"/>
    <cellStyle name="SAPBEXformats 3 3 3 2" xfId="35357" xr:uid="{9C38F2DF-2868-4846-B4CD-6D6462B2C852}"/>
    <cellStyle name="SAPBEXformats 3 3 3 2 10" xfId="35358" xr:uid="{B8D6194E-ABE0-4307-AD95-9C50F2575CEF}"/>
    <cellStyle name="SAPBEXformats 3 3 3 2 2" xfId="35359" xr:uid="{654EA464-BF04-4F56-9C48-D32F0119406E}"/>
    <cellStyle name="SAPBEXformats 3 3 3 2 2 2" xfId="35360" xr:uid="{8D4E35FF-B0F5-4C9D-B289-DE7A304B44B9}"/>
    <cellStyle name="SAPBEXformats 3 3 3 2 2 2 2" xfId="35361" xr:uid="{CD95E79B-08EE-4B4D-9AA6-3FFD3A0BF115}"/>
    <cellStyle name="SAPBEXformats 3 3 3 2 2 3" xfId="35362" xr:uid="{BF87B9E0-39F4-4C09-AD4C-EF454E9BDB56}"/>
    <cellStyle name="SAPBEXformats 3 3 3 2 2 3 2" xfId="35363" xr:uid="{FE446E0D-A4CC-4E51-8466-A38C30B62A68}"/>
    <cellStyle name="SAPBEXformats 3 3 3 2 2 4" xfId="35364" xr:uid="{2A9AFFC5-B7C7-4263-A172-E14E87D61A6C}"/>
    <cellStyle name="SAPBEXformats 3 3 3 2 2 4 2" xfId="35365" xr:uid="{CB33F69C-5215-4942-8B89-A2B53CC96DFE}"/>
    <cellStyle name="SAPBEXformats 3 3 3 2 2 5" xfId="35366" xr:uid="{7A3A0B34-702B-4DC7-8EED-074737CD478D}"/>
    <cellStyle name="SAPBEXformats 3 3 3 2 2 5 2" xfId="35367" xr:uid="{A1797C41-C8E2-47C1-83ED-588EC9DD0FC5}"/>
    <cellStyle name="SAPBEXformats 3 3 3 2 2 6" xfId="35368" xr:uid="{07641464-4417-45DA-88B6-FAC9CE858F4B}"/>
    <cellStyle name="SAPBEXformats 3 3 3 2 2 6 2" xfId="35369" xr:uid="{6C4D1E50-5B49-45CA-B70B-BC9BB338A39E}"/>
    <cellStyle name="SAPBEXformats 3 3 3 2 2 7" xfId="35370" xr:uid="{D12038A8-428D-495E-B869-8807E3561737}"/>
    <cellStyle name="SAPBEXformats 3 3 3 2 3" xfId="35371" xr:uid="{D2B22AAD-04E2-400E-8421-95502FC7695A}"/>
    <cellStyle name="SAPBEXformats 3 3 3 2 3 2" xfId="35372" xr:uid="{ED5BFAA2-E053-4389-B4C1-5E5D82D45C6E}"/>
    <cellStyle name="SAPBEXformats 3 3 3 2 3 2 2" xfId="35373" xr:uid="{9F07AA77-CB94-40DF-974C-9F5E7AE854FA}"/>
    <cellStyle name="SAPBEXformats 3 3 3 2 3 3" xfId="35374" xr:uid="{9312FDF1-8A4F-4F3F-815E-BF25F04D00F2}"/>
    <cellStyle name="SAPBEXformats 3 3 3 2 3 3 2" xfId="35375" xr:uid="{F49311C2-3B7C-48E0-8A57-E696C30FA2D0}"/>
    <cellStyle name="SAPBEXformats 3 3 3 2 3 4" xfId="35376" xr:uid="{C22EFF99-FAD1-430A-9881-269954FBF904}"/>
    <cellStyle name="SAPBEXformats 3 3 3 2 3 4 2" xfId="35377" xr:uid="{4BC92F55-451E-43C0-9A44-6B390807F9FA}"/>
    <cellStyle name="SAPBEXformats 3 3 3 2 3 5" xfId="35378" xr:uid="{D655BD68-3018-439A-9A46-BB37DDAB431B}"/>
    <cellStyle name="SAPBEXformats 3 3 3 2 3 5 2" xfId="35379" xr:uid="{F43CDDFC-6400-4566-B765-8AD9FBB9DE2E}"/>
    <cellStyle name="SAPBEXformats 3 3 3 2 3 6" xfId="35380" xr:uid="{D2E9270D-8D2A-47A4-B0A9-8DDB0159D9D6}"/>
    <cellStyle name="SAPBEXformats 3 3 3 2 3 6 2" xfId="35381" xr:uid="{959A5325-BB7C-4E44-8E1F-2C919A77B4A6}"/>
    <cellStyle name="SAPBEXformats 3 3 3 2 3 7" xfId="35382" xr:uid="{0FB1949D-6337-4C66-B71F-818E708A3A77}"/>
    <cellStyle name="SAPBEXformats 3 3 3 2 4" xfId="35383" xr:uid="{7724B854-CDCD-427A-A8A9-1C9D1C10D021}"/>
    <cellStyle name="SAPBEXformats 3 3 3 2 4 2" xfId="35384" xr:uid="{A6695C5B-8054-4D02-9D02-408C4D962C1E}"/>
    <cellStyle name="SAPBEXformats 3 3 3 2 5" xfId="35385" xr:uid="{D8A724C2-6C35-40B9-AD88-3ACD8898A7D0}"/>
    <cellStyle name="SAPBEXformats 3 3 3 2 5 2" xfId="35386" xr:uid="{00F4809D-CE0D-4479-8613-B44E8F84E778}"/>
    <cellStyle name="SAPBEXformats 3 3 3 2 6" xfId="35387" xr:uid="{3FA106E4-EFD2-4455-9E77-592EA96BBF51}"/>
    <cellStyle name="SAPBEXformats 3 3 3 2 6 2" xfId="35388" xr:uid="{67CDBEC2-DF69-44E4-9835-18EBDE63C06F}"/>
    <cellStyle name="SAPBEXformats 3 3 3 2 7" xfId="35389" xr:uid="{92DC9669-EB9B-43EB-8A70-F436D79627E7}"/>
    <cellStyle name="SAPBEXformats 3 3 3 2 7 2" xfId="35390" xr:uid="{0ED0E9A1-73E6-4AF5-B9BF-A5F5F20A5B25}"/>
    <cellStyle name="SAPBEXformats 3 3 3 2 8" xfId="35391" xr:uid="{12758AC7-B13B-4D4D-A579-C118012FB639}"/>
    <cellStyle name="SAPBEXformats 3 3 3 2 8 2" xfId="35392" xr:uid="{B8E87FDC-6560-4A0D-BDE0-B3ED98D0CDBF}"/>
    <cellStyle name="SAPBEXformats 3 3 3 2 9" xfId="35393" xr:uid="{CD4DDE18-C29E-4304-BEAA-BE674FA9FFA4}"/>
    <cellStyle name="SAPBEXformats 3 3 3 2 9 2" xfId="35394" xr:uid="{4832BAFC-B454-4B56-893B-0B7D312F3073}"/>
    <cellStyle name="SAPBEXformats 3 3 3 3" xfId="35395" xr:uid="{F2EB0E7E-B414-467A-9A31-832A7AFB8A66}"/>
    <cellStyle name="SAPBEXformats 3 3 3 3 2" xfId="35396" xr:uid="{9C16D923-5D4D-4276-8BB5-9D52F5D308CB}"/>
    <cellStyle name="SAPBEXformats 3 3 3 4" xfId="35397" xr:uid="{3E8887EF-AF96-4D96-B450-D866662DAC03}"/>
    <cellStyle name="SAPBEXformats 3 3 3 4 2" xfId="35398" xr:uid="{DB6FD3F6-D399-40DC-8AD8-56620426A740}"/>
    <cellStyle name="SAPBEXformats 3 3 3 5" xfId="35399" xr:uid="{E2FA0AF9-D4D6-4394-9460-9DAA95428519}"/>
    <cellStyle name="SAPBEXformats 3 3 4" xfId="35400" xr:uid="{AD30ED1C-948F-4B11-A0E5-A1798D2DB12D}"/>
    <cellStyle name="SAPBEXformats 3 3 4 10" xfId="35401" xr:uid="{F0BC2DE3-0509-4030-BB82-03011AF2B16A}"/>
    <cellStyle name="SAPBEXformats 3 3 4 2" xfId="35402" xr:uid="{404A57DB-DC47-4978-A3C4-A5074A13868E}"/>
    <cellStyle name="SAPBEXformats 3 3 4 2 2" xfId="35403" xr:uid="{B1E5692E-10B6-454D-A26E-85B640A01E9B}"/>
    <cellStyle name="SAPBEXformats 3 3 4 2 2 2" xfId="35404" xr:uid="{5134E6ED-9693-430A-BD09-9203E6104C13}"/>
    <cellStyle name="SAPBEXformats 3 3 4 2 3" xfId="35405" xr:uid="{28C3DBB6-BD80-4F7D-BD21-D0876409BDE5}"/>
    <cellStyle name="SAPBEXformats 3 3 4 2 3 2" xfId="35406" xr:uid="{40CA0388-BA30-4777-AEDB-F1912434106A}"/>
    <cellStyle name="SAPBEXformats 3 3 4 2 4" xfId="35407" xr:uid="{E212A8D9-7212-4BAF-A673-BDC81531C9E6}"/>
    <cellStyle name="SAPBEXformats 3 3 4 2 4 2" xfId="35408" xr:uid="{1ADBBACE-5F53-47D4-8572-DB29CE101ACA}"/>
    <cellStyle name="SAPBEXformats 3 3 4 2 5" xfId="35409" xr:uid="{4299381B-4396-4A33-9354-DBE32E5DCDD8}"/>
    <cellStyle name="SAPBEXformats 3 3 4 2 5 2" xfId="35410" xr:uid="{BE9D887C-D682-4967-B0FC-5D95B8690875}"/>
    <cellStyle name="SAPBEXformats 3 3 4 2 6" xfId="35411" xr:uid="{5C554F15-3E73-4D0E-9804-AE3CEEF84886}"/>
    <cellStyle name="SAPBEXformats 3 3 4 2 6 2" xfId="35412" xr:uid="{97EE28DA-4D2D-49FE-8F1E-F4E68C2E432E}"/>
    <cellStyle name="SAPBEXformats 3 3 4 2 7" xfId="35413" xr:uid="{D02702F5-5752-41DB-B7FD-747ACCC52EDF}"/>
    <cellStyle name="SAPBEXformats 3 3 4 3" xfId="35414" xr:uid="{A6AF70C6-0240-4E28-9EE0-717A93C83879}"/>
    <cellStyle name="SAPBEXformats 3 3 4 3 2" xfId="35415" xr:uid="{8273D4CF-0607-450F-8F73-F2003B64C419}"/>
    <cellStyle name="SAPBEXformats 3 3 4 3 2 2" xfId="35416" xr:uid="{51415100-551B-4A11-BA53-2DA8B8289C81}"/>
    <cellStyle name="SAPBEXformats 3 3 4 3 3" xfId="35417" xr:uid="{8376DC60-A6C9-434D-9593-839EEF6D4F1A}"/>
    <cellStyle name="SAPBEXformats 3 3 4 3 3 2" xfId="35418" xr:uid="{2E374B85-7349-4AF4-B356-72CB1FBF7A8E}"/>
    <cellStyle name="SAPBEXformats 3 3 4 3 4" xfId="35419" xr:uid="{4C71FA32-92FB-4BFD-B9AD-1746CD41C581}"/>
    <cellStyle name="SAPBEXformats 3 3 4 3 4 2" xfId="35420" xr:uid="{B6559F32-9C89-4420-954B-9580C8797F45}"/>
    <cellStyle name="SAPBEXformats 3 3 4 3 5" xfId="35421" xr:uid="{72A1D998-AE8C-4982-8442-E543392E9D42}"/>
    <cellStyle name="SAPBEXformats 3 3 4 3 5 2" xfId="35422" xr:uid="{CA9AC699-C016-427B-B178-EF3F3CE3037B}"/>
    <cellStyle name="SAPBEXformats 3 3 4 3 6" xfId="35423" xr:uid="{758E7B7E-A8DF-49BE-901A-8962D0DBD9C7}"/>
    <cellStyle name="SAPBEXformats 3 3 4 3 6 2" xfId="35424" xr:uid="{97FA6354-0B75-419E-BD84-F04DC1703D1E}"/>
    <cellStyle name="SAPBEXformats 3 3 4 3 7" xfId="35425" xr:uid="{511E94B2-3A48-4DAE-9C06-435B4B166E69}"/>
    <cellStyle name="SAPBEXformats 3 3 4 4" xfId="35426" xr:uid="{A7174EBD-D4E3-42E0-A3CE-F5928E4EF796}"/>
    <cellStyle name="SAPBEXformats 3 3 4 4 2" xfId="35427" xr:uid="{8030B341-B5B3-4E1A-825A-618B301B61BC}"/>
    <cellStyle name="SAPBEXformats 3 3 4 5" xfId="35428" xr:uid="{06D2562E-ABDD-46B4-855D-403F66728AE2}"/>
    <cellStyle name="SAPBEXformats 3 3 4 5 2" xfId="35429" xr:uid="{D08A1B78-17ED-4C2A-8EB7-87A9DDD605AC}"/>
    <cellStyle name="SAPBEXformats 3 3 4 6" xfId="35430" xr:uid="{C22405ED-5147-4438-8862-FC1BB80555A3}"/>
    <cellStyle name="SAPBEXformats 3 3 4 6 2" xfId="35431" xr:uid="{F1A051E8-F9FE-4E09-AAD7-D0702B4B25E4}"/>
    <cellStyle name="SAPBEXformats 3 3 4 7" xfId="35432" xr:uid="{06A4A8EC-D3F7-4CE9-99D3-C59C099DA228}"/>
    <cellStyle name="SAPBEXformats 3 3 4 7 2" xfId="35433" xr:uid="{DD4170E1-B27C-4285-B2E5-2FE977739A03}"/>
    <cellStyle name="SAPBEXformats 3 3 4 8" xfId="35434" xr:uid="{39CA137D-77A8-44FE-BD01-F70352A615AE}"/>
    <cellStyle name="SAPBEXformats 3 3 4 8 2" xfId="35435" xr:uid="{D3110E33-F065-474E-8E09-CE6A6AEADDB2}"/>
    <cellStyle name="SAPBEXformats 3 3 4 9" xfId="35436" xr:uid="{999DD347-8CFA-4C40-AA2B-B4B5C5C9CB5C}"/>
    <cellStyle name="SAPBEXformats 3 3 4 9 2" xfId="35437" xr:uid="{533EC4ED-E322-4970-A260-DCD238DB5D64}"/>
    <cellStyle name="SAPBEXformats 3 3 5" xfId="35438" xr:uid="{C570E3D9-E566-4E6E-B026-D658043054BF}"/>
    <cellStyle name="SAPBEXformats 3 3 5 2" xfId="35439" xr:uid="{FFF8FACA-4770-4B5D-A60B-1DF51FF34D5A}"/>
    <cellStyle name="SAPBEXformats 3 3 6" xfId="35440" xr:uid="{9C4044D9-283E-498A-87E1-6FA64982EF06}"/>
    <cellStyle name="SAPBEXformats 3 3 6 2" xfId="35441" xr:uid="{BC79EC61-A0E5-42E2-B715-9157566AB78A}"/>
    <cellStyle name="SAPBEXformats 3 3 7" xfId="35442" xr:uid="{DCD0E1AF-C07E-44A6-A681-33F64E9C0FD5}"/>
    <cellStyle name="SAPBEXformats 3 3 8" xfId="35443" xr:uid="{64007882-B9F2-49E5-95F9-B240AC8A545A}"/>
    <cellStyle name="SAPBEXformats 3 4" xfId="35444" xr:uid="{3E3DC94B-4125-4A9F-9420-9BDFB63045AF}"/>
    <cellStyle name="SAPBEXformats 3 4 10" xfId="35445" xr:uid="{2448F7E5-F493-4CE3-9846-365328638B97}"/>
    <cellStyle name="SAPBEXformats 3 4 2" xfId="35446" xr:uid="{70BC3165-7FD5-4151-AC1F-6C5D28D4A24A}"/>
    <cellStyle name="SAPBEXformats 3 4 2 10" xfId="35447" xr:uid="{79853728-85A7-4047-94AD-A05DACE50555}"/>
    <cellStyle name="SAPBEXformats 3 4 2 2" xfId="35448" xr:uid="{D4A7374F-AB0A-4871-BDCA-157A8F429646}"/>
    <cellStyle name="SAPBEXformats 3 4 2 2 2" xfId="35449" xr:uid="{D58CF120-D43C-4651-B8E1-32839DC9F0CD}"/>
    <cellStyle name="SAPBEXformats 3 4 2 2 2 2" xfId="35450" xr:uid="{61BD5991-E3DA-4257-9236-491B1CF20451}"/>
    <cellStyle name="SAPBEXformats 3 4 2 2 3" xfId="35451" xr:uid="{FC1D6B3F-F60A-400E-8F40-B3FA7179505F}"/>
    <cellStyle name="SAPBEXformats 3 4 2 2 3 2" xfId="35452" xr:uid="{3D2C1D7E-B57A-4AD8-8444-8FC25C788D3A}"/>
    <cellStyle name="SAPBEXformats 3 4 2 2 4" xfId="35453" xr:uid="{B1E2686E-68F6-4F0C-A537-3B0F8AA84901}"/>
    <cellStyle name="SAPBEXformats 3 4 2 2 4 2" xfId="35454" xr:uid="{3E0DC3E5-404F-4B9F-88C5-4F711D3E9D45}"/>
    <cellStyle name="SAPBEXformats 3 4 2 2 5" xfId="35455" xr:uid="{9DDBF076-4C28-4658-95E8-032BD3FDC9BF}"/>
    <cellStyle name="SAPBEXformats 3 4 2 2 5 2" xfId="35456" xr:uid="{D89601E0-0F18-425B-87ED-5DA85842713D}"/>
    <cellStyle name="SAPBEXformats 3 4 2 2 6" xfId="35457" xr:uid="{273A7B5D-DD28-4ABC-9779-A975745C57D2}"/>
    <cellStyle name="SAPBEXformats 3 4 2 2 6 2" xfId="35458" xr:uid="{AC9E3F22-CAA1-4622-8242-6811E90B43A9}"/>
    <cellStyle name="SAPBEXformats 3 4 2 2 7" xfId="35459" xr:uid="{C0CF81B8-4D17-421A-948F-D8942ACD1634}"/>
    <cellStyle name="SAPBEXformats 3 4 2 2 7 2" xfId="35460" xr:uid="{8E6386D0-6785-4B17-9D5F-DF3DFDC12DE8}"/>
    <cellStyle name="SAPBEXformats 3 4 2 2 8" xfId="35461" xr:uid="{B2E23A49-3648-4203-A3EB-3AA6F420CAE4}"/>
    <cellStyle name="SAPBEXformats 3 4 2 3" xfId="35462" xr:uid="{FB8E2F36-15C8-4C12-8C75-999E93507302}"/>
    <cellStyle name="SAPBEXformats 3 4 2 3 2" xfId="35463" xr:uid="{625A4158-B05F-4C56-B317-7E39BEC6DE51}"/>
    <cellStyle name="SAPBEXformats 3 4 2 4" xfId="35464" xr:uid="{B6ADDCC9-CF43-4330-9B67-638AA3D81D82}"/>
    <cellStyle name="SAPBEXformats 3 4 2 4 2" xfId="35465" xr:uid="{B9E7DBA8-9035-4B2B-953E-87BBE270EB6B}"/>
    <cellStyle name="SAPBEXformats 3 4 2 5" xfId="35466" xr:uid="{E2153322-9A85-4F84-96B1-16280F7C6B9B}"/>
    <cellStyle name="SAPBEXformats 3 4 2 5 2" xfId="35467" xr:uid="{323DD193-2DCC-4383-99CD-58B63EB1DC2C}"/>
    <cellStyle name="SAPBEXformats 3 4 2 6" xfId="35468" xr:uid="{8805A401-0558-410C-908E-39B5A3998AE2}"/>
    <cellStyle name="SAPBEXformats 3 4 2 6 2" xfId="35469" xr:uid="{A4BE5385-2BFC-432D-9C12-B1253DA7B78C}"/>
    <cellStyle name="SAPBEXformats 3 4 2 7" xfId="35470" xr:uid="{6A25F168-F3F3-45C1-88CA-7015257C19CB}"/>
    <cellStyle name="SAPBEXformats 3 4 2 7 2" xfId="35471" xr:uid="{298644D8-6E55-4D72-89F5-6A0506B577B1}"/>
    <cellStyle name="SAPBEXformats 3 4 2 8" xfId="35472" xr:uid="{F6B02589-0E48-4204-9A1F-51D83D380CA3}"/>
    <cellStyle name="SAPBEXformats 3 4 2 8 2" xfId="35473" xr:uid="{F5B78827-0C44-4252-BAF5-239CC6C17E21}"/>
    <cellStyle name="SAPBEXformats 3 4 2 9" xfId="35474" xr:uid="{9B41BDE0-7CF0-4A07-8C1F-D533C7808956}"/>
    <cellStyle name="SAPBEXformats 3 4 3" xfId="35475" xr:uid="{63D07F8D-6A86-4FF3-B7BB-99A9F8D25688}"/>
    <cellStyle name="SAPBEXformats 3 4 3 2" xfId="35476" xr:uid="{797127FA-1BB9-4774-8376-13C3AB795636}"/>
    <cellStyle name="SAPBEXformats 3 4 3 2 2" xfId="35477" xr:uid="{79DCAEC8-0774-4AD5-B94C-41D1ECF9E6C8}"/>
    <cellStyle name="SAPBEXformats 3 4 3 3" xfId="35478" xr:uid="{5840C45E-D3DF-47C4-9417-FFE1401D6DB7}"/>
    <cellStyle name="SAPBEXformats 3 4 3 3 2" xfId="35479" xr:uid="{7C0F852F-EE0E-4925-B534-4D7E0A09326E}"/>
    <cellStyle name="SAPBEXformats 3 4 3 4" xfId="35480" xr:uid="{C3760875-1AE1-4640-9DF5-325F581E4F2C}"/>
    <cellStyle name="SAPBEXformats 3 4 3 4 2" xfId="35481" xr:uid="{44F55F80-B9D8-43DD-81DA-ACAC6B038ADB}"/>
    <cellStyle name="SAPBEXformats 3 4 3 5" xfId="35482" xr:uid="{B59E6AE1-6F87-4A94-BDFE-E7218093EE9B}"/>
    <cellStyle name="SAPBEXformats 3 4 3 5 2" xfId="35483" xr:uid="{A4FBB6A2-187F-476D-B446-5BA904435F00}"/>
    <cellStyle name="SAPBEXformats 3 4 3 6" xfId="35484" xr:uid="{42E760F0-850E-4F11-A36E-8DDBF2450F1D}"/>
    <cellStyle name="SAPBEXformats 3 4 3 6 2" xfId="35485" xr:uid="{8CA8E78C-C065-451D-B64E-15699E870E6F}"/>
    <cellStyle name="SAPBEXformats 3 4 3 7" xfId="35486" xr:uid="{4716CC2E-FBB2-4B82-87C2-667B63C21840}"/>
    <cellStyle name="SAPBEXformats 3 4 3 7 2" xfId="35487" xr:uid="{D459C275-8D56-4FFB-8395-B04427311152}"/>
    <cellStyle name="SAPBEXformats 3 4 3 8" xfId="35488" xr:uid="{7C97F8E6-E710-44B9-AF58-1914F0A21CA9}"/>
    <cellStyle name="SAPBEXformats 3 4 3 9" xfId="35489" xr:uid="{E9364B39-B5FE-4259-8E12-853690793938}"/>
    <cellStyle name="SAPBEXformats 3 4 4" xfId="35490" xr:uid="{1365EAF1-ADC0-4F97-8130-03A56DBC6C3A}"/>
    <cellStyle name="SAPBEXformats 3 4 4 2" xfId="35491" xr:uid="{AC6C924A-0A42-443A-94A9-E3BEF9B6AECF}"/>
    <cellStyle name="SAPBEXformats 3 4 5" xfId="35492" xr:uid="{774C27FF-4600-4A47-B329-2BF444527C89}"/>
    <cellStyle name="SAPBEXformats 3 4 5 2" xfId="35493" xr:uid="{7F2A10C1-455F-448A-B612-6F815F8C11B9}"/>
    <cellStyle name="SAPBEXformats 3 4 6" xfId="35494" xr:uid="{665CA049-399E-49CF-8103-935791708709}"/>
    <cellStyle name="SAPBEXformats 3 4 6 2" xfId="35495" xr:uid="{AF84FFE1-D59F-42E8-8801-E50FF5AB4D5C}"/>
    <cellStyle name="SAPBEXformats 3 4 7" xfId="35496" xr:uid="{A349BF68-A3C5-48D8-A8DE-8D34052729C4}"/>
    <cellStyle name="SAPBEXformats 3 4 7 2" xfId="35497" xr:uid="{CF834B90-4AE3-48D5-BE60-210AAB5E845C}"/>
    <cellStyle name="SAPBEXformats 3 4 8" xfId="35498" xr:uid="{A43D95AC-5BD3-4378-9298-A4D6EB374A84}"/>
    <cellStyle name="SAPBEXformats 3 4 8 2" xfId="35499" xr:uid="{EC6390EC-3AF2-4E51-A968-724CDB0B7717}"/>
    <cellStyle name="SAPBEXformats 3 4 9" xfId="35500" xr:uid="{26FE49EE-4A8F-49C9-AE0F-84143A8E3448}"/>
    <cellStyle name="SAPBEXformats 3 5" xfId="35501" xr:uid="{0A25992E-8A63-4B96-B905-0707C3E6A2E2}"/>
    <cellStyle name="SAPBEXformats 3 6" xfId="35502" xr:uid="{19083E62-E9DF-4BE3-8A9D-A5020BF3BD18}"/>
    <cellStyle name="SAPBEXformats 4" xfId="35503" xr:uid="{71F00F49-84B2-4B66-8489-A325385B059A}"/>
    <cellStyle name="SAPBEXformats 4 2" xfId="35504" xr:uid="{949A4D01-CC2C-44E1-B0C2-F5F64BB471E9}"/>
    <cellStyle name="SAPBEXformats 4 2 10" xfId="35505" xr:uid="{E4703739-C5CB-4B6D-8FC9-64F4732D9A88}"/>
    <cellStyle name="SAPBEXformats 4 2 2" xfId="35506" xr:uid="{F20B959C-3CA5-461C-A518-B33AF7ADAAEF}"/>
    <cellStyle name="SAPBEXformats 4 2 2 10" xfId="35507" xr:uid="{B3983D41-6379-4E43-9D49-3A241501E855}"/>
    <cellStyle name="SAPBEXformats 4 2 2 2" xfId="35508" xr:uid="{C18D3349-BD09-4CAB-ADDE-50ACDF2C46CB}"/>
    <cellStyle name="SAPBEXformats 4 2 2 2 2" xfId="35509" xr:uid="{F9F48666-D6CD-4997-8F7C-C161794E991B}"/>
    <cellStyle name="SAPBEXformats 4 2 2 2 2 2" xfId="35510" xr:uid="{B1703647-D0E0-4C31-A5BF-70D0666CA0C2}"/>
    <cellStyle name="SAPBEXformats 4 2 2 2 3" xfId="35511" xr:uid="{766960CD-81A9-41E3-9CDF-BFE747029027}"/>
    <cellStyle name="SAPBEXformats 4 2 2 2 3 2" xfId="35512" xr:uid="{C7569392-8D22-4877-BD5C-F15EDC5EB9B6}"/>
    <cellStyle name="SAPBEXformats 4 2 2 2 4" xfId="35513" xr:uid="{EFFC021F-45C5-4B4A-8A1E-ABC0272789A4}"/>
    <cellStyle name="SAPBEXformats 4 2 2 2 4 2" xfId="35514" xr:uid="{E5E85CF5-1815-416F-9155-B26789FAB34D}"/>
    <cellStyle name="SAPBEXformats 4 2 2 2 5" xfId="35515" xr:uid="{DE795C06-24BB-437C-B08E-A2EB33EC3873}"/>
    <cellStyle name="SAPBEXformats 4 2 2 2 5 2" xfId="35516" xr:uid="{41BE0EB5-92F4-4569-A61D-2BE71EE09EE8}"/>
    <cellStyle name="SAPBEXformats 4 2 2 2 6" xfId="35517" xr:uid="{B26C5A7C-D92D-4523-A275-22AAD112834D}"/>
    <cellStyle name="SAPBEXformats 4 2 2 2 6 2" xfId="35518" xr:uid="{DFBBE92F-6AB1-4393-BFA9-778621699AE0}"/>
    <cellStyle name="SAPBEXformats 4 2 2 2 7" xfId="35519" xr:uid="{1EA7F9E7-3F9D-4DFE-8691-5903DCCDA6DD}"/>
    <cellStyle name="SAPBEXformats 4 2 2 2 7 2" xfId="35520" xr:uid="{0AFC7E6E-CBC9-4EA5-930D-96FE447EE6FE}"/>
    <cellStyle name="SAPBEXformats 4 2 2 2 8" xfId="35521" xr:uid="{6AD613AE-4CCD-4FAB-98DF-EB58F56512BA}"/>
    <cellStyle name="SAPBEXformats 4 2 2 3" xfId="35522" xr:uid="{C009B942-D99A-4D45-90C3-4AE765594450}"/>
    <cellStyle name="SAPBEXformats 4 2 2 3 2" xfId="35523" xr:uid="{80B5B712-BAF3-450D-9685-DB4D3AB478ED}"/>
    <cellStyle name="SAPBEXformats 4 2 2 4" xfId="35524" xr:uid="{A6BD8DAC-DD4D-4EB0-894C-755EE9E2AC81}"/>
    <cellStyle name="SAPBEXformats 4 2 2 4 2" xfId="35525" xr:uid="{3D24D2EE-7CCD-41DA-BC3A-19B1B05300DA}"/>
    <cellStyle name="SAPBEXformats 4 2 2 5" xfId="35526" xr:uid="{E4862A8B-B758-40C8-906F-11EFB811EB3E}"/>
    <cellStyle name="SAPBEXformats 4 2 2 5 2" xfId="35527" xr:uid="{C3C7DD4F-3FEE-4267-ADA5-5B54317503A7}"/>
    <cellStyle name="SAPBEXformats 4 2 2 6" xfId="35528" xr:uid="{E459EC28-9604-4D9E-BE66-7FA0A9BAF26B}"/>
    <cellStyle name="SAPBEXformats 4 2 2 6 2" xfId="35529" xr:uid="{485EC4E8-4A8C-4884-B356-B9FD17D1EBDF}"/>
    <cellStyle name="SAPBEXformats 4 2 2 7" xfId="35530" xr:uid="{ADCFFF14-73BB-4A57-8EE3-C7A58BED7377}"/>
    <cellStyle name="SAPBEXformats 4 2 2 7 2" xfId="35531" xr:uid="{F9BF882B-5E9C-48B8-9403-747ED486B3D3}"/>
    <cellStyle name="SAPBEXformats 4 2 2 8" xfId="35532" xr:uid="{A5D1F2D7-9286-4618-B445-0F10204E0AE4}"/>
    <cellStyle name="SAPBEXformats 4 2 2 8 2" xfId="35533" xr:uid="{92FE47FE-7DB9-4C53-AE40-E3DFE9643C58}"/>
    <cellStyle name="SAPBEXformats 4 2 2 9" xfId="35534" xr:uid="{0E19C768-D078-4556-B953-E47163CEA503}"/>
    <cellStyle name="SAPBEXformats 4 2 3" xfId="35535" xr:uid="{01A12FAC-A0BB-418B-92D6-F3E5A5C6AB35}"/>
    <cellStyle name="SAPBEXformats 4 2 3 2" xfId="35536" xr:uid="{13069BFB-7391-4349-8367-AC039CB5B416}"/>
    <cellStyle name="SAPBEXformats 4 2 3 2 2" xfId="35537" xr:uid="{2A4FC7B2-923E-4C22-93B9-C25266CF20F0}"/>
    <cellStyle name="SAPBEXformats 4 2 3 3" xfId="35538" xr:uid="{C33AD6BB-B744-46F8-9962-CB5DCD7C60CE}"/>
    <cellStyle name="SAPBEXformats 4 2 3 3 2" xfId="35539" xr:uid="{460669F0-432A-41F3-A1E8-5B1392CBF4A3}"/>
    <cellStyle name="SAPBEXformats 4 2 3 4" xfId="35540" xr:uid="{81CC5785-41C9-404E-B6B6-F24C0DFC0F0B}"/>
    <cellStyle name="SAPBEXformats 4 2 3 4 2" xfId="35541" xr:uid="{20D34909-5957-47EE-A94A-93676FC8D081}"/>
    <cellStyle name="SAPBEXformats 4 2 3 5" xfId="35542" xr:uid="{F2E62563-338F-4AFA-AC7A-23FE151B9374}"/>
    <cellStyle name="SAPBEXformats 4 2 3 5 2" xfId="35543" xr:uid="{E6D4E1A0-CD0A-482D-95C0-1A196BA7A186}"/>
    <cellStyle name="SAPBEXformats 4 2 3 6" xfId="35544" xr:uid="{CCB48E58-8B0A-4457-ABAB-BEB1C80D5C3E}"/>
    <cellStyle name="SAPBEXformats 4 2 3 6 2" xfId="35545" xr:uid="{B6BF05CD-6566-47D3-9CD9-C77FB7DF7CC5}"/>
    <cellStyle name="SAPBEXformats 4 2 3 7" xfId="35546" xr:uid="{406E5D1B-666B-4D78-9C95-7FEF16C4736F}"/>
    <cellStyle name="SAPBEXformats 4 2 3 7 2" xfId="35547" xr:uid="{A5E18E52-21C6-447B-8251-22AB49CA8C7E}"/>
    <cellStyle name="SAPBEXformats 4 2 3 8" xfId="35548" xr:uid="{BBB937BC-9997-4A9D-9AF7-6484EE6846D8}"/>
    <cellStyle name="SAPBEXformats 4 2 3 9" xfId="35549" xr:uid="{8FC4B8D7-001E-438F-A724-D9F5B6DD7567}"/>
    <cellStyle name="SAPBEXformats 4 2 4" xfId="35550" xr:uid="{E9A2C87B-746D-4FE8-897E-22377AACAAF5}"/>
    <cellStyle name="SAPBEXformats 4 2 4 2" xfId="35551" xr:uid="{7BCA2862-06BB-4A5F-A869-7F8352E7AEE8}"/>
    <cellStyle name="SAPBEXformats 4 2 5" xfId="35552" xr:uid="{46A945A3-E2DA-4B70-A0BD-3E39725A75D6}"/>
    <cellStyle name="SAPBEXformats 4 2 5 2" xfId="35553" xr:uid="{4299120D-65B9-446B-AC0A-D54DCCA61CC9}"/>
    <cellStyle name="SAPBEXformats 4 2 6" xfId="35554" xr:uid="{D4B394D8-AF0C-48AF-B454-8C1AA954B5E8}"/>
    <cellStyle name="SAPBEXformats 4 2 6 2" xfId="35555" xr:uid="{FA8EFBD3-DC25-4F2A-8649-96D47F02835E}"/>
    <cellStyle name="SAPBEXformats 4 2 7" xfId="35556" xr:uid="{5D22991C-36E9-4BE9-A6C8-5683EE5F3D0F}"/>
    <cellStyle name="SAPBEXformats 4 2 7 2" xfId="35557" xr:uid="{83427EF1-2320-4B85-BA08-EBCDA2F563E4}"/>
    <cellStyle name="SAPBEXformats 4 2 8" xfId="35558" xr:uid="{9ABB20FC-10AB-4C3A-95C4-4C65DF100FA6}"/>
    <cellStyle name="SAPBEXformats 4 2 8 2" xfId="35559" xr:uid="{ACF36FE1-B67B-4C5D-9CFC-40051A9C79C2}"/>
    <cellStyle name="SAPBEXformats 4 2 9" xfId="35560" xr:uid="{10C87DFD-A048-45C0-B532-BADAC8058FF3}"/>
    <cellStyle name="SAPBEXformats 4 3" xfId="35561" xr:uid="{57DE6968-A5F1-4FE6-B495-23278842F19F}"/>
    <cellStyle name="SAPBEXformats 4 3 2" xfId="35562" xr:uid="{7B8DAC11-BFB2-4EE1-8914-EB1BCE533788}"/>
    <cellStyle name="SAPBEXformats 4 3 2 10" xfId="35563" xr:uid="{F81846E0-1ABC-4FE9-A86D-F9914E893412}"/>
    <cellStyle name="SAPBEXformats 4 3 2 2" xfId="35564" xr:uid="{FD84ACFA-C80F-47C9-84E5-B14BA3014B91}"/>
    <cellStyle name="SAPBEXformats 4 3 2 2 2" xfId="35565" xr:uid="{1647B843-7442-4C66-AEFB-C78D7C614A11}"/>
    <cellStyle name="SAPBEXformats 4 3 2 2 2 2" xfId="35566" xr:uid="{083D192E-AE8D-447D-AA5A-CC204A7579E6}"/>
    <cellStyle name="SAPBEXformats 4 3 2 2 3" xfId="35567" xr:uid="{AB19F617-029D-4133-B2F7-53CD1282C46E}"/>
    <cellStyle name="SAPBEXformats 4 3 2 2 3 2" xfId="35568" xr:uid="{BB2AA2A8-6532-4E35-9C51-F56120E8F249}"/>
    <cellStyle name="SAPBEXformats 4 3 2 2 4" xfId="35569" xr:uid="{1DC2A80A-478C-4BA2-947C-5E35F9D93B4F}"/>
    <cellStyle name="SAPBEXformats 4 3 2 2 4 2" xfId="35570" xr:uid="{CACAC76C-D71C-46D7-9FF2-C6D516726ABE}"/>
    <cellStyle name="SAPBEXformats 4 3 2 2 5" xfId="35571" xr:uid="{2799F62E-6323-490F-AEE6-16078F4153D2}"/>
    <cellStyle name="SAPBEXformats 4 3 2 2 5 2" xfId="35572" xr:uid="{2CC6471D-607D-4486-9D36-05A00B0C4B8F}"/>
    <cellStyle name="SAPBEXformats 4 3 2 2 6" xfId="35573" xr:uid="{692D78FC-A863-4E20-ABD1-F95B71954168}"/>
    <cellStyle name="SAPBEXformats 4 3 2 2 6 2" xfId="35574" xr:uid="{B6910BEC-85AC-4A26-AAB0-DC242658E4E7}"/>
    <cellStyle name="SAPBEXformats 4 3 2 2 7" xfId="35575" xr:uid="{43327267-8A40-4DB7-A664-F7758F416326}"/>
    <cellStyle name="SAPBEXformats 4 3 2 3" xfId="35576" xr:uid="{6AC74ADA-3806-4180-9FB8-EBE5EDEC78A6}"/>
    <cellStyle name="SAPBEXformats 4 3 2 3 2" xfId="35577" xr:uid="{73B68497-03B2-44FF-8751-644F4F93D666}"/>
    <cellStyle name="SAPBEXformats 4 3 2 3 2 2" xfId="35578" xr:uid="{2A13DB32-3BFD-40DE-8182-347BD40C61D1}"/>
    <cellStyle name="SAPBEXformats 4 3 2 3 3" xfId="35579" xr:uid="{2F35B1E5-A9DF-4EE6-BF6B-FFABC4A3625F}"/>
    <cellStyle name="SAPBEXformats 4 3 2 3 3 2" xfId="35580" xr:uid="{884B6291-D80C-4107-B5EA-1DF7838E063C}"/>
    <cellStyle name="SAPBEXformats 4 3 2 3 4" xfId="35581" xr:uid="{0917BA22-A331-405A-8EAA-0BA7876E8D7D}"/>
    <cellStyle name="SAPBEXformats 4 3 2 3 4 2" xfId="35582" xr:uid="{28B9E10E-82B7-4617-A2FF-C94C3767C634}"/>
    <cellStyle name="SAPBEXformats 4 3 2 3 5" xfId="35583" xr:uid="{B615F1F9-C68F-42AB-961B-FB015C079A8C}"/>
    <cellStyle name="SAPBEXformats 4 3 2 3 5 2" xfId="35584" xr:uid="{7F655779-26FF-4FED-BCB8-322292518674}"/>
    <cellStyle name="SAPBEXformats 4 3 2 3 6" xfId="35585" xr:uid="{40689037-228E-4BEA-862D-8DD447D79F8E}"/>
    <cellStyle name="SAPBEXformats 4 3 2 3 6 2" xfId="35586" xr:uid="{03E5A5F8-FA9C-48BA-8AB5-461B231D5559}"/>
    <cellStyle name="SAPBEXformats 4 3 2 3 7" xfId="35587" xr:uid="{3F8A2BA5-66C3-4737-AB8B-344E129A266B}"/>
    <cellStyle name="SAPBEXformats 4 3 2 4" xfId="35588" xr:uid="{AF50F416-8D96-4B54-9215-DA5D369DF5F3}"/>
    <cellStyle name="SAPBEXformats 4 3 2 4 2" xfId="35589" xr:uid="{4D02DEB5-DBC7-4C1C-8DAC-F5A19DBE1E62}"/>
    <cellStyle name="SAPBEXformats 4 3 2 5" xfId="35590" xr:uid="{88CB561F-9C6A-4D71-AB68-DE098AED3030}"/>
    <cellStyle name="SAPBEXformats 4 3 2 5 2" xfId="35591" xr:uid="{BABF9033-8DB4-47F4-94D8-D7FC9C62ACB1}"/>
    <cellStyle name="SAPBEXformats 4 3 2 6" xfId="35592" xr:uid="{5217E7E7-5946-4BF5-ACAD-3EE2982A2AE4}"/>
    <cellStyle name="SAPBEXformats 4 3 2 6 2" xfId="35593" xr:uid="{7F3E8B7A-36CB-428E-A62B-5940CFD294E1}"/>
    <cellStyle name="SAPBEXformats 4 3 2 7" xfId="35594" xr:uid="{384E3D66-8521-4A25-98CD-76D1778A5682}"/>
    <cellStyle name="SAPBEXformats 4 3 2 7 2" xfId="35595" xr:uid="{C0EE6F48-240B-4738-890E-E69A4DADA709}"/>
    <cellStyle name="SAPBEXformats 4 3 2 8" xfId="35596" xr:uid="{55A7765B-79FB-4D0C-9989-064CCD09475C}"/>
    <cellStyle name="SAPBEXformats 4 3 2 8 2" xfId="35597" xr:uid="{52D6E41C-ADA2-44C9-96D0-6FFF3F697BF7}"/>
    <cellStyle name="SAPBEXformats 4 3 2 9" xfId="35598" xr:uid="{DD88DF29-71AA-4FB1-A9B0-52A6E2669CE2}"/>
    <cellStyle name="SAPBEXformats 4 3 2 9 2" xfId="35599" xr:uid="{F62F0DA1-25D2-40B6-AB9F-FB8B2591C8EC}"/>
    <cellStyle name="SAPBEXformats 4 3 3" xfId="35600" xr:uid="{59153589-7C0F-414A-877E-26326251CBE3}"/>
    <cellStyle name="SAPBEXformats 4 3 3 2" xfId="35601" xr:uid="{7E8AF2EC-22CB-4D1B-A995-1A6B168B6168}"/>
    <cellStyle name="SAPBEXformats 4 3 4" xfId="35602" xr:uid="{4D4A3F2E-AA8B-4AE5-96B4-795285263D1A}"/>
    <cellStyle name="SAPBEXformats 4 3 4 2" xfId="35603" xr:uid="{DB5D4C4B-6C5F-414B-9018-9D7E76CB65F2}"/>
    <cellStyle name="SAPBEXformats 4 3 5" xfId="35604" xr:uid="{A3BF87B4-ADBB-4931-840F-55866FD8D8FA}"/>
    <cellStyle name="SAPBEXformats 4 4" xfId="35605" xr:uid="{85BF32BE-9083-47B4-8579-B48FA348D5F9}"/>
    <cellStyle name="SAPBEXformats 4 4 10" xfId="35606" xr:uid="{F2039D74-C715-40D4-ADDA-BFA37DDA4F7E}"/>
    <cellStyle name="SAPBEXformats 4 4 2" xfId="35607" xr:uid="{4E22FBF9-5103-4E58-986E-8BA6EB2D485A}"/>
    <cellStyle name="SAPBEXformats 4 4 2 2" xfId="35608" xr:uid="{E1D87979-F096-47D0-8EE3-93AA208F6499}"/>
    <cellStyle name="SAPBEXformats 4 4 2 2 2" xfId="35609" xr:uid="{8EF971B3-89D9-42FE-9DF4-B5E86867CDFF}"/>
    <cellStyle name="SAPBEXformats 4 4 2 3" xfId="35610" xr:uid="{4316BC7D-7A92-439D-B955-44F1F3F92657}"/>
    <cellStyle name="SAPBEXformats 4 4 2 3 2" xfId="35611" xr:uid="{BCFB5713-A7FC-48B5-9B3B-394729C157CC}"/>
    <cellStyle name="SAPBEXformats 4 4 2 4" xfId="35612" xr:uid="{4007038E-98D5-4575-BB24-2F8EE5653C6D}"/>
    <cellStyle name="SAPBEXformats 4 4 2 4 2" xfId="35613" xr:uid="{B32C9BD0-E689-4030-A65C-C8234CBB3928}"/>
    <cellStyle name="SAPBEXformats 4 4 2 5" xfId="35614" xr:uid="{1847C513-FAA3-462F-8D96-CAC431E0F679}"/>
    <cellStyle name="SAPBEXformats 4 4 2 5 2" xfId="35615" xr:uid="{8D5541C3-D4B8-4748-AFD7-5FB4347F0702}"/>
    <cellStyle name="SAPBEXformats 4 4 2 6" xfId="35616" xr:uid="{267D8285-E4F5-4266-B6F5-69E5A5B0372C}"/>
    <cellStyle name="SAPBEXformats 4 4 2 6 2" xfId="35617" xr:uid="{C57B5829-8413-4F4B-B88C-53A60208E654}"/>
    <cellStyle name="SAPBEXformats 4 4 2 7" xfId="35618" xr:uid="{C980AD17-BD21-4A5F-A48A-2CB91CC5CA98}"/>
    <cellStyle name="SAPBEXformats 4 4 3" xfId="35619" xr:uid="{7C39310D-7125-4B9B-A681-ABC060A752FB}"/>
    <cellStyle name="SAPBEXformats 4 4 3 2" xfId="35620" xr:uid="{D2F7ECA1-048C-4FD7-8812-46D25C018BB7}"/>
    <cellStyle name="SAPBEXformats 4 4 3 2 2" xfId="35621" xr:uid="{2556C69C-248D-4542-ACEC-4FFCE2F225A5}"/>
    <cellStyle name="SAPBEXformats 4 4 3 3" xfId="35622" xr:uid="{CCA793ED-41FF-451A-B913-9F15CC6BEACA}"/>
    <cellStyle name="SAPBEXformats 4 4 3 3 2" xfId="35623" xr:uid="{E779D38A-4F22-4E0A-A4FA-0ACA0DF6F62D}"/>
    <cellStyle name="SAPBEXformats 4 4 3 4" xfId="35624" xr:uid="{0012F0A4-24DC-4788-846C-C8DD2CE7C8CE}"/>
    <cellStyle name="SAPBEXformats 4 4 3 4 2" xfId="35625" xr:uid="{DDDD08FA-9913-4620-ADC7-807D14097FBB}"/>
    <cellStyle name="SAPBEXformats 4 4 3 5" xfId="35626" xr:uid="{C70E805D-DDB3-4131-BD38-052370194038}"/>
    <cellStyle name="SAPBEXformats 4 4 3 5 2" xfId="35627" xr:uid="{D76D5321-1A91-4521-950F-D0FF34105590}"/>
    <cellStyle name="SAPBEXformats 4 4 3 6" xfId="35628" xr:uid="{5821E5CA-D7C7-444C-B212-FC3A3E3BD091}"/>
    <cellStyle name="SAPBEXformats 4 4 3 6 2" xfId="35629" xr:uid="{43947FB2-851B-4C89-96AA-8575F3EDE1D1}"/>
    <cellStyle name="SAPBEXformats 4 4 3 7" xfId="35630" xr:uid="{071B5303-65BF-4205-A2C9-D9076D6AFE60}"/>
    <cellStyle name="SAPBEXformats 4 4 4" xfId="35631" xr:uid="{57294279-D517-41BF-B2F9-55B565DD8333}"/>
    <cellStyle name="SAPBEXformats 4 4 4 2" xfId="35632" xr:uid="{E42DA711-24CD-490D-9FCC-A9A2C8879ABD}"/>
    <cellStyle name="SAPBEXformats 4 4 5" xfId="35633" xr:uid="{9CB0BF6B-4DA2-468F-ABF4-A90B36D5B4D0}"/>
    <cellStyle name="SAPBEXformats 4 4 5 2" xfId="35634" xr:uid="{3C65AFC5-3E62-49C8-BAC2-C380072D9E1C}"/>
    <cellStyle name="SAPBEXformats 4 4 6" xfId="35635" xr:uid="{2B2F5E3C-3E75-48F3-8E25-955FB3799B96}"/>
    <cellStyle name="SAPBEXformats 4 4 6 2" xfId="35636" xr:uid="{F1235549-9F97-40F4-97AE-E7EF2EB9E875}"/>
    <cellStyle name="SAPBEXformats 4 4 7" xfId="35637" xr:uid="{1540FC29-376B-4637-8333-B9ECC781F149}"/>
    <cellStyle name="SAPBEXformats 4 4 7 2" xfId="35638" xr:uid="{0023F404-9E79-4131-B65D-DB0ECC6E8F0A}"/>
    <cellStyle name="SAPBEXformats 4 4 8" xfId="35639" xr:uid="{20D67EFE-6F63-4D9E-9C39-0B412CB7DE2B}"/>
    <cellStyle name="SAPBEXformats 4 4 8 2" xfId="35640" xr:uid="{F43BB072-D9A6-4304-9C43-BC8350F79B82}"/>
    <cellStyle name="SAPBEXformats 4 4 9" xfId="35641" xr:uid="{30EA91B4-5142-42D4-B8F7-E5855185FDF9}"/>
    <cellStyle name="SAPBEXformats 4 4 9 2" xfId="35642" xr:uid="{A3DCA64E-34B1-4412-8822-34A9F69DE6D9}"/>
    <cellStyle name="SAPBEXformats 4 5" xfId="35643" xr:uid="{9E289389-D2A7-449A-8C11-B87577EC983B}"/>
    <cellStyle name="SAPBEXformats 4 5 2" xfId="35644" xr:uid="{47E9EDE0-6FC4-406D-84BE-A85E5C4EEF65}"/>
    <cellStyle name="SAPBEXformats 4 6" xfId="35645" xr:uid="{336A0D5F-87A9-4B93-95B0-7B85E665AF6C}"/>
    <cellStyle name="SAPBEXformats 4 6 2" xfId="35646" xr:uid="{1C2898D0-B094-4D48-BCCF-CA20131C4D42}"/>
    <cellStyle name="SAPBEXformats 4 7" xfId="35647" xr:uid="{1569619C-6B9E-4209-99BB-B0ACDE3E2CCD}"/>
    <cellStyle name="SAPBEXformats 4 8" xfId="35648" xr:uid="{4E1DC253-EFB7-4309-89B1-032205778935}"/>
    <cellStyle name="SAPBEXformats 5" xfId="35649" xr:uid="{2BC2B178-3C1A-4B91-9E26-5E7F0779CA6D}"/>
    <cellStyle name="SAPBEXformats 5 2" xfId="35650" xr:uid="{01FE1046-DECD-4FA3-85EE-AB0E68D7BE59}"/>
    <cellStyle name="SAPBEXformats 5 2 10" xfId="35651" xr:uid="{F2F22C33-3971-4E69-AFEC-17CCF4D75EBE}"/>
    <cellStyle name="SAPBEXformats 5 2 2" xfId="35652" xr:uid="{0BEE4CF4-83BD-455C-A3A6-121799883B8B}"/>
    <cellStyle name="SAPBEXformats 5 2 2 10" xfId="35653" xr:uid="{ED9711B0-7621-40C4-9A86-C1A99273B6CD}"/>
    <cellStyle name="SAPBEXformats 5 2 2 2" xfId="35654" xr:uid="{AD87E2D8-801B-49AC-AA69-0C70C3E556C7}"/>
    <cellStyle name="SAPBEXformats 5 2 2 2 2" xfId="35655" xr:uid="{64EAEA2B-0995-47D9-9D52-BB3DD0EB5D57}"/>
    <cellStyle name="SAPBEXformats 5 2 2 2 2 2" xfId="35656" xr:uid="{63AD6BE1-878E-47B6-B3AA-ED29A3BDC0F5}"/>
    <cellStyle name="SAPBEXformats 5 2 2 2 3" xfId="35657" xr:uid="{1DAD0B71-3C3F-459E-A41D-6CB9ECD16C8A}"/>
    <cellStyle name="SAPBEXformats 5 2 2 2 3 2" xfId="35658" xr:uid="{179BBFD7-B4C3-4822-8FB6-7D89E61150C3}"/>
    <cellStyle name="SAPBEXformats 5 2 2 2 4" xfId="35659" xr:uid="{C05F0CC0-A2B0-4066-8F7F-B42C46DE6330}"/>
    <cellStyle name="SAPBEXformats 5 2 2 2 4 2" xfId="35660" xr:uid="{0F700046-7B82-40BF-AAAC-373C1C449A19}"/>
    <cellStyle name="SAPBEXformats 5 2 2 2 5" xfId="35661" xr:uid="{09D57D2A-2646-4EDA-8870-7736CCD162A7}"/>
    <cellStyle name="SAPBEXformats 5 2 2 2 5 2" xfId="35662" xr:uid="{F4D66172-EA5B-4D9C-9AF0-C1BB840CF41D}"/>
    <cellStyle name="SAPBEXformats 5 2 2 2 6" xfId="35663" xr:uid="{DB1618D1-3F19-4EA5-B44B-C281097E47AE}"/>
    <cellStyle name="SAPBEXformats 5 2 2 2 6 2" xfId="35664" xr:uid="{46679051-DA06-4095-A2A0-AD64CA2D59C1}"/>
    <cellStyle name="SAPBEXformats 5 2 2 2 7" xfId="35665" xr:uid="{2FCB4F34-08F2-44EB-96CF-0D50E94E42E6}"/>
    <cellStyle name="SAPBEXformats 5 2 2 2 7 2" xfId="35666" xr:uid="{10479AB7-9634-4A3F-B7EB-2633A80EBC5A}"/>
    <cellStyle name="SAPBEXformats 5 2 2 2 8" xfId="35667" xr:uid="{E8B9A39D-B4E7-4E64-9630-305C19855E5B}"/>
    <cellStyle name="SAPBEXformats 5 2 2 3" xfId="35668" xr:uid="{99D6C467-86C9-4C7F-9794-0537D7D6B1CE}"/>
    <cellStyle name="SAPBEXformats 5 2 2 3 2" xfId="35669" xr:uid="{A3853236-D18B-45FB-87BB-1DA3AA325556}"/>
    <cellStyle name="SAPBEXformats 5 2 2 4" xfId="35670" xr:uid="{2E7D67E0-C8D5-48CC-899F-201CFF619B35}"/>
    <cellStyle name="SAPBEXformats 5 2 2 4 2" xfId="35671" xr:uid="{22D65FB6-A8DB-419A-A048-8EC801B1F3EC}"/>
    <cellStyle name="SAPBEXformats 5 2 2 5" xfId="35672" xr:uid="{B6101306-4C90-4B9F-88B1-CA0D0605D08D}"/>
    <cellStyle name="SAPBEXformats 5 2 2 5 2" xfId="35673" xr:uid="{057A5802-8875-4141-B640-6FAA2334F374}"/>
    <cellStyle name="SAPBEXformats 5 2 2 6" xfId="35674" xr:uid="{A2A9300B-EC78-4B31-ACF8-626176906B0C}"/>
    <cellStyle name="SAPBEXformats 5 2 2 6 2" xfId="35675" xr:uid="{D9CBA914-A716-4862-879D-726D5FFC6B6D}"/>
    <cellStyle name="SAPBEXformats 5 2 2 7" xfId="35676" xr:uid="{E484E2E3-A51B-4980-9B98-15F1B35EB351}"/>
    <cellStyle name="SAPBEXformats 5 2 2 7 2" xfId="35677" xr:uid="{B5B45519-F334-4675-A7BA-5BFEB9E392E6}"/>
    <cellStyle name="SAPBEXformats 5 2 2 8" xfId="35678" xr:uid="{46A4BC78-6049-4BD7-8492-996877004296}"/>
    <cellStyle name="SAPBEXformats 5 2 2 8 2" xfId="35679" xr:uid="{81DFF8BB-2709-4348-ACB2-04FEB93BA2CB}"/>
    <cellStyle name="SAPBEXformats 5 2 2 9" xfId="35680" xr:uid="{3EC8CAF9-CDFD-41A4-BA28-A9DF2CFC476C}"/>
    <cellStyle name="SAPBEXformats 5 2 3" xfId="35681" xr:uid="{5DA12781-8412-4AAC-A4ED-C488747EFDCE}"/>
    <cellStyle name="SAPBEXformats 5 2 3 2" xfId="35682" xr:uid="{3EC12484-2A11-40A2-AE37-F9B57135A924}"/>
    <cellStyle name="SAPBEXformats 5 2 3 2 2" xfId="35683" xr:uid="{FEF0E19E-BA6A-4BE1-9295-433544CAE522}"/>
    <cellStyle name="SAPBEXformats 5 2 3 3" xfId="35684" xr:uid="{87E77B6C-D9E0-41DC-8843-43255073D8C6}"/>
    <cellStyle name="SAPBEXformats 5 2 3 3 2" xfId="35685" xr:uid="{8A9FA03F-450D-4E31-BCA4-4678F14F88B0}"/>
    <cellStyle name="SAPBEXformats 5 2 3 4" xfId="35686" xr:uid="{551BE657-FC0D-4C46-9D22-CBA7B4464247}"/>
    <cellStyle name="SAPBEXformats 5 2 3 4 2" xfId="35687" xr:uid="{301E30AC-1CB4-4BB5-8A00-0A8E8B7C3F7C}"/>
    <cellStyle name="SAPBEXformats 5 2 3 5" xfId="35688" xr:uid="{90C29AEA-1827-4459-9FA3-94335EBFB219}"/>
    <cellStyle name="SAPBEXformats 5 2 3 5 2" xfId="35689" xr:uid="{5F697E77-94A6-4584-8FD7-59551A858A44}"/>
    <cellStyle name="SAPBEXformats 5 2 3 6" xfId="35690" xr:uid="{5627374A-3315-48DD-A067-0181C68BA3E6}"/>
    <cellStyle name="SAPBEXformats 5 2 3 6 2" xfId="35691" xr:uid="{F3920E47-836A-411D-B23A-462A72B2544E}"/>
    <cellStyle name="SAPBEXformats 5 2 3 7" xfId="35692" xr:uid="{2B84EFD0-7ED7-46CD-A5E8-E64A911204BA}"/>
    <cellStyle name="SAPBEXformats 5 2 3 7 2" xfId="35693" xr:uid="{960AD9EC-D033-47BB-9DF5-915BE81CAC95}"/>
    <cellStyle name="SAPBEXformats 5 2 3 8" xfId="35694" xr:uid="{73D118A6-82E6-4254-A199-7D2DBE68AC08}"/>
    <cellStyle name="SAPBEXformats 5 2 3 9" xfId="35695" xr:uid="{9ACC7918-6723-40A1-BB74-1B6C30BF303D}"/>
    <cellStyle name="SAPBEXformats 5 2 4" xfId="35696" xr:uid="{958F2527-A1D7-4F13-8301-D55A697E7EC5}"/>
    <cellStyle name="SAPBEXformats 5 2 4 2" xfId="35697" xr:uid="{616CAFF3-C9FA-4556-A1E6-0C18977931D8}"/>
    <cellStyle name="SAPBEXformats 5 2 5" xfId="35698" xr:uid="{692F1ABE-29CA-4801-B180-94AA9CD2A4F3}"/>
    <cellStyle name="SAPBEXformats 5 2 5 2" xfId="35699" xr:uid="{C019CC97-0EFC-486B-A332-6E601A90FF9B}"/>
    <cellStyle name="SAPBEXformats 5 2 6" xfId="35700" xr:uid="{2C65ABFA-994F-469C-B4A2-9578FFD910FC}"/>
    <cellStyle name="SAPBEXformats 5 2 6 2" xfId="35701" xr:uid="{B2E8143F-DF6D-4A69-B546-47420F2AD89D}"/>
    <cellStyle name="SAPBEXformats 5 2 7" xfId="35702" xr:uid="{4BEDA935-9F7A-42B1-B310-F2433004D9F6}"/>
    <cellStyle name="SAPBEXformats 5 2 7 2" xfId="35703" xr:uid="{8344E885-25FE-43A9-A068-4B7589AB4FB0}"/>
    <cellStyle name="SAPBEXformats 5 2 8" xfId="35704" xr:uid="{1D73629E-5BE7-4478-B51E-BD27AC643A71}"/>
    <cellStyle name="SAPBEXformats 5 2 8 2" xfId="35705" xr:uid="{87B8D9A0-C312-4308-8F9C-3951E5C29336}"/>
    <cellStyle name="SAPBEXformats 5 2 9" xfId="35706" xr:uid="{9241993B-A8CB-4CEE-9296-EDA6FE5FB675}"/>
    <cellStyle name="SAPBEXformats 5 3" xfId="35707" xr:uid="{6AF098D0-A9C6-43C1-B4E8-2953F672D4A1}"/>
    <cellStyle name="SAPBEXformats 5 3 2" xfId="35708" xr:uid="{2E458F4F-08E7-465D-B284-44ED310F530D}"/>
    <cellStyle name="SAPBEXformats 5 3 2 10" xfId="35709" xr:uid="{D13F9DB7-DA2A-4BCB-BBF8-85CC5AD2AE1C}"/>
    <cellStyle name="SAPBEXformats 5 3 2 2" xfId="35710" xr:uid="{BED376B9-88AA-42A1-B973-4726A25C9581}"/>
    <cellStyle name="SAPBEXformats 5 3 2 2 2" xfId="35711" xr:uid="{1CFE6A0D-9A87-46CA-AC6B-76D847ED3C99}"/>
    <cellStyle name="SAPBEXformats 5 3 2 2 2 2" xfId="35712" xr:uid="{00DA6225-3684-4050-9F8B-A09E31488CEB}"/>
    <cellStyle name="SAPBEXformats 5 3 2 2 3" xfId="35713" xr:uid="{2DB67D0E-33E1-4E75-9509-2AA6AFD314E0}"/>
    <cellStyle name="SAPBEXformats 5 3 2 2 3 2" xfId="35714" xr:uid="{7E6111F4-49A4-4D14-83C0-C648C1B31BB4}"/>
    <cellStyle name="SAPBEXformats 5 3 2 2 4" xfId="35715" xr:uid="{E7BA4E1D-63A7-41A4-BDC8-E84314B84ECD}"/>
    <cellStyle name="SAPBEXformats 5 3 2 2 4 2" xfId="35716" xr:uid="{3B2FC4A2-4F40-4F7D-A792-4245B6692013}"/>
    <cellStyle name="SAPBEXformats 5 3 2 2 5" xfId="35717" xr:uid="{340B8C68-DEC6-49D8-AAEC-927AED60FA15}"/>
    <cellStyle name="SAPBEXformats 5 3 2 2 5 2" xfId="35718" xr:uid="{AFE41071-6284-499B-86EB-3F6378F84DD7}"/>
    <cellStyle name="SAPBEXformats 5 3 2 2 6" xfId="35719" xr:uid="{955C0BCB-4F93-429B-879C-E9AC8405736C}"/>
    <cellStyle name="SAPBEXformats 5 3 2 2 6 2" xfId="35720" xr:uid="{D7FF239B-3B41-4D07-8097-BB9A58E9B6A8}"/>
    <cellStyle name="SAPBEXformats 5 3 2 2 7" xfId="35721" xr:uid="{D086E7FC-F46C-4486-968E-7ACFBDBA6BE7}"/>
    <cellStyle name="SAPBEXformats 5 3 2 3" xfId="35722" xr:uid="{B41045BE-1C30-437E-9A1F-D11552E29147}"/>
    <cellStyle name="SAPBEXformats 5 3 2 3 2" xfId="35723" xr:uid="{128B2D98-95A3-4A91-9342-017F1BBC21F5}"/>
    <cellStyle name="SAPBEXformats 5 3 2 3 2 2" xfId="35724" xr:uid="{FD5FB4BD-60BB-4775-B50C-09759B4E3320}"/>
    <cellStyle name="SAPBEXformats 5 3 2 3 3" xfId="35725" xr:uid="{D49528AD-BD02-422E-90B9-57FC5C90A6E6}"/>
    <cellStyle name="SAPBEXformats 5 3 2 3 3 2" xfId="35726" xr:uid="{F56A7942-39C8-4EED-AC58-3B46FC757BD4}"/>
    <cellStyle name="SAPBEXformats 5 3 2 3 4" xfId="35727" xr:uid="{FA818DA5-564E-4B3F-9A9A-BC71008A8698}"/>
    <cellStyle name="SAPBEXformats 5 3 2 3 4 2" xfId="35728" xr:uid="{10CA027E-19C6-4AF0-B17C-BB37B479B322}"/>
    <cellStyle name="SAPBEXformats 5 3 2 3 5" xfId="35729" xr:uid="{241F5722-8496-4BD4-9B04-5F43835E6FFD}"/>
    <cellStyle name="SAPBEXformats 5 3 2 3 5 2" xfId="35730" xr:uid="{0CF98F5D-495D-4FE7-9F66-1FBF000E273C}"/>
    <cellStyle name="SAPBEXformats 5 3 2 3 6" xfId="35731" xr:uid="{E47871D0-7732-4925-B97F-4434C48D4CA3}"/>
    <cellStyle name="SAPBEXformats 5 3 2 3 6 2" xfId="35732" xr:uid="{D5768033-BBB2-417F-964E-5041D5C3C114}"/>
    <cellStyle name="SAPBEXformats 5 3 2 3 7" xfId="35733" xr:uid="{4EA12B43-428C-420C-87CC-25CED30FBE3C}"/>
    <cellStyle name="SAPBEXformats 5 3 2 4" xfId="35734" xr:uid="{80F0B9BC-D855-46D1-8BE7-B84377C528E5}"/>
    <cellStyle name="SAPBEXformats 5 3 2 4 2" xfId="35735" xr:uid="{E62D7FDA-69AE-4F0C-A791-D753FDD654AC}"/>
    <cellStyle name="SAPBEXformats 5 3 2 5" xfId="35736" xr:uid="{9DA82081-0360-48F2-882C-6600D544857E}"/>
    <cellStyle name="SAPBEXformats 5 3 2 5 2" xfId="35737" xr:uid="{C2A08F9E-EAF6-41D0-A333-72958FB7FA0C}"/>
    <cellStyle name="SAPBEXformats 5 3 2 6" xfId="35738" xr:uid="{9156DA60-CFBB-49AD-A504-030CE777C0F8}"/>
    <cellStyle name="SAPBEXformats 5 3 2 6 2" xfId="35739" xr:uid="{72C10FAD-35DD-4747-BB29-D8373111E774}"/>
    <cellStyle name="SAPBEXformats 5 3 2 7" xfId="35740" xr:uid="{ED0DD877-DBD3-48C4-B42E-E6162A08C0A7}"/>
    <cellStyle name="SAPBEXformats 5 3 2 7 2" xfId="35741" xr:uid="{CFB9746A-0E2E-468B-8C06-8C185385367D}"/>
    <cellStyle name="SAPBEXformats 5 3 2 8" xfId="35742" xr:uid="{F1B6267B-397B-47FD-990C-D1B6BA3AE2D1}"/>
    <cellStyle name="SAPBEXformats 5 3 2 8 2" xfId="35743" xr:uid="{F70C9502-FF36-473E-92B1-E7E6ED5AAAE7}"/>
    <cellStyle name="SAPBEXformats 5 3 2 9" xfId="35744" xr:uid="{9D8D0888-606F-4F82-A455-BCB2AFB8215A}"/>
    <cellStyle name="SAPBEXformats 5 3 2 9 2" xfId="35745" xr:uid="{1D6E5339-A1AA-4CFC-AEE9-25B7FF99C178}"/>
    <cellStyle name="SAPBEXformats 5 3 3" xfId="35746" xr:uid="{FA6030B6-12B2-4A6C-BABB-24F2511E4112}"/>
    <cellStyle name="SAPBEXformats 5 3 3 2" xfId="35747" xr:uid="{49E169B1-F373-4D92-91AF-F938115EFB7A}"/>
    <cellStyle name="SAPBEXformats 5 3 4" xfId="35748" xr:uid="{6D5031CA-68B9-4111-BCD3-86739935ABA6}"/>
    <cellStyle name="SAPBEXformats 5 3 4 2" xfId="35749" xr:uid="{3FD49AFB-1CEF-4232-8BFC-DE1A70BE3737}"/>
    <cellStyle name="SAPBEXformats 5 3 5" xfId="35750" xr:uid="{2FD606F5-6841-4DA9-AFB5-8AB58734582D}"/>
    <cellStyle name="SAPBEXformats 5 4" xfId="35751" xr:uid="{82AB515A-19A3-4E5E-A7A7-47E886DF08AB}"/>
    <cellStyle name="SAPBEXformats 5 4 10" xfId="35752" xr:uid="{0DEBF52D-5AE0-4910-ABA7-B0B94319C188}"/>
    <cellStyle name="SAPBEXformats 5 4 2" xfId="35753" xr:uid="{C10E793B-3888-4E22-B9E5-2D05C61C80B4}"/>
    <cellStyle name="SAPBEXformats 5 4 2 2" xfId="35754" xr:uid="{D6AB4B85-BC31-4B46-BA68-57BF5149DA41}"/>
    <cellStyle name="SAPBEXformats 5 4 2 2 2" xfId="35755" xr:uid="{43FC913F-270D-4AA2-8C83-3DC48291516E}"/>
    <cellStyle name="SAPBEXformats 5 4 2 3" xfId="35756" xr:uid="{F3E1034E-D143-4B67-A638-092E2DBD8BBD}"/>
    <cellStyle name="SAPBEXformats 5 4 2 3 2" xfId="35757" xr:uid="{94B98D8E-55FE-4438-8790-623A93FAD4AC}"/>
    <cellStyle name="SAPBEXformats 5 4 2 4" xfId="35758" xr:uid="{F24F23B7-C0E5-40B1-8394-4FE6EF93ECB3}"/>
    <cellStyle name="SAPBEXformats 5 4 2 4 2" xfId="35759" xr:uid="{0FD5708E-D027-4A7D-989B-F0B1846A08AD}"/>
    <cellStyle name="SAPBEXformats 5 4 2 5" xfId="35760" xr:uid="{B07948F9-5E2A-43BE-94D7-FE6DF85FFA04}"/>
    <cellStyle name="SAPBEXformats 5 4 2 5 2" xfId="35761" xr:uid="{CBEB794D-BBF6-442C-876C-2347D8E82911}"/>
    <cellStyle name="SAPBEXformats 5 4 2 6" xfId="35762" xr:uid="{954506CB-2112-4B73-A76D-AEF6A8BC16D7}"/>
    <cellStyle name="SAPBEXformats 5 4 2 6 2" xfId="35763" xr:uid="{0F019C9B-E724-4D5A-A261-3309BF325251}"/>
    <cellStyle name="SAPBEXformats 5 4 2 7" xfId="35764" xr:uid="{5E09DFFE-18B6-4A42-9AD1-D52F4D4EEEB4}"/>
    <cellStyle name="SAPBEXformats 5 4 3" xfId="35765" xr:uid="{2B79371A-D283-47C3-AE67-D477B1D71739}"/>
    <cellStyle name="SAPBEXformats 5 4 3 2" xfId="35766" xr:uid="{0FC8D2B7-5973-4673-9393-B5926F50DB29}"/>
    <cellStyle name="SAPBEXformats 5 4 3 2 2" xfId="35767" xr:uid="{7D5D0FAB-6BA0-4456-83E8-7168068A2558}"/>
    <cellStyle name="SAPBEXformats 5 4 3 3" xfId="35768" xr:uid="{9585168E-0303-4267-81AD-B8AF29DE80A4}"/>
    <cellStyle name="SAPBEXformats 5 4 3 3 2" xfId="35769" xr:uid="{FF5C39FC-FBB4-4548-9468-340FC60D5CF7}"/>
    <cellStyle name="SAPBEXformats 5 4 3 4" xfId="35770" xr:uid="{DB3317EE-75C8-4BEB-B05C-1D73240B713F}"/>
    <cellStyle name="SAPBEXformats 5 4 3 4 2" xfId="35771" xr:uid="{282DA6D0-723F-473B-9BCD-335D77CD1348}"/>
    <cellStyle name="SAPBEXformats 5 4 3 5" xfId="35772" xr:uid="{BAAB0B2A-760A-4B5E-8ED0-AAE7A1283D1F}"/>
    <cellStyle name="SAPBEXformats 5 4 3 5 2" xfId="35773" xr:uid="{F0EB264D-0F40-429A-A450-7020BE7C6422}"/>
    <cellStyle name="SAPBEXformats 5 4 3 6" xfId="35774" xr:uid="{BAE1F593-08D8-4CF9-BCD7-88988FB1B38C}"/>
    <cellStyle name="SAPBEXformats 5 4 3 6 2" xfId="35775" xr:uid="{642B1104-21DD-4F29-9A99-306197DCCC4B}"/>
    <cellStyle name="SAPBEXformats 5 4 3 7" xfId="35776" xr:uid="{669E1A36-361A-467D-96E0-59CF88878223}"/>
    <cellStyle name="SAPBEXformats 5 4 4" xfId="35777" xr:uid="{4F27B527-D86A-4DA2-8670-1C51C6AE649D}"/>
    <cellStyle name="SAPBEXformats 5 4 4 2" xfId="35778" xr:uid="{93125903-6BBE-4E90-B5EB-648B1C1280CF}"/>
    <cellStyle name="SAPBEXformats 5 4 5" xfId="35779" xr:uid="{7AF6B384-6FC3-4C95-AD72-372A8287C8F9}"/>
    <cellStyle name="SAPBEXformats 5 4 5 2" xfId="35780" xr:uid="{B01B7BEC-98B8-4F5A-8133-1E72F97B255C}"/>
    <cellStyle name="SAPBEXformats 5 4 6" xfId="35781" xr:uid="{16CB3920-A6B6-428A-92CF-515A9FF86688}"/>
    <cellStyle name="SAPBEXformats 5 4 6 2" xfId="35782" xr:uid="{9F6CB0C6-4FCB-4B86-83AD-B4D8EA1E67A9}"/>
    <cellStyle name="SAPBEXformats 5 4 7" xfId="35783" xr:uid="{E0B77B50-C7C9-49FA-9AEB-56E97591D096}"/>
    <cellStyle name="SAPBEXformats 5 4 7 2" xfId="35784" xr:uid="{BD99C2F6-FBD5-4A07-B075-3F1944E7D15B}"/>
    <cellStyle name="SAPBEXformats 5 4 8" xfId="35785" xr:uid="{2BF7A53E-9EC1-4509-B0B1-416EE73821ED}"/>
    <cellStyle name="SAPBEXformats 5 4 8 2" xfId="35786" xr:uid="{80C3C3E6-C70F-4D85-910C-E6EB1884D5F5}"/>
    <cellStyle name="SAPBEXformats 5 4 9" xfId="35787" xr:uid="{9AD8EECA-F7B6-48F1-987A-AD243E428DD4}"/>
    <cellStyle name="SAPBEXformats 5 4 9 2" xfId="35788" xr:uid="{FBA7490D-6CB3-4F71-ABBE-115B051CD2B5}"/>
    <cellStyle name="SAPBEXformats 5 5" xfId="35789" xr:uid="{AA44ED93-CBB0-40EC-B216-AAB6750FD0EB}"/>
    <cellStyle name="SAPBEXformats 5 5 2" xfId="35790" xr:uid="{1AFAB5E1-6F59-459B-BA05-47C5A6E533F4}"/>
    <cellStyle name="SAPBEXformats 5 6" xfId="35791" xr:uid="{DD51FCE3-C24F-4B1B-B17F-E3DEA22E752C}"/>
    <cellStyle name="SAPBEXformats 5 6 2" xfId="35792" xr:uid="{308C1DF0-D796-43E6-B277-D3044C825F1E}"/>
    <cellStyle name="SAPBEXformats 5 7" xfId="35793" xr:uid="{6307FF5E-9F6B-4487-8450-7F55B5BB099A}"/>
    <cellStyle name="SAPBEXformats 5 8" xfId="35794" xr:uid="{8EE1BFD8-557D-4CA3-B8DC-A98688F11ED2}"/>
    <cellStyle name="SAPBEXformats 6" xfId="35795" xr:uid="{54D06A61-FAF1-4C8B-9340-C2DF746F3210}"/>
    <cellStyle name="SAPBEXformats 6 10" xfId="35796" xr:uid="{A530BECA-60AC-40F8-8505-AE6AC8369621}"/>
    <cellStyle name="SAPBEXformats 6 2" xfId="35797" xr:uid="{B9122BF5-DFB8-45A6-B1B1-C212A73A7FF4}"/>
    <cellStyle name="SAPBEXformats 6 2 10" xfId="35798" xr:uid="{97E9B7AC-1076-43BB-910E-3AD56D3C65D8}"/>
    <cellStyle name="SAPBEXformats 6 2 2" xfId="35799" xr:uid="{5C7BF6B9-D7D2-467A-BE95-C4E797783BD5}"/>
    <cellStyle name="SAPBEXformats 6 2 2 2" xfId="35800" xr:uid="{22E39687-C2F6-42A0-AECE-9943A78103AA}"/>
    <cellStyle name="SAPBEXformats 6 2 2 2 2" xfId="35801" xr:uid="{C6B7116F-34EA-4F3A-8999-32C5EE30D7A1}"/>
    <cellStyle name="SAPBEXformats 6 2 2 3" xfId="35802" xr:uid="{B6583D08-2652-4B5D-B784-B1CE834A5373}"/>
    <cellStyle name="SAPBEXformats 6 2 2 3 2" xfId="35803" xr:uid="{7D5B3627-D045-4167-A884-19242BB75F49}"/>
    <cellStyle name="SAPBEXformats 6 2 2 4" xfId="35804" xr:uid="{3F548596-792B-4FAB-A81F-FDDA878C11E4}"/>
    <cellStyle name="SAPBEXformats 6 2 2 4 2" xfId="35805" xr:uid="{850D9E08-BA63-453F-8B92-BA25A6D5F0B1}"/>
    <cellStyle name="SAPBEXformats 6 2 2 5" xfId="35806" xr:uid="{6D86409F-92BC-4A90-A4B7-30B005FA982A}"/>
    <cellStyle name="SAPBEXformats 6 2 2 5 2" xfId="35807" xr:uid="{7B4F642A-0EE6-44A5-B056-62A8D612753B}"/>
    <cellStyle name="SAPBEXformats 6 2 2 6" xfId="35808" xr:uid="{2B466F7F-4382-4809-B599-2B509F3761F1}"/>
    <cellStyle name="SAPBEXformats 6 2 2 6 2" xfId="35809" xr:uid="{9E0E2891-88D7-49C1-9C87-537A5F18DF26}"/>
    <cellStyle name="SAPBEXformats 6 2 2 7" xfId="35810" xr:uid="{F9C6DFDC-63F9-4942-B34C-592290F37013}"/>
    <cellStyle name="SAPBEXformats 6 2 2 7 2" xfId="35811" xr:uid="{E0DD1A3B-4FB2-4C07-BE7F-88F8A5616401}"/>
    <cellStyle name="SAPBEXformats 6 2 2 8" xfId="35812" xr:uid="{23D58386-BE8E-4E43-BE19-D120CCC55B3D}"/>
    <cellStyle name="SAPBEXformats 6 2 3" xfId="35813" xr:uid="{CAA34320-0817-49AC-996A-32EB136D4EE4}"/>
    <cellStyle name="SAPBEXformats 6 2 3 2" xfId="35814" xr:uid="{BDA36575-B801-4B2F-8FEE-8D1B2484D9E1}"/>
    <cellStyle name="SAPBEXformats 6 2 4" xfId="35815" xr:uid="{FEDEAA48-C37A-43C1-B858-06B5E7835AF8}"/>
    <cellStyle name="SAPBEXformats 6 2 4 2" xfId="35816" xr:uid="{19314849-2EF2-42B1-B9F6-FB4637C1294B}"/>
    <cellStyle name="SAPBEXformats 6 2 5" xfId="35817" xr:uid="{212269B3-F2C8-4373-90C3-3EFE313A64A6}"/>
    <cellStyle name="SAPBEXformats 6 2 5 2" xfId="35818" xr:uid="{9DA1F41A-DCF0-44B5-B328-6010F23B2877}"/>
    <cellStyle name="SAPBEXformats 6 2 6" xfId="35819" xr:uid="{7488ABE5-C408-40B2-B8A0-8FFD1B5E6AC5}"/>
    <cellStyle name="SAPBEXformats 6 2 6 2" xfId="35820" xr:uid="{F54B37B6-BCF5-4A25-B73F-F7144180BF24}"/>
    <cellStyle name="SAPBEXformats 6 2 7" xfId="35821" xr:uid="{D33F664F-9406-4CD0-B6A2-0471A2BAF8A3}"/>
    <cellStyle name="SAPBEXformats 6 2 7 2" xfId="35822" xr:uid="{77CE5D8E-7D7D-488F-B644-56EC04FDF326}"/>
    <cellStyle name="SAPBEXformats 6 2 8" xfId="35823" xr:uid="{B4FCF79A-84B6-4E29-B247-588B7F82135F}"/>
    <cellStyle name="SAPBEXformats 6 2 8 2" xfId="35824" xr:uid="{85DBB17D-E91D-4FA3-A1E3-C9CAD73F5FFD}"/>
    <cellStyle name="SAPBEXformats 6 2 9" xfId="35825" xr:uid="{ABA9508E-6214-49D3-8306-F371933D50AA}"/>
    <cellStyle name="SAPBEXformats 6 3" xfId="35826" xr:uid="{B095C41A-A5F8-4389-98FF-CDB348AA3979}"/>
    <cellStyle name="SAPBEXformats 6 3 2" xfId="35827" xr:uid="{6B5E3EF4-DCCF-457A-9D94-D30BDCCCB7B9}"/>
    <cellStyle name="SAPBEXformats 6 3 2 2" xfId="35828" xr:uid="{D24B4B46-0F40-4528-8FA9-FE979F522A80}"/>
    <cellStyle name="SAPBEXformats 6 3 3" xfId="35829" xr:uid="{2040A1B7-A331-48C0-B47C-2FDFACF0357B}"/>
    <cellStyle name="SAPBEXformats 6 3 3 2" xfId="35830" xr:uid="{9260D38D-FD1D-46CF-B0FC-A9CBE01F1FAA}"/>
    <cellStyle name="SAPBEXformats 6 3 4" xfId="35831" xr:uid="{5F6BE35B-BB19-43A6-BC9F-EE1D3DB48C4C}"/>
    <cellStyle name="SAPBEXformats 6 3 4 2" xfId="35832" xr:uid="{EC622D27-40C3-4B5F-A607-D81C28483AC0}"/>
    <cellStyle name="SAPBEXformats 6 3 5" xfId="35833" xr:uid="{D2D793DC-BF75-4606-AB24-9DED8AE07A67}"/>
    <cellStyle name="SAPBEXformats 6 3 5 2" xfId="35834" xr:uid="{83A61B5A-87FF-4703-8EC6-A89A19DBDCEE}"/>
    <cellStyle name="SAPBEXformats 6 3 6" xfId="35835" xr:uid="{CFEAD416-BFED-47FA-A8F5-9B84C69DF4BB}"/>
    <cellStyle name="SAPBEXformats 6 3 6 2" xfId="35836" xr:uid="{7D48D961-43A9-42B4-B93D-0365245928C9}"/>
    <cellStyle name="SAPBEXformats 6 3 7" xfId="35837" xr:uid="{A2CA42D2-937C-410B-8A8C-AD993F9A9FA7}"/>
    <cellStyle name="SAPBEXformats 6 3 7 2" xfId="35838" xr:uid="{2375F365-982A-420E-8E72-D70FCBF21ACE}"/>
    <cellStyle name="SAPBEXformats 6 3 8" xfId="35839" xr:uid="{007177D6-A4D8-48D0-AE75-898894A9953A}"/>
    <cellStyle name="SAPBEXformats 6 3 9" xfId="35840" xr:uid="{8A08200C-A6E2-4F43-83B2-86700AD82A51}"/>
    <cellStyle name="SAPBEXformats 6 4" xfId="35841" xr:uid="{FB84773D-3F8A-4C40-965E-1B3C59DE29F7}"/>
    <cellStyle name="SAPBEXformats 6 4 2" xfId="35842" xr:uid="{BE257034-CD34-4B55-80CA-248808AB9412}"/>
    <cellStyle name="SAPBEXformats 6 5" xfId="35843" xr:uid="{D7B39A50-20CE-49A3-81EB-636B657E4CDE}"/>
    <cellStyle name="SAPBEXformats 6 5 2" xfId="35844" xr:uid="{832691B7-462D-45F0-A316-928CA6123200}"/>
    <cellStyle name="SAPBEXformats 6 6" xfId="35845" xr:uid="{5B4DDDBC-07F0-4A68-8C93-3802D377E464}"/>
    <cellStyle name="SAPBEXformats 6 6 2" xfId="35846" xr:uid="{1B9253BA-ACC6-450A-AC66-3E97A69FEF74}"/>
    <cellStyle name="SAPBEXformats 6 7" xfId="35847" xr:uid="{5BA3B88E-742A-45CC-87D5-3590A876EA19}"/>
    <cellStyle name="SAPBEXformats 6 7 2" xfId="35848" xr:uid="{48340A8B-080F-4D94-949D-600E1555F6D8}"/>
    <cellStyle name="SAPBEXformats 6 8" xfId="35849" xr:uid="{A8A236FB-7DFD-4146-AD93-D431D3F9769F}"/>
    <cellStyle name="SAPBEXformats 6 8 2" xfId="35850" xr:uid="{2DB1CEB3-1C29-4C66-8535-CFAD7D4B3B52}"/>
    <cellStyle name="SAPBEXformats 6 9" xfId="35851" xr:uid="{4C15E784-295A-4F1C-AD74-195FB2894520}"/>
    <cellStyle name="SAPBEXformats 7" xfId="35852" xr:uid="{D8AA7932-8402-410B-93E0-BA87AC94AA56}"/>
    <cellStyle name="SAPBEXformats 8" xfId="35853" xr:uid="{A148A971-E00B-42D6-A22D-4482A80FD8A9}"/>
    <cellStyle name="SAPBEXformats 9" xfId="34798" xr:uid="{F9408C96-D957-4585-9C5C-12D7F9BCAF91}"/>
    <cellStyle name="SAPBEXheaderItem" xfId="35854" xr:uid="{FEF7C01C-7B02-4E85-B217-6A2A14CC4E46}"/>
    <cellStyle name="SAPBEXheaderItem 2" xfId="35855" xr:uid="{49D356ED-A1F2-475A-94E4-DD9940353266}"/>
    <cellStyle name="SAPBEXheaderItem 3" xfId="35856" xr:uid="{41641389-07DA-4F72-8AD4-6B18CB8CED40}"/>
    <cellStyle name="SAPBEXheaderText" xfId="35857" xr:uid="{F82655EE-ED32-4711-82DB-BFB3F6CA5D78}"/>
    <cellStyle name="SAPBEXheaderText 2" xfId="35858" xr:uid="{DD89B66C-EC03-44C2-AB70-8D9FE58CF0C9}"/>
    <cellStyle name="SAPBEXheaderText 3" xfId="35859" xr:uid="{A7AED808-9345-4A2A-86E5-BEF2126A0137}"/>
    <cellStyle name="SAPBEXHLevel0" xfId="35860" xr:uid="{53A8FAA8-9F40-4506-B021-3BFF38143162}"/>
    <cellStyle name="SAPBEXHLevel0 2" xfId="35861" xr:uid="{8AF2AB79-1861-442D-9DD4-64711B48D005}"/>
    <cellStyle name="SAPBEXHLevel0 2 2" xfId="35862" xr:uid="{05F8B00B-240C-4865-BDE9-FD2BE291D550}"/>
    <cellStyle name="SAPBEXHLevel0 2 2 2" xfId="35863" xr:uid="{74832894-CA2B-4B40-BC56-61A5D8599C63}"/>
    <cellStyle name="SAPBEXHLevel0 2 2 2 10" xfId="35864" xr:uid="{DBB2AA2D-1C6E-4165-84B4-B20BE837CA2B}"/>
    <cellStyle name="SAPBEXHLevel0 2 2 2 2" xfId="35865" xr:uid="{88CDE1D8-A8CC-42AE-964D-B9B6F0B605C2}"/>
    <cellStyle name="SAPBEXHLevel0 2 2 2 2 10" xfId="35866" xr:uid="{CF869F69-243C-4A9A-BB64-6E76CE5E9571}"/>
    <cellStyle name="SAPBEXHLevel0 2 2 2 2 2" xfId="35867" xr:uid="{728F5B58-59FB-43F5-877C-F3417CDA58CD}"/>
    <cellStyle name="SAPBEXHLevel0 2 2 2 2 2 2" xfId="35868" xr:uid="{8FB3E41C-DA8A-4A57-9B30-19C1265684A6}"/>
    <cellStyle name="SAPBEXHLevel0 2 2 2 2 2 2 2" xfId="35869" xr:uid="{6BC1AEFF-9A32-4958-B394-B3FF6C74D71F}"/>
    <cellStyle name="SAPBEXHLevel0 2 2 2 2 2 3" xfId="35870" xr:uid="{21ADA227-EE30-4460-994C-CFAA3C144E57}"/>
    <cellStyle name="SAPBEXHLevel0 2 2 2 2 2 3 2" xfId="35871" xr:uid="{370753C3-05CB-4D12-823D-C80905C076ED}"/>
    <cellStyle name="SAPBEXHLevel0 2 2 2 2 2 4" xfId="35872" xr:uid="{CF594308-8A9B-4798-8169-7C3C1882DE36}"/>
    <cellStyle name="SAPBEXHLevel0 2 2 2 2 2 4 2" xfId="35873" xr:uid="{D4478747-87E9-4239-BD1A-B23944CC0C59}"/>
    <cellStyle name="SAPBEXHLevel0 2 2 2 2 2 5" xfId="35874" xr:uid="{EAF31076-20E0-40D9-9783-1D85220A2459}"/>
    <cellStyle name="SAPBEXHLevel0 2 2 2 2 2 5 2" xfId="35875" xr:uid="{5682CFDB-3205-4970-8CA4-B08D5CE33501}"/>
    <cellStyle name="SAPBEXHLevel0 2 2 2 2 2 6" xfId="35876" xr:uid="{363CA381-D7B8-4357-AB0F-7DADCA0BB117}"/>
    <cellStyle name="SAPBEXHLevel0 2 2 2 2 2 6 2" xfId="35877" xr:uid="{81D60D28-20F7-40BD-B569-F1D2763DC50E}"/>
    <cellStyle name="SAPBEXHLevel0 2 2 2 2 2 7" xfId="35878" xr:uid="{46281CA7-656C-403D-891D-7A084EE063F4}"/>
    <cellStyle name="SAPBEXHLevel0 2 2 2 2 2 7 2" xfId="35879" xr:uid="{530D6B6F-1ADC-4873-B12C-0D821AD09C7B}"/>
    <cellStyle name="SAPBEXHLevel0 2 2 2 2 2 8" xfId="35880" xr:uid="{4404F81D-9A2A-40C2-B218-26C00B1AE58B}"/>
    <cellStyle name="SAPBEXHLevel0 2 2 2 2 3" xfId="35881" xr:uid="{4E67F4DB-0020-4C63-ACAF-922C79BDB93C}"/>
    <cellStyle name="SAPBEXHLevel0 2 2 2 2 3 2" xfId="35882" xr:uid="{5D226739-9F11-42BF-B85B-59A07F5DF518}"/>
    <cellStyle name="SAPBEXHLevel0 2 2 2 2 4" xfId="35883" xr:uid="{ACD1FF1C-A3D1-4678-B955-22A62384AB13}"/>
    <cellStyle name="SAPBEXHLevel0 2 2 2 2 4 2" xfId="35884" xr:uid="{F59109F2-6257-4730-86FD-A6BD1F6EE49C}"/>
    <cellStyle name="SAPBEXHLevel0 2 2 2 2 5" xfId="35885" xr:uid="{52932034-CCA5-483E-A447-139EE0C819CB}"/>
    <cellStyle name="SAPBEXHLevel0 2 2 2 2 5 2" xfId="35886" xr:uid="{F6C09F2E-3808-498A-BDE6-ED06452F2466}"/>
    <cellStyle name="SAPBEXHLevel0 2 2 2 2 6" xfId="35887" xr:uid="{51418983-7C63-4FB3-808E-70C6F7022E30}"/>
    <cellStyle name="SAPBEXHLevel0 2 2 2 2 6 2" xfId="35888" xr:uid="{37C43A68-FD32-46D5-8C37-533244C1C554}"/>
    <cellStyle name="SAPBEXHLevel0 2 2 2 2 7" xfId="35889" xr:uid="{150CDAE3-737C-4112-9C2F-CC02C673612D}"/>
    <cellStyle name="SAPBEXHLevel0 2 2 2 2 7 2" xfId="35890" xr:uid="{68D3D06A-441D-4467-BCF7-BB3DABC45D67}"/>
    <cellStyle name="SAPBEXHLevel0 2 2 2 2 8" xfId="35891" xr:uid="{0AFDDCFF-5B48-42ED-A45C-E4E7645992BA}"/>
    <cellStyle name="SAPBEXHLevel0 2 2 2 2 8 2" xfId="35892" xr:uid="{B00F02DC-1A7E-40C9-9A4B-5C7202904DAB}"/>
    <cellStyle name="SAPBEXHLevel0 2 2 2 2 9" xfId="35893" xr:uid="{64490338-1F55-4FBF-9732-C3E8FF4E9512}"/>
    <cellStyle name="SAPBEXHLevel0 2 2 2 3" xfId="35894" xr:uid="{05903BD1-83E0-484B-95AB-EB3160089C30}"/>
    <cellStyle name="SAPBEXHLevel0 2 2 2 3 2" xfId="35895" xr:uid="{06744689-7BA8-43FB-B7BB-88484640CE1E}"/>
    <cellStyle name="SAPBEXHLevel0 2 2 2 3 2 2" xfId="35896" xr:uid="{57FF0E44-166B-49E0-809A-F69D98AB0240}"/>
    <cellStyle name="SAPBEXHLevel0 2 2 2 3 3" xfId="35897" xr:uid="{AC223B40-1BB0-4B15-BE8B-5667040C85FB}"/>
    <cellStyle name="SAPBEXHLevel0 2 2 2 3 3 2" xfId="35898" xr:uid="{31323347-5402-4C55-9DE9-EEA12C15D0CE}"/>
    <cellStyle name="SAPBEXHLevel0 2 2 2 3 4" xfId="35899" xr:uid="{4B47B079-2730-4B65-97BA-173CC02299C3}"/>
    <cellStyle name="SAPBEXHLevel0 2 2 2 3 4 2" xfId="35900" xr:uid="{E53AE861-EF7A-4306-99BC-D0F4A22184E7}"/>
    <cellStyle name="SAPBEXHLevel0 2 2 2 3 5" xfId="35901" xr:uid="{DF885645-9370-4B98-8760-17017B22411A}"/>
    <cellStyle name="SAPBEXHLevel0 2 2 2 3 5 2" xfId="35902" xr:uid="{8309B4B7-2404-48EC-8025-F4F4F5D6069A}"/>
    <cellStyle name="SAPBEXHLevel0 2 2 2 3 6" xfId="35903" xr:uid="{B70A0399-F65D-463B-A9E7-3627422A6B04}"/>
    <cellStyle name="SAPBEXHLevel0 2 2 2 3 6 2" xfId="35904" xr:uid="{565627ED-356E-4BA7-9850-F41F72B7391B}"/>
    <cellStyle name="SAPBEXHLevel0 2 2 2 3 7" xfId="35905" xr:uid="{3EC75969-6933-4A9D-8D4B-7D33FC27901B}"/>
    <cellStyle name="SAPBEXHLevel0 2 2 2 3 7 2" xfId="35906" xr:uid="{67BF6071-90C4-474E-97FA-49A0BD539357}"/>
    <cellStyle name="SAPBEXHLevel0 2 2 2 3 8" xfId="35907" xr:uid="{43E9642C-8221-4273-8A94-B36C7C78E803}"/>
    <cellStyle name="SAPBEXHLevel0 2 2 2 3 9" xfId="35908" xr:uid="{92B9AACE-C42F-4C6C-980E-1A6A35881831}"/>
    <cellStyle name="SAPBEXHLevel0 2 2 2 4" xfId="35909" xr:uid="{2ADB5039-EA38-4947-BA5D-5E4C562F0139}"/>
    <cellStyle name="SAPBEXHLevel0 2 2 2 4 2" xfId="35910" xr:uid="{AEAE2906-2A09-4668-828C-86EDACA73671}"/>
    <cellStyle name="SAPBEXHLevel0 2 2 2 5" xfId="35911" xr:uid="{84E5FB91-C09C-443B-9800-1D85D29D6021}"/>
    <cellStyle name="SAPBEXHLevel0 2 2 2 5 2" xfId="35912" xr:uid="{BDA1688B-F0BD-476B-8929-FF1D31ED98D8}"/>
    <cellStyle name="SAPBEXHLevel0 2 2 2 6" xfId="35913" xr:uid="{DCF8E271-91E7-444B-9A85-4EDCB53B58D9}"/>
    <cellStyle name="SAPBEXHLevel0 2 2 2 6 2" xfId="35914" xr:uid="{2A634F67-BFCE-4796-B48A-5DB985F49489}"/>
    <cellStyle name="SAPBEXHLevel0 2 2 2 7" xfId="35915" xr:uid="{DC6CD5CB-ADDA-4888-88EE-98BF79E6D13B}"/>
    <cellStyle name="SAPBEXHLevel0 2 2 2 7 2" xfId="35916" xr:uid="{E5964B1F-AFA1-404D-B5FD-A41278C7A055}"/>
    <cellStyle name="SAPBEXHLevel0 2 2 2 8" xfId="35917" xr:uid="{CC0D8EE2-7CED-400C-9C7B-F3FF83451BC1}"/>
    <cellStyle name="SAPBEXHLevel0 2 2 2 8 2" xfId="35918" xr:uid="{A7723FD0-22F1-4FAE-959E-560D95AA3A1D}"/>
    <cellStyle name="SAPBEXHLevel0 2 2 2 9" xfId="35919" xr:uid="{FC8B2595-9D71-431C-8FE1-8E6F28544656}"/>
    <cellStyle name="SAPBEXHLevel0 2 2 3" xfId="35920" xr:uid="{DF7E043C-3549-4A1A-BF3C-9E5982B55703}"/>
    <cellStyle name="SAPBEXHLevel0 2 2 3 2" xfId="35921" xr:uid="{A2D3E4CE-1752-4A4C-832D-366AC8345877}"/>
    <cellStyle name="SAPBEXHLevel0 2 2 3 2 10" xfId="35922" xr:uid="{56181026-F6D5-4C99-B5B7-6A620C2F4B7B}"/>
    <cellStyle name="SAPBEXHLevel0 2 2 3 2 2" xfId="35923" xr:uid="{121AA5F2-E578-4E6A-9772-446DD759422E}"/>
    <cellStyle name="SAPBEXHLevel0 2 2 3 2 2 2" xfId="35924" xr:uid="{2F13E2B2-52B1-4AB9-87B8-6658534D4117}"/>
    <cellStyle name="SAPBEXHLevel0 2 2 3 2 2 2 2" xfId="35925" xr:uid="{19D791B6-E026-47BE-866C-059AC4691745}"/>
    <cellStyle name="SAPBEXHLevel0 2 2 3 2 2 3" xfId="35926" xr:uid="{CBCC5955-5E4A-4109-856F-55557DE406C7}"/>
    <cellStyle name="SAPBEXHLevel0 2 2 3 2 2 3 2" xfId="35927" xr:uid="{91D9CA4D-9BB4-46D2-B8DF-049FED67B766}"/>
    <cellStyle name="SAPBEXHLevel0 2 2 3 2 2 4" xfId="35928" xr:uid="{E188E232-383C-4780-9E8B-9C6459375AA1}"/>
    <cellStyle name="SAPBEXHLevel0 2 2 3 2 2 4 2" xfId="35929" xr:uid="{6E83C28E-F13B-4372-8289-E668F106CBB2}"/>
    <cellStyle name="SAPBEXHLevel0 2 2 3 2 2 5" xfId="35930" xr:uid="{4FD5F988-D695-4AF9-803D-E758B46465C8}"/>
    <cellStyle name="SAPBEXHLevel0 2 2 3 2 2 5 2" xfId="35931" xr:uid="{6667729D-C711-4423-83AE-00F1865DEB7E}"/>
    <cellStyle name="SAPBEXHLevel0 2 2 3 2 2 6" xfId="35932" xr:uid="{FC85D9FD-F782-4043-843B-0D05980BE69F}"/>
    <cellStyle name="SAPBEXHLevel0 2 2 3 2 2 6 2" xfId="35933" xr:uid="{C0BFC0B3-4E8B-4578-B99E-4641845C1C6F}"/>
    <cellStyle name="SAPBEXHLevel0 2 2 3 2 2 7" xfId="35934" xr:uid="{DB4F33B8-9D9B-4EF6-8DEE-504462DC00F3}"/>
    <cellStyle name="SAPBEXHLevel0 2 2 3 2 3" xfId="35935" xr:uid="{D384939B-F3C7-4314-8871-D5AD11C30AE2}"/>
    <cellStyle name="SAPBEXHLevel0 2 2 3 2 3 2" xfId="35936" xr:uid="{891FED41-323C-4FE6-B879-4162C7240207}"/>
    <cellStyle name="SAPBEXHLevel0 2 2 3 2 3 2 2" xfId="35937" xr:uid="{857F4014-37CD-4D81-96DD-D80D35EFC7FD}"/>
    <cellStyle name="SAPBEXHLevel0 2 2 3 2 3 3" xfId="35938" xr:uid="{DDE60722-28E7-4777-860F-E6F95E7D0CB7}"/>
    <cellStyle name="SAPBEXHLevel0 2 2 3 2 3 3 2" xfId="35939" xr:uid="{0D20646C-68AB-40D5-93C6-8BA0E5C503F3}"/>
    <cellStyle name="SAPBEXHLevel0 2 2 3 2 3 4" xfId="35940" xr:uid="{88CB35AB-C3C6-42F8-8337-CE61BD5CD41F}"/>
    <cellStyle name="SAPBEXHLevel0 2 2 3 2 3 4 2" xfId="35941" xr:uid="{67C77C49-2813-44DC-B711-92FA20277731}"/>
    <cellStyle name="SAPBEXHLevel0 2 2 3 2 3 5" xfId="35942" xr:uid="{D5C082C0-FA66-405A-BC58-2D38332F3E61}"/>
    <cellStyle name="SAPBEXHLevel0 2 2 3 2 3 5 2" xfId="35943" xr:uid="{63885350-EAFC-4A8F-A65F-D1680BC4078F}"/>
    <cellStyle name="SAPBEXHLevel0 2 2 3 2 3 6" xfId="35944" xr:uid="{5092B657-1132-4948-A7E9-605B66B7621F}"/>
    <cellStyle name="SAPBEXHLevel0 2 2 3 2 3 6 2" xfId="35945" xr:uid="{A70968AF-DDB5-4735-BC54-B613E2702B17}"/>
    <cellStyle name="SAPBEXHLevel0 2 2 3 2 3 7" xfId="35946" xr:uid="{CA4B1346-4063-432D-980A-7FCC5D98557A}"/>
    <cellStyle name="SAPBEXHLevel0 2 2 3 2 4" xfId="35947" xr:uid="{A1427FDB-4C13-466D-8EA8-556F676281DB}"/>
    <cellStyle name="SAPBEXHLevel0 2 2 3 2 4 2" xfId="35948" xr:uid="{5FC12565-ED4B-46C9-999E-693DDE2FB642}"/>
    <cellStyle name="SAPBEXHLevel0 2 2 3 2 5" xfId="35949" xr:uid="{02BF984F-06CC-4D2A-985E-345840EECBFB}"/>
    <cellStyle name="SAPBEXHLevel0 2 2 3 2 5 2" xfId="35950" xr:uid="{5B6C9D83-80F8-4C30-A012-9903ADE2E0B8}"/>
    <cellStyle name="SAPBEXHLevel0 2 2 3 2 6" xfId="35951" xr:uid="{A8C53A58-8B4A-4402-B1E0-D5771BBE3A41}"/>
    <cellStyle name="SAPBEXHLevel0 2 2 3 2 6 2" xfId="35952" xr:uid="{940AA566-0F16-4F20-93A6-9C0ACE6FB760}"/>
    <cellStyle name="SAPBEXHLevel0 2 2 3 2 7" xfId="35953" xr:uid="{D28B4245-E9A6-4301-A4F6-5F915D70C212}"/>
    <cellStyle name="SAPBEXHLevel0 2 2 3 2 7 2" xfId="35954" xr:uid="{0AA2E131-2FE6-4338-BE30-5E399067663A}"/>
    <cellStyle name="SAPBEXHLevel0 2 2 3 2 8" xfId="35955" xr:uid="{6B26F6E5-14BB-401B-A1B5-73B8E4729A94}"/>
    <cellStyle name="SAPBEXHLevel0 2 2 3 2 8 2" xfId="35956" xr:uid="{43F69523-B814-4C4F-8127-616E700496BF}"/>
    <cellStyle name="SAPBEXHLevel0 2 2 3 2 9" xfId="35957" xr:uid="{DBB7BA4F-580D-4FED-9D3A-98E5A7885F03}"/>
    <cellStyle name="SAPBEXHLevel0 2 2 3 2 9 2" xfId="35958" xr:uid="{9569459E-9918-4DE4-B3DA-D9D6C8071C67}"/>
    <cellStyle name="SAPBEXHLevel0 2 2 3 3" xfId="35959" xr:uid="{DDB812AE-9E00-4FB7-BA7A-C0E11CF3A7CA}"/>
    <cellStyle name="SAPBEXHLevel0 2 2 3 3 2" xfId="35960" xr:uid="{1314B1EE-F23B-4F60-91A9-AA482FF50F1B}"/>
    <cellStyle name="SAPBEXHLevel0 2 2 3 4" xfId="35961" xr:uid="{CAC6B688-9507-4A4C-8452-95CB2343CCA2}"/>
    <cellStyle name="SAPBEXHLevel0 2 2 3 4 2" xfId="35962" xr:uid="{18B007F8-BF61-4EAB-B916-879733DDC310}"/>
    <cellStyle name="SAPBEXHLevel0 2 2 3 5" xfId="35963" xr:uid="{0F861D6A-0288-405C-9D17-0E40AA726D45}"/>
    <cellStyle name="SAPBEXHLevel0 2 2 4" xfId="35964" xr:uid="{44D451BE-8012-4EDF-8998-8EC7254EAAB1}"/>
    <cellStyle name="SAPBEXHLevel0 2 2 4 10" xfId="35965" xr:uid="{108C1B5D-200F-42BC-B599-E36116DC5B15}"/>
    <cellStyle name="SAPBEXHLevel0 2 2 4 2" xfId="35966" xr:uid="{ACFB5988-B5D3-4CCB-8972-2002DB0E4047}"/>
    <cellStyle name="SAPBEXHLevel0 2 2 4 2 2" xfId="35967" xr:uid="{AB3C48A4-B442-469F-8DC0-F6DE0F2499A0}"/>
    <cellStyle name="SAPBEXHLevel0 2 2 4 2 2 2" xfId="35968" xr:uid="{7787C7AA-BFFE-4BA3-BDF0-FC443D81FE2E}"/>
    <cellStyle name="SAPBEXHLevel0 2 2 4 2 3" xfId="35969" xr:uid="{00DBCCF1-76FB-4264-98D1-2F3FBC655A4C}"/>
    <cellStyle name="SAPBEXHLevel0 2 2 4 2 3 2" xfId="35970" xr:uid="{F756810C-E21C-4EA2-8997-85EE6438C3E1}"/>
    <cellStyle name="SAPBEXHLevel0 2 2 4 2 4" xfId="35971" xr:uid="{B0914ADF-F6DF-4F50-8AE0-BCFFB66AD05E}"/>
    <cellStyle name="SAPBEXHLevel0 2 2 4 2 4 2" xfId="35972" xr:uid="{DC237381-2DEF-4A3E-AA9A-9108CB4AC427}"/>
    <cellStyle name="SAPBEXHLevel0 2 2 4 2 5" xfId="35973" xr:uid="{FAB9BF75-AF0F-4C4D-9B54-CD3D13A54532}"/>
    <cellStyle name="SAPBEXHLevel0 2 2 4 2 5 2" xfId="35974" xr:uid="{9095166C-6CAA-44C0-B8AB-BB04DC0AC297}"/>
    <cellStyle name="SAPBEXHLevel0 2 2 4 2 6" xfId="35975" xr:uid="{E199751D-A889-4F94-AB71-D8966EA01380}"/>
    <cellStyle name="SAPBEXHLevel0 2 2 4 2 6 2" xfId="35976" xr:uid="{E2438A77-311A-4B4A-B4F0-C8C490ECA10D}"/>
    <cellStyle name="SAPBEXHLevel0 2 2 4 2 7" xfId="35977" xr:uid="{DCC1A6C3-058E-487D-B4C1-C3FAB4E0393F}"/>
    <cellStyle name="SAPBEXHLevel0 2 2 4 3" xfId="35978" xr:uid="{64076543-8DB5-4D4A-B53B-F6B18789AFAD}"/>
    <cellStyle name="SAPBEXHLevel0 2 2 4 3 2" xfId="35979" xr:uid="{E618AADB-B3EF-4121-97AF-31BF27DA0BDB}"/>
    <cellStyle name="SAPBEXHLevel0 2 2 4 3 2 2" xfId="35980" xr:uid="{63D61D46-1882-4255-A2A3-92910B079B27}"/>
    <cellStyle name="SAPBEXHLevel0 2 2 4 3 3" xfId="35981" xr:uid="{94C2F007-7678-46AB-A492-C79678ACAEA0}"/>
    <cellStyle name="SAPBEXHLevel0 2 2 4 3 3 2" xfId="35982" xr:uid="{51378C48-D4AD-485F-B64A-A2B240DC0072}"/>
    <cellStyle name="SAPBEXHLevel0 2 2 4 3 4" xfId="35983" xr:uid="{B5A12574-AAEF-4827-BCC8-53B8414CB7A6}"/>
    <cellStyle name="SAPBEXHLevel0 2 2 4 3 4 2" xfId="35984" xr:uid="{9EC187B1-869F-4BB6-BBAD-A4A5F32802B8}"/>
    <cellStyle name="SAPBEXHLevel0 2 2 4 3 5" xfId="35985" xr:uid="{243B1398-0758-4BAF-9898-612A397E80AA}"/>
    <cellStyle name="SAPBEXHLevel0 2 2 4 3 5 2" xfId="35986" xr:uid="{50B6A145-C731-44D0-A940-61FD7A9349F7}"/>
    <cellStyle name="SAPBEXHLevel0 2 2 4 3 6" xfId="35987" xr:uid="{DED9D942-223B-4F38-929D-576DE8EDEB7E}"/>
    <cellStyle name="SAPBEXHLevel0 2 2 4 3 6 2" xfId="35988" xr:uid="{4F29CFF7-2186-4659-BB49-74D3916196FC}"/>
    <cellStyle name="SAPBEXHLevel0 2 2 4 3 7" xfId="35989" xr:uid="{97FC4B39-153A-4AE1-9794-AB063B5110A3}"/>
    <cellStyle name="SAPBEXHLevel0 2 2 4 4" xfId="35990" xr:uid="{D747F201-E912-47B8-B08D-0B1CD96DA3CD}"/>
    <cellStyle name="SAPBEXHLevel0 2 2 4 4 2" xfId="35991" xr:uid="{1EDE1D03-4223-4D40-BCC6-AE7E1C72B4F9}"/>
    <cellStyle name="SAPBEXHLevel0 2 2 4 5" xfId="35992" xr:uid="{31FA8A77-0216-433B-9DA3-19B769CC634E}"/>
    <cellStyle name="SAPBEXHLevel0 2 2 4 5 2" xfId="35993" xr:uid="{28B67EFA-8D54-4C22-A8B3-9FF3149637D2}"/>
    <cellStyle name="SAPBEXHLevel0 2 2 4 6" xfId="35994" xr:uid="{4865E29D-EB06-4F90-9DA7-EA5D67555F8D}"/>
    <cellStyle name="SAPBEXHLevel0 2 2 4 6 2" xfId="35995" xr:uid="{D5F8C28A-8CAF-4ECC-87FF-A1D924BD3C0C}"/>
    <cellStyle name="SAPBEXHLevel0 2 2 4 7" xfId="35996" xr:uid="{F0CB65B9-4F31-438C-9B33-61744C155BC2}"/>
    <cellStyle name="SAPBEXHLevel0 2 2 4 7 2" xfId="35997" xr:uid="{FF1B9471-1739-4395-8351-A054AF0BAA47}"/>
    <cellStyle name="SAPBEXHLevel0 2 2 4 8" xfId="35998" xr:uid="{3F5FF6DB-6711-4A30-BBA2-7BAC7E13565E}"/>
    <cellStyle name="SAPBEXHLevel0 2 2 4 8 2" xfId="35999" xr:uid="{CC082113-2FD1-4506-9055-C5E68CB03DC4}"/>
    <cellStyle name="SAPBEXHLevel0 2 2 4 9" xfId="36000" xr:uid="{84112679-CF4D-4095-A3C9-4469CC1A5780}"/>
    <cellStyle name="SAPBEXHLevel0 2 2 4 9 2" xfId="36001" xr:uid="{AA43D650-EB8F-403B-86A3-7DDE8FD1EC1D}"/>
    <cellStyle name="SAPBEXHLevel0 2 2 5" xfId="36002" xr:uid="{918F01BB-31F2-449A-A7C0-A2C966D3D121}"/>
    <cellStyle name="SAPBEXHLevel0 2 2 5 2" xfId="36003" xr:uid="{4BE1C111-DB7D-4985-BB8D-27B8CA9B1273}"/>
    <cellStyle name="SAPBEXHLevel0 2 2 6" xfId="36004" xr:uid="{AEA63848-3461-41BC-92A8-34C4E9CC96B0}"/>
    <cellStyle name="SAPBEXHLevel0 2 2 6 2" xfId="36005" xr:uid="{D6D59681-65E8-4112-AB10-FD8F9934A738}"/>
    <cellStyle name="SAPBEXHLevel0 2 2 7" xfId="36006" xr:uid="{D1AAC2C1-86B6-47FC-B5A2-41B962F9D91B}"/>
    <cellStyle name="SAPBEXHLevel0 2 2 8" xfId="36007" xr:uid="{960A1C97-E8AB-4EF7-9675-F1AFE3B431DA}"/>
    <cellStyle name="SAPBEXHLevel0 2 3" xfId="36008" xr:uid="{BD3443B4-171F-4167-9344-D898EFD3A87A}"/>
    <cellStyle name="SAPBEXHLevel0 2 3 2" xfId="36009" xr:uid="{F33F5AB6-FB29-4FFE-8D68-A3C5036E771F}"/>
    <cellStyle name="SAPBEXHLevel0 2 3 2 10" xfId="36010" xr:uid="{09E78905-BBC3-449C-9334-D5AA8D8D7FDF}"/>
    <cellStyle name="SAPBEXHLevel0 2 3 2 2" xfId="36011" xr:uid="{C2D8DBF3-9C3F-4EBE-8CC5-9F73AC594C5B}"/>
    <cellStyle name="SAPBEXHLevel0 2 3 2 2 10" xfId="36012" xr:uid="{90E6F7F8-F86C-458D-BBBD-FC3DE2E17C1D}"/>
    <cellStyle name="SAPBEXHLevel0 2 3 2 2 2" xfId="36013" xr:uid="{6DFCF7C2-C71D-4BB7-BB68-2679AD3A00FE}"/>
    <cellStyle name="SAPBEXHLevel0 2 3 2 2 2 2" xfId="36014" xr:uid="{2FB1C029-CB7A-49FB-900F-46ACFF9F21B2}"/>
    <cellStyle name="SAPBEXHLevel0 2 3 2 2 2 2 2" xfId="36015" xr:uid="{0861C73A-695E-4A45-AC58-53B4784730C1}"/>
    <cellStyle name="SAPBEXHLevel0 2 3 2 2 2 3" xfId="36016" xr:uid="{A31BAB74-7D38-4052-BCDF-60B976A27760}"/>
    <cellStyle name="SAPBEXHLevel0 2 3 2 2 2 3 2" xfId="36017" xr:uid="{5F2C1FE0-A8C6-45B7-8108-CB6BD4F84035}"/>
    <cellStyle name="SAPBEXHLevel0 2 3 2 2 2 4" xfId="36018" xr:uid="{A0094F94-343F-4397-9AF9-D624EE600B31}"/>
    <cellStyle name="SAPBEXHLevel0 2 3 2 2 2 4 2" xfId="36019" xr:uid="{E9C4F09B-95C1-4484-8BF4-9CE88CFE26CE}"/>
    <cellStyle name="SAPBEXHLevel0 2 3 2 2 2 5" xfId="36020" xr:uid="{738735E6-6EEC-46A3-8112-F435DC3F9B90}"/>
    <cellStyle name="SAPBEXHLevel0 2 3 2 2 2 5 2" xfId="36021" xr:uid="{A7B8EC93-E42C-4BD9-B637-7FC332873E86}"/>
    <cellStyle name="SAPBEXHLevel0 2 3 2 2 2 6" xfId="36022" xr:uid="{06EEDFCA-1D4A-42E5-9BE8-0B5AC095BDF9}"/>
    <cellStyle name="SAPBEXHLevel0 2 3 2 2 2 6 2" xfId="36023" xr:uid="{24F351A2-C997-4B94-8832-D6A3485A0C74}"/>
    <cellStyle name="SAPBEXHLevel0 2 3 2 2 2 7" xfId="36024" xr:uid="{BB5E0EB6-50BE-4F73-B4B6-3A67D9E517A3}"/>
    <cellStyle name="SAPBEXHLevel0 2 3 2 2 2 7 2" xfId="36025" xr:uid="{162EA56E-B592-40CD-A839-DBB9CE46017C}"/>
    <cellStyle name="SAPBEXHLevel0 2 3 2 2 2 8" xfId="36026" xr:uid="{5CE16B83-823D-49B7-A513-FBF909A2E89E}"/>
    <cellStyle name="SAPBEXHLevel0 2 3 2 2 3" xfId="36027" xr:uid="{AFBED760-C26F-4C17-BFDE-C7B74A642A7D}"/>
    <cellStyle name="SAPBEXHLevel0 2 3 2 2 3 2" xfId="36028" xr:uid="{FD1BC063-A6F4-4B1E-9195-24947C52FB52}"/>
    <cellStyle name="SAPBEXHLevel0 2 3 2 2 4" xfId="36029" xr:uid="{0C052E7F-4DF1-4F99-A4EA-859D370718D0}"/>
    <cellStyle name="SAPBEXHLevel0 2 3 2 2 4 2" xfId="36030" xr:uid="{3A890031-D4ED-498C-8C90-EF1F52CE4595}"/>
    <cellStyle name="SAPBEXHLevel0 2 3 2 2 5" xfId="36031" xr:uid="{12AF73EE-C37C-4776-B9F5-87842DBA2245}"/>
    <cellStyle name="SAPBEXHLevel0 2 3 2 2 5 2" xfId="36032" xr:uid="{C113EAEA-F984-454A-ACE4-0D29B63F39F4}"/>
    <cellStyle name="SAPBEXHLevel0 2 3 2 2 6" xfId="36033" xr:uid="{1ABADF14-8CFB-4FA7-A9FB-246E8266EE74}"/>
    <cellStyle name="SAPBEXHLevel0 2 3 2 2 6 2" xfId="36034" xr:uid="{B0588E90-73E7-4C9C-8ECE-9AD135E6B3F2}"/>
    <cellStyle name="SAPBEXHLevel0 2 3 2 2 7" xfId="36035" xr:uid="{34344CE7-F377-48D7-9FB6-7751DA3AF458}"/>
    <cellStyle name="SAPBEXHLevel0 2 3 2 2 7 2" xfId="36036" xr:uid="{365093E8-F28A-4B56-8A21-643237DFCFF1}"/>
    <cellStyle name="SAPBEXHLevel0 2 3 2 2 8" xfId="36037" xr:uid="{736BE32D-3D99-42F1-B93C-94C1702E3BCC}"/>
    <cellStyle name="SAPBEXHLevel0 2 3 2 2 8 2" xfId="36038" xr:uid="{EF539178-2AC2-4A50-A7C8-58BE663779E1}"/>
    <cellStyle name="SAPBEXHLevel0 2 3 2 2 9" xfId="36039" xr:uid="{2A0A1F70-9630-48A3-8EFF-DBC967EE8966}"/>
    <cellStyle name="SAPBEXHLevel0 2 3 2 3" xfId="36040" xr:uid="{BA4D2FA9-FC2F-42B3-BEB1-0D5C437422D3}"/>
    <cellStyle name="SAPBEXHLevel0 2 3 2 3 2" xfId="36041" xr:uid="{03A8CF05-47C5-44F0-A1E5-2EBF3A5BD8E1}"/>
    <cellStyle name="SAPBEXHLevel0 2 3 2 3 2 2" xfId="36042" xr:uid="{E6326AEE-2C39-49AA-B1E1-5BF1291008AD}"/>
    <cellStyle name="SAPBEXHLevel0 2 3 2 3 3" xfId="36043" xr:uid="{695194A4-59C2-483E-8C78-65B6701F4791}"/>
    <cellStyle name="SAPBEXHLevel0 2 3 2 3 3 2" xfId="36044" xr:uid="{3CCCD7EF-1513-46B6-B588-58283C6DCB0C}"/>
    <cellStyle name="SAPBEXHLevel0 2 3 2 3 4" xfId="36045" xr:uid="{4140190F-078D-4C1C-9E93-99704E506B33}"/>
    <cellStyle name="SAPBEXHLevel0 2 3 2 3 4 2" xfId="36046" xr:uid="{9130774A-323A-4C64-B1F0-F5FC47050189}"/>
    <cellStyle name="SAPBEXHLevel0 2 3 2 3 5" xfId="36047" xr:uid="{3A8896FB-6F08-4B6A-B587-6A01981DEFB1}"/>
    <cellStyle name="SAPBEXHLevel0 2 3 2 3 5 2" xfId="36048" xr:uid="{027460D4-730E-4B6F-9FC8-F10D221B9CB3}"/>
    <cellStyle name="SAPBEXHLevel0 2 3 2 3 6" xfId="36049" xr:uid="{642D5762-DA5C-4160-8C51-CD0FC691E583}"/>
    <cellStyle name="SAPBEXHLevel0 2 3 2 3 6 2" xfId="36050" xr:uid="{CC32DA3D-EABA-46F3-97D4-27A176B8E579}"/>
    <cellStyle name="SAPBEXHLevel0 2 3 2 3 7" xfId="36051" xr:uid="{38BE491E-04E3-4A67-B882-C3AC5BFCA586}"/>
    <cellStyle name="SAPBEXHLevel0 2 3 2 3 7 2" xfId="36052" xr:uid="{33FEA00B-5579-43FB-8F1E-302A06978302}"/>
    <cellStyle name="SAPBEXHLevel0 2 3 2 3 8" xfId="36053" xr:uid="{EE475F88-A21A-4F73-BC5B-9D9839AA7DF8}"/>
    <cellStyle name="SAPBEXHLevel0 2 3 2 3 9" xfId="36054" xr:uid="{CDB8F75B-0BA6-4DF8-9375-9FEB1CD45A40}"/>
    <cellStyle name="SAPBEXHLevel0 2 3 2 4" xfId="36055" xr:uid="{2D683F72-CAFD-4212-92A4-D2FF3AC4CF0D}"/>
    <cellStyle name="SAPBEXHLevel0 2 3 2 4 2" xfId="36056" xr:uid="{BEE20D26-9055-4F01-9212-CF124DCCBFE3}"/>
    <cellStyle name="SAPBEXHLevel0 2 3 2 5" xfId="36057" xr:uid="{7D316FB4-C8C0-4EBE-804B-65C1921533A3}"/>
    <cellStyle name="SAPBEXHLevel0 2 3 2 5 2" xfId="36058" xr:uid="{14C5328A-A507-44FF-A988-844B6046F748}"/>
    <cellStyle name="SAPBEXHLevel0 2 3 2 6" xfId="36059" xr:uid="{E94C09A1-2FCA-476B-9664-7648F225F208}"/>
    <cellStyle name="SAPBEXHLevel0 2 3 2 6 2" xfId="36060" xr:uid="{B79A63E3-B4EA-40F5-9C09-27AE8FD2D7EE}"/>
    <cellStyle name="SAPBEXHLevel0 2 3 2 7" xfId="36061" xr:uid="{FA46886F-6EC0-4AD8-A634-E00650296C3E}"/>
    <cellStyle name="SAPBEXHLevel0 2 3 2 7 2" xfId="36062" xr:uid="{D47C3DD7-FCFB-4417-AE6F-2119FE8A7163}"/>
    <cellStyle name="SAPBEXHLevel0 2 3 2 8" xfId="36063" xr:uid="{512FAF34-60D8-47EF-8E87-BA2D3CFB0FB8}"/>
    <cellStyle name="SAPBEXHLevel0 2 3 2 8 2" xfId="36064" xr:uid="{04F0C834-595A-40D4-BAEA-2AD49812DBF5}"/>
    <cellStyle name="SAPBEXHLevel0 2 3 2 9" xfId="36065" xr:uid="{8723E8E4-FB52-432C-803D-10E2CED0F78C}"/>
    <cellStyle name="SAPBEXHLevel0 2 3 3" xfId="36066" xr:uid="{81B2ED79-7154-49C6-A009-5DFC7E4A4F36}"/>
    <cellStyle name="SAPBEXHLevel0 2 3 3 2" xfId="36067" xr:uid="{697B3527-5C47-485C-A366-38FA30DDB84D}"/>
    <cellStyle name="SAPBEXHLevel0 2 3 3 2 10" xfId="36068" xr:uid="{969046B4-6040-48BC-B8C3-BCB6CAA1C7C1}"/>
    <cellStyle name="SAPBEXHLevel0 2 3 3 2 2" xfId="36069" xr:uid="{47D460F9-AEC9-47F1-8BED-4B0E3063096E}"/>
    <cellStyle name="SAPBEXHLevel0 2 3 3 2 2 2" xfId="36070" xr:uid="{B3E57FD1-71BC-4635-B779-F86995067CE0}"/>
    <cellStyle name="SAPBEXHLevel0 2 3 3 2 2 2 2" xfId="36071" xr:uid="{6D6BEBF4-23A2-4D8C-A0A7-7C838D33ED38}"/>
    <cellStyle name="SAPBEXHLevel0 2 3 3 2 2 3" xfId="36072" xr:uid="{8ABE86A4-CF6F-4929-9702-B0B6B3EC61E9}"/>
    <cellStyle name="SAPBEXHLevel0 2 3 3 2 2 3 2" xfId="36073" xr:uid="{E2B99039-1F11-4852-BFE1-569E96DE5A38}"/>
    <cellStyle name="SAPBEXHLevel0 2 3 3 2 2 4" xfId="36074" xr:uid="{49530C99-976B-43AF-8920-D5D3B8F93E95}"/>
    <cellStyle name="SAPBEXHLevel0 2 3 3 2 2 4 2" xfId="36075" xr:uid="{DCB2FC71-3A7D-4C57-A232-888F2F5125CB}"/>
    <cellStyle name="SAPBEXHLevel0 2 3 3 2 2 5" xfId="36076" xr:uid="{450D412D-7F7C-47B9-BE83-B19A4F803B76}"/>
    <cellStyle name="SAPBEXHLevel0 2 3 3 2 2 5 2" xfId="36077" xr:uid="{254291FA-DA8B-4546-BA7F-7F9B7D0B2846}"/>
    <cellStyle name="SAPBEXHLevel0 2 3 3 2 2 6" xfId="36078" xr:uid="{DFC116E6-72C3-4F4F-9221-91128339709C}"/>
    <cellStyle name="SAPBEXHLevel0 2 3 3 2 2 6 2" xfId="36079" xr:uid="{F09C3C1C-4A2C-485C-832D-AB7D83A29F8B}"/>
    <cellStyle name="SAPBEXHLevel0 2 3 3 2 2 7" xfId="36080" xr:uid="{56B732A4-7AF4-4231-8748-DC14BD7B1E72}"/>
    <cellStyle name="SAPBEXHLevel0 2 3 3 2 3" xfId="36081" xr:uid="{E07889C1-AA82-49E0-9B5F-FA3A417BACE8}"/>
    <cellStyle name="SAPBEXHLevel0 2 3 3 2 3 2" xfId="36082" xr:uid="{EB3E173E-B582-486F-AB5B-4F6033CDDB82}"/>
    <cellStyle name="SAPBEXHLevel0 2 3 3 2 3 2 2" xfId="36083" xr:uid="{D0FF0EBC-D053-4B54-9B8D-CEAF0F7C7603}"/>
    <cellStyle name="SAPBEXHLevel0 2 3 3 2 3 3" xfId="36084" xr:uid="{662B1EC8-5675-4904-86B2-668C8240C8D1}"/>
    <cellStyle name="SAPBEXHLevel0 2 3 3 2 3 3 2" xfId="36085" xr:uid="{5D7CC457-78B0-4B19-A18C-6B3931D035E0}"/>
    <cellStyle name="SAPBEXHLevel0 2 3 3 2 3 4" xfId="36086" xr:uid="{77B6CED0-C4A5-4AD1-B392-452B474F4B75}"/>
    <cellStyle name="SAPBEXHLevel0 2 3 3 2 3 4 2" xfId="36087" xr:uid="{5870CA8A-2489-4E30-9D00-A10CF0068ACB}"/>
    <cellStyle name="SAPBEXHLevel0 2 3 3 2 3 5" xfId="36088" xr:uid="{87D29D0F-14D2-49F4-A153-5E9767550F1D}"/>
    <cellStyle name="SAPBEXHLevel0 2 3 3 2 3 5 2" xfId="36089" xr:uid="{EDB13F1A-A605-4C16-A77E-77D03B9C0958}"/>
    <cellStyle name="SAPBEXHLevel0 2 3 3 2 3 6" xfId="36090" xr:uid="{5FAA51D4-9E29-4AC7-B320-B70C1EDBAF97}"/>
    <cellStyle name="SAPBEXHLevel0 2 3 3 2 3 6 2" xfId="36091" xr:uid="{7277CCA7-9864-43A8-A4F0-697FF0D6115C}"/>
    <cellStyle name="SAPBEXHLevel0 2 3 3 2 3 7" xfId="36092" xr:uid="{5B86745D-66E6-4E03-BEC1-C32CA5186562}"/>
    <cellStyle name="SAPBEXHLevel0 2 3 3 2 4" xfId="36093" xr:uid="{D8951F25-2466-4377-ACA8-8A25B9FD171A}"/>
    <cellStyle name="SAPBEXHLevel0 2 3 3 2 4 2" xfId="36094" xr:uid="{3B5926CF-FE2A-478D-8ACA-CEC73E7D8244}"/>
    <cellStyle name="SAPBEXHLevel0 2 3 3 2 5" xfId="36095" xr:uid="{E8DBCD49-E668-462D-ABFA-B4E90F3FDB68}"/>
    <cellStyle name="SAPBEXHLevel0 2 3 3 2 5 2" xfId="36096" xr:uid="{1C0B9C25-FB6E-4719-9326-05EA2CCA1AB8}"/>
    <cellStyle name="SAPBEXHLevel0 2 3 3 2 6" xfId="36097" xr:uid="{BA1465D4-B9EE-4731-9A74-DF37F23CDB6A}"/>
    <cellStyle name="SAPBEXHLevel0 2 3 3 2 6 2" xfId="36098" xr:uid="{E8EC9805-759E-4D7B-ABA7-2F2061E7A035}"/>
    <cellStyle name="SAPBEXHLevel0 2 3 3 2 7" xfId="36099" xr:uid="{C196959A-FB4A-4DFB-BFBA-87033333D676}"/>
    <cellStyle name="SAPBEXHLevel0 2 3 3 2 7 2" xfId="36100" xr:uid="{588E7A5E-1EB9-4B9E-82AB-D92A64EA81D9}"/>
    <cellStyle name="SAPBEXHLevel0 2 3 3 2 8" xfId="36101" xr:uid="{68E250F7-FA54-440E-8095-1039DD2155C4}"/>
    <cellStyle name="SAPBEXHLevel0 2 3 3 2 8 2" xfId="36102" xr:uid="{0AE52B70-F481-409D-981F-0D76B288ED42}"/>
    <cellStyle name="SAPBEXHLevel0 2 3 3 2 9" xfId="36103" xr:uid="{A61C7C02-8B11-4835-AA96-8A4CD3070701}"/>
    <cellStyle name="SAPBEXHLevel0 2 3 3 2 9 2" xfId="36104" xr:uid="{52F0FE8C-CD95-438F-B4E0-90AD35FC6A78}"/>
    <cellStyle name="SAPBEXHLevel0 2 3 3 3" xfId="36105" xr:uid="{E50CAC5F-4055-4FEF-94E8-76B909F63A7B}"/>
    <cellStyle name="SAPBEXHLevel0 2 3 3 3 2" xfId="36106" xr:uid="{124D9FA4-6AE0-428E-A6B5-D50F8C5192C4}"/>
    <cellStyle name="SAPBEXHLevel0 2 3 3 4" xfId="36107" xr:uid="{571B728B-B594-4BE1-BDF2-1043644688CE}"/>
    <cellStyle name="SAPBEXHLevel0 2 3 3 4 2" xfId="36108" xr:uid="{514EC379-269E-4801-91CB-072B558DD3DB}"/>
    <cellStyle name="SAPBEXHLevel0 2 3 3 5" xfId="36109" xr:uid="{73A65190-C460-4C25-A4A3-0301B85FBAA6}"/>
    <cellStyle name="SAPBEXHLevel0 2 3 4" xfId="36110" xr:uid="{A03F0246-1995-4E0B-985D-F33C358F02F5}"/>
    <cellStyle name="SAPBEXHLevel0 2 3 4 10" xfId="36111" xr:uid="{C459EA3F-9E52-4EE9-813F-E23961E59FA6}"/>
    <cellStyle name="SAPBEXHLevel0 2 3 4 2" xfId="36112" xr:uid="{25BAC504-6526-45B9-BCBF-219CFC0D0A49}"/>
    <cellStyle name="SAPBEXHLevel0 2 3 4 2 2" xfId="36113" xr:uid="{AF17FCE8-547A-40D9-B3C0-F30F56B2AE1D}"/>
    <cellStyle name="SAPBEXHLevel0 2 3 4 2 2 2" xfId="36114" xr:uid="{FAD6ED78-403A-43B2-A0AD-A9B265CA0953}"/>
    <cellStyle name="SAPBEXHLevel0 2 3 4 2 3" xfId="36115" xr:uid="{C716B0D4-17FA-4492-8F44-5936A6A3DD6F}"/>
    <cellStyle name="SAPBEXHLevel0 2 3 4 2 3 2" xfId="36116" xr:uid="{DD54F85E-501D-4054-ADB6-EA1DE575B5F1}"/>
    <cellStyle name="SAPBEXHLevel0 2 3 4 2 4" xfId="36117" xr:uid="{DF810831-B9ED-42F0-A688-C0FBEA1D8A5F}"/>
    <cellStyle name="SAPBEXHLevel0 2 3 4 2 4 2" xfId="36118" xr:uid="{11C6A317-4C21-45BF-B1FA-5554FCEF36B3}"/>
    <cellStyle name="SAPBEXHLevel0 2 3 4 2 5" xfId="36119" xr:uid="{DC2E1C12-BD10-4501-9D30-C995B866048C}"/>
    <cellStyle name="SAPBEXHLevel0 2 3 4 2 5 2" xfId="36120" xr:uid="{40D0756C-3399-4AF6-BBA5-D6FD76D51971}"/>
    <cellStyle name="SAPBEXHLevel0 2 3 4 2 6" xfId="36121" xr:uid="{509FA25A-F1B2-43D5-8CB9-284E52C8C551}"/>
    <cellStyle name="SAPBEXHLevel0 2 3 4 2 6 2" xfId="36122" xr:uid="{E5947F76-168C-45F8-AAC3-7647EE5B0CD6}"/>
    <cellStyle name="SAPBEXHLevel0 2 3 4 2 7" xfId="36123" xr:uid="{51D04987-44A4-49C5-A19E-E03B5C75E06C}"/>
    <cellStyle name="SAPBEXHLevel0 2 3 4 3" xfId="36124" xr:uid="{6B14D8B4-3C10-4D7A-AB29-DB95FCC64BDF}"/>
    <cellStyle name="SAPBEXHLevel0 2 3 4 3 2" xfId="36125" xr:uid="{1B5903B7-BCBE-4A90-923D-72F1286E9E3B}"/>
    <cellStyle name="SAPBEXHLevel0 2 3 4 3 2 2" xfId="36126" xr:uid="{FB9743D8-06CB-4C33-A17F-1F61F80A4311}"/>
    <cellStyle name="SAPBEXHLevel0 2 3 4 3 3" xfId="36127" xr:uid="{8B71A967-B623-4CFF-878B-F4BA1156B93E}"/>
    <cellStyle name="SAPBEXHLevel0 2 3 4 3 3 2" xfId="36128" xr:uid="{8AE0FF23-4164-4879-97E2-A53BFFEFD66B}"/>
    <cellStyle name="SAPBEXHLevel0 2 3 4 3 4" xfId="36129" xr:uid="{68AD73D5-9A61-4CAF-9E79-422D20F7D5E8}"/>
    <cellStyle name="SAPBEXHLevel0 2 3 4 3 4 2" xfId="36130" xr:uid="{A166FE3C-5F8B-45DD-885A-E7B570FA85A8}"/>
    <cellStyle name="SAPBEXHLevel0 2 3 4 3 5" xfId="36131" xr:uid="{8EF38525-68BA-4A2A-A532-CF0F97A6B65E}"/>
    <cellStyle name="SAPBEXHLevel0 2 3 4 3 5 2" xfId="36132" xr:uid="{20A0580E-A6A8-4E4C-AF09-2CD4ADF7B08A}"/>
    <cellStyle name="SAPBEXHLevel0 2 3 4 3 6" xfId="36133" xr:uid="{4327D199-4CCB-4D10-834B-519CDF58A21E}"/>
    <cellStyle name="SAPBEXHLevel0 2 3 4 3 6 2" xfId="36134" xr:uid="{CF2BE070-9DEC-4B9F-9984-0ACDC6B63717}"/>
    <cellStyle name="SAPBEXHLevel0 2 3 4 3 7" xfId="36135" xr:uid="{FBACF8E6-0672-4DB1-9A6A-60C17DA0DB2B}"/>
    <cellStyle name="SAPBEXHLevel0 2 3 4 4" xfId="36136" xr:uid="{BE7DD199-F420-431A-A484-0800A1E245E5}"/>
    <cellStyle name="SAPBEXHLevel0 2 3 4 4 2" xfId="36137" xr:uid="{8CC633B9-AC69-4BF3-A5E8-AFFDB6C11CBC}"/>
    <cellStyle name="SAPBEXHLevel0 2 3 4 5" xfId="36138" xr:uid="{BC9C6D00-56B5-4824-BDBA-2CF543F1FC98}"/>
    <cellStyle name="SAPBEXHLevel0 2 3 4 5 2" xfId="36139" xr:uid="{5D5AAFAA-6DA2-449B-B10A-FA1B4D780137}"/>
    <cellStyle name="SAPBEXHLevel0 2 3 4 6" xfId="36140" xr:uid="{74EC40A3-BBAE-48FB-BA29-1B53BA25497B}"/>
    <cellStyle name="SAPBEXHLevel0 2 3 4 6 2" xfId="36141" xr:uid="{FF6EDC84-265E-4194-BAF5-B8851AED92D4}"/>
    <cellStyle name="SAPBEXHLevel0 2 3 4 7" xfId="36142" xr:uid="{2E11C086-A2CD-4B3B-94C7-B8BA53B401F0}"/>
    <cellStyle name="SAPBEXHLevel0 2 3 4 7 2" xfId="36143" xr:uid="{8A1DFD2D-27F5-49F3-8A1E-E5D85E505617}"/>
    <cellStyle name="SAPBEXHLevel0 2 3 4 8" xfId="36144" xr:uid="{632011DE-CAF6-4ADA-8ED0-D8CB1CB16F75}"/>
    <cellStyle name="SAPBEXHLevel0 2 3 4 8 2" xfId="36145" xr:uid="{8B6E30B3-5053-4B32-AFD7-4D7E88CE23A9}"/>
    <cellStyle name="SAPBEXHLevel0 2 3 4 9" xfId="36146" xr:uid="{F79697E5-878E-43AD-9BB1-F9D8C520F4D5}"/>
    <cellStyle name="SAPBEXHLevel0 2 3 4 9 2" xfId="36147" xr:uid="{626459DF-B379-47C2-B88F-5C6EF563B390}"/>
    <cellStyle name="SAPBEXHLevel0 2 3 5" xfId="36148" xr:uid="{133FC59C-E1E4-4019-BA31-2BB1591BE909}"/>
    <cellStyle name="SAPBEXHLevel0 2 3 5 2" xfId="36149" xr:uid="{C7764FA1-D153-4951-895D-39A9C951CDD1}"/>
    <cellStyle name="SAPBEXHLevel0 2 3 6" xfId="36150" xr:uid="{DA2A6878-1EC3-4DD4-BD51-F8B394023F09}"/>
    <cellStyle name="SAPBEXHLevel0 2 3 6 2" xfId="36151" xr:uid="{E7CF94FF-9438-426D-9D21-371481D658EF}"/>
    <cellStyle name="SAPBEXHLevel0 2 3 7" xfId="36152" xr:uid="{835DE781-6E17-40F8-AB9F-C1C938F69E36}"/>
    <cellStyle name="SAPBEXHLevel0 2 3 8" xfId="36153" xr:uid="{8F94D86B-E050-41C2-886A-2A1AB83643BE}"/>
    <cellStyle name="SAPBEXHLevel0 2 4" xfId="36154" xr:uid="{178DBC7C-BA1C-46BE-A01F-8C8A67A2D42F}"/>
    <cellStyle name="SAPBEXHLevel0 2 4 10" xfId="36155" xr:uid="{5DE69BC8-749D-4C42-BD1D-2DBF1B80AFA9}"/>
    <cellStyle name="SAPBEXHLevel0 2 4 2" xfId="36156" xr:uid="{AA4BD531-7CCA-40A9-A57E-B236F44A900D}"/>
    <cellStyle name="SAPBEXHLevel0 2 4 2 10" xfId="36157" xr:uid="{B49FD2D8-2A81-4F08-9875-6EFEA202B06F}"/>
    <cellStyle name="SAPBEXHLevel0 2 4 2 2" xfId="36158" xr:uid="{0DD09C93-B0C6-46A1-AB9E-5B41088A7D0D}"/>
    <cellStyle name="SAPBEXHLevel0 2 4 2 2 2" xfId="36159" xr:uid="{E15AA967-61E6-438E-82AB-B984F881B5F3}"/>
    <cellStyle name="SAPBEXHLevel0 2 4 2 2 2 2" xfId="36160" xr:uid="{D731D36F-AFBF-4C00-8DBA-16849AC328D0}"/>
    <cellStyle name="SAPBEXHLevel0 2 4 2 2 3" xfId="36161" xr:uid="{4FD30E87-14C0-47D7-A260-FF1F6523C443}"/>
    <cellStyle name="SAPBEXHLevel0 2 4 2 2 3 2" xfId="36162" xr:uid="{CEC7C645-1B9F-4266-B7D4-FA9187524D2F}"/>
    <cellStyle name="SAPBEXHLevel0 2 4 2 2 4" xfId="36163" xr:uid="{871E0C44-5318-4A85-9E33-59A6E06C8443}"/>
    <cellStyle name="SAPBEXHLevel0 2 4 2 2 4 2" xfId="36164" xr:uid="{E2BC5F9B-9B1E-490C-B61B-19ACC4814138}"/>
    <cellStyle name="SAPBEXHLevel0 2 4 2 2 5" xfId="36165" xr:uid="{7FF2EDF4-7651-4A39-ADD5-75010EE40AAB}"/>
    <cellStyle name="SAPBEXHLevel0 2 4 2 2 5 2" xfId="36166" xr:uid="{3269E9FB-4561-43F0-9E51-F278973B6BB8}"/>
    <cellStyle name="SAPBEXHLevel0 2 4 2 2 6" xfId="36167" xr:uid="{FDDE133C-52A1-4D7D-B735-F71F01771E7C}"/>
    <cellStyle name="SAPBEXHLevel0 2 4 2 2 6 2" xfId="36168" xr:uid="{9D05693C-F8AC-427A-82E1-4B0331EE8E29}"/>
    <cellStyle name="SAPBEXHLevel0 2 4 2 2 7" xfId="36169" xr:uid="{9B374DFD-DC3E-4F52-8A5D-6FBB30FC2630}"/>
    <cellStyle name="SAPBEXHLevel0 2 4 2 2 7 2" xfId="36170" xr:uid="{5DEE682C-B854-4FFD-91CE-3D1D719EBF6B}"/>
    <cellStyle name="SAPBEXHLevel0 2 4 2 2 8" xfId="36171" xr:uid="{0C556D18-B27E-4429-AC5B-7A45B31E9829}"/>
    <cellStyle name="SAPBEXHLevel0 2 4 2 3" xfId="36172" xr:uid="{A0B151E8-F4DD-427C-A555-D325943E0499}"/>
    <cellStyle name="SAPBEXHLevel0 2 4 2 3 2" xfId="36173" xr:uid="{1556AD2A-D600-47CE-BF67-EF11DCFB30D8}"/>
    <cellStyle name="SAPBEXHLevel0 2 4 2 4" xfId="36174" xr:uid="{694D16A4-F80F-4992-80CD-8643FFF96A86}"/>
    <cellStyle name="SAPBEXHLevel0 2 4 2 4 2" xfId="36175" xr:uid="{1A397EA7-5D3B-4F92-B16D-655B6970B1B7}"/>
    <cellStyle name="SAPBEXHLevel0 2 4 2 5" xfId="36176" xr:uid="{EACCE4B3-45F3-431F-B912-93E5520B285D}"/>
    <cellStyle name="SAPBEXHLevel0 2 4 2 5 2" xfId="36177" xr:uid="{A9DAB776-BF62-4773-950E-B8EC4AF718ED}"/>
    <cellStyle name="SAPBEXHLevel0 2 4 2 6" xfId="36178" xr:uid="{D9AC394D-2222-44F1-AFB5-81FB988CD703}"/>
    <cellStyle name="SAPBEXHLevel0 2 4 2 6 2" xfId="36179" xr:uid="{BDB86869-3CBD-4D6D-AA72-5C948E5677D7}"/>
    <cellStyle name="SAPBEXHLevel0 2 4 2 7" xfId="36180" xr:uid="{9C94279E-A41E-429E-8EC7-4CE4FA9B9D41}"/>
    <cellStyle name="SAPBEXHLevel0 2 4 2 7 2" xfId="36181" xr:uid="{B8C61FA2-FF85-449C-B536-F304D8FA90D5}"/>
    <cellStyle name="SAPBEXHLevel0 2 4 2 8" xfId="36182" xr:uid="{8C75F15B-9136-4BE1-92B0-28FF8771DF29}"/>
    <cellStyle name="SAPBEXHLevel0 2 4 2 8 2" xfId="36183" xr:uid="{7665C550-952E-42AE-94F1-5A3BFE179DB1}"/>
    <cellStyle name="SAPBEXHLevel0 2 4 2 9" xfId="36184" xr:uid="{E26983E6-3E06-48A7-B472-2C680A8E2129}"/>
    <cellStyle name="SAPBEXHLevel0 2 4 3" xfId="36185" xr:uid="{A5DEF2E8-784F-4D5E-B73E-A9EE3204F2AF}"/>
    <cellStyle name="SAPBEXHLevel0 2 4 3 2" xfId="36186" xr:uid="{BEE9FE90-A037-4967-A66B-A6D422D77D25}"/>
    <cellStyle name="SAPBEXHLevel0 2 4 3 2 2" xfId="36187" xr:uid="{1BD943B1-6AC9-4D2A-A2CA-88EA78BF6B38}"/>
    <cellStyle name="SAPBEXHLevel0 2 4 3 3" xfId="36188" xr:uid="{BD96198D-2BD2-4039-9C81-C89DEFA40A8D}"/>
    <cellStyle name="SAPBEXHLevel0 2 4 3 3 2" xfId="36189" xr:uid="{8F439D75-7DEF-40E7-ADC6-CA25747B3354}"/>
    <cellStyle name="SAPBEXHLevel0 2 4 3 4" xfId="36190" xr:uid="{C37CA699-53ED-430C-8872-CD7E156FF6BE}"/>
    <cellStyle name="SAPBEXHLevel0 2 4 3 4 2" xfId="36191" xr:uid="{BF696B09-D517-4037-B276-B103B96389F5}"/>
    <cellStyle name="SAPBEXHLevel0 2 4 3 5" xfId="36192" xr:uid="{32ADD03F-A21F-4B7A-B401-0A8F548F1BDA}"/>
    <cellStyle name="SAPBEXHLevel0 2 4 3 5 2" xfId="36193" xr:uid="{48A08E1B-E4E6-4031-98FA-19DF7217AD14}"/>
    <cellStyle name="SAPBEXHLevel0 2 4 3 6" xfId="36194" xr:uid="{9C4E42B5-D954-4305-AB50-5CA967558DCD}"/>
    <cellStyle name="SAPBEXHLevel0 2 4 3 6 2" xfId="36195" xr:uid="{E55487E5-B928-4693-AD67-36D80C9541C0}"/>
    <cellStyle name="SAPBEXHLevel0 2 4 3 7" xfId="36196" xr:uid="{65FC4120-0467-4459-9412-E7F0322CBAF5}"/>
    <cellStyle name="SAPBEXHLevel0 2 4 3 7 2" xfId="36197" xr:uid="{C5563E33-D25D-4C92-A581-652E92F06C13}"/>
    <cellStyle name="SAPBEXHLevel0 2 4 3 8" xfId="36198" xr:uid="{6C70BF6C-3B4C-4BD5-9E21-25DB385F94E0}"/>
    <cellStyle name="SAPBEXHLevel0 2 4 3 9" xfId="36199" xr:uid="{F2AFE494-83CC-4A90-B669-9F00FB813E85}"/>
    <cellStyle name="SAPBEXHLevel0 2 4 4" xfId="36200" xr:uid="{32D09726-9788-4E3D-A551-75308A33A3E1}"/>
    <cellStyle name="SAPBEXHLevel0 2 4 4 2" xfId="36201" xr:uid="{15A8D905-6986-4B37-8335-4F1F412D85E4}"/>
    <cellStyle name="SAPBEXHLevel0 2 4 5" xfId="36202" xr:uid="{ABB6A2D0-2033-4A27-8F6E-B53DB2FA05AF}"/>
    <cellStyle name="SAPBEXHLevel0 2 4 5 2" xfId="36203" xr:uid="{5BE5E0D9-75F6-4D68-9251-9FC4215E4E37}"/>
    <cellStyle name="SAPBEXHLevel0 2 4 6" xfId="36204" xr:uid="{A08BFA8C-66CD-485C-8776-C8B0C0DF667C}"/>
    <cellStyle name="SAPBEXHLevel0 2 4 6 2" xfId="36205" xr:uid="{0C922246-DAB8-4365-9A81-72DFED960465}"/>
    <cellStyle name="SAPBEXHLevel0 2 4 7" xfId="36206" xr:uid="{D5ED2464-612D-46FF-AB52-74B1DF98F35C}"/>
    <cellStyle name="SAPBEXHLevel0 2 4 7 2" xfId="36207" xr:uid="{06085E98-D88F-44FC-84BF-270E17FD7213}"/>
    <cellStyle name="SAPBEXHLevel0 2 4 8" xfId="36208" xr:uid="{6F38943F-5F58-4E29-9117-71A834930963}"/>
    <cellStyle name="SAPBEXHLevel0 2 4 8 2" xfId="36209" xr:uid="{BEE69E24-8C5B-475C-BD9E-25997FDA185B}"/>
    <cellStyle name="SAPBEXHLevel0 2 4 9" xfId="36210" xr:uid="{B92D1105-D4E1-45D6-A581-9C4582B75E86}"/>
    <cellStyle name="SAPBEXHLevel0 2 5" xfId="36211" xr:uid="{A756C069-E499-4D88-9148-0E4A36736E05}"/>
    <cellStyle name="SAPBEXHLevel0 2 6" xfId="36212" xr:uid="{68FEB572-E9CE-4FF2-A667-86F0178ACF34}"/>
    <cellStyle name="SAPBEXHLevel0 3" xfId="36213" xr:uid="{C3105356-F636-4C47-8232-676C385F8B9A}"/>
    <cellStyle name="SAPBEXHLevel0 3 2" xfId="36214" xr:uid="{4CBBBD89-44A9-4851-8911-3BC892F7D7BF}"/>
    <cellStyle name="SAPBEXHLevel0 3 2 2" xfId="36215" xr:uid="{369C526F-6E2F-44FA-BB66-6B6B29D0ACDE}"/>
    <cellStyle name="SAPBEXHLevel0 3 2 2 10" xfId="36216" xr:uid="{7693B75E-C541-4C48-9487-CA30D26DDC56}"/>
    <cellStyle name="SAPBEXHLevel0 3 2 2 2" xfId="36217" xr:uid="{D608DC43-81B2-4DA4-94A8-1CA167F7D022}"/>
    <cellStyle name="SAPBEXHLevel0 3 2 2 2 10" xfId="36218" xr:uid="{7C2E91A5-A426-49D5-8048-E3388C9BFAA8}"/>
    <cellStyle name="SAPBEXHLevel0 3 2 2 2 2" xfId="36219" xr:uid="{E9074A83-6C07-4BD4-B1B2-B91C9BBE6031}"/>
    <cellStyle name="SAPBEXHLevel0 3 2 2 2 2 2" xfId="36220" xr:uid="{C3EB56A5-F2D0-4202-B23A-C7D4AADC1E5F}"/>
    <cellStyle name="SAPBEXHLevel0 3 2 2 2 2 2 2" xfId="36221" xr:uid="{8BE0348D-950D-47BF-8927-EBAFFDA9F7BC}"/>
    <cellStyle name="SAPBEXHLevel0 3 2 2 2 2 3" xfId="36222" xr:uid="{5A2465B4-CB60-453C-A544-87001D3A9B24}"/>
    <cellStyle name="SAPBEXHLevel0 3 2 2 2 2 3 2" xfId="36223" xr:uid="{01F4C848-5FED-4FBC-83B7-40899BDB3C65}"/>
    <cellStyle name="SAPBEXHLevel0 3 2 2 2 2 4" xfId="36224" xr:uid="{29BD11AF-FF25-44B2-A089-1DF1B471A425}"/>
    <cellStyle name="SAPBEXHLevel0 3 2 2 2 2 4 2" xfId="36225" xr:uid="{67E1B1BF-99FF-4A03-9815-F00ECF90BC07}"/>
    <cellStyle name="SAPBEXHLevel0 3 2 2 2 2 5" xfId="36226" xr:uid="{E7E6CF48-E2B4-4352-962B-2FEB2D58F375}"/>
    <cellStyle name="SAPBEXHLevel0 3 2 2 2 2 5 2" xfId="36227" xr:uid="{FA03CD1D-2E4E-43D8-839D-246D5F48B9B9}"/>
    <cellStyle name="SAPBEXHLevel0 3 2 2 2 2 6" xfId="36228" xr:uid="{E4F61B6A-0296-4D35-ACE3-9859FC78290C}"/>
    <cellStyle name="SAPBEXHLevel0 3 2 2 2 2 6 2" xfId="36229" xr:uid="{9233F012-3A43-4FF4-A42C-CB64FD291D61}"/>
    <cellStyle name="SAPBEXHLevel0 3 2 2 2 2 7" xfId="36230" xr:uid="{F739DFCD-FDA0-4A36-BD07-5A0C6DCEAE90}"/>
    <cellStyle name="SAPBEXHLevel0 3 2 2 2 2 7 2" xfId="36231" xr:uid="{3764C7E3-5E9A-4199-9E0F-EE403D7BBC9C}"/>
    <cellStyle name="SAPBEXHLevel0 3 2 2 2 2 8" xfId="36232" xr:uid="{D71855C6-5141-4B84-83D6-2EEAE5EE3718}"/>
    <cellStyle name="SAPBEXHLevel0 3 2 2 2 3" xfId="36233" xr:uid="{815FB1B5-F6A7-4A50-BECD-4D84AFC7840C}"/>
    <cellStyle name="SAPBEXHLevel0 3 2 2 2 3 2" xfId="36234" xr:uid="{5D5A4D77-952B-4DE6-A96B-649AE47CD068}"/>
    <cellStyle name="SAPBEXHLevel0 3 2 2 2 4" xfId="36235" xr:uid="{E3130A36-91E4-4037-8405-EC79C95DCCF2}"/>
    <cellStyle name="SAPBEXHLevel0 3 2 2 2 4 2" xfId="36236" xr:uid="{F13D831C-4EBE-4585-AED5-BB5E7C9C2767}"/>
    <cellStyle name="SAPBEXHLevel0 3 2 2 2 5" xfId="36237" xr:uid="{47C7E2A1-3398-4634-91F7-CA7FF3FF32AC}"/>
    <cellStyle name="SAPBEXHLevel0 3 2 2 2 5 2" xfId="36238" xr:uid="{24C89245-460B-4C6B-B4BE-9FA830D0D2C0}"/>
    <cellStyle name="SAPBEXHLevel0 3 2 2 2 6" xfId="36239" xr:uid="{E3B05336-4D46-4B3B-A399-08209A7CFAE1}"/>
    <cellStyle name="SAPBEXHLevel0 3 2 2 2 6 2" xfId="36240" xr:uid="{6A610EF5-4A70-4D84-8402-D4E916F68789}"/>
    <cellStyle name="SAPBEXHLevel0 3 2 2 2 7" xfId="36241" xr:uid="{987049A0-20A2-471A-97C5-6F4AD409EEFC}"/>
    <cellStyle name="SAPBEXHLevel0 3 2 2 2 7 2" xfId="36242" xr:uid="{3D5826CE-8D5E-4EBF-AE44-31E6560A4C3D}"/>
    <cellStyle name="SAPBEXHLevel0 3 2 2 2 8" xfId="36243" xr:uid="{CCBC3ABD-5308-479E-97C1-6539D7CB4E09}"/>
    <cellStyle name="SAPBEXHLevel0 3 2 2 2 8 2" xfId="36244" xr:uid="{1CD592AA-EBF0-48DE-99D4-5AE1E7063A96}"/>
    <cellStyle name="SAPBEXHLevel0 3 2 2 2 9" xfId="36245" xr:uid="{13DF1C77-B6E6-46C3-BC63-382B394CC178}"/>
    <cellStyle name="SAPBEXHLevel0 3 2 2 3" xfId="36246" xr:uid="{C78F83C5-20A9-4A3E-BB5A-1A8A2E9607B1}"/>
    <cellStyle name="SAPBEXHLevel0 3 2 2 3 2" xfId="36247" xr:uid="{7A9A9AA0-B121-4F3A-B30F-329FF9E4A2F7}"/>
    <cellStyle name="SAPBEXHLevel0 3 2 2 3 2 2" xfId="36248" xr:uid="{E32DF56B-B850-4B06-8FF8-6CB1F0DA2711}"/>
    <cellStyle name="SAPBEXHLevel0 3 2 2 3 3" xfId="36249" xr:uid="{FC9F16B2-1F7B-495A-A258-ADABCF1F2F0C}"/>
    <cellStyle name="SAPBEXHLevel0 3 2 2 3 3 2" xfId="36250" xr:uid="{466C78F8-D919-434D-AECC-97A7CB152F54}"/>
    <cellStyle name="SAPBEXHLevel0 3 2 2 3 4" xfId="36251" xr:uid="{6465D731-F123-423C-B2DB-00A0EACAAAB4}"/>
    <cellStyle name="SAPBEXHLevel0 3 2 2 3 4 2" xfId="36252" xr:uid="{8758A1A4-0729-4C2B-A5AB-7D1711337C94}"/>
    <cellStyle name="SAPBEXHLevel0 3 2 2 3 5" xfId="36253" xr:uid="{43D5FF8F-32F3-4A8C-B6A6-67547ABA11E0}"/>
    <cellStyle name="SAPBEXHLevel0 3 2 2 3 5 2" xfId="36254" xr:uid="{92C26D52-223C-4895-BBA9-9C68F775E06B}"/>
    <cellStyle name="SAPBEXHLevel0 3 2 2 3 6" xfId="36255" xr:uid="{3B6A803C-F636-41E2-B3E6-2DE0FB81250F}"/>
    <cellStyle name="SAPBEXHLevel0 3 2 2 3 6 2" xfId="36256" xr:uid="{DA5155C0-358E-4DA4-B125-9A804220406E}"/>
    <cellStyle name="SAPBEXHLevel0 3 2 2 3 7" xfId="36257" xr:uid="{3AA8D295-F357-462D-BB6A-DE9FB842D1AC}"/>
    <cellStyle name="SAPBEXHLevel0 3 2 2 3 7 2" xfId="36258" xr:uid="{5376C67E-9F55-493B-A6BD-20521679AA25}"/>
    <cellStyle name="SAPBEXHLevel0 3 2 2 3 8" xfId="36259" xr:uid="{BEFDDE70-FF47-4A1E-A134-4E42C6880776}"/>
    <cellStyle name="SAPBEXHLevel0 3 2 2 3 9" xfId="36260" xr:uid="{3F0EE350-05D2-4DEB-B2E5-9453B41F7395}"/>
    <cellStyle name="SAPBEXHLevel0 3 2 2 4" xfId="36261" xr:uid="{74E8D206-B6B7-41CE-ACE3-28EBD9DCE50D}"/>
    <cellStyle name="SAPBEXHLevel0 3 2 2 4 2" xfId="36262" xr:uid="{ED9D964E-C09F-44C1-BBD9-20BB17508F74}"/>
    <cellStyle name="SAPBEXHLevel0 3 2 2 5" xfId="36263" xr:uid="{07D309A7-9C99-404B-B484-A5163122CC4D}"/>
    <cellStyle name="SAPBEXHLevel0 3 2 2 5 2" xfId="36264" xr:uid="{EB8D169C-505C-47E2-B45C-7CE1ED725611}"/>
    <cellStyle name="SAPBEXHLevel0 3 2 2 6" xfId="36265" xr:uid="{2744EAE1-7D48-45FF-A765-88EFA38A45F1}"/>
    <cellStyle name="SAPBEXHLevel0 3 2 2 6 2" xfId="36266" xr:uid="{47F6C390-82A3-40C1-871E-47EE68AB98BA}"/>
    <cellStyle name="SAPBEXHLevel0 3 2 2 7" xfId="36267" xr:uid="{2B75D803-A6B9-463B-A1BA-EFD5864FC7B0}"/>
    <cellStyle name="SAPBEXHLevel0 3 2 2 7 2" xfId="36268" xr:uid="{5A4A657F-6491-42BB-92E8-948E4E812086}"/>
    <cellStyle name="SAPBEXHLevel0 3 2 2 8" xfId="36269" xr:uid="{BC2E853D-D1F2-4D06-82A5-778E9F7F68FE}"/>
    <cellStyle name="SAPBEXHLevel0 3 2 2 8 2" xfId="36270" xr:uid="{D9FAAE5A-75BB-486A-9F89-6DF5EC5315FA}"/>
    <cellStyle name="SAPBEXHLevel0 3 2 2 9" xfId="36271" xr:uid="{E5C1D345-AC65-4B28-9126-7C3DFA1E8E15}"/>
    <cellStyle name="SAPBEXHLevel0 3 2 3" xfId="36272" xr:uid="{7B3A9F0A-564F-4099-923A-2F8A132BE4FB}"/>
    <cellStyle name="SAPBEXHLevel0 3 2 3 2" xfId="36273" xr:uid="{50C20140-215E-440F-8835-C842CA1393F0}"/>
    <cellStyle name="SAPBEXHLevel0 3 2 3 2 10" xfId="36274" xr:uid="{7962A46A-A047-4FE3-AB36-276F1A944F13}"/>
    <cellStyle name="SAPBEXHLevel0 3 2 3 2 2" xfId="36275" xr:uid="{E4541C6B-8BB9-4AEA-AD14-3114AE11EFA7}"/>
    <cellStyle name="SAPBEXHLevel0 3 2 3 2 2 2" xfId="36276" xr:uid="{AD186DC6-A25A-431B-8C10-CEE2CA4231B9}"/>
    <cellStyle name="SAPBEXHLevel0 3 2 3 2 2 2 2" xfId="36277" xr:uid="{3D351937-5104-4B7D-B457-FA6F0865C397}"/>
    <cellStyle name="SAPBEXHLevel0 3 2 3 2 2 3" xfId="36278" xr:uid="{A7AAB24D-E9BB-460E-A0C4-F42B50554DFC}"/>
    <cellStyle name="SAPBEXHLevel0 3 2 3 2 2 3 2" xfId="36279" xr:uid="{FE61DABC-B3E3-4866-BCFD-DB8542550739}"/>
    <cellStyle name="SAPBEXHLevel0 3 2 3 2 2 4" xfId="36280" xr:uid="{B80EC634-F4B2-4489-AA45-86B067E9A4AC}"/>
    <cellStyle name="SAPBEXHLevel0 3 2 3 2 2 4 2" xfId="36281" xr:uid="{AF4BB811-0BB7-40D4-960D-7E4756289358}"/>
    <cellStyle name="SAPBEXHLevel0 3 2 3 2 2 5" xfId="36282" xr:uid="{406D9C81-4A24-400F-9045-0B1CBD2D8F4C}"/>
    <cellStyle name="SAPBEXHLevel0 3 2 3 2 2 5 2" xfId="36283" xr:uid="{CDC33BEE-3E4A-4E2B-B84B-5229D85108A3}"/>
    <cellStyle name="SAPBEXHLevel0 3 2 3 2 2 6" xfId="36284" xr:uid="{0BB1BAC6-CC57-4911-9AF0-CE94F1E06484}"/>
    <cellStyle name="SAPBEXHLevel0 3 2 3 2 2 6 2" xfId="36285" xr:uid="{DF5DC108-6905-4E99-8EAC-85681E86BE0B}"/>
    <cellStyle name="SAPBEXHLevel0 3 2 3 2 2 7" xfId="36286" xr:uid="{A27824FA-CF86-48DE-801B-5EB86B215580}"/>
    <cellStyle name="SAPBEXHLevel0 3 2 3 2 3" xfId="36287" xr:uid="{AF7BAEA7-E9C9-48F0-A193-820D4F35B35C}"/>
    <cellStyle name="SAPBEXHLevel0 3 2 3 2 3 2" xfId="36288" xr:uid="{5C413E43-18E4-461B-9009-ECBC263AD381}"/>
    <cellStyle name="SAPBEXHLevel0 3 2 3 2 3 2 2" xfId="36289" xr:uid="{1408BE21-5B49-4405-B0C2-2BB9E745DE88}"/>
    <cellStyle name="SAPBEXHLevel0 3 2 3 2 3 3" xfId="36290" xr:uid="{C72C6376-2D7E-4F9C-944B-81AC66709B38}"/>
    <cellStyle name="SAPBEXHLevel0 3 2 3 2 3 3 2" xfId="36291" xr:uid="{CE4351E3-5584-4C06-A0B1-F44C30CE6111}"/>
    <cellStyle name="SAPBEXHLevel0 3 2 3 2 3 4" xfId="36292" xr:uid="{2569C037-1DB0-477C-93A9-72447AC1ADCA}"/>
    <cellStyle name="SAPBEXHLevel0 3 2 3 2 3 4 2" xfId="36293" xr:uid="{DB08376C-1190-4EE7-B0BD-C2848D1805B6}"/>
    <cellStyle name="SAPBEXHLevel0 3 2 3 2 3 5" xfId="36294" xr:uid="{BCEA687B-FFF6-4DFF-A011-1689AB149B79}"/>
    <cellStyle name="SAPBEXHLevel0 3 2 3 2 3 5 2" xfId="36295" xr:uid="{9DEB3AB7-8153-40BC-9687-28FEE77B91D3}"/>
    <cellStyle name="SAPBEXHLevel0 3 2 3 2 3 6" xfId="36296" xr:uid="{4C0C1218-0325-42B0-A80F-06A159E158C7}"/>
    <cellStyle name="SAPBEXHLevel0 3 2 3 2 3 6 2" xfId="36297" xr:uid="{5DEA6D7E-D30D-41B3-BF01-69DA30E2E53C}"/>
    <cellStyle name="SAPBEXHLevel0 3 2 3 2 3 7" xfId="36298" xr:uid="{42302C21-67FC-49C3-BC99-E68DADB21DC8}"/>
    <cellStyle name="SAPBEXHLevel0 3 2 3 2 4" xfId="36299" xr:uid="{D90514B6-3403-4C73-9A53-17D73B7A4F13}"/>
    <cellStyle name="SAPBEXHLevel0 3 2 3 2 4 2" xfId="36300" xr:uid="{AC834132-3C52-4A40-9F6B-063E3D415925}"/>
    <cellStyle name="SAPBEXHLevel0 3 2 3 2 5" xfId="36301" xr:uid="{DD8396C7-E029-4016-AF1B-93355FC27E67}"/>
    <cellStyle name="SAPBEXHLevel0 3 2 3 2 5 2" xfId="36302" xr:uid="{8CD8C964-09D2-48DE-9645-667595A235A4}"/>
    <cellStyle name="SAPBEXHLevel0 3 2 3 2 6" xfId="36303" xr:uid="{297E9C4B-77F0-4BB2-B952-C2613911961A}"/>
    <cellStyle name="SAPBEXHLevel0 3 2 3 2 6 2" xfId="36304" xr:uid="{DDAE0E3B-8836-44BD-9B8B-55A2327C3941}"/>
    <cellStyle name="SAPBEXHLevel0 3 2 3 2 7" xfId="36305" xr:uid="{C9C04A7F-3005-4CFE-8CD4-8DB312D7D78F}"/>
    <cellStyle name="SAPBEXHLevel0 3 2 3 2 7 2" xfId="36306" xr:uid="{BDB1677D-4008-42A2-8E52-7B3D54989806}"/>
    <cellStyle name="SAPBEXHLevel0 3 2 3 2 8" xfId="36307" xr:uid="{01F62EE0-CB83-4A0A-A0B9-7B7855703FCA}"/>
    <cellStyle name="SAPBEXHLevel0 3 2 3 2 8 2" xfId="36308" xr:uid="{20DBCEB5-6B1C-4710-B00E-B7F05CEA5823}"/>
    <cellStyle name="SAPBEXHLevel0 3 2 3 2 9" xfId="36309" xr:uid="{D3F5E5D1-A196-4AB0-90AF-306A763AF329}"/>
    <cellStyle name="SAPBEXHLevel0 3 2 3 2 9 2" xfId="36310" xr:uid="{F05F380B-1EBD-4BEE-A16A-2941D6532120}"/>
    <cellStyle name="SAPBEXHLevel0 3 2 3 3" xfId="36311" xr:uid="{CB6F3C53-D9F9-473B-9B41-A1809AF3D25B}"/>
    <cellStyle name="SAPBEXHLevel0 3 2 3 3 2" xfId="36312" xr:uid="{D40D9350-A6AC-4559-87F5-DB50311B340B}"/>
    <cellStyle name="SAPBEXHLevel0 3 2 3 4" xfId="36313" xr:uid="{A9F9DDEB-90A1-44FC-A0C2-E8C05C82902F}"/>
    <cellStyle name="SAPBEXHLevel0 3 2 3 4 2" xfId="36314" xr:uid="{D4698296-424D-4A1B-89C9-5D1327415598}"/>
    <cellStyle name="SAPBEXHLevel0 3 2 3 5" xfId="36315" xr:uid="{9CC2FEFF-CB3F-418B-8C8D-6E5C1C7CFA29}"/>
    <cellStyle name="SAPBEXHLevel0 3 2 4" xfId="36316" xr:uid="{7380F579-60FE-485A-B2EF-B679531CF625}"/>
    <cellStyle name="SAPBEXHLevel0 3 2 4 10" xfId="36317" xr:uid="{ABF89B78-6184-4066-A29E-96D90CB86D9E}"/>
    <cellStyle name="SAPBEXHLevel0 3 2 4 2" xfId="36318" xr:uid="{96294933-E17D-428A-BA8C-246077239346}"/>
    <cellStyle name="SAPBEXHLevel0 3 2 4 2 2" xfId="36319" xr:uid="{64288110-EC22-4A2A-BBCC-C4D061AAF4A6}"/>
    <cellStyle name="SAPBEXHLevel0 3 2 4 2 2 2" xfId="36320" xr:uid="{BBD90679-681E-451C-9E35-10B1EB044214}"/>
    <cellStyle name="SAPBEXHLevel0 3 2 4 2 3" xfId="36321" xr:uid="{E0948DD5-ADF3-4852-AF24-EE37275361AF}"/>
    <cellStyle name="SAPBEXHLevel0 3 2 4 2 3 2" xfId="36322" xr:uid="{1C81391A-D8D2-4D42-8B04-6DD3F312852F}"/>
    <cellStyle name="SAPBEXHLevel0 3 2 4 2 4" xfId="36323" xr:uid="{3E80634F-AF09-467F-ACC2-16DB85A3669E}"/>
    <cellStyle name="SAPBEXHLevel0 3 2 4 2 4 2" xfId="36324" xr:uid="{D2198F61-6D88-4A12-BFC3-88A2A1029D07}"/>
    <cellStyle name="SAPBEXHLevel0 3 2 4 2 5" xfId="36325" xr:uid="{2B1EED8C-A0F7-4336-A04D-5CB95723BAF5}"/>
    <cellStyle name="SAPBEXHLevel0 3 2 4 2 5 2" xfId="36326" xr:uid="{013428D8-3EE1-45F7-A167-87BDE04E2FB5}"/>
    <cellStyle name="SAPBEXHLevel0 3 2 4 2 6" xfId="36327" xr:uid="{9871C6B4-7A47-4B84-9214-8A6F1F193250}"/>
    <cellStyle name="SAPBEXHLevel0 3 2 4 2 6 2" xfId="36328" xr:uid="{49A81791-C5F9-4BDB-AA21-B4DF3397D635}"/>
    <cellStyle name="SAPBEXHLevel0 3 2 4 2 7" xfId="36329" xr:uid="{B6F6E9C0-55A7-4698-91B1-C657DA4ED64F}"/>
    <cellStyle name="SAPBEXHLevel0 3 2 4 3" xfId="36330" xr:uid="{F2F8F662-88C2-4E21-BD0F-5F84BEE19924}"/>
    <cellStyle name="SAPBEXHLevel0 3 2 4 3 2" xfId="36331" xr:uid="{ABDC95C1-FA44-4109-A93D-DE549E43EB32}"/>
    <cellStyle name="SAPBEXHLevel0 3 2 4 3 2 2" xfId="36332" xr:uid="{FB3BAF3C-EB48-4B38-9537-4527BE898D9D}"/>
    <cellStyle name="SAPBEXHLevel0 3 2 4 3 3" xfId="36333" xr:uid="{255BC7E4-88FD-40B5-B6BF-355ACB5D2E4A}"/>
    <cellStyle name="SAPBEXHLevel0 3 2 4 3 3 2" xfId="36334" xr:uid="{E0265621-961B-498D-8C05-2A505E6238EA}"/>
    <cellStyle name="SAPBEXHLevel0 3 2 4 3 4" xfId="36335" xr:uid="{B378F81C-1652-4D02-818B-E08D75A5C16A}"/>
    <cellStyle name="SAPBEXHLevel0 3 2 4 3 4 2" xfId="36336" xr:uid="{EB9FE07C-1572-4929-8222-9D3318971365}"/>
    <cellStyle name="SAPBEXHLevel0 3 2 4 3 5" xfId="36337" xr:uid="{B2010EAD-9824-4030-9E0B-5B1C85C7BBD3}"/>
    <cellStyle name="SAPBEXHLevel0 3 2 4 3 5 2" xfId="36338" xr:uid="{73B88A44-8AFE-43F8-998D-296906C9A005}"/>
    <cellStyle name="SAPBEXHLevel0 3 2 4 3 6" xfId="36339" xr:uid="{FCBA3326-D15D-40DA-A255-1444C4EC55E1}"/>
    <cellStyle name="SAPBEXHLevel0 3 2 4 3 6 2" xfId="36340" xr:uid="{0DEFE0DF-BD8F-4BF0-9506-5B4D6F672D27}"/>
    <cellStyle name="SAPBEXHLevel0 3 2 4 3 7" xfId="36341" xr:uid="{4D935E8C-1D07-4980-8DD1-B70265268275}"/>
    <cellStyle name="SAPBEXHLevel0 3 2 4 4" xfId="36342" xr:uid="{7B445A29-8C19-4A17-A211-CCBA49461023}"/>
    <cellStyle name="SAPBEXHLevel0 3 2 4 4 2" xfId="36343" xr:uid="{5B2353A0-BBCC-4CA6-B761-366A566F0C44}"/>
    <cellStyle name="SAPBEXHLevel0 3 2 4 5" xfId="36344" xr:uid="{145F4EDD-3A23-4B55-A811-0890E0530C07}"/>
    <cellStyle name="SAPBEXHLevel0 3 2 4 5 2" xfId="36345" xr:uid="{AAEFEEC4-34DC-4791-90CA-F143026F7403}"/>
    <cellStyle name="SAPBEXHLevel0 3 2 4 6" xfId="36346" xr:uid="{6EA3B3A3-EC7B-4EC9-8F40-9E7A0D29805F}"/>
    <cellStyle name="SAPBEXHLevel0 3 2 4 6 2" xfId="36347" xr:uid="{34BA434D-B617-4BE7-A170-92DD84BE8131}"/>
    <cellStyle name="SAPBEXHLevel0 3 2 4 7" xfId="36348" xr:uid="{BE103BD4-4ED6-4D83-B0F2-77E90A0E4337}"/>
    <cellStyle name="SAPBEXHLevel0 3 2 4 7 2" xfId="36349" xr:uid="{DAA7A58E-0FBE-4E8B-BBED-A7897C22ECC6}"/>
    <cellStyle name="SAPBEXHLevel0 3 2 4 8" xfId="36350" xr:uid="{8B651DC8-7113-46CC-BE67-EB5AA2DE82A1}"/>
    <cellStyle name="SAPBEXHLevel0 3 2 4 8 2" xfId="36351" xr:uid="{BD90E4E4-A4E1-421D-A978-B4294CE07597}"/>
    <cellStyle name="SAPBEXHLevel0 3 2 4 9" xfId="36352" xr:uid="{3D3673F5-C7DD-4057-A535-257E2477EFB3}"/>
    <cellStyle name="SAPBEXHLevel0 3 2 4 9 2" xfId="36353" xr:uid="{C451B1D5-84E5-4542-9FC4-34B62447AF99}"/>
    <cellStyle name="SAPBEXHLevel0 3 2 5" xfId="36354" xr:uid="{E9DCCDFC-E40D-4028-9B6F-9BD8137A6AB9}"/>
    <cellStyle name="SAPBEXHLevel0 3 2 5 2" xfId="36355" xr:uid="{02241638-011A-47CF-89D6-08CBE807FBD0}"/>
    <cellStyle name="SAPBEXHLevel0 3 2 6" xfId="36356" xr:uid="{1F7D66B8-B907-4B25-88C4-0DABF4A432E9}"/>
    <cellStyle name="SAPBEXHLevel0 3 2 6 2" xfId="36357" xr:uid="{69799516-9AA6-4269-8FA5-112B380550F7}"/>
    <cellStyle name="SAPBEXHLevel0 3 2 7" xfId="36358" xr:uid="{FC43531B-EB84-4D0D-92E5-77607598AD14}"/>
    <cellStyle name="SAPBEXHLevel0 3 2 8" xfId="36359" xr:uid="{4C9FFB60-B65A-4AD0-BB2A-A27128FE6477}"/>
    <cellStyle name="SAPBEXHLevel0 3 3" xfId="36360" xr:uid="{80DF3B96-87F1-4C5E-8B03-B14D96DCB087}"/>
    <cellStyle name="SAPBEXHLevel0 3 3 2" xfId="36361" xr:uid="{E7B82C30-F682-4065-86BE-F8BA53647E4F}"/>
    <cellStyle name="SAPBEXHLevel0 3 3 2 10" xfId="36362" xr:uid="{C68E4178-0BE3-4399-B606-8A6AC74698E1}"/>
    <cellStyle name="SAPBEXHLevel0 3 3 2 2" xfId="36363" xr:uid="{6E1A5CB1-4520-4403-9084-75F07DC58BDE}"/>
    <cellStyle name="SAPBEXHLevel0 3 3 2 2 10" xfId="36364" xr:uid="{D3863F7A-EA3B-4195-921A-C1508D7B74A9}"/>
    <cellStyle name="SAPBEXHLevel0 3 3 2 2 2" xfId="36365" xr:uid="{1E213846-FBAC-4004-9776-2BE669B8FE52}"/>
    <cellStyle name="SAPBEXHLevel0 3 3 2 2 2 2" xfId="36366" xr:uid="{6D47D2B1-8D0E-4A31-BB84-5430C01531ED}"/>
    <cellStyle name="SAPBEXHLevel0 3 3 2 2 2 2 2" xfId="36367" xr:uid="{8B34E0DE-7DC9-4160-B584-8ED3C90F0D4B}"/>
    <cellStyle name="SAPBEXHLevel0 3 3 2 2 2 3" xfId="36368" xr:uid="{9033C8D8-E87F-4663-8FF6-FC62280DA80F}"/>
    <cellStyle name="SAPBEXHLevel0 3 3 2 2 2 3 2" xfId="36369" xr:uid="{C06867BA-8300-44A4-8C52-FE1B966B176F}"/>
    <cellStyle name="SAPBEXHLevel0 3 3 2 2 2 4" xfId="36370" xr:uid="{DEEA337E-9A12-466D-B550-E25D6E12455A}"/>
    <cellStyle name="SAPBEXHLevel0 3 3 2 2 2 4 2" xfId="36371" xr:uid="{41761E72-9318-41B8-A5B0-3E358F36E845}"/>
    <cellStyle name="SAPBEXHLevel0 3 3 2 2 2 5" xfId="36372" xr:uid="{F16B4D14-22DB-4ED6-A433-4F2CEABDDC98}"/>
    <cellStyle name="SAPBEXHLevel0 3 3 2 2 2 5 2" xfId="36373" xr:uid="{BA7AB57B-B3E1-439F-AE6D-96D8E929C243}"/>
    <cellStyle name="SAPBEXHLevel0 3 3 2 2 2 6" xfId="36374" xr:uid="{5F4CEA80-1C86-4339-994A-DA2903D7A351}"/>
    <cellStyle name="SAPBEXHLevel0 3 3 2 2 2 6 2" xfId="36375" xr:uid="{217DF404-995F-4A5E-BB7A-F554CC6431E4}"/>
    <cellStyle name="SAPBEXHLevel0 3 3 2 2 2 7" xfId="36376" xr:uid="{D10526D0-1B1E-4081-A610-7E3D50C255DC}"/>
    <cellStyle name="SAPBEXHLevel0 3 3 2 2 2 7 2" xfId="36377" xr:uid="{AA52AAFA-EE77-4948-8B41-FF168BB67AB1}"/>
    <cellStyle name="SAPBEXHLevel0 3 3 2 2 2 8" xfId="36378" xr:uid="{B88132EF-93C9-46A4-AA8E-D7DD1F8B24A3}"/>
    <cellStyle name="SAPBEXHLevel0 3 3 2 2 3" xfId="36379" xr:uid="{E4CE63F0-4659-4092-9FCB-DA1773E085A8}"/>
    <cellStyle name="SAPBEXHLevel0 3 3 2 2 3 2" xfId="36380" xr:uid="{0871BEDE-F733-429A-AC84-27C87CF2B108}"/>
    <cellStyle name="SAPBEXHLevel0 3 3 2 2 4" xfId="36381" xr:uid="{E132CBB2-DB9E-417D-9E1D-EABC6230D1CA}"/>
    <cellStyle name="SAPBEXHLevel0 3 3 2 2 4 2" xfId="36382" xr:uid="{A722E25C-97C7-45E6-AD1D-12615380E335}"/>
    <cellStyle name="SAPBEXHLevel0 3 3 2 2 5" xfId="36383" xr:uid="{F1780A99-93C0-4ECF-81F4-970412F6C7F8}"/>
    <cellStyle name="SAPBEXHLevel0 3 3 2 2 5 2" xfId="36384" xr:uid="{5EB08059-9E20-4725-958B-55710C40E6EB}"/>
    <cellStyle name="SAPBEXHLevel0 3 3 2 2 6" xfId="36385" xr:uid="{503C56B0-FB8E-48AF-AB1A-2D6DC861AF7F}"/>
    <cellStyle name="SAPBEXHLevel0 3 3 2 2 6 2" xfId="36386" xr:uid="{274AC4F2-4C93-45B8-B4C6-FFE299EE9751}"/>
    <cellStyle name="SAPBEXHLevel0 3 3 2 2 7" xfId="36387" xr:uid="{3CA397D1-95B7-42B9-8470-DB974F6D1DA4}"/>
    <cellStyle name="SAPBEXHLevel0 3 3 2 2 7 2" xfId="36388" xr:uid="{E3A5E79F-8C53-4EAB-8B2C-73CCFCAE0C72}"/>
    <cellStyle name="SAPBEXHLevel0 3 3 2 2 8" xfId="36389" xr:uid="{234F4C02-EDD6-42FC-84F7-2AC78ADCBF81}"/>
    <cellStyle name="SAPBEXHLevel0 3 3 2 2 8 2" xfId="36390" xr:uid="{1CB9B615-DFE8-4432-AFDF-EB6BF515D5A3}"/>
    <cellStyle name="SAPBEXHLevel0 3 3 2 2 9" xfId="36391" xr:uid="{AF54B88A-4437-46DF-8290-645F75E4C7F7}"/>
    <cellStyle name="SAPBEXHLevel0 3 3 2 3" xfId="36392" xr:uid="{126754C8-F4AA-4CC8-A5A0-982783C6E6E2}"/>
    <cellStyle name="SAPBEXHLevel0 3 3 2 3 2" xfId="36393" xr:uid="{18B02FC0-7449-44D5-82FA-132EC6728A7E}"/>
    <cellStyle name="SAPBEXHLevel0 3 3 2 3 2 2" xfId="36394" xr:uid="{B51EF5BC-BD5F-4BBD-B133-66D7A58D6E08}"/>
    <cellStyle name="SAPBEXHLevel0 3 3 2 3 3" xfId="36395" xr:uid="{9FF102A8-80E1-4A8E-A4DD-8F617C4BEA9A}"/>
    <cellStyle name="SAPBEXHLevel0 3 3 2 3 3 2" xfId="36396" xr:uid="{77157FD8-374D-4A11-99FF-DE57972064C3}"/>
    <cellStyle name="SAPBEXHLevel0 3 3 2 3 4" xfId="36397" xr:uid="{344FA316-10EF-4849-954F-75EABF23ECC6}"/>
    <cellStyle name="SAPBEXHLevel0 3 3 2 3 4 2" xfId="36398" xr:uid="{B3736758-B28D-40EF-B449-63BC4B76926E}"/>
    <cellStyle name="SAPBEXHLevel0 3 3 2 3 5" xfId="36399" xr:uid="{531E27BB-451C-48F3-81BA-C200F522D43A}"/>
    <cellStyle name="SAPBEXHLevel0 3 3 2 3 5 2" xfId="36400" xr:uid="{E4CF3878-2918-434F-8405-75A69856A646}"/>
    <cellStyle name="SAPBEXHLevel0 3 3 2 3 6" xfId="36401" xr:uid="{04455238-23D3-48CA-98F3-0AC9CB52AF5E}"/>
    <cellStyle name="SAPBEXHLevel0 3 3 2 3 6 2" xfId="36402" xr:uid="{61362073-728A-4626-B1AB-A6F837E2F177}"/>
    <cellStyle name="SAPBEXHLevel0 3 3 2 3 7" xfId="36403" xr:uid="{A2812042-B1D0-4BA9-96C5-87BBA6E169D7}"/>
    <cellStyle name="SAPBEXHLevel0 3 3 2 3 7 2" xfId="36404" xr:uid="{D980F9F1-478B-4663-8D45-2374125B203A}"/>
    <cellStyle name="SAPBEXHLevel0 3 3 2 3 8" xfId="36405" xr:uid="{87359B4B-CC24-464E-8157-2F5A3499CCB8}"/>
    <cellStyle name="SAPBEXHLevel0 3 3 2 3 9" xfId="36406" xr:uid="{CCCCAFFC-F6B0-43E1-A6BC-782C8FACB020}"/>
    <cellStyle name="SAPBEXHLevel0 3 3 2 4" xfId="36407" xr:uid="{F821DA9B-8146-4A5B-99A9-E687BF8175A6}"/>
    <cellStyle name="SAPBEXHLevel0 3 3 2 4 2" xfId="36408" xr:uid="{8622CD92-A42D-404C-8114-93EAD80B7D67}"/>
    <cellStyle name="SAPBEXHLevel0 3 3 2 5" xfId="36409" xr:uid="{E2B4D118-A97D-4522-A905-5BF128D1858D}"/>
    <cellStyle name="SAPBEXHLevel0 3 3 2 5 2" xfId="36410" xr:uid="{089E946B-16B5-48CF-9CD5-B7C3F10CC7FF}"/>
    <cellStyle name="SAPBEXHLevel0 3 3 2 6" xfId="36411" xr:uid="{994D5C71-49C6-40C5-8DB4-826A25D63668}"/>
    <cellStyle name="SAPBEXHLevel0 3 3 2 6 2" xfId="36412" xr:uid="{DAFC9C12-F598-4CC6-888D-44DF2E81D4B7}"/>
    <cellStyle name="SAPBEXHLevel0 3 3 2 7" xfId="36413" xr:uid="{AE2D7711-DAC4-423E-B950-B44E35F84C2F}"/>
    <cellStyle name="SAPBEXHLevel0 3 3 2 7 2" xfId="36414" xr:uid="{42E72925-F480-4C88-83C7-02E70DF106A0}"/>
    <cellStyle name="SAPBEXHLevel0 3 3 2 8" xfId="36415" xr:uid="{F118986C-3F72-4595-9784-F5C9B10719C6}"/>
    <cellStyle name="SAPBEXHLevel0 3 3 2 8 2" xfId="36416" xr:uid="{89B5C038-F777-4083-B0F9-1AE94213D38C}"/>
    <cellStyle name="SAPBEXHLevel0 3 3 2 9" xfId="36417" xr:uid="{D941B6A3-AC3F-43A3-83B1-E4857B8EB797}"/>
    <cellStyle name="SAPBEXHLevel0 3 3 3" xfId="36418" xr:uid="{060089E7-6B87-48A6-8DEF-3FE0CD68F51C}"/>
    <cellStyle name="SAPBEXHLevel0 3 3 3 2" xfId="36419" xr:uid="{467BFA65-2DBD-4E6C-8272-594CCEB95E69}"/>
    <cellStyle name="SAPBEXHLevel0 3 3 3 2 10" xfId="36420" xr:uid="{3A7440A4-E608-4A6B-B95F-FB2D6EC90DA7}"/>
    <cellStyle name="SAPBEXHLevel0 3 3 3 2 2" xfId="36421" xr:uid="{25DFE924-7F2F-47F1-95CA-84FA40950BDE}"/>
    <cellStyle name="SAPBEXHLevel0 3 3 3 2 2 2" xfId="36422" xr:uid="{34D7E082-A6B5-4722-8221-862ADDB2779B}"/>
    <cellStyle name="SAPBEXHLevel0 3 3 3 2 2 2 2" xfId="36423" xr:uid="{340F0C09-0184-43EE-9537-5D9B06B53587}"/>
    <cellStyle name="SAPBEXHLevel0 3 3 3 2 2 3" xfId="36424" xr:uid="{2A231521-E56C-4AC4-A40A-B8253A4E1DA8}"/>
    <cellStyle name="SAPBEXHLevel0 3 3 3 2 2 3 2" xfId="36425" xr:uid="{89B85B5F-0433-4E78-A3C7-70D8A17DB613}"/>
    <cellStyle name="SAPBEXHLevel0 3 3 3 2 2 4" xfId="36426" xr:uid="{92A29221-8FF7-477A-8C9E-0C8E3B3AA76A}"/>
    <cellStyle name="SAPBEXHLevel0 3 3 3 2 2 4 2" xfId="36427" xr:uid="{EF8E49D2-AFA5-4D07-B191-202D1F9F0D9B}"/>
    <cellStyle name="SAPBEXHLevel0 3 3 3 2 2 5" xfId="36428" xr:uid="{E3035687-9062-44BD-B0BC-F704ABAFAB22}"/>
    <cellStyle name="SAPBEXHLevel0 3 3 3 2 2 5 2" xfId="36429" xr:uid="{316333BB-85D5-40D2-ABF0-34BAA792DB34}"/>
    <cellStyle name="SAPBEXHLevel0 3 3 3 2 2 6" xfId="36430" xr:uid="{1C5796E0-F69D-414C-BA24-605EB815F71C}"/>
    <cellStyle name="SAPBEXHLevel0 3 3 3 2 2 6 2" xfId="36431" xr:uid="{5A225BDC-D74F-4AE2-8C93-351C2F620DD7}"/>
    <cellStyle name="SAPBEXHLevel0 3 3 3 2 2 7" xfId="36432" xr:uid="{A535CD12-5909-4639-A37B-F6F86DE3C02F}"/>
    <cellStyle name="SAPBEXHLevel0 3 3 3 2 3" xfId="36433" xr:uid="{B4BA22EA-C748-4122-B81C-B74479C35210}"/>
    <cellStyle name="SAPBEXHLevel0 3 3 3 2 3 2" xfId="36434" xr:uid="{18B78B28-F566-4445-95AF-31B2F022CACB}"/>
    <cellStyle name="SAPBEXHLevel0 3 3 3 2 3 2 2" xfId="36435" xr:uid="{99E97437-C7F7-4B70-993F-53025181C8AB}"/>
    <cellStyle name="SAPBEXHLevel0 3 3 3 2 3 3" xfId="36436" xr:uid="{11C387DA-2992-4A5A-9260-65E1D34A2AB4}"/>
    <cellStyle name="SAPBEXHLevel0 3 3 3 2 3 3 2" xfId="36437" xr:uid="{EBE0E4E4-2224-4C5E-8E57-FD667AAC888E}"/>
    <cellStyle name="SAPBEXHLevel0 3 3 3 2 3 4" xfId="36438" xr:uid="{F1883015-9E86-4BC6-BC86-E5B40A7BF030}"/>
    <cellStyle name="SAPBEXHLevel0 3 3 3 2 3 4 2" xfId="36439" xr:uid="{67538735-6B67-4B22-A540-E458AA304D8A}"/>
    <cellStyle name="SAPBEXHLevel0 3 3 3 2 3 5" xfId="36440" xr:uid="{94375A9C-9755-486D-BE36-EC16BD45EF1C}"/>
    <cellStyle name="SAPBEXHLevel0 3 3 3 2 3 5 2" xfId="36441" xr:uid="{5343745B-0219-4D73-B681-E1FB99AD3507}"/>
    <cellStyle name="SAPBEXHLevel0 3 3 3 2 3 6" xfId="36442" xr:uid="{46E19FF8-6FA1-4F96-86C6-F17A6E791382}"/>
    <cellStyle name="SAPBEXHLevel0 3 3 3 2 3 6 2" xfId="36443" xr:uid="{533B1C72-1467-410B-95DC-79DF5D50410C}"/>
    <cellStyle name="SAPBEXHLevel0 3 3 3 2 3 7" xfId="36444" xr:uid="{83E9881B-F7D4-4244-9B64-EEFB3ABC9D7D}"/>
    <cellStyle name="SAPBEXHLevel0 3 3 3 2 4" xfId="36445" xr:uid="{43316346-F728-41CE-ABF2-6E4C5CE24718}"/>
    <cellStyle name="SAPBEXHLevel0 3 3 3 2 4 2" xfId="36446" xr:uid="{D7C256AF-3B3A-44DF-865F-BCFF517BA06E}"/>
    <cellStyle name="SAPBEXHLevel0 3 3 3 2 5" xfId="36447" xr:uid="{76F0FA8A-F54F-4CBE-B1AB-22BB52BB5D7B}"/>
    <cellStyle name="SAPBEXHLevel0 3 3 3 2 5 2" xfId="36448" xr:uid="{2C01090F-7D40-447E-9A5F-534FF42B31AE}"/>
    <cellStyle name="SAPBEXHLevel0 3 3 3 2 6" xfId="36449" xr:uid="{A882C088-444D-4E66-8C2E-C886F7110718}"/>
    <cellStyle name="SAPBEXHLevel0 3 3 3 2 6 2" xfId="36450" xr:uid="{1E0694AE-28EA-4C73-A2B1-54B45A6FE4C1}"/>
    <cellStyle name="SAPBEXHLevel0 3 3 3 2 7" xfId="36451" xr:uid="{CA4D1F21-4A2C-46B3-9111-658FF407DD62}"/>
    <cellStyle name="SAPBEXHLevel0 3 3 3 2 7 2" xfId="36452" xr:uid="{42CB5B77-01D8-4DA0-AA7E-F6716EA3C102}"/>
    <cellStyle name="SAPBEXHLevel0 3 3 3 2 8" xfId="36453" xr:uid="{606B1C8F-2FD4-40BE-9C7A-18041B297FE5}"/>
    <cellStyle name="SAPBEXHLevel0 3 3 3 2 8 2" xfId="36454" xr:uid="{8F60D21D-3DD2-4952-9E51-D1A6B1F96322}"/>
    <cellStyle name="SAPBEXHLevel0 3 3 3 2 9" xfId="36455" xr:uid="{A30669EC-499B-456F-9A74-2DC82864A98A}"/>
    <cellStyle name="SAPBEXHLevel0 3 3 3 2 9 2" xfId="36456" xr:uid="{EF916DD4-1739-487B-8B32-4B70EA31D4FD}"/>
    <cellStyle name="SAPBEXHLevel0 3 3 3 3" xfId="36457" xr:uid="{D609857C-ADB9-4D9E-82BA-5841A1D3A145}"/>
    <cellStyle name="SAPBEXHLevel0 3 3 3 3 2" xfId="36458" xr:uid="{A5574CF6-C1EB-4B7E-A5EB-8D5546D33EB5}"/>
    <cellStyle name="SAPBEXHLevel0 3 3 3 4" xfId="36459" xr:uid="{794ECB65-6F9E-48B1-B5AD-29A390739710}"/>
    <cellStyle name="SAPBEXHLevel0 3 3 3 4 2" xfId="36460" xr:uid="{0BE9CC9A-DE29-4B99-B149-23BBC081022E}"/>
    <cellStyle name="SAPBEXHLevel0 3 3 3 5" xfId="36461" xr:uid="{4F3C9587-3721-4A39-9772-B699499A4FCB}"/>
    <cellStyle name="SAPBEXHLevel0 3 3 4" xfId="36462" xr:uid="{CD6E3F3B-CB0E-490E-9186-FDFBCF8EF014}"/>
    <cellStyle name="SAPBEXHLevel0 3 3 4 10" xfId="36463" xr:uid="{9FC47954-B219-4A00-A952-F207DC3BCA2C}"/>
    <cellStyle name="SAPBEXHLevel0 3 3 4 2" xfId="36464" xr:uid="{E170CFFE-0391-445A-8A47-D24F3ADAF9F8}"/>
    <cellStyle name="SAPBEXHLevel0 3 3 4 2 2" xfId="36465" xr:uid="{ABE281A6-F1DA-41B9-B647-F19AED8295DC}"/>
    <cellStyle name="SAPBEXHLevel0 3 3 4 2 2 2" xfId="36466" xr:uid="{31A4AC25-CDF5-4F44-BDEA-D4A78B6C51C0}"/>
    <cellStyle name="SAPBEXHLevel0 3 3 4 2 3" xfId="36467" xr:uid="{8C664FD5-7178-4A08-AB76-448F7B266F98}"/>
    <cellStyle name="SAPBEXHLevel0 3 3 4 2 3 2" xfId="36468" xr:uid="{1919B5B9-2DD5-43C2-9F17-96520C98AA35}"/>
    <cellStyle name="SAPBEXHLevel0 3 3 4 2 4" xfId="36469" xr:uid="{4B94E529-95B1-468B-B35E-4D7CF4EC07A3}"/>
    <cellStyle name="SAPBEXHLevel0 3 3 4 2 4 2" xfId="36470" xr:uid="{435B0759-748C-4AA0-8147-454ABD9126DB}"/>
    <cellStyle name="SAPBEXHLevel0 3 3 4 2 5" xfId="36471" xr:uid="{DF57E7EA-903C-4953-A0DA-9C69BBB6D382}"/>
    <cellStyle name="SAPBEXHLevel0 3 3 4 2 5 2" xfId="36472" xr:uid="{839A67EC-8736-4B49-A372-7E11702D5789}"/>
    <cellStyle name="SAPBEXHLevel0 3 3 4 2 6" xfId="36473" xr:uid="{BD05FB50-B8C8-477B-A96C-3C955D8A896D}"/>
    <cellStyle name="SAPBEXHLevel0 3 3 4 2 6 2" xfId="36474" xr:uid="{8429538A-0562-4118-A468-E5C5653FAFF8}"/>
    <cellStyle name="SAPBEXHLevel0 3 3 4 2 7" xfId="36475" xr:uid="{6827C666-A97A-4164-ACD7-6443B261E7BF}"/>
    <cellStyle name="SAPBEXHLevel0 3 3 4 3" xfId="36476" xr:uid="{318FB4F7-D8C3-4E37-9AA8-E1B5581A4E70}"/>
    <cellStyle name="SAPBEXHLevel0 3 3 4 3 2" xfId="36477" xr:uid="{483A7068-E301-4AFF-A97E-35505EF10C30}"/>
    <cellStyle name="SAPBEXHLevel0 3 3 4 3 2 2" xfId="36478" xr:uid="{EB78AB9B-468B-454C-9FF1-6DE2B3D7AC61}"/>
    <cellStyle name="SAPBEXHLevel0 3 3 4 3 3" xfId="36479" xr:uid="{32D8CA56-4859-42D5-86D7-2C12367D99D9}"/>
    <cellStyle name="SAPBEXHLevel0 3 3 4 3 3 2" xfId="36480" xr:uid="{A6EAAEB5-A30A-4198-BF6F-C1B46535E35A}"/>
    <cellStyle name="SAPBEXHLevel0 3 3 4 3 4" xfId="36481" xr:uid="{D6F093CA-60AE-4DA1-B25A-0A5AD00C05CE}"/>
    <cellStyle name="SAPBEXHLevel0 3 3 4 3 4 2" xfId="36482" xr:uid="{FA0BDD6C-663F-47AE-B71B-8DCC42EC9A76}"/>
    <cellStyle name="SAPBEXHLevel0 3 3 4 3 5" xfId="36483" xr:uid="{E61B4138-B0AB-4527-9637-7100E2BEF708}"/>
    <cellStyle name="SAPBEXHLevel0 3 3 4 3 5 2" xfId="36484" xr:uid="{207147DC-485E-4255-950F-F4D3B1E5D045}"/>
    <cellStyle name="SAPBEXHLevel0 3 3 4 3 6" xfId="36485" xr:uid="{6684F433-8B26-4CCA-BFEF-0A786B3233D3}"/>
    <cellStyle name="SAPBEXHLevel0 3 3 4 3 6 2" xfId="36486" xr:uid="{E07231AD-5891-423B-90BB-3C5D9ED4FE43}"/>
    <cellStyle name="SAPBEXHLevel0 3 3 4 3 7" xfId="36487" xr:uid="{B5807E02-CAC3-4548-B1EF-D2C59CC2D7FA}"/>
    <cellStyle name="SAPBEXHLevel0 3 3 4 4" xfId="36488" xr:uid="{120E5C2F-3C95-44BD-A9CB-8C1EAF6D9F70}"/>
    <cellStyle name="SAPBEXHLevel0 3 3 4 4 2" xfId="36489" xr:uid="{F73E771D-DEB5-4104-BDAA-CB413FA72772}"/>
    <cellStyle name="SAPBEXHLevel0 3 3 4 5" xfId="36490" xr:uid="{88D6E77A-6614-406A-A1A6-8CE2155452A7}"/>
    <cellStyle name="SAPBEXHLevel0 3 3 4 5 2" xfId="36491" xr:uid="{F1C2D874-19AD-4EF9-9605-CC805536CE5B}"/>
    <cellStyle name="SAPBEXHLevel0 3 3 4 6" xfId="36492" xr:uid="{B958AAEE-A65A-46CC-9435-39886C276B61}"/>
    <cellStyle name="SAPBEXHLevel0 3 3 4 6 2" xfId="36493" xr:uid="{BA4AEB37-D465-4652-8E3D-E905F4A46635}"/>
    <cellStyle name="SAPBEXHLevel0 3 3 4 7" xfId="36494" xr:uid="{86FD7462-9B86-4B11-B080-38239D465198}"/>
    <cellStyle name="SAPBEXHLevel0 3 3 4 7 2" xfId="36495" xr:uid="{71D67385-87E7-4F03-9E70-188DDAB21F3C}"/>
    <cellStyle name="SAPBEXHLevel0 3 3 4 8" xfId="36496" xr:uid="{77C77855-0E2B-49FA-97FE-4480F16EB79C}"/>
    <cellStyle name="SAPBEXHLevel0 3 3 4 8 2" xfId="36497" xr:uid="{E18E1A55-09F2-43C6-A96D-AF8A108529FD}"/>
    <cellStyle name="SAPBEXHLevel0 3 3 4 9" xfId="36498" xr:uid="{2A04922F-BF42-4CA3-8A2F-4A5107A3D5CE}"/>
    <cellStyle name="SAPBEXHLevel0 3 3 4 9 2" xfId="36499" xr:uid="{F93E6FC5-5AD9-434A-AE50-6EB4C5997B82}"/>
    <cellStyle name="SAPBEXHLevel0 3 3 5" xfId="36500" xr:uid="{DDE04EA7-826A-44A4-8BFC-B70B3529B56B}"/>
    <cellStyle name="SAPBEXHLevel0 3 3 5 2" xfId="36501" xr:uid="{EAFA4EA6-6940-4F86-9AA2-6846B61FC94A}"/>
    <cellStyle name="SAPBEXHLevel0 3 3 6" xfId="36502" xr:uid="{775A9CDE-1640-4C78-A5A2-51CD91810ACC}"/>
    <cellStyle name="SAPBEXHLevel0 3 3 6 2" xfId="36503" xr:uid="{CF7DDDB8-536B-4E85-8F9C-43F3105048CF}"/>
    <cellStyle name="SAPBEXHLevel0 3 3 7" xfId="36504" xr:uid="{C7BFA965-E56B-421C-A998-88AAF0215323}"/>
    <cellStyle name="SAPBEXHLevel0 3 3 8" xfId="36505" xr:uid="{FB266A25-9C37-4724-8E71-4A36028E98A6}"/>
    <cellStyle name="SAPBEXHLevel0 3 4" xfId="36506" xr:uid="{6BB7B565-BC9C-46A4-9168-1A71EF04179F}"/>
    <cellStyle name="SAPBEXHLevel0 3 4 10" xfId="36507" xr:uid="{53567D5E-E801-4F63-BE90-8C5EBD8C6DC0}"/>
    <cellStyle name="SAPBEXHLevel0 3 4 2" xfId="36508" xr:uid="{6BEBC703-6DF9-486B-8E9A-0AE050D0403D}"/>
    <cellStyle name="SAPBEXHLevel0 3 4 2 10" xfId="36509" xr:uid="{D3929531-4020-47D0-B775-471385F217BD}"/>
    <cellStyle name="SAPBEXHLevel0 3 4 2 2" xfId="36510" xr:uid="{08801E98-8AFA-4E7C-BDEC-AA930F34CA14}"/>
    <cellStyle name="SAPBEXHLevel0 3 4 2 2 2" xfId="36511" xr:uid="{DAF509FD-00F1-4B1B-AD86-9FD7425BDF9C}"/>
    <cellStyle name="SAPBEXHLevel0 3 4 2 2 2 2" xfId="36512" xr:uid="{DB3331BC-458B-4C32-A679-4C5517755A78}"/>
    <cellStyle name="SAPBEXHLevel0 3 4 2 2 3" xfId="36513" xr:uid="{52F3F937-6A4A-45CE-BE5B-0A18A6B26615}"/>
    <cellStyle name="SAPBEXHLevel0 3 4 2 2 3 2" xfId="36514" xr:uid="{B7E91272-0F8A-48ED-ADAC-56B0D41F7E32}"/>
    <cellStyle name="SAPBEXHLevel0 3 4 2 2 4" xfId="36515" xr:uid="{3CAD3F86-4F50-4EC3-9D95-49A76AB99116}"/>
    <cellStyle name="SAPBEXHLevel0 3 4 2 2 4 2" xfId="36516" xr:uid="{5038626F-F2CD-4EE1-B2F7-F7E669DF08C8}"/>
    <cellStyle name="SAPBEXHLevel0 3 4 2 2 5" xfId="36517" xr:uid="{F0C4214A-C80D-4302-976A-7BDED57F978D}"/>
    <cellStyle name="SAPBEXHLevel0 3 4 2 2 5 2" xfId="36518" xr:uid="{21402B19-3409-4868-9CF8-6091D32F3806}"/>
    <cellStyle name="SAPBEXHLevel0 3 4 2 2 6" xfId="36519" xr:uid="{56FE1DFC-8216-460B-846A-B0C7BA13BC82}"/>
    <cellStyle name="SAPBEXHLevel0 3 4 2 2 6 2" xfId="36520" xr:uid="{540798CC-9B65-410B-B08B-F3224B6C0314}"/>
    <cellStyle name="SAPBEXHLevel0 3 4 2 2 7" xfId="36521" xr:uid="{31E8561C-F3F4-4374-86BD-089AA879532E}"/>
    <cellStyle name="SAPBEXHLevel0 3 4 2 2 7 2" xfId="36522" xr:uid="{0C00F01E-23EC-4780-A66C-22E90D604FBD}"/>
    <cellStyle name="SAPBEXHLevel0 3 4 2 2 8" xfId="36523" xr:uid="{B49C8A05-FB68-44CA-9552-B3531E3E891A}"/>
    <cellStyle name="SAPBEXHLevel0 3 4 2 3" xfId="36524" xr:uid="{74427827-475C-40E4-A264-AA89E2057615}"/>
    <cellStyle name="SAPBEXHLevel0 3 4 2 3 2" xfId="36525" xr:uid="{49D2DC23-73E2-482F-9AD9-6129DC2F18CD}"/>
    <cellStyle name="SAPBEXHLevel0 3 4 2 4" xfId="36526" xr:uid="{A28E4FB2-7EAE-4046-A5C3-8301B3D52D59}"/>
    <cellStyle name="SAPBEXHLevel0 3 4 2 4 2" xfId="36527" xr:uid="{072890B0-C585-4EFC-8F99-DF2E4DFF1C36}"/>
    <cellStyle name="SAPBEXHLevel0 3 4 2 5" xfId="36528" xr:uid="{7706CECA-E397-4C31-BF34-A33669900EC6}"/>
    <cellStyle name="SAPBEXHLevel0 3 4 2 5 2" xfId="36529" xr:uid="{E9A12FA4-B930-44B2-8D90-4FAAD7E49943}"/>
    <cellStyle name="SAPBEXHLevel0 3 4 2 6" xfId="36530" xr:uid="{F19839F4-9975-480A-9589-D635E0C95C1F}"/>
    <cellStyle name="SAPBEXHLevel0 3 4 2 6 2" xfId="36531" xr:uid="{71889722-36AF-48C9-BFE6-C2F6E236F68E}"/>
    <cellStyle name="SAPBEXHLevel0 3 4 2 7" xfId="36532" xr:uid="{993E022A-0388-47AA-B07F-20D8A6946772}"/>
    <cellStyle name="SAPBEXHLevel0 3 4 2 7 2" xfId="36533" xr:uid="{D3507EC5-900B-4A7A-B25E-3749BB1F0146}"/>
    <cellStyle name="SAPBEXHLevel0 3 4 2 8" xfId="36534" xr:uid="{1AB1B6E7-F7A8-4BA7-A9E4-54ADF5AC1349}"/>
    <cellStyle name="SAPBEXHLevel0 3 4 2 8 2" xfId="36535" xr:uid="{C2AAAE34-AB9D-49D3-BB38-3279BD9B3489}"/>
    <cellStyle name="SAPBEXHLevel0 3 4 2 9" xfId="36536" xr:uid="{A632F96C-9EE8-403D-B6AF-AF29F9D79600}"/>
    <cellStyle name="SAPBEXHLevel0 3 4 3" xfId="36537" xr:uid="{35DF3DBA-F141-47C3-BE21-69D883FBD19D}"/>
    <cellStyle name="SAPBEXHLevel0 3 4 3 2" xfId="36538" xr:uid="{D7099399-0B5C-4955-BD7B-B8E9E0CA6D41}"/>
    <cellStyle name="SAPBEXHLevel0 3 4 3 2 2" xfId="36539" xr:uid="{53357CCB-BDD4-4868-B99F-3205728E2AEA}"/>
    <cellStyle name="SAPBEXHLevel0 3 4 3 3" xfId="36540" xr:uid="{CF346DEC-876C-4C11-A388-45DB9B9DD02B}"/>
    <cellStyle name="SAPBEXHLevel0 3 4 3 3 2" xfId="36541" xr:uid="{96F82366-7EE3-4080-9D33-7EF5C2A4E0B9}"/>
    <cellStyle name="SAPBEXHLevel0 3 4 3 4" xfId="36542" xr:uid="{F58F4018-A9E0-4751-B144-FB64C73F98F3}"/>
    <cellStyle name="SAPBEXHLevel0 3 4 3 4 2" xfId="36543" xr:uid="{B98BF898-A944-42EA-A3C9-5ACC3D60EC83}"/>
    <cellStyle name="SAPBEXHLevel0 3 4 3 5" xfId="36544" xr:uid="{4A011F1F-C973-4097-8075-BEFEFD51CE4A}"/>
    <cellStyle name="SAPBEXHLevel0 3 4 3 5 2" xfId="36545" xr:uid="{3BD0736C-4E51-41BC-9632-92A3E385BB87}"/>
    <cellStyle name="SAPBEXHLevel0 3 4 3 6" xfId="36546" xr:uid="{4626F18D-110F-4A41-8DCE-D9CF85F62F9D}"/>
    <cellStyle name="SAPBEXHLevel0 3 4 3 6 2" xfId="36547" xr:uid="{DFF30437-D55E-4843-8AC2-E9EBEBC4C646}"/>
    <cellStyle name="SAPBEXHLevel0 3 4 3 7" xfId="36548" xr:uid="{674C17D1-762B-4819-AA10-9586D10BE5F7}"/>
    <cellStyle name="SAPBEXHLevel0 3 4 3 7 2" xfId="36549" xr:uid="{331A79D3-EA8A-4E34-96CB-E56E22C8DE27}"/>
    <cellStyle name="SAPBEXHLevel0 3 4 3 8" xfId="36550" xr:uid="{5F9C3DB8-4546-4E49-AF05-73EFB5013207}"/>
    <cellStyle name="SAPBEXHLevel0 3 4 3 9" xfId="36551" xr:uid="{2FC247CF-3913-4A43-986A-FE6DA11E81B8}"/>
    <cellStyle name="SAPBEXHLevel0 3 4 4" xfId="36552" xr:uid="{A1079ED7-D401-4C70-8A72-09455454A34C}"/>
    <cellStyle name="SAPBEXHLevel0 3 4 4 2" xfId="36553" xr:uid="{CDC863FA-060E-4D8C-A70F-84E8D2611300}"/>
    <cellStyle name="SAPBEXHLevel0 3 4 5" xfId="36554" xr:uid="{11EBB8AB-38E2-499A-BEA5-92F6D524D4E9}"/>
    <cellStyle name="SAPBEXHLevel0 3 4 5 2" xfId="36555" xr:uid="{51B42D8D-0154-4A13-B940-2AA1AA8F9612}"/>
    <cellStyle name="SAPBEXHLevel0 3 4 6" xfId="36556" xr:uid="{0746AFF3-EA67-4E14-B165-E6C1BD2667A0}"/>
    <cellStyle name="SAPBEXHLevel0 3 4 6 2" xfId="36557" xr:uid="{8A49D84B-9D43-480D-AD12-9D19AD361A94}"/>
    <cellStyle name="SAPBEXHLevel0 3 4 7" xfId="36558" xr:uid="{52AB21D0-79A1-4AE3-A896-C3EB66D7B400}"/>
    <cellStyle name="SAPBEXHLevel0 3 4 7 2" xfId="36559" xr:uid="{9EE80C91-AE8A-4263-AA3F-91E9EF5A0F43}"/>
    <cellStyle name="SAPBEXHLevel0 3 4 8" xfId="36560" xr:uid="{C7D10B57-E3FE-4496-BBC0-3C75949E8F0C}"/>
    <cellStyle name="SAPBEXHLevel0 3 4 8 2" xfId="36561" xr:uid="{9653096E-7EF9-400D-83A6-CC03A127A864}"/>
    <cellStyle name="SAPBEXHLevel0 3 4 9" xfId="36562" xr:uid="{A8D0D681-3BEE-4FE5-92CD-5DCC5AAA5539}"/>
    <cellStyle name="SAPBEXHLevel0 3 5" xfId="36563" xr:uid="{392F3B1C-2279-403A-BEAB-0AAE522A4730}"/>
    <cellStyle name="SAPBEXHLevel0 3 6" xfId="36564" xr:uid="{566EC5BD-C179-4000-A5C9-43D54D307AE1}"/>
    <cellStyle name="SAPBEXHLevel0 4" xfId="36565" xr:uid="{03B4803A-7D50-4366-B221-65EA57BA7A42}"/>
    <cellStyle name="SAPBEXHLevel0 4 2" xfId="36566" xr:uid="{B68B87D3-5EA3-42A6-815F-31D88AD6C426}"/>
    <cellStyle name="SAPBEXHLevel0 4 2 10" xfId="36567" xr:uid="{B1B36BE0-E2A9-4FE4-86B9-39AE2848C775}"/>
    <cellStyle name="SAPBEXHLevel0 4 2 2" xfId="36568" xr:uid="{B6648E90-7D23-4643-B764-CE54B69A19BA}"/>
    <cellStyle name="SAPBEXHLevel0 4 2 2 10" xfId="36569" xr:uid="{7FAA5638-147B-417A-BCB0-6CA4509BF0C6}"/>
    <cellStyle name="SAPBEXHLevel0 4 2 2 2" xfId="36570" xr:uid="{881DDBEA-9E8A-47C8-B5AE-2EF429080E92}"/>
    <cellStyle name="SAPBEXHLevel0 4 2 2 2 2" xfId="36571" xr:uid="{73E2FE7B-8022-4CE3-B079-2BADEAA3A5C6}"/>
    <cellStyle name="SAPBEXHLevel0 4 2 2 2 2 2" xfId="36572" xr:uid="{F01F6208-BFED-4C95-84A8-824907493856}"/>
    <cellStyle name="SAPBEXHLevel0 4 2 2 2 3" xfId="36573" xr:uid="{D6D16D98-2B00-412F-8B1C-000AD04BF82C}"/>
    <cellStyle name="SAPBEXHLevel0 4 2 2 2 3 2" xfId="36574" xr:uid="{084F361A-29F3-4FD1-9305-5BA0E17E8E67}"/>
    <cellStyle name="SAPBEXHLevel0 4 2 2 2 4" xfId="36575" xr:uid="{70B1B660-54B1-409F-931B-6C3747A883B1}"/>
    <cellStyle name="SAPBEXHLevel0 4 2 2 2 4 2" xfId="36576" xr:uid="{44829806-5980-4632-87B8-A52D76A55D70}"/>
    <cellStyle name="SAPBEXHLevel0 4 2 2 2 5" xfId="36577" xr:uid="{DFF539D5-0854-4072-A30B-4322DD956CD8}"/>
    <cellStyle name="SAPBEXHLevel0 4 2 2 2 5 2" xfId="36578" xr:uid="{A388DB36-C5AC-4489-B4AC-EC8AD0A80B29}"/>
    <cellStyle name="SAPBEXHLevel0 4 2 2 2 6" xfId="36579" xr:uid="{3A8D2432-6BD7-4072-BA9E-413AB6FA991D}"/>
    <cellStyle name="SAPBEXHLevel0 4 2 2 2 6 2" xfId="36580" xr:uid="{0D502C81-0E20-44B4-BB80-88B1FE74F219}"/>
    <cellStyle name="SAPBEXHLevel0 4 2 2 2 7" xfId="36581" xr:uid="{34941276-A6CA-4369-94D4-5D6EE0DC2CC3}"/>
    <cellStyle name="SAPBEXHLevel0 4 2 2 2 7 2" xfId="36582" xr:uid="{E8B07345-1873-44AA-A886-C4D2C3DDEF8C}"/>
    <cellStyle name="SAPBEXHLevel0 4 2 2 2 8" xfId="36583" xr:uid="{8D8C99F3-4F84-4DF0-9B59-82422272E9BF}"/>
    <cellStyle name="SAPBEXHLevel0 4 2 2 3" xfId="36584" xr:uid="{B037686D-D77F-4F9B-B090-0EEACCA72E7B}"/>
    <cellStyle name="SAPBEXHLevel0 4 2 2 3 2" xfId="36585" xr:uid="{44ECA41A-5AA6-4FEB-B52D-67FF78B80AA1}"/>
    <cellStyle name="SAPBEXHLevel0 4 2 2 4" xfId="36586" xr:uid="{19E4F1B2-3D2F-464B-8BD2-686AD2672211}"/>
    <cellStyle name="SAPBEXHLevel0 4 2 2 4 2" xfId="36587" xr:uid="{414BBFE7-7F5B-4DD7-A910-FDB77FB347EE}"/>
    <cellStyle name="SAPBEXHLevel0 4 2 2 5" xfId="36588" xr:uid="{40150696-EE71-4325-B2BB-B37B0F43CD0E}"/>
    <cellStyle name="SAPBEXHLevel0 4 2 2 5 2" xfId="36589" xr:uid="{70892EFE-7061-462F-B6DD-2247C6E275E8}"/>
    <cellStyle name="SAPBEXHLevel0 4 2 2 6" xfId="36590" xr:uid="{A49FFD32-3D2B-4293-8451-E77C74F0FB04}"/>
    <cellStyle name="SAPBEXHLevel0 4 2 2 6 2" xfId="36591" xr:uid="{29AF5C71-E2D6-4E70-90E8-4FB36D4A00F1}"/>
    <cellStyle name="SAPBEXHLevel0 4 2 2 7" xfId="36592" xr:uid="{E7CFCBAB-6587-4731-A664-F190BE5CBD59}"/>
    <cellStyle name="SAPBEXHLevel0 4 2 2 7 2" xfId="36593" xr:uid="{737968C0-4797-4456-B8C9-9879AEA8B200}"/>
    <cellStyle name="SAPBEXHLevel0 4 2 2 8" xfId="36594" xr:uid="{962106B8-3A14-44C6-9A18-1BEE2EA666B3}"/>
    <cellStyle name="SAPBEXHLevel0 4 2 2 8 2" xfId="36595" xr:uid="{3ACDEA91-9585-42A9-B531-9B50E8454EAD}"/>
    <cellStyle name="SAPBEXHLevel0 4 2 2 9" xfId="36596" xr:uid="{71C81B0B-50B9-482E-9310-D4048FF0A013}"/>
    <cellStyle name="SAPBEXHLevel0 4 2 3" xfId="36597" xr:uid="{C2969101-978C-4912-86BA-B14792D6F99F}"/>
    <cellStyle name="SAPBEXHLevel0 4 2 3 2" xfId="36598" xr:uid="{C294ECDB-80ED-457A-AB63-F8A0A9040B2F}"/>
    <cellStyle name="SAPBEXHLevel0 4 2 3 2 2" xfId="36599" xr:uid="{90C98F69-D0D4-40D3-9769-E69B7ACFB7CE}"/>
    <cellStyle name="SAPBEXHLevel0 4 2 3 3" xfId="36600" xr:uid="{A5EC2B45-9713-4E21-BF5C-E584C8932A2F}"/>
    <cellStyle name="SAPBEXHLevel0 4 2 3 3 2" xfId="36601" xr:uid="{3EC1D607-CA71-42E1-BE2A-AD27399ED19F}"/>
    <cellStyle name="SAPBEXHLevel0 4 2 3 4" xfId="36602" xr:uid="{9FFF61E1-3C4F-4B13-BA8D-1E8B20515293}"/>
    <cellStyle name="SAPBEXHLevel0 4 2 3 4 2" xfId="36603" xr:uid="{865915A8-A9A3-4579-8BD1-5D57A465A8C7}"/>
    <cellStyle name="SAPBEXHLevel0 4 2 3 5" xfId="36604" xr:uid="{248E5511-809B-4B76-BC91-4FCD9A19E349}"/>
    <cellStyle name="SAPBEXHLevel0 4 2 3 5 2" xfId="36605" xr:uid="{BA1F2F08-B05C-4842-9ACA-F58703D82FA9}"/>
    <cellStyle name="SAPBEXHLevel0 4 2 3 6" xfId="36606" xr:uid="{1643D328-A612-4948-A753-559567D56C99}"/>
    <cellStyle name="SAPBEXHLevel0 4 2 3 6 2" xfId="36607" xr:uid="{8AD5F2ED-4F96-4BB6-A166-05CBEEA78944}"/>
    <cellStyle name="SAPBEXHLevel0 4 2 3 7" xfId="36608" xr:uid="{BCBD365A-648A-49C5-823D-21B81089FC70}"/>
    <cellStyle name="SAPBEXHLevel0 4 2 3 7 2" xfId="36609" xr:uid="{19D8578F-AAC0-48C4-AB13-92C24D11C102}"/>
    <cellStyle name="SAPBEXHLevel0 4 2 3 8" xfId="36610" xr:uid="{689EC380-7F0F-4205-9818-2A8119AFED12}"/>
    <cellStyle name="SAPBEXHLevel0 4 2 3 9" xfId="36611" xr:uid="{70DCDA95-D2E1-4BB5-B0EF-2D446BC344A9}"/>
    <cellStyle name="SAPBEXHLevel0 4 2 4" xfId="36612" xr:uid="{4FDDC233-EA64-4767-9B68-782A221D9075}"/>
    <cellStyle name="SAPBEXHLevel0 4 2 4 2" xfId="36613" xr:uid="{4AB3FCCD-02F0-4DB2-AC07-D74A111511DD}"/>
    <cellStyle name="SAPBEXHLevel0 4 2 5" xfId="36614" xr:uid="{B44FB0A1-B29D-465B-9DEB-04B00BFA9406}"/>
    <cellStyle name="SAPBEXHLevel0 4 2 5 2" xfId="36615" xr:uid="{AC4CFBFB-CC48-4339-A472-5E5B6385FCD6}"/>
    <cellStyle name="SAPBEXHLevel0 4 2 6" xfId="36616" xr:uid="{8ABD44EB-B237-4B6D-ACC9-340C611CF2C2}"/>
    <cellStyle name="SAPBEXHLevel0 4 2 6 2" xfId="36617" xr:uid="{1D534E3B-4C2E-4673-A89F-C7EFD0549CE2}"/>
    <cellStyle name="SAPBEXHLevel0 4 2 7" xfId="36618" xr:uid="{BD272913-FDF6-4708-85C5-5BFB75989E2D}"/>
    <cellStyle name="SAPBEXHLevel0 4 2 7 2" xfId="36619" xr:uid="{E320B6F1-6643-4D2F-B6D7-BEF856B3593C}"/>
    <cellStyle name="SAPBEXHLevel0 4 2 8" xfId="36620" xr:uid="{ACCF9F0F-11EC-44CF-8667-5DCFBC9A3503}"/>
    <cellStyle name="SAPBEXHLevel0 4 2 8 2" xfId="36621" xr:uid="{5A091056-83D6-483D-911F-A9F715CBCFC7}"/>
    <cellStyle name="SAPBEXHLevel0 4 2 9" xfId="36622" xr:uid="{F3AD2D4D-B707-4A81-A8D8-0D43FEF3CA7F}"/>
    <cellStyle name="SAPBEXHLevel0 4 3" xfId="36623" xr:uid="{61CD2A00-4DD3-4CFE-9957-45942F9471FF}"/>
    <cellStyle name="SAPBEXHLevel0 4 3 2" xfId="36624" xr:uid="{0CE87899-DF64-46C0-97ED-F117A0FC088D}"/>
    <cellStyle name="SAPBEXHLevel0 4 3 2 10" xfId="36625" xr:uid="{42B402AB-8227-4BA4-9F84-EC4A1E8CD987}"/>
    <cellStyle name="SAPBEXHLevel0 4 3 2 2" xfId="36626" xr:uid="{663C4F66-4701-4664-8E84-E7ED78B949A5}"/>
    <cellStyle name="SAPBEXHLevel0 4 3 2 2 2" xfId="36627" xr:uid="{F3AAB7A6-35EE-4ACC-A9E3-8E1EC19049EB}"/>
    <cellStyle name="SAPBEXHLevel0 4 3 2 2 2 2" xfId="36628" xr:uid="{7970FC6E-7295-4D13-B8BD-E5302374EBBA}"/>
    <cellStyle name="SAPBEXHLevel0 4 3 2 2 3" xfId="36629" xr:uid="{AFF77EDA-2686-450F-8F6B-EEAEEA4C7997}"/>
    <cellStyle name="SAPBEXHLevel0 4 3 2 2 3 2" xfId="36630" xr:uid="{1E63F15C-E2A3-4EA8-9430-EE887B8355DA}"/>
    <cellStyle name="SAPBEXHLevel0 4 3 2 2 4" xfId="36631" xr:uid="{EF4E50A4-DBDE-4F25-8D4D-8B6BD024F5C2}"/>
    <cellStyle name="SAPBEXHLevel0 4 3 2 2 4 2" xfId="36632" xr:uid="{D91CEC0F-F6FF-4302-905D-A9DA8649D846}"/>
    <cellStyle name="SAPBEXHLevel0 4 3 2 2 5" xfId="36633" xr:uid="{2F5663F6-188E-4F99-B5EB-D0ED88FB2F70}"/>
    <cellStyle name="SAPBEXHLevel0 4 3 2 2 5 2" xfId="36634" xr:uid="{C39D8BF5-2629-41D5-B548-6F0B2B7941B2}"/>
    <cellStyle name="SAPBEXHLevel0 4 3 2 2 6" xfId="36635" xr:uid="{4B1D1271-1515-48A6-8F8B-7BFD051572FF}"/>
    <cellStyle name="SAPBEXHLevel0 4 3 2 2 6 2" xfId="36636" xr:uid="{CA2EEA9A-E165-474C-9635-B829923A0711}"/>
    <cellStyle name="SAPBEXHLevel0 4 3 2 2 7" xfId="36637" xr:uid="{9C517E95-22E6-4C0F-8B4D-27A9075E6F49}"/>
    <cellStyle name="SAPBEXHLevel0 4 3 2 3" xfId="36638" xr:uid="{8A49B9DE-B11D-45EC-BCD9-97BAAEE70F0A}"/>
    <cellStyle name="SAPBEXHLevel0 4 3 2 3 2" xfId="36639" xr:uid="{33098E3B-E251-4130-A289-C2F7844F6F9C}"/>
    <cellStyle name="SAPBEXHLevel0 4 3 2 3 2 2" xfId="36640" xr:uid="{DADB6651-7ED1-43CD-8A96-6C1E29308DF7}"/>
    <cellStyle name="SAPBEXHLevel0 4 3 2 3 3" xfId="36641" xr:uid="{EA601579-15AE-4EA6-A1F7-B7416D5B2F6E}"/>
    <cellStyle name="SAPBEXHLevel0 4 3 2 3 3 2" xfId="36642" xr:uid="{4B8EBBCA-222D-49E9-96E9-FE81184D93FD}"/>
    <cellStyle name="SAPBEXHLevel0 4 3 2 3 4" xfId="36643" xr:uid="{E3FFC1A2-35DF-4D68-8DA7-8380FCDEB07C}"/>
    <cellStyle name="SAPBEXHLevel0 4 3 2 3 4 2" xfId="36644" xr:uid="{1FC2F0D4-A76E-46E6-AD9B-B62F15B7368B}"/>
    <cellStyle name="SAPBEXHLevel0 4 3 2 3 5" xfId="36645" xr:uid="{93B677FC-818A-4935-8EF5-D4A78A04A6CF}"/>
    <cellStyle name="SAPBEXHLevel0 4 3 2 3 5 2" xfId="36646" xr:uid="{D3A662EC-9EE0-42E6-B150-D451776AC3EE}"/>
    <cellStyle name="SAPBEXHLevel0 4 3 2 3 6" xfId="36647" xr:uid="{8E1158D1-4488-4CD6-8C23-09D2F0F8FBE5}"/>
    <cellStyle name="SAPBEXHLevel0 4 3 2 3 6 2" xfId="36648" xr:uid="{6A3BE46C-3641-4AF0-B99C-421C0B01C7BA}"/>
    <cellStyle name="SAPBEXHLevel0 4 3 2 3 7" xfId="36649" xr:uid="{D3DA5395-8993-4CA5-9F3C-F165B7E24354}"/>
    <cellStyle name="SAPBEXHLevel0 4 3 2 4" xfId="36650" xr:uid="{8282235C-B5CA-4EE6-8113-3AECDFAADC21}"/>
    <cellStyle name="SAPBEXHLevel0 4 3 2 4 2" xfId="36651" xr:uid="{79517587-116B-4A15-81B7-8E230229E0EC}"/>
    <cellStyle name="SAPBEXHLevel0 4 3 2 5" xfId="36652" xr:uid="{41415AD1-DB79-4503-AC9D-55F55F77A293}"/>
    <cellStyle name="SAPBEXHLevel0 4 3 2 5 2" xfId="36653" xr:uid="{1BF8528E-ED0B-43B5-9D66-9E0A99165183}"/>
    <cellStyle name="SAPBEXHLevel0 4 3 2 6" xfId="36654" xr:uid="{E2FE0108-38FF-4824-9188-714171E96509}"/>
    <cellStyle name="SAPBEXHLevel0 4 3 2 6 2" xfId="36655" xr:uid="{2DC6E63B-E1CE-4CCA-A20E-B770E6E83F9B}"/>
    <cellStyle name="SAPBEXHLevel0 4 3 2 7" xfId="36656" xr:uid="{E21CB33E-6082-4A2D-84A0-7D55F9CA511B}"/>
    <cellStyle name="SAPBEXHLevel0 4 3 2 7 2" xfId="36657" xr:uid="{4E72D1A8-8E80-46C2-85AA-F22C02477B76}"/>
    <cellStyle name="SAPBEXHLevel0 4 3 2 8" xfId="36658" xr:uid="{4E8C91C5-6391-4D9F-BC51-C0AC122EE70D}"/>
    <cellStyle name="SAPBEXHLevel0 4 3 2 8 2" xfId="36659" xr:uid="{93C30C13-C673-43AB-94BE-3C8BE516651B}"/>
    <cellStyle name="SAPBEXHLevel0 4 3 2 9" xfId="36660" xr:uid="{CF78E472-73B5-4F3E-9932-3B67DBF0DD69}"/>
    <cellStyle name="SAPBEXHLevel0 4 3 2 9 2" xfId="36661" xr:uid="{95CBC957-1B00-46E3-91A8-06069E8B703B}"/>
    <cellStyle name="SAPBEXHLevel0 4 3 3" xfId="36662" xr:uid="{D90BD5EC-945D-4E0D-A8F3-5191D7D75E11}"/>
    <cellStyle name="SAPBEXHLevel0 4 3 3 2" xfId="36663" xr:uid="{9605A1C3-DCC7-477E-8ECF-63A55EC9C712}"/>
    <cellStyle name="SAPBEXHLevel0 4 3 4" xfId="36664" xr:uid="{FBED6D38-F347-4EC0-8FDF-A078BB8CAF4E}"/>
    <cellStyle name="SAPBEXHLevel0 4 3 4 2" xfId="36665" xr:uid="{5AF1487D-0A1A-476E-93A6-010FC9DDF84E}"/>
    <cellStyle name="SAPBEXHLevel0 4 3 5" xfId="36666" xr:uid="{70B7A78C-479E-4E5B-BFEE-4125F3B375D3}"/>
    <cellStyle name="SAPBEXHLevel0 4 4" xfId="36667" xr:uid="{3741C837-27C9-485C-8947-31C238D95B35}"/>
    <cellStyle name="SAPBEXHLevel0 4 4 10" xfId="36668" xr:uid="{77AC80FA-EFD2-4157-AEB3-9C372A99FA52}"/>
    <cellStyle name="SAPBEXHLevel0 4 4 2" xfId="36669" xr:uid="{7D1DBC06-19E4-4368-B4C8-CDCD374F59A4}"/>
    <cellStyle name="SAPBEXHLevel0 4 4 2 2" xfId="36670" xr:uid="{D63B5C5F-8B61-48D1-9010-4D55BEB74FBC}"/>
    <cellStyle name="SAPBEXHLevel0 4 4 2 2 2" xfId="36671" xr:uid="{AE5EE6DF-6ECB-46F0-8A3E-2EE3E1DFC038}"/>
    <cellStyle name="SAPBEXHLevel0 4 4 2 3" xfId="36672" xr:uid="{3FBCF398-F9BD-4F78-9508-C4DD82D5EB78}"/>
    <cellStyle name="SAPBEXHLevel0 4 4 2 3 2" xfId="36673" xr:uid="{7778EB5E-D217-4979-8187-7656411FE959}"/>
    <cellStyle name="SAPBEXHLevel0 4 4 2 4" xfId="36674" xr:uid="{D0EC0546-406E-4400-AA8A-C8CFBAFE0BF9}"/>
    <cellStyle name="SAPBEXHLevel0 4 4 2 4 2" xfId="36675" xr:uid="{D3C35F78-3772-46BA-8D13-5D7A95EED796}"/>
    <cellStyle name="SAPBEXHLevel0 4 4 2 5" xfId="36676" xr:uid="{477779AF-F9E4-44AD-825F-1D8D0A1DF1D5}"/>
    <cellStyle name="SAPBEXHLevel0 4 4 2 5 2" xfId="36677" xr:uid="{D077F8D0-D400-4F71-B648-CC45B789E8B3}"/>
    <cellStyle name="SAPBEXHLevel0 4 4 2 6" xfId="36678" xr:uid="{3E6F28F4-EE3F-4D49-B09F-AC91FA945BAC}"/>
    <cellStyle name="SAPBEXHLevel0 4 4 2 6 2" xfId="36679" xr:uid="{3736720D-128E-4664-A087-9846E693F809}"/>
    <cellStyle name="SAPBEXHLevel0 4 4 2 7" xfId="36680" xr:uid="{68325E99-A4D9-4ADC-976D-CA2F0B8AFFC4}"/>
    <cellStyle name="SAPBEXHLevel0 4 4 3" xfId="36681" xr:uid="{7653EE2F-6593-4AF1-B1D4-02D47AC71489}"/>
    <cellStyle name="SAPBEXHLevel0 4 4 3 2" xfId="36682" xr:uid="{20CEA2B2-9F22-450F-B1C8-9E42C3B45AC9}"/>
    <cellStyle name="SAPBEXHLevel0 4 4 3 2 2" xfId="36683" xr:uid="{0E71F98B-1987-4A53-BB6E-D6C432248B54}"/>
    <cellStyle name="SAPBEXHLevel0 4 4 3 3" xfId="36684" xr:uid="{72A646EA-B271-4410-94D6-E615AE06AEE1}"/>
    <cellStyle name="SAPBEXHLevel0 4 4 3 3 2" xfId="36685" xr:uid="{D12C2698-DA92-4F55-A7A5-EF802ADE77B6}"/>
    <cellStyle name="SAPBEXHLevel0 4 4 3 4" xfId="36686" xr:uid="{E66CAE1E-D324-4AAE-9CDA-41BED2796FAC}"/>
    <cellStyle name="SAPBEXHLevel0 4 4 3 4 2" xfId="36687" xr:uid="{FFB295BD-AB33-4CD7-91DB-919C14517989}"/>
    <cellStyle name="SAPBEXHLevel0 4 4 3 5" xfId="36688" xr:uid="{5A9EB09A-6258-470F-B5C3-D75454315289}"/>
    <cellStyle name="SAPBEXHLevel0 4 4 3 5 2" xfId="36689" xr:uid="{63111023-DCE9-460E-9152-28A1DC590607}"/>
    <cellStyle name="SAPBEXHLevel0 4 4 3 6" xfId="36690" xr:uid="{D95E9362-609B-4B5E-8586-2EBC6744EB41}"/>
    <cellStyle name="SAPBEXHLevel0 4 4 3 6 2" xfId="36691" xr:uid="{C0870A35-553D-4037-839C-E02A7A2B5C65}"/>
    <cellStyle name="SAPBEXHLevel0 4 4 3 7" xfId="36692" xr:uid="{820B0025-CBE7-4B3D-B854-C7034503B331}"/>
    <cellStyle name="SAPBEXHLevel0 4 4 4" xfId="36693" xr:uid="{48359BC1-1ECC-4548-8536-22434EEE8956}"/>
    <cellStyle name="SAPBEXHLevel0 4 4 4 2" xfId="36694" xr:uid="{E518D5B4-93AF-4BD1-BF5A-AB03E87D052F}"/>
    <cellStyle name="SAPBEXHLevel0 4 4 5" xfId="36695" xr:uid="{EC34B7C7-C486-46D6-B7B3-6BA48F0EBE33}"/>
    <cellStyle name="SAPBEXHLevel0 4 4 5 2" xfId="36696" xr:uid="{308F2F21-956E-4593-BA6A-6C642F9301F1}"/>
    <cellStyle name="SAPBEXHLevel0 4 4 6" xfId="36697" xr:uid="{85B98595-4658-4472-830F-8AC89D7278B1}"/>
    <cellStyle name="SAPBEXHLevel0 4 4 6 2" xfId="36698" xr:uid="{F87ED958-B9EC-49DE-A080-44F8AE3D0819}"/>
    <cellStyle name="SAPBEXHLevel0 4 4 7" xfId="36699" xr:uid="{8C7A129D-DE77-4725-AD42-AEECEBC7BDA3}"/>
    <cellStyle name="SAPBEXHLevel0 4 4 7 2" xfId="36700" xr:uid="{4F902308-93AC-4516-9169-6FDCC65433F9}"/>
    <cellStyle name="SAPBEXHLevel0 4 4 8" xfId="36701" xr:uid="{125FD45A-FBDA-470B-B28D-FA06B4F15A0D}"/>
    <cellStyle name="SAPBEXHLevel0 4 4 8 2" xfId="36702" xr:uid="{AD34DFF5-5792-4F27-B439-17004E8E2B71}"/>
    <cellStyle name="SAPBEXHLevel0 4 4 9" xfId="36703" xr:uid="{6DCD914C-4377-4741-B48D-BCD8F8A1FC8A}"/>
    <cellStyle name="SAPBEXHLevel0 4 4 9 2" xfId="36704" xr:uid="{787CBA46-4013-4D14-B9D3-51A09BC0E25F}"/>
    <cellStyle name="SAPBEXHLevel0 4 5" xfId="36705" xr:uid="{13F5015D-467E-4051-9BC4-DCBB70C03866}"/>
    <cellStyle name="SAPBEXHLevel0 4 5 2" xfId="36706" xr:uid="{CF2C5F57-588E-4498-B598-21F72A4814BA}"/>
    <cellStyle name="SAPBEXHLevel0 4 6" xfId="36707" xr:uid="{8A93622C-568F-4F95-A53D-3B3ADA53F492}"/>
    <cellStyle name="SAPBEXHLevel0 4 6 2" xfId="36708" xr:uid="{6A5E5DA3-1FC3-4E08-9BCE-4C55BAA9F028}"/>
    <cellStyle name="SAPBEXHLevel0 4 7" xfId="36709" xr:uid="{F6FA740F-FFB8-443C-ADB8-E33E0F648056}"/>
    <cellStyle name="SAPBEXHLevel0 4 8" xfId="36710" xr:uid="{72EF5A73-5638-4516-9FC6-1BB77F79299B}"/>
    <cellStyle name="SAPBEXHLevel0 5" xfId="36711" xr:uid="{815D1301-A85A-4F32-AC41-84A411CD7C32}"/>
    <cellStyle name="SAPBEXHLevel0 5 2" xfId="36712" xr:uid="{B478FDEB-B013-4C82-8D51-FD902C595613}"/>
    <cellStyle name="SAPBEXHLevel0 5 2 10" xfId="36713" xr:uid="{44C0084C-DCE3-4332-BAE7-B313A57BE907}"/>
    <cellStyle name="SAPBEXHLevel0 5 2 2" xfId="36714" xr:uid="{AEC535C4-B729-40D8-AA80-A27DFFB89EC8}"/>
    <cellStyle name="SAPBEXHLevel0 5 2 2 10" xfId="36715" xr:uid="{7B5B482D-8C9B-45EA-BF02-AAFAC7D9CF2D}"/>
    <cellStyle name="SAPBEXHLevel0 5 2 2 2" xfId="36716" xr:uid="{353E0A3A-B668-4AD6-81AD-11B67FD30303}"/>
    <cellStyle name="SAPBEXHLevel0 5 2 2 2 2" xfId="36717" xr:uid="{4B236CF5-7600-47C6-B081-2FBDF58931BE}"/>
    <cellStyle name="SAPBEXHLevel0 5 2 2 2 2 2" xfId="36718" xr:uid="{041CD80F-2BB3-4D81-8240-C2B287D0F5B1}"/>
    <cellStyle name="SAPBEXHLevel0 5 2 2 2 3" xfId="36719" xr:uid="{7FD0591D-4800-4E24-BF9D-7F9AF1A89438}"/>
    <cellStyle name="SAPBEXHLevel0 5 2 2 2 3 2" xfId="36720" xr:uid="{A3D44635-40F4-4190-A87E-E74A9030DCE4}"/>
    <cellStyle name="SAPBEXHLevel0 5 2 2 2 4" xfId="36721" xr:uid="{F71674A0-7390-4B55-ACB6-C6CC838CF205}"/>
    <cellStyle name="SAPBEXHLevel0 5 2 2 2 4 2" xfId="36722" xr:uid="{D88DC8C4-1512-4322-A729-314E57BFDC50}"/>
    <cellStyle name="SAPBEXHLevel0 5 2 2 2 5" xfId="36723" xr:uid="{4E65DE47-B3B3-4858-9B64-17FD526D6B29}"/>
    <cellStyle name="SAPBEXHLevel0 5 2 2 2 5 2" xfId="36724" xr:uid="{0B37B4DC-7CFF-43FB-8378-DD4A615C94AE}"/>
    <cellStyle name="SAPBEXHLevel0 5 2 2 2 6" xfId="36725" xr:uid="{500FAF38-A968-43B1-A9FB-40954B6C1FE6}"/>
    <cellStyle name="SAPBEXHLevel0 5 2 2 2 6 2" xfId="36726" xr:uid="{7EA28BD6-2F11-4BAC-AA12-9A1A6D992D1F}"/>
    <cellStyle name="SAPBEXHLevel0 5 2 2 2 7" xfId="36727" xr:uid="{A9E08297-A98D-480E-915D-9D0293DEC5AE}"/>
    <cellStyle name="SAPBEXHLevel0 5 2 2 2 7 2" xfId="36728" xr:uid="{DDEF0CB3-D2E2-43F6-B211-482DE9F43A9D}"/>
    <cellStyle name="SAPBEXHLevel0 5 2 2 2 8" xfId="36729" xr:uid="{1183205E-7087-4287-9FFD-718B0F3BAC55}"/>
    <cellStyle name="SAPBEXHLevel0 5 2 2 3" xfId="36730" xr:uid="{26812F83-7F6B-4667-AEF5-22FE48F2C921}"/>
    <cellStyle name="SAPBEXHLevel0 5 2 2 3 2" xfId="36731" xr:uid="{30F32EF3-BDBE-4CBF-8C1A-64771F3D5784}"/>
    <cellStyle name="SAPBEXHLevel0 5 2 2 4" xfId="36732" xr:uid="{16931BA5-FDD1-47B3-8D74-5718E6E8CF4D}"/>
    <cellStyle name="SAPBEXHLevel0 5 2 2 4 2" xfId="36733" xr:uid="{6398B3BC-6AD8-4D53-ABDC-F626509798DE}"/>
    <cellStyle name="SAPBEXHLevel0 5 2 2 5" xfId="36734" xr:uid="{3F6423D5-A70C-42D8-B21A-69989A3D7708}"/>
    <cellStyle name="SAPBEXHLevel0 5 2 2 5 2" xfId="36735" xr:uid="{5BB9B90A-3C91-4D3D-BA24-9623DD289754}"/>
    <cellStyle name="SAPBEXHLevel0 5 2 2 6" xfId="36736" xr:uid="{3AE4313C-EEE3-4FE0-BEE5-F8E0713E1303}"/>
    <cellStyle name="SAPBEXHLevel0 5 2 2 6 2" xfId="36737" xr:uid="{83A6B0D2-3A25-4832-BD33-FA2641560B16}"/>
    <cellStyle name="SAPBEXHLevel0 5 2 2 7" xfId="36738" xr:uid="{DFFE5759-4CF6-4386-B8CD-26BFAE710C2B}"/>
    <cellStyle name="SAPBEXHLevel0 5 2 2 7 2" xfId="36739" xr:uid="{8FACE09A-897D-4F9C-8D11-DAE60369CBE3}"/>
    <cellStyle name="SAPBEXHLevel0 5 2 2 8" xfId="36740" xr:uid="{DE294B9C-EF12-4810-B100-7A85A529D08F}"/>
    <cellStyle name="SAPBEXHLevel0 5 2 2 8 2" xfId="36741" xr:uid="{400ABEE6-12EC-41EF-9102-9DD8D4780318}"/>
    <cellStyle name="SAPBEXHLevel0 5 2 2 9" xfId="36742" xr:uid="{05DFEB6C-57EE-489B-BDF4-9441BBD6CB7A}"/>
    <cellStyle name="SAPBEXHLevel0 5 2 3" xfId="36743" xr:uid="{480D1F0F-F8DA-430D-97F8-4C5EC55C85BF}"/>
    <cellStyle name="SAPBEXHLevel0 5 2 3 2" xfId="36744" xr:uid="{8B3CEC49-39FB-498F-BA5C-C126648640B1}"/>
    <cellStyle name="SAPBEXHLevel0 5 2 3 2 2" xfId="36745" xr:uid="{67669017-650B-4350-8F2A-2F4CC5E0C705}"/>
    <cellStyle name="SAPBEXHLevel0 5 2 3 3" xfId="36746" xr:uid="{CBA9D7C4-9BF6-454B-A1E4-938A7D1647FD}"/>
    <cellStyle name="SAPBEXHLevel0 5 2 3 3 2" xfId="36747" xr:uid="{275DBAED-3405-4842-8048-AB536F779E35}"/>
    <cellStyle name="SAPBEXHLevel0 5 2 3 4" xfId="36748" xr:uid="{F213C161-0170-4A60-8F69-A97638B0079F}"/>
    <cellStyle name="SAPBEXHLevel0 5 2 3 4 2" xfId="36749" xr:uid="{4F280D73-9B6B-4823-8DE2-8E03C3F88905}"/>
    <cellStyle name="SAPBEXHLevel0 5 2 3 5" xfId="36750" xr:uid="{15AEC6C2-44DE-4369-A70D-4861F0F65B5E}"/>
    <cellStyle name="SAPBEXHLevel0 5 2 3 5 2" xfId="36751" xr:uid="{5C7B2D81-664A-441C-BB1A-E42904ACF797}"/>
    <cellStyle name="SAPBEXHLevel0 5 2 3 6" xfId="36752" xr:uid="{BD6AD88C-4BFA-4F11-94E8-F1C83BE9C198}"/>
    <cellStyle name="SAPBEXHLevel0 5 2 3 6 2" xfId="36753" xr:uid="{3752CE91-B0A6-4A90-82F7-2D10DF36169C}"/>
    <cellStyle name="SAPBEXHLevel0 5 2 3 7" xfId="36754" xr:uid="{1A98BEC6-A6AF-4DD1-ACFE-80B116735553}"/>
    <cellStyle name="SAPBEXHLevel0 5 2 3 7 2" xfId="36755" xr:uid="{475ED2C3-16A9-4805-B630-B16B6D7EAF9D}"/>
    <cellStyle name="SAPBEXHLevel0 5 2 3 8" xfId="36756" xr:uid="{B3C87EA1-E6B1-4067-8665-EE4A60592F08}"/>
    <cellStyle name="SAPBEXHLevel0 5 2 3 9" xfId="36757" xr:uid="{2AED5C85-538A-46E4-9C4A-D7D2E5F4B1F2}"/>
    <cellStyle name="SAPBEXHLevel0 5 2 4" xfId="36758" xr:uid="{4D8C71BD-1D06-4682-84C5-DF9D8A9C90A8}"/>
    <cellStyle name="SAPBEXHLevel0 5 2 4 2" xfId="36759" xr:uid="{B6FF4441-F59E-46E4-84F6-738483421B53}"/>
    <cellStyle name="SAPBEXHLevel0 5 2 5" xfId="36760" xr:uid="{B6EDF35C-1F53-4A75-AD80-847C038ACFDF}"/>
    <cellStyle name="SAPBEXHLevel0 5 2 5 2" xfId="36761" xr:uid="{F081B246-0677-4500-BBB3-0BF4BB44B5E8}"/>
    <cellStyle name="SAPBEXHLevel0 5 2 6" xfId="36762" xr:uid="{B24EE8F3-2D6A-42C4-A57A-B3F2DF4DD422}"/>
    <cellStyle name="SAPBEXHLevel0 5 2 6 2" xfId="36763" xr:uid="{386E1F23-943D-4BEE-AC3B-7B3F7884647B}"/>
    <cellStyle name="SAPBEXHLevel0 5 2 7" xfId="36764" xr:uid="{29B9AC56-1693-4497-ABCF-ED97F11A16E0}"/>
    <cellStyle name="SAPBEXHLevel0 5 2 7 2" xfId="36765" xr:uid="{99DA4C1F-77D0-4EC3-8DD4-5B7C5BA2060D}"/>
    <cellStyle name="SAPBEXHLevel0 5 2 8" xfId="36766" xr:uid="{D83AADCA-376E-4FE2-8758-6B97E3EF0671}"/>
    <cellStyle name="SAPBEXHLevel0 5 2 8 2" xfId="36767" xr:uid="{63049AE2-9F54-432A-95DA-DEC52B4A1628}"/>
    <cellStyle name="SAPBEXHLevel0 5 2 9" xfId="36768" xr:uid="{C0A6672F-11AF-4B1C-9AEF-AA77B569F82F}"/>
    <cellStyle name="SAPBEXHLevel0 5 3" xfId="36769" xr:uid="{1B3BA155-3D3C-468A-8386-0DF8453FDC1B}"/>
    <cellStyle name="SAPBEXHLevel0 5 3 2" xfId="36770" xr:uid="{8175E327-2795-42D6-B21F-402812494AD3}"/>
    <cellStyle name="SAPBEXHLevel0 5 3 2 10" xfId="36771" xr:uid="{AFDC9757-394A-4198-BFBC-550A6846A69C}"/>
    <cellStyle name="SAPBEXHLevel0 5 3 2 2" xfId="36772" xr:uid="{168927C8-A502-4C9F-A624-A8B10AC8D989}"/>
    <cellStyle name="SAPBEXHLevel0 5 3 2 2 2" xfId="36773" xr:uid="{C8140997-3D44-4C21-B0EC-DE1FDA6F859D}"/>
    <cellStyle name="SAPBEXHLevel0 5 3 2 2 2 2" xfId="36774" xr:uid="{C5F4C6F5-255D-4E45-A8AE-588E2C829887}"/>
    <cellStyle name="SAPBEXHLevel0 5 3 2 2 3" xfId="36775" xr:uid="{8F5C9E46-5ADD-4E08-B75F-5CA07B48B567}"/>
    <cellStyle name="SAPBEXHLevel0 5 3 2 2 3 2" xfId="36776" xr:uid="{3DD97464-14FE-4378-8AD4-729881BCF417}"/>
    <cellStyle name="SAPBEXHLevel0 5 3 2 2 4" xfId="36777" xr:uid="{1EFD6BC6-572A-45EF-8717-EF41965A6940}"/>
    <cellStyle name="SAPBEXHLevel0 5 3 2 2 4 2" xfId="36778" xr:uid="{9F0CAF2C-F100-4731-B990-CDC84C485F21}"/>
    <cellStyle name="SAPBEXHLevel0 5 3 2 2 5" xfId="36779" xr:uid="{CFDE5BA6-F678-450A-9840-F6741D9F6E2E}"/>
    <cellStyle name="SAPBEXHLevel0 5 3 2 2 5 2" xfId="36780" xr:uid="{AD90666B-7CD7-40BA-BF23-4AEC1B2AF6E4}"/>
    <cellStyle name="SAPBEXHLevel0 5 3 2 2 6" xfId="36781" xr:uid="{F912C3DC-DD54-4081-B19A-54B734468FA8}"/>
    <cellStyle name="SAPBEXHLevel0 5 3 2 2 6 2" xfId="36782" xr:uid="{5AD96CEA-A858-4C2B-B641-B6301ED26E22}"/>
    <cellStyle name="SAPBEXHLevel0 5 3 2 2 7" xfId="36783" xr:uid="{B289F0F1-D459-48D9-A7D0-5B85E8B9B06F}"/>
    <cellStyle name="SAPBEXHLevel0 5 3 2 3" xfId="36784" xr:uid="{B44D5BF6-E343-4BCC-8665-FE9CC2F14354}"/>
    <cellStyle name="SAPBEXHLevel0 5 3 2 3 2" xfId="36785" xr:uid="{2724F966-0AAD-4CD5-A848-3A6E63BFA1CC}"/>
    <cellStyle name="SAPBEXHLevel0 5 3 2 3 2 2" xfId="36786" xr:uid="{E2FFFBF3-860F-409D-B790-8915CB2F7E25}"/>
    <cellStyle name="SAPBEXHLevel0 5 3 2 3 3" xfId="36787" xr:uid="{FAB809E1-5518-4B26-BE23-565FD4774AA4}"/>
    <cellStyle name="SAPBEXHLevel0 5 3 2 3 3 2" xfId="36788" xr:uid="{FC127758-01C2-45C1-812A-250D5AE141AB}"/>
    <cellStyle name="SAPBEXHLevel0 5 3 2 3 4" xfId="36789" xr:uid="{337B2D2B-CA3A-45BA-AFDE-B186E33FEAB8}"/>
    <cellStyle name="SAPBEXHLevel0 5 3 2 3 4 2" xfId="36790" xr:uid="{B716DE33-A2AC-4AC0-972B-80C68E760024}"/>
    <cellStyle name="SAPBEXHLevel0 5 3 2 3 5" xfId="36791" xr:uid="{2D85AC68-CFF2-4C9B-BE73-733E7B4289A8}"/>
    <cellStyle name="SAPBEXHLevel0 5 3 2 3 5 2" xfId="36792" xr:uid="{692EACB6-B0E0-478C-86CA-EC08C9521726}"/>
    <cellStyle name="SAPBEXHLevel0 5 3 2 3 6" xfId="36793" xr:uid="{FA22072A-D6B7-443B-B2B3-C3E5309E5FE3}"/>
    <cellStyle name="SAPBEXHLevel0 5 3 2 3 6 2" xfId="36794" xr:uid="{7F5BF936-7BFA-4D9C-ABF8-66DD4E3895A7}"/>
    <cellStyle name="SAPBEXHLevel0 5 3 2 3 7" xfId="36795" xr:uid="{BFBB6895-BABE-43E4-A5AA-B72BA6D09044}"/>
    <cellStyle name="SAPBEXHLevel0 5 3 2 4" xfId="36796" xr:uid="{3E285BB6-EB36-4B4B-B15F-B350FD90325C}"/>
    <cellStyle name="SAPBEXHLevel0 5 3 2 4 2" xfId="36797" xr:uid="{FDD634AE-BD77-47ED-B8EA-7F942A90573C}"/>
    <cellStyle name="SAPBEXHLevel0 5 3 2 5" xfId="36798" xr:uid="{DB6B4E97-A255-4FC4-B86C-68358D2DA4FF}"/>
    <cellStyle name="SAPBEXHLevel0 5 3 2 5 2" xfId="36799" xr:uid="{765A7582-8BC5-4BF0-9F12-AE26CED46629}"/>
    <cellStyle name="SAPBEXHLevel0 5 3 2 6" xfId="36800" xr:uid="{BF827BBC-BCB1-4F66-955D-91D256EEB098}"/>
    <cellStyle name="SAPBEXHLevel0 5 3 2 6 2" xfId="36801" xr:uid="{9AAF61B3-3E37-487F-8F26-DCFE75AFD213}"/>
    <cellStyle name="SAPBEXHLevel0 5 3 2 7" xfId="36802" xr:uid="{FE5DA793-27FB-4C4B-B6D6-533EB8EB7B84}"/>
    <cellStyle name="SAPBEXHLevel0 5 3 2 7 2" xfId="36803" xr:uid="{FBFBCAC4-13A0-4385-A4B6-C28596D2DB26}"/>
    <cellStyle name="SAPBEXHLevel0 5 3 2 8" xfId="36804" xr:uid="{6D8F006A-AC03-4591-A94F-9B27774431CF}"/>
    <cellStyle name="SAPBEXHLevel0 5 3 2 8 2" xfId="36805" xr:uid="{7F3D7B6E-E055-49E3-9BE3-6E21ABF65666}"/>
    <cellStyle name="SAPBEXHLevel0 5 3 2 9" xfId="36806" xr:uid="{81D7B2DB-A877-4F7B-87C1-823859E80B7E}"/>
    <cellStyle name="SAPBEXHLevel0 5 3 2 9 2" xfId="36807" xr:uid="{08CD4427-F156-44E1-8845-77BA292293B1}"/>
    <cellStyle name="SAPBEXHLevel0 5 3 3" xfId="36808" xr:uid="{B7206DA7-5301-4AD4-9FF5-58A45817419F}"/>
    <cellStyle name="SAPBEXHLevel0 5 3 3 2" xfId="36809" xr:uid="{AE1D16F8-520A-4863-8C03-55E6091F837C}"/>
    <cellStyle name="SAPBEXHLevel0 5 3 4" xfId="36810" xr:uid="{2354ADE1-38EA-4001-9754-E1EF439C8DF1}"/>
    <cellStyle name="SAPBEXHLevel0 5 3 4 2" xfId="36811" xr:uid="{2C2D09D1-3D7D-4E08-B608-930B7736BDB0}"/>
    <cellStyle name="SAPBEXHLevel0 5 3 5" xfId="36812" xr:uid="{C9DED2F8-91D2-4D1B-BB62-C4D1F27ABB44}"/>
    <cellStyle name="SAPBEXHLevel0 5 4" xfId="36813" xr:uid="{D0657A66-C486-43BC-A0AF-FE713BDDC85A}"/>
    <cellStyle name="SAPBEXHLevel0 5 4 10" xfId="36814" xr:uid="{4FEFAB2E-9870-46ED-A07C-FDFA1890EC63}"/>
    <cellStyle name="SAPBEXHLevel0 5 4 2" xfId="36815" xr:uid="{945538A0-DDCA-4E6E-89D0-2627C68F6C5A}"/>
    <cellStyle name="SAPBEXHLevel0 5 4 2 2" xfId="36816" xr:uid="{2C039A98-7B77-4E14-A455-884391A48F24}"/>
    <cellStyle name="SAPBEXHLevel0 5 4 2 2 2" xfId="36817" xr:uid="{D0A5F82A-C398-44D4-8DCB-76D550F45AE0}"/>
    <cellStyle name="SAPBEXHLevel0 5 4 2 3" xfId="36818" xr:uid="{254673B0-648F-427E-B959-3830EDDEF867}"/>
    <cellStyle name="SAPBEXHLevel0 5 4 2 3 2" xfId="36819" xr:uid="{F55AC363-5F60-4B97-B486-32FA7C7DC23B}"/>
    <cellStyle name="SAPBEXHLevel0 5 4 2 4" xfId="36820" xr:uid="{6575E3CF-8874-46F7-A3D8-CB7BF6E4AB71}"/>
    <cellStyle name="SAPBEXHLevel0 5 4 2 4 2" xfId="36821" xr:uid="{20C44261-D76E-41B7-B9BC-E9454F50ECEB}"/>
    <cellStyle name="SAPBEXHLevel0 5 4 2 5" xfId="36822" xr:uid="{4BE0E6DB-F32D-4000-9DE4-E11CCE91B827}"/>
    <cellStyle name="SAPBEXHLevel0 5 4 2 5 2" xfId="36823" xr:uid="{866E51EF-A147-4359-9A7D-7632F635F000}"/>
    <cellStyle name="SAPBEXHLevel0 5 4 2 6" xfId="36824" xr:uid="{263B7415-4032-4834-BE1F-A9926373D6C0}"/>
    <cellStyle name="SAPBEXHLevel0 5 4 2 6 2" xfId="36825" xr:uid="{C4694C57-DF38-4B7A-862C-1CCEAC49BD12}"/>
    <cellStyle name="SAPBEXHLevel0 5 4 2 7" xfId="36826" xr:uid="{8D03D5CB-13B7-4DA8-9F6D-F122A956EB6B}"/>
    <cellStyle name="SAPBEXHLevel0 5 4 3" xfId="36827" xr:uid="{35651C90-C005-4A33-BF9E-C68EFE552861}"/>
    <cellStyle name="SAPBEXHLevel0 5 4 3 2" xfId="36828" xr:uid="{133BB3CD-AE8A-4542-82FD-BE8A358E0B72}"/>
    <cellStyle name="SAPBEXHLevel0 5 4 3 2 2" xfId="36829" xr:uid="{76B0682B-3674-4F0B-A619-9D6B32C2452F}"/>
    <cellStyle name="SAPBEXHLevel0 5 4 3 3" xfId="36830" xr:uid="{D3DD55C5-9144-4F31-B7D3-D39D8D85D71C}"/>
    <cellStyle name="SAPBEXHLevel0 5 4 3 3 2" xfId="36831" xr:uid="{D85CC764-0A2C-4ED7-A748-5F4BFBF72079}"/>
    <cellStyle name="SAPBEXHLevel0 5 4 3 4" xfId="36832" xr:uid="{7FD91702-4640-4FDD-9E02-B57141695317}"/>
    <cellStyle name="SAPBEXHLevel0 5 4 3 4 2" xfId="36833" xr:uid="{54793CBB-C9ED-468F-9646-0C864C9F3665}"/>
    <cellStyle name="SAPBEXHLevel0 5 4 3 5" xfId="36834" xr:uid="{5B2FEEAC-3DB5-401D-9D23-3997171E5BFC}"/>
    <cellStyle name="SAPBEXHLevel0 5 4 3 5 2" xfId="36835" xr:uid="{1C915964-262E-414B-A16E-37D2A4E53B09}"/>
    <cellStyle name="SAPBEXHLevel0 5 4 3 6" xfId="36836" xr:uid="{B3921C80-A89F-467B-86DF-4B51FDBD3B44}"/>
    <cellStyle name="SAPBEXHLevel0 5 4 3 6 2" xfId="36837" xr:uid="{0582CAF9-8E6F-4D5E-ABB4-B10CB7A84A11}"/>
    <cellStyle name="SAPBEXHLevel0 5 4 3 7" xfId="36838" xr:uid="{E80BCFF3-2BC2-4A30-8779-C6730DDA7FFF}"/>
    <cellStyle name="SAPBEXHLevel0 5 4 4" xfId="36839" xr:uid="{ABBAFA51-45EA-49B0-92F0-995F08C510A5}"/>
    <cellStyle name="SAPBEXHLevel0 5 4 4 2" xfId="36840" xr:uid="{C5543A61-A89F-43C1-A8E0-F680610B62A7}"/>
    <cellStyle name="SAPBEXHLevel0 5 4 5" xfId="36841" xr:uid="{39284114-3C83-4797-996E-3C65C564F1F1}"/>
    <cellStyle name="SAPBEXHLevel0 5 4 5 2" xfId="36842" xr:uid="{C24BBF0F-A8ED-4607-995A-B99C06ECD105}"/>
    <cellStyle name="SAPBEXHLevel0 5 4 6" xfId="36843" xr:uid="{121139C0-B42C-4A76-A298-700AF9D5D55B}"/>
    <cellStyle name="SAPBEXHLevel0 5 4 6 2" xfId="36844" xr:uid="{83023E69-F1C6-49CE-B74E-8A4970FDECC2}"/>
    <cellStyle name="SAPBEXHLevel0 5 4 7" xfId="36845" xr:uid="{5EA90F5D-4D0D-4DBE-BAAE-1C21A60EA9B3}"/>
    <cellStyle name="SAPBEXHLevel0 5 4 7 2" xfId="36846" xr:uid="{6395D15C-EC95-4F9F-9EA7-D0FF05FC1E7C}"/>
    <cellStyle name="SAPBEXHLevel0 5 4 8" xfId="36847" xr:uid="{DE403049-1202-463F-8318-8FC6AFF9214F}"/>
    <cellStyle name="SAPBEXHLevel0 5 4 8 2" xfId="36848" xr:uid="{E376BF27-EEF0-4606-9D82-28CEEC97689C}"/>
    <cellStyle name="SAPBEXHLevel0 5 4 9" xfId="36849" xr:uid="{C9E27CE8-5FE7-410C-829A-659E02341E07}"/>
    <cellStyle name="SAPBEXHLevel0 5 4 9 2" xfId="36850" xr:uid="{F0409291-0687-4ED1-8F7E-59C70E3820CB}"/>
    <cellStyle name="SAPBEXHLevel0 5 5" xfId="36851" xr:uid="{2A290208-758E-42A3-B794-F206766FC54B}"/>
    <cellStyle name="SAPBEXHLevel0 5 5 2" xfId="36852" xr:uid="{F98A2345-9FD5-45E1-8E8B-426F03E23E5A}"/>
    <cellStyle name="SAPBEXHLevel0 5 6" xfId="36853" xr:uid="{AC3EBF1C-5B05-434F-9004-24C0427D6856}"/>
    <cellStyle name="SAPBEXHLevel0 5 6 2" xfId="36854" xr:uid="{DB11BE7F-EDB9-4C63-8627-2D4CF162E4EA}"/>
    <cellStyle name="SAPBEXHLevel0 5 7" xfId="36855" xr:uid="{BB8A5931-A74E-47CB-A40C-C7AE30DCA8D0}"/>
    <cellStyle name="SAPBEXHLevel0 5 8" xfId="36856" xr:uid="{B7D347D6-0D04-4F30-A36B-D05DE6229D48}"/>
    <cellStyle name="SAPBEXHLevel0 6" xfId="36857" xr:uid="{3CE3136E-FB1D-4BAF-879E-4BAEC2E32B3C}"/>
    <cellStyle name="SAPBEXHLevel0 6 10" xfId="36858" xr:uid="{55265367-B3EA-42B9-B19D-F85090BF5D8E}"/>
    <cellStyle name="SAPBEXHLevel0 6 2" xfId="36859" xr:uid="{215520D6-30F7-47F5-AE76-B77CF537EBC1}"/>
    <cellStyle name="SAPBEXHLevel0 6 2 10" xfId="36860" xr:uid="{1EC6FB61-056C-42E5-BA0B-E08865210564}"/>
    <cellStyle name="SAPBEXHLevel0 6 2 2" xfId="36861" xr:uid="{290ABEA8-10A2-4FEC-AE43-F8B1B65491D1}"/>
    <cellStyle name="SAPBEXHLevel0 6 2 2 2" xfId="36862" xr:uid="{B973F9D2-995C-462A-B994-C3CB6A17909B}"/>
    <cellStyle name="SAPBEXHLevel0 6 2 2 2 2" xfId="36863" xr:uid="{40F7C324-CF14-4318-9873-F201A081AB26}"/>
    <cellStyle name="SAPBEXHLevel0 6 2 2 3" xfId="36864" xr:uid="{DC4BC2FA-0FE2-40A5-9A0C-900152323023}"/>
    <cellStyle name="SAPBEXHLevel0 6 2 2 3 2" xfId="36865" xr:uid="{AA5E0C70-065C-422B-B0EF-775535083FD4}"/>
    <cellStyle name="SAPBEXHLevel0 6 2 2 4" xfId="36866" xr:uid="{7708EA8D-D2CE-40E3-802E-2F95DC6DF67B}"/>
    <cellStyle name="SAPBEXHLevel0 6 2 2 4 2" xfId="36867" xr:uid="{CAB45A62-53D7-458B-A723-B915A2BE8D0E}"/>
    <cellStyle name="SAPBEXHLevel0 6 2 2 5" xfId="36868" xr:uid="{7469E759-8688-4F4E-A806-483216539A6F}"/>
    <cellStyle name="SAPBEXHLevel0 6 2 2 5 2" xfId="36869" xr:uid="{06D8B23B-38A7-47DA-BF33-7876F49077A1}"/>
    <cellStyle name="SAPBEXHLevel0 6 2 2 6" xfId="36870" xr:uid="{340F35E2-226B-4D74-AF75-A4EF524531DE}"/>
    <cellStyle name="SAPBEXHLevel0 6 2 2 6 2" xfId="36871" xr:uid="{A309ABDA-FDF1-46ED-A0CC-6BCD103C443D}"/>
    <cellStyle name="SAPBEXHLevel0 6 2 2 7" xfId="36872" xr:uid="{B2E4C160-C8DF-4720-A0FE-30D5F2D8331E}"/>
    <cellStyle name="SAPBEXHLevel0 6 2 2 7 2" xfId="36873" xr:uid="{186F91F7-ADFB-49B0-B8A2-EE49E7E54DA4}"/>
    <cellStyle name="SAPBEXHLevel0 6 2 2 8" xfId="36874" xr:uid="{851E35EF-9A2A-477A-ABE2-2F1B94FF3DEF}"/>
    <cellStyle name="SAPBEXHLevel0 6 2 3" xfId="36875" xr:uid="{8DD380FA-71E8-45F2-A002-2649D609202C}"/>
    <cellStyle name="SAPBEXHLevel0 6 2 3 2" xfId="36876" xr:uid="{7EEEDB59-B86D-4C87-93B2-FAE4BAC4A605}"/>
    <cellStyle name="SAPBEXHLevel0 6 2 4" xfId="36877" xr:uid="{604F9876-7E84-401C-8AC6-930F0C5A69B9}"/>
    <cellStyle name="SAPBEXHLevel0 6 2 4 2" xfId="36878" xr:uid="{D63FF022-2A48-4DE1-A520-E8A9D8DC72E8}"/>
    <cellStyle name="SAPBEXHLevel0 6 2 5" xfId="36879" xr:uid="{F33BF672-DB87-449B-A71F-A55ED789E174}"/>
    <cellStyle name="SAPBEXHLevel0 6 2 5 2" xfId="36880" xr:uid="{1B1F7716-696B-46C4-AC4E-05F267059547}"/>
    <cellStyle name="SAPBEXHLevel0 6 2 6" xfId="36881" xr:uid="{1B91F18E-7AF5-46E2-87FA-A1AB26954767}"/>
    <cellStyle name="SAPBEXHLevel0 6 2 6 2" xfId="36882" xr:uid="{1047D7D5-89F0-4FAB-83E4-5DF36AB82C4D}"/>
    <cellStyle name="SAPBEXHLevel0 6 2 7" xfId="36883" xr:uid="{4DBF9256-53BD-4F35-835E-A9727C1E7F48}"/>
    <cellStyle name="SAPBEXHLevel0 6 2 7 2" xfId="36884" xr:uid="{772D962D-F506-4E22-8BF8-6D3608DD6D72}"/>
    <cellStyle name="SAPBEXHLevel0 6 2 8" xfId="36885" xr:uid="{5C32D038-0087-4129-A5A2-7C9EC4DA8FBD}"/>
    <cellStyle name="SAPBEXHLevel0 6 2 8 2" xfId="36886" xr:uid="{591E3F25-0FA1-451D-B1A8-A2108E10B5BF}"/>
    <cellStyle name="SAPBEXHLevel0 6 2 9" xfId="36887" xr:uid="{93194921-CA99-4DEC-B1A1-6ADE1ADD7E21}"/>
    <cellStyle name="SAPBEXHLevel0 6 3" xfId="36888" xr:uid="{2F8846CC-7984-4677-A9B4-E46A10F7EBB4}"/>
    <cellStyle name="SAPBEXHLevel0 6 3 2" xfId="36889" xr:uid="{4E98923F-C7A9-4052-BEE0-9FF89446A19E}"/>
    <cellStyle name="SAPBEXHLevel0 6 3 2 2" xfId="36890" xr:uid="{14CF9307-E53B-43F1-9208-D3423843ED8B}"/>
    <cellStyle name="SAPBEXHLevel0 6 3 3" xfId="36891" xr:uid="{96803676-3307-4D97-A5DE-880E112B83A3}"/>
    <cellStyle name="SAPBEXHLevel0 6 3 3 2" xfId="36892" xr:uid="{F40A85F1-3A9C-4DA4-8886-B63B1AE19A28}"/>
    <cellStyle name="SAPBEXHLevel0 6 3 4" xfId="36893" xr:uid="{71039D3C-09B9-40B8-A33D-4CC02E46C907}"/>
    <cellStyle name="SAPBEXHLevel0 6 3 4 2" xfId="36894" xr:uid="{6C27CA10-4CFC-4C0A-8353-F699F83DA8BA}"/>
    <cellStyle name="SAPBEXHLevel0 6 3 5" xfId="36895" xr:uid="{57D8549E-B776-4004-B523-94710C7D7686}"/>
    <cellStyle name="SAPBEXHLevel0 6 3 5 2" xfId="36896" xr:uid="{DA104A0A-DC3D-481A-B4B7-6578974AC163}"/>
    <cellStyle name="SAPBEXHLevel0 6 3 6" xfId="36897" xr:uid="{D2251244-0AB2-404E-ACE6-7D44674677AC}"/>
    <cellStyle name="SAPBEXHLevel0 6 3 6 2" xfId="36898" xr:uid="{49A3AD2E-A7DB-46FD-AE2C-C76D17533B34}"/>
    <cellStyle name="SAPBEXHLevel0 6 3 7" xfId="36899" xr:uid="{FF9FE3B4-9574-4D94-93AD-2C4A7B15908E}"/>
    <cellStyle name="SAPBEXHLevel0 6 3 7 2" xfId="36900" xr:uid="{5EE03F2A-0FDB-451A-938F-96DBE5DD7245}"/>
    <cellStyle name="SAPBEXHLevel0 6 3 8" xfId="36901" xr:uid="{18983E45-EE9F-4450-8008-D66A4CF1D30A}"/>
    <cellStyle name="SAPBEXHLevel0 6 3 9" xfId="36902" xr:uid="{4C1A74D3-EC5C-4528-A5B1-5F7422B642E3}"/>
    <cellStyle name="SAPBEXHLevel0 6 4" xfId="36903" xr:uid="{DB047520-8003-4D87-BA60-680A28AE8A7E}"/>
    <cellStyle name="SAPBEXHLevel0 6 4 2" xfId="36904" xr:uid="{5B0DD5DE-9ADF-45BA-887D-5F793754B250}"/>
    <cellStyle name="SAPBEXHLevel0 6 5" xfId="36905" xr:uid="{CAAB28DE-1420-46F2-8236-3A0024017DB2}"/>
    <cellStyle name="SAPBEXHLevel0 6 5 2" xfId="36906" xr:uid="{062F0070-F015-475B-9B10-93475195B6F4}"/>
    <cellStyle name="SAPBEXHLevel0 6 6" xfId="36907" xr:uid="{59A945AB-8216-4570-AF4D-423D024D0245}"/>
    <cellStyle name="SAPBEXHLevel0 6 6 2" xfId="36908" xr:uid="{60FA2346-AF4F-4346-8138-04F68EFE431F}"/>
    <cellStyle name="SAPBEXHLevel0 6 7" xfId="36909" xr:uid="{4F4548BC-AEA6-41A1-9238-D879194C602D}"/>
    <cellStyle name="SAPBEXHLevel0 6 7 2" xfId="36910" xr:uid="{8AB01A76-42FF-4896-8A20-4A19ED6AD404}"/>
    <cellStyle name="SAPBEXHLevel0 6 8" xfId="36911" xr:uid="{7385431C-E6B3-40AD-926B-CB84B3A102E8}"/>
    <cellStyle name="SAPBEXHLevel0 6 8 2" xfId="36912" xr:uid="{76AE3D61-C928-460E-BFF6-1F652029514D}"/>
    <cellStyle name="SAPBEXHLevel0 6 9" xfId="36913" xr:uid="{9DBB3C09-D528-425E-BD57-313311F1278C}"/>
    <cellStyle name="SAPBEXHLevel0 7" xfId="36914" xr:uid="{437B9FB5-1581-4C8D-8651-23767BE22D64}"/>
    <cellStyle name="SAPBEXHLevel0 8" xfId="36915" xr:uid="{AE7CE958-EF47-4764-82B3-EDC45A10AA4A}"/>
    <cellStyle name="SAPBEXHLevel0X" xfId="36916" xr:uid="{35F2B713-1143-415B-95F6-D346480306C1}"/>
    <cellStyle name="SAPBEXHLevel0X 2" xfId="36917" xr:uid="{6CD7BE21-C92B-4420-96F5-3B1BEE42D0C7}"/>
    <cellStyle name="SAPBEXHLevel0X 2 2" xfId="36918" xr:uid="{80A05B4A-3DC0-4D1D-AA9B-14BF775E132F}"/>
    <cellStyle name="SAPBEXHLevel0X 2 2 2" xfId="36919" xr:uid="{F728C212-E477-4E5C-ADCD-2F0662077DA4}"/>
    <cellStyle name="SAPBEXHLevel0X 2 2 2 10" xfId="36920" xr:uid="{2AA3FA64-F81E-42E1-B2F2-7342193A174C}"/>
    <cellStyle name="SAPBEXHLevel0X 2 2 2 2" xfId="36921" xr:uid="{8257FC79-10CF-4079-9E5D-DC9A67329635}"/>
    <cellStyle name="SAPBEXHLevel0X 2 2 2 2 10" xfId="36922" xr:uid="{59164116-EED8-4195-9B4E-315AE0B16176}"/>
    <cellStyle name="SAPBEXHLevel0X 2 2 2 2 2" xfId="36923" xr:uid="{0C81B780-12BB-4FCB-B48C-D5ABC1D339A7}"/>
    <cellStyle name="SAPBEXHLevel0X 2 2 2 2 2 2" xfId="36924" xr:uid="{CA557DD0-AF9D-49A9-9FBA-F476AA37C641}"/>
    <cellStyle name="SAPBEXHLevel0X 2 2 2 2 2 2 2" xfId="36925" xr:uid="{5E851C60-165E-4DE6-9EF2-46B97D1ED58C}"/>
    <cellStyle name="SAPBEXHLevel0X 2 2 2 2 2 3" xfId="36926" xr:uid="{6FAA164C-2425-4B4E-886F-F0FC0B2D3157}"/>
    <cellStyle name="SAPBEXHLevel0X 2 2 2 2 2 3 2" xfId="36927" xr:uid="{E036EBAA-9823-4C22-8625-E13962C00AAA}"/>
    <cellStyle name="SAPBEXHLevel0X 2 2 2 2 2 4" xfId="36928" xr:uid="{76ED5833-C174-4282-AE55-60E476C527E1}"/>
    <cellStyle name="SAPBEXHLevel0X 2 2 2 2 2 4 2" xfId="36929" xr:uid="{9FCBCCF0-9E45-4F59-9E64-DB437C8443D4}"/>
    <cellStyle name="SAPBEXHLevel0X 2 2 2 2 2 5" xfId="36930" xr:uid="{BA0A1BFC-A25B-4201-B097-286F4E519289}"/>
    <cellStyle name="SAPBEXHLevel0X 2 2 2 2 2 5 2" xfId="36931" xr:uid="{BADB8D8A-1767-4D49-90E1-683BDB558058}"/>
    <cellStyle name="SAPBEXHLevel0X 2 2 2 2 2 6" xfId="36932" xr:uid="{A1E64662-A9A1-4798-9069-D386C0CFA2ED}"/>
    <cellStyle name="SAPBEXHLevel0X 2 2 2 2 2 6 2" xfId="36933" xr:uid="{1BA49269-4259-4449-AF9B-A3848E94C15B}"/>
    <cellStyle name="SAPBEXHLevel0X 2 2 2 2 2 7" xfId="36934" xr:uid="{6AF51309-C565-46BD-BD18-F184EF850F80}"/>
    <cellStyle name="SAPBEXHLevel0X 2 2 2 2 2 7 2" xfId="36935" xr:uid="{8CA907E5-B960-48B6-B3C5-38765C3FAF6F}"/>
    <cellStyle name="SAPBEXHLevel0X 2 2 2 2 2 8" xfId="36936" xr:uid="{3B79DBD9-94E2-47DE-AD8B-F4745C49988D}"/>
    <cellStyle name="SAPBEXHLevel0X 2 2 2 2 3" xfId="36937" xr:uid="{97F80AFB-E3B6-4E48-BFCD-960C1DDD6B8B}"/>
    <cellStyle name="SAPBEXHLevel0X 2 2 2 2 3 2" xfId="36938" xr:uid="{339AA348-594E-43B1-AC92-E6909A2FEFD0}"/>
    <cellStyle name="SAPBEXHLevel0X 2 2 2 2 4" xfId="36939" xr:uid="{F8E4135F-5045-4CFB-B6FE-86AB22DF03A6}"/>
    <cellStyle name="SAPBEXHLevel0X 2 2 2 2 4 2" xfId="36940" xr:uid="{CAE03973-83FD-4DCC-98E9-9DDD95D66F0B}"/>
    <cellStyle name="SAPBEXHLevel0X 2 2 2 2 5" xfId="36941" xr:uid="{DD80DD71-2AD9-4CBD-8AE1-E4401E7084EF}"/>
    <cellStyle name="SAPBEXHLevel0X 2 2 2 2 5 2" xfId="36942" xr:uid="{8C36DB37-B3EE-4F23-BEE0-380D439C9C3A}"/>
    <cellStyle name="SAPBEXHLevel0X 2 2 2 2 6" xfId="36943" xr:uid="{10B2BADD-BEB4-4C13-9492-8CBAC7E19EA1}"/>
    <cellStyle name="SAPBEXHLevel0X 2 2 2 2 6 2" xfId="36944" xr:uid="{B13286F5-EF6B-4D12-A7FC-4E4A6E9312BF}"/>
    <cellStyle name="SAPBEXHLevel0X 2 2 2 2 7" xfId="36945" xr:uid="{DD95A2C4-FDB4-4186-94DB-20753E59B007}"/>
    <cellStyle name="SAPBEXHLevel0X 2 2 2 2 7 2" xfId="36946" xr:uid="{CB9460F3-A80F-48F0-9488-2080EE0F5841}"/>
    <cellStyle name="SAPBEXHLevel0X 2 2 2 2 8" xfId="36947" xr:uid="{E6D65555-1A83-4B94-A4F3-68BC406CFF7C}"/>
    <cellStyle name="SAPBEXHLevel0X 2 2 2 2 8 2" xfId="36948" xr:uid="{F698FB33-D5B4-45B6-A548-F5EE0033030C}"/>
    <cellStyle name="SAPBEXHLevel0X 2 2 2 2 9" xfId="36949" xr:uid="{096BEC2D-004C-4405-8193-81BB26E0730C}"/>
    <cellStyle name="SAPBEXHLevel0X 2 2 2 3" xfId="36950" xr:uid="{03792A66-1462-48EC-A33B-F00C5E2226A2}"/>
    <cellStyle name="SAPBEXHLevel0X 2 2 2 3 2" xfId="36951" xr:uid="{82212F77-08BC-4F43-AEDD-95B0DB0F0AA4}"/>
    <cellStyle name="SAPBEXHLevel0X 2 2 2 3 2 2" xfId="36952" xr:uid="{FD1E5EB5-0C03-4484-9F74-A66044BFFB0D}"/>
    <cellStyle name="SAPBEXHLevel0X 2 2 2 3 3" xfId="36953" xr:uid="{0FBB9AF0-A205-4B78-9A35-1B235CEF5CAC}"/>
    <cellStyle name="SAPBEXHLevel0X 2 2 2 3 3 2" xfId="36954" xr:uid="{C50CB013-27C0-49B4-800A-3BEE07CD064D}"/>
    <cellStyle name="SAPBEXHLevel0X 2 2 2 3 4" xfId="36955" xr:uid="{2F84B18B-F549-42EA-AD3F-ABA1FFBFB4FC}"/>
    <cellStyle name="SAPBEXHLevel0X 2 2 2 3 4 2" xfId="36956" xr:uid="{6E7C8A58-0607-4A11-97D8-A196AA9489F6}"/>
    <cellStyle name="SAPBEXHLevel0X 2 2 2 3 5" xfId="36957" xr:uid="{BCD8A2AB-4B6F-4B09-B55D-D61A6E9FA983}"/>
    <cellStyle name="SAPBEXHLevel0X 2 2 2 3 5 2" xfId="36958" xr:uid="{5A5BD9FD-2549-4099-92E8-C6CB5624986E}"/>
    <cellStyle name="SAPBEXHLevel0X 2 2 2 3 6" xfId="36959" xr:uid="{3CEED27F-7E39-4F7C-918A-EFF41B8579A2}"/>
    <cellStyle name="SAPBEXHLevel0X 2 2 2 3 6 2" xfId="36960" xr:uid="{BA8925B4-75DE-411D-A895-7951748E1B22}"/>
    <cellStyle name="SAPBEXHLevel0X 2 2 2 3 7" xfId="36961" xr:uid="{FE9012C6-EB66-4162-AD7B-45B9A9D69489}"/>
    <cellStyle name="SAPBEXHLevel0X 2 2 2 3 7 2" xfId="36962" xr:uid="{5E9D3E24-B637-43E1-9893-38F00A4A9679}"/>
    <cellStyle name="SAPBEXHLevel0X 2 2 2 3 8" xfId="36963" xr:uid="{B5A87917-D41E-494B-9560-FCD068ACD2B0}"/>
    <cellStyle name="SAPBEXHLevel0X 2 2 2 3 9" xfId="36964" xr:uid="{513B3FE5-ED5B-4EC2-BAD4-2FB9EF08C78E}"/>
    <cellStyle name="SAPBEXHLevel0X 2 2 2 4" xfId="36965" xr:uid="{FED7D13E-C941-450D-9203-4C1A1161EC60}"/>
    <cellStyle name="SAPBEXHLevel0X 2 2 2 4 2" xfId="36966" xr:uid="{EAF77FF1-D475-4E9C-B94B-0CA260437AEF}"/>
    <cellStyle name="SAPBEXHLevel0X 2 2 2 5" xfId="36967" xr:uid="{6FCB6242-7FB8-4327-8B0E-6A6247BA6FEA}"/>
    <cellStyle name="SAPBEXHLevel0X 2 2 2 5 2" xfId="36968" xr:uid="{318001FB-2188-465A-A5B4-80E154CD49F3}"/>
    <cellStyle name="SAPBEXHLevel0X 2 2 2 6" xfId="36969" xr:uid="{91809FE7-3A90-4B91-8C4D-6FBE0B18DCB4}"/>
    <cellStyle name="SAPBEXHLevel0X 2 2 2 6 2" xfId="36970" xr:uid="{44B6AB9F-EDB9-41AC-A623-042129E7754C}"/>
    <cellStyle name="SAPBEXHLevel0X 2 2 2 7" xfId="36971" xr:uid="{252E6975-9454-4EF3-BED0-0C7828B27067}"/>
    <cellStyle name="SAPBEXHLevel0X 2 2 2 7 2" xfId="36972" xr:uid="{AB05E53F-115F-4111-9E62-341B42992AD0}"/>
    <cellStyle name="SAPBEXHLevel0X 2 2 2 8" xfId="36973" xr:uid="{6D2544F2-16D0-4DAF-ABA8-2936A35A3036}"/>
    <cellStyle name="SAPBEXHLevel0X 2 2 2 8 2" xfId="36974" xr:uid="{D15943DC-FC07-49C7-A9AC-FF88E6CAAF92}"/>
    <cellStyle name="SAPBEXHLevel0X 2 2 2 9" xfId="36975" xr:uid="{D199A897-C2DE-4EF5-ADCF-2CCB8E4E4994}"/>
    <cellStyle name="SAPBEXHLevel0X 2 2 3" xfId="36976" xr:uid="{25CAFAC5-CE3C-4511-8BF4-C1C92FEF862A}"/>
    <cellStyle name="SAPBEXHLevel0X 2 2 3 2" xfId="36977" xr:uid="{D7C62528-EE1C-43F1-925D-16996BE55B8E}"/>
    <cellStyle name="SAPBEXHLevel0X 2 2 3 2 10" xfId="36978" xr:uid="{4FC05EF1-2794-44C9-9146-68E5908FC264}"/>
    <cellStyle name="SAPBEXHLevel0X 2 2 3 2 2" xfId="36979" xr:uid="{650941F4-19BA-4642-AC09-048F058E8766}"/>
    <cellStyle name="SAPBEXHLevel0X 2 2 3 2 2 2" xfId="36980" xr:uid="{A99D8451-4DD8-4097-8149-43BE8210D4F6}"/>
    <cellStyle name="SAPBEXHLevel0X 2 2 3 2 2 2 2" xfId="36981" xr:uid="{63278806-DBE4-425D-93C5-857CDD3A43FC}"/>
    <cellStyle name="SAPBEXHLevel0X 2 2 3 2 2 3" xfId="36982" xr:uid="{73921C88-5D30-40D7-9DC2-345DF322F54F}"/>
    <cellStyle name="SAPBEXHLevel0X 2 2 3 2 2 3 2" xfId="36983" xr:uid="{857620B8-1269-45B7-9126-ABEB237A6E1D}"/>
    <cellStyle name="SAPBEXHLevel0X 2 2 3 2 2 4" xfId="36984" xr:uid="{DE309F9A-DF3B-4994-BB1F-2BC5C9B44532}"/>
    <cellStyle name="SAPBEXHLevel0X 2 2 3 2 2 4 2" xfId="36985" xr:uid="{0E775B32-2A0D-4063-8402-85668C34D712}"/>
    <cellStyle name="SAPBEXHLevel0X 2 2 3 2 2 5" xfId="36986" xr:uid="{272B0CB7-5E56-4636-AFF0-225A6DA17F64}"/>
    <cellStyle name="SAPBEXHLevel0X 2 2 3 2 2 5 2" xfId="36987" xr:uid="{4F8FA56C-AF56-4638-A7F7-21298F675397}"/>
    <cellStyle name="SAPBEXHLevel0X 2 2 3 2 2 6" xfId="36988" xr:uid="{715FE7E8-C454-476A-BE21-FC682314E3E3}"/>
    <cellStyle name="SAPBEXHLevel0X 2 2 3 2 2 6 2" xfId="36989" xr:uid="{4BAF8B0B-B6FD-44FA-A187-878903C8F48B}"/>
    <cellStyle name="SAPBEXHLevel0X 2 2 3 2 2 7" xfId="36990" xr:uid="{F62274D3-E383-42B2-9FB6-BEB5B0251CCB}"/>
    <cellStyle name="SAPBEXHLevel0X 2 2 3 2 3" xfId="36991" xr:uid="{AC3DFC89-3150-4E97-9316-A1A3985732FF}"/>
    <cellStyle name="SAPBEXHLevel0X 2 2 3 2 3 2" xfId="36992" xr:uid="{06DA3AB2-36F5-4473-9C84-F903CE50381D}"/>
    <cellStyle name="SAPBEXHLevel0X 2 2 3 2 3 2 2" xfId="36993" xr:uid="{06620B17-8366-48DB-B198-BA14C8E1CD15}"/>
    <cellStyle name="SAPBEXHLevel0X 2 2 3 2 3 3" xfId="36994" xr:uid="{91894CE1-AF1E-4F3A-850B-EA4A438A3712}"/>
    <cellStyle name="SAPBEXHLevel0X 2 2 3 2 3 3 2" xfId="36995" xr:uid="{560C3D7E-850B-426E-8B25-71B22549E4C4}"/>
    <cellStyle name="SAPBEXHLevel0X 2 2 3 2 3 4" xfId="36996" xr:uid="{1C991304-34AE-4493-9D29-9288CCEA01D5}"/>
    <cellStyle name="SAPBEXHLevel0X 2 2 3 2 3 4 2" xfId="36997" xr:uid="{1442147E-B463-4675-ADE4-2F9F9A366E50}"/>
    <cellStyle name="SAPBEXHLevel0X 2 2 3 2 3 5" xfId="36998" xr:uid="{6272AD39-7DD7-4A63-84DF-A1EDD323F371}"/>
    <cellStyle name="SAPBEXHLevel0X 2 2 3 2 3 5 2" xfId="36999" xr:uid="{B981784A-8336-4589-8585-516CECE98B05}"/>
    <cellStyle name="SAPBEXHLevel0X 2 2 3 2 3 6" xfId="37000" xr:uid="{9F64C1E4-C411-4680-BEC6-BDBCD08834A3}"/>
    <cellStyle name="SAPBEXHLevel0X 2 2 3 2 3 6 2" xfId="37001" xr:uid="{5F4D0AAD-274F-431A-9EE3-B5E57F7B8AF3}"/>
    <cellStyle name="SAPBEXHLevel0X 2 2 3 2 3 7" xfId="37002" xr:uid="{9F793F3E-425F-49F9-A2C6-74558E5DD16C}"/>
    <cellStyle name="SAPBEXHLevel0X 2 2 3 2 4" xfId="37003" xr:uid="{0C6453B4-A2D2-42B1-8153-875B60923A54}"/>
    <cellStyle name="SAPBEXHLevel0X 2 2 3 2 4 2" xfId="37004" xr:uid="{0E3ADDE8-9DF2-4C9D-B9D0-92053027966F}"/>
    <cellStyle name="SAPBEXHLevel0X 2 2 3 2 5" xfId="37005" xr:uid="{C1FC06C9-95AE-4E8C-A997-84EECA6689A4}"/>
    <cellStyle name="SAPBEXHLevel0X 2 2 3 2 5 2" xfId="37006" xr:uid="{43427B1C-82F6-4E74-9E08-E1E0BE1B9E49}"/>
    <cellStyle name="SAPBEXHLevel0X 2 2 3 2 6" xfId="37007" xr:uid="{2A3D08B7-A8F1-47F6-97A8-FD83F7BFBC20}"/>
    <cellStyle name="SAPBEXHLevel0X 2 2 3 2 6 2" xfId="37008" xr:uid="{9F7418AB-25C4-4BD3-956B-FC61D9868D2F}"/>
    <cellStyle name="SAPBEXHLevel0X 2 2 3 2 7" xfId="37009" xr:uid="{178034BB-6495-4C73-A428-7FFE3241ECB3}"/>
    <cellStyle name="SAPBEXHLevel0X 2 2 3 2 7 2" xfId="37010" xr:uid="{84ED3F0C-9FD8-430E-B80E-7E099B4BBE6F}"/>
    <cellStyle name="SAPBEXHLevel0X 2 2 3 2 8" xfId="37011" xr:uid="{CF0B3F04-3687-4E34-A981-38306AF73E0B}"/>
    <cellStyle name="SAPBEXHLevel0X 2 2 3 2 8 2" xfId="37012" xr:uid="{B69F6E4C-A6F0-491E-8AE3-5B09AA25996E}"/>
    <cellStyle name="SAPBEXHLevel0X 2 2 3 2 9" xfId="37013" xr:uid="{A6E4961B-A150-42CB-8541-C4A1862E0E60}"/>
    <cellStyle name="SAPBEXHLevel0X 2 2 3 2 9 2" xfId="37014" xr:uid="{4E45C310-8665-47F2-866E-BA11F8920D41}"/>
    <cellStyle name="SAPBEXHLevel0X 2 2 3 3" xfId="37015" xr:uid="{19B06CAC-0265-4CE6-9D27-E113321352D4}"/>
    <cellStyle name="SAPBEXHLevel0X 2 2 3 3 2" xfId="37016" xr:uid="{BD4EF187-FE11-4EB8-824E-6DC807EFFEBB}"/>
    <cellStyle name="SAPBEXHLevel0X 2 2 3 4" xfId="37017" xr:uid="{A7CD7A4A-1242-48CB-B8C7-40C2F832C4D3}"/>
    <cellStyle name="SAPBEXHLevel0X 2 2 3 4 2" xfId="37018" xr:uid="{592E5EF2-94DD-4DC9-BD85-1BB2F83B4DF2}"/>
    <cellStyle name="SAPBEXHLevel0X 2 2 3 5" xfId="37019" xr:uid="{27355CC5-7731-494E-B2B2-EA34D02096C5}"/>
    <cellStyle name="SAPBEXHLevel0X 2 2 4" xfId="37020" xr:uid="{3ADC3793-6B60-4C8A-8D52-85E6FDE856AA}"/>
    <cellStyle name="SAPBEXHLevel0X 2 2 4 10" xfId="37021" xr:uid="{96F1351E-2833-4BE6-875D-907B905D9936}"/>
    <cellStyle name="SAPBEXHLevel0X 2 2 4 2" xfId="37022" xr:uid="{381D5E31-83E6-4305-A3C7-FD780BB02F21}"/>
    <cellStyle name="SAPBEXHLevel0X 2 2 4 2 2" xfId="37023" xr:uid="{30769426-92DE-48DD-88E4-381C6DC155E2}"/>
    <cellStyle name="SAPBEXHLevel0X 2 2 4 2 2 2" xfId="37024" xr:uid="{11E06A19-A8F7-41CF-B77F-2EFD00F3C33F}"/>
    <cellStyle name="SAPBEXHLevel0X 2 2 4 2 3" xfId="37025" xr:uid="{90E778C1-7563-442F-9A04-E0DD19C2D8A5}"/>
    <cellStyle name="SAPBEXHLevel0X 2 2 4 2 3 2" xfId="37026" xr:uid="{BF8DAE60-171A-4041-9DFC-98206FBF2F64}"/>
    <cellStyle name="SAPBEXHLevel0X 2 2 4 2 4" xfId="37027" xr:uid="{45EB4DB9-F745-4205-8066-103B91C91527}"/>
    <cellStyle name="SAPBEXHLevel0X 2 2 4 2 4 2" xfId="37028" xr:uid="{B481304B-C616-423E-9B12-9690BB3DEA0D}"/>
    <cellStyle name="SAPBEXHLevel0X 2 2 4 2 5" xfId="37029" xr:uid="{F6BB709D-51ED-4928-88C3-B9BF0A93106A}"/>
    <cellStyle name="SAPBEXHLevel0X 2 2 4 2 5 2" xfId="37030" xr:uid="{0EE9B112-EAA1-4763-BD77-CEC39DB1BB0B}"/>
    <cellStyle name="SAPBEXHLevel0X 2 2 4 2 6" xfId="37031" xr:uid="{AABE17F1-933D-487B-A8C4-71AC46890FD3}"/>
    <cellStyle name="SAPBEXHLevel0X 2 2 4 2 6 2" xfId="37032" xr:uid="{6C17EBEF-9CF7-4587-B48F-4027C94D91F2}"/>
    <cellStyle name="SAPBEXHLevel0X 2 2 4 2 7" xfId="37033" xr:uid="{2F9DB5ED-5421-4099-A412-F639309283A0}"/>
    <cellStyle name="SAPBEXHLevel0X 2 2 4 3" xfId="37034" xr:uid="{DFA231ED-10ED-430B-B66A-582881CCA456}"/>
    <cellStyle name="SAPBEXHLevel0X 2 2 4 3 2" xfId="37035" xr:uid="{CC3C663A-9D86-4F30-BD74-BAD2DA467A87}"/>
    <cellStyle name="SAPBEXHLevel0X 2 2 4 3 2 2" xfId="37036" xr:uid="{B92E709D-40FD-418E-8173-EDA035F4054C}"/>
    <cellStyle name="SAPBEXHLevel0X 2 2 4 3 3" xfId="37037" xr:uid="{397F78D6-4100-425F-9CBF-A1BCF4CA8A84}"/>
    <cellStyle name="SAPBEXHLevel0X 2 2 4 3 3 2" xfId="37038" xr:uid="{650BDC81-28DC-4720-A2A4-A39121E2E430}"/>
    <cellStyle name="SAPBEXHLevel0X 2 2 4 3 4" xfId="37039" xr:uid="{45A4B6BD-8E85-4E22-9FD1-849D90D295E6}"/>
    <cellStyle name="SAPBEXHLevel0X 2 2 4 3 4 2" xfId="37040" xr:uid="{C4215063-99CB-4B3C-836A-CC9A4D354C9D}"/>
    <cellStyle name="SAPBEXHLevel0X 2 2 4 3 5" xfId="37041" xr:uid="{0EB28064-C635-4D25-AD60-A28FD0064483}"/>
    <cellStyle name="SAPBEXHLevel0X 2 2 4 3 5 2" xfId="37042" xr:uid="{3796C162-7AA0-4947-8DFA-55296336AE0D}"/>
    <cellStyle name="SAPBEXHLevel0X 2 2 4 3 6" xfId="37043" xr:uid="{999B4BAC-597E-457F-A7E0-6DC396BA5A22}"/>
    <cellStyle name="SAPBEXHLevel0X 2 2 4 3 6 2" xfId="37044" xr:uid="{5277110A-269E-4031-870C-C07FD0A308F7}"/>
    <cellStyle name="SAPBEXHLevel0X 2 2 4 3 7" xfId="37045" xr:uid="{10875BD7-10D9-4CDF-8752-B71DD297AC7B}"/>
    <cellStyle name="SAPBEXHLevel0X 2 2 4 4" xfId="37046" xr:uid="{2F2AEC50-70FA-4583-AE34-17C1717A32D8}"/>
    <cellStyle name="SAPBEXHLevel0X 2 2 4 4 2" xfId="37047" xr:uid="{9EEE0B4C-24F5-411A-9BF2-5D22CAA65A48}"/>
    <cellStyle name="SAPBEXHLevel0X 2 2 4 5" xfId="37048" xr:uid="{C0CC2360-0113-4B33-9345-ACAE8A8F9814}"/>
    <cellStyle name="SAPBEXHLevel0X 2 2 4 5 2" xfId="37049" xr:uid="{E3C1E223-C957-4348-9C3A-F8E3F4474E40}"/>
    <cellStyle name="SAPBEXHLevel0X 2 2 4 6" xfId="37050" xr:uid="{F08202AB-A257-4394-ACEF-C5869E2F6211}"/>
    <cellStyle name="SAPBEXHLevel0X 2 2 4 6 2" xfId="37051" xr:uid="{91983F5B-1DE7-4DD4-84D1-3AB084A36BB3}"/>
    <cellStyle name="SAPBEXHLevel0X 2 2 4 7" xfId="37052" xr:uid="{5BDE6838-AAB6-4B0D-9E77-85BF0B88741C}"/>
    <cellStyle name="SAPBEXHLevel0X 2 2 4 7 2" xfId="37053" xr:uid="{F3DD9ACF-4D16-446B-B6BE-334774435B00}"/>
    <cellStyle name="SAPBEXHLevel0X 2 2 4 8" xfId="37054" xr:uid="{AAD0CBC2-1CCD-43D2-9802-D1EAAD0CEAF7}"/>
    <cellStyle name="SAPBEXHLevel0X 2 2 4 8 2" xfId="37055" xr:uid="{D8067239-406E-4CB7-BE9E-543F2AEA759C}"/>
    <cellStyle name="SAPBEXHLevel0X 2 2 4 9" xfId="37056" xr:uid="{8AB2890B-4D5D-4221-9F8F-561FB302BB47}"/>
    <cellStyle name="SAPBEXHLevel0X 2 2 4 9 2" xfId="37057" xr:uid="{B97C572B-D6A4-417D-B392-991534F0ECA6}"/>
    <cellStyle name="SAPBEXHLevel0X 2 2 5" xfId="37058" xr:uid="{6FE12211-0460-466A-81F7-5E9B4B45320D}"/>
    <cellStyle name="SAPBEXHLevel0X 2 2 5 2" xfId="37059" xr:uid="{13439D2F-7EAE-4F3C-90B2-588C1CE230EC}"/>
    <cellStyle name="SAPBEXHLevel0X 2 2 6" xfId="37060" xr:uid="{08396FBF-A5FE-4F96-AC81-712CA7765284}"/>
    <cellStyle name="SAPBEXHLevel0X 2 2 6 2" xfId="37061" xr:uid="{897CB8AB-C07F-4649-AE39-3B65992AEE01}"/>
    <cellStyle name="SAPBEXHLevel0X 2 2 7" xfId="37062" xr:uid="{88E233CD-5A4E-448D-A3F1-6D7DFBB0E772}"/>
    <cellStyle name="SAPBEXHLevel0X 2 2 8" xfId="37063" xr:uid="{E4E7CE06-3F90-46B6-8085-432F58B8B56A}"/>
    <cellStyle name="SAPBEXHLevel0X 2 3" xfId="37064" xr:uid="{3B19E0C3-D185-4BBD-B301-661492BE5EF8}"/>
    <cellStyle name="SAPBEXHLevel0X 2 3 2" xfId="37065" xr:uid="{CCD65A0E-A719-45CF-BE2E-99A3415AC0FF}"/>
    <cellStyle name="SAPBEXHLevel0X 2 3 2 10" xfId="37066" xr:uid="{7DC43B04-BF33-45A1-BF83-2A82542D5529}"/>
    <cellStyle name="SAPBEXHLevel0X 2 3 2 2" xfId="37067" xr:uid="{FE0F2AFD-3F93-4C0F-88CE-92C1856440D2}"/>
    <cellStyle name="SAPBEXHLevel0X 2 3 2 2 10" xfId="37068" xr:uid="{E9446A88-AE4A-43E4-8A5B-845EE43AE10F}"/>
    <cellStyle name="SAPBEXHLevel0X 2 3 2 2 2" xfId="37069" xr:uid="{9B525881-76AD-4021-BAEE-9E3876B16A00}"/>
    <cellStyle name="SAPBEXHLevel0X 2 3 2 2 2 2" xfId="37070" xr:uid="{2F988BCD-2C21-4542-950B-35AFF2544C57}"/>
    <cellStyle name="SAPBEXHLevel0X 2 3 2 2 2 2 2" xfId="37071" xr:uid="{B3B23387-958C-4A9B-A236-F3404C827B37}"/>
    <cellStyle name="SAPBEXHLevel0X 2 3 2 2 2 3" xfId="37072" xr:uid="{8B3D31FB-B375-4863-8D28-FF71E5A5204E}"/>
    <cellStyle name="SAPBEXHLevel0X 2 3 2 2 2 3 2" xfId="37073" xr:uid="{65DC197F-4406-46FB-B75E-D1DE4026A4A3}"/>
    <cellStyle name="SAPBEXHLevel0X 2 3 2 2 2 4" xfId="37074" xr:uid="{285443D2-A630-487D-B4B4-1A1CAA01254F}"/>
    <cellStyle name="SAPBEXHLevel0X 2 3 2 2 2 4 2" xfId="37075" xr:uid="{2C98E361-61EC-47DA-B7F0-DDAFC8AA17CB}"/>
    <cellStyle name="SAPBEXHLevel0X 2 3 2 2 2 5" xfId="37076" xr:uid="{6764C3F4-0278-41C0-B228-E69BAF4CE974}"/>
    <cellStyle name="SAPBEXHLevel0X 2 3 2 2 2 5 2" xfId="37077" xr:uid="{B859AE0F-A909-4860-9AB7-29C949BBF8ED}"/>
    <cellStyle name="SAPBEXHLevel0X 2 3 2 2 2 6" xfId="37078" xr:uid="{795E4843-8657-462F-9617-9F6CB7A89BB6}"/>
    <cellStyle name="SAPBEXHLevel0X 2 3 2 2 2 6 2" xfId="37079" xr:uid="{55E6E0C0-B5F1-4816-BC44-3207D0EB0439}"/>
    <cellStyle name="SAPBEXHLevel0X 2 3 2 2 2 7" xfId="37080" xr:uid="{1E2DE415-7455-4D77-BA75-E82B5E25231E}"/>
    <cellStyle name="SAPBEXHLevel0X 2 3 2 2 2 7 2" xfId="37081" xr:uid="{C72BC15C-CB8E-4F85-A3F1-007ADC841CC9}"/>
    <cellStyle name="SAPBEXHLevel0X 2 3 2 2 2 8" xfId="37082" xr:uid="{D8C2EEFC-5240-44C7-838E-73B90E51E35D}"/>
    <cellStyle name="SAPBEXHLevel0X 2 3 2 2 3" xfId="37083" xr:uid="{47B7D73A-EE6B-4A27-B919-C0FC9614A9ED}"/>
    <cellStyle name="SAPBEXHLevel0X 2 3 2 2 3 2" xfId="37084" xr:uid="{53220654-FF9D-4C18-AABC-643EBB39BEFB}"/>
    <cellStyle name="SAPBEXHLevel0X 2 3 2 2 4" xfId="37085" xr:uid="{D38E9E30-3A17-4D89-9E09-8D6675184E03}"/>
    <cellStyle name="SAPBEXHLevel0X 2 3 2 2 4 2" xfId="37086" xr:uid="{4BEF5AA1-0942-444C-B0A3-8214AD505675}"/>
    <cellStyle name="SAPBEXHLevel0X 2 3 2 2 5" xfId="37087" xr:uid="{4543695C-FC70-4307-8CFB-1DF3D31729B1}"/>
    <cellStyle name="SAPBEXHLevel0X 2 3 2 2 5 2" xfId="37088" xr:uid="{8CE336A3-AECC-4006-A273-83DD12A3AF99}"/>
    <cellStyle name="SAPBEXHLevel0X 2 3 2 2 6" xfId="37089" xr:uid="{3EFA6F1F-046A-4D44-9EEF-3B0249288546}"/>
    <cellStyle name="SAPBEXHLevel0X 2 3 2 2 6 2" xfId="37090" xr:uid="{7B77C57A-485A-497D-91CC-2D11AC854FE5}"/>
    <cellStyle name="SAPBEXHLevel0X 2 3 2 2 7" xfId="37091" xr:uid="{65A74B1A-4573-4068-84DF-69AC6CE7B220}"/>
    <cellStyle name="SAPBEXHLevel0X 2 3 2 2 7 2" xfId="37092" xr:uid="{259DC1CD-BACC-418E-BAEC-7B5672485D08}"/>
    <cellStyle name="SAPBEXHLevel0X 2 3 2 2 8" xfId="37093" xr:uid="{AC310BB5-71D0-4D31-AB39-069BF56F7CEE}"/>
    <cellStyle name="SAPBEXHLevel0X 2 3 2 2 8 2" xfId="37094" xr:uid="{9DCE5B42-8679-45E5-BE01-4F281D0C670B}"/>
    <cellStyle name="SAPBEXHLevel0X 2 3 2 2 9" xfId="37095" xr:uid="{2603B155-7FAA-4E67-B521-AE9A599D3C3A}"/>
    <cellStyle name="SAPBEXHLevel0X 2 3 2 3" xfId="37096" xr:uid="{C1A95853-6D5B-4063-A5AB-254DADE19D52}"/>
    <cellStyle name="SAPBEXHLevel0X 2 3 2 3 2" xfId="37097" xr:uid="{49F80C92-5424-406A-9D2A-CA6A6D3032D8}"/>
    <cellStyle name="SAPBEXHLevel0X 2 3 2 3 2 2" xfId="37098" xr:uid="{ED516347-503B-4743-888A-72B8E4B69183}"/>
    <cellStyle name="SAPBEXHLevel0X 2 3 2 3 3" xfId="37099" xr:uid="{E1C40C8A-E88A-432F-9B9D-E1D067E08F0A}"/>
    <cellStyle name="SAPBEXHLevel0X 2 3 2 3 3 2" xfId="37100" xr:uid="{B03D34CA-EF12-498C-A1A3-AB81D7835A25}"/>
    <cellStyle name="SAPBEXHLevel0X 2 3 2 3 4" xfId="37101" xr:uid="{349DA62E-2AB5-476F-8006-4FF3C5B4DD23}"/>
    <cellStyle name="SAPBEXHLevel0X 2 3 2 3 4 2" xfId="37102" xr:uid="{AD529F69-DE55-406C-82D6-F9C69131EC73}"/>
    <cellStyle name="SAPBEXHLevel0X 2 3 2 3 5" xfId="37103" xr:uid="{2AD18573-C1D4-4201-9616-2852AFAEC3DE}"/>
    <cellStyle name="SAPBEXHLevel0X 2 3 2 3 5 2" xfId="37104" xr:uid="{55038621-CBDF-459E-AB05-D09FA338B219}"/>
    <cellStyle name="SAPBEXHLevel0X 2 3 2 3 6" xfId="37105" xr:uid="{F1D7F70A-9706-4AAB-9041-2AE2B6699BD6}"/>
    <cellStyle name="SAPBEXHLevel0X 2 3 2 3 6 2" xfId="37106" xr:uid="{95F182FF-0360-42AA-8D16-A84ACCDBD182}"/>
    <cellStyle name="SAPBEXHLevel0X 2 3 2 3 7" xfId="37107" xr:uid="{2E12446E-56C4-4D69-80A8-677AD0DB6114}"/>
    <cellStyle name="SAPBEXHLevel0X 2 3 2 3 7 2" xfId="37108" xr:uid="{4F761B73-888F-40AF-BF23-0D67E523FA52}"/>
    <cellStyle name="SAPBEXHLevel0X 2 3 2 3 8" xfId="37109" xr:uid="{E6185CAD-FB61-48FA-9C3A-BBCD71812D71}"/>
    <cellStyle name="SAPBEXHLevel0X 2 3 2 3 9" xfId="37110" xr:uid="{EBCBF8C1-2C2E-4D7D-BF60-7257AD5C6558}"/>
    <cellStyle name="SAPBEXHLevel0X 2 3 2 4" xfId="37111" xr:uid="{DA020D85-26A5-4440-A2FC-C35A94D85278}"/>
    <cellStyle name="SAPBEXHLevel0X 2 3 2 4 2" xfId="37112" xr:uid="{96C29272-DC5A-475A-BB52-7CE0DDDBB9CA}"/>
    <cellStyle name="SAPBEXHLevel0X 2 3 2 5" xfId="37113" xr:uid="{E9B21CF4-F6E9-4BB2-AEC3-9E056F0CA138}"/>
    <cellStyle name="SAPBEXHLevel0X 2 3 2 5 2" xfId="37114" xr:uid="{C04D37AD-E7B6-441C-8892-2DBBEA85A678}"/>
    <cellStyle name="SAPBEXHLevel0X 2 3 2 6" xfId="37115" xr:uid="{F8B78B77-3AD5-4285-9633-BC080583B6E1}"/>
    <cellStyle name="SAPBEXHLevel0X 2 3 2 6 2" xfId="37116" xr:uid="{18BB94A6-C7EE-4C6D-98F5-793164E712B5}"/>
    <cellStyle name="SAPBEXHLevel0X 2 3 2 7" xfId="37117" xr:uid="{F5D79D58-BAF7-49C5-A8A9-EA8FB82CA7A1}"/>
    <cellStyle name="SAPBEXHLevel0X 2 3 2 7 2" xfId="37118" xr:uid="{5479C690-80A8-4746-A335-3959BF911BD7}"/>
    <cellStyle name="SAPBEXHLevel0X 2 3 2 8" xfId="37119" xr:uid="{9D3E43B4-4600-44FF-B4B2-8C87EC4B86A9}"/>
    <cellStyle name="SAPBEXHLevel0X 2 3 2 8 2" xfId="37120" xr:uid="{2306FAF6-6C71-46FB-A0A9-461678D1002D}"/>
    <cellStyle name="SAPBEXHLevel0X 2 3 2 9" xfId="37121" xr:uid="{66C7A1DF-1DCB-465F-869D-2F3B10F7A462}"/>
    <cellStyle name="SAPBEXHLevel0X 2 3 3" xfId="37122" xr:uid="{16869204-74FC-4AB1-997F-5533A738B876}"/>
    <cellStyle name="SAPBEXHLevel0X 2 3 3 2" xfId="37123" xr:uid="{B396722B-39F7-4B12-A19B-FBF390A9CAA6}"/>
    <cellStyle name="SAPBEXHLevel0X 2 3 3 2 10" xfId="37124" xr:uid="{D217D067-B5FA-47A8-B695-5F2451871CE6}"/>
    <cellStyle name="SAPBEXHLevel0X 2 3 3 2 2" xfId="37125" xr:uid="{163CD6F1-6A1D-4143-8656-C18B7B777CC5}"/>
    <cellStyle name="SAPBEXHLevel0X 2 3 3 2 2 2" xfId="37126" xr:uid="{843D38C0-F984-4587-959B-E9FB5FD06391}"/>
    <cellStyle name="SAPBEXHLevel0X 2 3 3 2 2 2 2" xfId="37127" xr:uid="{3546B7A5-730E-4F4A-9223-D9DC581AC7FF}"/>
    <cellStyle name="SAPBEXHLevel0X 2 3 3 2 2 3" xfId="37128" xr:uid="{6B611E58-EE02-4F49-B991-96E38017CE45}"/>
    <cellStyle name="SAPBEXHLevel0X 2 3 3 2 2 3 2" xfId="37129" xr:uid="{B78C0770-1EB3-498E-868D-919AB0365366}"/>
    <cellStyle name="SAPBEXHLevel0X 2 3 3 2 2 4" xfId="37130" xr:uid="{B40247DC-7BF4-423A-80BD-48E2FC66823D}"/>
    <cellStyle name="SAPBEXHLevel0X 2 3 3 2 2 4 2" xfId="37131" xr:uid="{DDF77FB1-799B-4AB3-9A3E-FEFE520AE40F}"/>
    <cellStyle name="SAPBEXHLevel0X 2 3 3 2 2 5" xfId="37132" xr:uid="{8EBAE336-15E1-4D7B-8F56-BE69CFE69E85}"/>
    <cellStyle name="SAPBEXHLevel0X 2 3 3 2 2 5 2" xfId="37133" xr:uid="{E2A74A17-9ABB-4E74-90A4-4D05E0863AB8}"/>
    <cellStyle name="SAPBEXHLevel0X 2 3 3 2 2 6" xfId="37134" xr:uid="{61F249C2-ECE2-43EC-ADC5-6944915E45D4}"/>
    <cellStyle name="SAPBEXHLevel0X 2 3 3 2 2 6 2" xfId="37135" xr:uid="{3D82799E-F885-4229-84F1-AA83F432B883}"/>
    <cellStyle name="SAPBEXHLevel0X 2 3 3 2 2 7" xfId="37136" xr:uid="{908BAF87-7E1E-451C-96E4-F694F7785136}"/>
    <cellStyle name="SAPBEXHLevel0X 2 3 3 2 3" xfId="37137" xr:uid="{88479F7D-D0DE-4644-8D48-564E82C899F3}"/>
    <cellStyle name="SAPBEXHLevel0X 2 3 3 2 3 2" xfId="37138" xr:uid="{19158FD7-88B7-4CC5-B043-8F2E3A5EF442}"/>
    <cellStyle name="SAPBEXHLevel0X 2 3 3 2 3 2 2" xfId="37139" xr:uid="{161F6B76-1D39-43E3-8752-B4C522FD254F}"/>
    <cellStyle name="SAPBEXHLevel0X 2 3 3 2 3 3" xfId="37140" xr:uid="{BB42E1DB-E110-48BD-9F7E-CEACF17BAF4E}"/>
    <cellStyle name="SAPBEXHLevel0X 2 3 3 2 3 3 2" xfId="37141" xr:uid="{90FF325A-0635-4EBF-971B-49DA825826B5}"/>
    <cellStyle name="SAPBEXHLevel0X 2 3 3 2 3 4" xfId="37142" xr:uid="{C60841F0-073C-41B8-AB39-F14178991277}"/>
    <cellStyle name="SAPBEXHLevel0X 2 3 3 2 3 4 2" xfId="37143" xr:uid="{2F7489AB-96E3-49DD-A69F-0CF942079F04}"/>
    <cellStyle name="SAPBEXHLevel0X 2 3 3 2 3 5" xfId="37144" xr:uid="{2C2B02E3-0A9A-49EF-A2AD-A29AC4ECD8CB}"/>
    <cellStyle name="SAPBEXHLevel0X 2 3 3 2 3 5 2" xfId="37145" xr:uid="{A13FDAF4-DD22-4256-A348-5BFF1EAB7423}"/>
    <cellStyle name="SAPBEXHLevel0X 2 3 3 2 3 6" xfId="37146" xr:uid="{8FFD9672-C74A-4284-89B3-3D9894F75E78}"/>
    <cellStyle name="SAPBEXHLevel0X 2 3 3 2 3 6 2" xfId="37147" xr:uid="{64B911E6-FE11-42B7-AFA7-A14DF4216A21}"/>
    <cellStyle name="SAPBEXHLevel0X 2 3 3 2 3 7" xfId="37148" xr:uid="{B7FE0283-956B-4893-95A3-3AE409487062}"/>
    <cellStyle name="SAPBEXHLevel0X 2 3 3 2 4" xfId="37149" xr:uid="{F0EE2E4D-57A9-43EF-B470-0571B3E1E7C5}"/>
    <cellStyle name="SAPBEXHLevel0X 2 3 3 2 4 2" xfId="37150" xr:uid="{96F8A8CB-C71C-4A8E-83E1-E40C508AE4D6}"/>
    <cellStyle name="SAPBEXHLevel0X 2 3 3 2 5" xfId="37151" xr:uid="{C0BBB82B-5004-43CD-93B1-2A975F4B5CCF}"/>
    <cellStyle name="SAPBEXHLevel0X 2 3 3 2 5 2" xfId="37152" xr:uid="{6942A68D-C88B-41E5-920A-BFD1847CC015}"/>
    <cellStyle name="SAPBEXHLevel0X 2 3 3 2 6" xfId="37153" xr:uid="{839CA074-1273-4CC7-9EA3-1A9D2B754B3A}"/>
    <cellStyle name="SAPBEXHLevel0X 2 3 3 2 6 2" xfId="37154" xr:uid="{F816A1C1-8DB5-4D74-A2B7-58D8B0F48D85}"/>
    <cellStyle name="SAPBEXHLevel0X 2 3 3 2 7" xfId="37155" xr:uid="{B7376479-0175-4122-8F73-8543E2C88E74}"/>
    <cellStyle name="SAPBEXHLevel0X 2 3 3 2 7 2" xfId="37156" xr:uid="{A5D6D115-8B13-4959-8762-16E7A4437A1F}"/>
    <cellStyle name="SAPBEXHLevel0X 2 3 3 2 8" xfId="37157" xr:uid="{2950FEEA-3D53-4FD8-B799-6D5A89134A1E}"/>
    <cellStyle name="SAPBEXHLevel0X 2 3 3 2 8 2" xfId="37158" xr:uid="{F8FD543A-8E3B-4592-8563-698E8433924A}"/>
    <cellStyle name="SAPBEXHLevel0X 2 3 3 2 9" xfId="37159" xr:uid="{8E6F65AE-8798-4228-8875-564C26B27B44}"/>
    <cellStyle name="SAPBEXHLevel0X 2 3 3 2 9 2" xfId="37160" xr:uid="{A6D8B7C6-8B64-4ED3-A50D-EE7EBF93E516}"/>
    <cellStyle name="SAPBEXHLevel0X 2 3 3 3" xfId="37161" xr:uid="{AB4EDEC4-9147-44D1-8CA6-BBDDFAE8BFF6}"/>
    <cellStyle name="SAPBEXHLevel0X 2 3 3 3 2" xfId="37162" xr:uid="{5000623C-AB3E-4CF4-ADFD-72A3BA85732C}"/>
    <cellStyle name="SAPBEXHLevel0X 2 3 3 4" xfId="37163" xr:uid="{D385A2A3-B440-4064-8F9E-5F1002EB2F98}"/>
    <cellStyle name="SAPBEXHLevel0X 2 3 3 4 2" xfId="37164" xr:uid="{9C5B0490-6574-450A-BE23-49A8FEEF9649}"/>
    <cellStyle name="SAPBEXHLevel0X 2 3 3 5" xfId="37165" xr:uid="{C79BD192-0B3F-4C66-8852-B6031119D943}"/>
    <cellStyle name="SAPBEXHLevel0X 2 3 4" xfId="37166" xr:uid="{8E16033C-A48E-4239-8F72-AD97B6B7C938}"/>
    <cellStyle name="SAPBEXHLevel0X 2 3 4 10" xfId="37167" xr:uid="{3FE4A42A-C62D-438A-B414-5BE011FA7530}"/>
    <cellStyle name="SAPBEXHLevel0X 2 3 4 2" xfId="37168" xr:uid="{A9C90E13-BFA3-4419-944B-57C244900AE1}"/>
    <cellStyle name="SAPBEXHLevel0X 2 3 4 2 2" xfId="37169" xr:uid="{4FD4EEBF-2A60-48F7-B5D3-556D1215208E}"/>
    <cellStyle name="SAPBEXHLevel0X 2 3 4 2 2 2" xfId="37170" xr:uid="{6EF79C45-5B2D-465B-8DB5-5F5578469420}"/>
    <cellStyle name="SAPBEXHLevel0X 2 3 4 2 3" xfId="37171" xr:uid="{5482308F-8479-44A8-8B54-49AD86A7F3ED}"/>
    <cellStyle name="SAPBEXHLevel0X 2 3 4 2 3 2" xfId="37172" xr:uid="{4DEFB8FC-A3F2-4E7D-A9E3-E81AB3ABF509}"/>
    <cellStyle name="SAPBEXHLevel0X 2 3 4 2 4" xfId="37173" xr:uid="{EC52EA22-FFEA-477E-B8C2-B5FC7D68CDE5}"/>
    <cellStyle name="SAPBEXHLevel0X 2 3 4 2 4 2" xfId="37174" xr:uid="{F3D36FF6-7A98-4357-B82B-628ECCDABA72}"/>
    <cellStyle name="SAPBEXHLevel0X 2 3 4 2 5" xfId="37175" xr:uid="{AF289B1E-CB50-4DA2-89ED-BF861FC9528C}"/>
    <cellStyle name="SAPBEXHLevel0X 2 3 4 2 5 2" xfId="37176" xr:uid="{AE2F5796-C5EC-4BAB-BCB5-9AA33DEC3C68}"/>
    <cellStyle name="SAPBEXHLevel0X 2 3 4 2 6" xfId="37177" xr:uid="{18BB8A4D-0D79-4956-A08C-1A85614A7DC1}"/>
    <cellStyle name="SAPBEXHLevel0X 2 3 4 2 6 2" xfId="37178" xr:uid="{2C3B8788-13ED-4AD4-A2DA-F53681261FAA}"/>
    <cellStyle name="SAPBEXHLevel0X 2 3 4 2 7" xfId="37179" xr:uid="{64690A63-911F-4C1D-83E6-B21AA952B2BD}"/>
    <cellStyle name="SAPBEXHLevel0X 2 3 4 3" xfId="37180" xr:uid="{2F840A79-0E87-4046-8E7B-0D0A67389393}"/>
    <cellStyle name="SAPBEXHLevel0X 2 3 4 3 2" xfId="37181" xr:uid="{A173BCAB-8253-4B44-B52A-F266810A4222}"/>
    <cellStyle name="SAPBEXHLevel0X 2 3 4 3 2 2" xfId="37182" xr:uid="{AAC98D8B-F82C-49AF-A671-439ECD08641F}"/>
    <cellStyle name="SAPBEXHLevel0X 2 3 4 3 3" xfId="37183" xr:uid="{B02D01F9-5F79-4F40-B78C-85B2DC9F0915}"/>
    <cellStyle name="SAPBEXHLevel0X 2 3 4 3 3 2" xfId="37184" xr:uid="{0E8A9C57-AD01-413C-BBE8-AB500697F14D}"/>
    <cellStyle name="SAPBEXHLevel0X 2 3 4 3 4" xfId="37185" xr:uid="{F97D89F3-A60F-4B74-9549-8736E8C12C3D}"/>
    <cellStyle name="SAPBEXHLevel0X 2 3 4 3 4 2" xfId="37186" xr:uid="{256CBF86-85E7-43E2-94D8-600732FE0378}"/>
    <cellStyle name="SAPBEXHLevel0X 2 3 4 3 5" xfId="37187" xr:uid="{DB5595BA-336A-4E7C-9FB5-8A5AF5BA2564}"/>
    <cellStyle name="SAPBEXHLevel0X 2 3 4 3 5 2" xfId="37188" xr:uid="{DE09F44D-C4AC-4D34-90D9-78B4FD1C886A}"/>
    <cellStyle name="SAPBEXHLevel0X 2 3 4 3 6" xfId="37189" xr:uid="{2EF99373-1521-4ED2-A37B-DE9A528393BD}"/>
    <cellStyle name="SAPBEXHLevel0X 2 3 4 3 6 2" xfId="37190" xr:uid="{B62BB5E9-6799-457D-95EB-0BC0AF45F927}"/>
    <cellStyle name="SAPBEXHLevel0X 2 3 4 3 7" xfId="37191" xr:uid="{21ADFF9A-4B3C-4B95-9DEB-942F575B4873}"/>
    <cellStyle name="SAPBEXHLevel0X 2 3 4 4" xfId="37192" xr:uid="{0672F5DC-0B6F-4893-B99B-E6590C20263A}"/>
    <cellStyle name="SAPBEXHLevel0X 2 3 4 4 2" xfId="37193" xr:uid="{586D7C4E-4941-4D9F-AD69-3B865618E45C}"/>
    <cellStyle name="SAPBEXHLevel0X 2 3 4 5" xfId="37194" xr:uid="{4CAF98F1-3835-4A3A-BD21-011F018B8687}"/>
    <cellStyle name="SAPBEXHLevel0X 2 3 4 5 2" xfId="37195" xr:uid="{ECA4803D-BA74-4700-9D84-93F90B6AD725}"/>
    <cellStyle name="SAPBEXHLevel0X 2 3 4 6" xfId="37196" xr:uid="{AC3F2868-0855-4871-86A8-73F13C1F95E9}"/>
    <cellStyle name="SAPBEXHLevel0X 2 3 4 6 2" xfId="37197" xr:uid="{808C7588-CADB-46A1-A293-C35D2D90636C}"/>
    <cellStyle name="SAPBEXHLevel0X 2 3 4 7" xfId="37198" xr:uid="{40D7C7BF-1DAF-492F-A5DE-8634B3FD4C69}"/>
    <cellStyle name="SAPBEXHLevel0X 2 3 4 7 2" xfId="37199" xr:uid="{4213CFD5-48E6-4DCB-9789-15ABD65DC1DA}"/>
    <cellStyle name="SAPBEXHLevel0X 2 3 4 8" xfId="37200" xr:uid="{E6947383-1787-4F5F-BD6A-DDDB41C33EFF}"/>
    <cellStyle name="SAPBEXHLevel0X 2 3 4 8 2" xfId="37201" xr:uid="{E1A4E3D3-561A-43DD-B2E3-4E2B935F592F}"/>
    <cellStyle name="SAPBEXHLevel0X 2 3 4 9" xfId="37202" xr:uid="{F64019DB-5D6F-4CCD-99B2-B029E7C41A00}"/>
    <cellStyle name="SAPBEXHLevel0X 2 3 4 9 2" xfId="37203" xr:uid="{C6BE2264-190A-4C20-83E7-E4E6B4B5E346}"/>
    <cellStyle name="SAPBEXHLevel0X 2 3 5" xfId="37204" xr:uid="{213AFE42-857E-44DC-8C0D-EE5219639C7D}"/>
    <cellStyle name="SAPBEXHLevel0X 2 3 5 2" xfId="37205" xr:uid="{01F0EDF7-04D7-4458-BAD0-54DE60A32418}"/>
    <cellStyle name="SAPBEXHLevel0X 2 3 6" xfId="37206" xr:uid="{0CCE85B6-33B3-413D-8A2E-1627CDA2C332}"/>
    <cellStyle name="SAPBEXHLevel0X 2 3 6 2" xfId="37207" xr:uid="{53E74DA1-9FB0-46A4-92F5-15D309B14FA9}"/>
    <cellStyle name="SAPBEXHLevel0X 2 3 7" xfId="37208" xr:uid="{D6FC6199-CB67-40AC-80FD-C147BD146E86}"/>
    <cellStyle name="SAPBEXHLevel0X 2 3 8" xfId="37209" xr:uid="{E5F68BA9-CAEA-4958-A20A-4C2DDAB2D359}"/>
    <cellStyle name="SAPBEXHLevel0X 2 4" xfId="37210" xr:uid="{E79DF8BC-ED06-4043-93EA-D16C76B2961F}"/>
    <cellStyle name="SAPBEXHLevel0X 2 4 10" xfId="37211" xr:uid="{F5A6492B-B566-4832-BC9F-2F1D624DFE8D}"/>
    <cellStyle name="SAPBEXHLevel0X 2 4 2" xfId="37212" xr:uid="{8994F1CC-D5BA-4AB4-8242-9D16B56231ED}"/>
    <cellStyle name="SAPBEXHLevel0X 2 4 2 10" xfId="37213" xr:uid="{FC075C02-E7A2-4648-AD90-CCB4418B97B3}"/>
    <cellStyle name="SAPBEXHLevel0X 2 4 2 2" xfId="37214" xr:uid="{1BC88327-441A-4C69-BB8D-04F3472847FC}"/>
    <cellStyle name="SAPBEXHLevel0X 2 4 2 2 2" xfId="37215" xr:uid="{2A32FE34-4A20-4A40-BAA8-EAD182B38E85}"/>
    <cellStyle name="SAPBEXHLevel0X 2 4 2 2 2 2" xfId="37216" xr:uid="{0F0C6368-5A16-4F34-B031-D68D18F31978}"/>
    <cellStyle name="SAPBEXHLevel0X 2 4 2 2 3" xfId="37217" xr:uid="{7C32A227-870F-44BC-A430-0C1854AFE032}"/>
    <cellStyle name="SAPBEXHLevel0X 2 4 2 2 3 2" xfId="37218" xr:uid="{AB3251F7-5E47-40D8-9206-31B47C836CB0}"/>
    <cellStyle name="SAPBEXHLevel0X 2 4 2 2 4" xfId="37219" xr:uid="{0974AE00-EFAC-4FFD-AC60-8BE69AFCFEFC}"/>
    <cellStyle name="SAPBEXHLevel0X 2 4 2 2 4 2" xfId="37220" xr:uid="{59E307FD-2AF2-46B4-B7C6-BFAAC4279E4E}"/>
    <cellStyle name="SAPBEXHLevel0X 2 4 2 2 5" xfId="37221" xr:uid="{B1663CEE-AFBE-4968-BA4E-F847D1E41408}"/>
    <cellStyle name="SAPBEXHLevel0X 2 4 2 2 5 2" xfId="37222" xr:uid="{4629120E-7BAD-4397-966F-8687161FCEB9}"/>
    <cellStyle name="SAPBEXHLevel0X 2 4 2 2 6" xfId="37223" xr:uid="{1FDDAE68-2613-4CC9-B658-C53312B0F159}"/>
    <cellStyle name="SAPBEXHLevel0X 2 4 2 2 6 2" xfId="37224" xr:uid="{0DAC2AEC-04DE-404D-A85A-21BC79433BF2}"/>
    <cellStyle name="SAPBEXHLevel0X 2 4 2 2 7" xfId="37225" xr:uid="{D5FD943D-6BA2-4D9B-84AD-830E1FA1E2A8}"/>
    <cellStyle name="SAPBEXHLevel0X 2 4 2 2 7 2" xfId="37226" xr:uid="{F428C2A1-AD59-4F24-8C2F-A4426BA232B6}"/>
    <cellStyle name="SAPBEXHLevel0X 2 4 2 2 8" xfId="37227" xr:uid="{6AD85B0D-909F-4BE8-9E9D-CEEB174C47D5}"/>
    <cellStyle name="SAPBEXHLevel0X 2 4 2 3" xfId="37228" xr:uid="{92B78D80-4014-4A9B-91CD-B86A1D93D737}"/>
    <cellStyle name="SAPBEXHLevel0X 2 4 2 3 2" xfId="37229" xr:uid="{EE53B8CB-2E85-49B1-BCD5-FCF1AD29B213}"/>
    <cellStyle name="SAPBEXHLevel0X 2 4 2 4" xfId="37230" xr:uid="{1789F0CC-C57A-4F1F-BA8C-D64013F3F0B0}"/>
    <cellStyle name="SAPBEXHLevel0X 2 4 2 4 2" xfId="37231" xr:uid="{D6ADFFF4-E283-41AC-BAF3-52270146B4C8}"/>
    <cellStyle name="SAPBEXHLevel0X 2 4 2 5" xfId="37232" xr:uid="{3D0573EE-817B-42C8-8947-52F94FE50306}"/>
    <cellStyle name="SAPBEXHLevel0X 2 4 2 5 2" xfId="37233" xr:uid="{52AB6998-9041-4943-BF91-2FC48E998559}"/>
    <cellStyle name="SAPBEXHLevel0X 2 4 2 6" xfId="37234" xr:uid="{909DD8F9-E124-470D-B05F-EFDA69004EDD}"/>
    <cellStyle name="SAPBEXHLevel0X 2 4 2 6 2" xfId="37235" xr:uid="{4E48C1CC-8264-4BAA-B109-AD3278701F6B}"/>
    <cellStyle name="SAPBEXHLevel0X 2 4 2 7" xfId="37236" xr:uid="{BDE50947-D087-4492-B70D-C082921DF356}"/>
    <cellStyle name="SAPBEXHLevel0X 2 4 2 7 2" xfId="37237" xr:uid="{83DA5E00-F446-4AAC-96C6-5FEA08D44B3B}"/>
    <cellStyle name="SAPBEXHLevel0X 2 4 2 8" xfId="37238" xr:uid="{8B559DC1-98F6-4D31-93D0-04C4F0844083}"/>
    <cellStyle name="SAPBEXHLevel0X 2 4 2 8 2" xfId="37239" xr:uid="{2F217299-7F78-4539-BB28-BDE2A4977BA7}"/>
    <cellStyle name="SAPBEXHLevel0X 2 4 2 9" xfId="37240" xr:uid="{058D0AD7-7C2E-45FF-8D68-E24D5FD060B7}"/>
    <cellStyle name="SAPBEXHLevel0X 2 4 3" xfId="37241" xr:uid="{4F2444F1-B9B4-4324-BB9A-5DA619E827FD}"/>
    <cellStyle name="SAPBEXHLevel0X 2 4 3 2" xfId="37242" xr:uid="{FEDB3473-3FA5-4B0C-9558-62A17794CC9D}"/>
    <cellStyle name="SAPBEXHLevel0X 2 4 3 2 2" xfId="37243" xr:uid="{D5CD94BE-1BC5-4049-B774-61E79254F280}"/>
    <cellStyle name="SAPBEXHLevel0X 2 4 3 3" xfId="37244" xr:uid="{1BE945BA-B733-40F2-AEBE-21877CF73411}"/>
    <cellStyle name="SAPBEXHLevel0X 2 4 3 3 2" xfId="37245" xr:uid="{D9AD208A-3113-4AAC-86E6-0F2CA2D5FF27}"/>
    <cellStyle name="SAPBEXHLevel0X 2 4 3 4" xfId="37246" xr:uid="{09791DBD-7CE4-496E-AA26-A04B206ED26E}"/>
    <cellStyle name="SAPBEXHLevel0X 2 4 3 4 2" xfId="37247" xr:uid="{C24CC917-A24A-4005-9264-E47FB616A337}"/>
    <cellStyle name="SAPBEXHLevel0X 2 4 3 5" xfId="37248" xr:uid="{A833BA49-4034-426C-BE10-AA59E02D1282}"/>
    <cellStyle name="SAPBEXHLevel0X 2 4 3 5 2" xfId="37249" xr:uid="{5478F146-9002-40B5-9797-281771F07F80}"/>
    <cellStyle name="SAPBEXHLevel0X 2 4 3 6" xfId="37250" xr:uid="{980F4A1C-E81A-4D3F-8C7B-39B2F499AD9B}"/>
    <cellStyle name="SAPBEXHLevel0X 2 4 3 6 2" xfId="37251" xr:uid="{798BBFB0-B622-407C-9176-47C9518350FE}"/>
    <cellStyle name="SAPBEXHLevel0X 2 4 3 7" xfId="37252" xr:uid="{26D9298E-D9FC-4F8E-BBEA-4F57B5EFD8A6}"/>
    <cellStyle name="SAPBEXHLevel0X 2 4 3 7 2" xfId="37253" xr:uid="{CB610FDC-F21C-461C-ACF1-D9A6CBA4A51E}"/>
    <cellStyle name="SAPBEXHLevel0X 2 4 3 8" xfId="37254" xr:uid="{856D2094-1BCF-44BF-B1C7-6787D9DDD24B}"/>
    <cellStyle name="SAPBEXHLevel0X 2 4 3 9" xfId="37255" xr:uid="{499A5CE1-DA2E-4AC9-970C-DBF2FF21FE7F}"/>
    <cellStyle name="SAPBEXHLevel0X 2 4 4" xfId="37256" xr:uid="{02128455-6D4B-4F5E-BC6F-AE9678F82D6D}"/>
    <cellStyle name="SAPBEXHLevel0X 2 4 4 2" xfId="37257" xr:uid="{1D4D8B9F-EB91-4590-AE7D-5956A4855F2B}"/>
    <cellStyle name="SAPBEXHLevel0X 2 4 5" xfId="37258" xr:uid="{C0E4474E-D612-42E7-BF5A-58DBF947A791}"/>
    <cellStyle name="SAPBEXHLevel0X 2 4 5 2" xfId="37259" xr:uid="{2F338F5A-F571-4637-8DCD-83454BF5069C}"/>
    <cellStyle name="SAPBEXHLevel0X 2 4 6" xfId="37260" xr:uid="{62A577C1-986C-475F-A2F6-A020E3226251}"/>
    <cellStyle name="SAPBEXHLevel0X 2 4 6 2" xfId="37261" xr:uid="{70FD533A-645B-4627-A8B9-93F897DC70A2}"/>
    <cellStyle name="SAPBEXHLevel0X 2 4 7" xfId="37262" xr:uid="{082C81B7-B15B-4A3E-A2F8-57D29BDAB6D4}"/>
    <cellStyle name="SAPBEXHLevel0X 2 4 7 2" xfId="37263" xr:uid="{50596FC9-A539-45E7-9E85-B392FDDCBB96}"/>
    <cellStyle name="SAPBEXHLevel0X 2 4 8" xfId="37264" xr:uid="{138513E5-43F3-441F-8348-E3B9D610EF55}"/>
    <cellStyle name="SAPBEXHLevel0X 2 4 8 2" xfId="37265" xr:uid="{1F370C1D-4B88-404F-8573-000C3C3E94CC}"/>
    <cellStyle name="SAPBEXHLevel0X 2 4 9" xfId="37266" xr:uid="{796E9EC5-4BC8-4BDC-BA9C-810820B742E6}"/>
    <cellStyle name="SAPBEXHLevel0X 2 5" xfId="37267" xr:uid="{8607AEE9-DA1D-4102-826F-DB78DD6E4932}"/>
    <cellStyle name="SAPBEXHLevel0X 2 6" xfId="37268" xr:uid="{FECA134A-1691-45F0-B9AF-03F479914E7C}"/>
    <cellStyle name="SAPBEXHLevel0X 3" xfId="37269" xr:uid="{4C6BB907-5E84-4205-AE79-CEFDA6F5E53C}"/>
    <cellStyle name="SAPBEXHLevel0X 3 2" xfId="37270" xr:uid="{7778BAEB-7499-4601-AE71-F30202D1B60F}"/>
    <cellStyle name="SAPBEXHLevel0X 3 2 2" xfId="37271" xr:uid="{84F41022-EFAC-4B67-8A57-1DEB1547B5FB}"/>
    <cellStyle name="SAPBEXHLevel0X 3 2 2 10" xfId="37272" xr:uid="{29A476C2-3FE1-4122-BCB1-BAB7583D9050}"/>
    <cellStyle name="SAPBEXHLevel0X 3 2 2 2" xfId="37273" xr:uid="{D95AD204-4581-4F96-B5B7-714C632AFF78}"/>
    <cellStyle name="SAPBEXHLevel0X 3 2 2 2 10" xfId="37274" xr:uid="{6487BB94-57A3-4CB9-90BF-14C2F5C6C3E2}"/>
    <cellStyle name="SAPBEXHLevel0X 3 2 2 2 2" xfId="37275" xr:uid="{5515A773-A296-4D79-9225-97D92C98A187}"/>
    <cellStyle name="SAPBEXHLevel0X 3 2 2 2 2 2" xfId="37276" xr:uid="{B71A33D2-A744-458A-84B5-D995A535FD45}"/>
    <cellStyle name="SAPBEXHLevel0X 3 2 2 2 2 2 2" xfId="37277" xr:uid="{F7108250-7B09-4CD3-A99A-C0CF4A1CBFB8}"/>
    <cellStyle name="SAPBEXHLevel0X 3 2 2 2 2 3" xfId="37278" xr:uid="{BE00E8EE-EE3A-4426-8150-D85885C53622}"/>
    <cellStyle name="SAPBEXHLevel0X 3 2 2 2 2 3 2" xfId="37279" xr:uid="{A7CBBA2D-9035-4ECD-AE63-AF35F98A6E71}"/>
    <cellStyle name="SAPBEXHLevel0X 3 2 2 2 2 4" xfId="37280" xr:uid="{0A868418-3515-482E-AFBE-87053306422F}"/>
    <cellStyle name="SAPBEXHLevel0X 3 2 2 2 2 4 2" xfId="37281" xr:uid="{6065A154-0599-4620-AE73-498F745AA72E}"/>
    <cellStyle name="SAPBEXHLevel0X 3 2 2 2 2 5" xfId="37282" xr:uid="{D7D91C84-0D40-421F-8B37-6AE60B861EA3}"/>
    <cellStyle name="SAPBEXHLevel0X 3 2 2 2 2 5 2" xfId="37283" xr:uid="{5078ACFF-9873-4F80-8C6F-03DD463188DE}"/>
    <cellStyle name="SAPBEXHLevel0X 3 2 2 2 2 6" xfId="37284" xr:uid="{1FC1F875-5029-4485-B97B-D9C72E40FE07}"/>
    <cellStyle name="SAPBEXHLevel0X 3 2 2 2 2 6 2" xfId="37285" xr:uid="{1AD72B15-A0B0-4237-88D9-4DE9E03941C7}"/>
    <cellStyle name="SAPBEXHLevel0X 3 2 2 2 2 7" xfId="37286" xr:uid="{2AF3041B-1D70-4875-AEC2-8C7462E77CB1}"/>
    <cellStyle name="SAPBEXHLevel0X 3 2 2 2 2 7 2" xfId="37287" xr:uid="{15515858-1D2D-44E5-86EF-285EB6684AF3}"/>
    <cellStyle name="SAPBEXHLevel0X 3 2 2 2 2 8" xfId="37288" xr:uid="{2552B4DB-6C85-491C-913C-27B64303B14F}"/>
    <cellStyle name="SAPBEXHLevel0X 3 2 2 2 3" xfId="37289" xr:uid="{04F5AD73-7419-40EE-AD07-F1FE387F3163}"/>
    <cellStyle name="SAPBEXHLevel0X 3 2 2 2 3 2" xfId="37290" xr:uid="{99A3D86D-C2BC-4A98-9857-D0389E2CF8EF}"/>
    <cellStyle name="SAPBEXHLevel0X 3 2 2 2 4" xfId="37291" xr:uid="{35AE00D3-F63E-4029-B0F7-2E1335BB314E}"/>
    <cellStyle name="SAPBEXHLevel0X 3 2 2 2 4 2" xfId="37292" xr:uid="{23A9093F-AE09-4D0F-92DF-203CD784338C}"/>
    <cellStyle name="SAPBEXHLevel0X 3 2 2 2 5" xfId="37293" xr:uid="{4F7C6935-71AC-41D5-A0FB-23F07841F0ED}"/>
    <cellStyle name="SAPBEXHLevel0X 3 2 2 2 5 2" xfId="37294" xr:uid="{82D02CB6-4665-40BC-9C29-FA559431901A}"/>
    <cellStyle name="SAPBEXHLevel0X 3 2 2 2 6" xfId="37295" xr:uid="{0739A770-1754-41D3-8C77-34D82B90446E}"/>
    <cellStyle name="SAPBEXHLevel0X 3 2 2 2 6 2" xfId="37296" xr:uid="{5E7B437E-DD22-4141-BD46-48462E791CA1}"/>
    <cellStyle name="SAPBEXHLevel0X 3 2 2 2 7" xfId="37297" xr:uid="{D25B2CBA-ADCE-424B-896B-213F647000A9}"/>
    <cellStyle name="SAPBEXHLevel0X 3 2 2 2 7 2" xfId="37298" xr:uid="{650E9580-4332-4F56-AFBF-E35AEDF5D051}"/>
    <cellStyle name="SAPBEXHLevel0X 3 2 2 2 8" xfId="37299" xr:uid="{D9D77432-94B6-4DAB-8962-5620B03C64ED}"/>
    <cellStyle name="SAPBEXHLevel0X 3 2 2 2 8 2" xfId="37300" xr:uid="{288D0404-2E59-4FEB-947E-26AC6E982BF3}"/>
    <cellStyle name="SAPBEXHLevel0X 3 2 2 2 9" xfId="37301" xr:uid="{6DDE9B2A-385C-4C28-BF24-19AC5F0AAFBD}"/>
    <cellStyle name="SAPBEXHLevel0X 3 2 2 3" xfId="37302" xr:uid="{0E4EF4E6-63DB-456B-AD3C-5BD93052B99B}"/>
    <cellStyle name="SAPBEXHLevel0X 3 2 2 3 2" xfId="37303" xr:uid="{4BC5ABE6-8F1C-4144-9451-4D7AA9B2E3DB}"/>
    <cellStyle name="SAPBEXHLevel0X 3 2 2 3 2 2" xfId="37304" xr:uid="{C75A227B-0403-4181-A768-9FD2802A72C9}"/>
    <cellStyle name="SAPBEXHLevel0X 3 2 2 3 3" xfId="37305" xr:uid="{1925FAD6-A7B5-42CC-9482-4F10236FE869}"/>
    <cellStyle name="SAPBEXHLevel0X 3 2 2 3 3 2" xfId="37306" xr:uid="{6EC0FEE6-3615-4695-AE77-A56CAB6244D4}"/>
    <cellStyle name="SAPBEXHLevel0X 3 2 2 3 4" xfId="37307" xr:uid="{F9D89949-3C07-4704-9709-37D1D28388ED}"/>
    <cellStyle name="SAPBEXHLevel0X 3 2 2 3 4 2" xfId="37308" xr:uid="{6E083F3C-2E48-4622-A81D-E74E8D910C0D}"/>
    <cellStyle name="SAPBEXHLevel0X 3 2 2 3 5" xfId="37309" xr:uid="{89CBEE93-9558-4B71-81DD-AD8D74C23875}"/>
    <cellStyle name="SAPBEXHLevel0X 3 2 2 3 5 2" xfId="37310" xr:uid="{7D41435D-F20A-4D3F-9780-333A97602A4B}"/>
    <cellStyle name="SAPBEXHLevel0X 3 2 2 3 6" xfId="37311" xr:uid="{63C3C38A-1549-480B-8E3F-D5F32A532C58}"/>
    <cellStyle name="SAPBEXHLevel0X 3 2 2 3 6 2" xfId="37312" xr:uid="{F1728D4C-820C-42A1-87DE-396701F94E45}"/>
    <cellStyle name="SAPBEXHLevel0X 3 2 2 3 7" xfId="37313" xr:uid="{37E095B8-23F0-41CE-BF52-49EB671C8FF6}"/>
    <cellStyle name="SAPBEXHLevel0X 3 2 2 3 7 2" xfId="37314" xr:uid="{5B240CB8-9CDD-4F6B-8099-538AC688783D}"/>
    <cellStyle name="SAPBEXHLevel0X 3 2 2 3 8" xfId="37315" xr:uid="{24145BF0-0998-45D5-BC0B-254080EFEE4D}"/>
    <cellStyle name="SAPBEXHLevel0X 3 2 2 3 9" xfId="37316" xr:uid="{024D3038-0608-49D8-9D15-BE998149C538}"/>
    <cellStyle name="SAPBEXHLevel0X 3 2 2 4" xfId="37317" xr:uid="{1DF7788F-2276-41C8-9379-8D89D4EB0FC0}"/>
    <cellStyle name="SAPBEXHLevel0X 3 2 2 4 2" xfId="37318" xr:uid="{D6AB5508-5F6A-41E1-BD9C-EE5472D7A345}"/>
    <cellStyle name="SAPBEXHLevel0X 3 2 2 5" xfId="37319" xr:uid="{59A303E3-52DA-4E3C-B5F6-AAA93BCC5F6B}"/>
    <cellStyle name="SAPBEXHLevel0X 3 2 2 5 2" xfId="37320" xr:uid="{240A8049-F53A-45B3-B241-33C211F6D119}"/>
    <cellStyle name="SAPBEXHLevel0X 3 2 2 6" xfId="37321" xr:uid="{4F6770A5-C1E3-403F-A526-107A38D16B79}"/>
    <cellStyle name="SAPBEXHLevel0X 3 2 2 6 2" xfId="37322" xr:uid="{445EF6DC-FD72-4974-839B-FDB5EA94CAE2}"/>
    <cellStyle name="SAPBEXHLevel0X 3 2 2 7" xfId="37323" xr:uid="{9DC3407E-298E-4877-B3B7-1FA65E80E916}"/>
    <cellStyle name="SAPBEXHLevel0X 3 2 2 7 2" xfId="37324" xr:uid="{CD0411F2-1B2A-479C-8B6A-738CBA28F26E}"/>
    <cellStyle name="SAPBEXHLevel0X 3 2 2 8" xfId="37325" xr:uid="{FDBAFBC1-6A4B-4280-B8CE-820392D56842}"/>
    <cellStyle name="SAPBEXHLevel0X 3 2 2 8 2" xfId="37326" xr:uid="{B6F4E096-F217-435E-BF0A-2A87B29CFCEB}"/>
    <cellStyle name="SAPBEXHLevel0X 3 2 2 9" xfId="37327" xr:uid="{1FF48361-4997-4F7F-B846-A12386B6A68E}"/>
    <cellStyle name="SAPBEXHLevel0X 3 2 3" xfId="37328" xr:uid="{DBCDC785-93BC-4CE3-91ED-1C639C149BCA}"/>
    <cellStyle name="SAPBEXHLevel0X 3 2 3 2" xfId="37329" xr:uid="{2B471440-C40D-432B-A38C-86F39F2D8BA5}"/>
    <cellStyle name="SAPBEXHLevel0X 3 2 3 2 10" xfId="37330" xr:uid="{8DF24DA0-A372-4081-874C-89489DAC8EA9}"/>
    <cellStyle name="SAPBEXHLevel0X 3 2 3 2 2" xfId="37331" xr:uid="{A0B6C40E-FBAC-4526-84C5-02848477E47B}"/>
    <cellStyle name="SAPBEXHLevel0X 3 2 3 2 2 2" xfId="37332" xr:uid="{0B4E5A21-234D-4194-94BD-69FD8F4D3AB0}"/>
    <cellStyle name="SAPBEXHLevel0X 3 2 3 2 2 2 2" xfId="37333" xr:uid="{CF828D2A-F1E4-49EB-9A0F-0BE9DF58A171}"/>
    <cellStyle name="SAPBEXHLevel0X 3 2 3 2 2 3" xfId="37334" xr:uid="{E74AD35A-EB80-4CC5-9751-9BE6B9E3FBFD}"/>
    <cellStyle name="SAPBEXHLevel0X 3 2 3 2 2 3 2" xfId="37335" xr:uid="{E03BC7D5-4D32-4483-A10F-25319DE3A8CD}"/>
    <cellStyle name="SAPBEXHLevel0X 3 2 3 2 2 4" xfId="37336" xr:uid="{40053A27-F93A-4F94-B9D0-97D9F6EB2FE8}"/>
    <cellStyle name="SAPBEXHLevel0X 3 2 3 2 2 4 2" xfId="37337" xr:uid="{E40F9242-906E-4D29-B6BB-78395A9D32BA}"/>
    <cellStyle name="SAPBEXHLevel0X 3 2 3 2 2 5" xfId="37338" xr:uid="{23295A4F-3AF7-4CC1-A193-8BBC28FFDA5F}"/>
    <cellStyle name="SAPBEXHLevel0X 3 2 3 2 2 5 2" xfId="37339" xr:uid="{B5CFFE1F-CDEF-424A-8CEE-60228AA71D37}"/>
    <cellStyle name="SAPBEXHLevel0X 3 2 3 2 2 6" xfId="37340" xr:uid="{F24AB1BE-AC0C-4590-8290-359D0DB4F28E}"/>
    <cellStyle name="SAPBEXHLevel0X 3 2 3 2 2 6 2" xfId="37341" xr:uid="{05B15F78-2DE7-48FD-87AE-427FFC1117A3}"/>
    <cellStyle name="SAPBEXHLevel0X 3 2 3 2 2 7" xfId="37342" xr:uid="{3C9EA958-4EB6-4F3D-B0FE-3DC710C849D9}"/>
    <cellStyle name="SAPBEXHLevel0X 3 2 3 2 3" xfId="37343" xr:uid="{98EBF66A-1BEF-438D-AFAC-3B181FFD96E8}"/>
    <cellStyle name="SAPBEXHLevel0X 3 2 3 2 3 2" xfId="37344" xr:uid="{BAA2EF6B-4722-42DF-BBB5-B32055193DD2}"/>
    <cellStyle name="SAPBEXHLevel0X 3 2 3 2 3 2 2" xfId="37345" xr:uid="{68D370CC-A651-4703-BB6F-03125FCFE7FD}"/>
    <cellStyle name="SAPBEXHLevel0X 3 2 3 2 3 3" xfId="37346" xr:uid="{414648FF-765A-4385-84F8-9200DA9F4B25}"/>
    <cellStyle name="SAPBEXHLevel0X 3 2 3 2 3 3 2" xfId="37347" xr:uid="{5955F5B5-52F8-4F63-9248-2230AD7E8153}"/>
    <cellStyle name="SAPBEXHLevel0X 3 2 3 2 3 4" xfId="37348" xr:uid="{DCE984E1-670A-4FAD-80B1-609F0C8C4830}"/>
    <cellStyle name="SAPBEXHLevel0X 3 2 3 2 3 4 2" xfId="37349" xr:uid="{C70FB575-DF92-4C41-BF63-6E3DBDFBB971}"/>
    <cellStyle name="SAPBEXHLevel0X 3 2 3 2 3 5" xfId="37350" xr:uid="{1CE09316-C329-45E2-AF21-A0E6CAB7E729}"/>
    <cellStyle name="SAPBEXHLevel0X 3 2 3 2 3 5 2" xfId="37351" xr:uid="{051FC745-4D77-4AB4-B284-39F83A949168}"/>
    <cellStyle name="SAPBEXHLevel0X 3 2 3 2 3 6" xfId="37352" xr:uid="{9E3C7687-33B4-48C0-8E87-C15284CE0933}"/>
    <cellStyle name="SAPBEXHLevel0X 3 2 3 2 3 6 2" xfId="37353" xr:uid="{A2F649BB-3F25-4E2B-9290-97CB457D1E3B}"/>
    <cellStyle name="SAPBEXHLevel0X 3 2 3 2 3 7" xfId="37354" xr:uid="{6D6D657D-35E8-4A92-B516-DC131657208A}"/>
    <cellStyle name="SAPBEXHLevel0X 3 2 3 2 4" xfId="37355" xr:uid="{9D94FA58-0B54-45AC-BBDB-0AD498570024}"/>
    <cellStyle name="SAPBEXHLevel0X 3 2 3 2 4 2" xfId="37356" xr:uid="{49FD2AC9-7172-4E61-A0F4-679755BF3F4D}"/>
    <cellStyle name="SAPBEXHLevel0X 3 2 3 2 5" xfId="37357" xr:uid="{0F547705-ED26-4DE4-8AA8-80A65CF065F9}"/>
    <cellStyle name="SAPBEXHLevel0X 3 2 3 2 5 2" xfId="37358" xr:uid="{E277DD03-CDBB-48EB-80CF-F41D9D4DC4F6}"/>
    <cellStyle name="SAPBEXHLevel0X 3 2 3 2 6" xfId="37359" xr:uid="{937165DF-A55E-4BD5-B206-FDF89B3A14F2}"/>
    <cellStyle name="SAPBEXHLevel0X 3 2 3 2 6 2" xfId="37360" xr:uid="{75A22A73-B820-43C7-BAE1-6C64DAE8F696}"/>
    <cellStyle name="SAPBEXHLevel0X 3 2 3 2 7" xfId="37361" xr:uid="{AAD34229-98B6-4956-AB40-5FD2A7C9A220}"/>
    <cellStyle name="SAPBEXHLevel0X 3 2 3 2 7 2" xfId="37362" xr:uid="{B4F99C68-84E0-4C89-B2AF-CCF98AE81C2E}"/>
    <cellStyle name="SAPBEXHLevel0X 3 2 3 2 8" xfId="37363" xr:uid="{0C96477E-BC49-4DFE-BD20-1BCC11159E7C}"/>
    <cellStyle name="SAPBEXHLevel0X 3 2 3 2 8 2" xfId="37364" xr:uid="{90C0BD4C-8F59-4243-84E0-7630F0A3F182}"/>
    <cellStyle name="SAPBEXHLevel0X 3 2 3 2 9" xfId="37365" xr:uid="{1D4A4560-7A83-499D-A1B9-30D6627B4C6D}"/>
    <cellStyle name="SAPBEXHLevel0X 3 2 3 2 9 2" xfId="37366" xr:uid="{F27A6129-B60D-4C87-818E-6F6618FB48E1}"/>
    <cellStyle name="SAPBEXHLevel0X 3 2 3 3" xfId="37367" xr:uid="{77A1FF7E-62D8-4BC0-AABD-D9DAD436F705}"/>
    <cellStyle name="SAPBEXHLevel0X 3 2 3 3 2" xfId="37368" xr:uid="{6D8A5A61-033C-4CC4-B10E-75D0D52E64A9}"/>
    <cellStyle name="SAPBEXHLevel0X 3 2 3 4" xfId="37369" xr:uid="{A9934C50-F8B0-43A7-B2BC-4AB7FCB871E9}"/>
    <cellStyle name="SAPBEXHLevel0X 3 2 3 4 2" xfId="37370" xr:uid="{677C4CDD-1CAA-4ECC-A93B-3FB01E8ADEB9}"/>
    <cellStyle name="SAPBEXHLevel0X 3 2 3 5" xfId="37371" xr:uid="{9B5B4EC5-D9DD-4F0F-ADA7-1F18D855F097}"/>
    <cellStyle name="SAPBEXHLevel0X 3 2 4" xfId="37372" xr:uid="{59D7A983-203E-4FA6-A0A4-CA6CAB81ABE4}"/>
    <cellStyle name="SAPBEXHLevel0X 3 2 4 10" xfId="37373" xr:uid="{F50FEFBD-16B5-4E84-BD79-5A38DDA0588F}"/>
    <cellStyle name="SAPBEXHLevel0X 3 2 4 2" xfId="37374" xr:uid="{475B293B-6B3D-4928-A04A-0AC7CB692FCA}"/>
    <cellStyle name="SAPBEXHLevel0X 3 2 4 2 2" xfId="37375" xr:uid="{71441887-3A1F-40A4-87FF-0334DCD5BD20}"/>
    <cellStyle name="SAPBEXHLevel0X 3 2 4 2 2 2" xfId="37376" xr:uid="{6967B38F-6C0F-414E-AE00-AEA67CC92C77}"/>
    <cellStyle name="SAPBEXHLevel0X 3 2 4 2 3" xfId="37377" xr:uid="{2488F1D8-4650-4D47-8CE9-56A7879EB68A}"/>
    <cellStyle name="SAPBEXHLevel0X 3 2 4 2 3 2" xfId="37378" xr:uid="{3F53F99A-F701-4F4A-962E-03D164C8A5E5}"/>
    <cellStyle name="SAPBEXHLevel0X 3 2 4 2 4" xfId="37379" xr:uid="{81B36059-33E4-495E-B8F6-5CF1B418DAAF}"/>
    <cellStyle name="SAPBEXHLevel0X 3 2 4 2 4 2" xfId="37380" xr:uid="{85860FF7-F024-4762-AD18-A6D23AE41DF2}"/>
    <cellStyle name="SAPBEXHLevel0X 3 2 4 2 5" xfId="37381" xr:uid="{86A45A48-47E9-42FE-AEFE-BE67B812FA8D}"/>
    <cellStyle name="SAPBEXHLevel0X 3 2 4 2 5 2" xfId="37382" xr:uid="{320658EE-432F-4A4E-A3DB-4591224DAEFF}"/>
    <cellStyle name="SAPBEXHLevel0X 3 2 4 2 6" xfId="37383" xr:uid="{B1F2AFDC-5A49-4389-9D0E-5F12A8B08D36}"/>
    <cellStyle name="SAPBEXHLevel0X 3 2 4 2 6 2" xfId="37384" xr:uid="{EECD3FDB-C2BC-46E4-9831-2457861A17F3}"/>
    <cellStyle name="SAPBEXHLevel0X 3 2 4 2 7" xfId="37385" xr:uid="{40DAB41C-2A7D-4E29-BCC6-7465EAB3767E}"/>
    <cellStyle name="SAPBEXHLevel0X 3 2 4 3" xfId="37386" xr:uid="{A2AD6A39-68D5-46E7-BD14-1C735F089265}"/>
    <cellStyle name="SAPBEXHLevel0X 3 2 4 3 2" xfId="37387" xr:uid="{898D03CE-C55D-43A4-8601-E7258A72ABFF}"/>
    <cellStyle name="SAPBEXHLevel0X 3 2 4 3 2 2" xfId="37388" xr:uid="{EEF4611B-943B-4F9C-A42E-EC60224B5FA9}"/>
    <cellStyle name="SAPBEXHLevel0X 3 2 4 3 3" xfId="37389" xr:uid="{6DEEC867-63FE-4681-9F11-D364F7CF00C5}"/>
    <cellStyle name="SAPBEXHLevel0X 3 2 4 3 3 2" xfId="37390" xr:uid="{4B4A4559-A3D6-4478-AE40-0C4A0ACD4197}"/>
    <cellStyle name="SAPBEXHLevel0X 3 2 4 3 4" xfId="37391" xr:uid="{B6FE2907-BC7B-4590-ADA9-DF3D9A28E352}"/>
    <cellStyle name="SAPBEXHLevel0X 3 2 4 3 4 2" xfId="37392" xr:uid="{C2DE7BA8-A200-4735-B62E-76E0D0F29384}"/>
    <cellStyle name="SAPBEXHLevel0X 3 2 4 3 5" xfId="37393" xr:uid="{78BD682F-A4FD-4090-895E-2B98424E4097}"/>
    <cellStyle name="SAPBEXHLevel0X 3 2 4 3 5 2" xfId="37394" xr:uid="{FC0BE161-A2A9-4680-8461-922A9B5662F4}"/>
    <cellStyle name="SAPBEXHLevel0X 3 2 4 3 6" xfId="37395" xr:uid="{012FD66C-D871-44FD-BE08-89BCD930086A}"/>
    <cellStyle name="SAPBEXHLevel0X 3 2 4 3 6 2" xfId="37396" xr:uid="{DCA794D4-F13D-4169-A417-38A3C33DBF18}"/>
    <cellStyle name="SAPBEXHLevel0X 3 2 4 3 7" xfId="37397" xr:uid="{4A73AB1A-6EB0-4F64-BD6E-695B7070057C}"/>
    <cellStyle name="SAPBEXHLevel0X 3 2 4 4" xfId="37398" xr:uid="{454DE567-2EB5-4C1C-8B8D-733828745021}"/>
    <cellStyle name="SAPBEXHLevel0X 3 2 4 4 2" xfId="37399" xr:uid="{7D225208-E3C6-4346-9443-2424F0DE9CD4}"/>
    <cellStyle name="SAPBEXHLevel0X 3 2 4 5" xfId="37400" xr:uid="{BA0C429D-964A-48C7-9ACA-9EB852E34F51}"/>
    <cellStyle name="SAPBEXHLevel0X 3 2 4 5 2" xfId="37401" xr:uid="{962A649F-81FD-46C3-B218-534EF6FE05E9}"/>
    <cellStyle name="SAPBEXHLevel0X 3 2 4 6" xfId="37402" xr:uid="{CE16B01B-148B-4BB3-B336-BC41BFA6587C}"/>
    <cellStyle name="SAPBEXHLevel0X 3 2 4 6 2" xfId="37403" xr:uid="{F0AE97ED-F17F-4065-9641-8350CF465E92}"/>
    <cellStyle name="SAPBEXHLevel0X 3 2 4 7" xfId="37404" xr:uid="{5B48F080-1DB7-4E48-90C8-0B71147C9939}"/>
    <cellStyle name="SAPBEXHLevel0X 3 2 4 7 2" xfId="37405" xr:uid="{66A9D09B-A1AD-4506-A45E-A9928DD7FE49}"/>
    <cellStyle name="SAPBEXHLevel0X 3 2 4 8" xfId="37406" xr:uid="{7D252D70-7032-4C06-8659-F320C7382B1C}"/>
    <cellStyle name="SAPBEXHLevel0X 3 2 4 8 2" xfId="37407" xr:uid="{2ECFFDCC-B366-414A-91AE-40196CB63CF8}"/>
    <cellStyle name="SAPBEXHLevel0X 3 2 4 9" xfId="37408" xr:uid="{78DBAE64-DC3A-4098-8C00-8961D234BC25}"/>
    <cellStyle name="SAPBEXHLevel0X 3 2 4 9 2" xfId="37409" xr:uid="{CA7E2DDD-E446-40C6-BEBC-22212C9A8B60}"/>
    <cellStyle name="SAPBEXHLevel0X 3 2 5" xfId="37410" xr:uid="{ACADCAD4-8CBC-497A-8745-C14B0C41C273}"/>
    <cellStyle name="SAPBEXHLevel0X 3 2 5 2" xfId="37411" xr:uid="{30310747-73FE-445B-9C64-01BB7C5A3504}"/>
    <cellStyle name="SAPBEXHLevel0X 3 2 6" xfId="37412" xr:uid="{5DA2274C-F6E6-49E3-992A-D428DF1DC70C}"/>
    <cellStyle name="SAPBEXHLevel0X 3 2 6 2" xfId="37413" xr:uid="{7498130C-8332-4496-9A19-8BB63F7955A8}"/>
    <cellStyle name="SAPBEXHLevel0X 3 2 7" xfId="37414" xr:uid="{79BA8AAA-40B8-4EC0-B4CC-398899D20535}"/>
    <cellStyle name="SAPBEXHLevel0X 3 2 8" xfId="37415" xr:uid="{B0000362-2BB7-49F8-9EF1-8BCF57438462}"/>
    <cellStyle name="SAPBEXHLevel0X 3 3" xfId="37416" xr:uid="{8842EFB4-2735-4E78-8646-F5F8474B9E8B}"/>
    <cellStyle name="SAPBEXHLevel0X 3 3 2" xfId="37417" xr:uid="{52DEDFED-3628-4887-A711-924055A065E3}"/>
    <cellStyle name="SAPBEXHLevel0X 3 3 2 10" xfId="37418" xr:uid="{B671EC64-BAB3-403D-903A-6BE2BBA0115F}"/>
    <cellStyle name="SAPBEXHLevel0X 3 3 2 2" xfId="37419" xr:uid="{D09F8268-AE31-4FC2-B2CA-77AF55912984}"/>
    <cellStyle name="SAPBEXHLevel0X 3 3 2 2 10" xfId="37420" xr:uid="{13CCDCEB-B197-4081-9BF2-8A83F217B91C}"/>
    <cellStyle name="SAPBEXHLevel0X 3 3 2 2 2" xfId="37421" xr:uid="{083FE303-B2EC-467F-964C-87D953BA29DA}"/>
    <cellStyle name="SAPBEXHLevel0X 3 3 2 2 2 2" xfId="37422" xr:uid="{99FFBF53-92EE-49E5-9626-55F913FF86E6}"/>
    <cellStyle name="SAPBEXHLevel0X 3 3 2 2 2 2 2" xfId="37423" xr:uid="{5C874A48-2949-4F19-AA89-BEE42EF5FC91}"/>
    <cellStyle name="SAPBEXHLevel0X 3 3 2 2 2 3" xfId="37424" xr:uid="{FB7D2F34-BFD1-4E30-8CDD-FF9EB03F53F5}"/>
    <cellStyle name="SAPBEXHLevel0X 3 3 2 2 2 3 2" xfId="37425" xr:uid="{CE26667D-F749-448D-984D-37046BF5A793}"/>
    <cellStyle name="SAPBEXHLevel0X 3 3 2 2 2 4" xfId="37426" xr:uid="{874CDD29-52B5-409F-9B62-907A2EAF9271}"/>
    <cellStyle name="SAPBEXHLevel0X 3 3 2 2 2 4 2" xfId="37427" xr:uid="{24275BB5-C307-4B91-9276-F633ADDF2310}"/>
    <cellStyle name="SAPBEXHLevel0X 3 3 2 2 2 5" xfId="37428" xr:uid="{2EE1ECFC-1F00-498A-877D-F3DECDFD29AE}"/>
    <cellStyle name="SAPBEXHLevel0X 3 3 2 2 2 5 2" xfId="37429" xr:uid="{CFF0E9D5-2134-465E-A358-2D82F1EF119B}"/>
    <cellStyle name="SAPBEXHLevel0X 3 3 2 2 2 6" xfId="37430" xr:uid="{84F82AC6-88FF-4B55-A444-865C09C6F3F9}"/>
    <cellStyle name="SAPBEXHLevel0X 3 3 2 2 2 6 2" xfId="37431" xr:uid="{DAEBD8D2-7FBC-4285-A4EF-16AC649D88C4}"/>
    <cellStyle name="SAPBEXHLevel0X 3 3 2 2 2 7" xfId="37432" xr:uid="{6FCA584B-F541-48C6-B465-499D4ACB5061}"/>
    <cellStyle name="SAPBEXHLevel0X 3 3 2 2 2 7 2" xfId="37433" xr:uid="{E3EA5819-1C9D-4B8C-9636-E3D1A2D46511}"/>
    <cellStyle name="SAPBEXHLevel0X 3 3 2 2 2 8" xfId="37434" xr:uid="{7C31D8D2-1ECF-433D-838A-D10AB7C7637E}"/>
    <cellStyle name="SAPBEXHLevel0X 3 3 2 2 3" xfId="37435" xr:uid="{424997FD-FDA2-4097-81A4-41E1CA8D8566}"/>
    <cellStyle name="SAPBEXHLevel0X 3 3 2 2 3 2" xfId="37436" xr:uid="{86AA6CF2-AA25-4DA9-8039-A62EE25712FF}"/>
    <cellStyle name="SAPBEXHLevel0X 3 3 2 2 4" xfId="37437" xr:uid="{83AC9ABA-E96F-4F8F-9C1E-21453AAB9828}"/>
    <cellStyle name="SAPBEXHLevel0X 3 3 2 2 4 2" xfId="37438" xr:uid="{0E2CE41F-AB84-4508-808D-04EFC51D9027}"/>
    <cellStyle name="SAPBEXHLevel0X 3 3 2 2 5" xfId="37439" xr:uid="{A29CF2FB-397C-4DB8-BFD3-87073D0E27AD}"/>
    <cellStyle name="SAPBEXHLevel0X 3 3 2 2 5 2" xfId="37440" xr:uid="{49DC08A3-3552-464D-9942-1BA78BFA165F}"/>
    <cellStyle name="SAPBEXHLevel0X 3 3 2 2 6" xfId="37441" xr:uid="{26D8218A-D619-4D7A-ADB3-CCBE2BAF3E89}"/>
    <cellStyle name="SAPBEXHLevel0X 3 3 2 2 6 2" xfId="37442" xr:uid="{A5035D74-1740-424B-AC36-6310B5A07F4F}"/>
    <cellStyle name="SAPBEXHLevel0X 3 3 2 2 7" xfId="37443" xr:uid="{0E84055B-411F-4999-B681-3E659F9A1B3E}"/>
    <cellStyle name="SAPBEXHLevel0X 3 3 2 2 7 2" xfId="37444" xr:uid="{51776D4F-EC97-4BF2-9B0D-F97F769D7B99}"/>
    <cellStyle name="SAPBEXHLevel0X 3 3 2 2 8" xfId="37445" xr:uid="{B9398B32-EBF3-4659-A8F7-7D87BCA792E3}"/>
    <cellStyle name="SAPBEXHLevel0X 3 3 2 2 8 2" xfId="37446" xr:uid="{ABDF5E80-1A67-42B3-B310-6EC75258D886}"/>
    <cellStyle name="SAPBEXHLevel0X 3 3 2 2 9" xfId="37447" xr:uid="{1334317C-E9C2-423B-8148-DDB8CDBD5035}"/>
    <cellStyle name="SAPBEXHLevel0X 3 3 2 3" xfId="37448" xr:uid="{64DE8514-B2C6-4DD0-9386-D8EAA8530615}"/>
    <cellStyle name="SAPBEXHLevel0X 3 3 2 3 2" xfId="37449" xr:uid="{B45FBAF1-2FE1-4543-A61D-3096D1C2CA83}"/>
    <cellStyle name="SAPBEXHLevel0X 3 3 2 3 2 2" xfId="37450" xr:uid="{DA3CC9AE-233D-4EB6-AC2D-E4160D39D5B9}"/>
    <cellStyle name="SAPBEXHLevel0X 3 3 2 3 3" xfId="37451" xr:uid="{CC3EC05C-FEC6-4393-A369-AF797686A3A9}"/>
    <cellStyle name="SAPBEXHLevel0X 3 3 2 3 3 2" xfId="37452" xr:uid="{19A1E960-BF07-4E08-A40F-4BE2EC2AA05E}"/>
    <cellStyle name="SAPBEXHLevel0X 3 3 2 3 4" xfId="37453" xr:uid="{C97A9EE4-6AF6-4CF0-8A6B-3F02952CD7F7}"/>
    <cellStyle name="SAPBEXHLevel0X 3 3 2 3 4 2" xfId="37454" xr:uid="{5AECBC6F-E9AB-4A5A-8840-5D7904264A04}"/>
    <cellStyle name="SAPBEXHLevel0X 3 3 2 3 5" xfId="37455" xr:uid="{8E327C68-590C-4B75-9A9F-C66DDA4B9EAD}"/>
    <cellStyle name="SAPBEXHLevel0X 3 3 2 3 5 2" xfId="37456" xr:uid="{B7EB30FE-32BA-4871-90B6-A63958D017CC}"/>
    <cellStyle name="SAPBEXHLevel0X 3 3 2 3 6" xfId="37457" xr:uid="{7542C454-ABEE-4DE8-8396-69C1B10BF853}"/>
    <cellStyle name="SAPBEXHLevel0X 3 3 2 3 6 2" xfId="37458" xr:uid="{C3BCC7B5-17D0-4D12-8912-589E10A51585}"/>
    <cellStyle name="SAPBEXHLevel0X 3 3 2 3 7" xfId="37459" xr:uid="{15BAF88D-3EA5-43CF-9362-A4447F19D749}"/>
    <cellStyle name="SAPBEXHLevel0X 3 3 2 3 7 2" xfId="37460" xr:uid="{158FD1E4-A381-465C-8CEB-F141AC00532C}"/>
    <cellStyle name="SAPBEXHLevel0X 3 3 2 3 8" xfId="37461" xr:uid="{7986EC89-48B2-41A4-BE2C-0D9CB4592986}"/>
    <cellStyle name="SAPBEXHLevel0X 3 3 2 3 9" xfId="37462" xr:uid="{D96587C2-26D4-4BB2-8E3D-6A9A7FFD5F59}"/>
    <cellStyle name="SAPBEXHLevel0X 3 3 2 4" xfId="37463" xr:uid="{48A65346-4977-46FC-8007-395D3CB48F03}"/>
    <cellStyle name="SAPBEXHLevel0X 3 3 2 4 2" xfId="37464" xr:uid="{4C2EE08F-5200-46DB-B3CB-9EFD72FC58F7}"/>
    <cellStyle name="SAPBEXHLevel0X 3 3 2 5" xfId="37465" xr:uid="{A3E986EE-05F2-43EA-9359-CF97D5414DEB}"/>
    <cellStyle name="SAPBEXHLevel0X 3 3 2 5 2" xfId="37466" xr:uid="{F648696C-69E7-4F31-8C11-1934AEB51650}"/>
    <cellStyle name="SAPBEXHLevel0X 3 3 2 6" xfId="37467" xr:uid="{71E1BA4C-0753-476E-9DF3-749CC059308E}"/>
    <cellStyle name="SAPBEXHLevel0X 3 3 2 6 2" xfId="37468" xr:uid="{DCD0C6D0-4F5C-4D74-AF02-529271390F4F}"/>
    <cellStyle name="SAPBEXHLevel0X 3 3 2 7" xfId="37469" xr:uid="{6B33438C-D56D-45F9-8B71-DC651075F18A}"/>
    <cellStyle name="SAPBEXHLevel0X 3 3 2 7 2" xfId="37470" xr:uid="{C7F4C144-1AFF-4663-BEF6-9B1B1CB1DC12}"/>
    <cellStyle name="SAPBEXHLevel0X 3 3 2 8" xfId="37471" xr:uid="{CED703C3-6A24-41D5-AAF5-9C446B32815E}"/>
    <cellStyle name="SAPBEXHLevel0X 3 3 2 8 2" xfId="37472" xr:uid="{A365763F-4B07-4AC6-AC13-5D0C289A7CA5}"/>
    <cellStyle name="SAPBEXHLevel0X 3 3 2 9" xfId="37473" xr:uid="{AF79704B-DD77-4B31-A452-C3A606807076}"/>
    <cellStyle name="SAPBEXHLevel0X 3 3 3" xfId="37474" xr:uid="{1C696B9C-DF48-47C9-80E7-A9E5E373E326}"/>
    <cellStyle name="SAPBEXHLevel0X 3 3 3 2" xfId="37475" xr:uid="{066EFE48-DCCA-428D-83B6-88FB5F85A494}"/>
    <cellStyle name="SAPBEXHLevel0X 3 3 3 2 10" xfId="37476" xr:uid="{5C3F95C6-514B-4370-B6BC-6D2C0B68B5AE}"/>
    <cellStyle name="SAPBEXHLevel0X 3 3 3 2 2" xfId="37477" xr:uid="{0B532025-FB4B-4039-95CF-42769AE5378D}"/>
    <cellStyle name="SAPBEXHLevel0X 3 3 3 2 2 2" xfId="37478" xr:uid="{4C3EA81F-9DC8-4788-92B4-F3776AF36F28}"/>
    <cellStyle name="SAPBEXHLevel0X 3 3 3 2 2 2 2" xfId="37479" xr:uid="{1073B0D5-C38A-4C44-A857-F3B870092C63}"/>
    <cellStyle name="SAPBEXHLevel0X 3 3 3 2 2 3" xfId="37480" xr:uid="{68DE04A4-D8C5-4A73-BE66-A62C4C241929}"/>
    <cellStyle name="SAPBEXHLevel0X 3 3 3 2 2 3 2" xfId="37481" xr:uid="{C6CFD4BB-73BF-4BA4-BBC3-DE3D2682EC18}"/>
    <cellStyle name="SAPBEXHLevel0X 3 3 3 2 2 4" xfId="37482" xr:uid="{B68D72D9-FA7B-4F70-9AA4-A0A7A2441D3D}"/>
    <cellStyle name="SAPBEXHLevel0X 3 3 3 2 2 4 2" xfId="37483" xr:uid="{CAE0B432-23E2-428F-9BE9-3D2151110CF4}"/>
    <cellStyle name="SAPBEXHLevel0X 3 3 3 2 2 5" xfId="37484" xr:uid="{BF3571CC-361B-4487-9D67-03D95A2A572F}"/>
    <cellStyle name="SAPBEXHLevel0X 3 3 3 2 2 5 2" xfId="37485" xr:uid="{D7F96ABE-D25C-406C-ADE3-43EAF2390AED}"/>
    <cellStyle name="SAPBEXHLevel0X 3 3 3 2 2 6" xfId="37486" xr:uid="{CA8F892C-0B8B-4CA9-8182-6727DBAE81AA}"/>
    <cellStyle name="SAPBEXHLevel0X 3 3 3 2 2 6 2" xfId="37487" xr:uid="{D4EF4AC8-6EE8-45BF-B5C0-DBC28EA46B65}"/>
    <cellStyle name="SAPBEXHLevel0X 3 3 3 2 2 7" xfId="37488" xr:uid="{31613260-1719-457D-A9A8-4791F441036D}"/>
    <cellStyle name="SAPBEXHLevel0X 3 3 3 2 3" xfId="37489" xr:uid="{573CF596-00A4-4638-A367-7D3311EEEEBE}"/>
    <cellStyle name="SAPBEXHLevel0X 3 3 3 2 3 2" xfId="37490" xr:uid="{80AA07D1-9759-499D-9728-A6DB3EF91AB7}"/>
    <cellStyle name="SAPBEXHLevel0X 3 3 3 2 3 2 2" xfId="37491" xr:uid="{AE5585F6-F17F-4E64-8FBF-2135455E7C34}"/>
    <cellStyle name="SAPBEXHLevel0X 3 3 3 2 3 3" xfId="37492" xr:uid="{F962E5EC-C1D3-496F-8877-9EED445D92E9}"/>
    <cellStyle name="SAPBEXHLevel0X 3 3 3 2 3 3 2" xfId="37493" xr:uid="{987C4FEE-6E90-4FDE-8609-AE14C3E1C918}"/>
    <cellStyle name="SAPBEXHLevel0X 3 3 3 2 3 4" xfId="37494" xr:uid="{5C781A24-4157-4694-974C-E5184F7BEC43}"/>
    <cellStyle name="SAPBEXHLevel0X 3 3 3 2 3 4 2" xfId="37495" xr:uid="{373A88A3-066D-4A24-9896-84557490D2EC}"/>
    <cellStyle name="SAPBEXHLevel0X 3 3 3 2 3 5" xfId="37496" xr:uid="{87FCB091-3C48-47BF-A850-0CEDDD12CD46}"/>
    <cellStyle name="SAPBEXHLevel0X 3 3 3 2 3 5 2" xfId="37497" xr:uid="{30762951-5C9C-4BFD-9A0E-870465C259ED}"/>
    <cellStyle name="SAPBEXHLevel0X 3 3 3 2 3 6" xfId="37498" xr:uid="{78E8646E-08AE-4AD8-A1F4-8FEBAE2AF9C8}"/>
    <cellStyle name="SAPBEXHLevel0X 3 3 3 2 3 6 2" xfId="37499" xr:uid="{B8A66FFB-484F-4B97-802A-0178BD6C5004}"/>
    <cellStyle name="SAPBEXHLevel0X 3 3 3 2 3 7" xfId="37500" xr:uid="{B1C71951-20F7-4700-BA94-6A2CB132B9D8}"/>
    <cellStyle name="SAPBEXHLevel0X 3 3 3 2 4" xfId="37501" xr:uid="{7C15596A-39A3-4A02-97EB-5A80484A1A75}"/>
    <cellStyle name="SAPBEXHLevel0X 3 3 3 2 4 2" xfId="37502" xr:uid="{6DDF6696-136A-411C-86F7-8F349BDE5BA7}"/>
    <cellStyle name="SAPBEXHLevel0X 3 3 3 2 5" xfId="37503" xr:uid="{6A366C99-0B26-4C5E-9B1F-7A310E3ECDCE}"/>
    <cellStyle name="SAPBEXHLevel0X 3 3 3 2 5 2" xfId="37504" xr:uid="{0D2BE7A7-0275-4FDD-8107-33DE9F7B7AF9}"/>
    <cellStyle name="SAPBEXHLevel0X 3 3 3 2 6" xfId="37505" xr:uid="{83B04319-5839-4EE4-93FF-90AFF43A445E}"/>
    <cellStyle name="SAPBEXHLevel0X 3 3 3 2 6 2" xfId="37506" xr:uid="{70DE94F0-6784-4573-8201-69F2B86415AB}"/>
    <cellStyle name="SAPBEXHLevel0X 3 3 3 2 7" xfId="37507" xr:uid="{040279B0-A9FD-4AE2-9885-B82DBD44C6BA}"/>
    <cellStyle name="SAPBEXHLevel0X 3 3 3 2 7 2" xfId="37508" xr:uid="{98554B86-309E-4092-A15B-D60441345967}"/>
    <cellStyle name="SAPBEXHLevel0X 3 3 3 2 8" xfId="37509" xr:uid="{4C1DBFB3-C7EB-4E21-8DB9-7F7123047D17}"/>
    <cellStyle name="SAPBEXHLevel0X 3 3 3 2 8 2" xfId="37510" xr:uid="{5A1A26F1-0D1C-4B42-8805-E5D40C7DC9C6}"/>
    <cellStyle name="SAPBEXHLevel0X 3 3 3 2 9" xfId="37511" xr:uid="{5AAB4A00-3959-4D4C-933D-A96C3F1BA476}"/>
    <cellStyle name="SAPBEXHLevel0X 3 3 3 2 9 2" xfId="37512" xr:uid="{A9320EBC-0288-4748-A130-0F7479554478}"/>
    <cellStyle name="SAPBEXHLevel0X 3 3 3 3" xfId="37513" xr:uid="{097044C4-3004-43FD-8C9E-087DC79DB0AC}"/>
    <cellStyle name="SAPBEXHLevel0X 3 3 3 3 2" xfId="37514" xr:uid="{1CA39A1E-21B8-49E3-A074-B1F097A78C19}"/>
    <cellStyle name="SAPBEXHLevel0X 3 3 3 4" xfId="37515" xr:uid="{1502FE94-C943-4F12-AC58-6BDA969DF3C1}"/>
    <cellStyle name="SAPBEXHLevel0X 3 3 3 4 2" xfId="37516" xr:uid="{DBCF3A8F-7E4D-4AF2-B4F8-6F45F9AA1E4F}"/>
    <cellStyle name="SAPBEXHLevel0X 3 3 3 5" xfId="37517" xr:uid="{378DAC12-05E7-4993-AA79-F795AA04014B}"/>
    <cellStyle name="SAPBEXHLevel0X 3 3 4" xfId="37518" xr:uid="{0DB20036-C1FB-4B0C-BEFD-FB591F287F20}"/>
    <cellStyle name="SAPBEXHLevel0X 3 3 4 10" xfId="37519" xr:uid="{66FB9B22-3409-4075-907F-45769504F987}"/>
    <cellStyle name="SAPBEXHLevel0X 3 3 4 2" xfId="37520" xr:uid="{88C2F6AF-2C21-4A49-920A-9171CEB8970D}"/>
    <cellStyle name="SAPBEXHLevel0X 3 3 4 2 2" xfId="37521" xr:uid="{9C1DF905-1294-4DC6-9A28-563AA77FB569}"/>
    <cellStyle name="SAPBEXHLevel0X 3 3 4 2 2 2" xfId="37522" xr:uid="{3C7DD259-C7C4-4C67-ABC8-198FC12E383E}"/>
    <cellStyle name="SAPBEXHLevel0X 3 3 4 2 3" xfId="37523" xr:uid="{18E964E6-DAF4-4557-BD91-120C54CAD538}"/>
    <cellStyle name="SAPBEXHLevel0X 3 3 4 2 3 2" xfId="37524" xr:uid="{04F414E1-482A-46E8-B958-1838CF3AA590}"/>
    <cellStyle name="SAPBEXHLevel0X 3 3 4 2 4" xfId="37525" xr:uid="{6F5FB742-4973-4D95-A4AA-1093F75417D1}"/>
    <cellStyle name="SAPBEXHLevel0X 3 3 4 2 4 2" xfId="37526" xr:uid="{99A58EE7-7A68-40A5-8BA7-FC07F524DB2B}"/>
    <cellStyle name="SAPBEXHLevel0X 3 3 4 2 5" xfId="37527" xr:uid="{220F02C3-B1E9-4D69-899C-E50BABD270C7}"/>
    <cellStyle name="SAPBEXHLevel0X 3 3 4 2 5 2" xfId="37528" xr:uid="{491ADE5A-F03A-4D3B-AF5A-4A2D2061EEA2}"/>
    <cellStyle name="SAPBEXHLevel0X 3 3 4 2 6" xfId="37529" xr:uid="{2F9136F0-4EDF-4EBD-8F70-1FBFF539CF7B}"/>
    <cellStyle name="SAPBEXHLevel0X 3 3 4 2 6 2" xfId="37530" xr:uid="{20D23529-F321-4D84-A215-5AFBE256D211}"/>
    <cellStyle name="SAPBEXHLevel0X 3 3 4 2 7" xfId="37531" xr:uid="{7F768506-F9B8-436B-BF48-61A467DE6420}"/>
    <cellStyle name="SAPBEXHLevel0X 3 3 4 3" xfId="37532" xr:uid="{8B9A0557-1A50-432C-8608-509C42691C81}"/>
    <cellStyle name="SAPBEXHLevel0X 3 3 4 3 2" xfId="37533" xr:uid="{4C620E24-EAEC-4EF3-8584-DD47439A6119}"/>
    <cellStyle name="SAPBEXHLevel0X 3 3 4 3 2 2" xfId="37534" xr:uid="{CA7E3E9D-E7FF-49BD-8200-B991C65B43D4}"/>
    <cellStyle name="SAPBEXHLevel0X 3 3 4 3 3" xfId="37535" xr:uid="{99930330-2997-45EA-A836-67F4A83927C7}"/>
    <cellStyle name="SAPBEXHLevel0X 3 3 4 3 3 2" xfId="37536" xr:uid="{661B9DC9-131A-4DDB-A69E-027BF12AC84B}"/>
    <cellStyle name="SAPBEXHLevel0X 3 3 4 3 4" xfId="37537" xr:uid="{7F111153-3AF5-4AFF-A51D-3C91A9136F47}"/>
    <cellStyle name="SAPBEXHLevel0X 3 3 4 3 4 2" xfId="37538" xr:uid="{A96D081A-53BE-4CD2-B564-16F367FC0B54}"/>
    <cellStyle name="SAPBEXHLevel0X 3 3 4 3 5" xfId="37539" xr:uid="{1D7D87DF-C803-405A-B0C2-26628CF92CF9}"/>
    <cellStyle name="SAPBEXHLevel0X 3 3 4 3 5 2" xfId="37540" xr:uid="{7C264A4E-718E-40DA-A64B-7684035D82A0}"/>
    <cellStyle name="SAPBEXHLevel0X 3 3 4 3 6" xfId="37541" xr:uid="{5C8AC2DD-5923-4AB0-B379-095856BB09F0}"/>
    <cellStyle name="SAPBEXHLevel0X 3 3 4 3 6 2" xfId="37542" xr:uid="{0C64F77A-CE90-430E-A651-DD9384C5F1E7}"/>
    <cellStyle name="SAPBEXHLevel0X 3 3 4 3 7" xfId="37543" xr:uid="{8066AE90-608D-4084-AB00-E5E5D480940F}"/>
    <cellStyle name="SAPBEXHLevel0X 3 3 4 4" xfId="37544" xr:uid="{278B92C9-32F1-41AE-BB08-8D8FE86985B0}"/>
    <cellStyle name="SAPBEXHLevel0X 3 3 4 4 2" xfId="37545" xr:uid="{9E9B5A15-B047-44F1-AD50-94FB7416C898}"/>
    <cellStyle name="SAPBEXHLevel0X 3 3 4 5" xfId="37546" xr:uid="{6C3717E0-02A6-4797-9BBC-AA82ADD32F38}"/>
    <cellStyle name="SAPBEXHLevel0X 3 3 4 5 2" xfId="37547" xr:uid="{B0B2977D-867A-4AD1-A777-8BB430E285C5}"/>
    <cellStyle name="SAPBEXHLevel0X 3 3 4 6" xfId="37548" xr:uid="{9194B8CF-3401-4AF5-AB0A-242DE8DCD908}"/>
    <cellStyle name="SAPBEXHLevel0X 3 3 4 6 2" xfId="37549" xr:uid="{B6030FD9-C309-40C6-89D7-9B9CAA0EBEF2}"/>
    <cellStyle name="SAPBEXHLevel0X 3 3 4 7" xfId="37550" xr:uid="{364432AC-6A3C-4C77-B3F3-59E3FF8BAA82}"/>
    <cellStyle name="SAPBEXHLevel0X 3 3 4 7 2" xfId="37551" xr:uid="{14C888CC-4043-4EAF-BFE4-E3DAD68A05C9}"/>
    <cellStyle name="SAPBEXHLevel0X 3 3 4 8" xfId="37552" xr:uid="{177512B3-44E2-418F-9F41-5056F875ACC3}"/>
    <cellStyle name="SAPBEXHLevel0X 3 3 4 8 2" xfId="37553" xr:uid="{0714A7BA-2C83-4394-A1A7-BD874DCA4D14}"/>
    <cellStyle name="SAPBEXHLevel0X 3 3 4 9" xfId="37554" xr:uid="{EE9E2512-46AD-45C2-AC60-05A2C93739F0}"/>
    <cellStyle name="SAPBEXHLevel0X 3 3 4 9 2" xfId="37555" xr:uid="{5D5DBD6E-6C60-4417-B254-29491F2CB69C}"/>
    <cellStyle name="SAPBEXHLevel0X 3 3 5" xfId="37556" xr:uid="{D6894982-1E38-443C-AE8B-ACBF3B19C024}"/>
    <cellStyle name="SAPBEXHLevel0X 3 3 5 2" xfId="37557" xr:uid="{69A7D6D1-0CD6-4A32-A8EE-5691D7B732D4}"/>
    <cellStyle name="SAPBEXHLevel0X 3 3 6" xfId="37558" xr:uid="{194A193A-487C-4104-B914-00D5DC404C12}"/>
    <cellStyle name="SAPBEXHLevel0X 3 3 6 2" xfId="37559" xr:uid="{BFAF8DC1-DB5E-4A7F-A3BA-F3008643890F}"/>
    <cellStyle name="SAPBEXHLevel0X 3 3 7" xfId="37560" xr:uid="{9D10A69F-4E10-4751-AFD5-B1C15BE6FA91}"/>
    <cellStyle name="SAPBEXHLevel0X 3 3 8" xfId="37561" xr:uid="{E6D522C3-7F52-4E89-9F2A-6883BC5659E9}"/>
    <cellStyle name="SAPBEXHLevel0X 3 4" xfId="37562" xr:uid="{95ECDD2B-E3A7-4ED8-99F1-95440E8A7CDD}"/>
    <cellStyle name="SAPBEXHLevel0X 3 4 10" xfId="37563" xr:uid="{CC8F30BE-B0C3-4CC2-8AEC-B482562D246E}"/>
    <cellStyle name="SAPBEXHLevel0X 3 4 2" xfId="37564" xr:uid="{330B16F3-5946-44FB-A9BB-B628B8DC2EC4}"/>
    <cellStyle name="SAPBEXHLevel0X 3 4 2 10" xfId="37565" xr:uid="{AEDFBFC9-9D6C-4E48-B3F6-864421E67E26}"/>
    <cellStyle name="SAPBEXHLevel0X 3 4 2 2" xfId="37566" xr:uid="{D0965CFF-B5BC-41DB-AE96-5B93F368A93E}"/>
    <cellStyle name="SAPBEXHLevel0X 3 4 2 2 2" xfId="37567" xr:uid="{4CD8D57B-CA44-4251-AB7B-3EFBB58D1C42}"/>
    <cellStyle name="SAPBEXHLevel0X 3 4 2 2 2 2" xfId="37568" xr:uid="{4A7878FF-A7A9-4E0D-9C08-30FEB1F8F400}"/>
    <cellStyle name="SAPBEXHLevel0X 3 4 2 2 3" xfId="37569" xr:uid="{A8F9D040-E330-44F3-AA19-E008CDEC37F5}"/>
    <cellStyle name="SAPBEXHLevel0X 3 4 2 2 3 2" xfId="37570" xr:uid="{A977D39A-7DB1-4955-8F6A-CC1AE0BA60A9}"/>
    <cellStyle name="SAPBEXHLevel0X 3 4 2 2 4" xfId="37571" xr:uid="{0CD9E682-2763-44C6-8F22-88884955F8BA}"/>
    <cellStyle name="SAPBEXHLevel0X 3 4 2 2 4 2" xfId="37572" xr:uid="{8FB7A19F-5B62-4EA0-8318-6FF8A5776DDB}"/>
    <cellStyle name="SAPBEXHLevel0X 3 4 2 2 5" xfId="37573" xr:uid="{B85CB5F8-3C77-4247-8A74-2214BFDE8589}"/>
    <cellStyle name="SAPBEXHLevel0X 3 4 2 2 5 2" xfId="37574" xr:uid="{FC4EB4FB-6A5C-4905-B1EB-5838EB9117FE}"/>
    <cellStyle name="SAPBEXHLevel0X 3 4 2 2 6" xfId="37575" xr:uid="{7C70521C-BC67-4FDB-A439-8C9756FDCAAE}"/>
    <cellStyle name="SAPBEXHLevel0X 3 4 2 2 6 2" xfId="37576" xr:uid="{94B71A3B-5080-4C32-98D2-DA6E0F8BCC6E}"/>
    <cellStyle name="SAPBEXHLevel0X 3 4 2 2 7" xfId="37577" xr:uid="{EA2C505A-3F25-4C22-938A-8B6CE4AA1C6B}"/>
    <cellStyle name="SAPBEXHLevel0X 3 4 2 2 7 2" xfId="37578" xr:uid="{FCB5697D-FA97-47D0-BF94-6F22156DCCBF}"/>
    <cellStyle name="SAPBEXHLevel0X 3 4 2 2 8" xfId="37579" xr:uid="{B43A6118-CEEE-402D-8BF8-5587885712B2}"/>
    <cellStyle name="SAPBEXHLevel0X 3 4 2 3" xfId="37580" xr:uid="{7D82927E-45A6-43C5-8D56-1BE492671C71}"/>
    <cellStyle name="SAPBEXHLevel0X 3 4 2 3 2" xfId="37581" xr:uid="{2FFBB6B9-6BF3-46AE-AE9D-61983F0F11D5}"/>
    <cellStyle name="SAPBEXHLevel0X 3 4 2 4" xfId="37582" xr:uid="{4890B650-081C-4120-B360-8610C2759D03}"/>
    <cellStyle name="SAPBEXHLevel0X 3 4 2 4 2" xfId="37583" xr:uid="{1024043E-A4B7-4AB2-8049-FBE18025FD05}"/>
    <cellStyle name="SAPBEXHLevel0X 3 4 2 5" xfId="37584" xr:uid="{8757C558-E14C-413A-A01F-C4083E963BB3}"/>
    <cellStyle name="SAPBEXHLevel0X 3 4 2 5 2" xfId="37585" xr:uid="{8B53E8CD-75AC-4C80-A5E6-B5DF30362A1D}"/>
    <cellStyle name="SAPBEXHLevel0X 3 4 2 6" xfId="37586" xr:uid="{D9ED9A91-DE82-4451-8D6A-E92CADC00F16}"/>
    <cellStyle name="SAPBEXHLevel0X 3 4 2 6 2" xfId="37587" xr:uid="{EC8663D2-B7B8-4EC7-9E00-D5FE7043F5C1}"/>
    <cellStyle name="SAPBEXHLevel0X 3 4 2 7" xfId="37588" xr:uid="{941D017A-C104-4D93-9067-6DDB724D97E6}"/>
    <cellStyle name="SAPBEXHLevel0X 3 4 2 7 2" xfId="37589" xr:uid="{369E4E0F-AA81-4F7F-AAD8-69ACCFA33852}"/>
    <cellStyle name="SAPBEXHLevel0X 3 4 2 8" xfId="37590" xr:uid="{66C5821B-593A-4412-80D5-9339C89C3809}"/>
    <cellStyle name="SAPBEXHLevel0X 3 4 2 8 2" xfId="37591" xr:uid="{60FC224F-8402-40CD-BFDB-5E5F2A9EE68D}"/>
    <cellStyle name="SAPBEXHLevel0X 3 4 2 9" xfId="37592" xr:uid="{B65AAE60-2E38-4733-8606-073AE5B6CA62}"/>
    <cellStyle name="SAPBEXHLevel0X 3 4 3" xfId="37593" xr:uid="{929A7967-6F39-4D2E-92D7-4D0F5ADE6D66}"/>
    <cellStyle name="SAPBEXHLevel0X 3 4 3 2" xfId="37594" xr:uid="{4ABA3366-6A85-49C7-BC23-826DA1BCAB2C}"/>
    <cellStyle name="SAPBEXHLevel0X 3 4 3 2 2" xfId="37595" xr:uid="{A21F71F4-D860-4ECD-AB82-CD1797EC8F94}"/>
    <cellStyle name="SAPBEXHLevel0X 3 4 3 3" xfId="37596" xr:uid="{2A24CF8A-3282-4A68-ABDF-6D5D49FAC8E1}"/>
    <cellStyle name="SAPBEXHLevel0X 3 4 3 3 2" xfId="37597" xr:uid="{4C49355D-60A0-4193-9D44-2C24B79398A8}"/>
    <cellStyle name="SAPBEXHLevel0X 3 4 3 4" xfId="37598" xr:uid="{004A17DF-9075-4EE6-9F1C-96A283E7C851}"/>
    <cellStyle name="SAPBEXHLevel0X 3 4 3 4 2" xfId="37599" xr:uid="{1CDE23BC-E721-4B77-9F7F-3B0C6E8EEAA6}"/>
    <cellStyle name="SAPBEXHLevel0X 3 4 3 5" xfId="37600" xr:uid="{FA809E99-D7B7-4CFF-8479-978AB12ABD53}"/>
    <cellStyle name="SAPBEXHLevel0X 3 4 3 5 2" xfId="37601" xr:uid="{D0660E2E-7B0A-47F4-A844-6AA67DFC77C1}"/>
    <cellStyle name="SAPBEXHLevel0X 3 4 3 6" xfId="37602" xr:uid="{6329107E-79EC-4BE2-9EA2-BE36F1A6B166}"/>
    <cellStyle name="SAPBEXHLevel0X 3 4 3 6 2" xfId="37603" xr:uid="{431D6BE4-8B6A-4611-A36F-DF541968C9E6}"/>
    <cellStyle name="SAPBEXHLevel0X 3 4 3 7" xfId="37604" xr:uid="{F643A0D5-CFB8-4E95-B838-C784D6A60300}"/>
    <cellStyle name="SAPBEXHLevel0X 3 4 3 7 2" xfId="37605" xr:uid="{C8518F3B-DFD5-47FA-9AB2-FD2376680F0B}"/>
    <cellStyle name="SAPBEXHLevel0X 3 4 3 8" xfId="37606" xr:uid="{8E9EED51-723A-41DD-9AC0-57D37514F58C}"/>
    <cellStyle name="SAPBEXHLevel0X 3 4 3 9" xfId="37607" xr:uid="{AD8E06B3-A115-4135-8772-5E95180C2EAF}"/>
    <cellStyle name="SAPBEXHLevel0X 3 4 4" xfId="37608" xr:uid="{194CFCFC-DE03-488B-94B8-F4D331F08687}"/>
    <cellStyle name="SAPBEXHLevel0X 3 4 4 2" xfId="37609" xr:uid="{B8F34C83-AFA5-47A6-B7E3-C29DFFD59F12}"/>
    <cellStyle name="SAPBEXHLevel0X 3 4 5" xfId="37610" xr:uid="{F610858B-88F3-4E52-BD57-7043AB6E76B9}"/>
    <cellStyle name="SAPBEXHLevel0X 3 4 5 2" xfId="37611" xr:uid="{7D2A1151-2C3E-4A93-BD3F-FF6E3CDD26F4}"/>
    <cellStyle name="SAPBEXHLevel0X 3 4 6" xfId="37612" xr:uid="{F91DA942-9D1B-476B-8664-B61E2DBB404B}"/>
    <cellStyle name="SAPBEXHLevel0X 3 4 6 2" xfId="37613" xr:uid="{107CB5DF-EACF-46AB-8084-DD24FD27B9FF}"/>
    <cellStyle name="SAPBEXHLevel0X 3 4 7" xfId="37614" xr:uid="{EF8B1BCA-4952-421A-8004-1CC16DCAB407}"/>
    <cellStyle name="SAPBEXHLevel0X 3 4 7 2" xfId="37615" xr:uid="{DED8144B-8614-40BD-8259-1DB35230DCE0}"/>
    <cellStyle name="SAPBEXHLevel0X 3 4 8" xfId="37616" xr:uid="{A09D016A-31D5-4366-A1A7-3EF85E958C5E}"/>
    <cellStyle name="SAPBEXHLevel0X 3 4 8 2" xfId="37617" xr:uid="{A036FAF6-5417-4AE7-AB9B-46F14B3719B6}"/>
    <cellStyle name="SAPBEXHLevel0X 3 4 9" xfId="37618" xr:uid="{88A98647-E6E1-492E-B907-7C97C3B5E6EA}"/>
    <cellStyle name="SAPBEXHLevel0X 3 5" xfId="37619" xr:uid="{FFF7712F-460F-463B-B3FB-EE0B00521E2E}"/>
    <cellStyle name="SAPBEXHLevel0X 3 6" xfId="37620" xr:uid="{585C1E25-7FC2-4509-BB48-1AF9A3742CEA}"/>
    <cellStyle name="SAPBEXHLevel0X 4" xfId="37621" xr:uid="{4634BAC2-AC53-4174-BE63-20C5B7A45FA4}"/>
    <cellStyle name="SAPBEXHLevel0X 4 2" xfId="37622" xr:uid="{8A9439CD-BB38-4C71-834E-5FA8E3934C06}"/>
    <cellStyle name="SAPBEXHLevel0X 4 2 10" xfId="37623" xr:uid="{405A3C0C-C1ED-467B-8DA1-1BDAB083BD6E}"/>
    <cellStyle name="SAPBEXHLevel0X 4 2 2" xfId="37624" xr:uid="{66C3EC5C-75FD-4E4C-9101-58AF226BE1E5}"/>
    <cellStyle name="SAPBEXHLevel0X 4 2 2 10" xfId="37625" xr:uid="{7D7D614E-2B91-4D20-A51C-6ABAF65E05C3}"/>
    <cellStyle name="SAPBEXHLevel0X 4 2 2 2" xfId="37626" xr:uid="{9649EC77-2BA1-447E-A605-84094A042FD2}"/>
    <cellStyle name="SAPBEXHLevel0X 4 2 2 2 2" xfId="37627" xr:uid="{2CDDC8D8-A625-48D6-AB7C-10BD4E33C580}"/>
    <cellStyle name="SAPBEXHLevel0X 4 2 2 2 2 2" xfId="37628" xr:uid="{950C571B-4A89-41C8-8F82-02A4050C22AB}"/>
    <cellStyle name="SAPBEXHLevel0X 4 2 2 2 3" xfId="37629" xr:uid="{48C70A95-D5E2-4D7A-8404-E87FED3678BF}"/>
    <cellStyle name="SAPBEXHLevel0X 4 2 2 2 3 2" xfId="37630" xr:uid="{9C99B3D9-188E-4B9A-8A0B-950810591D44}"/>
    <cellStyle name="SAPBEXHLevel0X 4 2 2 2 4" xfId="37631" xr:uid="{97E37DBC-5AF2-4E91-9065-9582A5DED6C6}"/>
    <cellStyle name="SAPBEXHLevel0X 4 2 2 2 4 2" xfId="37632" xr:uid="{F14A755B-52E6-4729-8574-A8E9AC118EE9}"/>
    <cellStyle name="SAPBEXHLevel0X 4 2 2 2 5" xfId="37633" xr:uid="{29FD8485-DEF0-4213-B378-49A3DE707800}"/>
    <cellStyle name="SAPBEXHLevel0X 4 2 2 2 5 2" xfId="37634" xr:uid="{8959F2B4-F98C-46F6-8C29-4DA1602D8F27}"/>
    <cellStyle name="SAPBEXHLevel0X 4 2 2 2 6" xfId="37635" xr:uid="{3AA363C7-04B9-4888-ABC5-0E83DEC61153}"/>
    <cellStyle name="SAPBEXHLevel0X 4 2 2 2 6 2" xfId="37636" xr:uid="{6372206F-3145-4367-B2EC-71D351CF66A6}"/>
    <cellStyle name="SAPBEXHLevel0X 4 2 2 2 7" xfId="37637" xr:uid="{56E4F2A3-805A-4959-9A5F-C590E2AAD98C}"/>
    <cellStyle name="SAPBEXHLevel0X 4 2 2 2 7 2" xfId="37638" xr:uid="{7DDA1C22-15F0-4B91-B11D-E446AD47EECF}"/>
    <cellStyle name="SAPBEXHLevel0X 4 2 2 2 8" xfId="37639" xr:uid="{147B5EA8-AF00-4455-83BD-58C17CE9DBCF}"/>
    <cellStyle name="SAPBEXHLevel0X 4 2 2 3" xfId="37640" xr:uid="{5DECC8FA-EBDC-4E3D-ACD6-A1103DF77511}"/>
    <cellStyle name="SAPBEXHLevel0X 4 2 2 3 2" xfId="37641" xr:uid="{1C16BAE5-0037-4DAC-B4FA-19AB1E543226}"/>
    <cellStyle name="SAPBEXHLevel0X 4 2 2 4" xfId="37642" xr:uid="{6758D27A-2D7B-4385-9D8A-2E885AC027E9}"/>
    <cellStyle name="SAPBEXHLevel0X 4 2 2 4 2" xfId="37643" xr:uid="{921C58FC-0932-4F9C-8770-AAD4CC8DA20C}"/>
    <cellStyle name="SAPBEXHLevel0X 4 2 2 5" xfId="37644" xr:uid="{BA11F223-EFEE-4076-A6CC-1D8A451DA1AF}"/>
    <cellStyle name="SAPBEXHLevel0X 4 2 2 5 2" xfId="37645" xr:uid="{EC595F5C-EF75-46D0-89B7-21B77BC9378A}"/>
    <cellStyle name="SAPBEXHLevel0X 4 2 2 6" xfId="37646" xr:uid="{5A38A346-6288-4135-89D9-7FAFBD6BE722}"/>
    <cellStyle name="SAPBEXHLevel0X 4 2 2 6 2" xfId="37647" xr:uid="{6B0B39A3-C8C5-4A9F-A79A-3B74BD61E81B}"/>
    <cellStyle name="SAPBEXHLevel0X 4 2 2 7" xfId="37648" xr:uid="{8EA2D94B-5A0B-4943-8EC6-24AA16A7828E}"/>
    <cellStyle name="SAPBEXHLevel0X 4 2 2 7 2" xfId="37649" xr:uid="{327E14AC-A544-4715-B62D-86F0643ECF57}"/>
    <cellStyle name="SAPBEXHLevel0X 4 2 2 8" xfId="37650" xr:uid="{7EA8ABCB-5076-4AC3-9E34-B09FC6B2E33A}"/>
    <cellStyle name="SAPBEXHLevel0X 4 2 2 8 2" xfId="37651" xr:uid="{CFA68CA1-C9BB-40AB-B3C5-998A7E495A46}"/>
    <cellStyle name="SAPBEXHLevel0X 4 2 2 9" xfId="37652" xr:uid="{CD6CE175-4265-45BC-8587-54F1DE86D6B3}"/>
    <cellStyle name="SAPBEXHLevel0X 4 2 3" xfId="37653" xr:uid="{B8C9FFEA-A3DF-418C-B5E8-5CD11FC16AC0}"/>
    <cellStyle name="SAPBEXHLevel0X 4 2 3 2" xfId="37654" xr:uid="{AB14B1AF-2EBE-4387-8861-5D29E7A17C83}"/>
    <cellStyle name="SAPBEXHLevel0X 4 2 3 2 2" xfId="37655" xr:uid="{ADE4CBE2-88B7-403B-9758-66BB894DE9FA}"/>
    <cellStyle name="SAPBEXHLevel0X 4 2 3 3" xfId="37656" xr:uid="{194369A8-F477-4263-A6FB-842542B6CA50}"/>
    <cellStyle name="SAPBEXHLevel0X 4 2 3 3 2" xfId="37657" xr:uid="{3A33B8D9-9419-4247-9FDF-45D04A404796}"/>
    <cellStyle name="SAPBEXHLevel0X 4 2 3 4" xfId="37658" xr:uid="{FAD99165-3FF5-4CE6-AC15-D62D6AD611F0}"/>
    <cellStyle name="SAPBEXHLevel0X 4 2 3 4 2" xfId="37659" xr:uid="{09005A9D-3B7E-443D-9C7D-52660FD23DC5}"/>
    <cellStyle name="SAPBEXHLevel0X 4 2 3 5" xfId="37660" xr:uid="{D2C8B4CF-2324-40FF-9A87-59D7D1229623}"/>
    <cellStyle name="SAPBEXHLevel0X 4 2 3 5 2" xfId="37661" xr:uid="{3A3CF2E7-1999-4199-BC3F-D34A22934FC4}"/>
    <cellStyle name="SAPBEXHLevel0X 4 2 3 6" xfId="37662" xr:uid="{0A727777-2E6C-49A0-96CD-32B6A07E69A2}"/>
    <cellStyle name="SAPBEXHLevel0X 4 2 3 6 2" xfId="37663" xr:uid="{89E79E3B-31AB-4F46-B75C-A6B4E0A30815}"/>
    <cellStyle name="SAPBEXHLevel0X 4 2 3 7" xfId="37664" xr:uid="{59304545-D9EB-4280-AE07-62D5410B2EF0}"/>
    <cellStyle name="SAPBEXHLevel0X 4 2 3 7 2" xfId="37665" xr:uid="{99B7F67F-3777-4634-BFBE-8CEC14771FA0}"/>
    <cellStyle name="SAPBEXHLevel0X 4 2 3 8" xfId="37666" xr:uid="{334B03CC-D3D9-4BD9-A5B4-D9147AE3AB56}"/>
    <cellStyle name="SAPBEXHLevel0X 4 2 3 9" xfId="37667" xr:uid="{2838077E-55D7-43CC-9F47-4AD1476C0630}"/>
    <cellStyle name="SAPBEXHLevel0X 4 2 4" xfId="37668" xr:uid="{D051B7B2-DCB1-4372-BE1E-A6829B26F41B}"/>
    <cellStyle name="SAPBEXHLevel0X 4 2 4 2" xfId="37669" xr:uid="{5E500C2A-A0D7-4109-BB77-6AB73BDDADAF}"/>
    <cellStyle name="SAPBEXHLevel0X 4 2 5" xfId="37670" xr:uid="{9E77D16C-D130-4C8B-8D26-04FA2ABF0014}"/>
    <cellStyle name="SAPBEXHLevel0X 4 2 5 2" xfId="37671" xr:uid="{3F68C090-CC06-42BE-9FAA-18653424766E}"/>
    <cellStyle name="SAPBEXHLevel0X 4 2 6" xfId="37672" xr:uid="{B0578F3C-32FB-4FA7-BDA2-37A4338A4563}"/>
    <cellStyle name="SAPBEXHLevel0X 4 2 6 2" xfId="37673" xr:uid="{78713185-11C0-4006-B9F6-9CA0A1218896}"/>
    <cellStyle name="SAPBEXHLevel0X 4 2 7" xfId="37674" xr:uid="{B2BBEBC1-F313-4136-B99A-1B4BBFA42926}"/>
    <cellStyle name="SAPBEXHLevel0X 4 2 7 2" xfId="37675" xr:uid="{690FD873-2501-41AD-B230-6697F7E11786}"/>
    <cellStyle name="SAPBEXHLevel0X 4 2 8" xfId="37676" xr:uid="{C0B25110-CE9A-41F9-AC9E-2C6F7B50B49D}"/>
    <cellStyle name="SAPBEXHLevel0X 4 2 8 2" xfId="37677" xr:uid="{2F1D79FE-410B-4ADB-99B5-021C56535EEA}"/>
    <cellStyle name="SAPBEXHLevel0X 4 2 9" xfId="37678" xr:uid="{E085A96D-44CD-4A1D-A3BD-B0EC140EF64E}"/>
    <cellStyle name="SAPBEXHLevel0X 4 3" xfId="37679" xr:uid="{90E426E9-7941-468E-8D50-E0E6EB61428F}"/>
    <cellStyle name="SAPBEXHLevel0X 4 3 2" xfId="37680" xr:uid="{C2256AC4-1219-4B70-B8E8-2BFB5C9D514B}"/>
    <cellStyle name="SAPBEXHLevel0X 4 3 2 10" xfId="37681" xr:uid="{707D1D99-ACB9-4F64-8F51-91A2A039D7CF}"/>
    <cellStyle name="SAPBEXHLevel0X 4 3 2 2" xfId="37682" xr:uid="{C683A327-544C-473C-AA53-039AB85CAEE0}"/>
    <cellStyle name="SAPBEXHLevel0X 4 3 2 2 2" xfId="37683" xr:uid="{2FB3BBD7-46BA-45B6-83A7-CE9F5D4B6202}"/>
    <cellStyle name="SAPBEXHLevel0X 4 3 2 2 2 2" xfId="37684" xr:uid="{A3E31EC7-32B7-4C70-861E-90CF3CF735C4}"/>
    <cellStyle name="SAPBEXHLevel0X 4 3 2 2 3" xfId="37685" xr:uid="{D5BAFE68-65A9-4A6A-9889-71E61D5782C4}"/>
    <cellStyle name="SAPBEXHLevel0X 4 3 2 2 3 2" xfId="37686" xr:uid="{D790BD11-5893-4F6F-8148-D846F5AEE52E}"/>
    <cellStyle name="SAPBEXHLevel0X 4 3 2 2 4" xfId="37687" xr:uid="{639AFBAF-88A4-4487-B8FE-13AF2F091F04}"/>
    <cellStyle name="SAPBEXHLevel0X 4 3 2 2 4 2" xfId="37688" xr:uid="{4837DC0B-BC4C-4F32-9BE5-62DBF6A8CDE0}"/>
    <cellStyle name="SAPBEXHLevel0X 4 3 2 2 5" xfId="37689" xr:uid="{3A80CA42-4D8D-4C9F-B11B-08D5A87F4B4E}"/>
    <cellStyle name="SAPBEXHLevel0X 4 3 2 2 5 2" xfId="37690" xr:uid="{03D742DD-0839-4BFB-9700-2290090B2FE5}"/>
    <cellStyle name="SAPBEXHLevel0X 4 3 2 2 6" xfId="37691" xr:uid="{7B2AA2B8-271B-4B13-9962-E1E469C61D47}"/>
    <cellStyle name="SAPBEXHLevel0X 4 3 2 2 6 2" xfId="37692" xr:uid="{2139258B-F734-4391-8212-D0328846FA3D}"/>
    <cellStyle name="SAPBEXHLevel0X 4 3 2 2 7" xfId="37693" xr:uid="{464B380C-1D0B-4B1F-9410-7B295D11BAC5}"/>
    <cellStyle name="SAPBEXHLevel0X 4 3 2 3" xfId="37694" xr:uid="{2256C417-2F27-4E91-A7AE-5F5001E16599}"/>
    <cellStyle name="SAPBEXHLevel0X 4 3 2 3 2" xfId="37695" xr:uid="{B980FE79-3366-4D77-AC6B-7E48CE73A554}"/>
    <cellStyle name="SAPBEXHLevel0X 4 3 2 3 2 2" xfId="37696" xr:uid="{558B1842-76AA-46E1-A09A-59BCF4B03A0E}"/>
    <cellStyle name="SAPBEXHLevel0X 4 3 2 3 3" xfId="37697" xr:uid="{B7BBFA44-CE54-47AA-B3E4-93D41C585BB4}"/>
    <cellStyle name="SAPBEXHLevel0X 4 3 2 3 3 2" xfId="37698" xr:uid="{D03397C1-C8F6-46DA-A884-2B14E82DF9F6}"/>
    <cellStyle name="SAPBEXHLevel0X 4 3 2 3 4" xfId="37699" xr:uid="{DD59CCE3-B199-44F1-996F-E6A41F2FD7A6}"/>
    <cellStyle name="SAPBEXHLevel0X 4 3 2 3 4 2" xfId="37700" xr:uid="{F3979534-7AA3-4B1E-8515-F65A4AF8B540}"/>
    <cellStyle name="SAPBEXHLevel0X 4 3 2 3 5" xfId="37701" xr:uid="{2C1FC5D6-07E8-4EE5-BAF2-80887625791A}"/>
    <cellStyle name="SAPBEXHLevel0X 4 3 2 3 5 2" xfId="37702" xr:uid="{CBE082CC-638B-4CE4-9D33-C7F99AE90D8F}"/>
    <cellStyle name="SAPBEXHLevel0X 4 3 2 3 6" xfId="37703" xr:uid="{F4A90B13-AB3A-4134-A849-F56A253D3876}"/>
    <cellStyle name="SAPBEXHLevel0X 4 3 2 3 6 2" xfId="37704" xr:uid="{70F333DF-6A5F-4378-B032-F277501889AC}"/>
    <cellStyle name="SAPBEXHLevel0X 4 3 2 3 7" xfId="37705" xr:uid="{263498E4-D969-4E30-BA56-87F8ABC3A9D9}"/>
    <cellStyle name="SAPBEXHLevel0X 4 3 2 4" xfId="37706" xr:uid="{C82800C8-150F-4388-8248-514A223D1005}"/>
    <cellStyle name="SAPBEXHLevel0X 4 3 2 4 2" xfId="37707" xr:uid="{59CCBB49-FB1A-4112-8B49-92C8C191521F}"/>
    <cellStyle name="SAPBEXHLevel0X 4 3 2 5" xfId="37708" xr:uid="{EF92C8AA-187C-43EF-95A1-56493F4E5546}"/>
    <cellStyle name="SAPBEXHLevel0X 4 3 2 5 2" xfId="37709" xr:uid="{10675EA5-D713-4AAB-9849-0B11506BF932}"/>
    <cellStyle name="SAPBEXHLevel0X 4 3 2 6" xfId="37710" xr:uid="{F5FA86B7-C6AA-4B98-8717-352CE930A8D3}"/>
    <cellStyle name="SAPBEXHLevel0X 4 3 2 6 2" xfId="37711" xr:uid="{6CA5750A-2BB1-40B7-A016-B032F8EF7AC2}"/>
    <cellStyle name="SAPBEXHLevel0X 4 3 2 7" xfId="37712" xr:uid="{A00E40D7-0FC5-4403-9ECE-3D9BDB482CAE}"/>
    <cellStyle name="SAPBEXHLevel0X 4 3 2 7 2" xfId="37713" xr:uid="{07749088-49B1-4937-BE1F-624E0236B8C2}"/>
    <cellStyle name="SAPBEXHLevel0X 4 3 2 8" xfId="37714" xr:uid="{26B63FC8-1EE0-4C52-A7E8-DD2152A8E18D}"/>
    <cellStyle name="SAPBEXHLevel0X 4 3 2 8 2" xfId="37715" xr:uid="{4BBF860D-DF2B-4651-AA7C-79E8E0DDAA44}"/>
    <cellStyle name="SAPBEXHLevel0X 4 3 2 9" xfId="37716" xr:uid="{21CF9F36-33C9-4712-9186-84AA0A50C97B}"/>
    <cellStyle name="SAPBEXHLevel0X 4 3 2 9 2" xfId="37717" xr:uid="{6BBDDB8B-288D-4848-89D3-BC88B4844EFA}"/>
    <cellStyle name="SAPBEXHLevel0X 4 3 3" xfId="37718" xr:uid="{778AB856-B6E7-4190-9D70-B614CF9034EB}"/>
    <cellStyle name="SAPBEXHLevel0X 4 3 3 2" xfId="37719" xr:uid="{893648CD-85AF-43EE-A173-DCDBEE28DEDD}"/>
    <cellStyle name="SAPBEXHLevel0X 4 3 4" xfId="37720" xr:uid="{D8E83390-F024-42F2-B4BF-C691E839DADF}"/>
    <cellStyle name="SAPBEXHLevel0X 4 3 4 2" xfId="37721" xr:uid="{41EF0A39-84FD-4A0E-94E4-7195E7B5BB7C}"/>
    <cellStyle name="SAPBEXHLevel0X 4 3 5" xfId="37722" xr:uid="{1582D59C-FB3B-4193-B658-6EBF6658328B}"/>
    <cellStyle name="SAPBEXHLevel0X 4 4" xfId="37723" xr:uid="{7E0B495B-E28B-4B82-875C-D2CD1E27B6A8}"/>
    <cellStyle name="SAPBEXHLevel0X 4 4 10" xfId="37724" xr:uid="{DF421AAA-F298-4A30-A995-A5B2B6688543}"/>
    <cellStyle name="SAPBEXHLevel0X 4 4 2" xfId="37725" xr:uid="{332D0A89-CC52-4A4A-B0CE-7F7835A90D3E}"/>
    <cellStyle name="SAPBEXHLevel0X 4 4 2 2" xfId="37726" xr:uid="{F46172E4-285D-4615-AF83-384F4DF3FF04}"/>
    <cellStyle name="SAPBEXHLevel0X 4 4 2 2 2" xfId="37727" xr:uid="{631D1547-1BFE-47B7-B7A4-A6E829F5E7AA}"/>
    <cellStyle name="SAPBEXHLevel0X 4 4 2 3" xfId="37728" xr:uid="{C612D022-28D4-42ED-990B-C707F0C4B7A4}"/>
    <cellStyle name="SAPBEXHLevel0X 4 4 2 3 2" xfId="37729" xr:uid="{A89FEDFA-C8F4-43B2-A1A2-27AA2BA70B7F}"/>
    <cellStyle name="SAPBEXHLevel0X 4 4 2 4" xfId="37730" xr:uid="{9A84CF3D-1BBA-4072-88E2-72B6D5CE5454}"/>
    <cellStyle name="SAPBEXHLevel0X 4 4 2 4 2" xfId="37731" xr:uid="{A23C7A82-408F-492F-AF9E-ADC1668C918F}"/>
    <cellStyle name="SAPBEXHLevel0X 4 4 2 5" xfId="37732" xr:uid="{99021BCE-1FF3-4849-B4CB-4FB7383D39C7}"/>
    <cellStyle name="SAPBEXHLevel0X 4 4 2 5 2" xfId="37733" xr:uid="{11C6BBE0-6101-4FE7-949B-448D9B79DA55}"/>
    <cellStyle name="SAPBEXHLevel0X 4 4 2 6" xfId="37734" xr:uid="{993E9843-3DD0-48D1-AA04-C01EEBCEFA4E}"/>
    <cellStyle name="SAPBEXHLevel0X 4 4 2 6 2" xfId="37735" xr:uid="{7594544D-E2F4-4682-8B7A-F0518E4805CC}"/>
    <cellStyle name="SAPBEXHLevel0X 4 4 2 7" xfId="37736" xr:uid="{6D627F3F-66D1-4010-AC4C-57641D4177D7}"/>
    <cellStyle name="SAPBEXHLevel0X 4 4 3" xfId="37737" xr:uid="{1AA208BE-2DA1-442C-A1E9-DC5A4B5D19D5}"/>
    <cellStyle name="SAPBEXHLevel0X 4 4 3 2" xfId="37738" xr:uid="{4ABB2125-44EB-4340-8085-6B66EF931D94}"/>
    <cellStyle name="SAPBEXHLevel0X 4 4 3 2 2" xfId="37739" xr:uid="{588711AF-8DC3-44CF-946E-6006BAE998F9}"/>
    <cellStyle name="SAPBEXHLevel0X 4 4 3 3" xfId="37740" xr:uid="{4E489222-93A7-48CB-8378-2BCCA7DD099F}"/>
    <cellStyle name="SAPBEXHLevel0X 4 4 3 3 2" xfId="37741" xr:uid="{EF53FFCB-C4B6-4FC8-A318-3C8DFF36106D}"/>
    <cellStyle name="SAPBEXHLevel0X 4 4 3 4" xfId="37742" xr:uid="{10E4F92B-802A-4F1F-B1A0-96F5EAD36D84}"/>
    <cellStyle name="SAPBEXHLevel0X 4 4 3 4 2" xfId="37743" xr:uid="{C31CF9B3-3634-4FB0-857B-DC31C2E63C61}"/>
    <cellStyle name="SAPBEXHLevel0X 4 4 3 5" xfId="37744" xr:uid="{198946B0-696E-47F7-8460-C38621E81B5C}"/>
    <cellStyle name="SAPBEXHLevel0X 4 4 3 5 2" xfId="37745" xr:uid="{C975112D-DDAD-4E4B-A11E-7D941453D947}"/>
    <cellStyle name="SAPBEXHLevel0X 4 4 3 6" xfId="37746" xr:uid="{69F4B32E-6ECD-4CF7-AAE8-6FBA869D7F0F}"/>
    <cellStyle name="SAPBEXHLevel0X 4 4 3 6 2" xfId="37747" xr:uid="{1E476206-1D7A-4CE7-AC2C-CA26EE959457}"/>
    <cellStyle name="SAPBEXHLevel0X 4 4 3 7" xfId="37748" xr:uid="{FE4A9470-00FB-4773-A84D-45B220D74663}"/>
    <cellStyle name="SAPBEXHLevel0X 4 4 4" xfId="37749" xr:uid="{2F7B3A57-E2BA-4661-8BFF-BB86C1B6AF65}"/>
    <cellStyle name="SAPBEXHLevel0X 4 4 4 2" xfId="37750" xr:uid="{148AF15D-572F-4FBF-8320-A3860A0900F8}"/>
    <cellStyle name="SAPBEXHLevel0X 4 4 5" xfId="37751" xr:uid="{CDE725B6-97B7-433D-A571-31B7FC79CA53}"/>
    <cellStyle name="SAPBEXHLevel0X 4 4 5 2" xfId="37752" xr:uid="{B9F0383E-8770-4BC8-AB23-EDA4C3CD2C87}"/>
    <cellStyle name="SAPBEXHLevel0X 4 4 6" xfId="37753" xr:uid="{18AE07EC-1B52-4842-8AA0-D228CD9391D6}"/>
    <cellStyle name="SAPBEXHLevel0X 4 4 6 2" xfId="37754" xr:uid="{951B5D3B-0D5B-46C7-8482-BB973B675924}"/>
    <cellStyle name="SAPBEXHLevel0X 4 4 7" xfId="37755" xr:uid="{83081ACC-953B-459E-9D63-CBDCA61B52C6}"/>
    <cellStyle name="SAPBEXHLevel0X 4 4 7 2" xfId="37756" xr:uid="{133FC015-A219-48E6-B28E-1454E305F68C}"/>
    <cellStyle name="SAPBEXHLevel0X 4 4 8" xfId="37757" xr:uid="{1DB78A8E-505F-4C55-A375-28EE0650A6E2}"/>
    <cellStyle name="SAPBEXHLevel0X 4 4 8 2" xfId="37758" xr:uid="{C25ADFE9-F39E-4EBF-8030-06B5198B7869}"/>
    <cellStyle name="SAPBEXHLevel0X 4 4 9" xfId="37759" xr:uid="{0E551389-14FF-4F11-A78E-1915CAC925A9}"/>
    <cellStyle name="SAPBEXHLevel0X 4 4 9 2" xfId="37760" xr:uid="{41CF8F27-AFA1-468E-B0BC-8F529EA96089}"/>
    <cellStyle name="SAPBEXHLevel0X 4 5" xfId="37761" xr:uid="{82347E8B-50E8-4E87-992C-F51068E6BAE1}"/>
    <cellStyle name="SAPBEXHLevel0X 4 5 2" xfId="37762" xr:uid="{36B01030-9953-4A89-AE4C-1BCD7B13B8D9}"/>
    <cellStyle name="SAPBEXHLevel0X 4 6" xfId="37763" xr:uid="{9E90588C-64E6-4BE1-A64E-3062A5741ABD}"/>
    <cellStyle name="SAPBEXHLevel0X 4 6 2" xfId="37764" xr:uid="{AE239C18-8A01-4AEE-B723-B6FFBE70D393}"/>
    <cellStyle name="SAPBEXHLevel0X 4 7" xfId="37765" xr:uid="{22A65AC3-5A51-4749-BEC2-676B0D781C8B}"/>
    <cellStyle name="SAPBEXHLevel0X 4 8" xfId="37766" xr:uid="{46454395-2C2F-4B1D-8B5F-5CD1A07064D4}"/>
    <cellStyle name="SAPBEXHLevel0X 5" xfId="37767" xr:uid="{4EE0A095-EABC-4F5B-AFC5-8817D9E01A97}"/>
    <cellStyle name="SAPBEXHLevel0X 5 2" xfId="37768" xr:uid="{E8C68B65-4615-4C50-883F-0043352A5A81}"/>
    <cellStyle name="SAPBEXHLevel0X 5 2 10" xfId="37769" xr:uid="{2011A35A-F219-4FC7-8CB5-20D3E4669633}"/>
    <cellStyle name="SAPBEXHLevel0X 5 2 2" xfId="37770" xr:uid="{6ED964AC-16EC-40A6-9579-357F4B6761AD}"/>
    <cellStyle name="SAPBEXHLevel0X 5 2 2 10" xfId="37771" xr:uid="{F9B9EFC9-DC35-4D27-87D0-20E893E203D0}"/>
    <cellStyle name="SAPBEXHLevel0X 5 2 2 2" xfId="37772" xr:uid="{8B6C0CC4-64CC-45E7-A9FC-E1778EB0D1ED}"/>
    <cellStyle name="SAPBEXHLevel0X 5 2 2 2 2" xfId="37773" xr:uid="{B985CF8B-DE46-4486-81C0-BFD5E9CF454E}"/>
    <cellStyle name="SAPBEXHLevel0X 5 2 2 2 2 2" xfId="37774" xr:uid="{17CBF6B5-1596-40F2-99C1-B5879B86797B}"/>
    <cellStyle name="SAPBEXHLevel0X 5 2 2 2 3" xfId="37775" xr:uid="{1908A3FA-99EA-4426-8CA2-D518AD2A291E}"/>
    <cellStyle name="SAPBEXHLevel0X 5 2 2 2 3 2" xfId="37776" xr:uid="{B3E2A96E-EC09-40BF-ACDD-47471B7A7480}"/>
    <cellStyle name="SAPBEXHLevel0X 5 2 2 2 4" xfId="37777" xr:uid="{C062402B-7D25-49D4-BD43-39D3D6F1B465}"/>
    <cellStyle name="SAPBEXHLevel0X 5 2 2 2 4 2" xfId="37778" xr:uid="{F314ABEB-A4F4-41EC-A027-DCAE000F7B83}"/>
    <cellStyle name="SAPBEXHLevel0X 5 2 2 2 5" xfId="37779" xr:uid="{47F1E3AF-5802-4FCA-86B5-60376DF78164}"/>
    <cellStyle name="SAPBEXHLevel0X 5 2 2 2 5 2" xfId="37780" xr:uid="{9DFB966A-C952-4AE4-A7A4-FC14DE2A85DC}"/>
    <cellStyle name="SAPBEXHLevel0X 5 2 2 2 6" xfId="37781" xr:uid="{A69A68D2-0594-49FB-83F6-4BDBE09552C6}"/>
    <cellStyle name="SAPBEXHLevel0X 5 2 2 2 6 2" xfId="37782" xr:uid="{67A57B58-FC13-4A04-8732-E630C4575021}"/>
    <cellStyle name="SAPBEXHLevel0X 5 2 2 2 7" xfId="37783" xr:uid="{E3798CB0-F22A-44B4-B36D-28FE33EFB5C8}"/>
    <cellStyle name="SAPBEXHLevel0X 5 2 2 2 7 2" xfId="37784" xr:uid="{55599206-E3C5-4A20-A9FE-69E0336DC97D}"/>
    <cellStyle name="SAPBEXHLevel0X 5 2 2 2 8" xfId="37785" xr:uid="{0D0353FC-BA83-4607-8E44-D0678B2E9019}"/>
    <cellStyle name="SAPBEXHLevel0X 5 2 2 3" xfId="37786" xr:uid="{B5468365-F713-420D-B6A7-6BA408D117B6}"/>
    <cellStyle name="SAPBEXHLevel0X 5 2 2 3 2" xfId="37787" xr:uid="{07D332F9-6402-4036-900B-2A8156F5EECE}"/>
    <cellStyle name="SAPBEXHLevel0X 5 2 2 4" xfId="37788" xr:uid="{7CF6FDEF-A250-486A-B04A-8121A10DDA61}"/>
    <cellStyle name="SAPBEXHLevel0X 5 2 2 4 2" xfId="37789" xr:uid="{641C06F0-09C1-4B00-8CE9-062501C01924}"/>
    <cellStyle name="SAPBEXHLevel0X 5 2 2 5" xfId="37790" xr:uid="{1F55B3A6-50AB-4A92-B6BD-F722235E31EF}"/>
    <cellStyle name="SAPBEXHLevel0X 5 2 2 5 2" xfId="37791" xr:uid="{81721ED4-9887-4825-BE3F-6ABE80AC6144}"/>
    <cellStyle name="SAPBEXHLevel0X 5 2 2 6" xfId="37792" xr:uid="{F078F633-AD55-4718-98CC-16CD1A812EDD}"/>
    <cellStyle name="SAPBEXHLevel0X 5 2 2 6 2" xfId="37793" xr:uid="{E5D63087-B492-4E85-B0C9-2934840B18E4}"/>
    <cellStyle name="SAPBEXHLevel0X 5 2 2 7" xfId="37794" xr:uid="{80533ECA-DBB0-42AA-94C9-7C7FD58B004C}"/>
    <cellStyle name="SAPBEXHLevel0X 5 2 2 7 2" xfId="37795" xr:uid="{F04F9D28-23C5-4CA3-BD61-3DFC3197314B}"/>
    <cellStyle name="SAPBEXHLevel0X 5 2 2 8" xfId="37796" xr:uid="{E279EE24-E57F-46C1-8319-2C74289E8D15}"/>
    <cellStyle name="SAPBEXHLevel0X 5 2 2 8 2" xfId="37797" xr:uid="{EC27A790-998A-44D0-AB31-2E77B0C9841A}"/>
    <cellStyle name="SAPBEXHLevel0X 5 2 2 9" xfId="37798" xr:uid="{01434626-1906-47D2-B58F-1F8AC03C0BD1}"/>
    <cellStyle name="SAPBEXHLevel0X 5 2 3" xfId="37799" xr:uid="{DF3F4E1E-7AAA-49DB-94B1-C17679B65178}"/>
    <cellStyle name="SAPBEXHLevel0X 5 2 3 2" xfId="37800" xr:uid="{9EB5F6DB-4CE9-4CC1-AA7F-41062362F702}"/>
    <cellStyle name="SAPBEXHLevel0X 5 2 3 2 2" xfId="37801" xr:uid="{93411EB4-2F5C-4510-934D-16AFD9642E98}"/>
    <cellStyle name="SAPBEXHLevel0X 5 2 3 3" xfId="37802" xr:uid="{EA7E1D1A-7852-41C2-98E2-3AEBFBEFA6EE}"/>
    <cellStyle name="SAPBEXHLevel0X 5 2 3 3 2" xfId="37803" xr:uid="{7CB0F27A-0C4E-4C1D-8F13-310DB0C77ECF}"/>
    <cellStyle name="SAPBEXHLevel0X 5 2 3 4" xfId="37804" xr:uid="{3F42F268-C03B-4E0F-A88C-9F9BFE6C892F}"/>
    <cellStyle name="SAPBEXHLevel0X 5 2 3 4 2" xfId="37805" xr:uid="{52816383-452E-4215-B5D3-F4D482F485C5}"/>
    <cellStyle name="SAPBEXHLevel0X 5 2 3 5" xfId="37806" xr:uid="{D45A7215-3DAD-47BE-8BC6-0CA18AE3B48D}"/>
    <cellStyle name="SAPBEXHLevel0X 5 2 3 5 2" xfId="37807" xr:uid="{B8A39117-CFFF-42AE-A7A7-44CA824C7699}"/>
    <cellStyle name="SAPBEXHLevel0X 5 2 3 6" xfId="37808" xr:uid="{E5C96F32-3C2F-47B3-A382-8233AB05E19F}"/>
    <cellStyle name="SAPBEXHLevel0X 5 2 3 6 2" xfId="37809" xr:uid="{19067039-3D4A-4B89-A890-4409FFD92023}"/>
    <cellStyle name="SAPBEXHLevel0X 5 2 3 7" xfId="37810" xr:uid="{A4BD9D82-4B7F-4E2E-BAD2-7B5260FEE5E2}"/>
    <cellStyle name="SAPBEXHLevel0X 5 2 3 7 2" xfId="37811" xr:uid="{0474FA66-FA6F-450F-86C7-D172B3894C60}"/>
    <cellStyle name="SAPBEXHLevel0X 5 2 3 8" xfId="37812" xr:uid="{2C68E16F-8F97-43E6-B373-57E45ED64FA1}"/>
    <cellStyle name="SAPBEXHLevel0X 5 2 3 9" xfId="37813" xr:uid="{A9714A9E-C3DC-4721-A7FD-249BA11859DE}"/>
    <cellStyle name="SAPBEXHLevel0X 5 2 4" xfId="37814" xr:uid="{9935A3EF-A9BB-4F5E-B242-97E1920A3CAA}"/>
    <cellStyle name="SAPBEXHLevel0X 5 2 4 2" xfId="37815" xr:uid="{7519A9B9-ED5F-47A1-9720-15EF59930A2A}"/>
    <cellStyle name="SAPBEXHLevel0X 5 2 5" xfId="37816" xr:uid="{617D8F43-DFEC-4E9D-A528-AE3A493A9E64}"/>
    <cellStyle name="SAPBEXHLevel0X 5 2 5 2" xfId="37817" xr:uid="{9112811F-2178-4D75-9B93-F034E7E9FEB7}"/>
    <cellStyle name="SAPBEXHLevel0X 5 2 6" xfId="37818" xr:uid="{46AACD74-10F1-4FF4-8A2F-9C918B37C9D3}"/>
    <cellStyle name="SAPBEXHLevel0X 5 2 6 2" xfId="37819" xr:uid="{3E52C4B1-7E4F-49B1-AD39-802C8779CAB4}"/>
    <cellStyle name="SAPBEXHLevel0X 5 2 7" xfId="37820" xr:uid="{8579D03D-3D9B-442F-9309-C7AFE7575695}"/>
    <cellStyle name="SAPBEXHLevel0X 5 2 7 2" xfId="37821" xr:uid="{C8F73BC8-57F5-4FF8-9712-089125547437}"/>
    <cellStyle name="SAPBEXHLevel0X 5 2 8" xfId="37822" xr:uid="{B5C2EAD5-3575-4991-9CD7-1209ABC0DA69}"/>
    <cellStyle name="SAPBEXHLevel0X 5 2 8 2" xfId="37823" xr:uid="{DDE5152E-0D94-49F3-93FB-7B1630BCB6E4}"/>
    <cellStyle name="SAPBEXHLevel0X 5 2 9" xfId="37824" xr:uid="{D5925CD3-D588-4C73-B1AD-69A394C786C4}"/>
    <cellStyle name="SAPBEXHLevel0X 5 3" xfId="37825" xr:uid="{EFF75CE5-97B6-4E0F-855A-24DAA18F1DB4}"/>
    <cellStyle name="SAPBEXHLevel0X 5 3 2" xfId="37826" xr:uid="{3201F0B8-47A0-4C87-8C52-221BD871D74D}"/>
    <cellStyle name="SAPBEXHLevel0X 5 3 2 10" xfId="37827" xr:uid="{5403183C-70FD-4B4A-BE22-CF2CB3769873}"/>
    <cellStyle name="SAPBEXHLevel0X 5 3 2 2" xfId="37828" xr:uid="{3F592340-FD44-48FA-B8FA-6544C7B16F98}"/>
    <cellStyle name="SAPBEXHLevel0X 5 3 2 2 2" xfId="37829" xr:uid="{11F54548-D7F0-4CC3-BB67-32986B5E1795}"/>
    <cellStyle name="SAPBEXHLevel0X 5 3 2 2 2 2" xfId="37830" xr:uid="{DEC935FE-6658-46E4-A24E-CD01433A468A}"/>
    <cellStyle name="SAPBEXHLevel0X 5 3 2 2 3" xfId="37831" xr:uid="{B1496D17-2FA2-4723-9785-8A867A84C398}"/>
    <cellStyle name="SAPBEXHLevel0X 5 3 2 2 3 2" xfId="37832" xr:uid="{46FF16D2-EFA2-4DAE-BEC9-E74C60B11589}"/>
    <cellStyle name="SAPBEXHLevel0X 5 3 2 2 4" xfId="37833" xr:uid="{04C1C674-1A37-4AE9-97EA-7D624FB623E5}"/>
    <cellStyle name="SAPBEXHLevel0X 5 3 2 2 4 2" xfId="37834" xr:uid="{7813EFBC-A9C2-461F-901E-45CAC65A3728}"/>
    <cellStyle name="SAPBEXHLevel0X 5 3 2 2 5" xfId="37835" xr:uid="{977933AA-7DD3-4549-964B-7C769F693568}"/>
    <cellStyle name="SAPBEXHLevel0X 5 3 2 2 5 2" xfId="37836" xr:uid="{FE3DA12D-6776-4FE9-A862-1EBD08CCEB96}"/>
    <cellStyle name="SAPBEXHLevel0X 5 3 2 2 6" xfId="37837" xr:uid="{58C68FEE-5C37-43D0-9E0A-E3CE95796795}"/>
    <cellStyle name="SAPBEXHLevel0X 5 3 2 2 6 2" xfId="37838" xr:uid="{C225B936-008C-403C-9080-BE77BB6E4F3B}"/>
    <cellStyle name="SAPBEXHLevel0X 5 3 2 2 7" xfId="37839" xr:uid="{24E94773-4971-44EE-ADAB-205E31AD038A}"/>
    <cellStyle name="SAPBEXHLevel0X 5 3 2 3" xfId="37840" xr:uid="{F2C32CD4-7DD4-4F2B-955E-1A70DC81794A}"/>
    <cellStyle name="SAPBEXHLevel0X 5 3 2 3 2" xfId="37841" xr:uid="{225BB665-50F8-4D49-B64C-63568560F093}"/>
    <cellStyle name="SAPBEXHLevel0X 5 3 2 3 2 2" xfId="37842" xr:uid="{5EF93E2D-2E8E-4B0C-8CDB-6B6381B5450A}"/>
    <cellStyle name="SAPBEXHLevel0X 5 3 2 3 3" xfId="37843" xr:uid="{41468690-4AC8-45BD-827C-AEE4A988B4A9}"/>
    <cellStyle name="SAPBEXHLevel0X 5 3 2 3 3 2" xfId="37844" xr:uid="{C313439C-4332-4CC3-91FD-BF5A9BFBFD06}"/>
    <cellStyle name="SAPBEXHLevel0X 5 3 2 3 4" xfId="37845" xr:uid="{6E92AD81-EA23-4E97-B51B-208643B2A051}"/>
    <cellStyle name="SAPBEXHLevel0X 5 3 2 3 4 2" xfId="37846" xr:uid="{B3A06118-5F66-4281-9972-3000DABAA3ED}"/>
    <cellStyle name="SAPBEXHLevel0X 5 3 2 3 5" xfId="37847" xr:uid="{2A9EC6E6-FE26-4E0B-B93A-472326487C9B}"/>
    <cellStyle name="SAPBEXHLevel0X 5 3 2 3 5 2" xfId="37848" xr:uid="{2B557EB9-2AF4-40EF-A389-D734A5494404}"/>
    <cellStyle name="SAPBEXHLevel0X 5 3 2 3 6" xfId="37849" xr:uid="{697BC153-7EDC-4F0A-96C6-05FC21698BF4}"/>
    <cellStyle name="SAPBEXHLevel0X 5 3 2 3 6 2" xfId="37850" xr:uid="{11741122-7F9C-4389-AA1F-A954182BE1C2}"/>
    <cellStyle name="SAPBEXHLevel0X 5 3 2 3 7" xfId="37851" xr:uid="{66D0E217-1C7E-431A-968E-CDA62477182D}"/>
    <cellStyle name="SAPBEXHLevel0X 5 3 2 4" xfId="37852" xr:uid="{A76ACC5A-F4DD-46EC-BAEA-687CF2395ADE}"/>
    <cellStyle name="SAPBEXHLevel0X 5 3 2 4 2" xfId="37853" xr:uid="{DE12C44A-7CBF-4E41-BECC-912027B9A8A1}"/>
    <cellStyle name="SAPBEXHLevel0X 5 3 2 5" xfId="37854" xr:uid="{1D580BF5-2951-470B-AB5C-DC040DD6EF4F}"/>
    <cellStyle name="SAPBEXHLevel0X 5 3 2 5 2" xfId="37855" xr:uid="{B279352E-B4E4-4692-9797-35882AA29CCF}"/>
    <cellStyle name="SAPBEXHLevel0X 5 3 2 6" xfId="37856" xr:uid="{E431F603-0F94-4686-915F-EAD61437EB17}"/>
    <cellStyle name="SAPBEXHLevel0X 5 3 2 6 2" xfId="37857" xr:uid="{5D1C5054-DEC4-4506-B5F8-5F2748D50A0B}"/>
    <cellStyle name="SAPBEXHLevel0X 5 3 2 7" xfId="37858" xr:uid="{AFBBE348-78AB-412A-81EF-526D114DF765}"/>
    <cellStyle name="SAPBEXHLevel0X 5 3 2 7 2" xfId="37859" xr:uid="{7C8B92E4-5046-46B8-8E22-DCD13E615060}"/>
    <cellStyle name="SAPBEXHLevel0X 5 3 2 8" xfId="37860" xr:uid="{DD7671FF-217B-4A3A-BE10-B0B9E2DA9C1B}"/>
    <cellStyle name="SAPBEXHLevel0X 5 3 2 8 2" xfId="37861" xr:uid="{C96C798B-7548-4505-91A7-A7A55365E52A}"/>
    <cellStyle name="SAPBEXHLevel0X 5 3 2 9" xfId="37862" xr:uid="{75D685AD-1152-44E8-9537-7061033BC166}"/>
    <cellStyle name="SAPBEXHLevel0X 5 3 2 9 2" xfId="37863" xr:uid="{FC145D14-25FA-43F4-B35D-D40222BC36CA}"/>
    <cellStyle name="SAPBEXHLevel0X 5 3 3" xfId="37864" xr:uid="{14647E71-CC74-4B89-9162-A94C773B1552}"/>
    <cellStyle name="SAPBEXHLevel0X 5 3 3 2" xfId="37865" xr:uid="{86CBF876-C17E-4FFD-A67B-B58DBF0680EC}"/>
    <cellStyle name="SAPBEXHLevel0X 5 3 4" xfId="37866" xr:uid="{48B663B1-3C80-4E0E-9C3D-9C6EF14BDF7E}"/>
    <cellStyle name="SAPBEXHLevel0X 5 3 4 2" xfId="37867" xr:uid="{56525E71-47D7-495F-8336-E3DD73F77BD4}"/>
    <cellStyle name="SAPBEXHLevel0X 5 3 5" xfId="37868" xr:uid="{0E436316-2F98-46BA-9F43-8EB9D48FE380}"/>
    <cellStyle name="SAPBEXHLevel0X 5 4" xfId="37869" xr:uid="{C6352258-D4C9-458E-BE3D-CDCDF73AD6B3}"/>
    <cellStyle name="SAPBEXHLevel0X 5 4 10" xfId="37870" xr:uid="{923DD3BF-CA2D-4422-B802-1F4EA082C284}"/>
    <cellStyle name="SAPBEXHLevel0X 5 4 2" xfId="37871" xr:uid="{09C97AF5-F328-4828-9EA0-571672A40522}"/>
    <cellStyle name="SAPBEXHLevel0X 5 4 2 2" xfId="37872" xr:uid="{94F75967-E73C-4064-8939-14A9F1F26A63}"/>
    <cellStyle name="SAPBEXHLevel0X 5 4 2 2 2" xfId="37873" xr:uid="{F6BCB3AC-5729-4190-A52D-7F216523DD99}"/>
    <cellStyle name="SAPBEXHLevel0X 5 4 2 3" xfId="37874" xr:uid="{4FF49D01-0343-489B-AA3F-122BE0C5BEA5}"/>
    <cellStyle name="SAPBEXHLevel0X 5 4 2 3 2" xfId="37875" xr:uid="{E608D484-92CF-4A95-9D45-2CD98D30C64D}"/>
    <cellStyle name="SAPBEXHLevel0X 5 4 2 4" xfId="37876" xr:uid="{9F1BC496-0341-4D42-815D-37974FB5B62D}"/>
    <cellStyle name="SAPBEXHLevel0X 5 4 2 4 2" xfId="37877" xr:uid="{486AF4B7-A20D-46C9-BA3D-661D51747165}"/>
    <cellStyle name="SAPBEXHLevel0X 5 4 2 5" xfId="37878" xr:uid="{B94369D9-77CE-4234-8083-37672FA11BB9}"/>
    <cellStyle name="SAPBEXHLevel0X 5 4 2 5 2" xfId="37879" xr:uid="{F1BAC6B8-B730-4AEA-91F9-DECA3696AF2A}"/>
    <cellStyle name="SAPBEXHLevel0X 5 4 2 6" xfId="37880" xr:uid="{219E35E2-C3E8-4EF4-ABAA-05CBC33CD46B}"/>
    <cellStyle name="SAPBEXHLevel0X 5 4 2 6 2" xfId="37881" xr:uid="{CC834A18-35A1-48E8-A1A6-CED60F41DA75}"/>
    <cellStyle name="SAPBEXHLevel0X 5 4 2 7" xfId="37882" xr:uid="{DF8C09A2-DC47-4D87-94B6-431E6EDA8452}"/>
    <cellStyle name="SAPBEXHLevel0X 5 4 3" xfId="37883" xr:uid="{1DDE6387-3DEA-453A-90AC-C4398A20CF0B}"/>
    <cellStyle name="SAPBEXHLevel0X 5 4 3 2" xfId="37884" xr:uid="{C1C1A261-285C-4853-85F7-C7FB232D8319}"/>
    <cellStyle name="SAPBEXHLevel0X 5 4 3 2 2" xfId="37885" xr:uid="{AE2CA861-2E46-46ED-9CAF-A9FF3314E059}"/>
    <cellStyle name="SAPBEXHLevel0X 5 4 3 3" xfId="37886" xr:uid="{C5D7DBEA-0465-4BBD-9BD0-396F32E58F0F}"/>
    <cellStyle name="SAPBEXHLevel0X 5 4 3 3 2" xfId="37887" xr:uid="{166D770B-B114-41D4-823A-848C513F950F}"/>
    <cellStyle name="SAPBEXHLevel0X 5 4 3 4" xfId="37888" xr:uid="{A0108554-3684-443A-AA8E-A4FB64E58598}"/>
    <cellStyle name="SAPBEXHLevel0X 5 4 3 4 2" xfId="37889" xr:uid="{A9ABD8FE-1B1E-4D57-BCBE-755AD7609620}"/>
    <cellStyle name="SAPBEXHLevel0X 5 4 3 5" xfId="37890" xr:uid="{AFF1B6CF-3369-411B-B4FA-BD3CED15C8B2}"/>
    <cellStyle name="SAPBEXHLevel0X 5 4 3 5 2" xfId="37891" xr:uid="{362B5A10-0F06-429D-9740-13342DCE3291}"/>
    <cellStyle name="SAPBEXHLevel0X 5 4 3 6" xfId="37892" xr:uid="{A72158E6-0A1D-47B7-BA29-CEE4184DF526}"/>
    <cellStyle name="SAPBEXHLevel0X 5 4 3 6 2" xfId="37893" xr:uid="{95412B76-CA1C-438C-B10D-07B983C6664E}"/>
    <cellStyle name="SAPBEXHLevel0X 5 4 3 7" xfId="37894" xr:uid="{91C8FC5B-52C9-43D1-91C9-BB1A2BAAA3F7}"/>
    <cellStyle name="SAPBEXHLevel0X 5 4 4" xfId="37895" xr:uid="{CCDC7B8A-A0EC-4BE4-A70A-128735D432A6}"/>
    <cellStyle name="SAPBEXHLevel0X 5 4 4 2" xfId="37896" xr:uid="{F5C18442-BE39-408D-A3AB-CAF74154688A}"/>
    <cellStyle name="SAPBEXHLevel0X 5 4 5" xfId="37897" xr:uid="{4FD0D1AA-CDED-48D1-AC65-1A5966232F87}"/>
    <cellStyle name="SAPBEXHLevel0X 5 4 5 2" xfId="37898" xr:uid="{F5DBE091-85F9-4619-BF9A-2449EBD3EB89}"/>
    <cellStyle name="SAPBEXHLevel0X 5 4 6" xfId="37899" xr:uid="{DA0BB700-FB20-42DE-B641-63634CD7D3A4}"/>
    <cellStyle name="SAPBEXHLevel0X 5 4 6 2" xfId="37900" xr:uid="{D959412B-D54D-42C8-8700-E8E2C9F54A3C}"/>
    <cellStyle name="SAPBEXHLevel0X 5 4 7" xfId="37901" xr:uid="{AACA04DB-5C88-418C-A91B-676B54C42FC8}"/>
    <cellStyle name="SAPBEXHLevel0X 5 4 7 2" xfId="37902" xr:uid="{F2CB4E59-C82D-4625-ACD6-612FEA53D059}"/>
    <cellStyle name="SAPBEXHLevel0X 5 4 8" xfId="37903" xr:uid="{BE6BFD41-3A07-4965-8AB0-803CE504A603}"/>
    <cellStyle name="SAPBEXHLevel0X 5 4 8 2" xfId="37904" xr:uid="{31338356-26B1-4A0A-B6C9-145C93275481}"/>
    <cellStyle name="SAPBEXHLevel0X 5 4 9" xfId="37905" xr:uid="{2FD3F84A-7DF7-4B67-B4D3-FC27C4CBCBA2}"/>
    <cellStyle name="SAPBEXHLevel0X 5 4 9 2" xfId="37906" xr:uid="{3B9ACE90-F21B-48AA-8A61-FF34B920A6FF}"/>
    <cellStyle name="SAPBEXHLevel0X 5 5" xfId="37907" xr:uid="{3DDA1026-20D3-412B-A964-D43B07FB6F83}"/>
    <cellStyle name="SAPBEXHLevel0X 5 5 2" xfId="37908" xr:uid="{1432D902-20EC-4260-90A9-41A46CF7D2A0}"/>
    <cellStyle name="SAPBEXHLevel0X 5 6" xfId="37909" xr:uid="{92B1B316-931F-48F7-9184-9E10B45C6D50}"/>
    <cellStyle name="SAPBEXHLevel0X 5 6 2" xfId="37910" xr:uid="{21CB5068-58E8-4085-945F-17AAD452F68E}"/>
    <cellStyle name="SAPBEXHLevel0X 5 7" xfId="37911" xr:uid="{478B0A32-76A7-4460-A20F-35A91BFACB77}"/>
    <cellStyle name="SAPBEXHLevel0X 5 8" xfId="37912" xr:uid="{222B1203-2D00-436D-ADA5-81470B086FA4}"/>
    <cellStyle name="SAPBEXHLevel0X 6" xfId="37913" xr:uid="{1D2FAC03-99B6-4109-B77A-A070D74B4CF9}"/>
    <cellStyle name="SAPBEXHLevel0X 6 10" xfId="37914" xr:uid="{CB0BC1ED-A2D2-430A-BC4F-D6CAC82D20EF}"/>
    <cellStyle name="SAPBEXHLevel0X 6 2" xfId="37915" xr:uid="{F8DABE28-3873-455E-9178-046EF0515CC6}"/>
    <cellStyle name="SAPBEXHLevel0X 6 2 10" xfId="37916" xr:uid="{C0576104-A75A-4F87-B23B-00CEBEEB8F56}"/>
    <cellStyle name="SAPBEXHLevel0X 6 2 2" xfId="37917" xr:uid="{14C2F97C-FEF9-413C-9672-18F588887E76}"/>
    <cellStyle name="SAPBEXHLevel0X 6 2 2 2" xfId="37918" xr:uid="{4EA3A94E-FE01-4B56-B571-D563C16D9CE1}"/>
    <cellStyle name="SAPBEXHLevel0X 6 2 2 2 2" xfId="37919" xr:uid="{7AC5405E-5964-4194-8699-69F3B37C931F}"/>
    <cellStyle name="SAPBEXHLevel0X 6 2 2 3" xfId="37920" xr:uid="{95715A6A-147A-4F15-9622-B20407BF51CF}"/>
    <cellStyle name="SAPBEXHLevel0X 6 2 2 3 2" xfId="37921" xr:uid="{D64CD8EC-F687-4183-8B7E-FC5034E7A9D4}"/>
    <cellStyle name="SAPBEXHLevel0X 6 2 2 4" xfId="37922" xr:uid="{F1786457-2C9E-4166-897E-AB5FC5B1AB52}"/>
    <cellStyle name="SAPBEXHLevel0X 6 2 2 4 2" xfId="37923" xr:uid="{25DADD86-0433-4CF9-BD4E-1185B2FCD76D}"/>
    <cellStyle name="SAPBEXHLevel0X 6 2 2 5" xfId="37924" xr:uid="{0A14F254-AB3C-464F-96E0-5AC2E3FD31BF}"/>
    <cellStyle name="SAPBEXHLevel0X 6 2 2 5 2" xfId="37925" xr:uid="{D3AA6F51-B92C-4B91-A7C8-64A1332920BA}"/>
    <cellStyle name="SAPBEXHLevel0X 6 2 2 6" xfId="37926" xr:uid="{4BEC06BE-3E45-4CD0-BA95-329F7EB84109}"/>
    <cellStyle name="SAPBEXHLevel0X 6 2 2 6 2" xfId="37927" xr:uid="{3D134122-5282-4D27-98BD-15478EEFFC97}"/>
    <cellStyle name="SAPBEXHLevel0X 6 2 2 7" xfId="37928" xr:uid="{43E902D6-D8A4-4FC1-B030-8F747420AA19}"/>
    <cellStyle name="SAPBEXHLevel0X 6 2 2 7 2" xfId="37929" xr:uid="{1A6C1B00-C0A9-4554-A778-457755ABB1A4}"/>
    <cellStyle name="SAPBEXHLevel0X 6 2 2 8" xfId="37930" xr:uid="{777E07DF-FA3E-4547-828E-D6B59E58EFE7}"/>
    <cellStyle name="SAPBEXHLevel0X 6 2 3" xfId="37931" xr:uid="{DDADB1D1-186E-4182-AEC7-31A3AC6AAE51}"/>
    <cellStyle name="SAPBEXHLevel0X 6 2 3 2" xfId="37932" xr:uid="{C1CBA0BC-3480-4487-A11C-22C61BC76959}"/>
    <cellStyle name="SAPBEXHLevel0X 6 2 4" xfId="37933" xr:uid="{83E707E9-96B2-4BD8-B692-6CD79EA92349}"/>
    <cellStyle name="SAPBEXHLevel0X 6 2 4 2" xfId="37934" xr:uid="{474FD465-7798-45AD-A8BE-950A24B8C892}"/>
    <cellStyle name="SAPBEXHLevel0X 6 2 5" xfId="37935" xr:uid="{1DC2686B-9CE0-4637-B2BF-8356BE3A07DE}"/>
    <cellStyle name="SAPBEXHLevel0X 6 2 5 2" xfId="37936" xr:uid="{4A1C9A21-2D91-43EE-A7D2-7CA298F0FBA4}"/>
    <cellStyle name="SAPBEXHLevel0X 6 2 6" xfId="37937" xr:uid="{B8706B4E-5EB8-4670-AAAC-F40792841B17}"/>
    <cellStyle name="SAPBEXHLevel0X 6 2 6 2" xfId="37938" xr:uid="{38CFD424-A869-4F14-8396-B64902C210BA}"/>
    <cellStyle name="SAPBEXHLevel0X 6 2 7" xfId="37939" xr:uid="{92D1314D-D25D-4873-AA5B-11989E40E00A}"/>
    <cellStyle name="SAPBEXHLevel0X 6 2 7 2" xfId="37940" xr:uid="{8BD3E58E-0481-4A4E-BFA9-AF17F019E16E}"/>
    <cellStyle name="SAPBEXHLevel0X 6 2 8" xfId="37941" xr:uid="{1710AA82-420A-49F1-8FE1-BAEC773AE832}"/>
    <cellStyle name="SAPBEXHLevel0X 6 2 8 2" xfId="37942" xr:uid="{51EB94A0-0FD0-4A80-B1D6-0FFBAD2C9309}"/>
    <cellStyle name="SAPBEXHLevel0X 6 2 9" xfId="37943" xr:uid="{34B06B7F-D7A1-4AB4-AC33-CDF3D64B0291}"/>
    <cellStyle name="SAPBEXHLevel0X 6 3" xfId="37944" xr:uid="{FF007D69-6B5F-43A5-A80E-74D9B52991AF}"/>
    <cellStyle name="SAPBEXHLevel0X 6 3 2" xfId="37945" xr:uid="{1CFAA117-6D69-4275-A86A-7647D91E754C}"/>
    <cellStyle name="SAPBEXHLevel0X 6 3 2 2" xfId="37946" xr:uid="{8BB67C7A-FBA5-4E99-A6F9-8AAFC444D270}"/>
    <cellStyle name="SAPBEXHLevel0X 6 3 3" xfId="37947" xr:uid="{87E871C1-D2D6-4F96-A0A5-1F76350402EE}"/>
    <cellStyle name="SAPBEXHLevel0X 6 3 3 2" xfId="37948" xr:uid="{134CDA6F-1286-46A1-9FDA-D6D351282F83}"/>
    <cellStyle name="SAPBEXHLevel0X 6 3 4" xfId="37949" xr:uid="{ED164556-A0DB-487F-B2A5-E7435F01D78B}"/>
    <cellStyle name="SAPBEXHLevel0X 6 3 4 2" xfId="37950" xr:uid="{31CBE3FA-90E4-4762-B8DE-4189FF082188}"/>
    <cellStyle name="SAPBEXHLevel0X 6 3 5" xfId="37951" xr:uid="{84914B7D-21AF-482C-8132-E7F622EED479}"/>
    <cellStyle name="SAPBEXHLevel0X 6 3 5 2" xfId="37952" xr:uid="{CEC6FA49-5D89-46E4-86EE-3E7FC45A91D2}"/>
    <cellStyle name="SAPBEXHLevel0X 6 3 6" xfId="37953" xr:uid="{6F2F5C56-55A9-4506-A5CF-9632FC1F32F5}"/>
    <cellStyle name="SAPBEXHLevel0X 6 3 6 2" xfId="37954" xr:uid="{53DF43A1-9483-47B1-8924-27ED6BCD5DBD}"/>
    <cellStyle name="SAPBEXHLevel0X 6 3 7" xfId="37955" xr:uid="{3A08E9D4-DE71-4758-B770-7BAEF26BFC9E}"/>
    <cellStyle name="SAPBEXHLevel0X 6 3 7 2" xfId="37956" xr:uid="{B644AC45-8348-4426-AF75-E8D62DE161BB}"/>
    <cellStyle name="SAPBEXHLevel0X 6 3 8" xfId="37957" xr:uid="{E2950892-C9AC-43E6-A2F9-CE1F9C411150}"/>
    <cellStyle name="SAPBEXHLevel0X 6 3 9" xfId="37958" xr:uid="{2382B853-9324-4292-B465-348D6B9D1646}"/>
    <cellStyle name="SAPBEXHLevel0X 6 4" xfId="37959" xr:uid="{4180BA99-37AC-471F-A4FF-8AB105DC55F1}"/>
    <cellStyle name="SAPBEXHLevel0X 6 4 2" xfId="37960" xr:uid="{9D9E2BFE-B35F-4665-926F-92B7A16D90FF}"/>
    <cellStyle name="SAPBEXHLevel0X 6 5" xfId="37961" xr:uid="{EC7CE072-5853-4E47-9B39-5D740C0ED0B8}"/>
    <cellStyle name="SAPBEXHLevel0X 6 5 2" xfId="37962" xr:uid="{834E7649-C9F0-4565-87E6-7EF152D92249}"/>
    <cellStyle name="SAPBEXHLevel0X 6 6" xfId="37963" xr:uid="{C5E639BB-3744-404B-8C9B-5DEE0094F79D}"/>
    <cellStyle name="SAPBEXHLevel0X 6 6 2" xfId="37964" xr:uid="{A2376F5B-1A89-4CC8-8AA2-056393970E08}"/>
    <cellStyle name="SAPBEXHLevel0X 6 7" xfId="37965" xr:uid="{7EBEBB04-8436-4814-8738-07FCAA48F268}"/>
    <cellStyle name="SAPBEXHLevel0X 6 7 2" xfId="37966" xr:uid="{0892F3A2-792D-4D98-8300-46BF9FC503BD}"/>
    <cellStyle name="SAPBEXHLevel0X 6 8" xfId="37967" xr:uid="{1DB045CD-59AF-46A1-B840-42D5D723FABA}"/>
    <cellStyle name="SAPBEXHLevel0X 6 8 2" xfId="37968" xr:uid="{AEFB2E95-D10A-4F69-8CC2-808B9570BC05}"/>
    <cellStyle name="SAPBEXHLevel0X 6 9" xfId="37969" xr:uid="{98E653FF-5258-448F-91C1-A50238FB6B03}"/>
    <cellStyle name="SAPBEXHLevel0X 7" xfId="37970" xr:uid="{21A40380-D0AF-44A1-86C1-9669A72294B7}"/>
    <cellStyle name="SAPBEXHLevel0X 8" xfId="37971" xr:uid="{0059CC9C-4056-43C4-94B6-738741117DEC}"/>
    <cellStyle name="SAPBEXHLevel1" xfId="37972" xr:uid="{5B8A6ECF-AD84-4197-A181-C2AE7ADFB4D1}"/>
    <cellStyle name="SAPBEXHLevel1 2" xfId="37973" xr:uid="{5B1AA93F-A5A8-454A-B7A5-3B12E1C5BA82}"/>
    <cellStyle name="SAPBEXHLevel1 2 2" xfId="37974" xr:uid="{A422AB3D-1531-41DC-8407-2D69F9536ED7}"/>
    <cellStyle name="SAPBEXHLevel1 2 2 2" xfId="37975" xr:uid="{F72D3CA5-B9FC-4914-9CAF-FC8F853F4F8F}"/>
    <cellStyle name="SAPBEXHLevel1 2 2 2 10" xfId="37976" xr:uid="{C35AAEC6-7A3E-47F2-ACE3-309BD6583656}"/>
    <cellStyle name="SAPBEXHLevel1 2 2 2 2" xfId="37977" xr:uid="{6E784500-9035-4D61-B980-62BA5002C356}"/>
    <cellStyle name="SAPBEXHLevel1 2 2 2 2 10" xfId="37978" xr:uid="{841C15F8-E704-45D9-B368-E9322F95C66B}"/>
    <cellStyle name="SAPBEXHLevel1 2 2 2 2 2" xfId="37979" xr:uid="{1655FE30-BDE0-4912-9BFF-9EA54633AA8F}"/>
    <cellStyle name="SAPBEXHLevel1 2 2 2 2 2 2" xfId="37980" xr:uid="{5365A5BB-C26E-4A90-9DFA-72D95FD9AB12}"/>
    <cellStyle name="SAPBEXHLevel1 2 2 2 2 2 2 2" xfId="37981" xr:uid="{D72EAFC7-C835-4CDC-92E2-094C2C97E747}"/>
    <cellStyle name="SAPBEXHLevel1 2 2 2 2 2 3" xfId="37982" xr:uid="{453A05C8-B12D-4220-876F-CDBB425FC5AA}"/>
    <cellStyle name="SAPBEXHLevel1 2 2 2 2 2 3 2" xfId="37983" xr:uid="{F73A212F-362E-4B19-BD5A-477F6C18EE4C}"/>
    <cellStyle name="SAPBEXHLevel1 2 2 2 2 2 4" xfId="37984" xr:uid="{B5DF6644-9D9C-4965-B74E-521A6DB95017}"/>
    <cellStyle name="SAPBEXHLevel1 2 2 2 2 2 4 2" xfId="37985" xr:uid="{4988EB00-EB55-440E-BA3A-DC304ABEDA4E}"/>
    <cellStyle name="SAPBEXHLevel1 2 2 2 2 2 5" xfId="37986" xr:uid="{309DBAE3-0A20-4CCA-B4E6-704F7B657D55}"/>
    <cellStyle name="SAPBEXHLevel1 2 2 2 2 2 5 2" xfId="37987" xr:uid="{229FD2FF-3C09-469E-AE38-A1C6E9B2E530}"/>
    <cellStyle name="SAPBEXHLevel1 2 2 2 2 2 6" xfId="37988" xr:uid="{BBD89B35-A9B7-499E-9329-EDFCC7EFE9D4}"/>
    <cellStyle name="SAPBEXHLevel1 2 2 2 2 2 6 2" xfId="37989" xr:uid="{3D5FD83D-057B-447B-B673-17FA13BC76BF}"/>
    <cellStyle name="SAPBEXHLevel1 2 2 2 2 2 7" xfId="37990" xr:uid="{0A75E5DD-2513-408F-8812-E8CA57CA7C36}"/>
    <cellStyle name="SAPBEXHLevel1 2 2 2 2 2 7 2" xfId="37991" xr:uid="{672C90A5-E65F-470C-AF69-309F4343B206}"/>
    <cellStyle name="SAPBEXHLevel1 2 2 2 2 2 8" xfId="37992" xr:uid="{6D2D6591-5D41-47A5-87A1-CC0BE7222162}"/>
    <cellStyle name="SAPBEXHLevel1 2 2 2 2 3" xfId="37993" xr:uid="{07737A53-671B-47AF-85F4-5C117DA5771F}"/>
    <cellStyle name="SAPBEXHLevel1 2 2 2 2 3 2" xfId="37994" xr:uid="{6CE94219-0D88-4020-BBAA-ABBB93446B4A}"/>
    <cellStyle name="SAPBEXHLevel1 2 2 2 2 4" xfId="37995" xr:uid="{01ABA2D2-660F-4CF0-9E7E-B99B53B2B284}"/>
    <cellStyle name="SAPBEXHLevel1 2 2 2 2 4 2" xfId="37996" xr:uid="{08EC5955-C4DA-4512-98D4-CF5B881DEAB4}"/>
    <cellStyle name="SAPBEXHLevel1 2 2 2 2 5" xfId="37997" xr:uid="{E6B1B4F6-C6A4-444C-BA8B-4DDEB7544C97}"/>
    <cellStyle name="SAPBEXHLevel1 2 2 2 2 5 2" xfId="37998" xr:uid="{F050EC77-09AA-42F7-A059-0C6372330504}"/>
    <cellStyle name="SAPBEXHLevel1 2 2 2 2 6" xfId="37999" xr:uid="{049676FA-F683-421B-BC85-C469BB683777}"/>
    <cellStyle name="SAPBEXHLevel1 2 2 2 2 6 2" xfId="38000" xr:uid="{8EFBC9D7-7661-48E8-A894-33DF66D3C53E}"/>
    <cellStyle name="SAPBEXHLevel1 2 2 2 2 7" xfId="38001" xr:uid="{F79A86E0-AA18-4B74-A9F3-4E04E6444F67}"/>
    <cellStyle name="SAPBEXHLevel1 2 2 2 2 7 2" xfId="38002" xr:uid="{4711C594-B261-4844-A4DD-384CDB5FAEBB}"/>
    <cellStyle name="SAPBEXHLevel1 2 2 2 2 8" xfId="38003" xr:uid="{807A56BA-FA7F-481A-AD37-AEFC8E919597}"/>
    <cellStyle name="SAPBEXHLevel1 2 2 2 2 8 2" xfId="38004" xr:uid="{3F44DA84-7DCB-4A36-B1C4-8A9957652111}"/>
    <cellStyle name="SAPBEXHLevel1 2 2 2 2 9" xfId="38005" xr:uid="{5F178296-B136-4E94-B4CD-D6004A57FB10}"/>
    <cellStyle name="SAPBEXHLevel1 2 2 2 3" xfId="38006" xr:uid="{06336982-47D6-425C-B0B0-AE296E956CC5}"/>
    <cellStyle name="SAPBEXHLevel1 2 2 2 3 2" xfId="38007" xr:uid="{C4553F80-0A42-4D21-9336-DC064DC50BAF}"/>
    <cellStyle name="SAPBEXHLevel1 2 2 2 3 2 2" xfId="38008" xr:uid="{09B31C48-C6CC-4E17-A6D1-E09BE05DDB79}"/>
    <cellStyle name="SAPBEXHLevel1 2 2 2 3 3" xfId="38009" xr:uid="{191ADC28-3F8D-4FAD-8A99-E1DD688B00ED}"/>
    <cellStyle name="SAPBEXHLevel1 2 2 2 3 3 2" xfId="38010" xr:uid="{04F234A8-45DA-4515-B39D-5A187B1F5A75}"/>
    <cellStyle name="SAPBEXHLevel1 2 2 2 3 4" xfId="38011" xr:uid="{24632CCB-3DB4-443C-8781-B4B31F4CD7BB}"/>
    <cellStyle name="SAPBEXHLevel1 2 2 2 3 4 2" xfId="38012" xr:uid="{3272D6D4-98FC-4477-AB3C-3B5E040A4E07}"/>
    <cellStyle name="SAPBEXHLevel1 2 2 2 3 5" xfId="38013" xr:uid="{E3B0B8ED-1524-487F-9C42-56DAA9CD7E2A}"/>
    <cellStyle name="SAPBEXHLevel1 2 2 2 3 5 2" xfId="38014" xr:uid="{5B34758A-4CE1-44DE-AACA-9865A17179F9}"/>
    <cellStyle name="SAPBEXHLevel1 2 2 2 3 6" xfId="38015" xr:uid="{839CB0F9-CDA0-4B31-9613-5AC5E91527AF}"/>
    <cellStyle name="SAPBEXHLevel1 2 2 2 3 6 2" xfId="38016" xr:uid="{53BDDDD1-F2E5-4EC1-A83D-28A4D6105148}"/>
    <cellStyle name="SAPBEXHLevel1 2 2 2 3 7" xfId="38017" xr:uid="{B40E8708-0458-4E41-A209-48F1C27D1A61}"/>
    <cellStyle name="SAPBEXHLevel1 2 2 2 3 7 2" xfId="38018" xr:uid="{FD0F96C2-BBFB-4C09-81B2-C9BA9422CCE0}"/>
    <cellStyle name="SAPBEXHLevel1 2 2 2 3 8" xfId="38019" xr:uid="{716D5C8E-AF30-4949-BD56-3B2692AEB278}"/>
    <cellStyle name="SAPBEXHLevel1 2 2 2 3 9" xfId="38020" xr:uid="{66E7F824-8907-4E84-97FB-A027224943E7}"/>
    <cellStyle name="SAPBEXHLevel1 2 2 2 4" xfId="38021" xr:uid="{DB98B6CF-1A0B-4272-A7ED-FB4D18D165B5}"/>
    <cellStyle name="SAPBEXHLevel1 2 2 2 4 2" xfId="38022" xr:uid="{7FF376B0-5A56-4F02-90C3-7F3FB35F5E60}"/>
    <cellStyle name="SAPBEXHLevel1 2 2 2 5" xfId="38023" xr:uid="{3745C17E-BB6E-4E92-9EA5-FDB203DDC551}"/>
    <cellStyle name="SAPBEXHLevel1 2 2 2 5 2" xfId="38024" xr:uid="{E49C2666-9E61-4C44-82EF-8BBB83CCA9C8}"/>
    <cellStyle name="SAPBEXHLevel1 2 2 2 6" xfId="38025" xr:uid="{16B43685-64E6-4577-9DF5-9C92404FFF7A}"/>
    <cellStyle name="SAPBEXHLevel1 2 2 2 6 2" xfId="38026" xr:uid="{9C2250CC-C717-4D78-8321-BC983A38C7E7}"/>
    <cellStyle name="SAPBEXHLevel1 2 2 2 7" xfId="38027" xr:uid="{F49027A8-640F-4B88-A93F-D9960DB1D962}"/>
    <cellStyle name="SAPBEXHLevel1 2 2 2 7 2" xfId="38028" xr:uid="{78B41508-7C19-4F57-98D7-3B0D9BC1FD75}"/>
    <cellStyle name="SAPBEXHLevel1 2 2 2 8" xfId="38029" xr:uid="{C5CDEDD8-1EE9-477C-8113-E54B8C7B9B6F}"/>
    <cellStyle name="SAPBEXHLevel1 2 2 2 8 2" xfId="38030" xr:uid="{0BC5220E-5903-4845-BBBE-1220E4D6C4F0}"/>
    <cellStyle name="SAPBEXHLevel1 2 2 2 9" xfId="38031" xr:uid="{8B927325-0828-4D08-8AA4-58EEDD31813E}"/>
    <cellStyle name="SAPBEXHLevel1 2 2 3" xfId="38032" xr:uid="{3971EB7A-5557-4D75-84DA-1D36E70CE396}"/>
    <cellStyle name="SAPBEXHLevel1 2 2 3 2" xfId="38033" xr:uid="{B4550078-9B46-4EEC-85E1-D73FFBA358FD}"/>
    <cellStyle name="SAPBEXHLevel1 2 2 3 2 10" xfId="38034" xr:uid="{60F3CE6A-8FD6-436F-A1D7-D0399D6630A2}"/>
    <cellStyle name="SAPBEXHLevel1 2 2 3 2 2" xfId="38035" xr:uid="{E2841A57-F070-407C-AEB0-6F7A89103069}"/>
    <cellStyle name="SAPBEXHLevel1 2 2 3 2 2 2" xfId="38036" xr:uid="{6E01DC1E-D5BB-4F91-B82F-B801FD004241}"/>
    <cellStyle name="SAPBEXHLevel1 2 2 3 2 2 2 2" xfId="38037" xr:uid="{7073EBE8-B068-4CAE-B53F-F3E6F03E4CBD}"/>
    <cellStyle name="SAPBEXHLevel1 2 2 3 2 2 3" xfId="38038" xr:uid="{417D1459-6AEC-476E-84D9-0DD23C565AFD}"/>
    <cellStyle name="SAPBEXHLevel1 2 2 3 2 2 3 2" xfId="38039" xr:uid="{1CB77F9A-C7BC-47F7-A2E2-CE5422E95F4C}"/>
    <cellStyle name="SAPBEXHLevel1 2 2 3 2 2 4" xfId="38040" xr:uid="{94062968-962D-4CB7-9870-D54F9DA4F194}"/>
    <cellStyle name="SAPBEXHLevel1 2 2 3 2 2 4 2" xfId="38041" xr:uid="{6DF65B4C-5781-45F0-8044-7AE02AE4E75B}"/>
    <cellStyle name="SAPBEXHLevel1 2 2 3 2 2 5" xfId="38042" xr:uid="{2920911C-C578-44EC-A70E-3A62DEC40298}"/>
    <cellStyle name="SAPBEXHLevel1 2 2 3 2 2 5 2" xfId="38043" xr:uid="{91B0FCDF-AD00-4BFC-9EBC-7E631B65498A}"/>
    <cellStyle name="SAPBEXHLevel1 2 2 3 2 2 6" xfId="38044" xr:uid="{A3117EEB-3999-45B5-BF59-0A6F716881E7}"/>
    <cellStyle name="SAPBEXHLevel1 2 2 3 2 2 6 2" xfId="38045" xr:uid="{73954D42-39D2-4156-97A1-49E84339DDAA}"/>
    <cellStyle name="SAPBEXHLevel1 2 2 3 2 2 7" xfId="38046" xr:uid="{2E07586A-EF4C-4FFB-B15F-6A22707A2424}"/>
    <cellStyle name="SAPBEXHLevel1 2 2 3 2 3" xfId="38047" xr:uid="{BD9D1AB4-6D69-4A17-86E1-F15353221619}"/>
    <cellStyle name="SAPBEXHLevel1 2 2 3 2 3 2" xfId="38048" xr:uid="{D209BB40-EBE0-447C-B778-22AA5DC7BA68}"/>
    <cellStyle name="SAPBEXHLevel1 2 2 3 2 3 2 2" xfId="38049" xr:uid="{209F3F9F-D015-46AC-8570-9617B5331FCB}"/>
    <cellStyle name="SAPBEXHLevel1 2 2 3 2 3 3" xfId="38050" xr:uid="{367BC562-DB94-4DC8-A160-E737D775E3B1}"/>
    <cellStyle name="SAPBEXHLevel1 2 2 3 2 3 3 2" xfId="38051" xr:uid="{5301A32F-5553-476E-BD88-2BE4870E8D3B}"/>
    <cellStyle name="SAPBEXHLevel1 2 2 3 2 3 4" xfId="38052" xr:uid="{4D881960-F984-4240-A452-DF3A9FCB4D88}"/>
    <cellStyle name="SAPBEXHLevel1 2 2 3 2 3 4 2" xfId="38053" xr:uid="{93BF1D3E-1FA2-49BD-990C-9B0333D3B3B3}"/>
    <cellStyle name="SAPBEXHLevel1 2 2 3 2 3 5" xfId="38054" xr:uid="{3C667356-C886-4A14-81DA-6FD43D3BA86C}"/>
    <cellStyle name="SAPBEXHLevel1 2 2 3 2 3 5 2" xfId="38055" xr:uid="{149D5AD5-0E3F-4109-8554-6F4D90FE0931}"/>
    <cellStyle name="SAPBEXHLevel1 2 2 3 2 3 6" xfId="38056" xr:uid="{E157297C-0345-41AE-A1DF-CB83B377D15B}"/>
    <cellStyle name="SAPBEXHLevel1 2 2 3 2 3 6 2" xfId="38057" xr:uid="{E93626F2-912D-49CD-8AAE-4E2998B00F8D}"/>
    <cellStyle name="SAPBEXHLevel1 2 2 3 2 3 7" xfId="38058" xr:uid="{628FE32E-2FC2-439A-BA5D-5017301B150A}"/>
    <cellStyle name="SAPBEXHLevel1 2 2 3 2 4" xfId="38059" xr:uid="{A2D68A64-8ED8-4CAD-B5B6-49190E1A9349}"/>
    <cellStyle name="SAPBEXHLevel1 2 2 3 2 4 2" xfId="38060" xr:uid="{3886E30F-CFD5-4816-BD0A-5389352548C0}"/>
    <cellStyle name="SAPBEXHLevel1 2 2 3 2 5" xfId="38061" xr:uid="{6C8EF01C-2BB5-41AC-B90B-A89CB5E2BB0F}"/>
    <cellStyle name="SAPBEXHLevel1 2 2 3 2 5 2" xfId="38062" xr:uid="{97D813A3-46EC-4EDF-BEA2-0C8071FF6711}"/>
    <cellStyle name="SAPBEXHLevel1 2 2 3 2 6" xfId="38063" xr:uid="{94D6CF2F-353B-434F-B5F2-D5338963545D}"/>
    <cellStyle name="SAPBEXHLevel1 2 2 3 2 6 2" xfId="38064" xr:uid="{C2D65B9B-AFF1-4C0E-BF83-C438A5D0FE9B}"/>
    <cellStyle name="SAPBEXHLevel1 2 2 3 2 7" xfId="38065" xr:uid="{066E0F60-5EB4-4B84-B2CD-35B5A8E33428}"/>
    <cellStyle name="SAPBEXHLevel1 2 2 3 2 7 2" xfId="38066" xr:uid="{C751CA06-45BF-4021-AED5-BBACA011736B}"/>
    <cellStyle name="SAPBEXHLevel1 2 2 3 2 8" xfId="38067" xr:uid="{ADED75D5-7B17-4955-90DA-8775803E9B3E}"/>
    <cellStyle name="SAPBEXHLevel1 2 2 3 2 8 2" xfId="38068" xr:uid="{A82E98AE-DBD7-454A-806B-7B503ABDF9C2}"/>
    <cellStyle name="SAPBEXHLevel1 2 2 3 2 9" xfId="38069" xr:uid="{CAB4940A-9AB8-4333-90ED-547FBFB4B124}"/>
    <cellStyle name="SAPBEXHLevel1 2 2 3 2 9 2" xfId="38070" xr:uid="{0B52D937-8C22-4FF2-A1DE-798199525FD5}"/>
    <cellStyle name="SAPBEXHLevel1 2 2 3 3" xfId="38071" xr:uid="{4DE90888-23E2-41A6-B081-52C61E8D39FF}"/>
    <cellStyle name="SAPBEXHLevel1 2 2 3 3 2" xfId="38072" xr:uid="{71CDBECC-585A-4D28-B59D-3B555C5E7AC4}"/>
    <cellStyle name="SAPBEXHLevel1 2 2 3 4" xfId="38073" xr:uid="{768F0306-5051-4229-9769-13CD57F578CC}"/>
    <cellStyle name="SAPBEXHLevel1 2 2 3 4 2" xfId="38074" xr:uid="{B59B8EFB-423F-4E40-964F-62F5DBF8A240}"/>
    <cellStyle name="SAPBEXHLevel1 2 2 3 5" xfId="38075" xr:uid="{12FCEDEC-3E80-4C68-B024-22F18198DFCF}"/>
    <cellStyle name="SAPBEXHLevel1 2 2 4" xfId="38076" xr:uid="{11FBDCD0-6075-4E51-A995-E68D6F8FCCF1}"/>
    <cellStyle name="SAPBEXHLevel1 2 2 4 10" xfId="38077" xr:uid="{506F8106-0703-46F7-96F6-390E1FCD0D18}"/>
    <cellStyle name="SAPBEXHLevel1 2 2 4 2" xfId="38078" xr:uid="{4666AB33-6151-4BF8-9214-DD2E1BACC86F}"/>
    <cellStyle name="SAPBEXHLevel1 2 2 4 2 2" xfId="38079" xr:uid="{BFF0772D-3FB1-46C1-9240-F8FDFCFB993B}"/>
    <cellStyle name="SAPBEXHLevel1 2 2 4 2 2 2" xfId="38080" xr:uid="{F5584A25-DB23-413B-8400-B731D889EC33}"/>
    <cellStyle name="SAPBEXHLevel1 2 2 4 2 3" xfId="38081" xr:uid="{A98C434B-5DE6-4CF3-A059-1039563335A5}"/>
    <cellStyle name="SAPBEXHLevel1 2 2 4 2 3 2" xfId="38082" xr:uid="{50E3DAE7-AC60-4D78-BE70-F82422CE6C6E}"/>
    <cellStyle name="SAPBEXHLevel1 2 2 4 2 4" xfId="38083" xr:uid="{0016868B-BB0F-4D1F-854A-9E9DA81EC22C}"/>
    <cellStyle name="SAPBEXHLevel1 2 2 4 2 4 2" xfId="38084" xr:uid="{892949CD-3566-4A53-9CCA-EEE6A450B4BD}"/>
    <cellStyle name="SAPBEXHLevel1 2 2 4 2 5" xfId="38085" xr:uid="{0EA5518A-5F86-474D-BF17-4AD545B42E0B}"/>
    <cellStyle name="SAPBEXHLevel1 2 2 4 2 5 2" xfId="38086" xr:uid="{8BD4763F-2736-4041-8238-E0F4178E2006}"/>
    <cellStyle name="SAPBEXHLevel1 2 2 4 2 6" xfId="38087" xr:uid="{E4F2BF5F-E2C1-42CF-87B8-E7000A8ECDFE}"/>
    <cellStyle name="SAPBEXHLevel1 2 2 4 2 6 2" xfId="38088" xr:uid="{2DA1709D-E684-4A41-868B-24D806F35854}"/>
    <cellStyle name="SAPBEXHLevel1 2 2 4 2 7" xfId="38089" xr:uid="{4C9E7AAA-C905-40A4-A224-709F2B5EDF7E}"/>
    <cellStyle name="SAPBEXHLevel1 2 2 4 3" xfId="38090" xr:uid="{27207F16-D338-46DA-B0EB-71220A5B8DB1}"/>
    <cellStyle name="SAPBEXHLevel1 2 2 4 3 2" xfId="38091" xr:uid="{867CA0B0-A32F-472A-B1B3-06B97BB8F188}"/>
    <cellStyle name="SAPBEXHLevel1 2 2 4 3 2 2" xfId="38092" xr:uid="{AC055E12-8E41-48F9-8C79-B5A3CAB6FF2A}"/>
    <cellStyle name="SAPBEXHLevel1 2 2 4 3 3" xfId="38093" xr:uid="{D76BD80C-7CDB-4EEC-9A6E-1B38CF85C614}"/>
    <cellStyle name="SAPBEXHLevel1 2 2 4 3 3 2" xfId="38094" xr:uid="{7C00C99E-F214-4CE3-BFCF-2EED32ED82E8}"/>
    <cellStyle name="SAPBEXHLevel1 2 2 4 3 4" xfId="38095" xr:uid="{87CAEDEA-A08D-4C50-BF46-A789AC39656D}"/>
    <cellStyle name="SAPBEXHLevel1 2 2 4 3 4 2" xfId="38096" xr:uid="{EFF861A6-E96D-423E-89A2-8BE6FB269BF0}"/>
    <cellStyle name="SAPBEXHLevel1 2 2 4 3 5" xfId="38097" xr:uid="{382A1D51-207C-4634-A7D1-169BF0B7A197}"/>
    <cellStyle name="SAPBEXHLevel1 2 2 4 3 5 2" xfId="38098" xr:uid="{C4ADDFB4-B18D-4C4E-8A83-3C170EED200B}"/>
    <cellStyle name="SAPBEXHLevel1 2 2 4 3 6" xfId="38099" xr:uid="{17133262-2D03-4286-BF77-337A25F9D20C}"/>
    <cellStyle name="SAPBEXHLevel1 2 2 4 3 6 2" xfId="38100" xr:uid="{8DD50F61-3301-492A-9F85-096F72176B87}"/>
    <cellStyle name="SAPBEXHLevel1 2 2 4 3 7" xfId="38101" xr:uid="{1DC1710E-0234-455E-BC1A-3A9A921BCED8}"/>
    <cellStyle name="SAPBEXHLevel1 2 2 4 4" xfId="38102" xr:uid="{8251F56E-2B20-415F-899F-53DED810CB5D}"/>
    <cellStyle name="SAPBEXHLevel1 2 2 4 4 2" xfId="38103" xr:uid="{9C4BE843-2821-4964-B3B2-A56897326E2B}"/>
    <cellStyle name="SAPBEXHLevel1 2 2 4 5" xfId="38104" xr:uid="{BD5C3BB2-8319-40A9-9C3B-0B4EE2D28268}"/>
    <cellStyle name="SAPBEXHLevel1 2 2 4 5 2" xfId="38105" xr:uid="{691346C5-61F1-496E-BCF5-414014BED0C1}"/>
    <cellStyle name="SAPBEXHLevel1 2 2 4 6" xfId="38106" xr:uid="{0259967B-3882-4D96-B1F3-6B4372C77BF0}"/>
    <cellStyle name="SAPBEXHLevel1 2 2 4 6 2" xfId="38107" xr:uid="{526741DF-B117-4C52-A1BF-982725973AC6}"/>
    <cellStyle name="SAPBEXHLevel1 2 2 4 7" xfId="38108" xr:uid="{701F9575-1F7E-4AAF-B405-68BBF070674E}"/>
    <cellStyle name="SAPBEXHLevel1 2 2 4 7 2" xfId="38109" xr:uid="{521D7D9A-62DC-48D6-8363-409471F22E1A}"/>
    <cellStyle name="SAPBEXHLevel1 2 2 4 8" xfId="38110" xr:uid="{BC85A8B1-5F91-4521-B56E-5D5EEA0B6755}"/>
    <cellStyle name="SAPBEXHLevel1 2 2 4 8 2" xfId="38111" xr:uid="{EC0521DC-0B6C-4AB0-B516-1F926618D7D0}"/>
    <cellStyle name="SAPBEXHLevel1 2 2 4 9" xfId="38112" xr:uid="{10B7FAED-669A-4700-A8C2-74885BC44A19}"/>
    <cellStyle name="SAPBEXHLevel1 2 2 4 9 2" xfId="38113" xr:uid="{28CEE3E3-3A0F-4525-B8FB-379A5801F3C8}"/>
    <cellStyle name="SAPBEXHLevel1 2 2 5" xfId="38114" xr:uid="{5053DD86-27E8-4CA5-9499-01D080718CF2}"/>
    <cellStyle name="SAPBEXHLevel1 2 2 5 2" xfId="38115" xr:uid="{9B2935FB-9B7C-4394-A9C6-EAC2BA23ABDC}"/>
    <cellStyle name="SAPBEXHLevel1 2 2 6" xfId="38116" xr:uid="{37055B51-2DF5-452F-8937-8D83D8B8C562}"/>
    <cellStyle name="SAPBEXHLevel1 2 2 6 2" xfId="38117" xr:uid="{AE4F4642-2168-4966-9452-DC9A86056B53}"/>
    <cellStyle name="SAPBEXHLevel1 2 2 7" xfId="38118" xr:uid="{BB8ED3CE-57EE-4D92-AE54-63F97626E2D8}"/>
    <cellStyle name="SAPBEXHLevel1 2 2 8" xfId="38119" xr:uid="{2A80CE33-094A-4087-97B1-745132313AEE}"/>
    <cellStyle name="SAPBEXHLevel1 2 3" xfId="38120" xr:uid="{A2E75351-80EF-45F2-833D-AA881530EC9A}"/>
    <cellStyle name="SAPBEXHLevel1 2 3 2" xfId="38121" xr:uid="{C50C95F5-1ECF-49E8-B0DA-32E6FCF15D82}"/>
    <cellStyle name="SAPBEXHLevel1 2 3 2 10" xfId="38122" xr:uid="{2F0E630A-0822-4B2F-AB0C-77D1015A6030}"/>
    <cellStyle name="SAPBEXHLevel1 2 3 2 2" xfId="38123" xr:uid="{2822D610-D642-459B-9CA3-ED430C1A9550}"/>
    <cellStyle name="SAPBEXHLevel1 2 3 2 2 10" xfId="38124" xr:uid="{8C97DF7C-8E7E-4715-82F7-A81C3751FBD7}"/>
    <cellStyle name="SAPBEXHLevel1 2 3 2 2 2" xfId="38125" xr:uid="{5740924D-83BF-4A94-84E7-0143262F0D76}"/>
    <cellStyle name="SAPBEXHLevel1 2 3 2 2 2 2" xfId="38126" xr:uid="{80EEE570-11A7-42DA-BA32-E853D1FA5F26}"/>
    <cellStyle name="SAPBEXHLevel1 2 3 2 2 2 2 2" xfId="38127" xr:uid="{4BBCA6A4-8523-4D4B-883A-8E39D9651E9F}"/>
    <cellStyle name="SAPBEXHLevel1 2 3 2 2 2 3" xfId="38128" xr:uid="{0C30A06D-35EF-403F-8278-5C00F3941EAE}"/>
    <cellStyle name="SAPBEXHLevel1 2 3 2 2 2 3 2" xfId="38129" xr:uid="{CD74B794-1851-4B25-B515-87286662C426}"/>
    <cellStyle name="SAPBEXHLevel1 2 3 2 2 2 4" xfId="38130" xr:uid="{BB174D3D-D53B-4AA4-B91D-8A254EB6CD2D}"/>
    <cellStyle name="SAPBEXHLevel1 2 3 2 2 2 4 2" xfId="38131" xr:uid="{0712B227-5209-432A-A233-FEC100D85BD9}"/>
    <cellStyle name="SAPBEXHLevel1 2 3 2 2 2 5" xfId="38132" xr:uid="{1A525F96-10AF-4513-A84B-8862CFE1FBAA}"/>
    <cellStyle name="SAPBEXHLevel1 2 3 2 2 2 5 2" xfId="38133" xr:uid="{E2D7EFE2-4593-466D-81EE-14169EC984F9}"/>
    <cellStyle name="SAPBEXHLevel1 2 3 2 2 2 6" xfId="38134" xr:uid="{70CD330F-BF87-4161-ADBD-E1F7D5C2247D}"/>
    <cellStyle name="SAPBEXHLevel1 2 3 2 2 2 6 2" xfId="38135" xr:uid="{2F40AA0C-F7F8-4C12-BE54-C8E08D241835}"/>
    <cellStyle name="SAPBEXHLevel1 2 3 2 2 2 7" xfId="38136" xr:uid="{41E24C26-60FA-41D6-8AFA-CE7AF1CBF306}"/>
    <cellStyle name="SAPBEXHLevel1 2 3 2 2 2 7 2" xfId="38137" xr:uid="{EC6F96D3-14CB-43C7-8CB5-690CC7515820}"/>
    <cellStyle name="SAPBEXHLevel1 2 3 2 2 2 8" xfId="38138" xr:uid="{B1E3A256-750B-4A0B-A5DF-F2E2D6F5D71A}"/>
    <cellStyle name="SAPBEXHLevel1 2 3 2 2 3" xfId="38139" xr:uid="{B0565705-592F-42E4-8BF5-3D2D4B1D06FE}"/>
    <cellStyle name="SAPBEXHLevel1 2 3 2 2 3 2" xfId="38140" xr:uid="{6C104755-A3ED-4F01-8284-A1EBA4E53E10}"/>
    <cellStyle name="SAPBEXHLevel1 2 3 2 2 4" xfId="38141" xr:uid="{B6F6F86A-1584-4780-B6E2-D7FEFFE84B4E}"/>
    <cellStyle name="SAPBEXHLevel1 2 3 2 2 4 2" xfId="38142" xr:uid="{B46118F2-4E10-4EAE-B9FC-FA13D2D3FC85}"/>
    <cellStyle name="SAPBEXHLevel1 2 3 2 2 5" xfId="38143" xr:uid="{87358755-8EA7-49ED-B959-6935C56B26CB}"/>
    <cellStyle name="SAPBEXHLevel1 2 3 2 2 5 2" xfId="38144" xr:uid="{FEF763A1-6D14-4FBC-B54F-B3D3637174C8}"/>
    <cellStyle name="SAPBEXHLevel1 2 3 2 2 6" xfId="38145" xr:uid="{17754B6D-5B33-493A-A3CF-A8FE3E8A2FCB}"/>
    <cellStyle name="SAPBEXHLevel1 2 3 2 2 6 2" xfId="38146" xr:uid="{031A8F14-173D-4043-8BB3-F495280B5F0A}"/>
    <cellStyle name="SAPBEXHLevel1 2 3 2 2 7" xfId="38147" xr:uid="{A76949F2-968F-4C96-98A2-231491712DDE}"/>
    <cellStyle name="SAPBEXHLevel1 2 3 2 2 7 2" xfId="38148" xr:uid="{FB87ABBF-A324-48C5-A4F5-C4354D500314}"/>
    <cellStyle name="SAPBEXHLevel1 2 3 2 2 8" xfId="38149" xr:uid="{BFF30F86-4487-43B3-A71B-42795068B9BD}"/>
    <cellStyle name="SAPBEXHLevel1 2 3 2 2 8 2" xfId="38150" xr:uid="{57D98CDB-D33E-498B-A9C1-4193CB428E74}"/>
    <cellStyle name="SAPBEXHLevel1 2 3 2 2 9" xfId="38151" xr:uid="{F0A09302-0C53-465E-B723-6197AEFD10E5}"/>
    <cellStyle name="SAPBEXHLevel1 2 3 2 3" xfId="38152" xr:uid="{41549561-F654-4AD7-AB39-CCE62D85AC31}"/>
    <cellStyle name="SAPBEXHLevel1 2 3 2 3 2" xfId="38153" xr:uid="{507ABF18-879F-41F5-ABAD-C7D5F83C4307}"/>
    <cellStyle name="SAPBEXHLevel1 2 3 2 3 2 2" xfId="38154" xr:uid="{1B98A506-B25A-4B93-8F2D-D3B0C94B67C1}"/>
    <cellStyle name="SAPBEXHLevel1 2 3 2 3 3" xfId="38155" xr:uid="{9F568817-B39E-4DCF-9379-7A3C56EDB4D6}"/>
    <cellStyle name="SAPBEXHLevel1 2 3 2 3 3 2" xfId="38156" xr:uid="{0FF3B263-B136-4166-9C18-12DA8C81E1CA}"/>
    <cellStyle name="SAPBEXHLevel1 2 3 2 3 4" xfId="38157" xr:uid="{2D770F82-AEA2-44DA-9C8E-4ABA820EB6FD}"/>
    <cellStyle name="SAPBEXHLevel1 2 3 2 3 4 2" xfId="38158" xr:uid="{301CAE00-1680-431A-869D-8133A191660D}"/>
    <cellStyle name="SAPBEXHLevel1 2 3 2 3 5" xfId="38159" xr:uid="{B06A68B8-85EB-4BFE-A5D9-9CC6A5F7D5BE}"/>
    <cellStyle name="SAPBEXHLevel1 2 3 2 3 5 2" xfId="38160" xr:uid="{4B584069-9C85-4B89-AFA2-A7380060E8AE}"/>
    <cellStyle name="SAPBEXHLevel1 2 3 2 3 6" xfId="38161" xr:uid="{4BC43ECB-EF72-4ABE-8FC8-F48B56BCAAB4}"/>
    <cellStyle name="SAPBEXHLevel1 2 3 2 3 6 2" xfId="38162" xr:uid="{E8EF067C-5A51-4ED8-B650-41D919B2F996}"/>
    <cellStyle name="SAPBEXHLevel1 2 3 2 3 7" xfId="38163" xr:uid="{8F83CAFC-8B51-454D-B90C-8F446D8C058E}"/>
    <cellStyle name="SAPBEXHLevel1 2 3 2 3 7 2" xfId="38164" xr:uid="{9A6B11AC-CF55-4F6A-9264-CDA4A66471E8}"/>
    <cellStyle name="SAPBEXHLevel1 2 3 2 3 8" xfId="38165" xr:uid="{6397182A-CA8A-4685-912A-ADB35F000F38}"/>
    <cellStyle name="SAPBEXHLevel1 2 3 2 3 9" xfId="38166" xr:uid="{E2511770-463D-4C63-AD21-20FB87B6DA96}"/>
    <cellStyle name="SAPBEXHLevel1 2 3 2 4" xfId="38167" xr:uid="{679B6277-D861-4ABA-9C83-1547531FE52B}"/>
    <cellStyle name="SAPBEXHLevel1 2 3 2 4 2" xfId="38168" xr:uid="{697601CC-034F-42D3-BB32-516A7877FD21}"/>
    <cellStyle name="SAPBEXHLevel1 2 3 2 5" xfId="38169" xr:uid="{9F5A3DA2-24D6-48EB-906C-50D1B14D453D}"/>
    <cellStyle name="SAPBEXHLevel1 2 3 2 5 2" xfId="38170" xr:uid="{11D2D6AD-60DA-4036-BA5B-15DEA78C85AA}"/>
    <cellStyle name="SAPBEXHLevel1 2 3 2 6" xfId="38171" xr:uid="{7AC651A8-54D9-402F-8A0E-4D38759DCB9B}"/>
    <cellStyle name="SAPBEXHLevel1 2 3 2 6 2" xfId="38172" xr:uid="{E4F22EC9-228A-4903-A5B9-56D8FBCA4FFC}"/>
    <cellStyle name="SAPBEXHLevel1 2 3 2 7" xfId="38173" xr:uid="{78F3022C-3126-4819-A00A-544323BB7E65}"/>
    <cellStyle name="SAPBEXHLevel1 2 3 2 7 2" xfId="38174" xr:uid="{B4D2A20B-F02C-4246-8055-AC0EE87BCE4F}"/>
    <cellStyle name="SAPBEXHLevel1 2 3 2 8" xfId="38175" xr:uid="{3ECD0D6C-A6ED-4758-A1EB-8FF6A221B084}"/>
    <cellStyle name="SAPBEXHLevel1 2 3 2 8 2" xfId="38176" xr:uid="{784FBFCD-8864-4DC9-83AD-E454FF6386DA}"/>
    <cellStyle name="SAPBEXHLevel1 2 3 2 9" xfId="38177" xr:uid="{8EED6AE1-4056-46B6-B5C1-3EEB5933899B}"/>
    <cellStyle name="SAPBEXHLevel1 2 3 3" xfId="38178" xr:uid="{F194576B-DFA9-4E71-9205-B482959CF18F}"/>
    <cellStyle name="SAPBEXHLevel1 2 3 3 2" xfId="38179" xr:uid="{5D8D4C2F-7DBE-4860-8674-09BC0B3781EF}"/>
    <cellStyle name="SAPBEXHLevel1 2 3 3 2 10" xfId="38180" xr:uid="{987D30E4-281F-4BC4-AB14-8B69969EFE11}"/>
    <cellStyle name="SAPBEXHLevel1 2 3 3 2 2" xfId="38181" xr:uid="{297E96B5-CACF-4548-B007-A66807F7F68C}"/>
    <cellStyle name="SAPBEXHLevel1 2 3 3 2 2 2" xfId="38182" xr:uid="{5343314F-41BF-4B71-8D45-C19B67D6896A}"/>
    <cellStyle name="SAPBEXHLevel1 2 3 3 2 2 2 2" xfId="38183" xr:uid="{009663CC-4262-4ADD-AFA7-064B44AC8DC2}"/>
    <cellStyle name="SAPBEXHLevel1 2 3 3 2 2 3" xfId="38184" xr:uid="{0C3FADCC-279A-4577-B3AD-0450C4899332}"/>
    <cellStyle name="SAPBEXHLevel1 2 3 3 2 2 3 2" xfId="38185" xr:uid="{00CC4182-BF09-42FE-8F48-7F1E2D10160A}"/>
    <cellStyle name="SAPBEXHLevel1 2 3 3 2 2 4" xfId="38186" xr:uid="{6D8F4056-078F-4516-BBC1-C67E967FBD11}"/>
    <cellStyle name="SAPBEXHLevel1 2 3 3 2 2 4 2" xfId="38187" xr:uid="{1BA2B029-18EC-4659-A951-8DD08C340833}"/>
    <cellStyle name="SAPBEXHLevel1 2 3 3 2 2 5" xfId="38188" xr:uid="{7497573F-4D49-4613-9F39-E2C9966BECE4}"/>
    <cellStyle name="SAPBEXHLevel1 2 3 3 2 2 5 2" xfId="38189" xr:uid="{89DF23EA-E91F-42CA-94C5-28EBB80E5FB6}"/>
    <cellStyle name="SAPBEXHLevel1 2 3 3 2 2 6" xfId="38190" xr:uid="{281D0315-8BBC-44F3-BD97-85E6B316F6E2}"/>
    <cellStyle name="SAPBEXHLevel1 2 3 3 2 2 6 2" xfId="38191" xr:uid="{4F4AEBF8-2A87-496F-B6A4-ABC7F0055D34}"/>
    <cellStyle name="SAPBEXHLevel1 2 3 3 2 2 7" xfId="38192" xr:uid="{15528999-BC2A-43D0-A3CD-63CABA0F94F1}"/>
    <cellStyle name="SAPBEXHLevel1 2 3 3 2 3" xfId="38193" xr:uid="{B94FCE25-7C3D-411C-9562-0CF51F1A9529}"/>
    <cellStyle name="SAPBEXHLevel1 2 3 3 2 3 2" xfId="38194" xr:uid="{FCF97E18-0497-458B-B742-D508E5F76541}"/>
    <cellStyle name="SAPBEXHLevel1 2 3 3 2 3 2 2" xfId="38195" xr:uid="{246A8DB6-0750-4143-8641-B8C0124EDC35}"/>
    <cellStyle name="SAPBEXHLevel1 2 3 3 2 3 3" xfId="38196" xr:uid="{AE4B9B34-C7DD-4850-980D-1F225D43C6AA}"/>
    <cellStyle name="SAPBEXHLevel1 2 3 3 2 3 3 2" xfId="38197" xr:uid="{48941FA5-F49B-4DFF-9DA8-A979650A580A}"/>
    <cellStyle name="SAPBEXHLevel1 2 3 3 2 3 4" xfId="38198" xr:uid="{750B7A0C-0154-48F3-9861-C4D1B0B94665}"/>
    <cellStyle name="SAPBEXHLevel1 2 3 3 2 3 4 2" xfId="38199" xr:uid="{75198AE2-2D91-47EE-887B-974B7BE1B7F6}"/>
    <cellStyle name="SAPBEXHLevel1 2 3 3 2 3 5" xfId="38200" xr:uid="{F44A84AA-AE81-4452-AD8E-34BB44899E82}"/>
    <cellStyle name="SAPBEXHLevel1 2 3 3 2 3 5 2" xfId="38201" xr:uid="{7B43E10A-185E-4862-B7CE-73DC4DC9AD00}"/>
    <cellStyle name="SAPBEXHLevel1 2 3 3 2 3 6" xfId="38202" xr:uid="{A9525BCE-2728-4D69-A7BC-2545CE2BFEDF}"/>
    <cellStyle name="SAPBEXHLevel1 2 3 3 2 3 6 2" xfId="38203" xr:uid="{FB5711B3-139B-42F6-BA39-BC786496B627}"/>
    <cellStyle name="SAPBEXHLevel1 2 3 3 2 3 7" xfId="38204" xr:uid="{D234009D-B024-45EC-BD66-D774075E569B}"/>
    <cellStyle name="SAPBEXHLevel1 2 3 3 2 4" xfId="38205" xr:uid="{FDE9A253-2543-4A34-AF89-1BEF88400BD6}"/>
    <cellStyle name="SAPBEXHLevel1 2 3 3 2 4 2" xfId="38206" xr:uid="{BFFE0250-239B-4642-8603-DF23A738E28F}"/>
    <cellStyle name="SAPBEXHLevel1 2 3 3 2 5" xfId="38207" xr:uid="{DA9D610F-E11B-4972-AF88-01FAB2B7338A}"/>
    <cellStyle name="SAPBEXHLevel1 2 3 3 2 5 2" xfId="38208" xr:uid="{8C244E65-F113-4DCB-98F7-57BB75ACADC3}"/>
    <cellStyle name="SAPBEXHLevel1 2 3 3 2 6" xfId="38209" xr:uid="{F10F7585-D814-40CC-ABB2-9B1BA9537266}"/>
    <cellStyle name="SAPBEXHLevel1 2 3 3 2 6 2" xfId="38210" xr:uid="{3C7460C3-B93C-4ECE-9F7A-5D314A1D02A5}"/>
    <cellStyle name="SAPBEXHLevel1 2 3 3 2 7" xfId="38211" xr:uid="{B03B654B-5712-4233-A3BD-D41D00382F87}"/>
    <cellStyle name="SAPBEXHLevel1 2 3 3 2 7 2" xfId="38212" xr:uid="{0C370C5E-18E7-44DD-9396-B8CDB4F07DE3}"/>
    <cellStyle name="SAPBEXHLevel1 2 3 3 2 8" xfId="38213" xr:uid="{83361238-06C9-4821-8508-FC547B1ADD48}"/>
    <cellStyle name="SAPBEXHLevel1 2 3 3 2 8 2" xfId="38214" xr:uid="{08BF446A-0969-47C7-850B-4841F1D6B03F}"/>
    <cellStyle name="SAPBEXHLevel1 2 3 3 2 9" xfId="38215" xr:uid="{4D4A58F7-DC33-440C-8989-977AFA710818}"/>
    <cellStyle name="SAPBEXHLevel1 2 3 3 2 9 2" xfId="38216" xr:uid="{87487611-F06E-4881-81F9-2B37FC517821}"/>
    <cellStyle name="SAPBEXHLevel1 2 3 3 3" xfId="38217" xr:uid="{9E77BECA-1F7A-4037-B661-31D6135E9D73}"/>
    <cellStyle name="SAPBEXHLevel1 2 3 3 3 2" xfId="38218" xr:uid="{B0A166A4-54D5-4DBF-8CFE-073D9C13A72A}"/>
    <cellStyle name="SAPBEXHLevel1 2 3 3 4" xfId="38219" xr:uid="{A493CE37-148B-4349-A6A3-98AF5F41EA25}"/>
    <cellStyle name="SAPBEXHLevel1 2 3 3 4 2" xfId="38220" xr:uid="{033898AA-D498-41CA-9F47-50EE2F65A369}"/>
    <cellStyle name="SAPBEXHLevel1 2 3 3 5" xfId="38221" xr:uid="{47618E0F-B7BC-4FC8-B69E-39160EA90A61}"/>
    <cellStyle name="SAPBEXHLevel1 2 3 4" xfId="38222" xr:uid="{3932A7BD-A96A-4369-8A16-4B1AFF9CA6E0}"/>
    <cellStyle name="SAPBEXHLevel1 2 3 4 10" xfId="38223" xr:uid="{7E95FA3C-924C-43D1-8E16-7BDD29F5F431}"/>
    <cellStyle name="SAPBEXHLevel1 2 3 4 2" xfId="38224" xr:uid="{E4F0E1D9-DEE3-41F4-8498-695C917B4CD4}"/>
    <cellStyle name="SAPBEXHLevel1 2 3 4 2 2" xfId="38225" xr:uid="{F33877A7-3CF8-47FE-B688-91AF91768E37}"/>
    <cellStyle name="SAPBEXHLevel1 2 3 4 2 2 2" xfId="38226" xr:uid="{F00A5AF3-2DFF-48B2-9ADD-FF7037FE6E71}"/>
    <cellStyle name="SAPBEXHLevel1 2 3 4 2 3" xfId="38227" xr:uid="{8879987F-4895-46D4-A5E2-05F2A9868B1B}"/>
    <cellStyle name="SAPBEXHLevel1 2 3 4 2 3 2" xfId="38228" xr:uid="{F2EBF6F7-1AFA-496A-A00D-8A137579E61E}"/>
    <cellStyle name="SAPBEXHLevel1 2 3 4 2 4" xfId="38229" xr:uid="{5B0204AD-50C7-4A2A-B2D4-E61B9E069BF5}"/>
    <cellStyle name="SAPBEXHLevel1 2 3 4 2 4 2" xfId="38230" xr:uid="{7E46DDCB-1D3B-49E9-ABBE-5D4851715EB5}"/>
    <cellStyle name="SAPBEXHLevel1 2 3 4 2 5" xfId="38231" xr:uid="{2A19C57C-B826-4D8A-ADBA-97983CE5887B}"/>
    <cellStyle name="SAPBEXHLevel1 2 3 4 2 5 2" xfId="38232" xr:uid="{990CE1D6-E632-42F4-AABF-2B06534B679D}"/>
    <cellStyle name="SAPBEXHLevel1 2 3 4 2 6" xfId="38233" xr:uid="{3EEE8B6C-E3FA-42D3-8576-817F20E6BDD6}"/>
    <cellStyle name="SAPBEXHLevel1 2 3 4 2 6 2" xfId="38234" xr:uid="{B089C5DB-DA1D-4435-A853-4F50667AE95C}"/>
    <cellStyle name="SAPBEXHLevel1 2 3 4 2 7" xfId="38235" xr:uid="{8FCE32AD-D582-44F3-B60D-A7168F9A1AE5}"/>
    <cellStyle name="SAPBEXHLevel1 2 3 4 3" xfId="38236" xr:uid="{B11C3856-DAC5-469C-AEAB-60812C3D8FE3}"/>
    <cellStyle name="SAPBEXHLevel1 2 3 4 3 2" xfId="38237" xr:uid="{004D977B-4FBC-4CF0-9A90-E1A762A1D263}"/>
    <cellStyle name="SAPBEXHLevel1 2 3 4 3 2 2" xfId="38238" xr:uid="{DDB1E99F-7E08-443E-9178-80F491055CF6}"/>
    <cellStyle name="SAPBEXHLevel1 2 3 4 3 3" xfId="38239" xr:uid="{27350B0C-B0E4-4B20-B053-A4D58AAF16E2}"/>
    <cellStyle name="SAPBEXHLevel1 2 3 4 3 3 2" xfId="38240" xr:uid="{F1E44CF4-B245-433D-B9B7-14B38FD1A878}"/>
    <cellStyle name="SAPBEXHLevel1 2 3 4 3 4" xfId="38241" xr:uid="{C32E1CA3-F038-4B30-A765-C16B1469FF9F}"/>
    <cellStyle name="SAPBEXHLevel1 2 3 4 3 4 2" xfId="38242" xr:uid="{E7E2A314-FD3B-4BF7-B4E5-9A86420AB9E9}"/>
    <cellStyle name="SAPBEXHLevel1 2 3 4 3 5" xfId="38243" xr:uid="{D38650A9-7C68-4940-91ED-DFC8BD0EC758}"/>
    <cellStyle name="SAPBEXHLevel1 2 3 4 3 5 2" xfId="38244" xr:uid="{D495FC7A-A04F-4A6E-9643-F60FD605E1D2}"/>
    <cellStyle name="SAPBEXHLevel1 2 3 4 3 6" xfId="38245" xr:uid="{E91A85C0-F7D4-483F-8D08-EE1D709251FE}"/>
    <cellStyle name="SAPBEXHLevel1 2 3 4 3 6 2" xfId="38246" xr:uid="{D8F167BB-A559-4BE9-A5C0-50A6B1DB66C1}"/>
    <cellStyle name="SAPBEXHLevel1 2 3 4 3 7" xfId="38247" xr:uid="{BA9F7827-D9B7-4565-9117-2120BFF64FF6}"/>
    <cellStyle name="SAPBEXHLevel1 2 3 4 4" xfId="38248" xr:uid="{1AD397E0-6BDE-40FD-BB37-582D9D4D21A8}"/>
    <cellStyle name="SAPBEXHLevel1 2 3 4 4 2" xfId="38249" xr:uid="{FFD762DE-2716-41C1-B69E-9D8311FD4E56}"/>
    <cellStyle name="SAPBEXHLevel1 2 3 4 5" xfId="38250" xr:uid="{A2CA8F74-39D7-47A0-8944-BBCB37F17313}"/>
    <cellStyle name="SAPBEXHLevel1 2 3 4 5 2" xfId="38251" xr:uid="{2FE6F240-6ABF-4467-B083-D5288A5333A4}"/>
    <cellStyle name="SAPBEXHLevel1 2 3 4 6" xfId="38252" xr:uid="{2C2F9939-06D1-406A-A899-9D54B1FCE6D7}"/>
    <cellStyle name="SAPBEXHLevel1 2 3 4 6 2" xfId="38253" xr:uid="{391FE3B5-852D-49F1-BF1E-6380E91305BA}"/>
    <cellStyle name="SAPBEXHLevel1 2 3 4 7" xfId="38254" xr:uid="{040AEC6C-44BE-4F01-8EAF-88B28E8D7571}"/>
    <cellStyle name="SAPBEXHLevel1 2 3 4 7 2" xfId="38255" xr:uid="{5D048BC0-15C9-4D44-A043-26B79711ECEB}"/>
    <cellStyle name="SAPBEXHLevel1 2 3 4 8" xfId="38256" xr:uid="{630F89AD-9125-419C-B7BC-5539A6DBAA8E}"/>
    <cellStyle name="SAPBEXHLevel1 2 3 4 8 2" xfId="38257" xr:uid="{E371FD88-983D-44EE-8D9C-2E77976210FA}"/>
    <cellStyle name="SAPBEXHLevel1 2 3 4 9" xfId="38258" xr:uid="{7AE60D91-D618-4684-963A-D37B6BC81A8F}"/>
    <cellStyle name="SAPBEXHLevel1 2 3 4 9 2" xfId="38259" xr:uid="{AC372DD2-2B1C-42A9-A39F-9B21010B091C}"/>
    <cellStyle name="SAPBEXHLevel1 2 3 5" xfId="38260" xr:uid="{A185BCC6-B809-45CB-B411-AE17C08A8985}"/>
    <cellStyle name="SAPBEXHLevel1 2 3 5 2" xfId="38261" xr:uid="{AA854977-0E63-482C-A12E-B4D67A1F3217}"/>
    <cellStyle name="SAPBEXHLevel1 2 3 6" xfId="38262" xr:uid="{0A2720CC-8504-4BAC-8343-FA23ECC3BD8B}"/>
    <cellStyle name="SAPBEXHLevel1 2 3 6 2" xfId="38263" xr:uid="{1684C906-79A0-4EB4-9D68-69FE5D3A8533}"/>
    <cellStyle name="SAPBEXHLevel1 2 3 7" xfId="38264" xr:uid="{09F62C21-8263-4F6C-AD7C-944CF3448C55}"/>
    <cellStyle name="SAPBEXHLevel1 2 3 8" xfId="38265" xr:uid="{D6360505-B8B1-47B3-83F7-39198F37BFEB}"/>
    <cellStyle name="SAPBEXHLevel1 2 4" xfId="38266" xr:uid="{05DA3019-8E83-46C4-99EA-C31EB1AFF4D6}"/>
    <cellStyle name="SAPBEXHLevel1 2 4 10" xfId="38267" xr:uid="{22FC522F-E24C-4E7E-90EF-9C011CAC23A9}"/>
    <cellStyle name="SAPBEXHLevel1 2 4 2" xfId="38268" xr:uid="{2E09B651-7EA2-4608-BFF4-7B1C32372AF3}"/>
    <cellStyle name="SAPBEXHLevel1 2 4 2 10" xfId="38269" xr:uid="{41DB4A6B-3BD2-4F7B-9738-C5154AF2FBD9}"/>
    <cellStyle name="SAPBEXHLevel1 2 4 2 2" xfId="38270" xr:uid="{E6FB7F7C-050B-4B1D-9103-696E77F4094B}"/>
    <cellStyle name="SAPBEXHLevel1 2 4 2 2 2" xfId="38271" xr:uid="{E58C13B5-6235-42C4-BDCF-50477BFAC8B5}"/>
    <cellStyle name="SAPBEXHLevel1 2 4 2 2 2 2" xfId="38272" xr:uid="{02A0C546-FBED-452B-8598-25A1AEC076DB}"/>
    <cellStyle name="SAPBEXHLevel1 2 4 2 2 3" xfId="38273" xr:uid="{FB4A9638-0DA2-4427-922D-055A66B14D25}"/>
    <cellStyle name="SAPBEXHLevel1 2 4 2 2 3 2" xfId="38274" xr:uid="{C46979FA-AE36-4257-8268-5419E1CF73FD}"/>
    <cellStyle name="SAPBEXHLevel1 2 4 2 2 4" xfId="38275" xr:uid="{D724ABEB-646C-4E04-8923-68C1642DFD5E}"/>
    <cellStyle name="SAPBEXHLevel1 2 4 2 2 4 2" xfId="38276" xr:uid="{C898C17F-71B9-450D-B1D4-04AF1081C679}"/>
    <cellStyle name="SAPBEXHLevel1 2 4 2 2 5" xfId="38277" xr:uid="{BDF5AC06-FADD-4832-85C4-93140BA20EEA}"/>
    <cellStyle name="SAPBEXHLevel1 2 4 2 2 5 2" xfId="38278" xr:uid="{8E179753-E65C-42F6-868E-0A861FAAD9A3}"/>
    <cellStyle name="SAPBEXHLevel1 2 4 2 2 6" xfId="38279" xr:uid="{2C68A3E1-6B97-4F23-AB09-C5B1B92D1D07}"/>
    <cellStyle name="SAPBEXHLevel1 2 4 2 2 6 2" xfId="38280" xr:uid="{4A4C362F-F8CD-4196-867B-C6C4661171BE}"/>
    <cellStyle name="SAPBEXHLevel1 2 4 2 2 7" xfId="38281" xr:uid="{745FE381-DD5F-4323-9405-3B3D5E7ADC5B}"/>
    <cellStyle name="SAPBEXHLevel1 2 4 2 2 7 2" xfId="38282" xr:uid="{5CCEA0FD-A347-4D32-AEB7-BBDCF28BE6DB}"/>
    <cellStyle name="SAPBEXHLevel1 2 4 2 2 8" xfId="38283" xr:uid="{C53B0771-DFB6-49EE-A174-C5DA48EE3BE5}"/>
    <cellStyle name="SAPBEXHLevel1 2 4 2 3" xfId="38284" xr:uid="{A451544B-207B-43F4-BAC8-C84B28EA6E6E}"/>
    <cellStyle name="SAPBEXHLevel1 2 4 2 3 2" xfId="38285" xr:uid="{DBF68F22-1391-41EC-8563-3AF77AB4E075}"/>
    <cellStyle name="SAPBEXHLevel1 2 4 2 4" xfId="38286" xr:uid="{0F3EA0BC-B730-4F20-9339-20E8284C00B6}"/>
    <cellStyle name="SAPBEXHLevel1 2 4 2 4 2" xfId="38287" xr:uid="{F31A6566-8AD3-4CB4-9EB2-1C6AA345415B}"/>
    <cellStyle name="SAPBEXHLevel1 2 4 2 5" xfId="38288" xr:uid="{586D3EB5-C5F9-4D78-B9CF-BE33EF0573C4}"/>
    <cellStyle name="SAPBEXHLevel1 2 4 2 5 2" xfId="38289" xr:uid="{C76C6DA3-F3D3-4437-8EA3-216F9952E7A3}"/>
    <cellStyle name="SAPBEXHLevel1 2 4 2 6" xfId="38290" xr:uid="{201B1F81-8D89-4B0F-B489-F9ADD4EDF276}"/>
    <cellStyle name="SAPBEXHLevel1 2 4 2 6 2" xfId="38291" xr:uid="{204538B8-0001-480F-9CAB-FFA7E522F545}"/>
    <cellStyle name="SAPBEXHLevel1 2 4 2 7" xfId="38292" xr:uid="{4AB129AA-5699-4432-B46D-1399613A0CF4}"/>
    <cellStyle name="SAPBEXHLevel1 2 4 2 7 2" xfId="38293" xr:uid="{1FE976E8-0F19-4DF8-8EAD-B66082CEE4BC}"/>
    <cellStyle name="SAPBEXHLevel1 2 4 2 8" xfId="38294" xr:uid="{E555ED6F-BA97-454C-8B3B-73EBF3141807}"/>
    <cellStyle name="SAPBEXHLevel1 2 4 2 8 2" xfId="38295" xr:uid="{7CE58132-1114-4BAD-BF74-01FA7A1D121D}"/>
    <cellStyle name="SAPBEXHLevel1 2 4 2 9" xfId="38296" xr:uid="{3D141C6B-2A40-46E8-B083-24D78D94A865}"/>
    <cellStyle name="SAPBEXHLevel1 2 4 3" xfId="38297" xr:uid="{972B471F-E159-4B7C-AB10-9DBAAE7B12BA}"/>
    <cellStyle name="SAPBEXHLevel1 2 4 3 2" xfId="38298" xr:uid="{4EC784C1-4CF6-4741-942C-098D594D4D18}"/>
    <cellStyle name="SAPBEXHLevel1 2 4 3 2 2" xfId="38299" xr:uid="{CA30A056-2ADA-4423-9C79-CAD02A62D241}"/>
    <cellStyle name="SAPBEXHLevel1 2 4 3 3" xfId="38300" xr:uid="{79FD2560-657D-431F-9825-97ABF0D0E913}"/>
    <cellStyle name="SAPBEXHLevel1 2 4 3 3 2" xfId="38301" xr:uid="{44FB707D-E9DF-4619-A74B-F20642511AF1}"/>
    <cellStyle name="SAPBEXHLevel1 2 4 3 4" xfId="38302" xr:uid="{B7B0B9FC-C202-4970-8025-8A53286B7C55}"/>
    <cellStyle name="SAPBEXHLevel1 2 4 3 4 2" xfId="38303" xr:uid="{5A3498F9-C546-4A19-AD3B-7EC717B02310}"/>
    <cellStyle name="SAPBEXHLevel1 2 4 3 5" xfId="38304" xr:uid="{6A14A0CA-1704-40FA-9D92-C2AF2DB4BAFE}"/>
    <cellStyle name="SAPBEXHLevel1 2 4 3 5 2" xfId="38305" xr:uid="{88ECC656-975C-4056-A263-3A7F7D95F8D1}"/>
    <cellStyle name="SAPBEXHLevel1 2 4 3 6" xfId="38306" xr:uid="{CBA00DE9-6C56-45C4-A1AD-C2D5C6734592}"/>
    <cellStyle name="SAPBEXHLevel1 2 4 3 6 2" xfId="38307" xr:uid="{A814DBE2-BF79-469A-B695-43613595560A}"/>
    <cellStyle name="SAPBEXHLevel1 2 4 3 7" xfId="38308" xr:uid="{39200DE4-E111-4CEF-8BAE-6591AD759BB9}"/>
    <cellStyle name="SAPBEXHLevel1 2 4 3 7 2" xfId="38309" xr:uid="{182FBFD4-756D-475E-81C4-F3D07D6F576F}"/>
    <cellStyle name="SAPBEXHLevel1 2 4 3 8" xfId="38310" xr:uid="{EBA4B71B-90DA-4D31-BBF4-4E7C4D4DFD6C}"/>
    <cellStyle name="SAPBEXHLevel1 2 4 3 9" xfId="38311" xr:uid="{63740859-5ED2-4B14-A157-A418F6DB101A}"/>
    <cellStyle name="SAPBEXHLevel1 2 4 4" xfId="38312" xr:uid="{39B254EF-53D2-46CF-9B21-6801EA6C5E00}"/>
    <cellStyle name="SAPBEXHLevel1 2 4 4 2" xfId="38313" xr:uid="{333E9318-BF24-48B2-80A4-DE6D03420D4D}"/>
    <cellStyle name="SAPBEXHLevel1 2 4 5" xfId="38314" xr:uid="{FCAFD0FD-0DB2-45EC-9F30-2B53C6EFF4D7}"/>
    <cellStyle name="SAPBEXHLevel1 2 4 5 2" xfId="38315" xr:uid="{937E091C-3FB3-4E85-B3C1-568EDB62ACF3}"/>
    <cellStyle name="SAPBEXHLevel1 2 4 6" xfId="38316" xr:uid="{29514CF9-BF92-425E-B8BF-E89739E0FE68}"/>
    <cellStyle name="SAPBEXHLevel1 2 4 6 2" xfId="38317" xr:uid="{FE410773-502E-4A20-AA3B-277B3350F25F}"/>
    <cellStyle name="SAPBEXHLevel1 2 4 7" xfId="38318" xr:uid="{74034270-B932-4A75-A1C3-3497C7845A05}"/>
    <cellStyle name="SAPBEXHLevel1 2 4 7 2" xfId="38319" xr:uid="{3C2AC821-E978-4511-9BBD-4476EF832792}"/>
    <cellStyle name="SAPBEXHLevel1 2 4 8" xfId="38320" xr:uid="{E0AF1CE4-3FA5-4EA0-B0A2-EC7EBBBB1AA5}"/>
    <cellStyle name="SAPBEXHLevel1 2 4 8 2" xfId="38321" xr:uid="{FDFD1876-8644-4002-800D-62FABC1C25C8}"/>
    <cellStyle name="SAPBEXHLevel1 2 4 9" xfId="38322" xr:uid="{6222FDF3-2521-4136-853F-871118C2A195}"/>
    <cellStyle name="SAPBEXHLevel1 2 5" xfId="38323" xr:uid="{8FA57F95-71EA-467E-BAC5-AA1665198C8D}"/>
    <cellStyle name="SAPBEXHLevel1 2 6" xfId="38324" xr:uid="{28E1F726-F294-4E2B-A33D-8BAD72FF3A46}"/>
    <cellStyle name="SAPBEXHLevel1 3" xfId="38325" xr:uid="{4EDA6679-D992-42EE-A0AB-EF1546CBEA4F}"/>
    <cellStyle name="SAPBEXHLevel1 3 2" xfId="38326" xr:uid="{A89BC149-7081-4DCF-8B5B-D4CCE8A2FB98}"/>
    <cellStyle name="SAPBEXHLevel1 3 2 2" xfId="38327" xr:uid="{89AAFF28-A4DA-4C7D-8622-52219D1E4430}"/>
    <cellStyle name="SAPBEXHLevel1 3 2 2 10" xfId="38328" xr:uid="{E0CEE641-391E-401F-91FE-07205583636A}"/>
    <cellStyle name="SAPBEXHLevel1 3 2 2 2" xfId="38329" xr:uid="{4C863D82-F4CA-48FD-B963-8685183DECEA}"/>
    <cellStyle name="SAPBEXHLevel1 3 2 2 2 10" xfId="38330" xr:uid="{5F8449A6-EFA7-4284-B69B-DBBC09DAA27C}"/>
    <cellStyle name="SAPBEXHLevel1 3 2 2 2 2" xfId="38331" xr:uid="{0D954121-E33C-4DCD-B5D0-213D552F469E}"/>
    <cellStyle name="SAPBEXHLevel1 3 2 2 2 2 2" xfId="38332" xr:uid="{7158023E-5691-4425-8115-7E8840D72FB9}"/>
    <cellStyle name="SAPBEXHLevel1 3 2 2 2 2 2 2" xfId="38333" xr:uid="{D61FF78F-DCDF-431B-AA77-C0FDF90FD94B}"/>
    <cellStyle name="SAPBEXHLevel1 3 2 2 2 2 3" xfId="38334" xr:uid="{35A970FC-12F9-42B2-9F40-4A0B1666C31C}"/>
    <cellStyle name="SAPBEXHLevel1 3 2 2 2 2 3 2" xfId="38335" xr:uid="{3BB5B616-1BB8-46B9-806A-AC8D97C92858}"/>
    <cellStyle name="SAPBEXHLevel1 3 2 2 2 2 4" xfId="38336" xr:uid="{BB3CA9EE-BA7B-4C6C-A89A-D0C6DF07A971}"/>
    <cellStyle name="SAPBEXHLevel1 3 2 2 2 2 4 2" xfId="38337" xr:uid="{CF1415C9-7B51-4C9F-9C96-3DA6313488B4}"/>
    <cellStyle name="SAPBEXHLevel1 3 2 2 2 2 5" xfId="38338" xr:uid="{18ECCBD2-131E-4535-AFE3-2416FF97D10A}"/>
    <cellStyle name="SAPBEXHLevel1 3 2 2 2 2 5 2" xfId="38339" xr:uid="{F6B33E74-75BF-4458-9A3A-20205013CB1E}"/>
    <cellStyle name="SAPBEXHLevel1 3 2 2 2 2 6" xfId="38340" xr:uid="{54049DA9-DA9F-4D28-9D74-5539CDED50BA}"/>
    <cellStyle name="SAPBEXHLevel1 3 2 2 2 2 6 2" xfId="38341" xr:uid="{89A5AA5A-7E69-426D-A1C9-DE98F1771708}"/>
    <cellStyle name="SAPBEXHLevel1 3 2 2 2 2 7" xfId="38342" xr:uid="{60BE3809-079C-429C-910C-9D60F59FCAF4}"/>
    <cellStyle name="SAPBEXHLevel1 3 2 2 2 2 7 2" xfId="38343" xr:uid="{6119D94B-A4E3-434C-90EF-E9D2845F200B}"/>
    <cellStyle name="SAPBEXHLevel1 3 2 2 2 2 8" xfId="38344" xr:uid="{E6222227-1A8F-454E-9E85-DD72D5CB37AC}"/>
    <cellStyle name="SAPBEXHLevel1 3 2 2 2 3" xfId="38345" xr:uid="{33BCCCD0-1006-4F2F-9023-95B666527D2D}"/>
    <cellStyle name="SAPBEXHLevel1 3 2 2 2 3 2" xfId="38346" xr:uid="{D346288C-A6F1-4B25-99A8-2C5172F55FC0}"/>
    <cellStyle name="SAPBEXHLevel1 3 2 2 2 4" xfId="38347" xr:uid="{AFE9A96E-B2F5-4E21-8351-00FEE4421AA1}"/>
    <cellStyle name="SAPBEXHLevel1 3 2 2 2 4 2" xfId="38348" xr:uid="{ACC40F4B-5323-46B6-A85D-13B56F9FED1C}"/>
    <cellStyle name="SAPBEXHLevel1 3 2 2 2 5" xfId="38349" xr:uid="{646C9CFA-C566-4E2E-8488-1DA119F68BCE}"/>
    <cellStyle name="SAPBEXHLevel1 3 2 2 2 5 2" xfId="38350" xr:uid="{C63B1DEC-C250-4320-9362-9E6E377C066C}"/>
    <cellStyle name="SAPBEXHLevel1 3 2 2 2 6" xfId="38351" xr:uid="{F1EE6B2E-DEFE-4094-A095-D4AC1D5B375A}"/>
    <cellStyle name="SAPBEXHLevel1 3 2 2 2 6 2" xfId="38352" xr:uid="{E5A22854-2C7F-425A-8FAC-57E06135EE51}"/>
    <cellStyle name="SAPBEXHLevel1 3 2 2 2 7" xfId="38353" xr:uid="{C4031570-813C-4A43-ABAC-9767764B5A7C}"/>
    <cellStyle name="SAPBEXHLevel1 3 2 2 2 7 2" xfId="38354" xr:uid="{1EF02BD0-EFB8-4D84-9F66-7DEA45587D95}"/>
    <cellStyle name="SAPBEXHLevel1 3 2 2 2 8" xfId="38355" xr:uid="{FC5B4898-23B1-4644-9ECF-F61A238320CE}"/>
    <cellStyle name="SAPBEXHLevel1 3 2 2 2 8 2" xfId="38356" xr:uid="{4373A768-09AA-4A9A-811A-0B2AB0217603}"/>
    <cellStyle name="SAPBEXHLevel1 3 2 2 2 9" xfId="38357" xr:uid="{803B23F3-CD24-4A13-B943-C0DA9CF23376}"/>
    <cellStyle name="SAPBEXHLevel1 3 2 2 3" xfId="38358" xr:uid="{6979996D-B87F-4601-85A4-3880CB35616D}"/>
    <cellStyle name="SAPBEXHLevel1 3 2 2 3 2" xfId="38359" xr:uid="{D8421E78-7063-4DC7-8276-6FFFEFB2E30B}"/>
    <cellStyle name="SAPBEXHLevel1 3 2 2 3 2 2" xfId="38360" xr:uid="{CC5EA071-F7C5-4B9A-8376-ED9C7CB2ABA4}"/>
    <cellStyle name="SAPBEXHLevel1 3 2 2 3 3" xfId="38361" xr:uid="{4998ADB7-94FE-4CBF-B563-0D1968A3F55E}"/>
    <cellStyle name="SAPBEXHLevel1 3 2 2 3 3 2" xfId="38362" xr:uid="{D5184B04-54E8-4DF6-B8C1-08226A396BA0}"/>
    <cellStyle name="SAPBEXHLevel1 3 2 2 3 4" xfId="38363" xr:uid="{37C7B49C-8267-4ACC-99C2-BDC0D0D17D75}"/>
    <cellStyle name="SAPBEXHLevel1 3 2 2 3 4 2" xfId="38364" xr:uid="{8D95F32E-5B43-49DA-B07E-52188D5C34B1}"/>
    <cellStyle name="SAPBEXHLevel1 3 2 2 3 5" xfId="38365" xr:uid="{FD51871C-B6EF-4E96-9049-AAFCC7C94B5C}"/>
    <cellStyle name="SAPBEXHLevel1 3 2 2 3 5 2" xfId="38366" xr:uid="{B4B9573F-D3F4-4130-A00E-2FA56A4346C2}"/>
    <cellStyle name="SAPBEXHLevel1 3 2 2 3 6" xfId="38367" xr:uid="{875CA62F-F57C-4D5B-A0EF-64956FA19CA3}"/>
    <cellStyle name="SAPBEXHLevel1 3 2 2 3 6 2" xfId="38368" xr:uid="{060210CA-DD4D-429F-803A-146AE858884B}"/>
    <cellStyle name="SAPBEXHLevel1 3 2 2 3 7" xfId="38369" xr:uid="{BD12F470-167F-4AEC-9550-0F038FF7536F}"/>
    <cellStyle name="SAPBEXHLevel1 3 2 2 3 7 2" xfId="38370" xr:uid="{8A902CA0-214F-4AA2-972D-272CB9509DBE}"/>
    <cellStyle name="SAPBEXHLevel1 3 2 2 3 8" xfId="38371" xr:uid="{EBB5304C-024E-458B-9E79-378AA903CD95}"/>
    <cellStyle name="SAPBEXHLevel1 3 2 2 3 9" xfId="38372" xr:uid="{7053481A-3916-449C-848B-710B74509BFD}"/>
    <cellStyle name="SAPBEXHLevel1 3 2 2 4" xfId="38373" xr:uid="{DFDCDAD4-1A9E-4CBC-9911-C42CC4971F17}"/>
    <cellStyle name="SAPBEXHLevel1 3 2 2 4 2" xfId="38374" xr:uid="{87419204-6313-4742-94AD-4B00F6993707}"/>
    <cellStyle name="SAPBEXHLevel1 3 2 2 5" xfId="38375" xr:uid="{9DC2E997-A6E7-42E8-BC1B-3680F9105A05}"/>
    <cellStyle name="SAPBEXHLevel1 3 2 2 5 2" xfId="38376" xr:uid="{44B1C47C-FD91-430A-8015-816523D0A17D}"/>
    <cellStyle name="SAPBEXHLevel1 3 2 2 6" xfId="38377" xr:uid="{0594976D-E8F6-4AA0-A2D7-6D08FC13A600}"/>
    <cellStyle name="SAPBEXHLevel1 3 2 2 6 2" xfId="38378" xr:uid="{DB9CB124-2401-46B9-9562-C5E17FE5CD9D}"/>
    <cellStyle name="SAPBEXHLevel1 3 2 2 7" xfId="38379" xr:uid="{141A33E6-9CBC-4DA3-AB52-0B02E2840CAD}"/>
    <cellStyle name="SAPBEXHLevel1 3 2 2 7 2" xfId="38380" xr:uid="{12716FAB-C819-4552-867B-2F201F440A83}"/>
    <cellStyle name="SAPBEXHLevel1 3 2 2 8" xfId="38381" xr:uid="{8626FC22-22F9-4A5B-87EE-6F50736217D1}"/>
    <cellStyle name="SAPBEXHLevel1 3 2 2 8 2" xfId="38382" xr:uid="{0E95C67B-88ED-4F2A-B9C3-FB627A0F7828}"/>
    <cellStyle name="SAPBEXHLevel1 3 2 2 9" xfId="38383" xr:uid="{575F1FF1-A57B-4D75-8F15-BB72766465F0}"/>
    <cellStyle name="SAPBEXHLevel1 3 2 3" xfId="38384" xr:uid="{AB524D09-8507-40E1-B915-FAC9FB1AF98C}"/>
    <cellStyle name="SAPBEXHLevel1 3 2 3 2" xfId="38385" xr:uid="{FEC663CC-35ED-424E-B944-425D4C525DAE}"/>
    <cellStyle name="SAPBEXHLevel1 3 2 3 2 10" xfId="38386" xr:uid="{021585C6-67DE-48EE-9B28-867B23EF7A7A}"/>
    <cellStyle name="SAPBEXHLevel1 3 2 3 2 2" xfId="38387" xr:uid="{7A2E54D5-F9CE-4A8B-91DA-AD8963E7C5EE}"/>
    <cellStyle name="SAPBEXHLevel1 3 2 3 2 2 2" xfId="38388" xr:uid="{319709A4-2BF1-479D-8B93-5C236FB696FF}"/>
    <cellStyle name="SAPBEXHLevel1 3 2 3 2 2 2 2" xfId="38389" xr:uid="{DFB29346-4D50-412D-9ECE-18FA1BE3DA44}"/>
    <cellStyle name="SAPBEXHLevel1 3 2 3 2 2 3" xfId="38390" xr:uid="{52A4C962-2F80-43EC-A8D5-050D5D197DD8}"/>
    <cellStyle name="SAPBEXHLevel1 3 2 3 2 2 3 2" xfId="38391" xr:uid="{2DD68F37-0666-44A5-BF9A-C48B859CA177}"/>
    <cellStyle name="SAPBEXHLevel1 3 2 3 2 2 4" xfId="38392" xr:uid="{925337AE-2791-49C1-838E-9E97C72776FE}"/>
    <cellStyle name="SAPBEXHLevel1 3 2 3 2 2 4 2" xfId="38393" xr:uid="{3B8DA52A-4ED1-4D90-B130-8182714CD428}"/>
    <cellStyle name="SAPBEXHLevel1 3 2 3 2 2 5" xfId="38394" xr:uid="{40B10332-168A-4158-8EF5-95B143423F78}"/>
    <cellStyle name="SAPBEXHLevel1 3 2 3 2 2 5 2" xfId="38395" xr:uid="{39550E39-501C-4BE9-B566-5C7E89921D4F}"/>
    <cellStyle name="SAPBEXHLevel1 3 2 3 2 2 6" xfId="38396" xr:uid="{66B4E20F-359F-448B-8178-8833A11F93AB}"/>
    <cellStyle name="SAPBEXHLevel1 3 2 3 2 2 6 2" xfId="38397" xr:uid="{96135EF8-85A2-43F7-A297-AA5EAB1DB77D}"/>
    <cellStyle name="SAPBEXHLevel1 3 2 3 2 2 7" xfId="38398" xr:uid="{36ED1FA8-48A4-47A0-AED7-451EF9F63EB9}"/>
    <cellStyle name="SAPBEXHLevel1 3 2 3 2 3" xfId="38399" xr:uid="{DDAFBDEF-642F-4F51-9AFB-AA5248C1E841}"/>
    <cellStyle name="SAPBEXHLevel1 3 2 3 2 3 2" xfId="38400" xr:uid="{D6CE5EA6-7AE8-406B-AF27-3158AE411FB7}"/>
    <cellStyle name="SAPBEXHLevel1 3 2 3 2 3 2 2" xfId="38401" xr:uid="{9B14FE45-D2F6-423A-8117-DFD7FABDAD19}"/>
    <cellStyle name="SAPBEXHLevel1 3 2 3 2 3 3" xfId="38402" xr:uid="{BDCBD841-9522-4024-B95D-3824F364BAC6}"/>
    <cellStyle name="SAPBEXHLevel1 3 2 3 2 3 3 2" xfId="38403" xr:uid="{C47FEFAE-B1CE-4249-B89D-35FB9821CFA1}"/>
    <cellStyle name="SAPBEXHLevel1 3 2 3 2 3 4" xfId="38404" xr:uid="{80D96252-2661-4587-A024-8A90C99F185D}"/>
    <cellStyle name="SAPBEXHLevel1 3 2 3 2 3 4 2" xfId="38405" xr:uid="{25808229-25F0-45DC-863D-AF22B3DA9F55}"/>
    <cellStyle name="SAPBEXHLevel1 3 2 3 2 3 5" xfId="38406" xr:uid="{4875F874-C4F8-4C67-A2B4-5437FA249761}"/>
    <cellStyle name="SAPBEXHLevel1 3 2 3 2 3 5 2" xfId="38407" xr:uid="{A3D6BB1F-D70C-42FD-9BF3-F055B2BFE954}"/>
    <cellStyle name="SAPBEXHLevel1 3 2 3 2 3 6" xfId="38408" xr:uid="{35C289D0-DD45-4096-8071-314B19DE094B}"/>
    <cellStyle name="SAPBEXHLevel1 3 2 3 2 3 6 2" xfId="38409" xr:uid="{3FD15842-06EC-4F6B-BBFA-A1BE0A271C6E}"/>
    <cellStyle name="SAPBEXHLevel1 3 2 3 2 3 7" xfId="38410" xr:uid="{6FF14A55-9CC2-4D26-84CC-228A78FC61DA}"/>
    <cellStyle name="SAPBEXHLevel1 3 2 3 2 4" xfId="38411" xr:uid="{0D89626F-EDD9-457B-AC9F-AE3727A074E3}"/>
    <cellStyle name="SAPBEXHLevel1 3 2 3 2 4 2" xfId="38412" xr:uid="{D34A60B2-DE77-4AAF-BFAA-8E6E728AFB7E}"/>
    <cellStyle name="SAPBEXHLevel1 3 2 3 2 5" xfId="38413" xr:uid="{512F13D6-8BA9-45B9-9057-9093CFD4D9C6}"/>
    <cellStyle name="SAPBEXHLevel1 3 2 3 2 5 2" xfId="38414" xr:uid="{860F0514-4FE8-4BDC-ACC1-1A2B86AEA5D1}"/>
    <cellStyle name="SAPBEXHLevel1 3 2 3 2 6" xfId="38415" xr:uid="{FF3A6914-6755-4F35-B51B-67A15AE5E693}"/>
    <cellStyle name="SAPBEXHLevel1 3 2 3 2 6 2" xfId="38416" xr:uid="{C2290514-7E1B-427F-8596-D2A590681633}"/>
    <cellStyle name="SAPBEXHLevel1 3 2 3 2 7" xfId="38417" xr:uid="{19414311-9E68-455F-BB79-02C308AB5F8B}"/>
    <cellStyle name="SAPBEXHLevel1 3 2 3 2 7 2" xfId="38418" xr:uid="{BAD49C64-9B7F-47A7-8F40-FDB813EF4C3E}"/>
    <cellStyle name="SAPBEXHLevel1 3 2 3 2 8" xfId="38419" xr:uid="{6CDB91FA-6662-45FF-9172-C2C33126807A}"/>
    <cellStyle name="SAPBEXHLevel1 3 2 3 2 8 2" xfId="38420" xr:uid="{AF7EDAAA-10F3-4FF7-ADB6-B6143433F9EC}"/>
    <cellStyle name="SAPBEXHLevel1 3 2 3 2 9" xfId="38421" xr:uid="{BDE91492-B725-432D-B400-EC31738B861E}"/>
    <cellStyle name="SAPBEXHLevel1 3 2 3 2 9 2" xfId="38422" xr:uid="{4D474724-3443-4527-90CF-A9637E3B1D95}"/>
    <cellStyle name="SAPBEXHLevel1 3 2 3 3" xfId="38423" xr:uid="{08471B46-B2DD-4033-8408-A92DBD2307E0}"/>
    <cellStyle name="SAPBEXHLevel1 3 2 3 3 2" xfId="38424" xr:uid="{7E250687-0FD9-428A-83A3-D5B4C875CA45}"/>
    <cellStyle name="SAPBEXHLevel1 3 2 3 4" xfId="38425" xr:uid="{A521952D-4700-4F93-8433-74D71D7AB130}"/>
    <cellStyle name="SAPBEXHLevel1 3 2 3 4 2" xfId="38426" xr:uid="{04669CB3-8C9E-4841-B798-2DB6C48C04C6}"/>
    <cellStyle name="SAPBEXHLevel1 3 2 3 5" xfId="38427" xr:uid="{EDDBE755-551D-44AE-BD0D-9881D0199EDB}"/>
    <cellStyle name="SAPBEXHLevel1 3 2 4" xfId="38428" xr:uid="{524A6B31-615A-43E2-9812-A272CAFEC927}"/>
    <cellStyle name="SAPBEXHLevel1 3 2 4 10" xfId="38429" xr:uid="{3DBA6017-3893-4F4C-B743-FF7536C5061B}"/>
    <cellStyle name="SAPBEXHLevel1 3 2 4 2" xfId="38430" xr:uid="{078F051D-9275-4969-AE5D-AC829CEA32F4}"/>
    <cellStyle name="SAPBEXHLevel1 3 2 4 2 2" xfId="38431" xr:uid="{9ED6B5EC-6F49-4D46-83A7-66D0B0FEC7D8}"/>
    <cellStyle name="SAPBEXHLevel1 3 2 4 2 2 2" xfId="38432" xr:uid="{BD0086D9-F897-4C1F-BEC9-29A2C62DF14C}"/>
    <cellStyle name="SAPBEXHLevel1 3 2 4 2 3" xfId="38433" xr:uid="{7AC4D52B-3A6D-4529-B83C-F17B3560EA40}"/>
    <cellStyle name="SAPBEXHLevel1 3 2 4 2 3 2" xfId="38434" xr:uid="{63BE6828-4C82-4B0E-8B72-5070D9C01538}"/>
    <cellStyle name="SAPBEXHLevel1 3 2 4 2 4" xfId="38435" xr:uid="{0EE6D573-AFB4-4FAB-AB95-D985914E65DB}"/>
    <cellStyle name="SAPBEXHLevel1 3 2 4 2 4 2" xfId="38436" xr:uid="{D177C1EC-64CD-49AA-A575-20B257D2131B}"/>
    <cellStyle name="SAPBEXHLevel1 3 2 4 2 5" xfId="38437" xr:uid="{419021F0-FA4E-40AD-BE18-13A23CA09F28}"/>
    <cellStyle name="SAPBEXHLevel1 3 2 4 2 5 2" xfId="38438" xr:uid="{D6356BCC-75A7-4940-AE62-9B91A0930842}"/>
    <cellStyle name="SAPBEXHLevel1 3 2 4 2 6" xfId="38439" xr:uid="{E643A68F-D36B-484E-A861-F1A5A24D865B}"/>
    <cellStyle name="SAPBEXHLevel1 3 2 4 2 6 2" xfId="38440" xr:uid="{4C7E3804-3169-4FE8-92E3-FFA70ADE95F6}"/>
    <cellStyle name="SAPBEXHLevel1 3 2 4 2 7" xfId="38441" xr:uid="{4EA87A6F-CB4C-41C2-AB0A-F6169C082440}"/>
    <cellStyle name="SAPBEXHLevel1 3 2 4 3" xfId="38442" xr:uid="{E09A011B-9C9D-4188-B239-D12BDA9029CF}"/>
    <cellStyle name="SAPBEXHLevel1 3 2 4 3 2" xfId="38443" xr:uid="{A5D9B2FB-2FB5-4D31-B4BD-EAED076D319F}"/>
    <cellStyle name="SAPBEXHLevel1 3 2 4 3 2 2" xfId="38444" xr:uid="{593136B0-D67B-4CC7-AA24-49CF4FE33A3A}"/>
    <cellStyle name="SAPBEXHLevel1 3 2 4 3 3" xfId="38445" xr:uid="{8EA72A2E-940E-4D7D-8DAD-2D833AA9FFEF}"/>
    <cellStyle name="SAPBEXHLevel1 3 2 4 3 3 2" xfId="38446" xr:uid="{D997C20A-F8CE-430E-869E-6C5F84B4D4AA}"/>
    <cellStyle name="SAPBEXHLevel1 3 2 4 3 4" xfId="38447" xr:uid="{974F45E3-941A-44DC-BCF7-503041FE7196}"/>
    <cellStyle name="SAPBEXHLevel1 3 2 4 3 4 2" xfId="38448" xr:uid="{F9A73163-13E7-4B63-8425-8E92D214D1D8}"/>
    <cellStyle name="SAPBEXHLevel1 3 2 4 3 5" xfId="38449" xr:uid="{8343C52B-4581-49DA-8C51-A184AB08ACAD}"/>
    <cellStyle name="SAPBEXHLevel1 3 2 4 3 5 2" xfId="38450" xr:uid="{1024DD66-F7A6-463F-A7C8-775551C99447}"/>
    <cellStyle name="SAPBEXHLevel1 3 2 4 3 6" xfId="38451" xr:uid="{BA7D58E8-935E-4256-88E9-8D6F93486D12}"/>
    <cellStyle name="SAPBEXHLevel1 3 2 4 3 6 2" xfId="38452" xr:uid="{CF6B8AE8-66F3-4A5A-94C1-F556AFB942C7}"/>
    <cellStyle name="SAPBEXHLevel1 3 2 4 3 7" xfId="38453" xr:uid="{07176004-25CB-4168-AA09-0EE0260A6832}"/>
    <cellStyle name="SAPBEXHLevel1 3 2 4 4" xfId="38454" xr:uid="{134C005A-9363-4A83-9820-983E784FD163}"/>
    <cellStyle name="SAPBEXHLevel1 3 2 4 4 2" xfId="38455" xr:uid="{8B746E43-55D5-47FA-9C56-4A5C3EAE125A}"/>
    <cellStyle name="SAPBEXHLevel1 3 2 4 5" xfId="38456" xr:uid="{8D8DD90C-0917-46F1-B35D-E49F3F22C701}"/>
    <cellStyle name="SAPBEXHLevel1 3 2 4 5 2" xfId="38457" xr:uid="{54BA4752-11CF-4A42-ADF1-C2415F4626D7}"/>
    <cellStyle name="SAPBEXHLevel1 3 2 4 6" xfId="38458" xr:uid="{8D6BE013-0850-4674-AA16-C1526936AD5C}"/>
    <cellStyle name="SAPBEXHLevel1 3 2 4 6 2" xfId="38459" xr:uid="{9F5BDD62-363B-41FA-A629-AFF35C1CCB16}"/>
    <cellStyle name="SAPBEXHLevel1 3 2 4 7" xfId="38460" xr:uid="{8142CA1A-8337-43A6-839E-CE8ADA1E5D67}"/>
    <cellStyle name="SAPBEXHLevel1 3 2 4 7 2" xfId="38461" xr:uid="{052428CD-F8A6-4C52-BD8A-D0D750E952CE}"/>
    <cellStyle name="SAPBEXHLevel1 3 2 4 8" xfId="38462" xr:uid="{9D6CD2D0-271A-4297-A6C2-57D969B81A6C}"/>
    <cellStyle name="SAPBEXHLevel1 3 2 4 8 2" xfId="38463" xr:uid="{0D95A736-19DC-4921-959D-478257A97B97}"/>
    <cellStyle name="SAPBEXHLevel1 3 2 4 9" xfId="38464" xr:uid="{BA8F78A9-1521-46BA-A52F-464CCE9F3C09}"/>
    <cellStyle name="SAPBEXHLevel1 3 2 4 9 2" xfId="38465" xr:uid="{62EF7070-099A-42B3-9201-9CF88740C2A1}"/>
    <cellStyle name="SAPBEXHLevel1 3 2 5" xfId="38466" xr:uid="{0F5F347E-7F25-448C-9D6F-6E114F41C466}"/>
    <cellStyle name="SAPBEXHLevel1 3 2 5 2" xfId="38467" xr:uid="{BE29E1CF-243C-48AD-AD10-5B10DF24B6FD}"/>
    <cellStyle name="SAPBEXHLevel1 3 2 6" xfId="38468" xr:uid="{93D021C4-E757-433C-B16D-AB1F0863A630}"/>
    <cellStyle name="SAPBEXHLevel1 3 2 6 2" xfId="38469" xr:uid="{4B40E4B9-3FDE-4B2B-A19E-B4AD369C55D8}"/>
    <cellStyle name="SAPBEXHLevel1 3 2 7" xfId="38470" xr:uid="{A6E1BFA6-D1E2-4DCC-B557-0A87FF3673B0}"/>
    <cellStyle name="SAPBEXHLevel1 3 2 8" xfId="38471" xr:uid="{4722D559-08E4-442C-B486-A96B2D29135D}"/>
    <cellStyle name="SAPBEXHLevel1 3 3" xfId="38472" xr:uid="{86E03B75-70BA-4B1A-A5E2-2686FAB459A0}"/>
    <cellStyle name="SAPBEXHLevel1 3 3 2" xfId="38473" xr:uid="{B97D12D9-C8E1-4DAA-ACD3-767390B6DCE7}"/>
    <cellStyle name="SAPBEXHLevel1 3 3 2 10" xfId="38474" xr:uid="{CB87768B-0F30-4834-8626-D58B3257FF96}"/>
    <cellStyle name="SAPBEXHLevel1 3 3 2 2" xfId="38475" xr:uid="{83763975-07E6-443A-9029-76E7A7FE3FF4}"/>
    <cellStyle name="SAPBEXHLevel1 3 3 2 2 10" xfId="38476" xr:uid="{1068F4EB-554D-480C-B498-420449DCAFFB}"/>
    <cellStyle name="SAPBEXHLevel1 3 3 2 2 2" xfId="38477" xr:uid="{3119D7EA-0F0C-40D1-9C24-4C4DEC3671BE}"/>
    <cellStyle name="SAPBEXHLevel1 3 3 2 2 2 2" xfId="38478" xr:uid="{8053662D-B128-49E5-925A-61FBB0EDCFE8}"/>
    <cellStyle name="SAPBEXHLevel1 3 3 2 2 2 2 2" xfId="38479" xr:uid="{372B1D25-BC99-403E-A16F-829FDD5D5B8B}"/>
    <cellStyle name="SAPBEXHLevel1 3 3 2 2 2 3" xfId="38480" xr:uid="{B86C8398-26C4-4C1E-942F-301FCBAEBEA4}"/>
    <cellStyle name="SAPBEXHLevel1 3 3 2 2 2 3 2" xfId="38481" xr:uid="{F36F44E8-30AC-490D-8360-0001A3820953}"/>
    <cellStyle name="SAPBEXHLevel1 3 3 2 2 2 4" xfId="38482" xr:uid="{397F8D79-E6D8-431F-971B-9E22790540E2}"/>
    <cellStyle name="SAPBEXHLevel1 3 3 2 2 2 4 2" xfId="38483" xr:uid="{AA89A705-0A3A-4DE1-B730-F9365221F078}"/>
    <cellStyle name="SAPBEXHLevel1 3 3 2 2 2 5" xfId="38484" xr:uid="{995BE5BB-4289-4DC0-A12D-97758B76F010}"/>
    <cellStyle name="SAPBEXHLevel1 3 3 2 2 2 5 2" xfId="38485" xr:uid="{B058B5BD-ECF2-4423-9B4D-1DF877FB9DA8}"/>
    <cellStyle name="SAPBEXHLevel1 3 3 2 2 2 6" xfId="38486" xr:uid="{AEC5C9F1-71F8-4925-9257-7997E23A9ED9}"/>
    <cellStyle name="SAPBEXHLevel1 3 3 2 2 2 6 2" xfId="38487" xr:uid="{130B12D2-4F24-404D-865F-66F227F1C722}"/>
    <cellStyle name="SAPBEXHLevel1 3 3 2 2 2 7" xfId="38488" xr:uid="{74684DD8-E53E-4B7A-AFBD-78403BAA30FD}"/>
    <cellStyle name="SAPBEXHLevel1 3 3 2 2 2 7 2" xfId="38489" xr:uid="{12B0B652-FCFE-42ED-A2E1-3EE10E912456}"/>
    <cellStyle name="SAPBEXHLevel1 3 3 2 2 2 8" xfId="38490" xr:uid="{61ED3B80-C657-4FA7-9056-6A52B5AAD927}"/>
    <cellStyle name="SAPBEXHLevel1 3 3 2 2 3" xfId="38491" xr:uid="{17978152-B5FE-4263-8705-B16FB1DBC3F6}"/>
    <cellStyle name="SAPBEXHLevel1 3 3 2 2 3 2" xfId="38492" xr:uid="{D610FAE1-AEB8-4A39-9421-C4E64C9636F1}"/>
    <cellStyle name="SAPBEXHLevel1 3 3 2 2 4" xfId="38493" xr:uid="{33BFAFB6-3202-4AC6-881E-00AD8ED049DE}"/>
    <cellStyle name="SAPBEXHLevel1 3 3 2 2 4 2" xfId="38494" xr:uid="{C7E036FC-FC83-4887-9CD4-A95139A437F5}"/>
    <cellStyle name="SAPBEXHLevel1 3 3 2 2 5" xfId="38495" xr:uid="{3B1AF424-2C2D-410F-A714-FA4922F3989F}"/>
    <cellStyle name="SAPBEXHLevel1 3 3 2 2 5 2" xfId="38496" xr:uid="{B8332429-7649-41AB-85CB-9D5643A14606}"/>
    <cellStyle name="SAPBEXHLevel1 3 3 2 2 6" xfId="38497" xr:uid="{F1CFB485-0554-48D5-9ED2-5776ACAB888C}"/>
    <cellStyle name="SAPBEXHLevel1 3 3 2 2 6 2" xfId="38498" xr:uid="{65820028-760A-4BCA-8D55-D0F52AD648D6}"/>
    <cellStyle name="SAPBEXHLevel1 3 3 2 2 7" xfId="38499" xr:uid="{D245A533-2A84-40D1-9240-594798CFBB31}"/>
    <cellStyle name="SAPBEXHLevel1 3 3 2 2 7 2" xfId="38500" xr:uid="{91C46884-D26A-474E-ABC3-4C3EEE0124CA}"/>
    <cellStyle name="SAPBEXHLevel1 3 3 2 2 8" xfId="38501" xr:uid="{B64C891C-54BA-43D0-A7F6-6626176AD9C1}"/>
    <cellStyle name="SAPBEXHLevel1 3 3 2 2 8 2" xfId="38502" xr:uid="{5BE50239-3536-41EB-9D58-D2C366FF9B5C}"/>
    <cellStyle name="SAPBEXHLevel1 3 3 2 2 9" xfId="38503" xr:uid="{5EFE8C3B-F72C-45E8-B178-B87A8A064F99}"/>
    <cellStyle name="SAPBEXHLevel1 3 3 2 3" xfId="38504" xr:uid="{36DAA12B-5CB8-485A-A30E-BEF47F88D80F}"/>
    <cellStyle name="SAPBEXHLevel1 3 3 2 3 2" xfId="38505" xr:uid="{DE93D954-22A6-417D-A67B-7F50513228F7}"/>
    <cellStyle name="SAPBEXHLevel1 3 3 2 3 2 2" xfId="38506" xr:uid="{CC747C5A-DEEE-499F-B97B-1AEE36F0F276}"/>
    <cellStyle name="SAPBEXHLevel1 3 3 2 3 3" xfId="38507" xr:uid="{F9490C0B-3572-4D12-9042-842331A817FF}"/>
    <cellStyle name="SAPBEXHLevel1 3 3 2 3 3 2" xfId="38508" xr:uid="{F65591B3-599C-4836-B16B-377F8EF89081}"/>
    <cellStyle name="SAPBEXHLevel1 3 3 2 3 4" xfId="38509" xr:uid="{8BFD6A33-C862-4F5C-88A3-985AF2F41C83}"/>
    <cellStyle name="SAPBEXHLevel1 3 3 2 3 4 2" xfId="38510" xr:uid="{2AC0576B-B536-4EE4-AA5E-EC555ABB652E}"/>
    <cellStyle name="SAPBEXHLevel1 3 3 2 3 5" xfId="38511" xr:uid="{1F0939F4-8544-4E9E-AF16-E5D63664BE72}"/>
    <cellStyle name="SAPBEXHLevel1 3 3 2 3 5 2" xfId="38512" xr:uid="{61B22057-E2BC-4ADF-B3BF-6AD5B4DF8967}"/>
    <cellStyle name="SAPBEXHLevel1 3 3 2 3 6" xfId="38513" xr:uid="{8EB9D142-F972-4F4D-8F2A-FD4E57ABC0CC}"/>
    <cellStyle name="SAPBEXHLevel1 3 3 2 3 6 2" xfId="38514" xr:uid="{6412541B-3A67-456E-B1A5-E4CEC3CB25B7}"/>
    <cellStyle name="SAPBEXHLevel1 3 3 2 3 7" xfId="38515" xr:uid="{4D2F738D-5CAB-4FA4-9BA7-2002219F3682}"/>
    <cellStyle name="SAPBEXHLevel1 3 3 2 3 7 2" xfId="38516" xr:uid="{2886BF43-1983-455E-B1DB-233CADF00764}"/>
    <cellStyle name="SAPBEXHLevel1 3 3 2 3 8" xfId="38517" xr:uid="{A20F7458-0A25-422F-BD50-421B366A1D90}"/>
    <cellStyle name="SAPBEXHLevel1 3 3 2 3 9" xfId="38518" xr:uid="{57C1D155-E5EB-4E67-929C-74D1944FFE84}"/>
    <cellStyle name="SAPBEXHLevel1 3 3 2 4" xfId="38519" xr:uid="{D10F4C40-2E8C-4CE3-8099-6D25EECDA5FE}"/>
    <cellStyle name="SAPBEXHLevel1 3 3 2 4 2" xfId="38520" xr:uid="{27472C32-BD11-4FFF-A177-E347ED3F6CDE}"/>
    <cellStyle name="SAPBEXHLevel1 3 3 2 5" xfId="38521" xr:uid="{E059AF16-031D-436A-9156-91618EE51AEC}"/>
    <cellStyle name="SAPBEXHLevel1 3 3 2 5 2" xfId="38522" xr:uid="{0C7B9C5D-0895-4DFF-BE42-F5ADB33F8BA4}"/>
    <cellStyle name="SAPBEXHLevel1 3 3 2 6" xfId="38523" xr:uid="{D16266F4-ACBB-4E66-8594-44D1574A62AF}"/>
    <cellStyle name="SAPBEXHLevel1 3 3 2 6 2" xfId="38524" xr:uid="{B33ACC48-6E34-485F-A2C2-946AC4B5C218}"/>
    <cellStyle name="SAPBEXHLevel1 3 3 2 7" xfId="38525" xr:uid="{372785CD-C273-48F7-BF77-D974F2E4F563}"/>
    <cellStyle name="SAPBEXHLevel1 3 3 2 7 2" xfId="38526" xr:uid="{E81BAD98-F0B0-42F1-81CB-B63948107806}"/>
    <cellStyle name="SAPBEXHLevel1 3 3 2 8" xfId="38527" xr:uid="{144104EB-F556-45F4-B81F-AB972CAB2E70}"/>
    <cellStyle name="SAPBEXHLevel1 3 3 2 8 2" xfId="38528" xr:uid="{1F594DF9-4EBC-4DA9-91CC-872DF6E2E3BB}"/>
    <cellStyle name="SAPBEXHLevel1 3 3 2 9" xfId="38529" xr:uid="{431B9B6F-DD17-4CF5-A823-1B4B1C2EA99E}"/>
    <cellStyle name="SAPBEXHLevel1 3 3 3" xfId="38530" xr:uid="{9877A4EF-EC73-4E9E-AC6D-FF0726917756}"/>
    <cellStyle name="SAPBEXHLevel1 3 3 3 2" xfId="38531" xr:uid="{B0ACD257-D1F2-480A-8F13-BD9C510A4034}"/>
    <cellStyle name="SAPBEXHLevel1 3 3 3 2 10" xfId="38532" xr:uid="{14DCC379-0F9E-4007-BE25-EFA4AE7C56CC}"/>
    <cellStyle name="SAPBEXHLevel1 3 3 3 2 2" xfId="38533" xr:uid="{46B82B6C-100C-41C0-A348-6D6AC0E6F273}"/>
    <cellStyle name="SAPBEXHLevel1 3 3 3 2 2 2" xfId="38534" xr:uid="{9A52FB18-E854-42B9-A7DD-88F472B8AB5F}"/>
    <cellStyle name="SAPBEXHLevel1 3 3 3 2 2 2 2" xfId="38535" xr:uid="{6251F05C-D79B-4B35-A5F9-0CC50F790160}"/>
    <cellStyle name="SAPBEXHLevel1 3 3 3 2 2 3" xfId="38536" xr:uid="{47EAC86D-6B22-4747-958B-8FCD79CC7FD0}"/>
    <cellStyle name="SAPBEXHLevel1 3 3 3 2 2 3 2" xfId="38537" xr:uid="{93B8A2E2-585C-477F-93CC-236768F725D6}"/>
    <cellStyle name="SAPBEXHLevel1 3 3 3 2 2 4" xfId="38538" xr:uid="{1619A4E6-832D-4D06-A7ED-4C5FFAC9DEDC}"/>
    <cellStyle name="SAPBEXHLevel1 3 3 3 2 2 4 2" xfId="38539" xr:uid="{92D8A9D2-3D85-4F79-A49F-0FEA9A843CC8}"/>
    <cellStyle name="SAPBEXHLevel1 3 3 3 2 2 5" xfId="38540" xr:uid="{35F85400-0D3F-4686-89AD-76623455835A}"/>
    <cellStyle name="SAPBEXHLevel1 3 3 3 2 2 5 2" xfId="38541" xr:uid="{1DCB657C-83E6-4EDC-AF2F-B6D40A72505B}"/>
    <cellStyle name="SAPBEXHLevel1 3 3 3 2 2 6" xfId="38542" xr:uid="{81E998D1-8346-4321-B8CD-CD072BBE34EE}"/>
    <cellStyle name="SAPBEXHLevel1 3 3 3 2 2 6 2" xfId="38543" xr:uid="{F7AC6545-3CD5-44CC-A18B-80813C69B9DD}"/>
    <cellStyle name="SAPBEXHLevel1 3 3 3 2 2 7" xfId="38544" xr:uid="{B9DD85BB-D0DA-4270-91E6-8165A7EFB3B0}"/>
    <cellStyle name="SAPBEXHLevel1 3 3 3 2 3" xfId="38545" xr:uid="{BA26A301-047E-4EF4-AD8C-877E539E1873}"/>
    <cellStyle name="SAPBEXHLevel1 3 3 3 2 3 2" xfId="38546" xr:uid="{259AF7A5-4672-4AAC-8B67-BB469D8040FA}"/>
    <cellStyle name="SAPBEXHLevel1 3 3 3 2 3 2 2" xfId="38547" xr:uid="{95F56059-6D46-4E8B-AFEE-411DF16EF97C}"/>
    <cellStyle name="SAPBEXHLevel1 3 3 3 2 3 3" xfId="38548" xr:uid="{75C2CFBF-24BC-4925-9143-5DD0C72A637A}"/>
    <cellStyle name="SAPBEXHLevel1 3 3 3 2 3 3 2" xfId="38549" xr:uid="{14468C5C-5A3B-44C9-95BE-ABFE3DDF82A4}"/>
    <cellStyle name="SAPBEXHLevel1 3 3 3 2 3 4" xfId="38550" xr:uid="{0F1D44DD-894E-404B-B545-F271112D7777}"/>
    <cellStyle name="SAPBEXHLevel1 3 3 3 2 3 4 2" xfId="38551" xr:uid="{0334639D-37FF-40D0-972C-1EE9E781695D}"/>
    <cellStyle name="SAPBEXHLevel1 3 3 3 2 3 5" xfId="38552" xr:uid="{E7CD0F8B-6FC0-44D9-B089-4A6CC8C999AE}"/>
    <cellStyle name="SAPBEXHLevel1 3 3 3 2 3 5 2" xfId="38553" xr:uid="{9AA4BD1E-91AB-4408-BCA4-897C6DCACE07}"/>
    <cellStyle name="SAPBEXHLevel1 3 3 3 2 3 6" xfId="38554" xr:uid="{64FC4F65-C4F0-4399-ACF1-580425B646C0}"/>
    <cellStyle name="SAPBEXHLevel1 3 3 3 2 3 6 2" xfId="38555" xr:uid="{D62E51A2-FAA6-46C9-8BB7-715DEB908CAD}"/>
    <cellStyle name="SAPBEXHLevel1 3 3 3 2 3 7" xfId="38556" xr:uid="{C657EB40-6E10-4C1C-94F9-530B57C5ADE8}"/>
    <cellStyle name="SAPBEXHLevel1 3 3 3 2 4" xfId="38557" xr:uid="{76C1AE07-4E87-430F-87C6-4AF3E584DA82}"/>
    <cellStyle name="SAPBEXHLevel1 3 3 3 2 4 2" xfId="38558" xr:uid="{0B53CB41-4844-4E5A-ACE3-26D1C0250A3F}"/>
    <cellStyle name="SAPBEXHLevel1 3 3 3 2 5" xfId="38559" xr:uid="{689B861E-676D-4CDE-9927-D2806D756F83}"/>
    <cellStyle name="SAPBEXHLevel1 3 3 3 2 5 2" xfId="38560" xr:uid="{BC117C8A-7275-4C05-988F-1C58FA38FA05}"/>
    <cellStyle name="SAPBEXHLevel1 3 3 3 2 6" xfId="38561" xr:uid="{85E85C89-7B07-48CB-A051-780435CA78CD}"/>
    <cellStyle name="SAPBEXHLevel1 3 3 3 2 6 2" xfId="38562" xr:uid="{0F0C7035-224B-42D9-ACD5-4C26D9EB333A}"/>
    <cellStyle name="SAPBEXHLevel1 3 3 3 2 7" xfId="38563" xr:uid="{764BFA63-1999-42C4-AB9A-7AC4695DBD25}"/>
    <cellStyle name="SAPBEXHLevel1 3 3 3 2 7 2" xfId="38564" xr:uid="{0412048F-7C43-4366-9DEB-C227AF5BA781}"/>
    <cellStyle name="SAPBEXHLevel1 3 3 3 2 8" xfId="38565" xr:uid="{01E48BBD-F968-4254-A2FE-8C038CA8667C}"/>
    <cellStyle name="SAPBEXHLevel1 3 3 3 2 8 2" xfId="38566" xr:uid="{57A99389-1105-45B2-8982-F88144F88346}"/>
    <cellStyle name="SAPBEXHLevel1 3 3 3 2 9" xfId="38567" xr:uid="{0C7495A4-586A-424A-B78C-656483A17AD0}"/>
    <cellStyle name="SAPBEXHLevel1 3 3 3 2 9 2" xfId="38568" xr:uid="{16B18A4A-06AC-4CF4-94BB-6983AAF5D6B6}"/>
    <cellStyle name="SAPBEXHLevel1 3 3 3 3" xfId="38569" xr:uid="{1CF9BC8C-B769-48E6-B8A7-D7B48B8D2452}"/>
    <cellStyle name="SAPBEXHLevel1 3 3 3 3 2" xfId="38570" xr:uid="{E70B3419-C746-4D9D-80C9-D0D15FC0308F}"/>
    <cellStyle name="SAPBEXHLevel1 3 3 3 4" xfId="38571" xr:uid="{FF7BFF32-2B8C-4F2C-8214-0D38C0E6166B}"/>
    <cellStyle name="SAPBEXHLevel1 3 3 3 4 2" xfId="38572" xr:uid="{CE26601C-65EA-45AE-9BB6-9D6F7E4764AB}"/>
    <cellStyle name="SAPBEXHLevel1 3 3 3 5" xfId="38573" xr:uid="{5B2C0968-799A-469A-AB6D-4B75700EA6A0}"/>
    <cellStyle name="SAPBEXHLevel1 3 3 4" xfId="38574" xr:uid="{A03DB68E-8D6F-4792-B2F3-BA21026DD9C2}"/>
    <cellStyle name="SAPBEXHLevel1 3 3 4 10" xfId="38575" xr:uid="{F66D4C6F-CC23-4060-ACC2-29C0F820FC96}"/>
    <cellStyle name="SAPBEXHLevel1 3 3 4 2" xfId="38576" xr:uid="{53995959-AD6C-41F9-A863-723008729411}"/>
    <cellStyle name="SAPBEXHLevel1 3 3 4 2 2" xfId="38577" xr:uid="{6BACC459-54E0-46D0-8BF5-DA1221B6CB7C}"/>
    <cellStyle name="SAPBEXHLevel1 3 3 4 2 2 2" xfId="38578" xr:uid="{77D165A9-16D5-4B10-883D-71B8C4EB7F63}"/>
    <cellStyle name="SAPBEXHLevel1 3 3 4 2 3" xfId="38579" xr:uid="{298290FA-94A4-4A11-8AC6-B0BA36B5D5C9}"/>
    <cellStyle name="SAPBEXHLevel1 3 3 4 2 3 2" xfId="38580" xr:uid="{94953E6E-8999-4B4A-A360-38C4AB993DEE}"/>
    <cellStyle name="SAPBEXHLevel1 3 3 4 2 4" xfId="38581" xr:uid="{BB0A492F-27CB-4312-A7A0-2B95B1B21AC1}"/>
    <cellStyle name="SAPBEXHLevel1 3 3 4 2 4 2" xfId="38582" xr:uid="{F0AF9886-9FA6-4206-8A41-829E8E34A621}"/>
    <cellStyle name="SAPBEXHLevel1 3 3 4 2 5" xfId="38583" xr:uid="{689B784B-0B64-4A86-86FC-21D9AEF6F7C6}"/>
    <cellStyle name="SAPBEXHLevel1 3 3 4 2 5 2" xfId="38584" xr:uid="{EB7A3933-4FC6-444E-B51A-04947AFEAB99}"/>
    <cellStyle name="SAPBEXHLevel1 3 3 4 2 6" xfId="38585" xr:uid="{1F3013FD-B853-458C-B68B-7E647DD92CB8}"/>
    <cellStyle name="SAPBEXHLevel1 3 3 4 2 6 2" xfId="38586" xr:uid="{86A1E52F-1AE7-4680-A309-85B0BE5EC334}"/>
    <cellStyle name="SAPBEXHLevel1 3 3 4 2 7" xfId="38587" xr:uid="{D318BBEE-6D3B-49ED-B5CF-0CFEE53D338F}"/>
    <cellStyle name="SAPBEXHLevel1 3 3 4 3" xfId="38588" xr:uid="{5EF2E6E1-24B2-423B-B39A-48D8C7B450E7}"/>
    <cellStyle name="SAPBEXHLevel1 3 3 4 3 2" xfId="38589" xr:uid="{14B7B78A-B9F8-4948-8713-7DADEEC90F64}"/>
    <cellStyle name="SAPBEXHLevel1 3 3 4 3 2 2" xfId="38590" xr:uid="{13AEC839-11EA-4A06-A925-4768EF2AA91A}"/>
    <cellStyle name="SAPBEXHLevel1 3 3 4 3 3" xfId="38591" xr:uid="{242EEE84-618E-4F46-893A-AD609BA5C3C5}"/>
    <cellStyle name="SAPBEXHLevel1 3 3 4 3 3 2" xfId="38592" xr:uid="{04A948AA-72A1-49E9-959F-22961A9A9BC2}"/>
    <cellStyle name="SAPBEXHLevel1 3 3 4 3 4" xfId="38593" xr:uid="{CEA2FD2B-2527-4CCA-B069-6A494F5417D9}"/>
    <cellStyle name="SAPBEXHLevel1 3 3 4 3 4 2" xfId="38594" xr:uid="{0165CDD8-7633-41D3-990A-83CE22FFDC32}"/>
    <cellStyle name="SAPBEXHLevel1 3 3 4 3 5" xfId="38595" xr:uid="{F951BD9E-6270-4176-B0B5-47C356B8BD47}"/>
    <cellStyle name="SAPBEXHLevel1 3 3 4 3 5 2" xfId="38596" xr:uid="{BF89379E-1CD1-4192-B0E2-67ED37C78728}"/>
    <cellStyle name="SAPBEXHLevel1 3 3 4 3 6" xfId="38597" xr:uid="{DC8DFBC3-88AC-4AF7-A217-EABA50A58DEF}"/>
    <cellStyle name="SAPBEXHLevel1 3 3 4 3 6 2" xfId="38598" xr:uid="{E2EBEEE3-4415-4F2E-8B3A-6E7DD6D07944}"/>
    <cellStyle name="SAPBEXHLevel1 3 3 4 3 7" xfId="38599" xr:uid="{0D0A67A9-6BDC-4B14-9C3F-EB9D120B2572}"/>
    <cellStyle name="SAPBEXHLevel1 3 3 4 4" xfId="38600" xr:uid="{4AEB788A-F1BD-49F3-B72D-C03C2E24AB6F}"/>
    <cellStyle name="SAPBEXHLevel1 3 3 4 4 2" xfId="38601" xr:uid="{048FCAF9-D988-4812-BFEB-1A16B0B1C7A2}"/>
    <cellStyle name="SAPBEXHLevel1 3 3 4 5" xfId="38602" xr:uid="{DFE81FAB-1C78-46E6-B2C8-D0DFB555BBE8}"/>
    <cellStyle name="SAPBEXHLevel1 3 3 4 5 2" xfId="38603" xr:uid="{BF1F2DB3-D694-4B3A-8246-FD7354DBC49C}"/>
    <cellStyle name="SAPBEXHLevel1 3 3 4 6" xfId="38604" xr:uid="{9BFA1639-6A8E-4C9C-BC90-5C6C9C91C894}"/>
    <cellStyle name="SAPBEXHLevel1 3 3 4 6 2" xfId="38605" xr:uid="{93BAFEDF-C3D2-4EF1-A434-386B2E9EC393}"/>
    <cellStyle name="SAPBEXHLevel1 3 3 4 7" xfId="38606" xr:uid="{BB0B8F75-A0B1-4115-AC84-692883383903}"/>
    <cellStyle name="SAPBEXHLevel1 3 3 4 7 2" xfId="38607" xr:uid="{8A0827C6-DF47-47E8-AB0E-1BCF778A99AE}"/>
    <cellStyle name="SAPBEXHLevel1 3 3 4 8" xfId="38608" xr:uid="{F0481298-B2A4-4FFC-A6E1-D63927F3681D}"/>
    <cellStyle name="SAPBEXHLevel1 3 3 4 8 2" xfId="38609" xr:uid="{FF0CE2EE-EC22-483F-B8E8-CAB4C7EF6069}"/>
    <cellStyle name="SAPBEXHLevel1 3 3 4 9" xfId="38610" xr:uid="{3E537C71-2680-49D8-B12F-E0DD716439AE}"/>
    <cellStyle name="SAPBEXHLevel1 3 3 4 9 2" xfId="38611" xr:uid="{29E4A447-E773-4E01-AFB0-DCD37E3E173C}"/>
    <cellStyle name="SAPBEXHLevel1 3 3 5" xfId="38612" xr:uid="{ECE8EB7E-29AD-4E6C-89A8-0F26ABBD50FF}"/>
    <cellStyle name="SAPBEXHLevel1 3 3 5 2" xfId="38613" xr:uid="{8C9193EB-689F-473C-B53A-4666963BD8F2}"/>
    <cellStyle name="SAPBEXHLevel1 3 3 6" xfId="38614" xr:uid="{B729C497-18E8-43FF-896C-07CB2D4529DD}"/>
    <cellStyle name="SAPBEXHLevel1 3 3 6 2" xfId="38615" xr:uid="{CE94E492-99BE-4977-B355-0358716CB4B6}"/>
    <cellStyle name="SAPBEXHLevel1 3 3 7" xfId="38616" xr:uid="{A50159F6-C9EF-4547-9B19-2DF2B34CA59A}"/>
    <cellStyle name="SAPBEXHLevel1 3 3 8" xfId="38617" xr:uid="{88FAF8BE-1C3C-4FF9-AC51-43B533DDB0B8}"/>
    <cellStyle name="SAPBEXHLevel1 3 4" xfId="38618" xr:uid="{5A08612E-2540-4D32-A678-718DFB550A26}"/>
    <cellStyle name="SAPBEXHLevel1 3 4 10" xfId="38619" xr:uid="{2F667BA8-DA04-481B-A4C9-98C3B212324B}"/>
    <cellStyle name="SAPBEXHLevel1 3 4 2" xfId="38620" xr:uid="{A3C46DAF-E2AB-4653-8E77-724668806F3D}"/>
    <cellStyle name="SAPBEXHLevel1 3 4 2 10" xfId="38621" xr:uid="{E2FDE9BA-6D29-46CC-8F7B-B31AE9FF41A1}"/>
    <cellStyle name="SAPBEXHLevel1 3 4 2 2" xfId="38622" xr:uid="{708F13AB-3DB1-4BFF-BDD2-ED1F885E8EFD}"/>
    <cellStyle name="SAPBEXHLevel1 3 4 2 2 2" xfId="38623" xr:uid="{2EEF5884-8028-4C83-A77B-72310738ACED}"/>
    <cellStyle name="SAPBEXHLevel1 3 4 2 2 2 2" xfId="38624" xr:uid="{14068417-F3FB-4534-A841-5B3CF2C6E794}"/>
    <cellStyle name="SAPBEXHLevel1 3 4 2 2 3" xfId="38625" xr:uid="{C9D29F88-EAFD-4D75-AF46-07EA26BBC8B0}"/>
    <cellStyle name="SAPBEXHLevel1 3 4 2 2 3 2" xfId="38626" xr:uid="{AA6EB64E-3FE2-4968-9677-57740F318914}"/>
    <cellStyle name="SAPBEXHLevel1 3 4 2 2 4" xfId="38627" xr:uid="{D37FD33A-E863-4E5C-8B4D-DB67EF395783}"/>
    <cellStyle name="SAPBEXHLevel1 3 4 2 2 4 2" xfId="38628" xr:uid="{FFE8625D-E5F4-4C74-862D-8230CE279593}"/>
    <cellStyle name="SAPBEXHLevel1 3 4 2 2 5" xfId="38629" xr:uid="{802BF2E0-5C62-492A-B128-2C5F5E80BF4C}"/>
    <cellStyle name="SAPBEXHLevel1 3 4 2 2 5 2" xfId="38630" xr:uid="{28892E41-FB45-4CE0-9AFE-F68A53185F66}"/>
    <cellStyle name="SAPBEXHLevel1 3 4 2 2 6" xfId="38631" xr:uid="{634693BF-132E-4E28-BF14-AE3019BF1532}"/>
    <cellStyle name="SAPBEXHLevel1 3 4 2 2 6 2" xfId="38632" xr:uid="{6CE2FB4C-D6EE-4619-88FA-D51E5F456BB5}"/>
    <cellStyle name="SAPBEXHLevel1 3 4 2 2 7" xfId="38633" xr:uid="{2B8AAB03-3CF8-4D8A-AC81-3F6F3E7EAC77}"/>
    <cellStyle name="SAPBEXHLevel1 3 4 2 2 7 2" xfId="38634" xr:uid="{1BE666CE-986E-44AC-8AA0-079A4C0D7F63}"/>
    <cellStyle name="SAPBEXHLevel1 3 4 2 2 8" xfId="38635" xr:uid="{5D18C219-8895-49C1-9ECB-E960A51C27E2}"/>
    <cellStyle name="SAPBEXHLevel1 3 4 2 3" xfId="38636" xr:uid="{9E79F3C2-790E-44AD-BE66-389F191D73FA}"/>
    <cellStyle name="SAPBEXHLevel1 3 4 2 3 2" xfId="38637" xr:uid="{A54DC10C-1BC6-40A5-BED1-83F58EBC5D27}"/>
    <cellStyle name="SAPBEXHLevel1 3 4 2 4" xfId="38638" xr:uid="{06508A7D-C524-4952-861F-A4B4CB7D2E39}"/>
    <cellStyle name="SAPBEXHLevel1 3 4 2 4 2" xfId="38639" xr:uid="{6C029C33-E522-41A2-8274-424BCA9F1B6E}"/>
    <cellStyle name="SAPBEXHLevel1 3 4 2 5" xfId="38640" xr:uid="{44B07D07-86B1-4FEF-ADAE-4B0FBFEB8B8E}"/>
    <cellStyle name="SAPBEXHLevel1 3 4 2 5 2" xfId="38641" xr:uid="{28A2C96D-18AD-40A7-A576-62F0678AEFBB}"/>
    <cellStyle name="SAPBEXHLevel1 3 4 2 6" xfId="38642" xr:uid="{E37AFD14-1B52-4351-869B-7535583AAE86}"/>
    <cellStyle name="SAPBEXHLevel1 3 4 2 6 2" xfId="38643" xr:uid="{147917C9-5DC7-489D-A1CD-CCD8D8DFAA09}"/>
    <cellStyle name="SAPBEXHLevel1 3 4 2 7" xfId="38644" xr:uid="{A84F0F2C-7BE6-419B-AA0A-3C6A2AB28B1D}"/>
    <cellStyle name="SAPBEXHLevel1 3 4 2 7 2" xfId="38645" xr:uid="{3CA754AF-2662-49CA-A7DC-ECBD5401419A}"/>
    <cellStyle name="SAPBEXHLevel1 3 4 2 8" xfId="38646" xr:uid="{070C1A08-D85A-46C2-A11B-862BB7AB4D96}"/>
    <cellStyle name="SAPBEXHLevel1 3 4 2 8 2" xfId="38647" xr:uid="{297EBBA9-05D1-46C8-A76D-98578F55F2A6}"/>
    <cellStyle name="SAPBEXHLevel1 3 4 2 9" xfId="38648" xr:uid="{361E1C57-CBEE-4439-9C6D-EB4ED8C3F629}"/>
    <cellStyle name="SAPBEXHLevel1 3 4 3" xfId="38649" xr:uid="{095D3437-A980-4CE2-B893-11AC8AA3AFDA}"/>
    <cellStyle name="SAPBEXHLevel1 3 4 3 2" xfId="38650" xr:uid="{956A5F06-24AF-4B27-9CA7-D5C84A20B480}"/>
    <cellStyle name="SAPBEXHLevel1 3 4 3 2 2" xfId="38651" xr:uid="{FF8443FC-C721-42D9-86D3-2506BEB0578A}"/>
    <cellStyle name="SAPBEXHLevel1 3 4 3 3" xfId="38652" xr:uid="{06B9F3EA-69C0-4C2D-9EA3-880941FD7A5C}"/>
    <cellStyle name="SAPBEXHLevel1 3 4 3 3 2" xfId="38653" xr:uid="{DA6F4F12-E499-45D4-BD89-07AECA424DEA}"/>
    <cellStyle name="SAPBEXHLevel1 3 4 3 4" xfId="38654" xr:uid="{86D267F8-9EAC-485D-A986-76307B82B3A0}"/>
    <cellStyle name="SAPBEXHLevel1 3 4 3 4 2" xfId="38655" xr:uid="{9441C4DF-99F6-4931-9F9F-012353A524C4}"/>
    <cellStyle name="SAPBEXHLevel1 3 4 3 5" xfId="38656" xr:uid="{8DE27B09-1E25-4145-90F3-DB3849E245D3}"/>
    <cellStyle name="SAPBEXHLevel1 3 4 3 5 2" xfId="38657" xr:uid="{624661AD-52A0-4E43-8DEA-550CE6E4B010}"/>
    <cellStyle name="SAPBEXHLevel1 3 4 3 6" xfId="38658" xr:uid="{A14FE3C1-53D6-444D-B40A-BA4E6FA8CD38}"/>
    <cellStyle name="SAPBEXHLevel1 3 4 3 6 2" xfId="38659" xr:uid="{ADEBCC12-B993-4E22-AC78-50699A340C48}"/>
    <cellStyle name="SAPBEXHLevel1 3 4 3 7" xfId="38660" xr:uid="{A952C762-4355-40A6-A0B7-9CEA1D953381}"/>
    <cellStyle name="SAPBEXHLevel1 3 4 3 7 2" xfId="38661" xr:uid="{8D5A1FE9-0CF9-41F9-A7F1-27C323CDB482}"/>
    <cellStyle name="SAPBEXHLevel1 3 4 3 8" xfId="38662" xr:uid="{D5FC9832-F4DE-4D24-8AB1-98499B62308D}"/>
    <cellStyle name="SAPBEXHLevel1 3 4 3 9" xfId="38663" xr:uid="{0FB916C1-160B-4311-8A26-D561D1DAC64D}"/>
    <cellStyle name="SAPBEXHLevel1 3 4 4" xfId="38664" xr:uid="{A08B11EC-8269-4223-AF31-7135ADC8D990}"/>
    <cellStyle name="SAPBEXHLevel1 3 4 4 2" xfId="38665" xr:uid="{B90FA525-E8CC-4DA6-A88B-74B53808BB64}"/>
    <cellStyle name="SAPBEXHLevel1 3 4 5" xfId="38666" xr:uid="{CEE8847C-BFC5-470F-B6AF-9D1ECF01DD06}"/>
    <cellStyle name="SAPBEXHLevel1 3 4 5 2" xfId="38667" xr:uid="{C0A3D170-446B-4D34-8A39-67C774C4DD05}"/>
    <cellStyle name="SAPBEXHLevel1 3 4 6" xfId="38668" xr:uid="{A0BE3880-D112-4303-9EB1-F16623E06E70}"/>
    <cellStyle name="SAPBEXHLevel1 3 4 6 2" xfId="38669" xr:uid="{4F5FD7B0-DD62-4D52-9EA6-CCF21C9CE1A3}"/>
    <cellStyle name="SAPBEXHLevel1 3 4 7" xfId="38670" xr:uid="{4D55BDD0-E5D5-4E35-8673-8357A0FF88C3}"/>
    <cellStyle name="SAPBEXHLevel1 3 4 7 2" xfId="38671" xr:uid="{285E6132-8666-4D4D-BF8E-576667CD8D82}"/>
    <cellStyle name="SAPBEXHLevel1 3 4 8" xfId="38672" xr:uid="{71FCD657-A8BC-4335-B4FC-81F42808BE55}"/>
    <cellStyle name="SAPBEXHLevel1 3 4 8 2" xfId="38673" xr:uid="{739507FC-DAFE-4AB0-85A5-AA3D9CEFD731}"/>
    <cellStyle name="SAPBEXHLevel1 3 4 9" xfId="38674" xr:uid="{0479B108-7C42-459F-A51A-FAAEC3F21073}"/>
    <cellStyle name="SAPBEXHLevel1 3 5" xfId="38675" xr:uid="{7EA48FEC-9D53-4D08-AD1F-2E1664DDC672}"/>
    <cellStyle name="SAPBEXHLevel1 3 6" xfId="38676" xr:uid="{5C2CE850-23BE-435E-8512-9C3CB39DBF96}"/>
    <cellStyle name="SAPBEXHLevel1 4" xfId="38677" xr:uid="{0BE883BA-D276-4C42-AC1B-FB499878DE50}"/>
    <cellStyle name="SAPBEXHLevel1 4 2" xfId="38678" xr:uid="{D2F58FF5-5B2E-49ED-83F1-A33D113FE9AE}"/>
    <cellStyle name="SAPBEXHLevel1 4 2 10" xfId="38679" xr:uid="{5701E496-0C42-4743-8FEF-ECF9D40A5B10}"/>
    <cellStyle name="SAPBEXHLevel1 4 2 2" xfId="38680" xr:uid="{BC665797-62BC-4DDC-92BF-BBEA84BB8162}"/>
    <cellStyle name="SAPBEXHLevel1 4 2 2 10" xfId="38681" xr:uid="{C8C3BEDC-6391-4181-AE81-78CAB887DB3B}"/>
    <cellStyle name="SAPBEXHLevel1 4 2 2 2" xfId="38682" xr:uid="{F5F7A955-4233-4272-B7E7-1ED9D0F361EF}"/>
    <cellStyle name="SAPBEXHLevel1 4 2 2 2 2" xfId="38683" xr:uid="{0C785775-BBA2-4647-88D2-25CFCB8B8453}"/>
    <cellStyle name="SAPBEXHLevel1 4 2 2 2 2 2" xfId="38684" xr:uid="{D793A796-EEF2-425E-8E32-4FBE46B4F403}"/>
    <cellStyle name="SAPBEXHLevel1 4 2 2 2 3" xfId="38685" xr:uid="{69FFF809-70C7-45E3-9DF2-6865211AC07C}"/>
    <cellStyle name="SAPBEXHLevel1 4 2 2 2 3 2" xfId="38686" xr:uid="{12853BA8-A19A-4D88-888C-36B2AE89D189}"/>
    <cellStyle name="SAPBEXHLevel1 4 2 2 2 4" xfId="38687" xr:uid="{38D230F2-2218-4469-B9AF-8FD6A1E1291E}"/>
    <cellStyle name="SAPBEXHLevel1 4 2 2 2 4 2" xfId="38688" xr:uid="{2AA59F50-8574-4419-A495-955F704919D8}"/>
    <cellStyle name="SAPBEXHLevel1 4 2 2 2 5" xfId="38689" xr:uid="{DC5BA5C4-1E89-4B8D-949A-583FA388F44A}"/>
    <cellStyle name="SAPBEXHLevel1 4 2 2 2 5 2" xfId="38690" xr:uid="{BA391E9E-B1B9-4A18-9BD9-7243804BABE0}"/>
    <cellStyle name="SAPBEXHLevel1 4 2 2 2 6" xfId="38691" xr:uid="{CF2FAF3D-5A6F-44F3-86A4-789CC282C3F6}"/>
    <cellStyle name="SAPBEXHLevel1 4 2 2 2 6 2" xfId="38692" xr:uid="{F8DE7614-A0BB-4045-8116-E701551A5E3A}"/>
    <cellStyle name="SAPBEXHLevel1 4 2 2 2 7" xfId="38693" xr:uid="{6E1BA867-6B73-4931-9642-82CA8CB6AA34}"/>
    <cellStyle name="SAPBEXHLevel1 4 2 2 2 7 2" xfId="38694" xr:uid="{AD114F59-4422-44DA-A461-727110608C6D}"/>
    <cellStyle name="SAPBEXHLevel1 4 2 2 2 8" xfId="38695" xr:uid="{FECD74F6-A4BE-4C7E-9E6C-0036F1538334}"/>
    <cellStyle name="SAPBEXHLevel1 4 2 2 3" xfId="38696" xr:uid="{0D260BFC-F312-4D95-936B-F3624F51142A}"/>
    <cellStyle name="SAPBEXHLevel1 4 2 2 3 2" xfId="38697" xr:uid="{EEEF5D9B-C2BE-4819-B773-143F661C32A3}"/>
    <cellStyle name="SAPBEXHLevel1 4 2 2 4" xfId="38698" xr:uid="{0CC49ADB-B762-4743-89C9-EA856C4620BD}"/>
    <cellStyle name="SAPBEXHLevel1 4 2 2 4 2" xfId="38699" xr:uid="{B7817881-1AE7-4620-8322-1DC82EDBDC9D}"/>
    <cellStyle name="SAPBEXHLevel1 4 2 2 5" xfId="38700" xr:uid="{75CB6C6F-16E6-4EEE-BA2C-1374E5CFD9DB}"/>
    <cellStyle name="SAPBEXHLevel1 4 2 2 5 2" xfId="38701" xr:uid="{26EB4035-9A03-4030-9576-A6FA4DCDACBE}"/>
    <cellStyle name="SAPBEXHLevel1 4 2 2 6" xfId="38702" xr:uid="{5330824A-3285-487D-855C-A350DF26151F}"/>
    <cellStyle name="SAPBEXHLevel1 4 2 2 6 2" xfId="38703" xr:uid="{B28E3EBD-1E2D-426F-AEE7-C17BA6BFFC06}"/>
    <cellStyle name="SAPBEXHLevel1 4 2 2 7" xfId="38704" xr:uid="{60AD875C-B8BA-4721-8B8C-CC2F315D5786}"/>
    <cellStyle name="SAPBEXHLevel1 4 2 2 7 2" xfId="38705" xr:uid="{CEA62504-489F-4602-BE7E-E2A0DB6269BA}"/>
    <cellStyle name="SAPBEXHLevel1 4 2 2 8" xfId="38706" xr:uid="{28A1C1B7-5F2E-41E1-ACBE-E42F785E4CDD}"/>
    <cellStyle name="SAPBEXHLevel1 4 2 2 8 2" xfId="38707" xr:uid="{EBD47753-0610-406F-BECE-A133168A6D21}"/>
    <cellStyle name="SAPBEXHLevel1 4 2 2 9" xfId="38708" xr:uid="{F0516E6A-0ECD-4B50-B54E-1CCFB8CDCBDE}"/>
    <cellStyle name="SAPBEXHLevel1 4 2 3" xfId="38709" xr:uid="{D7C1068D-B069-4499-87A6-3D90B220347B}"/>
    <cellStyle name="SAPBEXHLevel1 4 2 3 2" xfId="38710" xr:uid="{BBE05607-C133-439A-A5D3-2280C29E05C2}"/>
    <cellStyle name="SAPBEXHLevel1 4 2 3 2 2" xfId="38711" xr:uid="{F2807D4E-8068-4978-A16D-83BEA445DECC}"/>
    <cellStyle name="SAPBEXHLevel1 4 2 3 3" xfId="38712" xr:uid="{080F0C5E-41E1-435C-9EB9-A6AF31E5841F}"/>
    <cellStyle name="SAPBEXHLevel1 4 2 3 3 2" xfId="38713" xr:uid="{B6AF5530-C6FD-4E23-8FA2-74117E708849}"/>
    <cellStyle name="SAPBEXHLevel1 4 2 3 4" xfId="38714" xr:uid="{6CC2C7A4-5588-491D-AB01-5BD4EF8975BE}"/>
    <cellStyle name="SAPBEXHLevel1 4 2 3 4 2" xfId="38715" xr:uid="{CFE1179F-CC6B-4991-8905-BDEC022DBACF}"/>
    <cellStyle name="SAPBEXHLevel1 4 2 3 5" xfId="38716" xr:uid="{D103645F-A03C-4125-8C29-34757BEA82E2}"/>
    <cellStyle name="SAPBEXHLevel1 4 2 3 5 2" xfId="38717" xr:uid="{1FA8FD79-E74D-4BF6-8A11-59154B6972D3}"/>
    <cellStyle name="SAPBEXHLevel1 4 2 3 6" xfId="38718" xr:uid="{19522ED8-9461-4CED-AF3A-70F61AA7CAE8}"/>
    <cellStyle name="SAPBEXHLevel1 4 2 3 6 2" xfId="38719" xr:uid="{99F5CC71-EEE9-415F-8CF8-2664EB653D87}"/>
    <cellStyle name="SAPBEXHLevel1 4 2 3 7" xfId="38720" xr:uid="{A34CCB16-1307-44D0-9D2E-F2B6BE3AD496}"/>
    <cellStyle name="SAPBEXHLevel1 4 2 3 7 2" xfId="38721" xr:uid="{5B010FC1-EFB8-47B2-BC67-AB9165C7FFBE}"/>
    <cellStyle name="SAPBEXHLevel1 4 2 3 8" xfId="38722" xr:uid="{0EE270B3-61D6-445D-AA47-D9BD5D70A886}"/>
    <cellStyle name="SAPBEXHLevel1 4 2 3 9" xfId="38723" xr:uid="{F8B75092-5480-467F-B51E-E40532CA16ED}"/>
    <cellStyle name="SAPBEXHLevel1 4 2 4" xfId="38724" xr:uid="{0E34BE1B-D5E1-44AE-9316-46E147B40F8D}"/>
    <cellStyle name="SAPBEXHLevel1 4 2 4 2" xfId="38725" xr:uid="{E090A3E1-1DE2-4F2F-ADE2-C12A802D4255}"/>
    <cellStyle name="SAPBEXHLevel1 4 2 5" xfId="38726" xr:uid="{12DF0969-D777-4A7C-B602-93E52B17A567}"/>
    <cellStyle name="SAPBEXHLevel1 4 2 5 2" xfId="38727" xr:uid="{DFCDA1F0-1665-4709-97CF-427A17033150}"/>
    <cellStyle name="SAPBEXHLevel1 4 2 6" xfId="38728" xr:uid="{05D3618C-F883-47F3-8F44-FE89A94E74ED}"/>
    <cellStyle name="SAPBEXHLevel1 4 2 6 2" xfId="38729" xr:uid="{B37CD676-C0B1-4993-9E3A-D25A8EF21C84}"/>
    <cellStyle name="SAPBEXHLevel1 4 2 7" xfId="38730" xr:uid="{5EEAAAF6-738C-4CC4-AFE7-9DEA9CBE706B}"/>
    <cellStyle name="SAPBEXHLevel1 4 2 7 2" xfId="38731" xr:uid="{EB45110F-55EE-49D2-91F7-E53A3B8C6C48}"/>
    <cellStyle name="SAPBEXHLevel1 4 2 8" xfId="38732" xr:uid="{5B225FDD-3535-414E-A9A5-D916DF5805EF}"/>
    <cellStyle name="SAPBEXHLevel1 4 2 8 2" xfId="38733" xr:uid="{AB3AA25C-06D3-4C1A-B738-4E5F5EC06AE2}"/>
    <cellStyle name="SAPBEXHLevel1 4 2 9" xfId="38734" xr:uid="{97A9E6E4-A584-441A-8C55-60E4CA6775E6}"/>
    <cellStyle name="SAPBEXHLevel1 4 3" xfId="38735" xr:uid="{9CEA8525-824E-4C6D-B55B-43E8D057D2A0}"/>
    <cellStyle name="SAPBEXHLevel1 4 3 2" xfId="38736" xr:uid="{A6F97119-56FC-4438-91D6-3155F804C5B1}"/>
    <cellStyle name="SAPBEXHLevel1 4 3 2 10" xfId="38737" xr:uid="{EE3B662F-392C-42EA-BA41-A94F2ED06389}"/>
    <cellStyle name="SAPBEXHLevel1 4 3 2 2" xfId="38738" xr:uid="{8848DCC0-940E-47F9-AB51-FC4D2A3F5577}"/>
    <cellStyle name="SAPBEXHLevel1 4 3 2 2 2" xfId="38739" xr:uid="{1862788E-CBD6-44F1-B0C0-873449A84BD7}"/>
    <cellStyle name="SAPBEXHLevel1 4 3 2 2 2 2" xfId="38740" xr:uid="{874A32D8-210D-4FF4-BC9F-F8FB9678F46F}"/>
    <cellStyle name="SAPBEXHLevel1 4 3 2 2 3" xfId="38741" xr:uid="{78858880-E761-4AB6-9D89-B6F0F5560621}"/>
    <cellStyle name="SAPBEXHLevel1 4 3 2 2 3 2" xfId="38742" xr:uid="{908789F3-CE80-4E9B-840E-B2B09A0C3995}"/>
    <cellStyle name="SAPBEXHLevel1 4 3 2 2 4" xfId="38743" xr:uid="{7B295885-AA90-4039-A178-CD08DD3D5BA7}"/>
    <cellStyle name="SAPBEXHLevel1 4 3 2 2 4 2" xfId="38744" xr:uid="{C9B8A5D4-180D-450E-8132-93EB4784BE7C}"/>
    <cellStyle name="SAPBEXHLevel1 4 3 2 2 5" xfId="38745" xr:uid="{E3ECDD93-3513-4271-B941-C6F799D39BC0}"/>
    <cellStyle name="SAPBEXHLevel1 4 3 2 2 5 2" xfId="38746" xr:uid="{AF9794EE-E32C-49EC-BBB7-43BB01E1652C}"/>
    <cellStyle name="SAPBEXHLevel1 4 3 2 2 6" xfId="38747" xr:uid="{3B8CEBA9-E6F6-45BF-810B-AD81A23125D8}"/>
    <cellStyle name="SAPBEXHLevel1 4 3 2 2 6 2" xfId="38748" xr:uid="{7DA8EF5E-F0D6-4BF3-9EAD-F8C0BD6BDFF2}"/>
    <cellStyle name="SAPBEXHLevel1 4 3 2 2 7" xfId="38749" xr:uid="{727B5A3B-604B-4D47-8901-727842625DE8}"/>
    <cellStyle name="SAPBEXHLevel1 4 3 2 3" xfId="38750" xr:uid="{7AFCB877-F982-4DB8-837D-FAC9B2FF55A0}"/>
    <cellStyle name="SAPBEXHLevel1 4 3 2 3 2" xfId="38751" xr:uid="{1F91ADEF-4E23-45B8-B205-79D4E80D84F3}"/>
    <cellStyle name="SAPBEXHLevel1 4 3 2 3 2 2" xfId="38752" xr:uid="{EDE54C0C-3E50-4798-95DC-41B655748EBB}"/>
    <cellStyle name="SAPBEXHLevel1 4 3 2 3 3" xfId="38753" xr:uid="{BBE6C2BE-BE30-4686-8FDE-826DA97DF654}"/>
    <cellStyle name="SAPBEXHLevel1 4 3 2 3 3 2" xfId="38754" xr:uid="{18A0E085-897E-48DA-883D-4E297AE1525A}"/>
    <cellStyle name="SAPBEXHLevel1 4 3 2 3 4" xfId="38755" xr:uid="{EFFD6D34-7735-4DD6-BD13-4AA1EE11051F}"/>
    <cellStyle name="SAPBEXHLevel1 4 3 2 3 4 2" xfId="38756" xr:uid="{FD54FFA2-F99B-41F6-8F86-4FF8DA4621FF}"/>
    <cellStyle name="SAPBEXHLevel1 4 3 2 3 5" xfId="38757" xr:uid="{3FC7A43F-312B-4F46-9F39-31C9ACED2B45}"/>
    <cellStyle name="SAPBEXHLevel1 4 3 2 3 5 2" xfId="38758" xr:uid="{04EEB267-7D2F-4211-A2D4-56CCE134FA72}"/>
    <cellStyle name="SAPBEXHLevel1 4 3 2 3 6" xfId="38759" xr:uid="{E2198ED1-0787-4F82-A8B6-A32844F6C067}"/>
    <cellStyle name="SAPBEXHLevel1 4 3 2 3 6 2" xfId="38760" xr:uid="{F738E765-1628-49C6-8E68-B596397C6C69}"/>
    <cellStyle name="SAPBEXHLevel1 4 3 2 3 7" xfId="38761" xr:uid="{84237CBC-CA4E-43EB-91FA-304B346F9AEA}"/>
    <cellStyle name="SAPBEXHLevel1 4 3 2 4" xfId="38762" xr:uid="{3FE4EB26-5E90-4C08-93CA-6A380CE21F2D}"/>
    <cellStyle name="SAPBEXHLevel1 4 3 2 4 2" xfId="38763" xr:uid="{B71F9C57-2047-49B3-A37C-2234B11C0485}"/>
    <cellStyle name="SAPBEXHLevel1 4 3 2 5" xfId="38764" xr:uid="{C26DF4FC-B811-4A92-A200-20457769873F}"/>
    <cellStyle name="SAPBEXHLevel1 4 3 2 5 2" xfId="38765" xr:uid="{00C767BC-FDBA-443B-8780-D1D280B16EA8}"/>
    <cellStyle name="SAPBEXHLevel1 4 3 2 6" xfId="38766" xr:uid="{F93DE261-EB61-4465-AFD1-CB3182CAAA0D}"/>
    <cellStyle name="SAPBEXHLevel1 4 3 2 6 2" xfId="38767" xr:uid="{250CAA67-9B9E-4815-A4C9-4A9E79B75B3F}"/>
    <cellStyle name="SAPBEXHLevel1 4 3 2 7" xfId="38768" xr:uid="{9B0CA249-364C-4CE1-A392-0530B47EBA32}"/>
    <cellStyle name="SAPBEXHLevel1 4 3 2 7 2" xfId="38769" xr:uid="{80E229FD-C02E-4707-B4CA-F6AC1BE7ACEF}"/>
    <cellStyle name="SAPBEXHLevel1 4 3 2 8" xfId="38770" xr:uid="{4450173A-EFC9-4308-A709-74C7492A9AE1}"/>
    <cellStyle name="SAPBEXHLevel1 4 3 2 8 2" xfId="38771" xr:uid="{7B4C9787-0C84-4BAA-8593-20B3748029ED}"/>
    <cellStyle name="SAPBEXHLevel1 4 3 2 9" xfId="38772" xr:uid="{EC42BD7E-5FD1-4A21-826B-BD1C54E672CE}"/>
    <cellStyle name="SAPBEXHLevel1 4 3 2 9 2" xfId="38773" xr:uid="{CC4F544C-578E-49A5-8CA1-E5B4615CDE89}"/>
    <cellStyle name="SAPBEXHLevel1 4 3 3" xfId="38774" xr:uid="{337BE50F-3518-4B18-A685-BDCFA958CF37}"/>
    <cellStyle name="SAPBEXHLevel1 4 3 3 2" xfId="38775" xr:uid="{826E1899-8DA1-433F-AED7-985FBDBB0F27}"/>
    <cellStyle name="SAPBEXHLevel1 4 3 4" xfId="38776" xr:uid="{30DBA303-A1BA-4BA8-A3DD-5D759A7675BA}"/>
    <cellStyle name="SAPBEXHLevel1 4 3 4 2" xfId="38777" xr:uid="{2D0660C2-B88B-4360-8305-F2A11404A34C}"/>
    <cellStyle name="SAPBEXHLevel1 4 3 5" xfId="38778" xr:uid="{3F8930AF-AB7C-4A29-AFD8-6F0E4056ABFF}"/>
    <cellStyle name="SAPBEXHLevel1 4 4" xfId="38779" xr:uid="{EA1DB3D2-D32D-4E05-A808-CF21FB8FFA59}"/>
    <cellStyle name="SAPBEXHLevel1 4 4 10" xfId="38780" xr:uid="{759F3063-82D1-4B37-B8EE-2C44DA444F6A}"/>
    <cellStyle name="SAPBEXHLevel1 4 4 2" xfId="38781" xr:uid="{A03CEA4C-A552-455F-8FF0-2EE39F7756C4}"/>
    <cellStyle name="SAPBEXHLevel1 4 4 2 2" xfId="38782" xr:uid="{925C8293-84BA-4DAF-8D98-D2B9F248DB6C}"/>
    <cellStyle name="SAPBEXHLevel1 4 4 2 2 2" xfId="38783" xr:uid="{AFFF4E1B-7F9D-42C2-A4E7-070A2B410BB0}"/>
    <cellStyle name="SAPBEXHLevel1 4 4 2 3" xfId="38784" xr:uid="{9DADFC89-8386-4010-A7B6-17280B0BC753}"/>
    <cellStyle name="SAPBEXHLevel1 4 4 2 3 2" xfId="38785" xr:uid="{EF100623-8FD3-4AAE-8F69-3B09428C0883}"/>
    <cellStyle name="SAPBEXHLevel1 4 4 2 4" xfId="38786" xr:uid="{B135C74E-175B-44F7-9507-1816CEE5E23C}"/>
    <cellStyle name="SAPBEXHLevel1 4 4 2 4 2" xfId="38787" xr:uid="{79C26DEA-A87B-413C-AB12-6B97DCD4DA8A}"/>
    <cellStyle name="SAPBEXHLevel1 4 4 2 5" xfId="38788" xr:uid="{10CDB64A-42FA-4821-BDD6-BC6949694128}"/>
    <cellStyle name="SAPBEXHLevel1 4 4 2 5 2" xfId="38789" xr:uid="{DE686637-0C85-4D3C-9156-F602F39EAA01}"/>
    <cellStyle name="SAPBEXHLevel1 4 4 2 6" xfId="38790" xr:uid="{B68CF30B-8444-4736-A8BC-E81319A7CD7A}"/>
    <cellStyle name="SAPBEXHLevel1 4 4 2 6 2" xfId="38791" xr:uid="{FA416E0A-FCCE-4F69-BC4D-D738B274DEF6}"/>
    <cellStyle name="SAPBEXHLevel1 4 4 2 7" xfId="38792" xr:uid="{E7E12FAE-C953-4F51-9EBF-7C388083F12D}"/>
    <cellStyle name="SAPBEXHLevel1 4 4 3" xfId="38793" xr:uid="{196281BB-A27C-4DF9-9970-25AA7B6EB72A}"/>
    <cellStyle name="SAPBEXHLevel1 4 4 3 2" xfId="38794" xr:uid="{BA2088B3-74A1-4ACE-B94E-8B84BF00CB67}"/>
    <cellStyle name="SAPBEXHLevel1 4 4 3 2 2" xfId="38795" xr:uid="{E99A5635-47FA-49AB-BB57-287477A18A8C}"/>
    <cellStyle name="SAPBEXHLevel1 4 4 3 3" xfId="38796" xr:uid="{FDA90CBB-7593-4305-A6B2-0E3DB04B9794}"/>
    <cellStyle name="SAPBEXHLevel1 4 4 3 3 2" xfId="38797" xr:uid="{499F7CE1-B086-45C5-B179-22AD1AE54EE5}"/>
    <cellStyle name="SAPBEXHLevel1 4 4 3 4" xfId="38798" xr:uid="{F7386DD0-EF0C-4EA6-BDD0-731408EDF4B6}"/>
    <cellStyle name="SAPBEXHLevel1 4 4 3 4 2" xfId="38799" xr:uid="{FAD1CBED-F299-4314-BEEE-9727B7DEF0A6}"/>
    <cellStyle name="SAPBEXHLevel1 4 4 3 5" xfId="38800" xr:uid="{A17D063B-A92D-4C2B-A1AF-80778DE101EC}"/>
    <cellStyle name="SAPBEXHLevel1 4 4 3 5 2" xfId="38801" xr:uid="{267ED35E-1B02-4C88-95A2-06936A608C2E}"/>
    <cellStyle name="SAPBEXHLevel1 4 4 3 6" xfId="38802" xr:uid="{FFBF9869-C469-434E-A0C2-AE6E0B29215F}"/>
    <cellStyle name="SAPBEXHLevel1 4 4 3 6 2" xfId="38803" xr:uid="{4FC0E152-702E-4FEC-B3F6-5BD13904ED17}"/>
    <cellStyle name="SAPBEXHLevel1 4 4 3 7" xfId="38804" xr:uid="{BD50D418-E99F-41E0-878D-3039ED3B9D62}"/>
    <cellStyle name="SAPBEXHLevel1 4 4 4" xfId="38805" xr:uid="{4C49D6F2-BD65-4653-85E6-B8D4945A632F}"/>
    <cellStyle name="SAPBEXHLevel1 4 4 4 2" xfId="38806" xr:uid="{2F356A07-9F1B-42EA-8098-1AF0A0563619}"/>
    <cellStyle name="SAPBEXHLevel1 4 4 5" xfId="38807" xr:uid="{668973A7-EE97-4BF3-A1B8-0B2A31091C63}"/>
    <cellStyle name="SAPBEXHLevel1 4 4 5 2" xfId="38808" xr:uid="{9AB0ABE5-2F17-4325-8BFC-70F3ADDD2942}"/>
    <cellStyle name="SAPBEXHLevel1 4 4 6" xfId="38809" xr:uid="{73649544-D9F4-49E2-84EC-A96EB6779C14}"/>
    <cellStyle name="SAPBEXHLevel1 4 4 6 2" xfId="38810" xr:uid="{C2FC05C5-C9CF-4A61-8820-48CE6A9DB640}"/>
    <cellStyle name="SAPBEXHLevel1 4 4 7" xfId="38811" xr:uid="{B039E78D-032A-4D9B-957E-ED060AC563A3}"/>
    <cellStyle name="SAPBEXHLevel1 4 4 7 2" xfId="38812" xr:uid="{6B38083E-E8AB-412D-B581-CC9A7B59389F}"/>
    <cellStyle name="SAPBEXHLevel1 4 4 8" xfId="38813" xr:uid="{25C4BB4D-D530-4A71-8738-1F53E8B9CCAC}"/>
    <cellStyle name="SAPBEXHLevel1 4 4 8 2" xfId="38814" xr:uid="{F65DCDDF-765F-4618-932B-73ECEBD5BBD5}"/>
    <cellStyle name="SAPBEXHLevel1 4 4 9" xfId="38815" xr:uid="{CBAD48C1-9E73-425B-A8B6-BFE5A41CBCC6}"/>
    <cellStyle name="SAPBEXHLevel1 4 4 9 2" xfId="38816" xr:uid="{B41C4723-3977-453A-A21E-5C28911D6DF3}"/>
    <cellStyle name="SAPBEXHLevel1 4 5" xfId="38817" xr:uid="{AF24B3B2-278A-4919-BDEE-233C27CB594B}"/>
    <cellStyle name="SAPBEXHLevel1 4 5 2" xfId="38818" xr:uid="{F8F5944E-C6A3-4FD4-B19C-57394980D0A2}"/>
    <cellStyle name="SAPBEXHLevel1 4 6" xfId="38819" xr:uid="{31924DC7-D200-4109-B770-9822C7990856}"/>
    <cellStyle name="SAPBEXHLevel1 4 6 2" xfId="38820" xr:uid="{36DE8C4F-014D-42E4-8E06-6A6D249BBCDB}"/>
    <cellStyle name="SAPBEXHLevel1 4 7" xfId="38821" xr:uid="{12A0F1DC-3E5E-4794-9209-B358A7EACC7A}"/>
    <cellStyle name="SAPBEXHLevel1 4 8" xfId="38822" xr:uid="{FCFB6155-21C3-4B91-9422-DE18927A6102}"/>
    <cellStyle name="SAPBEXHLevel1 5" xfId="38823" xr:uid="{7C25C653-24EE-4BD7-92E4-277362623947}"/>
    <cellStyle name="SAPBEXHLevel1 5 2" xfId="38824" xr:uid="{85011ABC-24BA-4C01-9045-ACC89BEA1600}"/>
    <cellStyle name="SAPBEXHLevel1 5 2 10" xfId="38825" xr:uid="{65260E06-E048-46ED-855C-E1B1B9CBAA52}"/>
    <cellStyle name="SAPBEXHLevel1 5 2 2" xfId="38826" xr:uid="{09C3B616-CF70-4798-8AF5-DE72B706EDAB}"/>
    <cellStyle name="SAPBEXHLevel1 5 2 2 10" xfId="38827" xr:uid="{F8F2E4BC-FF43-429F-87C9-CB5FF8862183}"/>
    <cellStyle name="SAPBEXHLevel1 5 2 2 2" xfId="38828" xr:uid="{CC5E809C-C21F-4EBF-A46A-6EB783B24188}"/>
    <cellStyle name="SAPBEXHLevel1 5 2 2 2 2" xfId="38829" xr:uid="{C2ED5467-270F-49DF-9B32-4A3916CC65B8}"/>
    <cellStyle name="SAPBEXHLevel1 5 2 2 2 2 2" xfId="38830" xr:uid="{0750E187-276B-42CC-AD57-EB7EAD51698F}"/>
    <cellStyle name="SAPBEXHLevel1 5 2 2 2 3" xfId="38831" xr:uid="{C98689BE-C7DC-476F-B29C-625F7D99E868}"/>
    <cellStyle name="SAPBEXHLevel1 5 2 2 2 3 2" xfId="38832" xr:uid="{5AC5310F-0796-4290-B23C-C0D64E14672F}"/>
    <cellStyle name="SAPBEXHLevel1 5 2 2 2 4" xfId="38833" xr:uid="{6837F151-317B-4BE9-9ED7-5FF8DFB22B6C}"/>
    <cellStyle name="SAPBEXHLevel1 5 2 2 2 4 2" xfId="38834" xr:uid="{11BCD052-9FBF-4F8B-8CD0-FBB0A1656C48}"/>
    <cellStyle name="SAPBEXHLevel1 5 2 2 2 5" xfId="38835" xr:uid="{21CC6FFD-8D0B-45B2-9915-688E88E29D06}"/>
    <cellStyle name="SAPBEXHLevel1 5 2 2 2 5 2" xfId="38836" xr:uid="{8192A251-D204-45E1-A6CB-6C196CC12FF4}"/>
    <cellStyle name="SAPBEXHLevel1 5 2 2 2 6" xfId="38837" xr:uid="{5C136E59-2BAF-48E4-87AF-8C5385E4B512}"/>
    <cellStyle name="SAPBEXHLevel1 5 2 2 2 6 2" xfId="38838" xr:uid="{84C6173D-F9A2-4833-9B5B-0667A8AF50CB}"/>
    <cellStyle name="SAPBEXHLevel1 5 2 2 2 7" xfId="38839" xr:uid="{6FF18F74-B393-4BAC-8365-65A0497552AC}"/>
    <cellStyle name="SAPBEXHLevel1 5 2 2 2 7 2" xfId="38840" xr:uid="{9FE565C7-9810-4120-AF9E-16905A954090}"/>
    <cellStyle name="SAPBEXHLevel1 5 2 2 2 8" xfId="38841" xr:uid="{B9DFA5A2-70F1-44FC-8F72-6C1137B427F9}"/>
    <cellStyle name="SAPBEXHLevel1 5 2 2 3" xfId="38842" xr:uid="{E2E0521D-5725-440D-ABE8-6BA70BD436AF}"/>
    <cellStyle name="SAPBEXHLevel1 5 2 2 3 2" xfId="38843" xr:uid="{BFAD7CC1-ABEB-45FF-8475-C30ADD8BC447}"/>
    <cellStyle name="SAPBEXHLevel1 5 2 2 4" xfId="38844" xr:uid="{E088C4AE-D793-47AC-B919-5E157C38628D}"/>
    <cellStyle name="SAPBEXHLevel1 5 2 2 4 2" xfId="38845" xr:uid="{EE173601-7EAD-45A3-A29F-5CAF895B3CA5}"/>
    <cellStyle name="SAPBEXHLevel1 5 2 2 5" xfId="38846" xr:uid="{014186B1-C44F-4D1E-97F4-6AFAB9E06323}"/>
    <cellStyle name="SAPBEXHLevel1 5 2 2 5 2" xfId="38847" xr:uid="{7DF37D72-F0ED-49C7-8C26-0BDE97ABD4B4}"/>
    <cellStyle name="SAPBEXHLevel1 5 2 2 6" xfId="38848" xr:uid="{8203E715-6B4B-4CE6-9305-3ED775507CC0}"/>
    <cellStyle name="SAPBEXHLevel1 5 2 2 6 2" xfId="38849" xr:uid="{2023DD07-A9E1-48E5-85EC-A64B9DCC25E8}"/>
    <cellStyle name="SAPBEXHLevel1 5 2 2 7" xfId="38850" xr:uid="{CB8D83F0-F957-4F7F-8981-F0C7BBAE87E4}"/>
    <cellStyle name="SAPBEXHLevel1 5 2 2 7 2" xfId="38851" xr:uid="{BEBA38EE-F013-470C-A4CC-72997D4CAEC3}"/>
    <cellStyle name="SAPBEXHLevel1 5 2 2 8" xfId="38852" xr:uid="{52500354-C660-4F53-A4E6-57EAD39C1C32}"/>
    <cellStyle name="SAPBEXHLevel1 5 2 2 8 2" xfId="38853" xr:uid="{53F67C62-3200-4A7B-98C4-8882B401CF50}"/>
    <cellStyle name="SAPBEXHLevel1 5 2 2 9" xfId="38854" xr:uid="{DD3A4FE8-EC7F-4EDA-8CAE-7AD948A20B83}"/>
    <cellStyle name="SAPBEXHLevel1 5 2 3" xfId="38855" xr:uid="{9C55D4FF-62EB-4EF5-87DC-1F00E75115E5}"/>
    <cellStyle name="SAPBEXHLevel1 5 2 3 2" xfId="38856" xr:uid="{4CFD5B67-BFA3-4327-AA84-89157610D1C2}"/>
    <cellStyle name="SAPBEXHLevel1 5 2 3 2 2" xfId="38857" xr:uid="{4185D32C-6998-455A-95D6-F24C39432886}"/>
    <cellStyle name="SAPBEXHLevel1 5 2 3 3" xfId="38858" xr:uid="{E677BCBC-0469-4553-9176-3CD61D9A187A}"/>
    <cellStyle name="SAPBEXHLevel1 5 2 3 3 2" xfId="38859" xr:uid="{2766DDE8-E951-4746-8C7F-E8C793A4A932}"/>
    <cellStyle name="SAPBEXHLevel1 5 2 3 4" xfId="38860" xr:uid="{5B2E7050-8E2E-4E41-8F28-BC8CC3B7864D}"/>
    <cellStyle name="SAPBEXHLevel1 5 2 3 4 2" xfId="38861" xr:uid="{DD2ED92E-2413-44D3-919B-19405250F876}"/>
    <cellStyle name="SAPBEXHLevel1 5 2 3 5" xfId="38862" xr:uid="{3A5C8805-08BD-4EA5-8C03-233561C918FB}"/>
    <cellStyle name="SAPBEXHLevel1 5 2 3 5 2" xfId="38863" xr:uid="{D6ED1551-A2E1-4DD8-9BB5-07D363F756C9}"/>
    <cellStyle name="SAPBEXHLevel1 5 2 3 6" xfId="38864" xr:uid="{75112256-76CB-464B-9EB8-CC53264E7FB1}"/>
    <cellStyle name="SAPBEXHLevel1 5 2 3 6 2" xfId="38865" xr:uid="{9CB57A0D-5A0C-4A3B-A73A-CCC2DF88CA4A}"/>
    <cellStyle name="SAPBEXHLevel1 5 2 3 7" xfId="38866" xr:uid="{945F25E6-799F-4B9D-AE9A-7C061817843F}"/>
    <cellStyle name="SAPBEXHLevel1 5 2 3 7 2" xfId="38867" xr:uid="{3CF3C214-C180-4454-B035-931C18A98A27}"/>
    <cellStyle name="SAPBEXHLevel1 5 2 3 8" xfId="38868" xr:uid="{EE1085E6-FF98-4026-85C8-9ADB24C6CCA1}"/>
    <cellStyle name="SAPBEXHLevel1 5 2 3 9" xfId="38869" xr:uid="{D585B2BD-DE6D-4D87-AB02-11018B65F0B9}"/>
    <cellStyle name="SAPBEXHLevel1 5 2 4" xfId="38870" xr:uid="{15E63106-55FF-4898-87C5-19B4780C1E7C}"/>
    <cellStyle name="SAPBEXHLevel1 5 2 4 2" xfId="38871" xr:uid="{C3370D53-4697-48F3-AED8-53760489F8C4}"/>
    <cellStyle name="SAPBEXHLevel1 5 2 5" xfId="38872" xr:uid="{C67AAD7B-13C7-4948-BBC3-136311CBA5D1}"/>
    <cellStyle name="SAPBEXHLevel1 5 2 5 2" xfId="38873" xr:uid="{D1AC2272-CEC4-4E05-A7C8-B4363E747B6D}"/>
    <cellStyle name="SAPBEXHLevel1 5 2 6" xfId="38874" xr:uid="{57EF95EB-5F21-4EA6-8D4F-2D1F1F10BD7C}"/>
    <cellStyle name="SAPBEXHLevel1 5 2 6 2" xfId="38875" xr:uid="{316B22F5-9800-4E19-AFF9-3AF65D2948C9}"/>
    <cellStyle name="SAPBEXHLevel1 5 2 7" xfId="38876" xr:uid="{B0A4A182-5474-47D9-A556-512A6D68E155}"/>
    <cellStyle name="SAPBEXHLevel1 5 2 7 2" xfId="38877" xr:uid="{38847015-2A5D-40B5-9148-9FECD133F30B}"/>
    <cellStyle name="SAPBEXHLevel1 5 2 8" xfId="38878" xr:uid="{64898886-293C-4042-A1F4-7A3472863ECD}"/>
    <cellStyle name="SAPBEXHLevel1 5 2 8 2" xfId="38879" xr:uid="{669DDA4C-3B53-4ED3-BAAA-8B5E7A619046}"/>
    <cellStyle name="SAPBEXHLevel1 5 2 9" xfId="38880" xr:uid="{B57D74D5-8900-46D2-B175-3733931E0BD6}"/>
    <cellStyle name="SAPBEXHLevel1 5 3" xfId="38881" xr:uid="{C7DABF21-5052-4465-B31D-7296431EEB21}"/>
    <cellStyle name="SAPBEXHLevel1 5 3 2" xfId="38882" xr:uid="{A9D7A378-3924-463F-AC36-7F3C3ED2D555}"/>
    <cellStyle name="SAPBEXHLevel1 5 3 2 10" xfId="38883" xr:uid="{AC841E02-7429-45B8-89B1-3114ED617D02}"/>
    <cellStyle name="SAPBEXHLevel1 5 3 2 2" xfId="38884" xr:uid="{D156083A-FA22-48ED-A08C-28C44B523290}"/>
    <cellStyle name="SAPBEXHLevel1 5 3 2 2 2" xfId="38885" xr:uid="{DDF97AD6-A5DA-42C7-A746-004D72185871}"/>
    <cellStyle name="SAPBEXHLevel1 5 3 2 2 2 2" xfId="38886" xr:uid="{978DE6F8-86C1-4A28-852A-798364985B74}"/>
    <cellStyle name="SAPBEXHLevel1 5 3 2 2 3" xfId="38887" xr:uid="{372B27F2-4F14-4141-BFB1-23986466FBDB}"/>
    <cellStyle name="SAPBEXHLevel1 5 3 2 2 3 2" xfId="38888" xr:uid="{948570B3-BAF8-4FE7-8D0A-B2F998D24441}"/>
    <cellStyle name="SAPBEXHLevel1 5 3 2 2 4" xfId="38889" xr:uid="{5514ECDE-CADC-4112-97A7-AE13D3D16BAB}"/>
    <cellStyle name="SAPBEXHLevel1 5 3 2 2 4 2" xfId="38890" xr:uid="{CAF2AB9A-E012-4792-92BD-6379E8190776}"/>
    <cellStyle name="SAPBEXHLevel1 5 3 2 2 5" xfId="38891" xr:uid="{E00FC34A-5CBD-4001-AFDC-9636AF9EACFA}"/>
    <cellStyle name="SAPBEXHLevel1 5 3 2 2 5 2" xfId="38892" xr:uid="{B05EF48B-5169-4080-9247-E10C200E968F}"/>
    <cellStyle name="SAPBEXHLevel1 5 3 2 2 6" xfId="38893" xr:uid="{02C28C07-37C2-4C40-90F6-776753E0B25F}"/>
    <cellStyle name="SAPBEXHLevel1 5 3 2 2 6 2" xfId="38894" xr:uid="{BB3A0537-3FB5-4EEE-84F6-7FF17E244416}"/>
    <cellStyle name="SAPBEXHLevel1 5 3 2 2 7" xfId="38895" xr:uid="{531779C1-53CE-479A-8927-25A2B73953E5}"/>
    <cellStyle name="SAPBEXHLevel1 5 3 2 3" xfId="38896" xr:uid="{CECEE1C0-6F8B-44DE-8B5A-D296BD3452A7}"/>
    <cellStyle name="SAPBEXHLevel1 5 3 2 3 2" xfId="38897" xr:uid="{0646E023-5617-42FE-8DC1-4FD3F6729569}"/>
    <cellStyle name="SAPBEXHLevel1 5 3 2 3 2 2" xfId="38898" xr:uid="{CE5F9ED0-1D7D-463F-8B38-E9041C3AD244}"/>
    <cellStyle name="SAPBEXHLevel1 5 3 2 3 3" xfId="38899" xr:uid="{3148481E-D0C4-4F4A-AB56-A92222400078}"/>
    <cellStyle name="SAPBEXHLevel1 5 3 2 3 3 2" xfId="38900" xr:uid="{628C7737-DDC4-467B-91DF-55DA3897A946}"/>
    <cellStyle name="SAPBEXHLevel1 5 3 2 3 4" xfId="38901" xr:uid="{4E62863C-F0FD-4FDA-941E-30CA49AB9DDC}"/>
    <cellStyle name="SAPBEXHLevel1 5 3 2 3 4 2" xfId="38902" xr:uid="{C31F4BEA-FF0D-4896-B2AE-1F40B8602041}"/>
    <cellStyle name="SAPBEXHLevel1 5 3 2 3 5" xfId="38903" xr:uid="{574974D7-DE14-4168-AA2C-F17510733461}"/>
    <cellStyle name="SAPBEXHLevel1 5 3 2 3 5 2" xfId="38904" xr:uid="{84714BE9-9C1A-468E-A564-68FE1E440EFF}"/>
    <cellStyle name="SAPBEXHLevel1 5 3 2 3 6" xfId="38905" xr:uid="{F2F60F8B-1A83-4AA5-9761-4951DCD6DD1D}"/>
    <cellStyle name="SAPBEXHLevel1 5 3 2 3 6 2" xfId="38906" xr:uid="{B8646573-53F8-4CFE-B3BC-EDCF19FF099C}"/>
    <cellStyle name="SAPBEXHLevel1 5 3 2 3 7" xfId="38907" xr:uid="{175840FB-0909-48EF-A253-A2AB1F7F8669}"/>
    <cellStyle name="SAPBEXHLevel1 5 3 2 4" xfId="38908" xr:uid="{B7D30C48-32B5-421B-B923-5351146D52A8}"/>
    <cellStyle name="SAPBEXHLevel1 5 3 2 4 2" xfId="38909" xr:uid="{EEE28D29-1827-40E6-A0F2-6C54995CCA42}"/>
    <cellStyle name="SAPBEXHLevel1 5 3 2 5" xfId="38910" xr:uid="{3A0987ED-EBB1-43E1-A916-7F16B94AD0B7}"/>
    <cellStyle name="SAPBEXHLevel1 5 3 2 5 2" xfId="38911" xr:uid="{A17C9890-3084-4507-AFAF-058110CA0A81}"/>
    <cellStyle name="SAPBEXHLevel1 5 3 2 6" xfId="38912" xr:uid="{1F59FA51-2236-4823-8087-D8D860FDD135}"/>
    <cellStyle name="SAPBEXHLevel1 5 3 2 6 2" xfId="38913" xr:uid="{E9FB0407-3685-41BC-AA17-9A2B4494A91F}"/>
    <cellStyle name="SAPBEXHLevel1 5 3 2 7" xfId="38914" xr:uid="{16D94BFA-9662-410D-91C5-0FFFCD8E9BC5}"/>
    <cellStyle name="SAPBEXHLevel1 5 3 2 7 2" xfId="38915" xr:uid="{136590A5-F9A1-4988-BF11-A583CA51F3DC}"/>
    <cellStyle name="SAPBEXHLevel1 5 3 2 8" xfId="38916" xr:uid="{6B8B7B2D-0542-43EE-8116-A50E17943FBD}"/>
    <cellStyle name="SAPBEXHLevel1 5 3 2 8 2" xfId="38917" xr:uid="{1ACCC376-E9B9-49E6-8FAA-D5AF87A73C14}"/>
    <cellStyle name="SAPBEXHLevel1 5 3 2 9" xfId="38918" xr:uid="{2A51EDB5-A9DE-4664-90E1-587517479A64}"/>
    <cellStyle name="SAPBEXHLevel1 5 3 2 9 2" xfId="38919" xr:uid="{3F553254-BD3B-4E7F-A7B1-D331A1BB277C}"/>
    <cellStyle name="SAPBEXHLevel1 5 3 3" xfId="38920" xr:uid="{BEFEF90D-0C90-4796-8039-92D3F96B74E6}"/>
    <cellStyle name="SAPBEXHLevel1 5 3 3 2" xfId="38921" xr:uid="{A6113990-ADF4-4A98-BE26-7F85BD289B58}"/>
    <cellStyle name="SAPBEXHLevel1 5 3 4" xfId="38922" xr:uid="{683810E7-5902-45AD-80F0-8D2D69022A91}"/>
    <cellStyle name="SAPBEXHLevel1 5 3 4 2" xfId="38923" xr:uid="{71CB06BB-7572-40FC-92A7-B2C7F08D7A10}"/>
    <cellStyle name="SAPBEXHLevel1 5 3 5" xfId="38924" xr:uid="{2D5D2C39-E636-482F-BE18-70E34573DE3F}"/>
    <cellStyle name="SAPBEXHLevel1 5 4" xfId="38925" xr:uid="{821DD219-0C15-483C-AE24-71480838F4A4}"/>
    <cellStyle name="SAPBEXHLevel1 5 4 10" xfId="38926" xr:uid="{A30974EA-1C45-4CD7-BE8B-0C01737213C6}"/>
    <cellStyle name="SAPBEXHLevel1 5 4 2" xfId="38927" xr:uid="{74BBF013-7658-4D40-874E-213F1B2C7199}"/>
    <cellStyle name="SAPBEXHLevel1 5 4 2 2" xfId="38928" xr:uid="{97BF5CED-1B48-43D4-BB0E-3E2642E61E95}"/>
    <cellStyle name="SAPBEXHLevel1 5 4 2 2 2" xfId="38929" xr:uid="{4B9FEA4E-2DD4-494F-ADD7-930875904ED7}"/>
    <cellStyle name="SAPBEXHLevel1 5 4 2 3" xfId="38930" xr:uid="{D47FCD5F-E5DF-40F2-91D9-8D2DD382618D}"/>
    <cellStyle name="SAPBEXHLevel1 5 4 2 3 2" xfId="38931" xr:uid="{DBFB84D6-FF92-484E-B2EB-FEC52146EF46}"/>
    <cellStyle name="SAPBEXHLevel1 5 4 2 4" xfId="38932" xr:uid="{BB2BE0FC-A34F-422A-9DC3-E647B6DE4189}"/>
    <cellStyle name="SAPBEXHLevel1 5 4 2 4 2" xfId="38933" xr:uid="{84B70FD9-3F3F-4FB1-B2AC-368D5924C91B}"/>
    <cellStyle name="SAPBEXHLevel1 5 4 2 5" xfId="38934" xr:uid="{90966794-46C5-4D2E-88F2-30C41EE2BAEB}"/>
    <cellStyle name="SAPBEXHLevel1 5 4 2 5 2" xfId="38935" xr:uid="{8D1A4D9F-C150-4359-A2EB-8CB26873285B}"/>
    <cellStyle name="SAPBEXHLevel1 5 4 2 6" xfId="38936" xr:uid="{7E7FF62D-DF9A-4273-BA36-AE561A16421B}"/>
    <cellStyle name="SAPBEXHLevel1 5 4 2 6 2" xfId="38937" xr:uid="{9E223450-2A0C-4F90-8AB7-AC5F9E1FBA7A}"/>
    <cellStyle name="SAPBEXHLevel1 5 4 2 7" xfId="38938" xr:uid="{87AFEE53-BB93-4581-9086-6237016A5B80}"/>
    <cellStyle name="SAPBEXHLevel1 5 4 3" xfId="38939" xr:uid="{1DAFAEB9-30E5-44CF-A9B9-B36A536DB834}"/>
    <cellStyle name="SAPBEXHLevel1 5 4 3 2" xfId="38940" xr:uid="{DA5AFCC6-12ED-4804-8DEF-D9F7CA3A26FA}"/>
    <cellStyle name="SAPBEXHLevel1 5 4 3 2 2" xfId="38941" xr:uid="{F61AEC23-D42E-400A-9603-C6AA1906726A}"/>
    <cellStyle name="SAPBEXHLevel1 5 4 3 3" xfId="38942" xr:uid="{96492F9E-44D5-4AFC-9E6C-0860F351A0AD}"/>
    <cellStyle name="SAPBEXHLevel1 5 4 3 3 2" xfId="38943" xr:uid="{E171C370-6EFE-48F0-9BE6-7A27BE240B08}"/>
    <cellStyle name="SAPBEXHLevel1 5 4 3 4" xfId="38944" xr:uid="{CED46E76-8E73-4D04-8B48-A9918A8CAA8D}"/>
    <cellStyle name="SAPBEXHLevel1 5 4 3 4 2" xfId="38945" xr:uid="{7041CCC0-3C30-425F-9BFD-EB1593B95593}"/>
    <cellStyle name="SAPBEXHLevel1 5 4 3 5" xfId="38946" xr:uid="{BE0114B0-B9B6-4286-84A6-74AD72961224}"/>
    <cellStyle name="SAPBEXHLevel1 5 4 3 5 2" xfId="38947" xr:uid="{D53D731D-A9E6-4720-B3D2-53679A658CA0}"/>
    <cellStyle name="SAPBEXHLevel1 5 4 3 6" xfId="38948" xr:uid="{F478F957-60CE-4D65-98AF-1DDE9B23A1AF}"/>
    <cellStyle name="SAPBEXHLevel1 5 4 3 6 2" xfId="38949" xr:uid="{86E3FFEA-EA03-418F-BA01-46FD1E5A3B55}"/>
    <cellStyle name="SAPBEXHLevel1 5 4 3 7" xfId="38950" xr:uid="{2F91635D-68BF-4BEE-9C37-2C35E7BB8717}"/>
    <cellStyle name="SAPBEXHLevel1 5 4 4" xfId="38951" xr:uid="{06B853A6-24A2-4D7D-93AA-07D86EBE70C1}"/>
    <cellStyle name="SAPBEXHLevel1 5 4 4 2" xfId="38952" xr:uid="{C8A02C09-5CE2-4167-9A9E-701488BD6549}"/>
    <cellStyle name="SAPBEXHLevel1 5 4 5" xfId="38953" xr:uid="{B50DDA6B-20E1-43F4-A556-23B721EA6DEB}"/>
    <cellStyle name="SAPBEXHLevel1 5 4 5 2" xfId="38954" xr:uid="{4EA55520-6312-4987-983B-1F0B92AAFB2E}"/>
    <cellStyle name="SAPBEXHLevel1 5 4 6" xfId="38955" xr:uid="{95E668B5-12B2-4BF1-8239-0861A0D78265}"/>
    <cellStyle name="SAPBEXHLevel1 5 4 6 2" xfId="38956" xr:uid="{D0C2B600-E76F-4E52-A258-3B3ADD47E764}"/>
    <cellStyle name="SAPBEXHLevel1 5 4 7" xfId="38957" xr:uid="{6D89EA21-2669-4A59-A22B-B89F65FC6BD8}"/>
    <cellStyle name="SAPBEXHLevel1 5 4 7 2" xfId="38958" xr:uid="{89069B00-6AE9-4D24-8447-50E38BB2C427}"/>
    <cellStyle name="SAPBEXHLevel1 5 4 8" xfId="38959" xr:uid="{B2AFE240-2475-4B78-9666-94B24E71EE85}"/>
    <cellStyle name="SAPBEXHLevel1 5 4 8 2" xfId="38960" xr:uid="{6C1A2E51-6237-480A-8F16-B482F1C7A19E}"/>
    <cellStyle name="SAPBEXHLevel1 5 4 9" xfId="38961" xr:uid="{65944361-E1B2-41E3-884E-4E46C959E504}"/>
    <cellStyle name="SAPBEXHLevel1 5 4 9 2" xfId="38962" xr:uid="{460E26A2-366C-4D57-ADAD-296194C71307}"/>
    <cellStyle name="SAPBEXHLevel1 5 5" xfId="38963" xr:uid="{5705C711-89F2-4E0C-9BC5-3F1D9014EB88}"/>
    <cellStyle name="SAPBEXHLevel1 5 5 2" xfId="38964" xr:uid="{F0DAB8DE-4889-46E3-B5E3-B1EE6E0ED508}"/>
    <cellStyle name="SAPBEXHLevel1 5 6" xfId="38965" xr:uid="{B82D75DF-D6B7-4DC2-A1C4-432CF602BA66}"/>
    <cellStyle name="SAPBEXHLevel1 5 6 2" xfId="38966" xr:uid="{E05ACC05-D734-4836-8F18-51C0E476852B}"/>
    <cellStyle name="SAPBEXHLevel1 5 7" xfId="38967" xr:uid="{2F37FE8F-B002-4619-B07E-33ED801FB1B7}"/>
    <cellStyle name="SAPBEXHLevel1 5 8" xfId="38968" xr:uid="{ED28D6F5-3D8D-4A68-B7A4-1AD8D7B4A1A6}"/>
    <cellStyle name="SAPBEXHLevel1 6" xfId="38969" xr:uid="{F9FF1A1F-C813-4815-871C-453AA082079A}"/>
    <cellStyle name="SAPBEXHLevel1 6 10" xfId="38970" xr:uid="{0DD396F9-AD55-4FC0-A41A-23F62D69CFB7}"/>
    <cellStyle name="SAPBEXHLevel1 6 2" xfId="38971" xr:uid="{321F341E-F15B-4CEA-B57C-EC989F38BAB5}"/>
    <cellStyle name="SAPBEXHLevel1 6 2 10" xfId="38972" xr:uid="{B141D17E-576F-4E44-9B7D-0468A3A2B7DA}"/>
    <cellStyle name="SAPBEXHLevel1 6 2 2" xfId="38973" xr:uid="{731F1B83-31DD-462E-8C98-187B7FB33C71}"/>
    <cellStyle name="SAPBEXHLevel1 6 2 2 2" xfId="38974" xr:uid="{E8250FA3-9611-44D4-BC28-12C010917CC3}"/>
    <cellStyle name="SAPBEXHLevel1 6 2 2 2 2" xfId="38975" xr:uid="{E4CE3E6E-227D-436E-834C-5EEE8DF8D798}"/>
    <cellStyle name="SAPBEXHLevel1 6 2 2 3" xfId="38976" xr:uid="{66115699-8C68-4D0D-BDE8-678D66F1E2C9}"/>
    <cellStyle name="SAPBEXHLevel1 6 2 2 3 2" xfId="38977" xr:uid="{530E0367-F5A8-4DC9-A24C-D7F25BF5BC63}"/>
    <cellStyle name="SAPBEXHLevel1 6 2 2 4" xfId="38978" xr:uid="{B48D62A4-379C-4099-AB15-0226EA23490B}"/>
    <cellStyle name="SAPBEXHLevel1 6 2 2 4 2" xfId="38979" xr:uid="{C58A5F19-27C4-4BD9-BB55-7C418A148FB0}"/>
    <cellStyle name="SAPBEXHLevel1 6 2 2 5" xfId="38980" xr:uid="{F6D3607B-DCE7-4C80-AF34-B66EA5E214AE}"/>
    <cellStyle name="SAPBEXHLevel1 6 2 2 5 2" xfId="38981" xr:uid="{2033C57D-AE85-41A9-9016-13EA72E3342F}"/>
    <cellStyle name="SAPBEXHLevel1 6 2 2 6" xfId="38982" xr:uid="{0C4BC69C-CEF7-4545-A9F7-B0CBA657C358}"/>
    <cellStyle name="SAPBEXHLevel1 6 2 2 6 2" xfId="38983" xr:uid="{2E2916EE-FD8A-4DF5-B2A9-FB9730711C22}"/>
    <cellStyle name="SAPBEXHLevel1 6 2 2 7" xfId="38984" xr:uid="{7603E3BA-5BC6-4F6A-AC8B-F2FBE0CAE4DE}"/>
    <cellStyle name="SAPBEXHLevel1 6 2 2 7 2" xfId="38985" xr:uid="{A9382D0B-4395-4C10-84F5-4433E0F67441}"/>
    <cellStyle name="SAPBEXHLevel1 6 2 2 8" xfId="38986" xr:uid="{8C9A2731-63EA-4E13-8E70-EF770F45A6D4}"/>
    <cellStyle name="SAPBEXHLevel1 6 2 3" xfId="38987" xr:uid="{4E18FD61-7666-4B6B-A49B-B8E93B4A197E}"/>
    <cellStyle name="SAPBEXHLevel1 6 2 3 2" xfId="38988" xr:uid="{0DB728CE-1F9C-4671-9C4F-55C7DFAC1DA1}"/>
    <cellStyle name="SAPBEXHLevel1 6 2 4" xfId="38989" xr:uid="{5FDCFDD0-B3E0-4C55-83CD-CB228A3CC944}"/>
    <cellStyle name="SAPBEXHLevel1 6 2 4 2" xfId="38990" xr:uid="{2908EE34-27A0-44C1-BBBE-C92CC5090177}"/>
    <cellStyle name="SAPBEXHLevel1 6 2 5" xfId="38991" xr:uid="{2A5C440F-9997-4825-BE54-EE87D0EF4985}"/>
    <cellStyle name="SAPBEXHLevel1 6 2 5 2" xfId="38992" xr:uid="{F1C217EA-6060-4B57-A806-98C6A5B22C2B}"/>
    <cellStyle name="SAPBEXHLevel1 6 2 6" xfId="38993" xr:uid="{7301671A-4175-4929-9921-88440FFB783B}"/>
    <cellStyle name="SAPBEXHLevel1 6 2 6 2" xfId="38994" xr:uid="{CC4E6E5C-7F07-4169-A6DE-4A29CAAA2804}"/>
    <cellStyle name="SAPBEXHLevel1 6 2 7" xfId="38995" xr:uid="{B156D7C6-B797-4172-90CD-E949E31D980B}"/>
    <cellStyle name="SAPBEXHLevel1 6 2 7 2" xfId="38996" xr:uid="{2A42ACAF-6E37-47EB-BD11-93F648896606}"/>
    <cellStyle name="SAPBEXHLevel1 6 2 8" xfId="38997" xr:uid="{6129E14B-E616-4E2C-9F19-9E68AB062509}"/>
    <cellStyle name="SAPBEXHLevel1 6 2 8 2" xfId="38998" xr:uid="{BB872A55-7D77-4DA3-8FEB-2A9C9FD40B5A}"/>
    <cellStyle name="SAPBEXHLevel1 6 2 9" xfId="38999" xr:uid="{A04E9721-0074-406C-9FD2-10A173B5E93F}"/>
    <cellStyle name="SAPBEXHLevel1 6 3" xfId="39000" xr:uid="{B680E666-9FFA-4850-9B34-D59FB897C900}"/>
    <cellStyle name="SAPBEXHLevel1 6 3 2" xfId="39001" xr:uid="{82639AF0-7AD3-4033-9A40-336FE214A22C}"/>
    <cellStyle name="SAPBEXHLevel1 6 3 2 2" xfId="39002" xr:uid="{4F597952-5CA3-494E-85A8-FA628AF44213}"/>
    <cellStyle name="SAPBEXHLevel1 6 3 3" xfId="39003" xr:uid="{0B52E6DE-D03C-4C02-B24E-13DC82B66C6E}"/>
    <cellStyle name="SAPBEXHLevel1 6 3 3 2" xfId="39004" xr:uid="{0B702E4D-A4E5-440C-930E-3F80842A55D8}"/>
    <cellStyle name="SAPBEXHLevel1 6 3 4" xfId="39005" xr:uid="{56ACD5E3-E026-4341-BDE3-410518D4CC69}"/>
    <cellStyle name="SAPBEXHLevel1 6 3 4 2" xfId="39006" xr:uid="{FE6186BA-A901-49F9-9E10-71E0413470E5}"/>
    <cellStyle name="SAPBEXHLevel1 6 3 5" xfId="39007" xr:uid="{360E4BBB-5EF3-4B5C-8CCC-5D42075AA2FC}"/>
    <cellStyle name="SAPBEXHLevel1 6 3 5 2" xfId="39008" xr:uid="{605859CB-4B0B-443F-9965-F8D75BC14724}"/>
    <cellStyle name="SAPBEXHLevel1 6 3 6" xfId="39009" xr:uid="{3E41D5C7-372C-4A72-98B9-CF827874018E}"/>
    <cellStyle name="SAPBEXHLevel1 6 3 6 2" xfId="39010" xr:uid="{EA421DF2-5D21-419B-8EDA-179446E39098}"/>
    <cellStyle name="SAPBEXHLevel1 6 3 7" xfId="39011" xr:uid="{A682B1FC-CD3F-4D4D-9DF4-FB6D6AE98CC4}"/>
    <cellStyle name="SAPBEXHLevel1 6 3 7 2" xfId="39012" xr:uid="{48F02579-E791-4BF8-A329-E77F5018C789}"/>
    <cellStyle name="SAPBEXHLevel1 6 3 8" xfId="39013" xr:uid="{00DAE994-3C04-4D05-8BB1-716FCAD1A156}"/>
    <cellStyle name="SAPBEXHLevel1 6 3 9" xfId="39014" xr:uid="{8A887FC4-4509-47C6-97E5-8CEBCB938ADD}"/>
    <cellStyle name="SAPBEXHLevel1 6 4" xfId="39015" xr:uid="{BBD79DBE-3CCC-4425-BE2A-427DACA5DD42}"/>
    <cellStyle name="SAPBEXHLevel1 6 4 2" xfId="39016" xr:uid="{68357FC9-AA8F-4DD9-AB42-8C9F77D2B5FA}"/>
    <cellStyle name="SAPBEXHLevel1 6 5" xfId="39017" xr:uid="{9FCB0DDE-46AF-40C5-A385-BCD77D2F1850}"/>
    <cellStyle name="SAPBEXHLevel1 6 5 2" xfId="39018" xr:uid="{CA0E9921-3855-4970-802E-81C80C094315}"/>
    <cellStyle name="SAPBEXHLevel1 6 6" xfId="39019" xr:uid="{2A0B0879-F82B-4688-8693-90DE40D24431}"/>
    <cellStyle name="SAPBEXHLevel1 6 6 2" xfId="39020" xr:uid="{06AAE54B-0C89-4100-9017-6AE13E83DE22}"/>
    <cellStyle name="SAPBEXHLevel1 6 7" xfId="39021" xr:uid="{532B1460-7DE3-4619-B15E-846447223F18}"/>
    <cellStyle name="SAPBEXHLevel1 6 7 2" xfId="39022" xr:uid="{1EB0E47E-6151-45C8-B0F7-B149D9D35204}"/>
    <cellStyle name="SAPBEXHLevel1 6 8" xfId="39023" xr:uid="{BDD8C04B-3161-4602-B082-C55E3C097974}"/>
    <cellStyle name="SAPBEXHLevel1 6 8 2" xfId="39024" xr:uid="{E7B2443C-8320-4E98-8EDC-F3586E2F857F}"/>
    <cellStyle name="SAPBEXHLevel1 6 9" xfId="39025" xr:uid="{C461240B-990F-43B0-930E-B3DD5143028C}"/>
    <cellStyle name="SAPBEXHLevel1 7" xfId="39026" xr:uid="{95D48B1A-B217-4921-9486-58C9C2C4DBFE}"/>
    <cellStyle name="SAPBEXHLevel1 8" xfId="39027" xr:uid="{6E648AE8-6DDF-441A-BE17-CDF57FDFA27D}"/>
    <cellStyle name="SAPBEXHLevel1X" xfId="39028" xr:uid="{A446AB91-30F7-45FC-86E3-E553510FCF34}"/>
    <cellStyle name="SAPBEXHLevel1X 2" xfId="39029" xr:uid="{1ED65079-1630-443D-A0D5-DC412E58B58A}"/>
    <cellStyle name="SAPBEXHLevel1X 2 2" xfId="39030" xr:uid="{3F11A47E-550B-434B-AB9C-0B2EAA173ABE}"/>
    <cellStyle name="SAPBEXHLevel1X 2 2 2" xfId="39031" xr:uid="{2EB7D86F-4352-4D62-9A0C-CB6B410A63CE}"/>
    <cellStyle name="SAPBEXHLevel1X 2 2 2 10" xfId="39032" xr:uid="{F04DE6B3-3C43-45A1-9204-57DE6A584DEA}"/>
    <cellStyle name="SAPBEXHLevel1X 2 2 2 2" xfId="39033" xr:uid="{36E3837A-5ECB-4CE7-A0B3-E36C2ECF4BB4}"/>
    <cellStyle name="SAPBEXHLevel1X 2 2 2 2 10" xfId="39034" xr:uid="{3FA83723-642A-4841-B888-497942BA9FFE}"/>
    <cellStyle name="SAPBEXHLevel1X 2 2 2 2 2" xfId="39035" xr:uid="{FFA659F9-0DDE-4CC9-9EB4-AD9DEEBE295F}"/>
    <cellStyle name="SAPBEXHLevel1X 2 2 2 2 2 2" xfId="39036" xr:uid="{8CB6056A-B26E-44B5-AF84-8413E54DE274}"/>
    <cellStyle name="SAPBEXHLevel1X 2 2 2 2 2 2 2" xfId="39037" xr:uid="{DB159154-FA73-4DC6-ACE8-0915A2D4BB99}"/>
    <cellStyle name="SAPBEXHLevel1X 2 2 2 2 2 3" xfId="39038" xr:uid="{AA527053-8EBD-41CD-905B-C9AA51D16647}"/>
    <cellStyle name="SAPBEXHLevel1X 2 2 2 2 2 3 2" xfId="39039" xr:uid="{510AFCF3-AE17-425E-9BA3-DA7D692C3356}"/>
    <cellStyle name="SAPBEXHLevel1X 2 2 2 2 2 4" xfId="39040" xr:uid="{AEBFA753-906D-4116-8465-8AA562D1CC5F}"/>
    <cellStyle name="SAPBEXHLevel1X 2 2 2 2 2 4 2" xfId="39041" xr:uid="{B40D9278-F20B-4D28-BC98-C659423054C2}"/>
    <cellStyle name="SAPBEXHLevel1X 2 2 2 2 2 5" xfId="39042" xr:uid="{31D1C12D-EAD3-49EB-8CF0-35CABF8435E1}"/>
    <cellStyle name="SAPBEXHLevel1X 2 2 2 2 2 5 2" xfId="39043" xr:uid="{117F1382-972C-49EF-8262-0FEF3BF43DEA}"/>
    <cellStyle name="SAPBEXHLevel1X 2 2 2 2 2 6" xfId="39044" xr:uid="{5B141044-05A1-42F8-BA20-78302ECE4EA6}"/>
    <cellStyle name="SAPBEXHLevel1X 2 2 2 2 2 6 2" xfId="39045" xr:uid="{9B21C513-2E04-4EF4-AD65-C81D8C92DBFD}"/>
    <cellStyle name="SAPBEXHLevel1X 2 2 2 2 2 7" xfId="39046" xr:uid="{72CDC392-F9EB-4C0E-88F5-FC364BE38D16}"/>
    <cellStyle name="SAPBEXHLevel1X 2 2 2 2 2 7 2" xfId="39047" xr:uid="{EE68146C-529A-45C1-BBDD-138FA555E955}"/>
    <cellStyle name="SAPBEXHLevel1X 2 2 2 2 2 8" xfId="39048" xr:uid="{102404E2-002D-4A0E-94BC-EA84DF83B9EF}"/>
    <cellStyle name="SAPBEXHLevel1X 2 2 2 2 3" xfId="39049" xr:uid="{4C728875-6119-431B-AA54-89A03F5841AD}"/>
    <cellStyle name="SAPBEXHLevel1X 2 2 2 2 3 2" xfId="39050" xr:uid="{70992A4E-B6DD-4CB9-9D37-335FC32DAA8A}"/>
    <cellStyle name="SAPBEXHLevel1X 2 2 2 2 4" xfId="39051" xr:uid="{FCFA889E-3B97-4919-A714-2C51ECCCF4BC}"/>
    <cellStyle name="SAPBEXHLevel1X 2 2 2 2 4 2" xfId="39052" xr:uid="{94700A3D-23E9-478F-BB04-B438B22D51CC}"/>
    <cellStyle name="SAPBEXHLevel1X 2 2 2 2 5" xfId="39053" xr:uid="{CB9FC5D8-BDCE-4AEB-AFD3-D6228B8E788D}"/>
    <cellStyle name="SAPBEXHLevel1X 2 2 2 2 5 2" xfId="39054" xr:uid="{0113D35E-E453-47C9-84EA-A39C24596661}"/>
    <cellStyle name="SAPBEXHLevel1X 2 2 2 2 6" xfId="39055" xr:uid="{6BA6194B-194B-48B5-A701-26B244A1B6A7}"/>
    <cellStyle name="SAPBEXHLevel1X 2 2 2 2 6 2" xfId="39056" xr:uid="{838FD684-D175-4A8A-BDCF-6423E4C7E101}"/>
    <cellStyle name="SAPBEXHLevel1X 2 2 2 2 7" xfId="39057" xr:uid="{1791FD45-E8F8-4556-A285-C62635AA15C7}"/>
    <cellStyle name="SAPBEXHLevel1X 2 2 2 2 7 2" xfId="39058" xr:uid="{5865B9B0-F7B0-463E-A476-B4ED5BD59589}"/>
    <cellStyle name="SAPBEXHLevel1X 2 2 2 2 8" xfId="39059" xr:uid="{88C8A0E1-7479-461F-9824-1D971E39C462}"/>
    <cellStyle name="SAPBEXHLevel1X 2 2 2 2 8 2" xfId="39060" xr:uid="{5DFBE053-934F-4EAB-B28C-8826FC413B5D}"/>
    <cellStyle name="SAPBEXHLevel1X 2 2 2 2 9" xfId="39061" xr:uid="{8D11101C-8F5B-407E-AD35-9B5F6B7FF89C}"/>
    <cellStyle name="SAPBEXHLevel1X 2 2 2 3" xfId="39062" xr:uid="{C6455B05-6B19-4263-9004-6E08E6078ABE}"/>
    <cellStyle name="SAPBEXHLevel1X 2 2 2 3 2" xfId="39063" xr:uid="{4DDE1786-8BED-4CD2-B8CB-99E83CE3EF12}"/>
    <cellStyle name="SAPBEXHLevel1X 2 2 2 3 2 2" xfId="39064" xr:uid="{7E0C3DF4-F1DD-42EA-97CD-A9A555F9440B}"/>
    <cellStyle name="SAPBEXHLevel1X 2 2 2 3 3" xfId="39065" xr:uid="{BC94F3F2-4DB3-480C-AEA3-F2C622B193C4}"/>
    <cellStyle name="SAPBEXHLevel1X 2 2 2 3 3 2" xfId="39066" xr:uid="{0464E822-E1D4-4F09-B0A1-55FC2FC320A6}"/>
    <cellStyle name="SAPBEXHLevel1X 2 2 2 3 4" xfId="39067" xr:uid="{9005A291-D317-45FD-990B-48CE807B2DFD}"/>
    <cellStyle name="SAPBEXHLevel1X 2 2 2 3 4 2" xfId="39068" xr:uid="{5DDBF3DD-31CB-45CD-80CC-92BABB15BC38}"/>
    <cellStyle name="SAPBEXHLevel1X 2 2 2 3 5" xfId="39069" xr:uid="{CDE22956-1608-42B9-9532-FBC6D517866C}"/>
    <cellStyle name="SAPBEXHLevel1X 2 2 2 3 5 2" xfId="39070" xr:uid="{128BF03E-1B18-4A11-A9B7-791D4E5CDC5D}"/>
    <cellStyle name="SAPBEXHLevel1X 2 2 2 3 6" xfId="39071" xr:uid="{D225B18D-CD40-405D-A6A2-B069AE14D28F}"/>
    <cellStyle name="SAPBEXHLevel1X 2 2 2 3 6 2" xfId="39072" xr:uid="{24391342-506D-4FD5-9EF8-ECB0489386C9}"/>
    <cellStyle name="SAPBEXHLevel1X 2 2 2 3 7" xfId="39073" xr:uid="{7C2D5D81-6D09-4947-A84A-87BC20FBDC63}"/>
    <cellStyle name="SAPBEXHLevel1X 2 2 2 3 7 2" xfId="39074" xr:uid="{0EBCF5B2-418E-4D6D-820D-F7A9B8A3C98F}"/>
    <cellStyle name="SAPBEXHLevel1X 2 2 2 3 8" xfId="39075" xr:uid="{C7C4DBC5-4EBC-422A-BF11-D024E670078B}"/>
    <cellStyle name="SAPBEXHLevel1X 2 2 2 3 9" xfId="39076" xr:uid="{04794538-6BB0-4109-AAAB-4A6D21A0B971}"/>
    <cellStyle name="SAPBEXHLevel1X 2 2 2 4" xfId="39077" xr:uid="{0F93F154-5002-42FC-9B77-71E64DDF01D4}"/>
    <cellStyle name="SAPBEXHLevel1X 2 2 2 4 2" xfId="39078" xr:uid="{05020AD5-6F09-49F7-9E49-CB95AFC9C8FB}"/>
    <cellStyle name="SAPBEXHLevel1X 2 2 2 5" xfId="39079" xr:uid="{810CA4F2-CB1B-4A27-B1ED-C9A43B404116}"/>
    <cellStyle name="SAPBEXHLevel1X 2 2 2 5 2" xfId="39080" xr:uid="{B614BE9F-5A43-41EC-89F0-C49F92797A78}"/>
    <cellStyle name="SAPBEXHLevel1X 2 2 2 6" xfId="39081" xr:uid="{3C6284C4-8262-43F4-8D4B-3C36E038AD35}"/>
    <cellStyle name="SAPBEXHLevel1X 2 2 2 6 2" xfId="39082" xr:uid="{A01AADE7-518A-4869-8518-4B0C9670FBC4}"/>
    <cellStyle name="SAPBEXHLevel1X 2 2 2 7" xfId="39083" xr:uid="{84158523-C3D6-40A6-BBE9-623019B2F364}"/>
    <cellStyle name="SAPBEXHLevel1X 2 2 2 7 2" xfId="39084" xr:uid="{5D583583-309B-4439-AA77-D7E3C8FB0671}"/>
    <cellStyle name="SAPBEXHLevel1X 2 2 2 8" xfId="39085" xr:uid="{13478E85-9C39-4D40-9B05-83BE127DF271}"/>
    <cellStyle name="SAPBEXHLevel1X 2 2 2 8 2" xfId="39086" xr:uid="{3A89A8CB-6DF7-4686-B84A-D2BD2D8A08C0}"/>
    <cellStyle name="SAPBEXHLevel1X 2 2 2 9" xfId="39087" xr:uid="{B54F2B48-6B3B-4F5E-B9E5-5288787FE7DE}"/>
    <cellStyle name="SAPBEXHLevel1X 2 2 3" xfId="39088" xr:uid="{D2A3CB8F-CC9D-463F-85E4-BA81C576826D}"/>
    <cellStyle name="SAPBEXHLevel1X 2 2 3 2" xfId="39089" xr:uid="{547126C6-5037-4819-87EA-B10F404043F6}"/>
    <cellStyle name="SAPBEXHLevel1X 2 2 3 2 10" xfId="39090" xr:uid="{6E735250-88DB-4A47-BEF8-38EA1D3D46B5}"/>
    <cellStyle name="SAPBEXHLevel1X 2 2 3 2 2" xfId="39091" xr:uid="{917F9321-DD2D-4E69-983F-71BC370CC6D9}"/>
    <cellStyle name="SAPBEXHLevel1X 2 2 3 2 2 2" xfId="39092" xr:uid="{8F3759B3-A4B5-4397-98AC-19BECCBF7680}"/>
    <cellStyle name="SAPBEXHLevel1X 2 2 3 2 2 2 2" xfId="39093" xr:uid="{4BEA8BC3-4C46-4D52-9A39-BD34AC0D337F}"/>
    <cellStyle name="SAPBEXHLevel1X 2 2 3 2 2 3" xfId="39094" xr:uid="{29ECEC22-90CD-4E90-BD53-D03A90978392}"/>
    <cellStyle name="SAPBEXHLevel1X 2 2 3 2 2 3 2" xfId="39095" xr:uid="{02B22B23-4BF7-4534-8A15-B93807629192}"/>
    <cellStyle name="SAPBEXHLevel1X 2 2 3 2 2 4" xfId="39096" xr:uid="{ED85DB57-6379-4701-879D-5EF5789463B3}"/>
    <cellStyle name="SAPBEXHLevel1X 2 2 3 2 2 4 2" xfId="39097" xr:uid="{B00CF354-40AE-4EFD-9B5C-D7DC89E16D16}"/>
    <cellStyle name="SAPBEXHLevel1X 2 2 3 2 2 5" xfId="39098" xr:uid="{EDABF26E-7496-412D-AF37-1E1351EFFD69}"/>
    <cellStyle name="SAPBEXHLevel1X 2 2 3 2 2 5 2" xfId="39099" xr:uid="{FCDC1C4A-A14A-48C6-9F6A-3098039D199C}"/>
    <cellStyle name="SAPBEXHLevel1X 2 2 3 2 2 6" xfId="39100" xr:uid="{B170A32F-AF8D-48E5-9B91-630B595976A6}"/>
    <cellStyle name="SAPBEXHLevel1X 2 2 3 2 2 6 2" xfId="39101" xr:uid="{5242739F-1E6C-4B21-880B-2FCC12656492}"/>
    <cellStyle name="SAPBEXHLevel1X 2 2 3 2 2 7" xfId="39102" xr:uid="{BDAD2A61-F9C5-4E4A-8695-ED6885111F73}"/>
    <cellStyle name="SAPBEXHLevel1X 2 2 3 2 3" xfId="39103" xr:uid="{E6F09F4E-8464-4615-8FBC-AD6BDC78EC9F}"/>
    <cellStyle name="SAPBEXHLevel1X 2 2 3 2 3 2" xfId="39104" xr:uid="{397FC7CC-00D9-4530-9455-59FB71031956}"/>
    <cellStyle name="SAPBEXHLevel1X 2 2 3 2 3 2 2" xfId="39105" xr:uid="{DB1A4359-8087-4E7B-AC7C-CD5D374C16F2}"/>
    <cellStyle name="SAPBEXHLevel1X 2 2 3 2 3 3" xfId="39106" xr:uid="{7B5B3AA4-F396-44F7-AC03-51AD6365865A}"/>
    <cellStyle name="SAPBEXHLevel1X 2 2 3 2 3 3 2" xfId="39107" xr:uid="{5D2C3EC8-E089-4E8B-B7CD-4E0EAA30E020}"/>
    <cellStyle name="SAPBEXHLevel1X 2 2 3 2 3 4" xfId="39108" xr:uid="{FE87C04A-63A2-4842-919F-8D6FCFBB14C3}"/>
    <cellStyle name="SAPBEXHLevel1X 2 2 3 2 3 4 2" xfId="39109" xr:uid="{6F7B2B2E-3B18-4A0F-8DDC-570A10486E24}"/>
    <cellStyle name="SAPBEXHLevel1X 2 2 3 2 3 5" xfId="39110" xr:uid="{CDA4863E-14E9-4B91-8A43-6C23F7B5A94F}"/>
    <cellStyle name="SAPBEXHLevel1X 2 2 3 2 3 5 2" xfId="39111" xr:uid="{56466599-8A3A-4372-AF1F-893DBE5AC0B0}"/>
    <cellStyle name="SAPBEXHLevel1X 2 2 3 2 3 6" xfId="39112" xr:uid="{2D05239E-7DC9-433A-B7ED-2931E7FBFC78}"/>
    <cellStyle name="SAPBEXHLevel1X 2 2 3 2 3 6 2" xfId="39113" xr:uid="{14FDBDCC-C9B0-4477-A755-06552467FAFE}"/>
    <cellStyle name="SAPBEXHLevel1X 2 2 3 2 3 7" xfId="39114" xr:uid="{200FE68A-0D33-4200-A151-949463BF0634}"/>
    <cellStyle name="SAPBEXHLevel1X 2 2 3 2 4" xfId="39115" xr:uid="{50D59507-50C6-4367-B7F2-FAF4BBA561D2}"/>
    <cellStyle name="SAPBEXHLevel1X 2 2 3 2 4 2" xfId="39116" xr:uid="{B5E5C9DF-DCC8-4552-9759-E7E04BF33A6F}"/>
    <cellStyle name="SAPBEXHLevel1X 2 2 3 2 5" xfId="39117" xr:uid="{F7241BEE-F36D-442C-B004-0DB942D42260}"/>
    <cellStyle name="SAPBEXHLevel1X 2 2 3 2 5 2" xfId="39118" xr:uid="{321B91CC-09AC-4591-B5E2-0900FE3D2248}"/>
    <cellStyle name="SAPBEXHLevel1X 2 2 3 2 6" xfId="39119" xr:uid="{97FDDF79-85A4-440F-A53F-86FFB95008B0}"/>
    <cellStyle name="SAPBEXHLevel1X 2 2 3 2 6 2" xfId="39120" xr:uid="{27951FD3-A3DA-4572-9BAF-B8B1BEFCD352}"/>
    <cellStyle name="SAPBEXHLevel1X 2 2 3 2 7" xfId="39121" xr:uid="{EE490D85-C7F6-4EB0-958D-9FDAF14174C7}"/>
    <cellStyle name="SAPBEXHLevel1X 2 2 3 2 7 2" xfId="39122" xr:uid="{0F46FFB3-B4B6-4235-9B76-8AA3BD01AD38}"/>
    <cellStyle name="SAPBEXHLevel1X 2 2 3 2 8" xfId="39123" xr:uid="{55020699-66EE-4CE5-A2F3-32F2918876A9}"/>
    <cellStyle name="SAPBEXHLevel1X 2 2 3 2 8 2" xfId="39124" xr:uid="{05D7C57D-729B-498C-96EB-ACD1FA7FA5D4}"/>
    <cellStyle name="SAPBEXHLevel1X 2 2 3 2 9" xfId="39125" xr:uid="{E7046AF8-4060-4103-BDD3-756FE8ECFC90}"/>
    <cellStyle name="SAPBEXHLevel1X 2 2 3 2 9 2" xfId="39126" xr:uid="{3B2136EE-AFE0-4E0F-B539-3F194510DC37}"/>
    <cellStyle name="SAPBEXHLevel1X 2 2 3 3" xfId="39127" xr:uid="{6EB510AA-72AB-4309-B42C-3BA64719C476}"/>
    <cellStyle name="SAPBEXHLevel1X 2 2 3 3 2" xfId="39128" xr:uid="{98556A37-1EB0-4163-A3C0-667AAA7B9DF0}"/>
    <cellStyle name="SAPBEXHLevel1X 2 2 3 4" xfId="39129" xr:uid="{2997F5B7-7A25-4D2D-8426-2F3EAD916D50}"/>
    <cellStyle name="SAPBEXHLevel1X 2 2 3 4 2" xfId="39130" xr:uid="{EF7CE6BE-CBC3-4E88-A021-ED606CCDFFB6}"/>
    <cellStyle name="SAPBEXHLevel1X 2 2 3 5" xfId="39131" xr:uid="{D6CEF3D2-98BC-46D8-902D-BDF9A8E5A276}"/>
    <cellStyle name="SAPBEXHLevel1X 2 2 4" xfId="39132" xr:uid="{DC95155C-4EC9-42E2-AF21-24729C243CBF}"/>
    <cellStyle name="SAPBEXHLevel1X 2 2 4 10" xfId="39133" xr:uid="{5A36CA84-53A7-40A7-9B90-7E14E43E1CEA}"/>
    <cellStyle name="SAPBEXHLevel1X 2 2 4 2" xfId="39134" xr:uid="{A4710B54-D8D2-4AAD-946E-B55E68D0FED5}"/>
    <cellStyle name="SAPBEXHLevel1X 2 2 4 2 2" xfId="39135" xr:uid="{A01CBDBE-31B3-4A82-98E0-8BD09170FC5D}"/>
    <cellStyle name="SAPBEXHLevel1X 2 2 4 2 2 2" xfId="39136" xr:uid="{B188D3E6-B1E3-44E4-82CF-537FE1DEE3E2}"/>
    <cellStyle name="SAPBEXHLevel1X 2 2 4 2 3" xfId="39137" xr:uid="{576E354A-5901-482E-96C6-BA0D1E328B56}"/>
    <cellStyle name="SAPBEXHLevel1X 2 2 4 2 3 2" xfId="39138" xr:uid="{1BD1EB34-2AC8-44D7-9285-B01DB1B38FA9}"/>
    <cellStyle name="SAPBEXHLevel1X 2 2 4 2 4" xfId="39139" xr:uid="{24F410E6-195A-4967-9DA9-E7A585879F3C}"/>
    <cellStyle name="SAPBEXHLevel1X 2 2 4 2 4 2" xfId="39140" xr:uid="{AC572176-5414-4ABF-98FE-1E016F1E360E}"/>
    <cellStyle name="SAPBEXHLevel1X 2 2 4 2 5" xfId="39141" xr:uid="{63362016-0BC7-482A-9DC1-D597C49058B8}"/>
    <cellStyle name="SAPBEXHLevel1X 2 2 4 2 5 2" xfId="39142" xr:uid="{3CBFE70A-EC17-42E1-9202-8D29FE75E50A}"/>
    <cellStyle name="SAPBEXHLevel1X 2 2 4 2 6" xfId="39143" xr:uid="{C195DFA2-4E5A-42B0-A691-49756B2C0BCF}"/>
    <cellStyle name="SAPBEXHLevel1X 2 2 4 2 6 2" xfId="39144" xr:uid="{73C0EE4F-A8DF-47CB-AF23-1EF48B9EEC50}"/>
    <cellStyle name="SAPBEXHLevel1X 2 2 4 2 7" xfId="39145" xr:uid="{9E096509-F391-4F85-AAA9-1017CBECCB3A}"/>
    <cellStyle name="SAPBEXHLevel1X 2 2 4 3" xfId="39146" xr:uid="{D9EFBFF3-F9CD-4F6A-9090-9BDAA452002D}"/>
    <cellStyle name="SAPBEXHLevel1X 2 2 4 3 2" xfId="39147" xr:uid="{9BB9FCA3-5C80-46B6-907F-CEA7195BFB8E}"/>
    <cellStyle name="SAPBEXHLevel1X 2 2 4 3 2 2" xfId="39148" xr:uid="{C8B9DA5A-A320-498C-A209-ACE0836FCB1F}"/>
    <cellStyle name="SAPBEXHLevel1X 2 2 4 3 3" xfId="39149" xr:uid="{6889714A-4B1F-4818-90DE-68DB9AEBF6A1}"/>
    <cellStyle name="SAPBEXHLevel1X 2 2 4 3 3 2" xfId="39150" xr:uid="{C396B4E8-5E4B-4E7D-9502-928C7B81315E}"/>
    <cellStyle name="SAPBEXHLevel1X 2 2 4 3 4" xfId="39151" xr:uid="{86CBED5D-19B0-4B43-AFB9-E72FFCA44A07}"/>
    <cellStyle name="SAPBEXHLevel1X 2 2 4 3 4 2" xfId="39152" xr:uid="{0CBFBC61-574C-417F-8143-E848F69FB1C7}"/>
    <cellStyle name="SAPBEXHLevel1X 2 2 4 3 5" xfId="39153" xr:uid="{D4AA89E3-0041-4F1D-A983-8954EA7722CF}"/>
    <cellStyle name="SAPBEXHLevel1X 2 2 4 3 5 2" xfId="39154" xr:uid="{123194CE-F8A8-40A8-B743-1218A890FF22}"/>
    <cellStyle name="SAPBEXHLevel1X 2 2 4 3 6" xfId="39155" xr:uid="{4C3B3F7C-0645-4721-8D79-EF58D03AE9D2}"/>
    <cellStyle name="SAPBEXHLevel1X 2 2 4 3 6 2" xfId="39156" xr:uid="{0EA1578D-5EB6-446C-AE21-0FF283A1F296}"/>
    <cellStyle name="SAPBEXHLevel1X 2 2 4 3 7" xfId="39157" xr:uid="{E9520260-A233-4070-A77C-1B8AC2725AF3}"/>
    <cellStyle name="SAPBEXHLevel1X 2 2 4 4" xfId="39158" xr:uid="{4028864F-1AE1-4480-9A79-1DAD235CBF53}"/>
    <cellStyle name="SAPBEXHLevel1X 2 2 4 4 2" xfId="39159" xr:uid="{1FBF9D58-6492-4E6F-9BFC-2BAC758B376E}"/>
    <cellStyle name="SAPBEXHLevel1X 2 2 4 5" xfId="39160" xr:uid="{9AD60882-4F7E-48BD-85E6-D0C563CA53A3}"/>
    <cellStyle name="SAPBEXHLevel1X 2 2 4 5 2" xfId="39161" xr:uid="{24F3C33A-9FBE-4CA2-BFD7-0E0C1A5D50EC}"/>
    <cellStyle name="SAPBEXHLevel1X 2 2 4 6" xfId="39162" xr:uid="{0CF20FB2-F048-48BA-8A9B-E42F4908577D}"/>
    <cellStyle name="SAPBEXHLevel1X 2 2 4 6 2" xfId="39163" xr:uid="{42DE9018-BCC8-4C43-A0C8-FA6CEFDAD795}"/>
    <cellStyle name="SAPBEXHLevel1X 2 2 4 7" xfId="39164" xr:uid="{D96929CE-C01D-4350-B77A-04C5E6CA7AE9}"/>
    <cellStyle name="SAPBEXHLevel1X 2 2 4 7 2" xfId="39165" xr:uid="{B86B9067-F79D-4FA7-A8D2-D505998BF680}"/>
    <cellStyle name="SAPBEXHLevel1X 2 2 4 8" xfId="39166" xr:uid="{08F28155-46A9-4E20-84AD-2ABDCA73A036}"/>
    <cellStyle name="SAPBEXHLevel1X 2 2 4 8 2" xfId="39167" xr:uid="{190CD8E1-7A2A-4644-AF8F-DCA2421C2820}"/>
    <cellStyle name="SAPBEXHLevel1X 2 2 4 9" xfId="39168" xr:uid="{4D04F6D3-E6E9-46BE-8982-69D5A79A480B}"/>
    <cellStyle name="SAPBEXHLevel1X 2 2 4 9 2" xfId="39169" xr:uid="{E88F46EB-72AD-4910-8960-9E93BD0E571E}"/>
    <cellStyle name="SAPBEXHLevel1X 2 2 5" xfId="39170" xr:uid="{0DC38A67-AA63-43B1-BEDE-7F474FD244DE}"/>
    <cellStyle name="SAPBEXHLevel1X 2 2 5 2" xfId="39171" xr:uid="{8668403F-F5FB-486F-A4E5-6283B7EA6742}"/>
    <cellStyle name="SAPBEXHLevel1X 2 2 6" xfId="39172" xr:uid="{E51EADF6-2D36-41D3-9693-205532D5E1C7}"/>
    <cellStyle name="SAPBEXHLevel1X 2 2 6 2" xfId="39173" xr:uid="{AC2DB69D-9E3C-4285-B641-686F01B97647}"/>
    <cellStyle name="SAPBEXHLevel1X 2 2 7" xfId="39174" xr:uid="{F9BC9C1F-2688-4323-B5B6-E140F510DF8F}"/>
    <cellStyle name="SAPBEXHLevel1X 2 2 8" xfId="39175" xr:uid="{86CFDB2C-C2CA-4B47-9CBC-0B950A388E2E}"/>
    <cellStyle name="SAPBEXHLevel1X 2 3" xfId="39176" xr:uid="{EA208111-41E1-44D9-B5C4-A07285AEE190}"/>
    <cellStyle name="SAPBEXHLevel1X 2 3 2" xfId="39177" xr:uid="{0B74AE0D-4263-4DE3-8B48-17AF105CBBF8}"/>
    <cellStyle name="SAPBEXHLevel1X 2 3 2 10" xfId="39178" xr:uid="{539E55A7-3B6B-4F89-A31A-E6AC93293A20}"/>
    <cellStyle name="SAPBEXHLevel1X 2 3 2 2" xfId="39179" xr:uid="{CBAAE513-D4F0-49C1-B646-0567C4B264D8}"/>
    <cellStyle name="SAPBEXHLevel1X 2 3 2 2 10" xfId="39180" xr:uid="{7F22FFBE-3F97-41CE-B30F-86E7C9222D16}"/>
    <cellStyle name="SAPBEXHLevel1X 2 3 2 2 2" xfId="39181" xr:uid="{26B6A8D4-54FE-4595-98D5-28BFA599B24A}"/>
    <cellStyle name="SAPBEXHLevel1X 2 3 2 2 2 2" xfId="39182" xr:uid="{F4489BA9-A8E8-40D1-B7F1-ED00621720FB}"/>
    <cellStyle name="SAPBEXHLevel1X 2 3 2 2 2 2 2" xfId="39183" xr:uid="{C28834A3-5489-4CA2-870F-ABECF8B147F9}"/>
    <cellStyle name="SAPBEXHLevel1X 2 3 2 2 2 3" xfId="39184" xr:uid="{A0D2C400-1D2D-46DD-9B47-67905D449E8F}"/>
    <cellStyle name="SAPBEXHLevel1X 2 3 2 2 2 3 2" xfId="39185" xr:uid="{4FD8739E-1135-4072-803E-8E6BB368FD24}"/>
    <cellStyle name="SAPBEXHLevel1X 2 3 2 2 2 4" xfId="39186" xr:uid="{5B928F3E-ADA2-41F2-96E5-68B12DC0CC67}"/>
    <cellStyle name="SAPBEXHLevel1X 2 3 2 2 2 4 2" xfId="39187" xr:uid="{A7F8A48B-6E78-4E3F-A941-C4A87798F27C}"/>
    <cellStyle name="SAPBEXHLevel1X 2 3 2 2 2 5" xfId="39188" xr:uid="{463294C8-7BF0-4C35-8EE6-AE2AADBF1CED}"/>
    <cellStyle name="SAPBEXHLevel1X 2 3 2 2 2 5 2" xfId="39189" xr:uid="{56605A33-51E3-433E-8FF8-5D598DEC6C55}"/>
    <cellStyle name="SAPBEXHLevel1X 2 3 2 2 2 6" xfId="39190" xr:uid="{3296AB8C-E886-4AA4-B5BA-50E3287414F0}"/>
    <cellStyle name="SAPBEXHLevel1X 2 3 2 2 2 6 2" xfId="39191" xr:uid="{A113B397-C462-4F30-9A77-0542A0C13DD9}"/>
    <cellStyle name="SAPBEXHLevel1X 2 3 2 2 2 7" xfId="39192" xr:uid="{C18A17B5-089D-4F3E-B330-C31500DB0A52}"/>
    <cellStyle name="SAPBEXHLevel1X 2 3 2 2 2 7 2" xfId="39193" xr:uid="{E08D17AB-D8FA-411A-868B-E65891D844BD}"/>
    <cellStyle name="SAPBEXHLevel1X 2 3 2 2 2 8" xfId="39194" xr:uid="{4C6058E7-F790-4809-938A-62E54AE95B5C}"/>
    <cellStyle name="SAPBEXHLevel1X 2 3 2 2 3" xfId="39195" xr:uid="{5F82B89D-1CBE-4018-AD3B-400A47F66F20}"/>
    <cellStyle name="SAPBEXHLevel1X 2 3 2 2 3 2" xfId="39196" xr:uid="{333C8375-2BC0-4802-8809-2D567C8EF7AC}"/>
    <cellStyle name="SAPBEXHLevel1X 2 3 2 2 4" xfId="39197" xr:uid="{01771660-E7B1-4FBE-9539-F05D3296315A}"/>
    <cellStyle name="SAPBEXHLevel1X 2 3 2 2 4 2" xfId="39198" xr:uid="{05E0F997-6541-4ABD-9434-F953A1589DE0}"/>
    <cellStyle name="SAPBEXHLevel1X 2 3 2 2 5" xfId="39199" xr:uid="{F25074B7-F11B-400A-AA25-905AE17F145B}"/>
    <cellStyle name="SAPBEXHLevel1X 2 3 2 2 5 2" xfId="39200" xr:uid="{78ADDC03-CB8A-4FA7-AC3D-460B14810961}"/>
    <cellStyle name="SAPBEXHLevel1X 2 3 2 2 6" xfId="39201" xr:uid="{D7EA8363-8484-441D-9BAA-7EF85E179E18}"/>
    <cellStyle name="SAPBEXHLevel1X 2 3 2 2 6 2" xfId="39202" xr:uid="{79A20B72-5F10-4D2F-99F5-E6181ADA9EFD}"/>
    <cellStyle name="SAPBEXHLevel1X 2 3 2 2 7" xfId="39203" xr:uid="{6890B075-F085-4245-829A-9B8142902039}"/>
    <cellStyle name="SAPBEXHLevel1X 2 3 2 2 7 2" xfId="39204" xr:uid="{4A150D4D-8445-47DD-A070-C17D34F2373B}"/>
    <cellStyle name="SAPBEXHLevel1X 2 3 2 2 8" xfId="39205" xr:uid="{12B21E9D-9AA6-4905-8C55-EAD3D426209A}"/>
    <cellStyle name="SAPBEXHLevel1X 2 3 2 2 8 2" xfId="39206" xr:uid="{2112869E-6514-4940-B27F-9C657439DEA8}"/>
    <cellStyle name="SAPBEXHLevel1X 2 3 2 2 9" xfId="39207" xr:uid="{2B3403A4-624A-49B2-AF07-94DCF9FEC017}"/>
    <cellStyle name="SAPBEXHLevel1X 2 3 2 3" xfId="39208" xr:uid="{195B422D-6CFB-4E81-A75E-C60554C571D6}"/>
    <cellStyle name="SAPBEXHLevel1X 2 3 2 3 2" xfId="39209" xr:uid="{018C9D60-1125-445F-B1E5-7BE720E716F4}"/>
    <cellStyle name="SAPBEXHLevel1X 2 3 2 3 2 2" xfId="39210" xr:uid="{C7AB94E7-6F4F-4AE1-AB3B-748E2668A783}"/>
    <cellStyle name="SAPBEXHLevel1X 2 3 2 3 3" xfId="39211" xr:uid="{43CDDAD4-3259-4A30-A98F-48AA812B7AF5}"/>
    <cellStyle name="SAPBEXHLevel1X 2 3 2 3 3 2" xfId="39212" xr:uid="{601A318E-2CA8-4279-B27E-E91DA5A01F81}"/>
    <cellStyle name="SAPBEXHLevel1X 2 3 2 3 4" xfId="39213" xr:uid="{EB1922EE-9585-468B-9C96-F1EF6A76DB47}"/>
    <cellStyle name="SAPBEXHLevel1X 2 3 2 3 4 2" xfId="39214" xr:uid="{600EB2A0-B2EF-445D-90B7-7A7524DA5A32}"/>
    <cellStyle name="SAPBEXHLevel1X 2 3 2 3 5" xfId="39215" xr:uid="{F7C1AB58-2858-4FBC-9167-4130D54F15CC}"/>
    <cellStyle name="SAPBEXHLevel1X 2 3 2 3 5 2" xfId="39216" xr:uid="{B7F77E39-6A98-46AB-91AD-284C0359700B}"/>
    <cellStyle name="SAPBEXHLevel1X 2 3 2 3 6" xfId="39217" xr:uid="{ACD621AE-E939-4EAA-8334-94B8EB36CF78}"/>
    <cellStyle name="SAPBEXHLevel1X 2 3 2 3 6 2" xfId="39218" xr:uid="{FE571D6E-7808-483B-A472-237EE4F4D7AF}"/>
    <cellStyle name="SAPBEXHLevel1X 2 3 2 3 7" xfId="39219" xr:uid="{501D389D-267E-46FA-AF6B-1AB5DBD213EB}"/>
    <cellStyle name="SAPBEXHLevel1X 2 3 2 3 7 2" xfId="39220" xr:uid="{75F18478-52E4-48D3-84DE-7FA12BEA3A96}"/>
    <cellStyle name="SAPBEXHLevel1X 2 3 2 3 8" xfId="39221" xr:uid="{90CC239F-8B78-4F5D-B5E9-7082D87E6513}"/>
    <cellStyle name="SAPBEXHLevel1X 2 3 2 3 9" xfId="39222" xr:uid="{1889D83E-E288-490F-A6AB-93E2E601D6EC}"/>
    <cellStyle name="SAPBEXHLevel1X 2 3 2 4" xfId="39223" xr:uid="{04188239-F54D-448E-8283-BA7C57FA312B}"/>
    <cellStyle name="SAPBEXHLevel1X 2 3 2 4 2" xfId="39224" xr:uid="{8F26E519-C0D5-473E-92B7-601BF9835A82}"/>
    <cellStyle name="SAPBEXHLevel1X 2 3 2 5" xfId="39225" xr:uid="{2A5D8FCD-61F5-4937-829F-A854831D68DD}"/>
    <cellStyle name="SAPBEXHLevel1X 2 3 2 5 2" xfId="39226" xr:uid="{9EF172EA-6C35-4C91-9DBC-192CF5356D80}"/>
    <cellStyle name="SAPBEXHLevel1X 2 3 2 6" xfId="39227" xr:uid="{3C02E74C-628F-4EED-A61E-D73AB704DE6A}"/>
    <cellStyle name="SAPBEXHLevel1X 2 3 2 6 2" xfId="39228" xr:uid="{FAE38014-49EE-4E64-8A5D-8309307E11E4}"/>
    <cellStyle name="SAPBEXHLevel1X 2 3 2 7" xfId="39229" xr:uid="{B149681B-F709-4F00-8752-1CFA2963B411}"/>
    <cellStyle name="SAPBEXHLevel1X 2 3 2 7 2" xfId="39230" xr:uid="{E8A082E5-45B2-4402-8902-E2667355F476}"/>
    <cellStyle name="SAPBEXHLevel1X 2 3 2 8" xfId="39231" xr:uid="{298C2A7E-F746-403C-932C-3CDD6D299CA2}"/>
    <cellStyle name="SAPBEXHLevel1X 2 3 2 8 2" xfId="39232" xr:uid="{35F7A92E-1A1A-4DF0-BFCC-7D31A98B86D0}"/>
    <cellStyle name="SAPBEXHLevel1X 2 3 2 9" xfId="39233" xr:uid="{5C7137F6-E88E-42D4-B480-06B43C08B03B}"/>
    <cellStyle name="SAPBEXHLevel1X 2 3 3" xfId="39234" xr:uid="{5B57C47B-3B5B-4486-AEB6-B142F4DFCCD7}"/>
    <cellStyle name="SAPBEXHLevel1X 2 3 3 2" xfId="39235" xr:uid="{83291DEF-01E5-4462-99AF-5A75BA682BC6}"/>
    <cellStyle name="SAPBEXHLevel1X 2 3 3 2 10" xfId="39236" xr:uid="{10DB775A-1E73-415E-B161-1981F700FEF6}"/>
    <cellStyle name="SAPBEXHLevel1X 2 3 3 2 2" xfId="39237" xr:uid="{D94F57B8-40EE-4B4E-89C4-50EE2BE4D2D5}"/>
    <cellStyle name="SAPBEXHLevel1X 2 3 3 2 2 2" xfId="39238" xr:uid="{2F2CCC8C-E6B8-43B5-AB02-E34260A25B68}"/>
    <cellStyle name="SAPBEXHLevel1X 2 3 3 2 2 2 2" xfId="39239" xr:uid="{C0358AA9-0E21-465D-9AC9-F215616FA57A}"/>
    <cellStyle name="SAPBEXHLevel1X 2 3 3 2 2 3" xfId="39240" xr:uid="{304E84EE-B8C3-478F-BB84-74F71BAF466E}"/>
    <cellStyle name="SAPBEXHLevel1X 2 3 3 2 2 3 2" xfId="39241" xr:uid="{67E774D8-283D-4AF1-AC09-95AE3EC812DE}"/>
    <cellStyle name="SAPBEXHLevel1X 2 3 3 2 2 4" xfId="39242" xr:uid="{C8432FE2-92C7-4FBB-A73E-AD43FE813FAA}"/>
    <cellStyle name="SAPBEXHLevel1X 2 3 3 2 2 4 2" xfId="39243" xr:uid="{E7BC32C9-968B-47F7-86CA-DF47F60D0A84}"/>
    <cellStyle name="SAPBEXHLevel1X 2 3 3 2 2 5" xfId="39244" xr:uid="{37E9A48A-EFA7-4074-A5C1-1A83365AE31C}"/>
    <cellStyle name="SAPBEXHLevel1X 2 3 3 2 2 5 2" xfId="39245" xr:uid="{9EBFCADA-1054-4F3A-84C4-2FD8040E7454}"/>
    <cellStyle name="SAPBEXHLevel1X 2 3 3 2 2 6" xfId="39246" xr:uid="{B041497B-5941-447B-82DD-F962D6B0D170}"/>
    <cellStyle name="SAPBEXHLevel1X 2 3 3 2 2 6 2" xfId="39247" xr:uid="{2B67F254-A60D-4A9A-AFF4-C24AD8E50DF6}"/>
    <cellStyle name="SAPBEXHLevel1X 2 3 3 2 2 7" xfId="39248" xr:uid="{B2281637-6AB8-4D60-A17C-6B806DAECFD0}"/>
    <cellStyle name="SAPBEXHLevel1X 2 3 3 2 3" xfId="39249" xr:uid="{A02EE4AD-168C-41F2-87E0-47E2972CBE1C}"/>
    <cellStyle name="SAPBEXHLevel1X 2 3 3 2 3 2" xfId="39250" xr:uid="{11E60BBF-B1EF-45BB-9AD0-BF4869D1A0EC}"/>
    <cellStyle name="SAPBEXHLevel1X 2 3 3 2 3 2 2" xfId="39251" xr:uid="{13B96582-DBBB-4F64-957E-966A9D1BA2E1}"/>
    <cellStyle name="SAPBEXHLevel1X 2 3 3 2 3 3" xfId="39252" xr:uid="{4DA284F4-723B-4247-8CD1-291A0BEEB5F8}"/>
    <cellStyle name="SAPBEXHLevel1X 2 3 3 2 3 3 2" xfId="39253" xr:uid="{5FDAF461-FF62-4402-97EE-2B134EB5315D}"/>
    <cellStyle name="SAPBEXHLevel1X 2 3 3 2 3 4" xfId="39254" xr:uid="{406713C3-27F0-4E73-ACF2-9BD497A89E65}"/>
    <cellStyle name="SAPBEXHLevel1X 2 3 3 2 3 4 2" xfId="39255" xr:uid="{48592AE4-13F2-4CA8-AE31-C4A86F6BAACF}"/>
    <cellStyle name="SAPBEXHLevel1X 2 3 3 2 3 5" xfId="39256" xr:uid="{616385DC-EFCE-42E5-8A43-0AE5DB033D94}"/>
    <cellStyle name="SAPBEXHLevel1X 2 3 3 2 3 5 2" xfId="39257" xr:uid="{E6394DED-6C6F-4DD4-AA86-EE873F43627D}"/>
    <cellStyle name="SAPBEXHLevel1X 2 3 3 2 3 6" xfId="39258" xr:uid="{2A6F8910-1499-41FC-94FF-82DE45087BFF}"/>
    <cellStyle name="SAPBEXHLevel1X 2 3 3 2 3 6 2" xfId="39259" xr:uid="{98BD088C-88F4-4F65-A74E-4A4DAFB3E8F8}"/>
    <cellStyle name="SAPBEXHLevel1X 2 3 3 2 3 7" xfId="39260" xr:uid="{A7D7231C-DDD5-41BF-BBED-F009A0A5BCBB}"/>
    <cellStyle name="SAPBEXHLevel1X 2 3 3 2 4" xfId="39261" xr:uid="{CA0BD500-3A6E-46C0-A45B-AB9FCA59C5BA}"/>
    <cellStyle name="SAPBEXHLevel1X 2 3 3 2 4 2" xfId="39262" xr:uid="{CD10564A-E2AF-4C18-995E-897566DC0F41}"/>
    <cellStyle name="SAPBEXHLevel1X 2 3 3 2 5" xfId="39263" xr:uid="{B1EDA1CC-4314-405F-BE30-234724DD9203}"/>
    <cellStyle name="SAPBEXHLevel1X 2 3 3 2 5 2" xfId="39264" xr:uid="{A0E76573-AD0D-442B-922C-0F62784ACF4B}"/>
    <cellStyle name="SAPBEXHLevel1X 2 3 3 2 6" xfId="39265" xr:uid="{4D7CECDD-6E9C-4224-8FC2-032495AFE7FA}"/>
    <cellStyle name="SAPBEXHLevel1X 2 3 3 2 6 2" xfId="39266" xr:uid="{A9AD8292-A8C0-4F39-9EE2-F49C6D0F3515}"/>
    <cellStyle name="SAPBEXHLevel1X 2 3 3 2 7" xfId="39267" xr:uid="{707DA32F-452B-4C87-8EB7-AD8BD7B3E912}"/>
    <cellStyle name="SAPBEXHLevel1X 2 3 3 2 7 2" xfId="39268" xr:uid="{66747CCD-E391-4189-98CA-B48BEC9B3EBF}"/>
    <cellStyle name="SAPBEXHLevel1X 2 3 3 2 8" xfId="39269" xr:uid="{557C4660-655F-4127-956C-DBF7CC2EEB8F}"/>
    <cellStyle name="SAPBEXHLevel1X 2 3 3 2 8 2" xfId="39270" xr:uid="{0C45EB57-FFBB-416C-AAEA-51734DE3F547}"/>
    <cellStyle name="SAPBEXHLevel1X 2 3 3 2 9" xfId="39271" xr:uid="{1457B62C-8D78-4471-ADB8-C44399295DD1}"/>
    <cellStyle name="SAPBEXHLevel1X 2 3 3 2 9 2" xfId="39272" xr:uid="{C70249E3-1606-403F-BAA5-3FC6A5BBBCC9}"/>
    <cellStyle name="SAPBEXHLevel1X 2 3 3 3" xfId="39273" xr:uid="{79F24BED-2ADD-48DE-B0B8-328DF89C285A}"/>
    <cellStyle name="SAPBEXHLevel1X 2 3 3 3 2" xfId="39274" xr:uid="{BB9576EA-33AF-4BE0-A471-13B3C8072CD9}"/>
    <cellStyle name="SAPBEXHLevel1X 2 3 3 4" xfId="39275" xr:uid="{D2F69090-F225-4881-8A06-4D4E5391DF07}"/>
    <cellStyle name="SAPBEXHLevel1X 2 3 3 4 2" xfId="39276" xr:uid="{EF380CA1-6E48-4ECB-8D2B-61F68EEA1C90}"/>
    <cellStyle name="SAPBEXHLevel1X 2 3 3 5" xfId="39277" xr:uid="{3DFFB51C-CF73-4F29-887A-45C1D22D2279}"/>
    <cellStyle name="SAPBEXHLevel1X 2 3 4" xfId="39278" xr:uid="{95F80364-FDF8-44AC-940D-1591EBD53857}"/>
    <cellStyle name="SAPBEXHLevel1X 2 3 4 10" xfId="39279" xr:uid="{AB669AE6-7D02-4A24-ADC5-29C622E8C2BC}"/>
    <cellStyle name="SAPBEXHLevel1X 2 3 4 2" xfId="39280" xr:uid="{622BBD47-6B86-4AAA-8255-DD04374CF8FF}"/>
    <cellStyle name="SAPBEXHLevel1X 2 3 4 2 2" xfId="39281" xr:uid="{D69A8F38-7456-4B36-8B00-7775FD02A156}"/>
    <cellStyle name="SAPBEXHLevel1X 2 3 4 2 2 2" xfId="39282" xr:uid="{AA976586-424C-46A2-BFBC-6F6B4E64C4A7}"/>
    <cellStyle name="SAPBEXHLevel1X 2 3 4 2 3" xfId="39283" xr:uid="{4F0E7386-8BBE-4FD0-87BC-E00C3196CCA8}"/>
    <cellStyle name="SAPBEXHLevel1X 2 3 4 2 3 2" xfId="39284" xr:uid="{9614446D-2D5A-469D-8449-CE0E160F15B0}"/>
    <cellStyle name="SAPBEXHLevel1X 2 3 4 2 4" xfId="39285" xr:uid="{51F4840F-153B-4B6B-B3FA-38D684745608}"/>
    <cellStyle name="SAPBEXHLevel1X 2 3 4 2 4 2" xfId="39286" xr:uid="{BEC715FE-1530-4CF4-AD4D-30E8A79EFF28}"/>
    <cellStyle name="SAPBEXHLevel1X 2 3 4 2 5" xfId="39287" xr:uid="{D5868311-F448-43D0-AFE5-AEF29E12DF8D}"/>
    <cellStyle name="SAPBEXHLevel1X 2 3 4 2 5 2" xfId="39288" xr:uid="{635BF6E1-336E-416C-BD57-C414D38FB44B}"/>
    <cellStyle name="SAPBEXHLevel1X 2 3 4 2 6" xfId="39289" xr:uid="{232AFD85-36A0-4F3C-B57D-A5A7B5D2AC2A}"/>
    <cellStyle name="SAPBEXHLevel1X 2 3 4 2 6 2" xfId="39290" xr:uid="{37F0A324-123B-45E4-B0BC-F298A0ACE6E3}"/>
    <cellStyle name="SAPBEXHLevel1X 2 3 4 2 7" xfId="39291" xr:uid="{89EA8CAB-3D99-49A4-84D3-FEC1AB8B80A7}"/>
    <cellStyle name="SAPBEXHLevel1X 2 3 4 3" xfId="39292" xr:uid="{793BDC73-09AE-4953-B739-D1CD76D21305}"/>
    <cellStyle name="SAPBEXHLevel1X 2 3 4 3 2" xfId="39293" xr:uid="{49BAFD12-0CD1-45E1-A767-BC73C3A5CBE9}"/>
    <cellStyle name="SAPBEXHLevel1X 2 3 4 3 2 2" xfId="39294" xr:uid="{FDBAE750-F254-4A15-976F-D3AA3FFED341}"/>
    <cellStyle name="SAPBEXHLevel1X 2 3 4 3 3" xfId="39295" xr:uid="{7BC8E80A-9962-4091-A048-9571797D578C}"/>
    <cellStyle name="SAPBEXHLevel1X 2 3 4 3 3 2" xfId="39296" xr:uid="{98177F0A-B105-4955-ABCF-ACB8FAEE16A6}"/>
    <cellStyle name="SAPBEXHLevel1X 2 3 4 3 4" xfId="39297" xr:uid="{C474ADDA-02A5-4BB1-B1D4-800A6A0ED83F}"/>
    <cellStyle name="SAPBEXHLevel1X 2 3 4 3 4 2" xfId="39298" xr:uid="{629DFB8D-CD79-4AAD-AEF9-09D4E3787D5A}"/>
    <cellStyle name="SAPBEXHLevel1X 2 3 4 3 5" xfId="39299" xr:uid="{C17D9E1A-5D13-486C-A303-3C73F81A9F36}"/>
    <cellStyle name="SAPBEXHLevel1X 2 3 4 3 5 2" xfId="39300" xr:uid="{B1AFDE8E-A51E-43B7-9142-DC72DCA9F520}"/>
    <cellStyle name="SAPBEXHLevel1X 2 3 4 3 6" xfId="39301" xr:uid="{5DA5849C-42CF-4061-B2DF-DC0F61ADACA8}"/>
    <cellStyle name="SAPBEXHLevel1X 2 3 4 3 6 2" xfId="39302" xr:uid="{4CA00C30-A28E-43A6-A8FD-6D2A65223AD6}"/>
    <cellStyle name="SAPBEXHLevel1X 2 3 4 3 7" xfId="39303" xr:uid="{4879F0C3-50E8-4CF1-8DBD-815334512FEA}"/>
    <cellStyle name="SAPBEXHLevel1X 2 3 4 4" xfId="39304" xr:uid="{BE98AD90-2BD3-456B-8100-8EF93A85D52D}"/>
    <cellStyle name="SAPBEXHLevel1X 2 3 4 4 2" xfId="39305" xr:uid="{C14A999A-48E3-4F64-9058-B5B857C9F652}"/>
    <cellStyle name="SAPBEXHLevel1X 2 3 4 5" xfId="39306" xr:uid="{A7F93FAC-0AA1-48CE-AF4B-EEBE16B6E93B}"/>
    <cellStyle name="SAPBEXHLevel1X 2 3 4 5 2" xfId="39307" xr:uid="{DC3E5D87-DB15-44AD-A63F-8144F2852895}"/>
    <cellStyle name="SAPBEXHLevel1X 2 3 4 6" xfId="39308" xr:uid="{101A5E22-4459-457F-9C77-6740AFA40313}"/>
    <cellStyle name="SAPBEXHLevel1X 2 3 4 6 2" xfId="39309" xr:uid="{B6FA2C43-1A2C-4593-9894-79E4A91CD73A}"/>
    <cellStyle name="SAPBEXHLevel1X 2 3 4 7" xfId="39310" xr:uid="{5EA4B4BC-A4B4-4A83-88CE-3D3621C0999A}"/>
    <cellStyle name="SAPBEXHLevel1X 2 3 4 7 2" xfId="39311" xr:uid="{85319FEB-8DD3-4787-8B69-5D53F7BA7224}"/>
    <cellStyle name="SAPBEXHLevel1X 2 3 4 8" xfId="39312" xr:uid="{E42FDA78-2FD1-4A79-B67D-75CE432E3461}"/>
    <cellStyle name="SAPBEXHLevel1X 2 3 4 8 2" xfId="39313" xr:uid="{20C9BFEA-504F-4EAA-882D-D1F5B4C937C4}"/>
    <cellStyle name="SAPBEXHLevel1X 2 3 4 9" xfId="39314" xr:uid="{1531392F-0166-4979-A73B-31058A1FEFA3}"/>
    <cellStyle name="SAPBEXHLevel1X 2 3 4 9 2" xfId="39315" xr:uid="{E828122C-8D85-4F87-8D5A-49702CE43525}"/>
    <cellStyle name="SAPBEXHLevel1X 2 3 5" xfId="39316" xr:uid="{7CA61875-2468-4122-BA87-35BAF34856B9}"/>
    <cellStyle name="SAPBEXHLevel1X 2 3 5 2" xfId="39317" xr:uid="{967EE35F-F9A9-4219-AF46-41D4FD45DDD1}"/>
    <cellStyle name="SAPBEXHLevel1X 2 3 6" xfId="39318" xr:uid="{07442B53-BD2C-49DC-96D2-4993F8FDD814}"/>
    <cellStyle name="SAPBEXHLevel1X 2 3 6 2" xfId="39319" xr:uid="{FEF10B2E-63B2-4AF9-8829-300231E49C58}"/>
    <cellStyle name="SAPBEXHLevel1X 2 3 7" xfId="39320" xr:uid="{1FB532BD-7961-47D6-8302-77BEA3217D2B}"/>
    <cellStyle name="SAPBEXHLevel1X 2 3 8" xfId="39321" xr:uid="{9F130F93-BC5F-47E2-B1CE-0F7B5088925D}"/>
    <cellStyle name="SAPBEXHLevel1X 2 4" xfId="39322" xr:uid="{8E9EC824-84A5-4CF1-BC1A-441513450855}"/>
    <cellStyle name="SAPBEXHLevel1X 2 4 10" xfId="39323" xr:uid="{30692241-16CD-476C-9F13-418E9436349F}"/>
    <cellStyle name="SAPBEXHLevel1X 2 4 2" xfId="39324" xr:uid="{8142DB18-CADF-45B8-AFFD-2D46AE596ED6}"/>
    <cellStyle name="SAPBEXHLevel1X 2 4 2 10" xfId="39325" xr:uid="{0DE72A33-8A75-40E6-9D26-2EE36C93FB2F}"/>
    <cellStyle name="SAPBEXHLevel1X 2 4 2 2" xfId="39326" xr:uid="{A63472CA-ECB6-4379-A4EF-B5A8F4C7BC6E}"/>
    <cellStyle name="SAPBEXHLevel1X 2 4 2 2 2" xfId="39327" xr:uid="{0C7BE290-5377-4C2E-AA8E-E6768676C625}"/>
    <cellStyle name="SAPBEXHLevel1X 2 4 2 2 2 2" xfId="39328" xr:uid="{62FCFC8F-753B-4DA0-8F87-3B2A993CE64F}"/>
    <cellStyle name="SAPBEXHLevel1X 2 4 2 2 3" xfId="39329" xr:uid="{5F142985-E405-4370-B09C-8361B10D8294}"/>
    <cellStyle name="SAPBEXHLevel1X 2 4 2 2 3 2" xfId="39330" xr:uid="{9D061FDF-71F1-48E9-AA4F-4FD83A9FF33E}"/>
    <cellStyle name="SAPBEXHLevel1X 2 4 2 2 4" xfId="39331" xr:uid="{4F099F60-51CB-4BC9-ADE5-D157B77660E1}"/>
    <cellStyle name="SAPBEXHLevel1X 2 4 2 2 4 2" xfId="39332" xr:uid="{15EC9F10-8922-4A5C-87DB-E80DAED7B21A}"/>
    <cellStyle name="SAPBEXHLevel1X 2 4 2 2 5" xfId="39333" xr:uid="{56122F9F-292D-4D12-9350-8D01AA39F70F}"/>
    <cellStyle name="SAPBEXHLevel1X 2 4 2 2 5 2" xfId="39334" xr:uid="{00B7F568-D5EC-4F5C-938F-2449D54BE0F6}"/>
    <cellStyle name="SAPBEXHLevel1X 2 4 2 2 6" xfId="39335" xr:uid="{2E058DFE-E066-4C30-92A6-06346CECC4EB}"/>
    <cellStyle name="SAPBEXHLevel1X 2 4 2 2 6 2" xfId="39336" xr:uid="{12A629DE-E8C6-4F7D-AFC3-DEA78A495BC3}"/>
    <cellStyle name="SAPBEXHLevel1X 2 4 2 2 7" xfId="39337" xr:uid="{1DAD841D-DBF1-495E-87FB-6DE0FE69D191}"/>
    <cellStyle name="SAPBEXHLevel1X 2 4 2 2 7 2" xfId="39338" xr:uid="{99369B5E-F88C-406F-9E07-C9A204BEF847}"/>
    <cellStyle name="SAPBEXHLevel1X 2 4 2 2 8" xfId="39339" xr:uid="{CA439A4B-46C3-4178-97FA-A53B4491B3F0}"/>
    <cellStyle name="SAPBEXHLevel1X 2 4 2 3" xfId="39340" xr:uid="{4CE5B32F-65D8-463F-A7F4-BFF37126A989}"/>
    <cellStyle name="SAPBEXHLevel1X 2 4 2 3 2" xfId="39341" xr:uid="{2756B780-D922-46DE-9015-78E36420CBDB}"/>
    <cellStyle name="SAPBEXHLevel1X 2 4 2 4" xfId="39342" xr:uid="{E9EF458F-8DBD-4ECE-83DF-211E11FD31EF}"/>
    <cellStyle name="SAPBEXHLevel1X 2 4 2 4 2" xfId="39343" xr:uid="{DAE60078-F8E8-4470-9A42-15A8DA942E2B}"/>
    <cellStyle name="SAPBEXHLevel1X 2 4 2 5" xfId="39344" xr:uid="{DFD23B9F-197D-489E-AFE9-8AB621AD20F6}"/>
    <cellStyle name="SAPBEXHLevel1X 2 4 2 5 2" xfId="39345" xr:uid="{4C422CE1-4211-4654-8373-A90F23F66E4A}"/>
    <cellStyle name="SAPBEXHLevel1X 2 4 2 6" xfId="39346" xr:uid="{F9FF1747-5A65-4359-B0B0-EB7AC8515F6D}"/>
    <cellStyle name="SAPBEXHLevel1X 2 4 2 6 2" xfId="39347" xr:uid="{58802319-9E55-41A9-B74A-38A3D961A9D2}"/>
    <cellStyle name="SAPBEXHLevel1X 2 4 2 7" xfId="39348" xr:uid="{872CF076-5E97-43E7-BEC2-74B9D4211991}"/>
    <cellStyle name="SAPBEXHLevel1X 2 4 2 7 2" xfId="39349" xr:uid="{A3D4C996-ADCC-4273-8CCD-7F0614998515}"/>
    <cellStyle name="SAPBEXHLevel1X 2 4 2 8" xfId="39350" xr:uid="{FBCF0B01-52CE-4980-88CD-2A837E40C59C}"/>
    <cellStyle name="SAPBEXHLevel1X 2 4 2 8 2" xfId="39351" xr:uid="{5E0B0671-F980-4494-B546-D3C97F38DCD3}"/>
    <cellStyle name="SAPBEXHLevel1X 2 4 2 9" xfId="39352" xr:uid="{6054204C-A956-4FB8-BC98-2580C217645A}"/>
    <cellStyle name="SAPBEXHLevel1X 2 4 3" xfId="39353" xr:uid="{A11BA582-8189-4E9B-B910-6112ABED655E}"/>
    <cellStyle name="SAPBEXHLevel1X 2 4 3 2" xfId="39354" xr:uid="{CC0E4113-86C5-4738-9970-ED06922963E5}"/>
    <cellStyle name="SAPBEXHLevel1X 2 4 3 2 2" xfId="39355" xr:uid="{2969E3AC-6316-4377-A21B-0B43559CA2CB}"/>
    <cellStyle name="SAPBEXHLevel1X 2 4 3 3" xfId="39356" xr:uid="{88103661-107D-4B3B-A591-85BCA7F7ED0D}"/>
    <cellStyle name="SAPBEXHLevel1X 2 4 3 3 2" xfId="39357" xr:uid="{0D1DC965-8E2D-4117-A734-A6DA9571F806}"/>
    <cellStyle name="SAPBEXHLevel1X 2 4 3 4" xfId="39358" xr:uid="{3F34BA73-2025-408F-AEC3-882F8E4671A7}"/>
    <cellStyle name="SAPBEXHLevel1X 2 4 3 4 2" xfId="39359" xr:uid="{CAF6A53D-D8B6-41D7-9B9C-229157CAC53A}"/>
    <cellStyle name="SAPBEXHLevel1X 2 4 3 5" xfId="39360" xr:uid="{8E7BC34F-9418-423D-AD6C-D7C0DFD8F425}"/>
    <cellStyle name="SAPBEXHLevel1X 2 4 3 5 2" xfId="39361" xr:uid="{7B3EED86-6079-4C9C-A541-637AF0B5B781}"/>
    <cellStyle name="SAPBEXHLevel1X 2 4 3 6" xfId="39362" xr:uid="{D5F462CA-EDC7-4644-BAA2-3365F8E0C569}"/>
    <cellStyle name="SAPBEXHLevel1X 2 4 3 6 2" xfId="39363" xr:uid="{CED40940-1334-4EE9-9B40-6E5EE08ECC19}"/>
    <cellStyle name="SAPBEXHLevel1X 2 4 3 7" xfId="39364" xr:uid="{E61F2FBE-1F07-49A4-9FC4-D4C8CC3437B7}"/>
    <cellStyle name="SAPBEXHLevel1X 2 4 3 7 2" xfId="39365" xr:uid="{67B07AF6-6E76-44A7-B2C9-66A37C227E91}"/>
    <cellStyle name="SAPBEXHLevel1X 2 4 3 8" xfId="39366" xr:uid="{8C1298E0-4F06-4C9A-B5C4-62028661B235}"/>
    <cellStyle name="SAPBEXHLevel1X 2 4 3 9" xfId="39367" xr:uid="{0C01DC49-C4D8-43D0-9ACA-5E30D9EF8031}"/>
    <cellStyle name="SAPBEXHLevel1X 2 4 4" xfId="39368" xr:uid="{2CD88A50-5A50-4BD5-9397-BDC0684F18E7}"/>
    <cellStyle name="SAPBEXHLevel1X 2 4 4 2" xfId="39369" xr:uid="{4AA5A117-87BE-4E77-93C7-D8FABC7F1A5A}"/>
    <cellStyle name="SAPBEXHLevel1X 2 4 5" xfId="39370" xr:uid="{0CCA2BC7-3010-42DE-BF5C-EF6F25DDCEA2}"/>
    <cellStyle name="SAPBEXHLevel1X 2 4 5 2" xfId="39371" xr:uid="{F1709B44-3E45-45FB-89B6-5F14DD231936}"/>
    <cellStyle name="SAPBEXHLevel1X 2 4 6" xfId="39372" xr:uid="{629F1046-F08F-45E1-9422-D61121EB9890}"/>
    <cellStyle name="SAPBEXHLevel1X 2 4 6 2" xfId="39373" xr:uid="{A1E387D9-BB76-4730-B101-DC511A6F48F9}"/>
    <cellStyle name="SAPBEXHLevel1X 2 4 7" xfId="39374" xr:uid="{5B0542F8-456E-447A-A8CA-840CF6236D21}"/>
    <cellStyle name="SAPBEXHLevel1X 2 4 7 2" xfId="39375" xr:uid="{12D893D8-3CD9-4D3A-A4EB-62AE19BCA836}"/>
    <cellStyle name="SAPBEXHLevel1X 2 4 8" xfId="39376" xr:uid="{2B64E68B-42E5-4E25-B4F2-0CF763E5CCB6}"/>
    <cellStyle name="SAPBEXHLevel1X 2 4 8 2" xfId="39377" xr:uid="{DE2379A4-81E3-461B-BAB0-8AE25246B18D}"/>
    <cellStyle name="SAPBEXHLevel1X 2 4 9" xfId="39378" xr:uid="{B15A67EF-5C5E-4E9A-BC6F-0D06B8CBA9B7}"/>
    <cellStyle name="SAPBEXHLevel1X 2 5" xfId="39379" xr:uid="{D532C8E9-DBD1-4513-BA23-7614BFB4D84E}"/>
    <cellStyle name="SAPBEXHLevel1X 2 6" xfId="39380" xr:uid="{657B4C8D-89A4-442C-AC04-42AB9AA7895B}"/>
    <cellStyle name="SAPBEXHLevel1X 3" xfId="39381" xr:uid="{D12E8C74-13F4-4E3A-97FF-4BF2916D174B}"/>
    <cellStyle name="SAPBEXHLevel1X 3 2" xfId="39382" xr:uid="{027D32CB-AFC0-4DBC-AC7C-C1E1E8018FE8}"/>
    <cellStyle name="SAPBEXHLevel1X 3 2 2" xfId="39383" xr:uid="{556C0E37-42D7-4341-A67A-C8D0216EDBE1}"/>
    <cellStyle name="SAPBEXHLevel1X 3 2 2 10" xfId="39384" xr:uid="{A8FD8EDA-42AD-4963-BF4A-C5768DEF241D}"/>
    <cellStyle name="SAPBEXHLevel1X 3 2 2 2" xfId="39385" xr:uid="{78FF80BA-29A1-441A-8AA8-BFC4CAEE01CB}"/>
    <cellStyle name="SAPBEXHLevel1X 3 2 2 2 10" xfId="39386" xr:uid="{D5E528CE-A622-41CE-B978-0B6E8B56C6B9}"/>
    <cellStyle name="SAPBEXHLevel1X 3 2 2 2 2" xfId="39387" xr:uid="{3AA8BD48-E5AA-4853-889E-457763DE5136}"/>
    <cellStyle name="SAPBEXHLevel1X 3 2 2 2 2 2" xfId="39388" xr:uid="{5AE46546-FA5A-4913-9AD3-2D0397CBFADB}"/>
    <cellStyle name="SAPBEXHLevel1X 3 2 2 2 2 2 2" xfId="39389" xr:uid="{12FAA0B1-44E0-42BB-A864-4CCA64576F77}"/>
    <cellStyle name="SAPBEXHLevel1X 3 2 2 2 2 3" xfId="39390" xr:uid="{805E290D-83D7-4A5F-8F17-30B38C8B386A}"/>
    <cellStyle name="SAPBEXHLevel1X 3 2 2 2 2 3 2" xfId="39391" xr:uid="{49B9D58A-1459-475E-AF25-93CD83EA9000}"/>
    <cellStyle name="SAPBEXHLevel1X 3 2 2 2 2 4" xfId="39392" xr:uid="{25B05D9C-2C16-4E6E-9503-F50B24F42561}"/>
    <cellStyle name="SAPBEXHLevel1X 3 2 2 2 2 4 2" xfId="39393" xr:uid="{6D299A0F-ABF0-424C-970C-CBEB796C55BF}"/>
    <cellStyle name="SAPBEXHLevel1X 3 2 2 2 2 5" xfId="39394" xr:uid="{1CA739F9-9DFF-4CB4-B682-31B9B3433B36}"/>
    <cellStyle name="SAPBEXHLevel1X 3 2 2 2 2 5 2" xfId="39395" xr:uid="{B1A96EE1-5749-472F-A645-5880272B160C}"/>
    <cellStyle name="SAPBEXHLevel1X 3 2 2 2 2 6" xfId="39396" xr:uid="{C7B49F8E-ED92-4FB9-9AA6-0F91A93535D4}"/>
    <cellStyle name="SAPBEXHLevel1X 3 2 2 2 2 6 2" xfId="39397" xr:uid="{FC9805AE-AA99-47CA-A2EF-725A5CE800CC}"/>
    <cellStyle name="SAPBEXHLevel1X 3 2 2 2 2 7" xfId="39398" xr:uid="{58A5770C-4261-4491-822B-EB84C2EE2959}"/>
    <cellStyle name="SAPBEXHLevel1X 3 2 2 2 2 7 2" xfId="39399" xr:uid="{F301464F-6F8D-4477-A0DE-74B524EBE2B5}"/>
    <cellStyle name="SAPBEXHLevel1X 3 2 2 2 2 8" xfId="39400" xr:uid="{423402AC-3B02-4313-BDCC-3EDC96203E0C}"/>
    <cellStyle name="SAPBEXHLevel1X 3 2 2 2 3" xfId="39401" xr:uid="{F5DB8D65-70C8-4641-8FD9-508A0D39E287}"/>
    <cellStyle name="SAPBEXHLevel1X 3 2 2 2 3 2" xfId="39402" xr:uid="{361E8615-0A74-409B-B634-9D14882189DA}"/>
    <cellStyle name="SAPBEXHLevel1X 3 2 2 2 4" xfId="39403" xr:uid="{9FA359ED-674A-4DC3-AFFB-5B0188E6F136}"/>
    <cellStyle name="SAPBEXHLevel1X 3 2 2 2 4 2" xfId="39404" xr:uid="{617DB4D5-D4AB-4B15-98EA-7E05E07E36AD}"/>
    <cellStyle name="SAPBEXHLevel1X 3 2 2 2 5" xfId="39405" xr:uid="{AC508838-DCFF-4ED1-BA77-E0434C0B6FC9}"/>
    <cellStyle name="SAPBEXHLevel1X 3 2 2 2 5 2" xfId="39406" xr:uid="{56FE36BC-F776-4740-A338-F2DA9AE3180B}"/>
    <cellStyle name="SAPBEXHLevel1X 3 2 2 2 6" xfId="39407" xr:uid="{F4505960-52C1-4B9D-9EA1-7E42EB60735D}"/>
    <cellStyle name="SAPBEXHLevel1X 3 2 2 2 6 2" xfId="39408" xr:uid="{86F01D46-4CE9-4137-B243-5DE5E0D336F2}"/>
    <cellStyle name="SAPBEXHLevel1X 3 2 2 2 7" xfId="39409" xr:uid="{1949F951-65C5-471B-98D9-BBE6BB3B25E1}"/>
    <cellStyle name="SAPBEXHLevel1X 3 2 2 2 7 2" xfId="39410" xr:uid="{4C5C7B18-DA66-46C8-894E-B6BE261320FF}"/>
    <cellStyle name="SAPBEXHLevel1X 3 2 2 2 8" xfId="39411" xr:uid="{2F36661D-1E91-44A2-A561-7C6C5705247F}"/>
    <cellStyle name="SAPBEXHLevel1X 3 2 2 2 8 2" xfId="39412" xr:uid="{23E58C5E-B0DF-410B-9A43-0A5DB27B2859}"/>
    <cellStyle name="SAPBEXHLevel1X 3 2 2 2 9" xfId="39413" xr:uid="{33BC6923-D0FF-4514-8C03-67F1391AD6C5}"/>
    <cellStyle name="SAPBEXHLevel1X 3 2 2 3" xfId="39414" xr:uid="{2B813C62-F58C-44D9-BF8C-61999069420D}"/>
    <cellStyle name="SAPBEXHLevel1X 3 2 2 3 2" xfId="39415" xr:uid="{2EE9BD14-11A8-4DEA-9A73-6FB31F036F07}"/>
    <cellStyle name="SAPBEXHLevel1X 3 2 2 3 2 2" xfId="39416" xr:uid="{2A9CFAE0-EA53-4991-8918-830D4E533F2C}"/>
    <cellStyle name="SAPBEXHLevel1X 3 2 2 3 3" xfId="39417" xr:uid="{5DEAD927-B68C-4278-B9E3-4358769109D9}"/>
    <cellStyle name="SAPBEXHLevel1X 3 2 2 3 3 2" xfId="39418" xr:uid="{4AD00E55-75BF-4AE1-A160-ECC5FAF408E3}"/>
    <cellStyle name="SAPBEXHLevel1X 3 2 2 3 4" xfId="39419" xr:uid="{3D2E88E3-D493-4860-AB0B-91080FAD3EE6}"/>
    <cellStyle name="SAPBEXHLevel1X 3 2 2 3 4 2" xfId="39420" xr:uid="{9F493F88-483B-4B41-A58C-C33B59CAAED7}"/>
    <cellStyle name="SAPBEXHLevel1X 3 2 2 3 5" xfId="39421" xr:uid="{AF07B632-7823-4EA8-B4D7-C42BEB78D4BB}"/>
    <cellStyle name="SAPBEXHLevel1X 3 2 2 3 5 2" xfId="39422" xr:uid="{40AD25D8-0E0F-40E6-9F4E-9D3FEE38FAC7}"/>
    <cellStyle name="SAPBEXHLevel1X 3 2 2 3 6" xfId="39423" xr:uid="{2D8E40FD-2F4E-4605-A73D-E1EB00DCE844}"/>
    <cellStyle name="SAPBEXHLevel1X 3 2 2 3 6 2" xfId="39424" xr:uid="{99E3F34A-6BF3-47BD-9728-4E9F5270AAAC}"/>
    <cellStyle name="SAPBEXHLevel1X 3 2 2 3 7" xfId="39425" xr:uid="{0858DF14-53F7-45E0-8038-52A480676EEF}"/>
    <cellStyle name="SAPBEXHLevel1X 3 2 2 3 7 2" xfId="39426" xr:uid="{A34CA008-84E4-4717-87A0-6AC62AF6DE29}"/>
    <cellStyle name="SAPBEXHLevel1X 3 2 2 3 8" xfId="39427" xr:uid="{570D62FD-DD83-47FC-BEE3-D697877A4989}"/>
    <cellStyle name="SAPBEXHLevel1X 3 2 2 3 9" xfId="39428" xr:uid="{700B8F62-22EA-4BBC-9C27-72F45F627C3B}"/>
    <cellStyle name="SAPBEXHLevel1X 3 2 2 4" xfId="39429" xr:uid="{F04D5486-4322-4F7A-8B9C-757128971670}"/>
    <cellStyle name="SAPBEXHLevel1X 3 2 2 4 2" xfId="39430" xr:uid="{FCF5801B-1A28-4430-AAAB-5FF8EC737E9A}"/>
    <cellStyle name="SAPBEXHLevel1X 3 2 2 5" xfId="39431" xr:uid="{142A6F0B-1775-40FE-A45E-6B6210082F4D}"/>
    <cellStyle name="SAPBEXHLevel1X 3 2 2 5 2" xfId="39432" xr:uid="{4E96C37B-8DF7-4750-8AC9-17A081D9D6E2}"/>
    <cellStyle name="SAPBEXHLevel1X 3 2 2 6" xfId="39433" xr:uid="{1425D083-9CB1-486E-BA7B-B0423037A064}"/>
    <cellStyle name="SAPBEXHLevel1X 3 2 2 6 2" xfId="39434" xr:uid="{5BF80D06-A322-4486-BD4C-4A6FE6CD0153}"/>
    <cellStyle name="SAPBEXHLevel1X 3 2 2 7" xfId="39435" xr:uid="{94B6CA40-CA89-4CB2-BA8C-286EE7B9B488}"/>
    <cellStyle name="SAPBEXHLevel1X 3 2 2 7 2" xfId="39436" xr:uid="{140A555C-2C80-4E26-B4FC-66E83AEAB06C}"/>
    <cellStyle name="SAPBEXHLevel1X 3 2 2 8" xfId="39437" xr:uid="{8CE0CF8C-BD8E-4182-BF90-CCA928ACF96D}"/>
    <cellStyle name="SAPBEXHLevel1X 3 2 2 8 2" xfId="39438" xr:uid="{636FAAC3-B674-45F0-ABDD-8B011D5D7131}"/>
    <cellStyle name="SAPBEXHLevel1X 3 2 2 9" xfId="39439" xr:uid="{0B021C1A-8946-4FB6-B921-7C915DB95112}"/>
    <cellStyle name="SAPBEXHLevel1X 3 2 3" xfId="39440" xr:uid="{48802527-25F5-45BF-9FD3-0FC118565216}"/>
    <cellStyle name="SAPBEXHLevel1X 3 2 3 2" xfId="39441" xr:uid="{687C2619-82F1-44E8-BC34-A16F47F97A7F}"/>
    <cellStyle name="SAPBEXHLevel1X 3 2 3 2 10" xfId="39442" xr:uid="{CB7E4755-30AC-47EC-93D0-43131B412EAD}"/>
    <cellStyle name="SAPBEXHLevel1X 3 2 3 2 2" xfId="39443" xr:uid="{22DF4751-C45C-44E7-9A69-08B2D385552D}"/>
    <cellStyle name="SAPBEXHLevel1X 3 2 3 2 2 2" xfId="39444" xr:uid="{E5C4B47D-AA30-4DF1-AD75-E32A80C8B861}"/>
    <cellStyle name="SAPBEXHLevel1X 3 2 3 2 2 2 2" xfId="39445" xr:uid="{C435071E-A4D7-4692-9F82-1FA62EC5B8A4}"/>
    <cellStyle name="SAPBEXHLevel1X 3 2 3 2 2 3" xfId="39446" xr:uid="{D72369BB-79A1-42DC-8CE9-DE7010A68612}"/>
    <cellStyle name="SAPBEXHLevel1X 3 2 3 2 2 3 2" xfId="39447" xr:uid="{9DF4C153-235C-4653-B474-CE7F3A04BC5A}"/>
    <cellStyle name="SAPBEXHLevel1X 3 2 3 2 2 4" xfId="39448" xr:uid="{D434B059-60FF-4EAB-BFC0-D4D312DB42FE}"/>
    <cellStyle name="SAPBEXHLevel1X 3 2 3 2 2 4 2" xfId="39449" xr:uid="{B5DDC482-C700-4200-802E-F909D208D41D}"/>
    <cellStyle name="SAPBEXHLevel1X 3 2 3 2 2 5" xfId="39450" xr:uid="{B46A892F-944D-4528-BB90-BCFEBD9260C2}"/>
    <cellStyle name="SAPBEXHLevel1X 3 2 3 2 2 5 2" xfId="39451" xr:uid="{316FE882-2E25-423E-B0EB-849C3D6A4E28}"/>
    <cellStyle name="SAPBEXHLevel1X 3 2 3 2 2 6" xfId="39452" xr:uid="{20BD3BB9-ED9B-420D-96CC-8FD57582000B}"/>
    <cellStyle name="SAPBEXHLevel1X 3 2 3 2 2 6 2" xfId="39453" xr:uid="{2B11DF45-D58F-4540-B015-6D8589C460C1}"/>
    <cellStyle name="SAPBEXHLevel1X 3 2 3 2 2 7" xfId="39454" xr:uid="{B2A30209-81C0-4049-9F2E-257B5DFE7AEB}"/>
    <cellStyle name="SAPBEXHLevel1X 3 2 3 2 3" xfId="39455" xr:uid="{180F69B2-92C6-4BEB-8180-152216EF6BCE}"/>
    <cellStyle name="SAPBEXHLevel1X 3 2 3 2 3 2" xfId="39456" xr:uid="{868D377B-1490-436B-AA77-687208400A61}"/>
    <cellStyle name="SAPBEXHLevel1X 3 2 3 2 3 2 2" xfId="39457" xr:uid="{15B3D8E7-D67A-4E7B-A856-D6C3E22B643F}"/>
    <cellStyle name="SAPBEXHLevel1X 3 2 3 2 3 3" xfId="39458" xr:uid="{AA5AAAA9-C248-4111-9C17-01FAA9ECFF29}"/>
    <cellStyle name="SAPBEXHLevel1X 3 2 3 2 3 3 2" xfId="39459" xr:uid="{5999CB38-0371-454C-8F93-0942021244D1}"/>
    <cellStyle name="SAPBEXHLevel1X 3 2 3 2 3 4" xfId="39460" xr:uid="{0081017B-5AF3-4266-9DE1-E22B880E8F96}"/>
    <cellStyle name="SAPBEXHLevel1X 3 2 3 2 3 4 2" xfId="39461" xr:uid="{33E3AE28-EB08-44BE-AFB7-7C07529477F6}"/>
    <cellStyle name="SAPBEXHLevel1X 3 2 3 2 3 5" xfId="39462" xr:uid="{0AE7C0D2-D401-4523-BC26-980AD87445E7}"/>
    <cellStyle name="SAPBEXHLevel1X 3 2 3 2 3 5 2" xfId="39463" xr:uid="{A9CE13E7-1339-4A90-BF3D-0536EE3285C7}"/>
    <cellStyle name="SAPBEXHLevel1X 3 2 3 2 3 6" xfId="39464" xr:uid="{1DF9374B-864D-404A-BEF9-54683D93056E}"/>
    <cellStyle name="SAPBEXHLevel1X 3 2 3 2 3 6 2" xfId="39465" xr:uid="{2F4404B5-F908-4E95-90B7-7044A1C9C9E2}"/>
    <cellStyle name="SAPBEXHLevel1X 3 2 3 2 3 7" xfId="39466" xr:uid="{4272A975-85C5-4916-ADA7-0527332A021D}"/>
    <cellStyle name="SAPBEXHLevel1X 3 2 3 2 4" xfId="39467" xr:uid="{61B58971-AF43-4689-8CD9-3E27E01BEC43}"/>
    <cellStyle name="SAPBEXHLevel1X 3 2 3 2 4 2" xfId="39468" xr:uid="{5ED6A140-F2C8-4C28-9A64-6E760CB3AB7B}"/>
    <cellStyle name="SAPBEXHLevel1X 3 2 3 2 5" xfId="39469" xr:uid="{0CF2D5A0-766D-47B2-AF89-8BC12FB20057}"/>
    <cellStyle name="SAPBEXHLevel1X 3 2 3 2 5 2" xfId="39470" xr:uid="{101713BC-386C-46D3-9754-6C795BFF24B7}"/>
    <cellStyle name="SAPBEXHLevel1X 3 2 3 2 6" xfId="39471" xr:uid="{68D5A892-4DF9-49E3-9181-07B7C02E136E}"/>
    <cellStyle name="SAPBEXHLevel1X 3 2 3 2 6 2" xfId="39472" xr:uid="{345D6999-6B36-4239-829A-3E0C38C9CD1D}"/>
    <cellStyle name="SAPBEXHLevel1X 3 2 3 2 7" xfId="39473" xr:uid="{C8CC8AC8-C67F-42BF-8380-11218920450A}"/>
    <cellStyle name="SAPBEXHLevel1X 3 2 3 2 7 2" xfId="39474" xr:uid="{0D6EC841-3FD6-473B-A6F6-150AFDF33138}"/>
    <cellStyle name="SAPBEXHLevel1X 3 2 3 2 8" xfId="39475" xr:uid="{39F460E4-C321-41DF-9FC7-5908EEE02727}"/>
    <cellStyle name="SAPBEXHLevel1X 3 2 3 2 8 2" xfId="39476" xr:uid="{BF462126-2B7E-4F80-A5BC-DB8139039C56}"/>
    <cellStyle name="SAPBEXHLevel1X 3 2 3 2 9" xfId="39477" xr:uid="{6EF801E0-33C8-4613-A61C-C8BC64DB116C}"/>
    <cellStyle name="SAPBEXHLevel1X 3 2 3 2 9 2" xfId="39478" xr:uid="{536B527D-5D93-4078-AF62-AA54B11C8382}"/>
    <cellStyle name="SAPBEXHLevel1X 3 2 3 3" xfId="39479" xr:uid="{9DD1BFC3-6541-498F-BD1F-2DE808E5199F}"/>
    <cellStyle name="SAPBEXHLevel1X 3 2 3 3 2" xfId="39480" xr:uid="{3DF881B6-E722-4FB9-8A38-4E2CC6ABBEFD}"/>
    <cellStyle name="SAPBEXHLevel1X 3 2 3 4" xfId="39481" xr:uid="{36D65A52-E5C5-43AD-8C44-BAF64624CE8D}"/>
    <cellStyle name="SAPBEXHLevel1X 3 2 3 4 2" xfId="39482" xr:uid="{41CE2E39-4D1A-4F87-A022-6E81233B848B}"/>
    <cellStyle name="SAPBEXHLevel1X 3 2 3 5" xfId="39483" xr:uid="{62FBBF09-46D9-4EE1-A21B-196D7B37A642}"/>
    <cellStyle name="SAPBEXHLevel1X 3 2 4" xfId="39484" xr:uid="{101837A1-CA02-430E-96A4-BA4B14EDE40E}"/>
    <cellStyle name="SAPBEXHLevel1X 3 2 4 10" xfId="39485" xr:uid="{5B4E3FC0-5AD5-49C3-992F-D0FD70505A1D}"/>
    <cellStyle name="SAPBEXHLevel1X 3 2 4 2" xfId="39486" xr:uid="{F3EA5F93-D9F9-4710-A67F-2175B4F7E337}"/>
    <cellStyle name="SAPBEXHLevel1X 3 2 4 2 2" xfId="39487" xr:uid="{5A3D4DC3-FB40-4E5B-B1CB-53434CA3FB66}"/>
    <cellStyle name="SAPBEXHLevel1X 3 2 4 2 2 2" xfId="39488" xr:uid="{8560E2C8-F987-4620-9EBB-F62546C50B90}"/>
    <cellStyle name="SAPBEXHLevel1X 3 2 4 2 3" xfId="39489" xr:uid="{393ED404-164B-4BFC-B4E8-BCF77BD51CAC}"/>
    <cellStyle name="SAPBEXHLevel1X 3 2 4 2 3 2" xfId="39490" xr:uid="{8C09D61A-EAE2-47DB-99A7-2A88324DEB86}"/>
    <cellStyle name="SAPBEXHLevel1X 3 2 4 2 4" xfId="39491" xr:uid="{5AB26E79-BF95-429C-8C28-6A24BF77BFFD}"/>
    <cellStyle name="SAPBEXHLevel1X 3 2 4 2 4 2" xfId="39492" xr:uid="{E068781D-AB93-4F48-8A6B-F9541DDF33F3}"/>
    <cellStyle name="SAPBEXHLevel1X 3 2 4 2 5" xfId="39493" xr:uid="{2DA41C56-C8B0-4152-A868-81DD79155D52}"/>
    <cellStyle name="SAPBEXHLevel1X 3 2 4 2 5 2" xfId="39494" xr:uid="{E6A1EF65-0E63-451C-90AA-5631DC6A57BE}"/>
    <cellStyle name="SAPBEXHLevel1X 3 2 4 2 6" xfId="39495" xr:uid="{0DE311FE-9C78-48C0-98A8-B822CA6CB7CA}"/>
    <cellStyle name="SAPBEXHLevel1X 3 2 4 2 6 2" xfId="39496" xr:uid="{DC45E755-97DD-4E68-BB37-51FDF9935960}"/>
    <cellStyle name="SAPBEXHLevel1X 3 2 4 2 7" xfId="39497" xr:uid="{24DF0B4D-8C47-441B-9D80-E237D0F85D1E}"/>
    <cellStyle name="SAPBEXHLevel1X 3 2 4 3" xfId="39498" xr:uid="{8828A7F9-CDED-453E-9E72-0101A25AF946}"/>
    <cellStyle name="SAPBEXHLevel1X 3 2 4 3 2" xfId="39499" xr:uid="{86F9AD4A-B89D-4937-ACCE-EC2062ACD7B8}"/>
    <cellStyle name="SAPBEXHLevel1X 3 2 4 3 2 2" xfId="39500" xr:uid="{8096EAE7-2022-470A-956E-0B8DED800BA3}"/>
    <cellStyle name="SAPBEXHLevel1X 3 2 4 3 3" xfId="39501" xr:uid="{CC1CCBF5-8A42-4F58-8DCB-FFF0D19399BD}"/>
    <cellStyle name="SAPBEXHLevel1X 3 2 4 3 3 2" xfId="39502" xr:uid="{3128DAED-6D92-455D-96DA-1AD8CD79FF5D}"/>
    <cellStyle name="SAPBEXHLevel1X 3 2 4 3 4" xfId="39503" xr:uid="{9A484892-4D74-473D-8617-0ED7538A4588}"/>
    <cellStyle name="SAPBEXHLevel1X 3 2 4 3 4 2" xfId="39504" xr:uid="{ACBE73FD-CDCA-4482-B2FD-6719A4CE5BB0}"/>
    <cellStyle name="SAPBEXHLevel1X 3 2 4 3 5" xfId="39505" xr:uid="{06713658-3891-41D1-816E-DC1FC0F356EC}"/>
    <cellStyle name="SAPBEXHLevel1X 3 2 4 3 5 2" xfId="39506" xr:uid="{AE544E36-9707-4762-8754-57682A2D5439}"/>
    <cellStyle name="SAPBEXHLevel1X 3 2 4 3 6" xfId="39507" xr:uid="{F10D7F43-1BD0-4775-B2FD-E8B460A9AD31}"/>
    <cellStyle name="SAPBEXHLevel1X 3 2 4 3 6 2" xfId="39508" xr:uid="{79319BDF-8BDD-4940-B9C0-6284BE8632D6}"/>
    <cellStyle name="SAPBEXHLevel1X 3 2 4 3 7" xfId="39509" xr:uid="{99631E7E-3B5C-474E-85B4-6B044BDA50EE}"/>
    <cellStyle name="SAPBEXHLevel1X 3 2 4 4" xfId="39510" xr:uid="{90E2C78F-ACCB-412F-BEA3-89D0886F1977}"/>
    <cellStyle name="SAPBEXHLevel1X 3 2 4 4 2" xfId="39511" xr:uid="{EB34468C-65BF-4EEF-8FF8-60A311EF9F07}"/>
    <cellStyle name="SAPBEXHLevel1X 3 2 4 5" xfId="39512" xr:uid="{6670111A-2506-4505-9AE0-31A2F6B61950}"/>
    <cellStyle name="SAPBEXHLevel1X 3 2 4 5 2" xfId="39513" xr:uid="{640F10E4-9F20-47DF-AE51-9E34B31FEEC6}"/>
    <cellStyle name="SAPBEXHLevel1X 3 2 4 6" xfId="39514" xr:uid="{DECAA09C-7208-40A7-BF19-F901621C3197}"/>
    <cellStyle name="SAPBEXHLevel1X 3 2 4 6 2" xfId="39515" xr:uid="{B919FEB8-061C-4ABA-B497-EBA7BFB94CBF}"/>
    <cellStyle name="SAPBEXHLevel1X 3 2 4 7" xfId="39516" xr:uid="{6007EAE2-ABDB-4567-8019-8C8E91F40A0C}"/>
    <cellStyle name="SAPBEXHLevel1X 3 2 4 7 2" xfId="39517" xr:uid="{50B7090F-5D10-49D6-BFC7-367C275C415E}"/>
    <cellStyle name="SAPBEXHLevel1X 3 2 4 8" xfId="39518" xr:uid="{A0F3697D-AB84-4C8A-991C-51D910ADD921}"/>
    <cellStyle name="SAPBEXHLevel1X 3 2 4 8 2" xfId="39519" xr:uid="{17996D83-9A43-4B41-A713-2F2277DE3F31}"/>
    <cellStyle name="SAPBEXHLevel1X 3 2 4 9" xfId="39520" xr:uid="{A703DC74-1079-44FF-85D7-047251888A50}"/>
    <cellStyle name="SAPBEXHLevel1X 3 2 4 9 2" xfId="39521" xr:uid="{438E733F-EDDB-4866-A96C-6C915E2E5B3B}"/>
    <cellStyle name="SAPBEXHLevel1X 3 2 5" xfId="39522" xr:uid="{C3CE852A-C2C6-4D49-860B-C1D1D90AA556}"/>
    <cellStyle name="SAPBEXHLevel1X 3 2 5 2" xfId="39523" xr:uid="{D5226471-F2C5-4A2A-89FF-FD6410D1D15E}"/>
    <cellStyle name="SAPBEXHLevel1X 3 2 6" xfId="39524" xr:uid="{A21742D5-D66A-4962-BC28-1F92F465B2DF}"/>
    <cellStyle name="SAPBEXHLevel1X 3 2 6 2" xfId="39525" xr:uid="{8B8EC39F-477A-4BA2-B67A-F267D9B634C8}"/>
    <cellStyle name="SAPBEXHLevel1X 3 2 7" xfId="39526" xr:uid="{B4716B41-85F1-453B-9E32-07B9B6DD2ABB}"/>
    <cellStyle name="SAPBEXHLevel1X 3 2 8" xfId="39527" xr:uid="{5925AD10-B326-4085-BAD6-996A0EB368B1}"/>
    <cellStyle name="SAPBEXHLevel1X 3 3" xfId="39528" xr:uid="{5795FD0C-E830-4E23-95C9-98CB8A043F90}"/>
    <cellStyle name="SAPBEXHLevel1X 3 3 2" xfId="39529" xr:uid="{D383FF68-4303-4541-BE22-CCDDBF0CBCAE}"/>
    <cellStyle name="SAPBEXHLevel1X 3 3 2 10" xfId="39530" xr:uid="{5CBCBC3F-7A6F-4B2A-B312-3F8A397B03A1}"/>
    <cellStyle name="SAPBEXHLevel1X 3 3 2 2" xfId="39531" xr:uid="{401937C1-811B-467E-BA9B-3B1EEF2C7D87}"/>
    <cellStyle name="SAPBEXHLevel1X 3 3 2 2 10" xfId="39532" xr:uid="{45EE3E1A-53B3-4446-8E94-2DEFF5044F2D}"/>
    <cellStyle name="SAPBEXHLevel1X 3 3 2 2 2" xfId="39533" xr:uid="{3D7E09A5-77F3-4B0F-AAD2-BC2F826C6DD7}"/>
    <cellStyle name="SAPBEXHLevel1X 3 3 2 2 2 2" xfId="39534" xr:uid="{2B6084DE-D31A-471C-99BB-3C06FBFB9EF2}"/>
    <cellStyle name="SAPBEXHLevel1X 3 3 2 2 2 2 2" xfId="39535" xr:uid="{984F49C6-8C37-4EBD-A7B7-B4488ECF8FC0}"/>
    <cellStyle name="SAPBEXHLevel1X 3 3 2 2 2 3" xfId="39536" xr:uid="{01109B4C-1F94-4083-A80B-C93AC7996945}"/>
    <cellStyle name="SAPBEXHLevel1X 3 3 2 2 2 3 2" xfId="39537" xr:uid="{150536CA-6AB1-4BD0-9DC8-FB531B9ECF59}"/>
    <cellStyle name="SAPBEXHLevel1X 3 3 2 2 2 4" xfId="39538" xr:uid="{AFC71493-C366-45D3-8511-04AF6D722D43}"/>
    <cellStyle name="SAPBEXHLevel1X 3 3 2 2 2 4 2" xfId="39539" xr:uid="{B1573038-12BC-4D73-8FE1-F7736F599E7F}"/>
    <cellStyle name="SAPBEXHLevel1X 3 3 2 2 2 5" xfId="39540" xr:uid="{E97AAEB6-6BB3-4ED9-B83D-0658140E9515}"/>
    <cellStyle name="SAPBEXHLevel1X 3 3 2 2 2 5 2" xfId="39541" xr:uid="{BE5C1179-40EB-4D6F-8CF1-4B3E042D1558}"/>
    <cellStyle name="SAPBEXHLevel1X 3 3 2 2 2 6" xfId="39542" xr:uid="{3AC3F3B1-9C08-4679-BA89-289CBC5189BD}"/>
    <cellStyle name="SAPBEXHLevel1X 3 3 2 2 2 6 2" xfId="39543" xr:uid="{365303D8-1862-4747-93CB-681E31DB2DB6}"/>
    <cellStyle name="SAPBEXHLevel1X 3 3 2 2 2 7" xfId="39544" xr:uid="{DB6A2C3F-1FE6-4956-8DEE-F42FE218CDCF}"/>
    <cellStyle name="SAPBEXHLevel1X 3 3 2 2 2 7 2" xfId="39545" xr:uid="{8609780F-ADA3-42BA-ACFE-7D8F7CDE63A9}"/>
    <cellStyle name="SAPBEXHLevel1X 3 3 2 2 2 8" xfId="39546" xr:uid="{FEAB53BF-B107-4C3E-9561-CBAB96C373B5}"/>
    <cellStyle name="SAPBEXHLevel1X 3 3 2 2 3" xfId="39547" xr:uid="{6C213EBF-1E62-45AA-859A-E3A292613BBD}"/>
    <cellStyle name="SAPBEXHLevel1X 3 3 2 2 3 2" xfId="39548" xr:uid="{06D6C202-A624-4FD7-A6C4-4FFF78EE9491}"/>
    <cellStyle name="SAPBEXHLevel1X 3 3 2 2 4" xfId="39549" xr:uid="{236B2956-7308-457F-8CBE-A14489EE51E0}"/>
    <cellStyle name="SAPBEXHLevel1X 3 3 2 2 4 2" xfId="39550" xr:uid="{42B2E7D6-1DBF-4C16-B1AA-E704256BF9A2}"/>
    <cellStyle name="SAPBEXHLevel1X 3 3 2 2 5" xfId="39551" xr:uid="{F65C8CE4-9DF7-4ED8-8C80-9C4DF547470C}"/>
    <cellStyle name="SAPBEXHLevel1X 3 3 2 2 5 2" xfId="39552" xr:uid="{28F36D3F-EB99-4AF9-B20B-C3A165FA3C33}"/>
    <cellStyle name="SAPBEXHLevel1X 3 3 2 2 6" xfId="39553" xr:uid="{864A855D-82BE-44E0-9486-55D93437C5EE}"/>
    <cellStyle name="SAPBEXHLevel1X 3 3 2 2 6 2" xfId="39554" xr:uid="{FCB535EB-4B43-4147-9C71-8E65B831797B}"/>
    <cellStyle name="SAPBEXHLevel1X 3 3 2 2 7" xfId="39555" xr:uid="{93E98509-4E25-4DDB-8276-07C82AC21519}"/>
    <cellStyle name="SAPBEXHLevel1X 3 3 2 2 7 2" xfId="39556" xr:uid="{F0DA892D-EE30-47F9-ABAB-BE5BB12D5F57}"/>
    <cellStyle name="SAPBEXHLevel1X 3 3 2 2 8" xfId="39557" xr:uid="{F20F0BE3-4A9A-4D26-A111-E306E1BA64BD}"/>
    <cellStyle name="SAPBEXHLevel1X 3 3 2 2 8 2" xfId="39558" xr:uid="{8C5EA8A2-1322-4BA8-ADA7-28E799E520B6}"/>
    <cellStyle name="SAPBEXHLevel1X 3 3 2 2 9" xfId="39559" xr:uid="{B82AC9FA-4C8D-4756-ADA4-9F7852DFF752}"/>
    <cellStyle name="SAPBEXHLevel1X 3 3 2 3" xfId="39560" xr:uid="{F243723F-537E-444F-A9EA-ADDF1C935B40}"/>
    <cellStyle name="SAPBEXHLevel1X 3 3 2 3 2" xfId="39561" xr:uid="{AF77E125-D354-4C6C-B13E-5706AD7FC8BD}"/>
    <cellStyle name="SAPBEXHLevel1X 3 3 2 3 2 2" xfId="39562" xr:uid="{DF0243E0-2322-44E0-A38A-2879415FF9AF}"/>
    <cellStyle name="SAPBEXHLevel1X 3 3 2 3 3" xfId="39563" xr:uid="{EECDCA64-5EF0-4074-BD9B-1EA0EB4D905B}"/>
    <cellStyle name="SAPBEXHLevel1X 3 3 2 3 3 2" xfId="39564" xr:uid="{9E2C79DE-87B5-4D0A-8292-78D61AECA2DF}"/>
    <cellStyle name="SAPBEXHLevel1X 3 3 2 3 4" xfId="39565" xr:uid="{EDF79DBA-C941-4A94-A477-0C08C3324015}"/>
    <cellStyle name="SAPBEXHLevel1X 3 3 2 3 4 2" xfId="39566" xr:uid="{78F62044-6799-46A7-95CD-FB920E156B14}"/>
    <cellStyle name="SAPBEXHLevel1X 3 3 2 3 5" xfId="39567" xr:uid="{284BAC04-F4C0-4703-B240-D54B3B6AACDE}"/>
    <cellStyle name="SAPBEXHLevel1X 3 3 2 3 5 2" xfId="39568" xr:uid="{13B2DA5C-1186-4306-BD39-EA5A486BD1D7}"/>
    <cellStyle name="SAPBEXHLevel1X 3 3 2 3 6" xfId="39569" xr:uid="{6A2527C9-FB2B-4FD1-8628-5F172059586C}"/>
    <cellStyle name="SAPBEXHLevel1X 3 3 2 3 6 2" xfId="39570" xr:uid="{24B2DBB1-97CF-4183-B190-3516329D3D71}"/>
    <cellStyle name="SAPBEXHLevel1X 3 3 2 3 7" xfId="39571" xr:uid="{A3696B9F-AEE1-4B0E-BD39-AABAB896C704}"/>
    <cellStyle name="SAPBEXHLevel1X 3 3 2 3 7 2" xfId="39572" xr:uid="{34E27763-CCAD-4DEB-B89F-1654A03A8F93}"/>
    <cellStyle name="SAPBEXHLevel1X 3 3 2 3 8" xfId="39573" xr:uid="{8249E787-9C74-4460-B4A9-DC077D8918DE}"/>
    <cellStyle name="SAPBEXHLevel1X 3 3 2 3 9" xfId="39574" xr:uid="{0EC98E66-9F67-4FE7-9955-F53AB7F1481A}"/>
    <cellStyle name="SAPBEXHLevel1X 3 3 2 4" xfId="39575" xr:uid="{0D501DAA-6B68-4997-8F3B-B87EA7970462}"/>
    <cellStyle name="SAPBEXHLevel1X 3 3 2 4 2" xfId="39576" xr:uid="{D32000F3-BB39-45C2-8475-170AC36EAF17}"/>
    <cellStyle name="SAPBEXHLevel1X 3 3 2 5" xfId="39577" xr:uid="{BBEF79B9-4B0C-47C5-B083-2084FD9F5537}"/>
    <cellStyle name="SAPBEXHLevel1X 3 3 2 5 2" xfId="39578" xr:uid="{9A159554-E1C9-43FE-B9D3-867838E9F703}"/>
    <cellStyle name="SAPBEXHLevel1X 3 3 2 6" xfId="39579" xr:uid="{5F444FC3-7BCA-46A1-B19E-FF3F47A12102}"/>
    <cellStyle name="SAPBEXHLevel1X 3 3 2 6 2" xfId="39580" xr:uid="{59BF3DFF-497B-4E86-9278-54B1BF62EADE}"/>
    <cellStyle name="SAPBEXHLevel1X 3 3 2 7" xfId="39581" xr:uid="{9477229F-FA72-419C-9E89-E5E4B6CED4D3}"/>
    <cellStyle name="SAPBEXHLevel1X 3 3 2 7 2" xfId="39582" xr:uid="{5B9EB765-4105-41BE-A782-EF9C194B889E}"/>
    <cellStyle name="SAPBEXHLevel1X 3 3 2 8" xfId="39583" xr:uid="{32773C20-E770-4CAE-8AEF-61CC3F5D8C4A}"/>
    <cellStyle name="SAPBEXHLevel1X 3 3 2 8 2" xfId="39584" xr:uid="{F6D7218B-9BE2-4D18-A2FD-3B3D9C0A9CDE}"/>
    <cellStyle name="SAPBEXHLevel1X 3 3 2 9" xfId="39585" xr:uid="{2484DAD3-F0DA-4D75-8FD5-7125E430D01F}"/>
    <cellStyle name="SAPBEXHLevel1X 3 3 3" xfId="39586" xr:uid="{954B7A2A-F7C1-4D0B-89B9-4F6E81E41E53}"/>
    <cellStyle name="SAPBEXHLevel1X 3 3 3 2" xfId="39587" xr:uid="{E4A23312-8731-4402-A94E-2EDC4C43BE6C}"/>
    <cellStyle name="SAPBEXHLevel1X 3 3 3 2 10" xfId="39588" xr:uid="{9DC6A3F6-3B31-4886-AF72-6B4CF96D99AE}"/>
    <cellStyle name="SAPBEXHLevel1X 3 3 3 2 2" xfId="39589" xr:uid="{26E35916-E2A4-461B-BEC2-210AADFD2687}"/>
    <cellStyle name="SAPBEXHLevel1X 3 3 3 2 2 2" xfId="39590" xr:uid="{199CB939-1EDD-4DE4-AE2D-82D13071A418}"/>
    <cellStyle name="SAPBEXHLevel1X 3 3 3 2 2 2 2" xfId="39591" xr:uid="{A0C5FAEF-3240-4197-B243-789BF01AE8B3}"/>
    <cellStyle name="SAPBEXHLevel1X 3 3 3 2 2 3" xfId="39592" xr:uid="{86F55AA2-BC01-4187-A35C-8CA85B5D8E80}"/>
    <cellStyle name="SAPBEXHLevel1X 3 3 3 2 2 3 2" xfId="39593" xr:uid="{EDF87064-53F0-4124-9271-91C5F836E30D}"/>
    <cellStyle name="SAPBEXHLevel1X 3 3 3 2 2 4" xfId="39594" xr:uid="{37FCCC55-2E2D-409F-97B9-937155285DEF}"/>
    <cellStyle name="SAPBEXHLevel1X 3 3 3 2 2 4 2" xfId="39595" xr:uid="{4F310B11-95D2-4DCC-AAE0-725FD2F396F9}"/>
    <cellStyle name="SAPBEXHLevel1X 3 3 3 2 2 5" xfId="39596" xr:uid="{40EAA725-57DD-4374-80E7-6D3A299F9C73}"/>
    <cellStyle name="SAPBEXHLevel1X 3 3 3 2 2 5 2" xfId="39597" xr:uid="{65B4DDC4-EFC6-4413-A2CF-40DB24C61B73}"/>
    <cellStyle name="SAPBEXHLevel1X 3 3 3 2 2 6" xfId="39598" xr:uid="{B59C5956-DF65-4C72-A4B3-753605D7E6B6}"/>
    <cellStyle name="SAPBEXHLevel1X 3 3 3 2 2 6 2" xfId="39599" xr:uid="{79BD59F5-4F19-48C2-8EDD-97EE9D6F0A04}"/>
    <cellStyle name="SAPBEXHLevel1X 3 3 3 2 2 7" xfId="39600" xr:uid="{DDFE2DA8-AB6C-4596-9F04-038BA480C651}"/>
    <cellStyle name="SAPBEXHLevel1X 3 3 3 2 3" xfId="39601" xr:uid="{DD543927-78F1-4E8C-8970-F8DC553C2734}"/>
    <cellStyle name="SAPBEXHLevel1X 3 3 3 2 3 2" xfId="39602" xr:uid="{9B26CE57-7AED-4BF8-A412-F4A83DB03108}"/>
    <cellStyle name="SAPBEXHLevel1X 3 3 3 2 3 2 2" xfId="39603" xr:uid="{A6531730-9AD6-4255-9F57-C3D82E27CC63}"/>
    <cellStyle name="SAPBEXHLevel1X 3 3 3 2 3 3" xfId="39604" xr:uid="{66574C8D-80A6-4ADB-A313-588C1AA3AAB3}"/>
    <cellStyle name="SAPBEXHLevel1X 3 3 3 2 3 3 2" xfId="39605" xr:uid="{F1E2413A-9FA3-46C3-8CC0-FF702C8EFCAD}"/>
    <cellStyle name="SAPBEXHLevel1X 3 3 3 2 3 4" xfId="39606" xr:uid="{09F363A8-C6F3-4612-B7E3-14BBF65F0E29}"/>
    <cellStyle name="SAPBEXHLevel1X 3 3 3 2 3 4 2" xfId="39607" xr:uid="{A332C0F8-7CD3-4913-BE76-582D35BEC683}"/>
    <cellStyle name="SAPBEXHLevel1X 3 3 3 2 3 5" xfId="39608" xr:uid="{9D06F625-7439-438D-A237-E821793CA907}"/>
    <cellStyle name="SAPBEXHLevel1X 3 3 3 2 3 5 2" xfId="39609" xr:uid="{8BC56593-07D9-4D4C-9023-79BF0DACDC3D}"/>
    <cellStyle name="SAPBEXHLevel1X 3 3 3 2 3 6" xfId="39610" xr:uid="{4F642E10-B72F-46A3-9706-8E0B053D3551}"/>
    <cellStyle name="SAPBEXHLevel1X 3 3 3 2 3 6 2" xfId="39611" xr:uid="{CC072E3D-F724-4C69-8C2F-C0F53C9473B6}"/>
    <cellStyle name="SAPBEXHLevel1X 3 3 3 2 3 7" xfId="39612" xr:uid="{9DBA5D50-F9A4-43FA-A7D9-24CA7D1534CF}"/>
    <cellStyle name="SAPBEXHLevel1X 3 3 3 2 4" xfId="39613" xr:uid="{3890867D-D020-4A2E-8033-731E449F3323}"/>
    <cellStyle name="SAPBEXHLevel1X 3 3 3 2 4 2" xfId="39614" xr:uid="{FA492FA5-CE1A-4816-8F31-14E28B51066D}"/>
    <cellStyle name="SAPBEXHLevel1X 3 3 3 2 5" xfId="39615" xr:uid="{7FD5DE2B-57ED-4E8C-93F1-627FC30E2176}"/>
    <cellStyle name="SAPBEXHLevel1X 3 3 3 2 5 2" xfId="39616" xr:uid="{1F1D8E31-01E2-4D85-965E-87483A4E4903}"/>
    <cellStyle name="SAPBEXHLevel1X 3 3 3 2 6" xfId="39617" xr:uid="{4CF37E0B-6F1C-4F46-AFCD-5FEE7728A2DC}"/>
    <cellStyle name="SAPBEXHLevel1X 3 3 3 2 6 2" xfId="39618" xr:uid="{E842B107-9F16-4936-82C7-AF0ACC8DF075}"/>
    <cellStyle name="SAPBEXHLevel1X 3 3 3 2 7" xfId="39619" xr:uid="{1A487F5F-0F1A-44AA-A5AF-510088983BFC}"/>
    <cellStyle name="SAPBEXHLevel1X 3 3 3 2 7 2" xfId="39620" xr:uid="{5E6A3FE1-FCAD-4784-8686-FA1C12660B72}"/>
    <cellStyle name="SAPBEXHLevel1X 3 3 3 2 8" xfId="39621" xr:uid="{F705066F-16CC-40B1-B90A-25B8E8B351DC}"/>
    <cellStyle name="SAPBEXHLevel1X 3 3 3 2 8 2" xfId="39622" xr:uid="{A91C5355-E8BC-4CAB-8770-4086F6203072}"/>
    <cellStyle name="SAPBEXHLevel1X 3 3 3 2 9" xfId="39623" xr:uid="{987CAF4E-CB8F-409C-B12D-550A5133E747}"/>
    <cellStyle name="SAPBEXHLevel1X 3 3 3 2 9 2" xfId="39624" xr:uid="{01B78FC5-8B70-4663-A84B-EF1D3367CADD}"/>
    <cellStyle name="SAPBEXHLevel1X 3 3 3 3" xfId="39625" xr:uid="{02525E7E-0A9F-4B82-BBB6-C54DBC1547B7}"/>
    <cellStyle name="SAPBEXHLevel1X 3 3 3 3 2" xfId="39626" xr:uid="{BA0033EA-FB61-466B-BEAA-522DD616EEDE}"/>
    <cellStyle name="SAPBEXHLevel1X 3 3 3 4" xfId="39627" xr:uid="{A76AF5A8-9B1E-4B6A-87DD-7100A33C8CE2}"/>
    <cellStyle name="SAPBEXHLevel1X 3 3 3 4 2" xfId="39628" xr:uid="{909E8D7F-399F-47F7-8579-B2A69DC4D6F1}"/>
    <cellStyle name="SAPBEXHLevel1X 3 3 3 5" xfId="39629" xr:uid="{D0571A71-7D80-41C9-AE3D-96FDF175EAAB}"/>
    <cellStyle name="SAPBEXHLevel1X 3 3 4" xfId="39630" xr:uid="{D97D4A84-DFFE-414E-887C-F8C74D1C1635}"/>
    <cellStyle name="SAPBEXHLevel1X 3 3 4 10" xfId="39631" xr:uid="{12142AFF-28D7-42D4-A604-2053F2F6BFC3}"/>
    <cellStyle name="SAPBEXHLevel1X 3 3 4 2" xfId="39632" xr:uid="{27BD3070-995D-4791-8592-A4962EF058AB}"/>
    <cellStyle name="SAPBEXHLevel1X 3 3 4 2 2" xfId="39633" xr:uid="{E43570F8-82A3-4288-9307-86E56D284AB8}"/>
    <cellStyle name="SAPBEXHLevel1X 3 3 4 2 2 2" xfId="39634" xr:uid="{A5B59E08-65B7-40C7-A9D0-5D199AA799CF}"/>
    <cellStyle name="SAPBEXHLevel1X 3 3 4 2 3" xfId="39635" xr:uid="{306BF0F0-0516-435F-B6B7-DE1A17E407D6}"/>
    <cellStyle name="SAPBEXHLevel1X 3 3 4 2 3 2" xfId="39636" xr:uid="{FAD45890-78D5-4BEB-AC5F-B81B935A610F}"/>
    <cellStyle name="SAPBEXHLevel1X 3 3 4 2 4" xfId="39637" xr:uid="{DF998D04-C292-4AB7-95A5-191FFD009715}"/>
    <cellStyle name="SAPBEXHLevel1X 3 3 4 2 4 2" xfId="39638" xr:uid="{0D010072-4FF9-4897-84F8-56386E232721}"/>
    <cellStyle name="SAPBEXHLevel1X 3 3 4 2 5" xfId="39639" xr:uid="{BD4811C1-51CA-4167-BDFC-4FACCC8E8354}"/>
    <cellStyle name="SAPBEXHLevel1X 3 3 4 2 5 2" xfId="39640" xr:uid="{4DE3B60C-9CE2-4393-A760-0EF06E2A2DB2}"/>
    <cellStyle name="SAPBEXHLevel1X 3 3 4 2 6" xfId="39641" xr:uid="{E996EFC0-5845-4A7B-8EC8-A64E4B4E9AD5}"/>
    <cellStyle name="SAPBEXHLevel1X 3 3 4 2 6 2" xfId="39642" xr:uid="{52868391-74E7-4090-90AD-154641BBC773}"/>
    <cellStyle name="SAPBEXHLevel1X 3 3 4 2 7" xfId="39643" xr:uid="{1525A16B-A857-4BEF-B715-D23F52770A56}"/>
    <cellStyle name="SAPBEXHLevel1X 3 3 4 3" xfId="39644" xr:uid="{7E9ADACD-5E3D-4D25-9303-530B9B52A77E}"/>
    <cellStyle name="SAPBEXHLevel1X 3 3 4 3 2" xfId="39645" xr:uid="{6992D1FA-A3E0-4B7A-9FD0-4310DA961FB8}"/>
    <cellStyle name="SAPBEXHLevel1X 3 3 4 3 2 2" xfId="39646" xr:uid="{6764CE4B-FD35-425C-A983-666B772B0027}"/>
    <cellStyle name="SAPBEXHLevel1X 3 3 4 3 3" xfId="39647" xr:uid="{ABD82B3B-2A9B-4EF2-ABBB-C3C589B24263}"/>
    <cellStyle name="SAPBEXHLevel1X 3 3 4 3 3 2" xfId="39648" xr:uid="{90D643BE-A874-4A9E-BCCA-FA5D0F3016F8}"/>
    <cellStyle name="SAPBEXHLevel1X 3 3 4 3 4" xfId="39649" xr:uid="{5F30C7D6-F0C7-4F1D-894D-475970C70986}"/>
    <cellStyle name="SAPBEXHLevel1X 3 3 4 3 4 2" xfId="39650" xr:uid="{4846EFFF-FFDF-4F76-98F9-CC83407BCA25}"/>
    <cellStyle name="SAPBEXHLevel1X 3 3 4 3 5" xfId="39651" xr:uid="{DB30CF34-8929-44C4-BFAD-E4908E22EE5D}"/>
    <cellStyle name="SAPBEXHLevel1X 3 3 4 3 5 2" xfId="39652" xr:uid="{5AAB0676-4FA0-4B91-AE73-7E25C8D77A04}"/>
    <cellStyle name="SAPBEXHLevel1X 3 3 4 3 6" xfId="39653" xr:uid="{EBC7FFA3-729A-445E-90C8-C037BE194703}"/>
    <cellStyle name="SAPBEXHLevel1X 3 3 4 3 6 2" xfId="39654" xr:uid="{EC7D4256-46F6-4AB7-8C15-12B68B8EA641}"/>
    <cellStyle name="SAPBEXHLevel1X 3 3 4 3 7" xfId="39655" xr:uid="{163E52FA-D769-402D-9317-B48B3D42E742}"/>
    <cellStyle name="SAPBEXHLevel1X 3 3 4 4" xfId="39656" xr:uid="{132AC273-9AB5-47B0-B134-36979608D028}"/>
    <cellStyle name="SAPBEXHLevel1X 3 3 4 4 2" xfId="39657" xr:uid="{35B18D56-09E2-40C3-864D-ABCF5D2D5769}"/>
    <cellStyle name="SAPBEXHLevel1X 3 3 4 5" xfId="39658" xr:uid="{74C00B00-DBD5-4BB0-A678-2DDD92F993AE}"/>
    <cellStyle name="SAPBEXHLevel1X 3 3 4 5 2" xfId="39659" xr:uid="{C428066D-F600-43D7-9522-BFF947CFA09B}"/>
    <cellStyle name="SAPBEXHLevel1X 3 3 4 6" xfId="39660" xr:uid="{FE7B057C-5D32-417E-9D03-9D502CFA0250}"/>
    <cellStyle name="SAPBEXHLevel1X 3 3 4 6 2" xfId="39661" xr:uid="{0EFF7C31-E79B-4E8C-BA07-BCBEEB03BA83}"/>
    <cellStyle name="SAPBEXHLevel1X 3 3 4 7" xfId="39662" xr:uid="{5FCF87F3-4C5A-4F64-8405-BC6385745695}"/>
    <cellStyle name="SAPBEXHLevel1X 3 3 4 7 2" xfId="39663" xr:uid="{5773C72F-8BFA-4B74-8055-48ECF2361C2B}"/>
    <cellStyle name="SAPBEXHLevel1X 3 3 4 8" xfId="39664" xr:uid="{095E5F9C-1523-4B67-9A0B-D7F9B502D22E}"/>
    <cellStyle name="SAPBEXHLevel1X 3 3 4 8 2" xfId="39665" xr:uid="{BE0096F0-58EB-4B34-8BF6-1D696564CA98}"/>
    <cellStyle name="SAPBEXHLevel1X 3 3 4 9" xfId="39666" xr:uid="{495C86B4-559D-49BD-BC87-1453B7AA178C}"/>
    <cellStyle name="SAPBEXHLevel1X 3 3 4 9 2" xfId="39667" xr:uid="{533DC4D8-7075-44D8-A595-48DA6EC56EC3}"/>
    <cellStyle name="SAPBEXHLevel1X 3 3 5" xfId="39668" xr:uid="{869077A9-DA24-4DFB-ACE8-D64F9EF51A81}"/>
    <cellStyle name="SAPBEXHLevel1X 3 3 5 2" xfId="39669" xr:uid="{46F877D4-A7B8-42C4-8AF1-14581182EF21}"/>
    <cellStyle name="SAPBEXHLevel1X 3 3 6" xfId="39670" xr:uid="{885446C8-525F-47AA-A29B-FC15C290ED76}"/>
    <cellStyle name="SAPBEXHLevel1X 3 3 6 2" xfId="39671" xr:uid="{85E7F147-EC9D-4213-84AA-66AD3543AD81}"/>
    <cellStyle name="SAPBEXHLevel1X 3 3 7" xfId="39672" xr:uid="{DB067C22-6A23-4AC4-87EE-50F8F65CA57D}"/>
    <cellStyle name="SAPBEXHLevel1X 3 3 8" xfId="39673" xr:uid="{713DFDED-DF59-4B57-8D05-9E84A7E467A6}"/>
    <cellStyle name="SAPBEXHLevel1X 3 4" xfId="39674" xr:uid="{286F3598-88D1-425B-94BD-5F49A9074D70}"/>
    <cellStyle name="SAPBEXHLevel1X 3 4 10" xfId="39675" xr:uid="{DACCD300-5875-447B-A411-A8471B8B437E}"/>
    <cellStyle name="SAPBEXHLevel1X 3 4 2" xfId="39676" xr:uid="{85842BE7-5D55-470F-A2DB-725AC581D721}"/>
    <cellStyle name="SAPBEXHLevel1X 3 4 2 10" xfId="39677" xr:uid="{CC8FFEC6-0D3B-4135-A19F-B8673751CDC4}"/>
    <cellStyle name="SAPBEXHLevel1X 3 4 2 2" xfId="39678" xr:uid="{BDD5B3F7-F4E7-4818-9C9B-67FBAB7946C2}"/>
    <cellStyle name="SAPBEXHLevel1X 3 4 2 2 2" xfId="39679" xr:uid="{D3E1CA9F-4586-4DA8-8454-21D1A7DB2D09}"/>
    <cellStyle name="SAPBEXHLevel1X 3 4 2 2 2 2" xfId="39680" xr:uid="{11104A18-F0CC-4CAA-8E5C-6903B17DA7BD}"/>
    <cellStyle name="SAPBEXHLevel1X 3 4 2 2 3" xfId="39681" xr:uid="{DFAB1DD5-B3EC-4CD0-90F6-FE45096FAE65}"/>
    <cellStyle name="SAPBEXHLevel1X 3 4 2 2 3 2" xfId="39682" xr:uid="{60D17AAC-B5DD-48A1-8C48-EB1A16F29768}"/>
    <cellStyle name="SAPBEXHLevel1X 3 4 2 2 4" xfId="39683" xr:uid="{F6EE664F-CB85-4FF0-8CFD-E4FC6109F984}"/>
    <cellStyle name="SAPBEXHLevel1X 3 4 2 2 4 2" xfId="39684" xr:uid="{7C54C5F9-0521-4D8B-B208-892DB68CA742}"/>
    <cellStyle name="SAPBEXHLevel1X 3 4 2 2 5" xfId="39685" xr:uid="{C39DB299-1BDF-461F-A2F7-81CD2102BEFB}"/>
    <cellStyle name="SAPBEXHLevel1X 3 4 2 2 5 2" xfId="39686" xr:uid="{D1682F12-8688-496F-895D-962414B98EB7}"/>
    <cellStyle name="SAPBEXHLevel1X 3 4 2 2 6" xfId="39687" xr:uid="{55590962-1014-4D3F-8A37-4128FED816C2}"/>
    <cellStyle name="SAPBEXHLevel1X 3 4 2 2 6 2" xfId="39688" xr:uid="{2205BDDD-F213-48A6-BEB3-388DC4FEEFB4}"/>
    <cellStyle name="SAPBEXHLevel1X 3 4 2 2 7" xfId="39689" xr:uid="{DEFC4D3C-EE33-48B7-AE61-F133DA02AEBC}"/>
    <cellStyle name="SAPBEXHLevel1X 3 4 2 2 7 2" xfId="39690" xr:uid="{E869588C-357A-4662-8556-44B91621FA98}"/>
    <cellStyle name="SAPBEXHLevel1X 3 4 2 2 8" xfId="39691" xr:uid="{2552BCB5-52C3-43F6-A1FF-EF19FDFF389D}"/>
    <cellStyle name="SAPBEXHLevel1X 3 4 2 3" xfId="39692" xr:uid="{2AC5CFBE-8145-493D-9108-E10B56BC7157}"/>
    <cellStyle name="SAPBEXHLevel1X 3 4 2 3 2" xfId="39693" xr:uid="{F8C73BE3-D6AF-4F9F-8A51-47A26D620B6A}"/>
    <cellStyle name="SAPBEXHLevel1X 3 4 2 4" xfId="39694" xr:uid="{293C725A-BA65-4BE8-8622-1827E0DB972F}"/>
    <cellStyle name="SAPBEXHLevel1X 3 4 2 4 2" xfId="39695" xr:uid="{88634FC6-897D-46E7-AD19-5F7559A38837}"/>
    <cellStyle name="SAPBEXHLevel1X 3 4 2 5" xfId="39696" xr:uid="{087B0051-6BE9-4BA7-AAB3-417C293F7F95}"/>
    <cellStyle name="SAPBEXHLevel1X 3 4 2 5 2" xfId="39697" xr:uid="{434DD8F2-E8EE-427E-A99B-EE7424D9ABF2}"/>
    <cellStyle name="SAPBEXHLevel1X 3 4 2 6" xfId="39698" xr:uid="{C09EAA65-4D75-43A2-805D-CA8530961B98}"/>
    <cellStyle name="SAPBEXHLevel1X 3 4 2 6 2" xfId="39699" xr:uid="{114FAE24-F02A-4AFF-8675-60866601821B}"/>
    <cellStyle name="SAPBEXHLevel1X 3 4 2 7" xfId="39700" xr:uid="{8E02CE4A-93F8-4917-AFE3-62600CB07442}"/>
    <cellStyle name="SAPBEXHLevel1X 3 4 2 7 2" xfId="39701" xr:uid="{F15B38AD-6746-4155-8A25-FB19495CA1E7}"/>
    <cellStyle name="SAPBEXHLevel1X 3 4 2 8" xfId="39702" xr:uid="{0FDDABF5-0C0F-4C27-9D25-FA92AA2C24A1}"/>
    <cellStyle name="SAPBEXHLevel1X 3 4 2 8 2" xfId="39703" xr:uid="{4C84B099-81E7-4C54-848D-1E2FCCE890F7}"/>
    <cellStyle name="SAPBEXHLevel1X 3 4 2 9" xfId="39704" xr:uid="{4215CAC1-268B-4B37-8E44-26012963DDE0}"/>
    <cellStyle name="SAPBEXHLevel1X 3 4 3" xfId="39705" xr:uid="{6451D257-39FC-4539-9C9E-FF54995331BB}"/>
    <cellStyle name="SAPBEXHLevel1X 3 4 3 2" xfId="39706" xr:uid="{C5CC8D53-82EC-4F04-A6E9-E8486A78AD8A}"/>
    <cellStyle name="SAPBEXHLevel1X 3 4 3 2 2" xfId="39707" xr:uid="{C5F6AF1F-C8E3-4DFA-A6A7-1B68D9932BB4}"/>
    <cellStyle name="SAPBEXHLevel1X 3 4 3 3" xfId="39708" xr:uid="{80CFC4BF-D766-4161-8138-060A00B3953F}"/>
    <cellStyle name="SAPBEXHLevel1X 3 4 3 3 2" xfId="39709" xr:uid="{2A00B7BE-D7F5-4219-B465-B262FF12A990}"/>
    <cellStyle name="SAPBEXHLevel1X 3 4 3 4" xfId="39710" xr:uid="{1DEDA0CB-E4DE-47B2-A443-82A6508AE91F}"/>
    <cellStyle name="SAPBEXHLevel1X 3 4 3 4 2" xfId="39711" xr:uid="{BCC393DB-474C-402F-8D0E-12AEE3F68CC1}"/>
    <cellStyle name="SAPBEXHLevel1X 3 4 3 5" xfId="39712" xr:uid="{57AA5795-6859-41DA-9294-C5E0D1C78DD3}"/>
    <cellStyle name="SAPBEXHLevel1X 3 4 3 5 2" xfId="39713" xr:uid="{5726EBEA-26C7-46E0-80B3-A798290FC289}"/>
    <cellStyle name="SAPBEXHLevel1X 3 4 3 6" xfId="39714" xr:uid="{3D48DE46-112D-4182-95C5-78CB0E3D7F3F}"/>
    <cellStyle name="SAPBEXHLevel1X 3 4 3 6 2" xfId="39715" xr:uid="{65706DBC-04EB-49F4-A911-0DFCC4785015}"/>
    <cellStyle name="SAPBEXHLevel1X 3 4 3 7" xfId="39716" xr:uid="{18988D2A-ECF7-44A7-91EF-A51F7B609FDD}"/>
    <cellStyle name="SAPBEXHLevel1X 3 4 3 7 2" xfId="39717" xr:uid="{61DA33C5-D70E-4749-B6B2-9E6AD6F4692B}"/>
    <cellStyle name="SAPBEXHLevel1X 3 4 3 8" xfId="39718" xr:uid="{F94BCEFA-164B-497A-8865-FD677B17366A}"/>
    <cellStyle name="SAPBEXHLevel1X 3 4 3 9" xfId="39719" xr:uid="{A08864EC-1FCF-44AC-93DC-4C41AEC164A2}"/>
    <cellStyle name="SAPBEXHLevel1X 3 4 4" xfId="39720" xr:uid="{66530148-373F-4F43-B6AC-28B7FA94C615}"/>
    <cellStyle name="SAPBEXHLevel1X 3 4 4 2" xfId="39721" xr:uid="{7859E30D-86EC-4833-95C2-C1887FA643D3}"/>
    <cellStyle name="SAPBEXHLevel1X 3 4 5" xfId="39722" xr:uid="{498A72B4-49F1-4CED-B729-36818D19C899}"/>
    <cellStyle name="SAPBEXHLevel1X 3 4 5 2" xfId="39723" xr:uid="{A2D75A84-400E-41E8-9C56-672EB6E3FBB6}"/>
    <cellStyle name="SAPBEXHLevel1X 3 4 6" xfId="39724" xr:uid="{9135D14B-C9A1-4F1B-9DC5-B1D1DEF52A21}"/>
    <cellStyle name="SAPBEXHLevel1X 3 4 6 2" xfId="39725" xr:uid="{A564E380-B1B2-40BD-8B58-B6C6B86097E7}"/>
    <cellStyle name="SAPBEXHLevel1X 3 4 7" xfId="39726" xr:uid="{54C0CC2E-CD99-446E-B08D-01B76A660DFF}"/>
    <cellStyle name="SAPBEXHLevel1X 3 4 7 2" xfId="39727" xr:uid="{B9A2206A-FD2B-4429-A061-812ED7EAC67B}"/>
    <cellStyle name="SAPBEXHLevel1X 3 4 8" xfId="39728" xr:uid="{5955049C-29CA-4FA2-A570-5EA927B0C286}"/>
    <cellStyle name="SAPBEXHLevel1X 3 4 8 2" xfId="39729" xr:uid="{6930F7B6-3AA0-4D28-8C9E-2B45EA842E67}"/>
    <cellStyle name="SAPBEXHLevel1X 3 4 9" xfId="39730" xr:uid="{D0FE476A-F011-4C96-92F0-D6642310B2A6}"/>
    <cellStyle name="SAPBEXHLevel1X 3 5" xfId="39731" xr:uid="{CF4DF55B-3B3B-48F2-BC1F-9B683AA2EC49}"/>
    <cellStyle name="SAPBEXHLevel1X 3 6" xfId="39732" xr:uid="{48C3AEF2-ED8B-4AA3-8060-02E8DB52740C}"/>
    <cellStyle name="SAPBEXHLevel1X 4" xfId="39733" xr:uid="{35A4F017-2800-4EDB-B1DB-831E14B7CB80}"/>
    <cellStyle name="SAPBEXHLevel1X 4 2" xfId="39734" xr:uid="{F06C4BC3-6EB1-4CA3-876B-977DB4F408E6}"/>
    <cellStyle name="SAPBEXHLevel1X 4 2 10" xfId="39735" xr:uid="{B62122AE-2B96-4433-9D02-F736F9BABCA7}"/>
    <cellStyle name="SAPBEXHLevel1X 4 2 2" xfId="39736" xr:uid="{82D55024-35AD-4126-AC7E-D109F50F7B00}"/>
    <cellStyle name="SAPBEXHLevel1X 4 2 2 10" xfId="39737" xr:uid="{FE37179A-84FB-4CD8-AF63-926C8E80A074}"/>
    <cellStyle name="SAPBEXHLevel1X 4 2 2 2" xfId="39738" xr:uid="{49FACA61-56F8-4FC3-8397-C54024237317}"/>
    <cellStyle name="SAPBEXHLevel1X 4 2 2 2 2" xfId="39739" xr:uid="{001EE10D-8541-4212-AB0E-28DB1583CA62}"/>
    <cellStyle name="SAPBEXHLevel1X 4 2 2 2 2 2" xfId="39740" xr:uid="{519BF717-5A8C-49D3-8B3B-E73CCF6EA8E6}"/>
    <cellStyle name="SAPBEXHLevel1X 4 2 2 2 3" xfId="39741" xr:uid="{462454FE-EEDC-4F38-9F33-5E7AA0F9FA65}"/>
    <cellStyle name="SAPBEXHLevel1X 4 2 2 2 3 2" xfId="39742" xr:uid="{5DDBF12B-722E-4314-B7F2-C2FBCEC06CA4}"/>
    <cellStyle name="SAPBEXHLevel1X 4 2 2 2 4" xfId="39743" xr:uid="{6074ABE6-435B-431E-8C3C-3B1490F03DD8}"/>
    <cellStyle name="SAPBEXHLevel1X 4 2 2 2 4 2" xfId="39744" xr:uid="{3A0828FD-94F1-4D8C-95D2-CE7E9824CB47}"/>
    <cellStyle name="SAPBEXHLevel1X 4 2 2 2 5" xfId="39745" xr:uid="{D3F7BD09-D112-47B6-9C01-9380549CA8AF}"/>
    <cellStyle name="SAPBEXHLevel1X 4 2 2 2 5 2" xfId="39746" xr:uid="{A61AE28F-BD98-4B49-A257-F3A9EC1E1EA7}"/>
    <cellStyle name="SAPBEXHLevel1X 4 2 2 2 6" xfId="39747" xr:uid="{263F45E6-A7A7-4C3B-9C2E-3F08A4BD5BAC}"/>
    <cellStyle name="SAPBEXHLevel1X 4 2 2 2 6 2" xfId="39748" xr:uid="{63488944-1248-4A3B-9CCC-CAED61A30F72}"/>
    <cellStyle name="SAPBEXHLevel1X 4 2 2 2 7" xfId="39749" xr:uid="{68E28ABA-00BB-4614-9794-9F01AF9E6D2D}"/>
    <cellStyle name="SAPBEXHLevel1X 4 2 2 2 7 2" xfId="39750" xr:uid="{11A8918E-354E-4AFD-820E-27CF1E98387D}"/>
    <cellStyle name="SAPBEXHLevel1X 4 2 2 2 8" xfId="39751" xr:uid="{6A0CEE8A-201B-408C-9358-05CA85ADE79F}"/>
    <cellStyle name="SAPBEXHLevel1X 4 2 2 3" xfId="39752" xr:uid="{1C13E009-22D5-4A3B-97DE-8C80A053B90B}"/>
    <cellStyle name="SAPBEXHLevel1X 4 2 2 3 2" xfId="39753" xr:uid="{273E4188-7AE4-4FBF-902C-A91DACB524A7}"/>
    <cellStyle name="SAPBEXHLevel1X 4 2 2 4" xfId="39754" xr:uid="{0F895D54-535D-43EB-A4E8-C32B6ABF46A8}"/>
    <cellStyle name="SAPBEXHLevel1X 4 2 2 4 2" xfId="39755" xr:uid="{1CB0F171-3660-4F2E-9EE9-2F7C63FD3EAA}"/>
    <cellStyle name="SAPBEXHLevel1X 4 2 2 5" xfId="39756" xr:uid="{EB7E4975-28B7-4738-A254-306BE5E8BBEB}"/>
    <cellStyle name="SAPBEXHLevel1X 4 2 2 5 2" xfId="39757" xr:uid="{794B5ECE-FCE8-40D3-9B3A-58FA91435A92}"/>
    <cellStyle name="SAPBEXHLevel1X 4 2 2 6" xfId="39758" xr:uid="{EF2B7C28-B195-49AC-97B7-C341C8BDB720}"/>
    <cellStyle name="SAPBEXHLevel1X 4 2 2 6 2" xfId="39759" xr:uid="{4535E1AE-41B5-418F-A288-7DC1A117DC00}"/>
    <cellStyle name="SAPBEXHLevel1X 4 2 2 7" xfId="39760" xr:uid="{3C0EE34C-7570-40C3-A065-412D7898A041}"/>
    <cellStyle name="SAPBEXHLevel1X 4 2 2 7 2" xfId="39761" xr:uid="{6F3FE396-3F0F-4310-943A-09D6816EA8D1}"/>
    <cellStyle name="SAPBEXHLevel1X 4 2 2 8" xfId="39762" xr:uid="{4E30F253-4D85-4F97-85C0-F83956ACB3CA}"/>
    <cellStyle name="SAPBEXHLevel1X 4 2 2 8 2" xfId="39763" xr:uid="{1B54F24B-A6CE-4624-B42C-3CFAE5489613}"/>
    <cellStyle name="SAPBEXHLevel1X 4 2 2 9" xfId="39764" xr:uid="{7EB5FD76-149F-48DC-9C7E-2F793F7854F4}"/>
    <cellStyle name="SAPBEXHLevel1X 4 2 3" xfId="39765" xr:uid="{821D0F7F-BAC0-4D1F-B269-0F3C309AE870}"/>
    <cellStyle name="SAPBEXHLevel1X 4 2 3 2" xfId="39766" xr:uid="{E5C67EFA-1A9A-41DF-8520-888A9A5177B3}"/>
    <cellStyle name="SAPBEXHLevel1X 4 2 3 2 2" xfId="39767" xr:uid="{25C6D357-A8CC-4410-9FD2-C42768CCE12B}"/>
    <cellStyle name="SAPBEXHLevel1X 4 2 3 3" xfId="39768" xr:uid="{C3D78B3F-99FC-4597-8675-FF401A407A7D}"/>
    <cellStyle name="SAPBEXHLevel1X 4 2 3 3 2" xfId="39769" xr:uid="{126F36D3-869B-4F6B-8505-BF5A04F6E837}"/>
    <cellStyle name="SAPBEXHLevel1X 4 2 3 4" xfId="39770" xr:uid="{C4EFD6CE-3DF2-4DA1-B6E9-E149B0FF435A}"/>
    <cellStyle name="SAPBEXHLevel1X 4 2 3 4 2" xfId="39771" xr:uid="{1E93E7B6-27FE-4603-A55C-FF1A3854FA40}"/>
    <cellStyle name="SAPBEXHLevel1X 4 2 3 5" xfId="39772" xr:uid="{BAA4C274-8211-4C6A-A912-1BC08B8F051B}"/>
    <cellStyle name="SAPBEXHLevel1X 4 2 3 5 2" xfId="39773" xr:uid="{624E73AF-13F3-4E78-B8F4-879B8D8EAF42}"/>
    <cellStyle name="SAPBEXHLevel1X 4 2 3 6" xfId="39774" xr:uid="{8B7C0373-1CB7-4D83-B365-3D4586440DFB}"/>
    <cellStyle name="SAPBEXHLevel1X 4 2 3 6 2" xfId="39775" xr:uid="{BBF37451-8F66-4D49-A530-A127B42A706E}"/>
    <cellStyle name="SAPBEXHLevel1X 4 2 3 7" xfId="39776" xr:uid="{CB95151A-B2D3-4D0B-9398-DFD518A7A62C}"/>
    <cellStyle name="SAPBEXHLevel1X 4 2 3 7 2" xfId="39777" xr:uid="{227E706C-A5CC-40D0-98B2-5CD6BA8854BD}"/>
    <cellStyle name="SAPBEXHLevel1X 4 2 3 8" xfId="39778" xr:uid="{74697F25-725F-4E4E-ACF1-EFBCE4F7D15A}"/>
    <cellStyle name="SAPBEXHLevel1X 4 2 3 9" xfId="39779" xr:uid="{B75F8661-9BC5-4BB4-836C-DB1E43998131}"/>
    <cellStyle name="SAPBEXHLevel1X 4 2 4" xfId="39780" xr:uid="{AD296F97-9084-4356-989D-0DFA0277B626}"/>
    <cellStyle name="SAPBEXHLevel1X 4 2 4 2" xfId="39781" xr:uid="{B2D33EC2-E37F-493B-9843-82F8D9F8BAE9}"/>
    <cellStyle name="SAPBEXHLevel1X 4 2 5" xfId="39782" xr:uid="{FEA0907E-7A4E-4178-919F-1AA5A2E5E8E0}"/>
    <cellStyle name="SAPBEXHLevel1X 4 2 5 2" xfId="39783" xr:uid="{F42F819C-6467-47BD-977B-B27C3692689E}"/>
    <cellStyle name="SAPBEXHLevel1X 4 2 6" xfId="39784" xr:uid="{D18E3420-04E1-4869-866B-22BEB3C4F4D4}"/>
    <cellStyle name="SAPBEXHLevel1X 4 2 6 2" xfId="39785" xr:uid="{B4EF3212-6261-47DE-8E1A-935279226EB1}"/>
    <cellStyle name="SAPBEXHLevel1X 4 2 7" xfId="39786" xr:uid="{7CADE8D1-9BBA-409B-A670-DF5B790CBEA9}"/>
    <cellStyle name="SAPBEXHLevel1X 4 2 7 2" xfId="39787" xr:uid="{E00E2E4A-DA75-4D4C-AFA3-916FCA940ECA}"/>
    <cellStyle name="SAPBEXHLevel1X 4 2 8" xfId="39788" xr:uid="{43029774-FE2B-445B-A440-68FBCD101CC9}"/>
    <cellStyle name="SAPBEXHLevel1X 4 2 8 2" xfId="39789" xr:uid="{123E7075-4A7B-4394-B438-FBF37F219282}"/>
    <cellStyle name="SAPBEXHLevel1X 4 2 9" xfId="39790" xr:uid="{CB443405-06A5-4180-A877-7A48C1A94E19}"/>
    <cellStyle name="SAPBEXHLevel1X 4 3" xfId="39791" xr:uid="{58AD176C-B319-4CFA-AD3B-2F1A9B82BC5B}"/>
    <cellStyle name="SAPBEXHLevel1X 4 3 2" xfId="39792" xr:uid="{C289A24E-BAE1-4868-AAAB-1814E97DDE07}"/>
    <cellStyle name="SAPBEXHLevel1X 4 3 2 10" xfId="39793" xr:uid="{DFC2AF73-2D04-44E6-9F1C-1B6DF47D55DE}"/>
    <cellStyle name="SAPBEXHLevel1X 4 3 2 2" xfId="39794" xr:uid="{AF567D32-4622-4345-AD96-C154BDD89A48}"/>
    <cellStyle name="SAPBEXHLevel1X 4 3 2 2 2" xfId="39795" xr:uid="{05D1C587-5806-4805-8933-20DA87C4FB1B}"/>
    <cellStyle name="SAPBEXHLevel1X 4 3 2 2 2 2" xfId="39796" xr:uid="{920F6DE3-0D6B-4CBD-9AEA-7A114AF2DE1A}"/>
    <cellStyle name="SAPBEXHLevel1X 4 3 2 2 3" xfId="39797" xr:uid="{536821A0-F01F-4E43-83E9-830002706250}"/>
    <cellStyle name="SAPBEXHLevel1X 4 3 2 2 3 2" xfId="39798" xr:uid="{053F1404-88CA-4BA7-88E2-4A9FEEA1008C}"/>
    <cellStyle name="SAPBEXHLevel1X 4 3 2 2 4" xfId="39799" xr:uid="{7BC90511-B80C-4AFC-A10B-933186E24AD9}"/>
    <cellStyle name="SAPBEXHLevel1X 4 3 2 2 4 2" xfId="39800" xr:uid="{1F5511DF-35DD-4B93-8F0D-992321099133}"/>
    <cellStyle name="SAPBEXHLevel1X 4 3 2 2 5" xfId="39801" xr:uid="{8825EBFC-1EFB-47F1-896F-489B76527ED4}"/>
    <cellStyle name="SAPBEXHLevel1X 4 3 2 2 5 2" xfId="39802" xr:uid="{7B6C4CC2-2E51-4AC2-B238-2086CFED07C0}"/>
    <cellStyle name="SAPBEXHLevel1X 4 3 2 2 6" xfId="39803" xr:uid="{FF4B3218-4395-4BA4-960F-FCD789B09FE9}"/>
    <cellStyle name="SAPBEXHLevel1X 4 3 2 2 6 2" xfId="39804" xr:uid="{27F28995-97CD-4C86-AF2D-448736F32EC5}"/>
    <cellStyle name="SAPBEXHLevel1X 4 3 2 2 7" xfId="39805" xr:uid="{8B2E90EF-3287-4623-A8C8-0987BAD354A8}"/>
    <cellStyle name="SAPBEXHLevel1X 4 3 2 3" xfId="39806" xr:uid="{D5AB8596-5E7D-4DA0-A000-D44DDF382F04}"/>
    <cellStyle name="SAPBEXHLevel1X 4 3 2 3 2" xfId="39807" xr:uid="{B92FE4D4-93E8-4A4C-828C-A65C7031FC2E}"/>
    <cellStyle name="SAPBEXHLevel1X 4 3 2 3 2 2" xfId="39808" xr:uid="{9B7FA19D-958C-46D1-847D-AC99B03FE584}"/>
    <cellStyle name="SAPBEXHLevel1X 4 3 2 3 3" xfId="39809" xr:uid="{59C142E5-5663-4261-B788-8C01666839F2}"/>
    <cellStyle name="SAPBEXHLevel1X 4 3 2 3 3 2" xfId="39810" xr:uid="{CA801766-27BF-4A5F-B70E-51554B6619EB}"/>
    <cellStyle name="SAPBEXHLevel1X 4 3 2 3 4" xfId="39811" xr:uid="{E7060BF1-69BB-4BB1-A482-29A68E4AC457}"/>
    <cellStyle name="SAPBEXHLevel1X 4 3 2 3 4 2" xfId="39812" xr:uid="{7916DB8E-1705-4EB5-A983-8533BE14E0A0}"/>
    <cellStyle name="SAPBEXHLevel1X 4 3 2 3 5" xfId="39813" xr:uid="{F07702C9-04D9-4DB1-ABD5-E1ECC261A9A9}"/>
    <cellStyle name="SAPBEXHLevel1X 4 3 2 3 5 2" xfId="39814" xr:uid="{CB9B39FD-44FF-4586-BC81-1B056E13E7A7}"/>
    <cellStyle name="SAPBEXHLevel1X 4 3 2 3 6" xfId="39815" xr:uid="{890C4099-28BA-41C9-9071-EEA7224346E8}"/>
    <cellStyle name="SAPBEXHLevel1X 4 3 2 3 6 2" xfId="39816" xr:uid="{33418908-DAAF-4598-A044-B7C419E4DE7B}"/>
    <cellStyle name="SAPBEXHLevel1X 4 3 2 3 7" xfId="39817" xr:uid="{B46E48E9-6715-4296-89BB-C627D98BC93A}"/>
    <cellStyle name="SAPBEXHLevel1X 4 3 2 4" xfId="39818" xr:uid="{1B7A5D35-31E6-4615-89E0-FC7DD018E33B}"/>
    <cellStyle name="SAPBEXHLevel1X 4 3 2 4 2" xfId="39819" xr:uid="{103C060E-A011-40FF-920E-57ADC6A774A1}"/>
    <cellStyle name="SAPBEXHLevel1X 4 3 2 5" xfId="39820" xr:uid="{7F7A8AC6-96C9-4C56-B8AA-2D3BBA1F23B3}"/>
    <cellStyle name="SAPBEXHLevel1X 4 3 2 5 2" xfId="39821" xr:uid="{46632197-E937-42F1-BA2F-B3392C403D10}"/>
    <cellStyle name="SAPBEXHLevel1X 4 3 2 6" xfId="39822" xr:uid="{3F43D943-C311-459F-AD44-8E33B80D45B9}"/>
    <cellStyle name="SAPBEXHLevel1X 4 3 2 6 2" xfId="39823" xr:uid="{00A7AB2A-407F-41B2-A00D-269791A4F0EE}"/>
    <cellStyle name="SAPBEXHLevel1X 4 3 2 7" xfId="39824" xr:uid="{3D1E480D-F862-4E7E-A861-2E2601822D16}"/>
    <cellStyle name="SAPBEXHLevel1X 4 3 2 7 2" xfId="39825" xr:uid="{22EDA81C-1C33-4678-AA5B-E9AB8D0E00E2}"/>
    <cellStyle name="SAPBEXHLevel1X 4 3 2 8" xfId="39826" xr:uid="{7AACB6D4-EECD-4A7B-8482-BCBBCDFF0AEF}"/>
    <cellStyle name="SAPBEXHLevel1X 4 3 2 8 2" xfId="39827" xr:uid="{FC31086D-D37A-41A9-B8FB-6B2998DB9786}"/>
    <cellStyle name="SAPBEXHLevel1X 4 3 2 9" xfId="39828" xr:uid="{B0EB95BC-E8A0-41A5-89A9-ECD1BF13FE19}"/>
    <cellStyle name="SAPBEXHLevel1X 4 3 2 9 2" xfId="39829" xr:uid="{7DD3A2AA-9EE3-4FB5-815B-3AB450E0BC81}"/>
    <cellStyle name="SAPBEXHLevel1X 4 3 3" xfId="39830" xr:uid="{2FA7F585-CD85-45E7-8D54-65E815568830}"/>
    <cellStyle name="SAPBEXHLevel1X 4 3 3 2" xfId="39831" xr:uid="{11242D7F-22D3-4C9F-9020-762AA7D506BA}"/>
    <cellStyle name="SAPBEXHLevel1X 4 3 4" xfId="39832" xr:uid="{68A99C5B-46A3-48E7-A047-A2B334D9DD50}"/>
    <cellStyle name="SAPBEXHLevel1X 4 3 4 2" xfId="39833" xr:uid="{D6735BAC-0586-4DB3-86FA-6DC9B10381EC}"/>
    <cellStyle name="SAPBEXHLevel1X 4 3 5" xfId="39834" xr:uid="{8D093D8A-5E91-443A-9B80-3AF9B4BEABEA}"/>
    <cellStyle name="SAPBEXHLevel1X 4 4" xfId="39835" xr:uid="{C0FF314B-B99C-4CDD-8543-E2CDED2D54F3}"/>
    <cellStyle name="SAPBEXHLevel1X 4 4 10" xfId="39836" xr:uid="{396A5A3F-6DFF-4165-BC46-7337B8BCE41D}"/>
    <cellStyle name="SAPBEXHLevel1X 4 4 2" xfId="39837" xr:uid="{B3EDD9F2-DDA9-4B99-833A-3F074AF9BE70}"/>
    <cellStyle name="SAPBEXHLevel1X 4 4 2 2" xfId="39838" xr:uid="{E34E1178-ACDC-43CA-998A-B238A2E2A1E8}"/>
    <cellStyle name="SAPBEXHLevel1X 4 4 2 2 2" xfId="39839" xr:uid="{ED702403-1BBF-4537-A5FC-876DBC7A2B29}"/>
    <cellStyle name="SAPBEXHLevel1X 4 4 2 3" xfId="39840" xr:uid="{5AEE0151-3D89-4D98-99FA-9FCB6B786C22}"/>
    <cellStyle name="SAPBEXHLevel1X 4 4 2 3 2" xfId="39841" xr:uid="{5E9DB75C-815F-4ACB-8D6E-04B8D3C4EC92}"/>
    <cellStyle name="SAPBEXHLevel1X 4 4 2 4" xfId="39842" xr:uid="{15879F60-6022-4045-88A5-795528D7A9DB}"/>
    <cellStyle name="SAPBEXHLevel1X 4 4 2 4 2" xfId="39843" xr:uid="{97514BF3-2023-43B4-B988-0627392E07E7}"/>
    <cellStyle name="SAPBEXHLevel1X 4 4 2 5" xfId="39844" xr:uid="{F26EBE24-568A-4675-8C2D-9550DBF66387}"/>
    <cellStyle name="SAPBEXHLevel1X 4 4 2 5 2" xfId="39845" xr:uid="{3D9D7807-E58C-4E89-AAC0-FFC401A100B4}"/>
    <cellStyle name="SAPBEXHLevel1X 4 4 2 6" xfId="39846" xr:uid="{85A81B35-2BBF-4299-A747-8282DDB13809}"/>
    <cellStyle name="SAPBEXHLevel1X 4 4 2 6 2" xfId="39847" xr:uid="{73914B37-BA52-4D04-AB40-A1DD99CC4144}"/>
    <cellStyle name="SAPBEXHLevel1X 4 4 2 7" xfId="39848" xr:uid="{E3DBBBBC-C947-408E-8F39-4B2001517DF4}"/>
    <cellStyle name="SAPBEXHLevel1X 4 4 3" xfId="39849" xr:uid="{F9E3DCA6-E3AB-4F79-8608-8B65A2F2C9CE}"/>
    <cellStyle name="SAPBEXHLevel1X 4 4 3 2" xfId="39850" xr:uid="{DF205203-E2F6-4E4A-9D51-A4426262B910}"/>
    <cellStyle name="SAPBEXHLevel1X 4 4 3 2 2" xfId="39851" xr:uid="{7160B1EA-9E0D-40CB-BDC4-2CDE9B215685}"/>
    <cellStyle name="SAPBEXHLevel1X 4 4 3 3" xfId="39852" xr:uid="{0D13CCF7-7F9C-4A12-9661-AB0B0C58F83F}"/>
    <cellStyle name="SAPBEXHLevel1X 4 4 3 3 2" xfId="39853" xr:uid="{624B5767-1374-4533-A823-4412E0D35FDB}"/>
    <cellStyle name="SAPBEXHLevel1X 4 4 3 4" xfId="39854" xr:uid="{DF891C56-1B72-4BDC-A6BB-7177F3C9EB88}"/>
    <cellStyle name="SAPBEXHLevel1X 4 4 3 4 2" xfId="39855" xr:uid="{0E935AE8-BB72-4FC1-82E6-07C1F0EF8D13}"/>
    <cellStyle name="SAPBEXHLevel1X 4 4 3 5" xfId="39856" xr:uid="{E86A128F-4B2A-4372-841F-927B9A10DEBB}"/>
    <cellStyle name="SAPBEXHLevel1X 4 4 3 5 2" xfId="39857" xr:uid="{6C885598-2B1A-4E63-B740-77670ABC668E}"/>
    <cellStyle name="SAPBEXHLevel1X 4 4 3 6" xfId="39858" xr:uid="{CB92E00E-3473-410D-A85A-FFA9BC00CFC0}"/>
    <cellStyle name="SAPBEXHLevel1X 4 4 3 6 2" xfId="39859" xr:uid="{DCC25F29-7DB8-4929-BD18-2FF493E0EB63}"/>
    <cellStyle name="SAPBEXHLevel1X 4 4 3 7" xfId="39860" xr:uid="{B0047F5A-9907-4B68-A7C1-7F6B99A3727A}"/>
    <cellStyle name="SAPBEXHLevel1X 4 4 4" xfId="39861" xr:uid="{56FD985D-B88E-44D0-BEA0-61049F569654}"/>
    <cellStyle name="SAPBEXHLevel1X 4 4 4 2" xfId="39862" xr:uid="{EEF6DE87-C3C6-47DA-B935-B88C391F4E6E}"/>
    <cellStyle name="SAPBEXHLevel1X 4 4 5" xfId="39863" xr:uid="{628D6B3E-80EB-4822-BDDB-79A292DD0F06}"/>
    <cellStyle name="SAPBEXHLevel1X 4 4 5 2" xfId="39864" xr:uid="{A21DA7DE-8E80-4A0E-AAD3-063E71829226}"/>
    <cellStyle name="SAPBEXHLevel1X 4 4 6" xfId="39865" xr:uid="{01899892-598E-45CC-9B9F-D49A57F7BC1C}"/>
    <cellStyle name="SAPBEXHLevel1X 4 4 6 2" xfId="39866" xr:uid="{F8A14246-7E84-472A-9990-665EFFD2E118}"/>
    <cellStyle name="SAPBEXHLevel1X 4 4 7" xfId="39867" xr:uid="{65B3D22B-726F-4DFC-8952-C57A56027C51}"/>
    <cellStyle name="SAPBEXHLevel1X 4 4 7 2" xfId="39868" xr:uid="{4A6E00A7-4330-40F0-84AA-C3A5EC8013CD}"/>
    <cellStyle name="SAPBEXHLevel1X 4 4 8" xfId="39869" xr:uid="{49493A36-E1EA-4AE2-8186-B512A20FB789}"/>
    <cellStyle name="SAPBEXHLevel1X 4 4 8 2" xfId="39870" xr:uid="{32538FCE-A21C-40D1-95FB-F12360827509}"/>
    <cellStyle name="SAPBEXHLevel1X 4 4 9" xfId="39871" xr:uid="{04E2235E-41A6-4DB1-AF1D-D94292CB428C}"/>
    <cellStyle name="SAPBEXHLevel1X 4 4 9 2" xfId="39872" xr:uid="{233FCED6-656D-43AD-9BFF-1FF23AD9A8DF}"/>
    <cellStyle name="SAPBEXHLevel1X 4 5" xfId="39873" xr:uid="{86AA0159-12CB-450A-B585-5E5F8CE108C2}"/>
    <cellStyle name="SAPBEXHLevel1X 4 5 2" xfId="39874" xr:uid="{B8145863-ACF0-4310-84D1-12DC7800E259}"/>
    <cellStyle name="SAPBEXHLevel1X 4 6" xfId="39875" xr:uid="{D9ED4F24-84BB-40FB-825F-BE53CFAE0841}"/>
    <cellStyle name="SAPBEXHLevel1X 4 6 2" xfId="39876" xr:uid="{C8E2DC78-EF5C-4286-9DE3-BA53DD552778}"/>
    <cellStyle name="SAPBEXHLevel1X 4 7" xfId="39877" xr:uid="{1F8671A2-1305-4A25-BB2C-92776DF6CA82}"/>
    <cellStyle name="SAPBEXHLevel1X 4 8" xfId="39878" xr:uid="{899A18C5-D246-40F1-9CAB-FDD6B40456EB}"/>
    <cellStyle name="SAPBEXHLevel1X 5" xfId="39879" xr:uid="{60D3F823-E2CB-42CD-A5C4-2DF9CE70BB85}"/>
    <cellStyle name="SAPBEXHLevel1X 5 2" xfId="39880" xr:uid="{96A29A3C-1921-4433-B2B1-E6D7993FB9DC}"/>
    <cellStyle name="SAPBEXHLevel1X 5 2 10" xfId="39881" xr:uid="{B9B7FEB7-3F99-488D-B590-4CB8EDBD8F66}"/>
    <cellStyle name="SAPBEXHLevel1X 5 2 2" xfId="39882" xr:uid="{51C57385-EF78-49EE-8200-C50986AE4B0C}"/>
    <cellStyle name="SAPBEXHLevel1X 5 2 2 10" xfId="39883" xr:uid="{2DF21AD2-267B-4D15-B162-85A9D6FB25C0}"/>
    <cellStyle name="SAPBEXHLevel1X 5 2 2 2" xfId="39884" xr:uid="{1A43C5F4-31FA-4276-86D7-8D9E4F8756FB}"/>
    <cellStyle name="SAPBEXHLevel1X 5 2 2 2 2" xfId="39885" xr:uid="{7DDD0D5F-7E78-4D4B-A2A8-6B912C93BB85}"/>
    <cellStyle name="SAPBEXHLevel1X 5 2 2 2 2 2" xfId="39886" xr:uid="{B6F7722A-FBE4-45D6-BFC1-0060DA61A5A3}"/>
    <cellStyle name="SAPBEXHLevel1X 5 2 2 2 3" xfId="39887" xr:uid="{F5D0E290-8380-4B54-9C83-2EA594EB6789}"/>
    <cellStyle name="SAPBEXHLevel1X 5 2 2 2 3 2" xfId="39888" xr:uid="{B9E771CF-8122-4B1B-83F6-431E402F772C}"/>
    <cellStyle name="SAPBEXHLevel1X 5 2 2 2 4" xfId="39889" xr:uid="{9A37B78D-A87F-475B-81F1-51F7467053EA}"/>
    <cellStyle name="SAPBEXHLevel1X 5 2 2 2 4 2" xfId="39890" xr:uid="{5E220594-D13E-47BC-981A-50FCFB6D539A}"/>
    <cellStyle name="SAPBEXHLevel1X 5 2 2 2 5" xfId="39891" xr:uid="{1CDC81C8-980B-4A50-96DD-75FFF07E930A}"/>
    <cellStyle name="SAPBEXHLevel1X 5 2 2 2 5 2" xfId="39892" xr:uid="{1D7D51D2-2ACA-4364-BC65-8B1B02231558}"/>
    <cellStyle name="SAPBEXHLevel1X 5 2 2 2 6" xfId="39893" xr:uid="{5FEE3863-17FD-4EF6-B791-6F20EC34AFED}"/>
    <cellStyle name="SAPBEXHLevel1X 5 2 2 2 6 2" xfId="39894" xr:uid="{E959A81D-CDB2-44DA-8BF1-B8D5459F7310}"/>
    <cellStyle name="SAPBEXHLevel1X 5 2 2 2 7" xfId="39895" xr:uid="{9661162D-8286-49D0-A848-DB7F8CB3ABFC}"/>
    <cellStyle name="SAPBEXHLevel1X 5 2 2 2 7 2" xfId="39896" xr:uid="{FD986A4E-5B8B-4B4D-936A-6B46B2304400}"/>
    <cellStyle name="SAPBEXHLevel1X 5 2 2 2 8" xfId="39897" xr:uid="{6112E8ED-1378-4A7A-948B-81ADE88D7E0B}"/>
    <cellStyle name="SAPBEXHLevel1X 5 2 2 3" xfId="39898" xr:uid="{E2F6772D-DB15-435A-B1F1-452E2617867B}"/>
    <cellStyle name="SAPBEXHLevel1X 5 2 2 3 2" xfId="39899" xr:uid="{02E4D59D-155C-4C33-B8C2-C25CD99169EB}"/>
    <cellStyle name="SAPBEXHLevel1X 5 2 2 4" xfId="39900" xr:uid="{0E4E51E3-32FF-40C9-BD26-385388DBDC06}"/>
    <cellStyle name="SAPBEXHLevel1X 5 2 2 4 2" xfId="39901" xr:uid="{4B5C1833-A9B2-4FD9-96D8-A546F4B3F3EE}"/>
    <cellStyle name="SAPBEXHLevel1X 5 2 2 5" xfId="39902" xr:uid="{A72EE0A9-6119-4C14-A338-1D6E69891122}"/>
    <cellStyle name="SAPBEXHLevel1X 5 2 2 5 2" xfId="39903" xr:uid="{75264692-00D8-444C-994D-3C3C68F03590}"/>
    <cellStyle name="SAPBEXHLevel1X 5 2 2 6" xfId="39904" xr:uid="{5043F710-6F79-4A61-84D1-A3F14A4E6E84}"/>
    <cellStyle name="SAPBEXHLevel1X 5 2 2 6 2" xfId="39905" xr:uid="{14236284-B39F-4D45-B42A-0D9507F46CCF}"/>
    <cellStyle name="SAPBEXHLevel1X 5 2 2 7" xfId="39906" xr:uid="{3AD00620-7861-4ACF-A5F8-57ED79833435}"/>
    <cellStyle name="SAPBEXHLevel1X 5 2 2 7 2" xfId="39907" xr:uid="{3EBFEBC2-7DDB-4D51-9B02-C82FACBA5A91}"/>
    <cellStyle name="SAPBEXHLevel1X 5 2 2 8" xfId="39908" xr:uid="{93CE58DA-5954-489F-B797-F35F0E2E1A9C}"/>
    <cellStyle name="SAPBEXHLevel1X 5 2 2 8 2" xfId="39909" xr:uid="{B259B641-E2F4-4FCC-B5C6-65D83116CD36}"/>
    <cellStyle name="SAPBEXHLevel1X 5 2 2 9" xfId="39910" xr:uid="{858B28B9-2DED-4278-9E0C-D3A12F88DA2B}"/>
    <cellStyle name="SAPBEXHLevel1X 5 2 3" xfId="39911" xr:uid="{286B107D-80A0-4CD3-84E7-91F721950BF2}"/>
    <cellStyle name="SAPBEXHLevel1X 5 2 3 2" xfId="39912" xr:uid="{2B9999EA-7A44-494C-A9D3-F25873EE576A}"/>
    <cellStyle name="SAPBEXHLevel1X 5 2 3 2 2" xfId="39913" xr:uid="{5FA536BC-8841-404E-8481-B4654EDFE29E}"/>
    <cellStyle name="SAPBEXHLevel1X 5 2 3 3" xfId="39914" xr:uid="{B17F7BDB-3444-4257-A67E-C06E0AAD0CA3}"/>
    <cellStyle name="SAPBEXHLevel1X 5 2 3 3 2" xfId="39915" xr:uid="{12AC0E2D-25A5-42B0-9CD9-9483F8929E47}"/>
    <cellStyle name="SAPBEXHLevel1X 5 2 3 4" xfId="39916" xr:uid="{35CD8EF0-A085-4E70-B744-BC9244B5D834}"/>
    <cellStyle name="SAPBEXHLevel1X 5 2 3 4 2" xfId="39917" xr:uid="{3F6DD1C7-4BE0-427E-9F7D-A0CC73F41566}"/>
    <cellStyle name="SAPBEXHLevel1X 5 2 3 5" xfId="39918" xr:uid="{91E6F75D-CBCE-40A4-96A9-2D78F12F3171}"/>
    <cellStyle name="SAPBEXHLevel1X 5 2 3 5 2" xfId="39919" xr:uid="{93095F0F-F10B-428F-BA30-B6554D9F3BFB}"/>
    <cellStyle name="SAPBEXHLevel1X 5 2 3 6" xfId="39920" xr:uid="{D386881F-698F-4F0C-89A5-7946791FB389}"/>
    <cellStyle name="SAPBEXHLevel1X 5 2 3 6 2" xfId="39921" xr:uid="{13099040-C379-45D5-BFE4-D0B264B63C10}"/>
    <cellStyle name="SAPBEXHLevel1X 5 2 3 7" xfId="39922" xr:uid="{F0F8707F-1480-4F57-B72A-352FBAE934C9}"/>
    <cellStyle name="SAPBEXHLevel1X 5 2 3 7 2" xfId="39923" xr:uid="{1E9E315D-B988-4B2F-9717-EE77B190B91B}"/>
    <cellStyle name="SAPBEXHLevel1X 5 2 3 8" xfId="39924" xr:uid="{F04E204F-1FBC-4F64-92A4-1818DE1114FD}"/>
    <cellStyle name="SAPBEXHLevel1X 5 2 3 9" xfId="39925" xr:uid="{E46F035C-086E-468D-A85C-A2F820A12750}"/>
    <cellStyle name="SAPBEXHLevel1X 5 2 4" xfId="39926" xr:uid="{CFFA1D43-AB4E-4BE6-8E10-0578BC596B52}"/>
    <cellStyle name="SAPBEXHLevel1X 5 2 4 2" xfId="39927" xr:uid="{3E459473-2A87-402E-819F-FB070EA37055}"/>
    <cellStyle name="SAPBEXHLevel1X 5 2 5" xfId="39928" xr:uid="{56960D7E-DE77-44A4-9587-F319AB673A32}"/>
    <cellStyle name="SAPBEXHLevel1X 5 2 5 2" xfId="39929" xr:uid="{EA218DF7-0C1A-4A5C-81DA-DBBE5EA74877}"/>
    <cellStyle name="SAPBEXHLevel1X 5 2 6" xfId="39930" xr:uid="{3BE72878-D326-43C2-AF13-55393DC37BF0}"/>
    <cellStyle name="SAPBEXHLevel1X 5 2 6 2" xfId="39931" xr:uid="{207B7674-EC91-4060-8D1F-2722BAB775E8}"/>
    <cellStyle name="SAPBEXHLevel1X 5 2 7" xfId="39932" xr:uid="{5B7839E1-8176-4DBB-8636-E7DBF2A6142A}"/>
    <cellStyle name="SAPBEXHLevel1X 5 2 7 2" xfId="39933" xr:uid="{EE968A14-C310-438B-BD77-7C0880AF96CB}"/>
    <cellStyle name="SAPBEXHLevel1X 5 2 8" xfId="39934" xr:uid="{13F4710A-23C4-4DDF-B0BB-2DFD8DD1599D}"/>
    <cellStyle name="SAPBEXHLevel1X 5 2 8 2" xfId="39935" xr:uid="{E480B784-3F8A-41ED-BF94-FCA7ED698F0E}"/>
    <cellStyle name="SAPBEXHLevel1X 5 2 9" xfId="39936" xr:uid="{58896FAB-7C2A-4BC3-B5B5-F94AD296F994}"/>
    <cellStyle name="SAPBEXHLevel1X 5 3" xfId="39937" xr:uid="{E2BE7DBB-A5B3-42E2-A585-A815682C3137}"/>
    <cellStyle name="SAPBEXHLevel1X 5 3 2" xfId="39938" xr:uid="{7EDCEC77-1297-4E84-8298-E283D09DC353}"/>
    <cellStyle name="SAPBEXHLevel1X 5 3 2 10" xfId="39939" xr:uid="{924E9026-4926-450A-B3CB-0272E5417900}"/>
    <cellStyle name="SAPBEXHLevel1X 5 3 2 2" xfId="39940" xr:uid="{C7D59292-62DA-45A3-892F-4066C6C78802}"/>
    <cellStyle name="SAPBEXHLevel1X 5 3 2 2 2" xfId="39941" xr:uid="{16B637E9-28B3-406F-B2A5-091866FF4438}"/>
    <cellStyle name="SAPBEXHLevel1X 5 3 2 2 2 2" xfId="39942" xr:uid="{CE7DB665-E7FB-4508-AF39-3CC87217325A}"/>
    <cellStyle name="SAPBEXHLevel1X 5 3 2 2 3" xfId="39943" xr:uid="{35AC7CB3-ACDD-406B-B597-C920F7CB434B}"/>
    <cellStyle name="SAPBEXHLevel1X 5 3 2 2 3 2" xfId="39944" xr:uid="{499ED52F-8A3B-4BB2-A6EB-967B09705E50}"/>
    <cellStyle name="SAPBEXHLevel1X 5 3 2 2 4" xfId="39945" xr:uid="{B3DF693F-47E7-4869-871B-7630A6914E39}"/>
    <cellStyle name="SAPBEXHLevel1X 5 3 2 2 4 2" xfId="39946" xr:uid="{6F3963DC-3D3E-4A57-9473-41E99C6EDBD1}"/>
    <cellStyle name="SAPBEXHLevel1X 5 3 2 2 5" xfId="39947" xr:uid="{5A8C4696-FDAD-4150-977B-71F416E9FD63}"/>
    <cellStyle name="SAPBEXHLevel1X 5 3 2 2 5 2" xfId="39948" xr:uid="{25E78C9F-4B14-4331-8A5F-2F64E9D0A4DD}"/>
    <cellStyle name="SAPBEXHLevel1X 5 3 2 2 6" xfId="39949" xr:uid="{38C207D7-0B9A-4B1B-95E1-D4730C3283FD}"/>
    <cellStyle name="SAPBEXHLevel1X 5 3 2 2 6 2" xfId="39950" xr:uid="{3C46FF45-18DB-478C-B537-C8E92CE125A0}"/>
    <cellStyle name="SAPBEXHLevel1X 5 3 2 2 7" xfId="39951" xr:uid="{3A8F1DA5-E469-45FD-B705-19094B35D0CF}"/>
    <cellStyle name="SAPBEXHLevel1X 5 3 2 3" xfId="39952" xr:uid="{03707128-933E-4BEB-94BA-9A91C746B514}"/>
    <cellStyle name="SAPBEXHLevel1X 5 3 2 3 2" xfId="39953" xr:uid="{FA6B54A0-B32B-43B7-9DD5-04E87246891B}"/>
    <cellStyle name="SAPBEXHLevel1X 5 3 2 3 2 2" xfId="39954" xr:uid="{033C86B3-ED98-4AF5-AE4D-3B0CBB94890F}"/>
    <cellStyle name="SAPBEXHLevel1X 5 3 2 3 3" xfId="39955" xr:uid="{3330A480-207B-4A24-854F-D73FD9304EBE}"/>
    <cellStyle name="SAPBEXHLevel1X 5 3 2 3 3 2" xfId="39956" xr:uid="{CC277B1F-54C1-460A-A6C3-85942C5957F2}"/>
    <cellStyle name="SAPBEXHLevel1X 5 3 2 3 4" xfId="39957" xr:uid="{8B29AF29-2931-4273-94BA-D3F3DE3DF894}"/>
    <cellStyle name="SAPBEXHLevel1X 5 3 2 3 4 2" xfId="39958" xr:uid="{A41317E4-B961-424E-96A1-469DEBD05AE7}"/>
    <cellStyle name="SAPBEXHLevel1X 5 3 2 3 5" xfId="39959" xr:uid="{78C909A7-208B-4B7D-8B07-85319ADB5F00}"/>
    <cellStyle name="SAPBEXHLevel1X 5 3 2 3 5 2" xfId="39960" xr:uid="{DBBD6E37-370D-4E49-9A45-9C4D8D9F20F1}"/>
    <cellStyle name="SAPBEXHLevel1X 5 3 2 3 6" xfId="39961" xr:uid="{15846C8D-D96F-46E6-90E1-82C618334FD9}"/>
    <cellStyle name="SAPBEXHLevel1X 5 3 2 3 6 2" xfId="39962" xr:uid="{08783DF5-7F39-4570-903F-DD2C713E820D}"/>
    <cellStyle name="SAPBEXHLevel1X 5 3 2 3 7" xfId="39963" xr:uid="{844D046B-6A31-4A2E-8414-A7743FC78F22}"/>
    <cellStyle name="SAPBEXHLevel1X 5 3 2 4" xfId="39964" xr:uid="{5FE80CB6-815A-4274-98D1-ABBDB0C92E47}"/>
    <cellStyle name="SAPBEXHLevel1X 5 3 2 4 2" xfId="39965" xr:uid="{F8DB8B38-2574-4550-B1E6-E6798B2C1141}"/>
    <cellStyle name="SAPBEXHLevel1X 5 3 2 5" xfId="39966" xr:uid="{797295BC-2841-4EDF-A65E-E23B589BFDAF}"/>
    <cellStyle name="SAPBEXHLevel1X 5 3 2 5 2" xfId="39967" xr:uid="{886FC0F9-59EC-45E1-A3C2-7E043E02C6B8}"/>
    <cellStyle name="SAPBEXHLevel1X 5 3 2 6" xfId="39968" xr:uid="{E3A5AE44-1829-4FD0-94C0-31F4C79BEABB}"/>
    <cellStyle name="SAPBEXHLevel1X 5 3 2 6 2" xfId="39969" xr:uid="{83A8F48F-1554-4A89-A2D0-E2664AC91339}"/>
    <cellStyle name="SAPBEXHLevel1X 5 3 2 7" xfId="39970" xr:uid="{06747E63-DA5E-47D6-A2B7-FD6CF07A9E3E}"/>
    <cellStyle name="SAPBEXHLevel1X 5 3 2 7 2" xfId="39971" xr:uid="{EC5EC39F-2106-44BB-879A-6850FB99CFE7}"/>
    <cellStyle name="SAPBEXHLevel1X 5 3 2 8" xfId="39972" xr:uid="{C3994F00-F517-4D5D-8992-B03014A51320}"/>
    <cellStyle name="SAPBEXHLevel1X 5 3 2 8 2" xfId="39973" xr:uid="{F56CFE8F-3641-4A93-8E49-D6860774864B}"/>
    <cellStyle name="SAPBEXHLevel1X 5 3 2 9" xfId="39974" xr:uid="{FE3277E1-338C-442D-B484-366207E03913}"/>
    <cellStyle name="SAPBEXHLevel1X 5 3 2 9 2" xfId="39975" xr:uid="{97A63153-F03B-4DF6-B72F-D1E46A823962}"/>
    <cellStyle name="SAPBEXHLevel1X 5 3 3" xfId="39976" xr:uid="{94E370C9-2C81-4BBD-9641-5C1B1B076233}"/>
    <cellStyle name="SAPBEXHLevel1X 5 3 3 2" xfId="39977" xr:uid="{77ABAF0A-BFD2-415B-A2B5-E97C49A16CF9}"/>
    <cellStyle name="SAPBEXHLevel1X 5 3 4" xfId="39978" xr:uid="{58F53871-4143-414C-A942-2C0CE8B747B1}"/>
    <cellStyle name="SAPBEXHLevel1X 5 3 4 2" xfId="39979" xr:uid="{4D205F76-3CC1-44DC-B459-5D196C17B35B}"/>
    <cellStyle name="SAPBEXHLevel1X 5 3 5" xfId="39980" xr:uid="{3C8D0302-B19F-4709-B6CA-E05ED86550C8}"/>
    <cellStyle name="SAPBEXHLevel1X 5 4" xfId="39981" xr:uid="{05C8FD5A-70B4-4FB6-9DD9-482D25D4C5E3}"/>
    <cellStyle name="SAPBEXHLevel1X 5 4 10" xfId="39982" xr:uid="{C6170CC4-4271-4B0A-8308-2751463D6CCF}"/>
    <cellStyle name="SAPBEXHLevel1X 5 4 2" xfId="39983" xr:uid="{98FF6A4C-AE00-4540-BD02-6D1022A2A562}"/>
    <cellStyle name="SAPBEXHLevel1X 5 4 2 2" xfId="39984" xr:uid="{158E1501-2D12-41D2-98ED-62E63BFDA5B7}"/>
    <cellStyle name="SAPBEXHLevel1X 5 4 2 2 2" xfId="39985" xr:uid="{AA31F295-00CA-44A6-9951-E7FBA9092B85}"/>
    <cellStyle name="SAPBEXHLevel1X 5 4 2 3" xfId="39986" xr:uid="{2CECF46B-C4E3-4036-8EAA-3208CF342727}"/>
    <cellStyle name="SAPBEXHLevel1X 5 4 2 3 2" xfId="39987" xr:uid="{AE1C5EB1-5422-4A65-9A4A-697420235154}"/>
    <cellStyle name="SAPBEXHLevel1X 5 4 2 4" xfId="39988" xr:uid="{C4B8CAE5-8558-484C-8B17-25532DBB51B5}"/>
    <cellStyle name="SAPBEXHLevel1X 5 4 2 4 2" xfId="39989" xr:uid="{68941F0C-1DCC-41EF-8651-C949D2A92CE4}"/>
    <cellStyle name="SAPBEXHLevel1X 5 4 2 5" xfId="39990" xr:uid="{A5BE53F2-F033-4A97-AAFD-742E8B6DCF9B}"/>
    <cellStyle name="SAPBEXHLevel1X 5 4 2 5 2" xfId="39991" xr:uid="{0B3A0139-7FBA-4D91-9784-CD38D151FB7E}"/>
    <cellStyle name="SAPBEXHLevel1X 5 4 2 6" xfId="39992" xr:uid="{AC3A0E02-FCE6-4E1D-ACA4-01AB202F3994}"/>
    <cellStyle name="SAPBEXHLevel1X 5 4 2 6 2" xfId="39993" xr:uid="{96F967B5-3AA3-4030-AB62-399836B444D1}"/>
    <cellStyle name="SAPBEXHLevel1X 5 4 2 7" xfId="39994" xr:uid="{13828BDC-4FE1-48C6-A1A3-AB36107FFC19}"/>
    <cellStyle name="SAPBEXHLevel1X 5 4 3" xfId="39995" xr:uid="{3834CBE9-988B-4191-AC1B-886EA25A12E3}"/>
    <cellStyle name="SAPBEXHLevel1X 5 4 3 2" xfId="39996" xr:uid="{8E2E855D-1A9C-476A-9D7D-447E83907BB1}"/>
    <cellStyle name="SAPBEXHLevel1X 5 4 3 2 2" xfId="39997" xr:uid="{B5F2FEEF-1895-436E-928C-9E42631C45CC}"/>
    <cellStyle name="SAPBEXHLevel1X 5 4 3 3" xfId="39998" xr:uid="{A49566A1-7539-4329-B515-7A2918F7B840}"/>
    <cellStyle name="SAPBEXHLevel1X 5 4 3 3 2" xfId="39999" xr:uid="{DEEA8A0E-6948-43E2-BDDA-EFC4978243AC}"/>
    <cellStyle name="SAPBEXHLevel1X 5 4 3 4" xfId="40000" xr:uid="{05D55853-92BA-458D-855A-7A5A5A8BCA3F}"/>
    <cellStyle name="SAPBEXHLevel1X 5 4 3 4 2" xfId="40001" xr:uid="{4002BC12-C8A6-451E-8683-36B0A583F2E2}"/>
    <cellStyle name="SAPBEXHLevel1X 5 4 3 5" xfId="40002" xr:uid="{B2CB847E-AFA4-47EE-A865-46F6D925A141}"/>
    <cellStyle name="SAPBEXHLevel1X 5 4 3 5 2" xfId="40003" xr:uid="{1AABBEFC-0631-4254-BD17-2B4EB83968C9}"/>
    <cellStyle name="SAPBEXHLevel1X 5 4 3 6" xfId="40004" xr:uid="{26CAB752-2757-4A27-ABBE-977678FD4BE9}"/>
    <cellStyle name="SAPBEXHLevel1X 5 4 3 6 2" xfId="40005" xr:uid="{ADDC1A0E-FD42-43DB-B73B-1FB232AC49D9}"/>
    <cellStyle name="SAPBEXHLevel1X 5 4 3 7" xfId="40006" xr:uid="{2237A71A-E9F8-41A7-AD70-1EB8F4E39915}"/>
    <cellStyle name="SAPBEXHLevel1X 5 4 4" xfId="40007" xr:uid="{C1D635FB-FEA3-4124-8072-BDDAAF65B063}"/>
    <cellStyle name="SAPBEXHLevel1X 5 4 4 2" xfId="40008" xr:uid="{6EBCC264-DE7E-478B-B42C-AC62187163A1}"/>
    <cellStyle name="SAPBEXHLevel1X 5 4 5" xfId="40009" xr:uid="{9979AF8C-5C1E-40FD-96D7-715FF5A1A3F1}"/>
    <cellStyle name="SAPBEXHLevel1X 5 4 5 2" xfId="40010" xr:uid="{F5BCCD6B-25A4-4650-A86A-158F3AAC5BA5}"/>
    <cellStyle name="SAPBEXHLevel1X 5 4 6" xfId="40011" xr:uid="{BABE27E4-B2B4-4F93-9BA6-09CF090AADE1}"/>
    <cellStyle name="SAPBEXHLevel1X 5 4 6 2" xfId="40012" xr:uid="{8FD147C0-B099-4879-95CF-DA64EF753C59}"/>
    <cellStyle name="SAPBEXHLevel1X 5 4 7" xfId="40013" xr:uid="{0DAD7F89-24E0-4F6F-B16A-4020FEA8A77C}"/>
    <cellStyle name="SAPBEXHLevel1X 5 4 7 2" xfId="40014" xr:uid="{3217BDA9-0616-44D3-BC57-377D78F66499}"/>
    <cellStyle name="SAPBEXHLevel1X 5 4 8" xfId="40015" xr:uid="{69ED1F56-2A72-4414-81C4-C9D2C662A73C}"/>
    <cellStyle name="SAPBEXHLevel1X 5 4 8 2" xfId="40016" xr:uid="{4B14E423-3D80-4D13-BC75-BE9F2258D8E4}"/>
    <cellStyle name="SAPBEXHLevel1X 5 4 9" xfId="40017" xr:uid="{53EB1F1C-3B41-41EB-AC2C-2485DE99845B}"/>
    <cellStyle name="SAPBEXHLevel1X 5 4 9 2" xfId="40018" xr:uid="{CF448250-8558-4392-A450-D0358A4FA630}"/>
    <cellStyle name="SAPBEXHLevel1X 5 5" xfId="40019" xr:uid="{379B057D-85A3-4A5E-944A-1D2F448B1F5F}"/>
    <cellStyle name="SAPBEXHLevel1X 5 5 2" xfId="40020" xr:uid="{55CE220D-761D-44EE-85CE-90734DDBC650}"/>
    <cellStyle name="SAPBEXHLevel1X 5 6" xfId="40021" xr:uid="{694F7292-CC99-43FE-93A6-6C12A366D90B}"/>
    <cellStyle name="SAPBEXHLevel1X 5 6 2" xfId="40022" xr:uid="{2621C7F5-6510-44AA-9F58-2CA469FE4714}"/>
    <cellStyle name="SAPBEXHLevel1X 5 7" xfId="40023" xr:uid="{D4D2576E-1965-414E-B199-DEA6104D5D71}"/>
    <cellStyle name="SAPBEXHLevel1X 5 8" xfId="40024" xr:uid="{DE0BD4ED-A765-4742-B850-37095336529A}"/>
    <cellStyle name="SAPBEXHLevel1X 6" xfId="40025" xr:uid="{413CA981-0F16-4CEE-B114-65742A71FCD2}"/>
    <cellStyle name="SAPBEXHLevel1X 6 10" xfId="40026" xr:uid="{8EA06806-0CE0-44A0-A772-D3DDAB47A302}"/>
    <cellStyle name="SAPBEXHLevel1X 6 2" xfId="40027" xr:uid="{9EB23B5C-2984-4C17-B4C5-90B10A8A36BB}"/>
    <cellStyle name="SAPBEXHLevel1X 6 2 10" xfId="40028" xr:uid="{5EE3BFF2-7497-488B-9762-BDFC201957C1}"/>
    <cellStyle name="SAPBEXHLevel1X 6 2 2" xfId="40029" xr:uid="{ED057467-E7D2-492D-A5FE-B0A1665FC677}"/>
    <cellStyle name="SAPBEXHLevel1X 6 2 2 2" xfId="40030" xr:uid="{CA46CC15-25F5-4473-9BAD-9DD93CBCCD5A}"/>
    <cellStyle name="SAPBEXHLevel1X 6 2 2 2 2" xfId="40031" xr:uid="{29622B7C-807B-43FE-A37A-C6BB38C1C1D6}"/>
    <cellStyle name="SAPBEXHLevel1X 6 2 2 3" xfId="40032" xr:uid="{5625D7D1-9BB9-4A2E-90C8-EF4EB30AA632}"/>
    <cellStyle name="SAPBEXHLevel1X 6 2 2 3 2" xfId="40033" xr:uid="{F7A17305-0C66-441F-8560-7EDCA7BABE27}"/>
    <cellStyle name="SAPBEXHLevel1X 6 2 2 4" xfId="40034" xr:uid="{7F73B4EF-83C8-4EFF-8023-1136E8ED751D}"/>
    <cellStyle name="SAPBEXHLevel1X 6 2 2 4 2" xfId="40035" xr:uid="{3097A7EA-32FB-4171-9946-14580E7D433C}"/>
    <cellStyle name="SAPBEXHLevel1X 6 2 2 5" xfId="40036" xr:uid="{C05B3449-EC39-4052-8908-A06D308911CC}"/>
    <cellStyle name="SAPBEXHLevel1X 6 2 2 5 2" xfId="40037" xr:uid="{B60C678D-9336-4951-9B63-46EC7D5EA2C7}"/>
    <cellStyle name="SAPBEXHLevel1X 6 2 2 6" xfId="40038" xr:uid="{F56A4056-7AA4-448A-8C47-0A2EAA7258E6}"/>
    <cellStyle name="SAPBEXHLevel1X 6 2 2 6 2" xfId="40039" xr:uid="{19E061CC-0D05-402A-8744-E2A9459CAFFA}"/>
    <cellStyle name="SAPBEXHLevel1X 6 2 2 7" xfId="40040" xr:uid="{DCFA33FB-7E22-4A9D-A2A6-C4E1DF991952}"/>
    <cellStyle name="SAPBEXHLevel1X 6 2 2 7 2" xfId="40041" xr:uid="{80D2692B-B868-4803-AB93-75A28470E2F3}"/>
    <cellStyle name="SAPBEXHLevel1X 6 2 2 8" xfId="40042" xr:uid="{BD54D2AA-0DCC-4CD7-B75F-EB7C4DA5CD16}"/>
    <cellStyle name="SAPBEXHLevel1X 6 2 3" xfId="40043" xr:uid="{228B219B-CB1A-42AC-99D9-49B774E0F19F}"/>
    <cellStyle name="SAPBEXHLevel1X 6 2 3 2" xfId="40044" xr:uid="{8333B179-4629-4EB1-814A-92A475CA2761}"/>
    <cellStyle name="SAPBEXHLevel1X 6 2 4" xfId="40045" xr:uid="{2390366B-F3F0-4449-8FC5-035837199EDF}"/>
    <cellStyle name="SAPBEXHLevel1X 6 2 4 2" xfId="40046" xr:uid="{ACDC0307-68E1-4F92-BB48-52780135CE84}"/>
    <cellStyle name="SAPBEXHLevel1X 6 2 5" xfId="40047" xr:uid="{1058E3D0-2A8B-46A8-97BC-BB07272F126B}"/>
    <cellStyle name="SAPBEXHLevel1X 6 2 5 2" xfId="40048" xr:uid="{E93F0AD9-4D10-4645-8AAC-B12B29DFEE7F}"/>
    <cellStyle name="SAPBEXHLevel1X 6 2 6" xfId="40049" xr:uid="{8CBE4F14-6E89-4212-B1A8-665BE2E18E67}"/>
    <cellStyle name="SAPBEXHLevel1X 6 2 6 2" xfId="40050" xr:uid="{5BF3CDDD-6AFF-4E8A-B6A2-71D72AE79B08}"/>
    <cellStyle name="SAPBEXHLevel1X 6 2 7" xfId="40051" xr:uid="{97621917-05A8-49CA-A323-AABF28F6386F}"/>
    <cellStyle name="SAPBEXHLevel1X 6 2 7 2" xfId="40052" xr:uid="{28E0CDA3-B62E-4C70-92C5-80E5E1329FF9}"/>
    <cellStyle name="SAPBEXHLevel1X 6 2 8" xfId="40053" xr:uid="{52E05E17-47AF-4EE3-8F37-E04A5F4C0306}"/>
    <cellStyle name="SAPBEXHLevel1X 6 2 8 2" xfId="40054" xr:uid="{BC5D79A7-D8B6-42E3-8637-57C7CB979D90}"/>
    <cellStyle name="SAPBEXHLevel1X 6 2 9" xfId="40055" xr:uid="{F440C389-E7C0-4FE4-82A7-79CA945DFF6C}"/>
    <cellStyle name="SAPBEXHLevel1X 6 3" xfId="40056" xr:uid="{49B1D4DF-BA19-4B0A-A383-34DC87C84711}"/>
    <cellStyle name="SAPBEXHLevel1X 6 3 2" xfId="40057" xr:uid="{2C512A9E-C248-4680-B844-8EFCA19E39EE}"/>
    <cellStyle name="SAPBEXHLevel1X 6 3 2 2" xfId="40058" xr:uid="{9FA0858D-F43F-457A-A13D-135CC3CD35BA}"/>
    <cellStyle name="SAPBEXHLevel1X 6 3 3" xfId="40059" xr:uid="{5C096EF5-A73A-4618-B99B-3DF0FAF44431}"/>
    <cellStyle name="SAPBEXHLevel1X 6 3 3 2" xfId="40060" xr:uid="{91AE9924-F6AB-4CA1-BADE-221E40B279A3}"/>
    <cellStyle name="SAPBEXHLevel1X 6 3 4" xfId="40061" xr:uid="{DA204C44-9DC7-441C-BCEE-46066402CC18}"/>
    <cellStyle name="SAPBEXHLevel1X 6 3 4 2" xfId="40062" xr:uid="{E63DF252-0AAF-4F9E-8DAC-2E3F90595752}"/>
    <cellStyle name="SAPBEXHLevel1X 6 3 5" xfId="40063" xr:uid="{5AB744DF-B98A-4924-9F84-95A24A49501F}"/>
    <cellStyle name="SAPBEXHLevel1X 6 3 5 2" xfId="40064" xr:uid="{8F968734-1EB2-4A28-8ADA-7CED30AE5067}"/>
    <cellStyle name="SAPBEXHLevel1X 6 3 6" xfId="40065" xr:uid="{B8CDF628-A1D5-4F38-BFB8-288A404761FD}"/>
    <cellStyle name="SAPBEXHLevel1X 6 3 6 2" xfId="40066" xr:uid="{498679ED-7BD9-4DDB-8911-48943721F4A5}"/>
    <cellStyle name="SAPBEXHLevel1X 6 3 7" xfId="40067" xr:uid="{4CD3B43A-179D-4947-B723-4334825DE73E}"/>
    <cellStyle name="SAPBEXHLevel1X 6 3 7 2" xfId="40068" xr:uid="{98C32A9A-865C-4A86-9742-9DE1951F46BC}"/>
    <cellStyle name="SAPBEXHLevel1X 6 3 8" xfId="40069" xr:uid="{9CD7A19E-73ED-449F-9135-9237E7787310}"/>
    <cellStyle name="SAPBEXHLevel1X 6 3 9" xfId="40070" xr:uid="{A3D0CDDA-D519-4F1D-9864-5660E0CA17B1}"/>
    <cellStyle name="SAPBEXHLevel1X 6 4" xfId="40071" xr:uid="{04DBB588-0ED3-4F31-964C-8FC6BE1BDCAC}"/>
    <cellStyle name="SAPBEXHLevel1X 6 4 2" xfId="40072" xr:uid="{1CE10A0C-4DDC-4039-8B5C-7A9B863C75C0}"/>
    <cellStyle name="SAPBEXHLevel1X 6 5" xfId="40073" xr:uid="{D796D3DB-AEA7-4883-9474-90FFB768BC25}"/>
    <cellStyle name="SAPBEXHLevel1X 6 5 2" xfId="40074" xr:uid="{2060339C-1AE8-4517-8B67-D5A290FF3C4C}"/>
    <cellStyle name="SAPBEXHLevel1X 6 6" xfId="40075" xr:uid="{812EAA90-C356-414D-ADF0-63D650C19A22}"/>
    <cellStyle name="SAPBEXHLevel1X 6 6 2" xfId="40076" xr:uid="{7A6A50B2-A9AC-4A11-8082-0134072AFA12}"/>
    <cellStyle name="SAPBEXHLevel1X 6 7" xfId="40077" xr:uid="{06797431-765A-4AB0-AFB1-F63934A33EAF}"/>
    <cellStyle name="SAPBEXHLevel1X 6 7 2" xfId="40078" xr:uid="{C1ABE47E-1C10-46C6-9349-B3D7FB0368AD}"/>
    <cellStyle name="SAPBEXHLevel1X 6 8" xfId="40079" xr:uid="{4879A566-7035-4E02-A494-A38FA24B8C8C}"/>
    <cellStyle name="SAPBEXHLevel1X 6 8 2" xfId="40080" xr:uid="{4A49269C-A5F3-4ED7-8572-0CE67F87CCBE}"/>
    <cellStyle name="SAPBEXHLevel1X 6 9" xfId="40081" xr:uid="{AA3A5590-A0F5-49AC-9319-90F931B12B3D}"/>
    <cellStyle name="SAPBEXHLevel1X 7" xfId="40082" xr:uid="{08047A6B-68F7-4155-BC31-4187FC569BA2}"/>
    <cellStyle name="SAPBEXHLevel1X 8" xfId="40083" xr:uid="{1F58985B-5EA6-44D2-8766-0649339B2701}"/>
    <cellStyle name="SAPBEXHLevel2" xfId="40084" xr:uid="{938B28C6-0DE1-4727-ABC7-A6AFE5CA240B}"/>
    <cellStyle name="SAPBEXHLevel2 2" xfId="40085" xr:uid="{D7D3A343-22A6-42F4-A067-B54AC9848831}"/>
    <cellStyle name="SAPBEXHLevel2 2 2" xfId="40086" xr:uid="{6EBD8262-F283-4610-9440-895CCC6F14F1}"/>
    <cellStyle name="SAPBEXHLevel2 2 2 2" xfId="40087" xr:uid="{6A00031E-3C31-4B8E-BE30-86E15A75F5F2}"/>
    <cellStyle name="SAPBEXHLevel2 2 2 2 10" xfId="40088" xr:uid="{F74098D0-D1B5-4FB4-8FB4-D76BFBCB89C4}"/>
    <cellStyle name="SAPBEXHLevel2 2 2 2 2" xfId="40089" xr:uid="{34238101-C4E8-4067-A047-0A3980025E60}"/>
    <cellStyle name="SAPBEXHLevel2 2 2 2 2 10" xfId="40090" xr:uid="{7868BD56-0CAC-4094-9045-B7C26C8CA410}"/>
    <cellStyle name="SAPBEXHLevel2 2 2 2 2 2" xfId="40091" xr:uid="{8E337EAC-EF2A-4F06-8EA1-A4F518153843}"/>
    <cellStyle name="SAPBEXHLevel2 2 2 2 2 2 2" xfId="40092" xr:uid="{A285366E-1AF2-47A5-990E-A1F9E85393DB}"/>
    <cellStyle name="SAPBEXHLevel2 2 2 2 2 2 2 2" xfId="40093" xr:uid="{6A9953ED-9A02-45C7-83CB-B40025F996A8}"/>
    <cellStyle name="SAPBEXHLevel2 2 2 2 2 2 3" xfId="40094" xr:uid="{FDC82124-6035-4007-ACB7-B7F3AD5280F5}"/>
    <cellStyle name="SAPBEXHLevel2 2 2 2 2 2 3 2" xfId="40095" xr:uid="{66B327AA-5FE1-40A0-A899-7DD6C63E8D16}"/>
    <cellStyle name="SAPBEXHLevel2 2 2 2 2 2 4" xfId="40096" xr:uid="{FC6EA4B7-1393-4F1C-BCE1-BABC0A9F604D}"/>
    <cellStyle name="SAPBEXHLevel2 2 2 2 2 2 4 2" xfId="40097" xr:uid="{4ADB8207-E771-4BD2-ADDA-CDB973F47CAA}"/>
    <cellStyle name="SAPBEXHLevel2 2 2 2 2 2 5" xfId="40098" xr:uid="{C017F640-B222-436B-A277-6E1EF7D1CBCD}"/>
    <cellStyle name="SAPBEXHLevel2 2 2 2 2 2 5 2" xfId="40099" xr:uid="{737AC3D5-5AC5-4C9D-8D72-21A261A9B914}"/>
    <cellStyle name="SAPBEXHLevel2 2 2 2 2 2 6" xfId="40100" xr:uid="{10EE4DCE-3EC7-4D83-A952-4959506EB3B2}"/>
    <cellStyle name="SAPBEXHLevel2 2 2 2 2 2 6 2" xfId="40101" xr:uid="{48500034-A5C9-40B2-B261-F6974A9AE2B2}"/>
    <cellStyle name="SAPBEXHLevel2 2 2 2 2 2 7" xfId="40102" xr:uid="{C899C299-7A8E-4CA4-9632-BF2E5587220C}"/>
    <cellStyle name="SAPBEXHLevel2 2 2 2 2 2 7 2" xfId="40103" xr:uid="{1E3AA0E8-4BF0-4667-93B6-E1DCE1A838B5}"/>
    <cellStyle name="SAPBEXHLevel2 2 2 2 2 2 8" xfId="40104" xr:uid="{EC34926A-CEE7-4517-A62D-2E4776B7B9E8}"/>
    <cellStyle name="SAPBEXHLevel2 2 2 2 2 3" xfId="40105" xr:uid="{45CF5B91-A61A-4317-B04C-24600BEA26E9}"/>
    <cellStyle name="SAPBEXHLevel2 2 2 2 2 3 2" xfId="40106" xr:uid="{43FBFF91-D636-4005-8BD1-E0D5DD884D37}"/>
    <cellStyle name="SAPBEXHLevel2 2 2 2 2 4" xfId="40107" xr:uid="{E1F516AE-9D1F-4CBA-B208-9FCE4575360D}"/>
    <cellStyle name="SAPBEXHLevel2 2 2 2 2 4 2" xfId="40108" xr:uid="{A2A748F2-8CEB-4529-B79B-24373701AEFE}"/>
    <cellStyle name="SAPBEXHLevel2 2 2 2 2 5" xfId="40109" xr:uid="{6286529F-D39E-4046-84EA-437787BC26E0}"/>
    <cellStyle name="SAPBEXHLevel2 2 2 2 2 5 2" xfId="40110" xr:uid="{972BC46D-CA71-45A0-8163-3C8E474B9F17}"/>
    <cellStyle name="SAPBEXHLevel2 2 2 2 2 6" xfId="40111" xr:uid="{91DDE41E-46B3-4676-9548-E317E732A414}"/>
    <cellStyle name="SAPBEXHLevel2 2 2 2 2 6 2" xfId="40112" xr:uid="{59DF755D-1BEF-4B14-9B1C-7915719778FF}"/>
    <cellStyle name="SAPBEXHLevel2 2 2 2 2 7" xfId="40113" xr:uid="{82BD19F2-4AA0-46FB-9A01-D5C185C2348B}"/>
    <cellStyle name="SAPBEXHLevel2 2 2 2 2 7 2" xfId="40114" xr:uid="{101C2EA3-47CD-46B5-A7C6-F3B1EF481E90}"/>
    <cellStyle name="SAPBEXHLevel2 2 2 2 2 8" xfId="40115" xr:uid="{B57D0D61-9EE2-4F2D-B9E1-91B0F46518D2}"/>
    <cellStyle name="SAPBEXHLevel2 2 2 2 2 8 2" xfId="40116" xr:uid="{CDD251FB-1250-484D-8B5D-B36BD709FD55}"/>
    <cellStyle name="SAPBEXHLevel2 2 2 2 2 9" xfId="40117" xr:uid="{9D2509F1-568C-457D-8C47-98D2112E0973}"/>
    <cellStyle name="SAPBEXHLevel2 2 2 2 3" xfId="40118" xr:uid="{356FB8D6-C81A-4C9E-A67C-B8603B9CE4D3}"/>
    <cellStyle name="SAPBEXHLevel2 2 2 2 3 2" xfId="40119" xr:uid="{73EAEBEB-35D5-4445-903C-B80F9CE23E25}"/>
    <cellStyle name="SAPBEXHLevel2 2 2 2 3 2 2" xfId="40120" xr:uid="{C31F7C75-81AA-4A9F-9BAB-12CA24080016}"/>
    <cellStyle name="SAPBEXHLevel2 2 2 2 3 3" xfId="40121" xr:uid="{A569257A-7E3F-4CAA-8470-5FE314C89633}"/>
    <cellStyle name="SAPBEXHLevel2 2 2 2 3 3 2" xfId="40122" xr:uid="{5125105C-13B0-42CF-9EC3-A3E12DD2CD61}"/>
    <cellStyle name="SAPBEXHLevel2 2 2 2 3 4" xfId="40123" xr:uid="{8F93FEEF-6C60-4191-9797-88F92729E2A6}"/>
    <cellStyle name="SAPBEXHLevel2 2 2 2 3 4 2" xfId="40124" xr:uid="{608D2885-F8ED-4260-93C2-4C15BA2C1C6C}"/>
    <cellStyle name="SAPBEXHLevel2 2 2 2 3 5" xfId="40125" xr:uid="{42254A32-1D2A-49FE-9BD1-CD83F3013964}"/>
    <cellStyle name="SAPBEXHLevel2 2 2 2 3 5 2" xfId="40126" xr:uid="{2C7A3D59-ECDF-48B0-B8A4-7AC8C5CD3730}"/>
    <cellStyle name="SAPBEXHLevel2 2 2 2 3 6" xfId="40127" xr:uid="{9B26CFBB-0E3A-4165-9F0E-B79A5285C402}"/>
    <cellStyle name="SAPBEXHLevel2 2 2 2 3 6 2" xfId="40128" xr:uid="{6665EDC1-BB99-465A-80D5-A1F54C1E9BAA}"/>
    <cellStyle name="SAPBEXHLevel2 2 2 2 3 7" xfId="40129" xr:uid="{6515F80B-CFE4-493A-9285-67CC627C5003}"/>
    <cellStyle name="SAPBEXHLevel2 2 2 2 3 7 2" xfId="40130" xr:uid="{4206FA8A-F5F7-48D2-B522-D541570D87B7}"/>
    <cellStyle name="SAPBEXHLevel2 2 2 2 3 8" xfId="40131" xr:uid="{9AA9B7E0-393D-4076-96FF-1E0D27DBC2FD}"/>
    <cellStyle name="SAPBEXHLevel2 2 2 2 3 9" xfId="40132" xr:uid="{22EA686C-1C25-4B20-9AA5-731699CE12F5}"/>
    <cellStyle name="SAPBEXHLevel2 2 2 2 4" xfId="40133" xr:uid="{2C859CE0-8AE8-4891-AA93-611EB6C76639}"/>
    <cellStyle name="SAPBEXHLevel2 2 2 2 4 2" xfId="40134" xr:uid="{B07BB568-73EB-45B6-8D85-AC7A4F03F53D}"/>
    <cellStyle name="SAPBEXHLevel2 2 2 2 5" xfId="40135" xr:uid="{AA40A15F-CBBE-4518-81C2-6F1F40622506}"/>
    <cellStyle name="SAPBEXHLevel2 2 2 2 5 2" xfId="40136" xr:uid="{3F35E52B-79A4-445E-AEEB-F841F2FD2DDB}"/>
    <cellStyle name="SAPBEXHLevel2 2 2 2 6" xfId="40137" xr:uid="{DF74FB78-52F9-4267-AB8D-A049E2745995}"/>
    <cellStyle name="SAPBEXHLevel2 2 2 2 6 2" xfId="40138" xr:uid="{7B2BFAD2-B6F8-4D8C-B690-CEAB186E5A42}"/>
    <cellStyle name="SAPBEXHLevel2 2 2 2 7" xfId="40139" xr:uid="{2C9C0647-F3AF-412E-BF99-685394F75F66}"/>
    <cellStyle name="SAPBEXHLevel2 2 2 2 7 2" xfId="40140" xr:uid="{E430882F-0152-4C66-9723-2B57D6AA22C7}"/>
    <cellStyle name="SAPBEXHLevel2 2 2 2 8" xfId="40141" xr:uid="{1D027D87-BDDA-4B60-AC06-ECA7419E12AB}"/>
    <cellStyle name="SAPBEXHLevel2 2 2 2 8 2" xfId="40142" xr:uid="{CEFBF638-FA65-4CEC-A6E7-07CB86FE1DCA}"/>
    <cellStyle name="SAPBEXHLevel2 2 2 2 9" xfId="40143" xr:uid="{0DA4897C-3D88-471E-87A5-24B07C165C0B}"/>
    <cellStyle name="SAPBEXHLevel2 2 2 3" xfId="40144" xr:uid="{954AE08A-EC4E-4AB3-83E2-F64E6B563ECA}"/>
    <cellStyle name="SAPBEXHLevel2 2 2 3 2" xfId="40145" xr:uid="{60FB5517-92D1-4779-B0F6-89F0568453D7}"/>
    <cellStyle name="SAPBEXHLevel2 2 2 3 2 10" xfId="40146" xr:uid="{BF46E27C-6CC5-49F3-A4CF-97D1BFB01AEA}"/>
    <cellStyle name="SAPBEXHLevel2 2 2 3 2 2" xfId="40147" xr:uid="{6C05D123-5FDE-4F06-B30E-30B78FE75923}"/>
    <cellStyle name="SAPBEXHLevel2 2 2 3 2 2 2" xfId="40148" xr:uid="{8ADA8602-978D-4503-8B3B-59EC23BC20DB}"/>
    <cellStyle name="SAPBEXHLevel2 2 2 3 2 2 2 2" xfId="40149" xr:uid="{D7B10D8C-9C5A-4170-8BF8-F8273CC0E2EB}"/>
    <cellStyle name="SAPBEXHLevel2 2 2 3 2 2 3" xfId="40150" xr:uid="{C85DEF8F-469B-4851-B09B-AFDF4340DD98}"/>
    <cellStyle name="SAPBEXHLevel2 2 2 3 2 2 3 2" xfId="40151" xr:uid="{D47B0A1A-AA3A-41C0-B1F0-28475534DEF0}"/>
    <cellStyle name="SAPBEXHLevel2 2 2 3 2 2 4" xfId="40152" xr:uid="{D6E9C7C4-3E46-402B-905A-621AF85D7DA7}"/>
    <cellStyle name="SAPBEXHLevel2 2 2 3 2 2 4 2" xfId="40153" xr:uid="{5EFC2879-8103-4152-94C0-3B368E57C41B}"/>
    <cellStyle name="SAPBEXHLevel2 2 2 3 2 2 5" xfId="40154" xr:uid="{6B505FA6-03B5-473A-865E-0CFC471023B3}"/>
    <cellStyle name="SAPBEXHLevel2 2 2 3 2 2 5 2" xfId="40155" xr:uid="{EF0AC0A2-34CD-4C31-83E9-B32E2EE8C5F6}"/>
    <cellStyle name="SAPBEXHLevel2 2 2 3 2 2 6" xfId="40156" xr:uid="{7884184B-DEE7-43F5-BC07-6F4E39833DE1}"/>
    <cellStyle name="SAPBEXHLevel2 2 2 3 2 2 6 2" xfId="40157" xr:uid="{F3485910-F6FA-49F6-B233-6DA29E0D9D90}"/>
    <cellStyle name="SAPBEXHLevel2 2 2 3 2 2 7" xfId="40158" xr:uid="{739B632E-BEBD-46CF-9EB9-C7E9F50BB26A}"/>
    <cellStyle name="SAPBEXHLevel2 2 2 3 2 3" xfId="40159" xr:uid="{098EFDD8-0781-4014-9925-3C0E6C806301}"/>
    <cellStyle name="SAPBEXHLevel2 2 2 3 2 3 2" xfId="40160" xr:uid="{88558426-CF90-4B7D-935A-6E908DCECB4B}"/>
    <cellStyle name="SAPBEXHLevel2 2 2 3 2 3 2 2" xfId="40161" xr:uid="{35E5149A-4787-4A20-9BC9-A67BDFCF4758}"/>
    <cellStyle name="SAPBEXHLevel2 2 2 3 2 3 3" xfId="40162" xr:uid="{3B7F0DA5-D61D-4D1B-A279-A0117BA3DC49}"/>
    <cellStyle name="SAPBEXHLevel2 2 2 3 2 3 3 2" xfId="40163" xr:uid="{DB7CDCA9-9885-49C4-AEC8-92A85EC2B5E1}"/>
    <cellStyle name="SAPBEXHLevel2 2 2 3 2 3 4" xfId="40164" xr:uid="{5580072B-91C7-42B9-A203-BA26CB5A50F9}"/>
    <cellStyle name="SAPBEXHLevel2 2 2 3 2 3 4 2" xfId="40165" xr:uid="{C1531638-9D30-4A17-8A74-045B14CE26E6}"/>
    <cellStyle name="SAPBEXHLevel2 2 2 3 2 3 5" xfId="40166" xr:uid="{6962C5A9-2E30-4944-8319-42A2AF4309C2}"/>
    <cellStyle name="SAPBEXHLevel2 2 2 3 2 3 5 2" xfId="40167" xr:uid="{BDE406CA-9CC0-4C66-BB4B-A52338B4BB3C}"/>
    <cellStyle name="SAPBEXHLevel2 2 2 3 2 3 6" xfId="40168" xr:uid="{26F22696-16E4-49B4-88FA-A85E59CF8AF9}"/>
    <cellStyle name="SAPBEXHLevel2 2 2 3 2 3 6 2" xfId="40169" xr:uid="{FD52BC57-EC7E-45B8-869D-196E726DB08E}"/>
    <cellStyle name="SAPBEXHLevel2 2 2 3 2 3 7" xfId="40170" xr:uid="{136C99A8-06ED-4FB7-A503-547E63E2D4F2}"/>
    <cellStyle name="SAPBEXHLevel2 2 2 3 2 4" xfId="40171" xr:uid="{7BB4FA25-BE39-4CA1-971C-C1B3C8D355BC}"/>
    <cellStyle name="SAPBEXHLevel2 2 2 3 2 4 2" xfId="40172" xr:uid="{234DBF7D-0A5B-4CE8-89F5-B8F53D869B07}"/>
    <cellStyle name="SAPBEXHLevel2 2 2 3 2 5" xfId="40173" xr:uid="{7E316857-2865-4D24-8438-A7481F76128D}"/>
    <cellStyle name="SAPBEXHLevel2 2 2 3 2 5 2" xfId="40174" xr:uid="{962CF210-001A-42F1-8BA5-C695AB881D16}"/>
    <cellStyle name="SAPBEXHLevel2 2 2 3 2 6" xfId="40175" xr:uid="{90BE2264-719C-43DB-BE2E-DDAE1865A3A2}"/>
    <cellStyle name="SAPBEXHLevel2 2 2 3 2 6 2" xfId="40176" xr:uid="{AC665178-EACD-4E24-8EA3-D649DF59A5EF}"/>
    <cellStyle name="SAPBEXHLevel2 2 2 3 2 7" xfId="40177" xr:uid="{A39BBBC9-E814-49EE-908F-1119EA661D87}"/>
    <cellStyle name="SAPBEXHLevel2 2 2 3 2 7 2" xfId="40178" xr:uid="{F1AB2E2F-7D54-44CB-85CF-3A07910AB042}"/>
    <cellStyle name="SAPBEXHLevel2 2 2 3 2 8" xfId="40179" xr:uid="{63B51B99-CE7D-4D4A-BD31-AD119366491D}"/>
    <cellStyle name="SAPBEXHLevel2 2 2 3 2 8 2" xfId="40180" xr:uid="{B2C0BE2D-D9FA-43DF-B8A6-48C596362BF0}"/>
    <cellStyle name="SAPBEXHLevel2 2 2 3 2 9" xfId="40181" xr:uid="{462A5CED-E40D-4D84-AAED-FDD72BF568A6}"/>
    <cellStyle name="SAPBEXHLevel2 2 2 3 2 9 2" xfId="40182" xr:uid="{BF84574E-6EB0-4043-BC5E-A07A57A04E1D}"/>
    <cellStyle name="SAPBEXHLevel2 2 2 3 3" xfId="40183" xr:uid="{29AA15A9-4DAF-4D1D-805F-FC49D0568D4E}"/>
    <cellStyle name="SAPBEXHLevel2 2 2 3 3 2" xfId="40184" xr:uid="{2C389578-2AED-4BC5-867E-DA7AEC46296D}"/>
    <cellStyle name="SAPBEXHLevel2 2 2 3 4" xfId="40185" xr:uid="{ACE45ECD-243B-47C1-8C46-BDD84DAC6CB0}"/>
    <cellStyle name="SAPBEXHLevel2 2 2 3 4 2" xfId="40186" xr:uid="{DE6D3E5D-1E8F-45C6-A18A-1AEF95DECCDD}"/>
    <cellStyle name="SAPBEXHLevel2 2 2 3 5" xfId="40187" xr:uid="{652C7689-DFC0-48D4-9916-4AD31E916157}"/>
    <cellStyle name="SAPBEXHLevel2 2 2 4" xfId="40188" xr:uid="{5F3C3579-30CB-4D41-B2D9-FBBD6328C608}"/>
    <cellStyle name="SAPBEXHLevel2 2 2 4 10" xfId="40189" xr:uid="{71731820-4230-49D7-8F1E-7C75DDE996F2}"/>
    <cellStyle name="SAPBEXHLevel2 2 2 4 2" xfId="40190" xr:uid="{C68F151A-3888-4B94-9EA8-65F24B9EFE9F}"/>
    <cellStyle name="SAPBEXHLevel2 2 2 4 2 2" xfId="40191" xr:uid="{BC8E67F0-1D72-45B8-BCC3-4A2D459CF303}"/>
    <cellStyle name="SAPBEXHLevel2 2 2 4 2 2 2" xfId="40192" xr:uid="{523018D6-F6EC-4CFD-AC6F-B5AF01D4B976}"/>
    <cellStyle name="SAPBEXHLevel2 2 2 4 2 3" xfId="40193" xr:uid="{02211C04-7433-43CB-8036-24C288739D56}"/>
    <cellStyle name="SAPBEXHLevel2 2 2 4 2 3 2" xfId="40194" xr:uid="{CC3736D5-9A04-4CDE-A822-EAA630D572E0}"/>
    <cellStyle name="SAPBEXHLevel2 2 2 4 2 4" xfId="40195" xr:uid="{7C2BE0C3-9900-4F45-99B3-905F61FE728E}"/>
    <cellStyle name="SAPBEXHLevel2 2 2 4 2 4 2" xfId="40196" xr:uid="{C9F48B74-F7AC-41E7-B487-116C04936AD8}"/>
    <cellStyle name="SAPBEXHLevel2 2 2 4 2 5" xfId="40197" xr:uid="{FF1FF96F-A667-4283-9F88-E68EDCA3C356}"/>
    <cellStyle name="SAPBEXHLevel2 2 2 4 2 5 2" xfId="40198" xr:uid="{67F820B7-F797-4834-834E-06D322CBEA47}"/>
    <cellStyle name="SAPBEXHLevel2 2 2 4 2 6" xfId="40199" xr:uid="{BB030D2C-412E-47B1-8E90-96F7996E81BD}"/>
    <cellStyle name="SAPBEXHLevel2 2 2 4 2 6 2" xfId="40200" xr:uid="{2EB48F70-DEE7-4EFD-9444-5EA6AD923D9E}"/>
    <cellStyle name="SAPBEXHLevel2 2 2 4 2 7" xfId="40201" xr:uid="{A6DDA64E-AD59-42D3-9AF7-A24F6CA87B15}"/>
    <cellStyle name="SAPBEXHLevel2 2 2 4 3" xfId="40202" xr:uid="{DD83E49E-27CD-43E0-8A22-B20AB6F99609}"/>
    <cellStyle name="SAPBEXHLevel2 2 2 4 3 2" xfId="40203" xr:uid="{C015F95D-CC3A-4BDB-ABB1-10F50FCD0708}"/>
    <cellStyle name="SAPBEXHLevel2 2 2 4 3 2 2" xfId="40204" xr:uid="{82AF697A-6F85-4E65-95D5-74C3951B3C6E}"/>
    <cellStyle name="SAPBEXHLevel2 2 2 4 3 3" xfId="40205" xr:uid="{771B74E3-3AE4-4055-8970-09901520AC2C}"/>
    <cellStyle name="SAPBEXHLevel2 2 2 4 3 3 2" xfId="40206" xr:uid="{0C5C3E1C-B67A-4F11-9E0B-FA8FE9A46E7A}"/>
    <cellStyle name="SAPBEXHLevel2 2 2 4 3 4" xfId="40207" xr:uid="{B54A539D-1FB2-4E9B-8686-E3D8F4F25FA7}"/>
    <cellStyle name="SAPBEXHLevel2 2 2 4 3 4 2" xfId="40208" xr:uid="{E10D6A62-8BFF-4586-920F-845D616278F6}"/>
    <cellStyle name="SAPBEXHLevel2 2 2 4 3 5" xfId="40209" xr:uid="{D2184A7E-4247-43F3-9393-21FAE76908B3}"/>
    <cellStyle name="SAPBEXHLevel2 2 2 4 3 5 2" xfId="40210" xr:uid="{0C67A76E-CE73-414C-A3FE-D9F8FBE6BED2}"/>
    <cellStyle name="SAPBEXHLevel2 2 2 4 3 6" xfId="40211" xr:uid="{D5F952E9-792B-4688-9F0D-1E20E8ECC16F}"/>
    <cellStyle name="SAPBEXHLevel2 2 2 4 3 6 2" xfId="40212" xr:uid="{ED93FE97-3263-49D7-85D4-1F1A5D59B28B}"/>
    <cellStyle name="SAPBEXHLevel2 2 2 4 3 7" xfId="40213" xr:uid="{40256474-EB33-4A74-99A7-3AEB80026509}"/>
    <cellStyle name="SAPBEXHLevel2 2 2 4 4" xfId="40214" xr:uid="{B80B8813-B6D0-4EBE-BF16-0FD804557C81}"/>
    <cellStyle name="SAPBEXHLevel2 2 2 4 4 2" xfId="40215" xr:uid="{0AA0C21F-DB78-4E1C-9662-5E30B52EA5C7}"/>
    <cellStyle name="SAPBEXHLevel2 2 2 4 5" xfId="40216" xr:uid="{AA5F10D8-5F37-4292-AB6D-544D29795EDB}"/>
    <cellStyle name="SAPBEXHLevel2 2 2 4 5 2" xfId="40217" xr:uid="{684EE916-9D0A-4573-AF38-9E16540C804B}"/>
    <cellStyle name="SAPBEXHLevel2 2 2 4 6" xfId="40218" xr:uid="{F660F4D3-1411-40FD-B631-97A9981295AB}"/>
    <cellStyle name="SAPBEXHLevel2 2 2 4 6 2" xfId="40219" xr:uid="{82C00E5E-BA4E-49FF-AF69-67B00592BA14}"/>
    <cellStyle name="SAPBEXHLevel2 2 2 4 7" xfId="40220" xr:uid="{0C0C74B7-6574-494C-BBEC-EAF1AE602FF1}"/>
    <cellStyle name="SAPBEXHLevel2 2 2 4 7 2" xfId="40221" xr:uid="{12A583CA-C967-4097-8848-1671F841F2DF}"/>
    <cellStyle name="SAPBEXHLevel2 2 2 4 8" xfId="40222" xr:uid="{F9EE20AF-4394-4700-A283-E754720CB2C2}"/>
    <cellStyle name="SAPBEXHLevel2 2 2 4 8 2" xfId="40223" xr:uid="{CE3243A8-611D-4757-961D-377025C62643}"/>
    <cellStyle name="SAPBEXHLevel2 2 2 4 9" xfId="40224" xr:uid="{AF85EBD4-244A-43C1-B40B-C5911C240811}"/>
    <cellStyle name="SAPBEXHLevel2 2 2 4 9 2" xfId="40225" xr:uid="{C8762653-1126-4B72-8B34-6EB54071AE93}"/>
    <cellStyle name="SAPBEXHLevel2 2 2 5" xfId="40226" xr:uid="{5A6DFB1B-A103-4E1C-AF6E-904321D72A23}"/>
    <cellStyle name="SAPBEXHLevel2 2 2 5 2" xfId="40227" xr:uid="{C958078C-DD8F-425D-B509-5AFCD8539840}"/>
    <cellStyle name="SAPBEXHLevel2 2 2 6" xfId="40228" xr:uid="{E3CD0AFA-A6A9-4BC0-99DC-6AFE2459A67E}"/>
    <cellStyle name="SAPBEXHLevel2 2 2 6 2" xfId="40229" xr:uid="{E7C34815-E426-43D6-BC7A-3603F34E5220}"/>
    <cellStyle name="SAPBEXHLevel2 2 2 7" xfId="40230" xr:uid="{FDC005A6-660F-48D7-BEEA-868D75767E65}"/>
    <cellStyle name="SAPBEXHLevel2 2 2 8" xfId="40231" xr:uid="{F67FCE8F-A16F-49CF-B37A-507FC7498098}"/>
    <cellStyle name="SAPBEXHLevel2 2 3" xfId="40232" xr:uid="{B82A9341-0C34-4D95-AFF8-53DB119649EF}"/>
    <cellStyle name="SAPBEXHLevel2 2 3 2" xfId="40233" xr:uid="{BDBB71FF-9B14-4B3F-B4D1-C36C976CE331}"/>
    <cellStyle name="SAPBEXHLevel2 2 3 2 10" xfId="40234" xr:uid="{EDEC3C55-4D1D-4192-8649-0CFB131B8326}"/>
    <cellStyle name="SAPBEXHLevel2 2 3 2 2" xfId="40235" xr:uid="{58986429-BB05-4033-874D-2BD376A7BDE1}"/>
    <cellStyle name="SAPBEXHLevel2 2 3 2 2 10" xfId="40236" xr:uid="{CBE16656-D575-47CA-B84C-E1964677B2BB}"/>
    <cellStyle name="SAPBEXHLevel2 2 3 2 2 2" xfId="40237" xr:uid="{9D7ED863-0B3B-4792-9A69-E29DE7AB075F}"/>
    <cellStyle name="SAPBEXHLevel2 2 3 2 2 2 2" xfId="40238" xr:uid="{E9EB55E9-506A-48C7-8289-08704B747D03}"/>
    <cellStyle name="SAPBEXHLevel2 2 3 2 2 2 2 2" xfId="40239" xr:uid="{D7AD60DF-4DD3-42A6-9623-4984BCB0AB5D}"/>
    <cellStyle name="SAPBEXHLevel2 2 3 2 2 2 3" xfId="40240" xr:uid="{536F2FF9-F2D4-4907-95B3-2B68ACEAF176}"/>
    <cellStyle name="SAPBEXHLevel2 2 3 2 2 2 3 2" xfId="40241" xr:uid="{A23BF9CF-A6CD-4FC6-ADF3-1ADB16A7F960}"/>
    <cellStyle name="SAPBEXHLevel2 2 3 2 2 2 4" xfId="40242" xr:uid="{95221E48-F384-42B9-86C5-A6E405C844FC}"/>
    <cellStyle name="SAPBEXHLevel2 2 3 2 2 2 4 2" xfId="40243" xr:uid="{164FA992-FA34-4827-A486-1AA4934010CA}"/>
    <cellStyle name="SAPBEXHLevel2 2 3 2 2 2 5" xfId="40244" xr:uid="{1325DDA1-A059-4C5B-B468-8F24CD12C72C}"/>
    <cellStyle name="SAPBEXHLevel2 2 3 2 2 2 5 2" xfId="40245" xr:uid="{BB390243-16D5-4D2E-AC48-B430F6530F48}"/>
    <cellStyle name="SAPBEXHLevel2 2 3 2 2 2 6" xfId="40246" xr:uid="{D3BC265B-D3DB-4020-B6FA-57FED8571FDC}"/>
    <cellStyle name="SAPBEXHLevel2 2 3 2 2 2 6 2" xfId="40247" xr:uid="{1AD044E1-6A10-4FC7-877C-41BDBF908D27}"/>
    <cellStyle name="SAPBEXHLevel2 2 3 2 2 2 7" xfId="40248" xr:uid="{4CA377F3-F055-4832-B620-144E1231B3EA}"/>
    <cellStyle name="SAPBEXHLevel2 2 3 2 2 2 7 2" xfId="40249" xr:uid="{0D4DB412-27B1-4A8B-8B24-267DE8B02801}"/>
    <cellStyle name="SAPBEXHLevel2 2 3 2 2 2 8" xfId="40250" xr:uid="{D1C611B2-BA8D-4C79-953A-57C04CE72643}"/>
    <cellStyle name="SAPBEXHLevel2 2 3 2 2 3" xfId="40251" xr:uid="{3F9C59C3-715E-4436-950B-489AA2BBEEAB}"/>
    <cellStyle name="SAPBEXHLevel2 2 3 2 2 3 2" xfId="40252" xr:uid="{B48663CD-6BE7-41D8-90D5-8C15E2A73FD7}"/>
    <cellStyle name="SAPBEXHLevel2 2 3 2 2 4" xfId="40253" xr:uid="{3A30783C-42F4-47BC-9057-49EACA671080}"/>
    <cellStyle name="SAPBEXHLevel2 2 3 2 2 4 2" xfId="40254" xr:uid="{6B4D6ACF-A13E-46F8-B0CE-58256C2C7020}"/>
    <cellStyle name="SAPBEXHLevel2 2 3 2 2 5" xfId="40255" xr:uid="{50F5F6A0-6509-4CFF-8481-B7F8C1725139}"/>
    <cellStyle name="SAPBEXHLevel2 2 3 2 2 5 2" xfId="40256" xr:uid="{73BC11B7-79D0-4D3C-BE9A-BDB4C597D842}"/>
    <cellStyle name="SAPBEXHLevel2 2 3 2 2 6" xfId="40257" xr:uid="{04A0CD5F-06CB-4B90-8F2E-280AB3731474}"/>
    <cellStyle name="SAPBEXHLevel2 2 3 2 2 6 2" xfId="40258" xr:uid="{6A4E2655-2906-48D1-B0A5-62D54F303768}"/>
    <cellStyle name="SAPBEXHLevel2 2 3 2 2 7" xfId="40259" xr:uid="{486C15F5-E7F0-4B90-8814-70EC9E7DD0CC}"/>
    <cellStyle name="SAPBEXHLevel2 2 3 2 2 7 2" xfId="40260" xr:uid="{EA60B9AE-C86F-4D61-9B8D-9FDF7A7CA916}"/>
    <cellStyle name="SAPBEXHLevel2 2 3 2 2 8" xfId="40261" xr:uid="{D189549D-E5D6-4F61-9F63-76A387E51B1A}"/>
    <cellStyle name="SAPBEXHLevel2 2 3 2 2 8 2" xfId="40262" xr:uid="{27C9A196-4EED-4FC5-A392-3BE4C2CFD9BD}"/>
    <cellStyle name="SAPBEXHLevel2 2 3 2 2 9" xfId="40263" xr:uid="{39E7C402-B56B-48A7-9412-F82768851832}"/>
    <cellStyle name="SAPBEXHLevel2 2 3 2 3" xfId="40264" xr:uid="{ACC77C16-AE8C-4C37-BFAB-2D085828375D}"/>
    <cellStyle name="SAPBEXHLevel2 2 3 2 3 2" xfId="40265" xr:uid="{AE47901A-04D9-4E69-86ED-53EAF485B89F}"/>
    <cellStyle name="SAPBEXHLevel2 2 3 2 3 2 2" xfId="40266" xr:uid="{A1B2C080-D55B-44D3-A86E-08ED38D31483}"/>
    <cellStyle name="SAPBEXHLevel2 2 3 2 3 3" xfId="40267" xr:uid="{95E5B670-BC29-4D42-8DBF-C3C0C2B1E6C9}"/>
    <cellStyle name="SAPBEXHLevel2 2 3 2 3 3 2" xfId="40268" xr:uid="{575B772A-F220-4AEC-82E8-A69DFA009E58}"/>
    <cellStyle name="SAPBEXHLevel2 2 3 2 3 4" xfId="40269" xr:uid="{9ECC4CD7-0A54-4A07-A371-666FFCE38867}"/>
    <cellStyle name="SAPBEXHLevel2 2 3 2 3 4 2" xfId="40270" xr:uid="{DF56AAE2-28B3-46D2-A2AB-E83CC664E9DB}"/>
    <cellStyle name="SAPBEXHLevel2 2 3 2 3 5" xfId="40271" xr:uid="{CDDC264A-EB7C-497E-99E2-F82C24522293}"/>
    <cellStyle name="SAPBEXHLevel2 2 3 2 3 5 2" xfId="40272" xr:uid="{0CCDD20B-171D-4982-8A88-8E78FE39225E}"/>
    <cellStyle name="SAPBEXHLevel2 2 3 2 3 6" xfId="40273" xr:uid="{A4DD5C67-E363-4D9C-A44B-0AF6C1BE28E2}"/>
    <cellStyle name="SAPBEXHLevel2 2 3 2 3 6 2" xfId="40274" xr:uid="{F31BD797-1324-46A6-806C-A7CB0EDDF666}"/>
    <cellStyle name="SAPBEXHLevel2 2 3 2 3 7" xfId="40275" xr:uid="{859A33F0-D293-451E-B1C5-34055FD8B775}"/>
    <cellStyle name="SAPBEXHLevel2 2 3 2 3 7 2" xfId="40276" xr:uid="{FC9C597B-EF04-4E0C-AC26-BCE2BFAD0975}"/>
    <cellStyle name="SAPBEXHLevel2 2 3 2 3 8" xfId="40277" xr:uid="{5488CD9B-2316-4A62-844E-8394B7E5B038}"/>
    <cellStyle name="SAPBEXHLevel2 2 3 2 3 9" xfId="40278" xr:uid="{63ADBDBD-C4EA-4A2A-A521-B6F1CB699B4B}"/>
    <cellStyle name="SAPBEXHLevel2 2 3 2 4" xfId="40279" xr:uid="{A0330BD8-36C5-4E7F-BB0A-933D6137CAB7}"/>
    <cellStyle name="SAPBEXHLevel2 2 3 2 4 2" xfId="40280" xr:uid="{9790FED7-B12B-41C1-8FA9-EE6C06D232C9}"/>
    <cellStyle name="SAPBEXHLevel2 2 3 2 5" xfId="40281" xr:uid="{0677B8A8-D6D4-4642-A663-E4A1AA7249C3}"/>
    <cellStyle name="SAPBEXHLevel2 2 3 2 5 2" xfId="40282" xr:uid="{3F62F415-3369-46DC-AC26-308C70940639}"/>
    <cellStyle name="SAPBEXHLevel2 2 3 2 6" xfId="40283" xr:uid="{837E39F7-AC71-4A7D-8CD5-73052DF3999E}"/>
    <cellStyle name="SAPBEXHLevel2 2 3 2 6 2" xfId="40284" xr:uid="{86A7AAAE-9295-43AE-8FEE-AD92D56809EB}"/>
    <cellStyle name="SAPBEXHLevel2 2 3 2 7" xfId="40285" xr:uid="{B189FC83-DCB9-4139-BCD7-8CD7144AD972}"/>
    <cellStyle name="SAPBEXHLevel2 2 3 2 7 2" xfId="40286" xr:uid="{0A4A5323-4809-4DE9-9E9F-1C376248AD00}"/>
    <cellStyle name="SAPBEXHLevel2 2 3 2 8" xfId="40287" xr:uid="{AAC8CD67-A04D-4D83-99E5-913C534C21DC}"/>
    <cellStyle name="SAPBEXHLevel2 2 3 2 8 2" xfId="40288" xr:uid="{8C1D0EAC-EBD9-44FB-A7F9-F86304106595}"/>
    <cellStyle name="SAPBEXHLevel2 2 3 2 9" xfId="40289" xr:uid="{2701A578-8A08-4242-84B0-6B8E499714AA}"/>
    <cellStyle name="SAPBEXHLevel2 2 3 3" xfId="40290" xr:uid="{B8A590B4-F08F-4B29-9F3D-A6A306ACD49E}"/>
    <cellStyle name="SAPBEXHLevel2 2 3 3 2" xfId="40291" xr:uid="{ADC00048-FA4C-4892-9009-22F254500CC8}"/>
    <cellStyle name="SAPBEXHLevel2 2 3 3 2 10" xfId="40292" xr:uid="{0A757027-840B-43AA-A395-C05ED012A1FF}"/>
    <cellStyle name="SAPBEXHLevel2 2 3 3 2 2" xfId="40293" xr:uid="{D3EC27A9-0BF3-4AFD-9768-6564C39EEC66}"/>
    <cellStyle name="SAPBEXHLevel2 2 3 3 2 2 2" xfId="40294" xr:uid="{A85B8F66-6738-4278-86DD-81601C8E2EF1}"/>
    <cellStyle name="SAPBEXHLevel2 2 3 3 2 2 2 2" xfId="40295" xr:uid="{AE106A7C-D622-490F-AF0E-8882961F97E6}"/>
    <cellStyle name="SAPBEXHLevel2 2 3 3 2 2 3" xfId="40296" xr:uid="{E60973A4-A2D8-4FF1-93C5-02FC2D7E9B36}"/>
    <cellStyle name="SAPBEXHLevel2 2 3 3 2 2 3 2" xfId="40297" xr:uid="{449F42EC-ACF9-4EB2-B2BF-974BA167D968}"/>
    <cellStyle name="SAPBEXHLevel2 2 3 3 2 2 4" xfId="40298" xr:uid="{762FD7FB-64E3-40DA-B03C-AE648D9BE913}"/>
    <cellStyle name="SAPBEXHLevel2 2 3 3 2 2 4 2" xfId="40299" xr:uid="{61780F40-9B09-456C-AA2B-D84405F3493A}"/>
    <cellStyle name="SAPBEXHLevel2 2 3 3 2 2 5" xfId="40300" xr:uid="{C80A394C-6AEB-47E0-914D-1018BED72DB9}"/>
    <cellStyle name="SAPBEXHLevel2 2 3 3 2 2 5 2" xfId="40301" xr:uid="{C0943081-46ED-44B3-93D4-05D59EBFF648}"/>
    <cellStyle name="SAPBEXHLevel2 2 3 3 2 2 6" xfId="40302" xr:uid="{39849379-49F2-424A-9897-49643FF60A35}"/>
    <cellStyle name="SAPBEXHLevel2 2 3 3 2 2 6 2" xfId="40303" xr:uid="{B1761E5F-2B84-4C34-9B70-4BD0A2F4B8E0}"/>
    <cellStyle name="SAPBEXHLevel2 2 3 3 2 2 7" xfId="40304" xr:uid="{49C21B67-5737-458C-B9E9-E9A658BAC847}"/>
    <cellStyle name="SAPBEXHLevel2 2 3 3 2 3" xfId="40305" xr:uid="{34F45332-7A10-4EAB-B56D-067B341270BE}"/>
    <cellStyle name="SAPBEXHLevel2 2 3 3 2 3 2" xfId="40306" xr:uid="{BE605FD0-DD6B-4628-A2B9-6BA3C0EB4141}"/>
    <cellStyle name="SAPBEXHLevel2 2 3 3 2 3 2 2" xfId="40307" xr:uid="{D05ECBE4-1017-4D9E-AAE6-D7E32C38570C}"/>
    <cellStyle name="SAPBEXHLevel2 2 3 3 2 3 3" xfId="40308" xr:uid="{25AAC5CD-AE51-4853-8C88-D78F1EAAB90B}"/>
    <cellStyle name="SAPBEXHLevel2 2 3 3 2 3 3 2" xfId="40309" xr:uid="{FBDA783E-10EE-4D42-ABF5-C52EF735683C}"/>
    <cellStyle name="SAPBEXHLevel2 2 3 3 2 3 4" xfId="40310" xr:uid="{05A30B90-CA92-4F5C-90B0-7EA0E6FA7695}"/>
    <cellStyle name="SAPBEXHLevel2 2 3 3 2 3 4 2" xfId="40311" xr:uid="{6225592D-C845-48D0-A266-013EAEAE7C90}"/>
    <cellStyle name="SAPBEXHLevel2 2 3 3 2 3 5" xfId="40312" xr:uid="{26DDA244-56A4-45CC-BFB9-013E2D37E9B7}"/>
    <cellStyle name="SAPBEXHLevel2 2 3 3 2 3 5 2" xfId="40313" xr:uid="{5B706ABD-1091-49AD-BA43-CA655BF0AB9D}"/>
    <cellStyle name="SAPBEXHLevel2 2 3 3 2 3 6" xfId="40314" xr:uid="{54E74785-FCC0-4CE7-8BD1-7549D3B5BFA6}"/>
    <cellStyle name="SAPBEXHLevel2 2 3 3 2 3 6 2" xfId="40315" xr:uid="{93FA5AE6-8254-4531-B3B2-2E591897D8E4}"/>
    <cellStyle name="SAPBEXHLevel2 2 3 3 2 3 7" xfId="40316" xr:uid="{47C9076A-D245-4A9E-BB39-724C08976A5B}"/>
    <cellStyle name="SAPBEXHLevel2 2 3 3 2 4" xfId="40317" xr:uid="{230D8262-FCE5-4E0F-8FE3-175A921A99B6}"/>
    <cellStyle name="SAPBEXHLevel2 2 3 3 2 4 2" xfId="40318" xr:uid="{17B5DF99-194D-4EF4-B62A-51CEF538A6CE}"/>
    <cellStyle name="SAPBEXHLevel2 2 3 3 2 5" xfId="40319" xr:uid="{A24FCD3B-29FE-489E-863B-41F7BB68547B}"/>
    <cellStyle name="SAPBEXHLevel2 2 3 3 2 5 2" xfId="40320" xr:uid="{5CF1EDA8-C041-4B4A-857B-0A07414B61F0}"/>
    <cellStyle name="SAPBEXHLevel2 2 3 3 2 6" xfId="40321" xr:uid="{9BEB33B1-2CA4-420E-9B62-6BC05C4F943A}"/>
    <cellStyle name="SAPBEXHLevel2 2 3 3 2 6 2" xfId="40322" xr:uid="{2F63A9DE-6AC9-4B52-B3C3-638F63B4E29E}"/>
    <cellStyle name="SAPBEXHLevel2 2 3 3 2 7" xfId="40323" xr:uid="{52BC77E5-A769-4B18-A7C3-3F1B664C2256}"/>
    <cellStyle name="SAPBEXHLevel2 2 3 3 2 7 2" xfId="40324" xr:uid="{2F6094C1-F625-4555-A254-9EDB1DB14A95}"/>
    <cellStyle name="SAPBEXHLevel2 2 3 3 2 8" xfId="40325" xr:uid="{C48C1883-AD1D-4DD6-8C56-7ED38A81A0C7}"/>
    <cellStyle name="SAPBEXHLevel2 2 3 3 2 8 2" xfId="40326" xr:uid="{F1092981-FE5F-4B80-B523-35F411CDEFDC}"/>
    <cellStyle name="SAPBEXHLevel2 2 3 3 2 9" xfId="40327" xr:uid="{903C4221-D6C3-4634-86CA-DAF2298E7C9B}"/>
    <cellStyle name="SAPBEXHLevel2 2 3 3 2 9 2" xfId="40328" xr:uid="{8D872E63-0C39-4CF9-ADF9-121C8FF78ACF}"/>
    <cellStyle name="SAPBEXHLevel2 2 3 3 3" xfId="40329" xr:uid="{A100C8F7-10DA-4CF6-A278-2390D55D2308}"/>
    <cellStyle name="SAPBEXHLevel2 2 3 3 3 2" xfId="40330" xr:uid="{B7A34BF1-E0B8-475E-8587-34965C92DAF7}"/>
    <cellStyle name="SAPBEXHLevel2 2 3 3 4" xfId="40331" xr:uid="{B32C30EF-1528-48FC-8AB8-77DC613588E1}"/>
    <cellStyle name="SAPBEXHLevel2 2 3 3 4 2" xfId="40332" xr:uid="{C1DDC9FE-6B65-412C-850C-9A84F09B5EF7}"/>
    <cellStyle name="SAPBEXHLevel2 2 3 3 5" xfId="40333" xr:uid="{D0D3CCD7-E2B7-499B-B98D-FE9AE80C4212}"/>
    <cellStyle name="SAPBEXHLevel2 2 3 4" xfId="40334" xr:uid="{1DC772C5-D056-4757-8577-73BED9C85D94}"/>
    <cellStyle name="SAPBEXHLevel2 2 3 4 10" xfId="40335" xr:uid="{FE3029A0-0D2F-4B02-BEAA-89CD26E3E998}"/>
    <cellStyle name="SAPBEXHLevel2 2 3 4 2" xfId="40336" xr:uid="{B3FE238B-AD56-4524-B413-FDEF5E82A70E}"/>
    <cellStyle name="SAPBEXHLevel2 2 3 4 2 2" xfId="40337" xr:uid="{05771A03-DB5A-4435-BAAD-69C7E6BB7A5F}"/>
    <cellStyle name="SAPBEXHLevel2 2 3 4 2 2 2" xfId="40338" xr:uid="{1DDA4941-AE4E-40E8-A9E7-258A1EB25432}"/>
    <cellStyle name="SAPBEXHLevel2 2 3 4 2 3" xfId="40339" xr:uid="{F8A5A0FB-243F-4926-A724-BDB409E807D2}"/>
    <cellStyle name="SAPBEXHLevel2 2 3 4 2 3 2" xfId="40340" xr:uid="{EF5210F5-7428-41ED-ABBD-81E986A3723D}"/>
    <cellStyle name="SAPBEXHLevel2 2 3 4 2 4" xfId="40341" xr:uid="{4F0F3D2B-55B5-41D8-8AC8-0EEE3A09FDC8}"/>
    <cellStyle name="SAPBEXHLevel2 2 3 4 2 4 2" xfId="40342" xr:uid="{842F2283-B54B-482B-A0EB-F5B7F2480176}"/>
    <cellStyle name="SAPBEXHLevel2 2 3 4 2 5" xfId="40343" xr:uid="{FEA270A2-C13C-43E1-9225-FBF302302DE3}"/>
    <cellStyle name="SAPBEXHLevel2 2 3 4 2 5 2" xfId="40344" xr:uid="{7BC63C8B-5F01-43A3-A015-BC062448C360}"/>
    <cellStyle name="SAPBEXHLevel2 2 3 4 2 6" xfId="40345" xr:uid="{9B02B0D2-1460-4895-9D20-B2FE9B63C3DD}"/>
    <cellStyle name="SAPBEXHLevel2 2 3 4 2 6 2" xfId="40346" xr:uid="{FEB08CF2-99F0-4B91-9227-6952B583D8AB}"/>
    <cellStyle name="SAPBEXHLevel2 2 3 4 2 7" xfId="40347" xr:uid="{E615CECA-1D26-4C0F-AC81-74C0DB231869}"/>
    <cellStyle name="SAPBEXHLevel2 2 3 4 3" xfId="40348" xr:uid="{A5C87D8C-62CD-4784-A925-D8EC26862AE0}"/>
    <cellStyle name="SAPBEXHLevel2 2 3 4 3 2" xfId="40349" xr:uid="{7EB35758-7BB4-4AEC-9704-4C0EB1405A86}"/>
    <cellStyle name="SAPBEXHLevel2 2 3 4 3 2 2" xfId="40350" xr:uid="{DD379BF5-ADC5-45B5-9001-BCF566927EC1}"/>
    <cellStyle name="SAPBEXHLevel2 2 3 4 3 3" xfId="40351" xr:uid="{324E03AE-75F6-4A7B-AA62-74C6B52CE683}"/>
    <cellStyle name="SAPBEXHLevel2 2 3 4 3 3 2" xfId="40352" xr:uid="{29E2850C-3310-426C-ADB2-ABD3A88447E8}"/>
    <cellStyle name="SAPBEXHLevel2 2 3 4 3 4" xfId="40353" xr:uid="{19ADA359-B6EC-4D92-9BE3-758EDDE7C157}"/>
    <cellStyle name="SAPBEXHLevel2 2 3 4 3 4 2" xfId="40354" xr:uid="{BAF0C217-35D5-4102-B3A8-1BA57183608B}"/>
    <cellStyle name="SAPBEXHLevel2 2 3 4 3 5" xfId="40355" xr:uid="{49B1878A-402A-44C5-A013-FE4702C8D00A}"/>
    <cellStyle name="SAPBEXHLevel2 2 3 4 3 5 2" xfId="40356" xr:uid="{578EF3D5-EE8D-4307-9674-0D480C63543B}"/>
    <cellStyle name="SAPBEXHLevel2 2 3 4 3 6" xfId="40357" xr:uid="{D3B0AE97-7F7C-4CA1-BD2E-E23180844A3D}"/>
    <cellStyle name="SAPBEXHLevel2 2 3 4 3 6 2" xfId="40358" xr:uid="{F2F41985-4FF2-4007-94EE-6259C7D38362}"/>
    <cellStyle name="SAPBEXHLevel2 2 3 4 3 7" xfId="40359" xr:uid="{E500A77E-A5D8-40AD-8A52-B65BD519FD27}"/>
    <cellStyle name="SAPBEXHLevel2 2 3 4 4" xfId="40360" xr:uid="{FBE2A686-17CA-4622-976A-B94BCC72A1C5}"/>
    <cellStyle name="SAPBEXHLevel2 2 3 4 4 2" xfId="40361" xr:uid="{B921C550-68B4-4ABA-A261-8EAC9511D4F2}"/>
    <cellStyle name="SAPBEXHLevel2 2 3 4 5" xfId="40362" xr:uid="{5967C2A6-7B1C-4D01-A043-47A3394AAD23}"/>
    <cellStyle name="SAPBEXHLevel2 2 3 4 5 2" xfId="40363" xr:uid="{C89E67C0-CBC8-4E16-B602-55860210DDCA}"/>
    <cellStyle name="SAPBEXHLevel2 2 3 4 6" xfId="40364" xr:uid="{F7B7ADD7-D356-451F-B400-FEEB4128C1E9}"/>
    <cellStyle name="SAPBEXHLevel2 2 3 4 6 2" xfId="40365" xr:uid="{00729AEA-C8AD-4BAD-B71A-A4605549BB66}"/>
    <cellStyle name="SAPBEXHLevel2 2 3 4 7" xfId="40366" xr:uid="{8F737A84-C23E-4BE9-9EE4-8DF84BAD822A}"/>
    <cellStyle name="SAPBEXHLevel2 2 3 4 7 2" xfId="40367" xr:uid="{EFBD7375-4294-40D3-9457-178D42E54FE4}"/>
    <cellStyle name="SAPBEXHLevel2 2 3 4 8" xfId="40368" xr:uid="{1D1E5BB5-FB09-47D3-9D6D-0180E9562F9F}"/>
    <cellStyle name="SAPBEXHLevel2 2 3 4 8 2" xfId="40369" xr:uid="{8779F8E0-4EF5-44C4-92CA-91F561CF4235}"/>
    <cellStyle name="SAPBEXHLevel2 2 3 4 9" xfId="40370" xr:uid="{FB38CCC1-3A79-4F9D-820B-FC33D06E5D56}"/>
    <cellStyle name="SAPBEXHLevel2 2 3 4 9 2" xfId="40371" xr:uid="{84E962AD-7489-4C18-8B12-C63933E76E31}"/>
    <cellStyle name="SAPBEXHLevel2 2 3 5" xfId="40372" xr:uid="{5FC847C3-FA24-45D8-85BA-9BE522936753}"/>
    <cellStyle name="SAPBEXHLevel2 2 3 5 2" xfId="40373" xr:uid="{659A3E23-53FD-4DA2-84F6-15B00F1A2BDD}"/>
    <cellStyle name="SAPBEXHLevel2 2 3 6" xfId="40374" xr:uid="{AC92E376-E8D9-4D68-A61E-2B8040B4AF0D}"/>
    <cellStyle name="SAPBEXHLevel2 2 3 6 2" xfId="40375" xr:uid="{5915FE0F-0F51-4B5B-8362-8BA38724166E}"/>
    <cellStyle name="SAPBEXHLevel2 2 3 7" xfId="40376" xr:uid="{B1EBB6EC-D941-455C-9B2E-2F0249F780EF}"/>
    <cellStyle name="SAPBEXHLevel2 2 3 8" xfId="40377" xr:uid="{985BF4F0-4E27-4357-A5F4-F82C769EF56F}"/>
    <cellStyle name="SAPBEXHLevel2 2 4" xfId="40378" xr:uid="{90401886-6FAD-43A7-81CB-7E0D150453FB}"/>
    <cellStyle name="SAPBEXHLevel2 2 4 10" xfId="40379" xr:uid="{64393699-FE06-4C13-9A8F-33207140863D}"/>
    <cellStyle name="SAPBEXHLevel2 2 4 2" xfId="40380" xr:uid="{26614A77-D47A-477F-9ACF-9B035A1C9BC7}"/>
    <cellStyle name="SAPBEXHLevel2 2 4 2 10" xfId="40381" xr:uid="{94BDCD29-4CF8-44F6-A566-B09EACE66E88}"/>
    <cellStyle name="SAPBEXHLevel2 2 4 2 2" xfId="40382" xr:uid="{F2CF73F6-1E06-4736-BCF7-B9948DFAA98D}"/>
    <cellStyle name="SAPBEXHLevel2 2 4 2 2 2" xfId="40383" xr:uid="{277B3AFB-C04D-4D7B-8238-A1C6A3C51904}"/>
    <cellStyle name="SAPBEXHLevel2 2 4 2 2 2 2" xfId="40384" xr:uid="{23A2C628-E09C-4508-9973-DC3D4860F202}"/>
    <cellStyle name="SAPBEXHLevel2 2 4 2 2 3" xfId="40385" xr:uid="{6A185837-0D42-4B9B-816E-30031CE798F6}"/>
    <cellStyle name="SAPBEXHLevel2 2 4 2 2 3 2" xfId="40386" xr:uid="{536E0718-4078-4395-80CD-C1F8973963AF}"/>
    <cellStyle name="SAPBEXHLevel2 2 4 2 2 4" xfId="40387" xr:uid="{03A832E6-A8A7-47AD-B140-D9982DB9646D}"/>
    <cellStyle name="SAPBEXHLevel2 2 4 2 2 4 2" xfId="40388" xr:uid="{5DE26A93-5C33-45CB-83AF-68ECB6C69B6F}"/>
    <cellStyle name="SAPBEXHLevel2 2 4 2 2 5" xfId="40389" xr:uid="{0ED3482C-3201-4F4B-A8B6-852A0A3046F6}"/>
    <cellStyle name="SAPBEXHLevel2 2 4 2 2 5 2" xfId="40390" xr:uid="{E49B2C46-7098-46D6-AC1A-EC093BE70F88}"/>
    <cellStyle name="SAPBEXHLevel2 2 4 2 2 6" xfId="40391" xr:uid="{6529FE80-2405-4E11-97EE-6E1F8D10831A}"/>
    <cellStyle name="SAPBEXHLevel2 2 4 2 2 6 2" xfId="40392" xr:uid="{CB1D3147-0AEA-42F4-96B9-9C7A7B2D5F5A}"/>
    <cellStyle name="SAPBEXHLevel2 2 4 2 2 7" xfId="40393" xr:uid="{CAADB196-CF24-4FFF-91AE-320F6B594013}"/>
    <cellStyle name="SAPBEXHLevel2 2 4 2 2 7 2" xfId="40394" xr:uid="{330E2D1B-D996-40A8-9081-68A3AA983DBD}"/>
    <cellStyle name="SAPBEXHLevel2 2 4 2 2 8" xfId="40395" xr:uid="{083FFF16-ADD7-46D7-9BC9-8F3224A1C3BE}"/>
    <cellStyle name="SAPBEXHLevel2 2 4 2 3" xfId="40396" xr:uid="{9EA9BF16-3844-4EA6-A052-B001D33DA71C}"/>
    <cellStyle name="SAPBEXHLevel2 2 4 2 3 2" xfId="40397" xr:uid="{F8933D5F-145E-4338-B727-BFF86E546D74}"/>
    <cellStyle name="SAPBEXHLevel2 2 4 2 4" xfId="40398" xr:uid="{B8CF0F19-EE8C-4478-BADC-8F46AC643708}"/>
    <cellStyle name="SAPBEXHLevel2 2 4 2 4 2" xfId="40399" xr:uid="{3AE450E3-0237-4CC1-8397-1B10324BB86F}"/>
    <cellStyle name="SAPBEXHLevel2 2 4 2 5" xfId="40400" xr:uid="{DA684798-8C25-47FE-8EE4-B345A1DD797C}"/>
    <cellStyle name="SAPBEXHLevel2 2 4 2 5 2" xfId="40401" xr:uid="{C389659E-C89D-4CD2-B4E8-66CAE4736188}"/>
    <cellStyle name="SAPBEXHLevel2 2 4 2 6" xfId="40402" xr:uid="{15C021CE-43F0-42BA-95CB-EA1334F41F10}"/>
    <cellStyle name="SAPBEXHLevel2 2 4 2 6 2" xfId="40403" xr:uid="{402B9CC2-8D33-45D5-BC65-119E33F010FB}"/>
    <cellStyle name="SAPBEXHLevel2 2 4 2 7" xfId="40404" xr:uid="{1E7DAE15-9811-4A29-9A80-1B30A7A34233}"/>
    <cellStyle name="SAPBEXHLevel2 2 4 2 7 2" xfId="40405" xr:uid="{5D97F3DD-B775-4ADC-B48D-F1C4FC7BB0E8}"/>
    <cellStyle name="SAPBEXHLevel2 2 4 2 8" xfId="40406" xr:uid="{C7400F9A-795F-47A5-827D-A20414CBC370}"/>
    <cellStyle name="SAPBEXHLevel2 2 4 2 8 2" xfId="40407" xr:uid="{93A2D5F2-B58B-4913-84B1-5B609B80B22D}"/>
    <cellStyle name="SAPBEXHLevel2 2 4 2 9" xfId="40408" xr:uid="{3B9D9CE6-B2D3-46F4-8CBF-BE9B763A6EBE}"/>
    <cellStyle name="SAPBEXHLevel2 2 4 3" xfId="40409" xr:uid="{C0E4BCCA-7C20-4252-823F-C1AFC9728167}"/>
    <cellStyle name="SAPBEXHLevel2 2 4 3 2" xfId="40410" xr:uid="{4813D040-4EF9-4C26-8E65-5019684E49C9}"/>
    <cellStyle name="SAPBEXHLevel2 2 4 3 2 2" xfId="40411" xr:uid="{A315384C-4226-4089-B1BD-48737B5428C3}"/>
    <cellStyle name="SAPBEXHLevel2 2 4 3 3" xfId="40412" xr:uid="{3E14DCB4-2F64-4C47-808A-665FC8B40983}"/>
    <cellStyle name="SAPBEXHLevel2 2 4 3 3 2" xfId="40413" xr:uid="{6F6E9DD3-AE28-4046-AD8A-3DBFA6B4F4E7}"/>
    <cellStyle name="SAPBEXHLevel2 2 4 3 4" xfId="40414" xr:uid="{EBF2C3C4-48A9-4AB1-A247-9B6F637C6D9E}"/>
    <cellStyle name="SAPBEXHLevel2 2 4 3 4 2" xfId="40415" xr:uid="{B98FC67C-9639-4AFB-A55C-176A4EF76368}"/>
    <cellStyle name="SAPBEXHLevel2 2 4 3 5" xfId="40416" xr:uid="{924DBF67-6CC2-4696-A3D2-8246D9EEA83A}"/>
    <cellStyle name="SAPBEXHLevel2 2 4 3 5 2" xfId="40417" xr:uid="{6228ABA7-989D-4B0B-BE21-F2A397B2BBDD}"/>
    <cellStyle name="SAPBEXHLevel2 2 4 3 6" xfId="40418" xr:uid="{07663AB5-3DDD-4728-8DEC-D6990A32E238}"/>
    <cellStyle name="SAPBEXHLevel2 2 4 3 6 2" xfId="40419" xr:uid="{7107AFD3-0034-45C6-97E0-7BADF47EEEB9}"/>
    <cellStyle name="SAPBEXHLevel2 2 4 3 7" xfId="40420" xr:uid="{25907B91-A584-4286-B740-F596856B3DB2}"/>
    <cellStyle name="SAPBEXHLevel2 2 4 3 7 2" xfId="40421" xr:uid="{301AEF46-4BC8-4579-894B-2987D9059C18}"/>
    <cellStyle name="SAPBEXHLevel2 2 4 3 8" xfId="40422" xr:uid="{5302C5AA-273A-45C9-AFF0-B5B0E91655CE}"/>
    <cellStyle name="SAPBEXHLevel2 2 4 3 9" xfId="40423" xr:uid="{3F362233-A371-4789-8CA8-96B3755ADD93}"/>
    <cellStyle name="SAPBEXHLevel2 2 4 4" xfId="40424" xr:uid="{10BF933E-02DE-43BB-B390-990156CDC2AB}"/>
    <cellStyle name="SAPBEXHLevel2 2 4 4 2" xfId="40425" xr:uid="{670022BA-E703-4D05-A986-F4ADDE949B51}"/>
    <cellStyle name="SAPBEXHLevel2 2 4 5" xfId="40426" xr:uid="{35E8F292-0CC0-499B-8EE3-9B07FA8D5B6B}"/>
    <cellStyle name="SAPBEXHLevel2 2 4 5 2" xfId="40427" xr:uid="{849E7478-918F-42C2-956E-109066D8B812}"/>
    <cellStyle name="SAPBEXHLevel2 2 4 6" xfId="40428" xr:uid="{B7DC1DD3-DBF5-473D-B2D6-3BB12ADA0A27}"/>
    <cellStyle name="SAPBEXHLevel2 2 4 6 2" xfId="40429" xr:uid="{7AA2E1D8-86D0-4BEC-8295-1DA990132A62}"/>
    <cellStyle name="SAPBEXHLevel2 2 4 7" xfId="40430" xr:uid="{33C0FD1F-C844-4578-9362-C38E351E7E5D}"/>
    <cellStyle name="SAPBEXHLevel2 2 4 7 2" xfId="40431" xr:uid="{1EF45FF4-C8EE-4BEB-9845-019C6C71F1A8}"/>
    <cellStyle name="SAPBEXHLevel2 2 4 8" xfId="40432" xr:uid="{A80D857F-D8EE-4E9A-B48E-F3E503FFB876}"/>
    <cellStyle name="SAPBEXHLevel2 2 4 8 2" xfId="40433" xr:uid="{90799275-11A9-4AE8-9BEE-3854E6F80EEA}"/>
    <cellStyle name="SAPBEXHLevel2 2 4 9" xfId="40434" xr:uid="{67D830A1-F2AD-4FA5-8E90-E9D02B9AEBF7}"/>
    <cellStyle name="SAPBEXHLevel2 2 5" xfId="40435" xr:uid="{7DDF150E-6983-4F12-8E7B-2C2F534506FC}"/>
    <cellStyle name="SAPBEXHLevel2 2 6" xfId="40436" xr:uid="{65022887-19FA-4472-9B8C-D6CF97A8BF34}"/>
    <cellStyle name="SAPBEXHLevel2 3" xfId="40437" xr:uid="{C8241D27-F54F-4595-BDD2-9049C05987C6}"/>
    <cellStyle name="SAPBEXHLevel2 3 2" xfId="40438" xr:uid="{39F4576D-89D9-44D4-BBD0-6C4D3DF38F43}"/>
    <cellStyle name="SAPBEXHLevel2 3 2 2" xfId="40439" xr:uid="{8C51BE58-4945-4B96-9E75-4FEE2D5AFCF1}"/>
    <cellStyle name="SAPBEXHLevel2 3 2 2 10" xfId="40440" xr:uid="{CA13BEAA-AC0F-4212-9458-C8DE492BC79B}"/>
    <cellStyle name="SAPBEXHLevel2 3 2 2 2" xfId="40441" xr:uid="{DB13DCC8-8813-4707-9693-373C9F232A74}"/>
    <cellStyle name="SAPBEXHLevel2 3 2 2 2 10" xfId="40442" xr:uid="{1FADA690-2478-4A57-B734-AC99C2BFCA81}"/>
    <cellStyle name="SAPBEXHLevel2 3 2 2 2 2" xfId="40443" xr:uid="{1BB1B2D9-EC40-4C3C-8D66-4C5B6A6142B8}"/>
    <cellStyle name="SAPBEXHLevel2 3 2 2 2 2 2" xfId="40444" xr:uid="{EDCA998B-EDF5-4F43-94B3-D742AABEDC18}"/>
    <cellStyle name="SAPBEXHLevel2 3 2 2 2 2 2 2" xfId="40445" xr:uid="{25B14711-FC23-471E-8B6C-B73860C15907}"/>
    <cellStyle name="SAPBEXHLevel2 3 2 2 2 2 3" xfId="40446" xr:uid="{BF32190E-22D6-4AE3-958D-1B1B3695F434}"/>
    <cellStyle name="SAPBEXHLevel2 3 2 2 2 2 3 2" xfId="40447" xr:uid="{7AB60A69-9F4F-4CE3-B3A7-1B9B23A7C4A9}"/>
    <cellStyle name="SAPBEXHLevel2 3 2 2 2 2 4" xfId="40448" xr:uid="{0303B3EC-1FC2-4554-823F-7371AFA28048}"/>
    <cellStyle name="SAPBEXHLevel2 3 2 2 2 2 4 2" xfId="40449" xr:uid="{BFCC5F94-4428-4B16-80DC-CE2BCD52088D}"/>
    <cellStyle name="SAPBEXHLevel2 3 2 2 2 2 5" xfId="40450" xr:uid="{729EF1FE-4F55-46FA-BBDD-336E69FDC460}"/>
    <cellStyle name="SAPBEXHLevel2 3 2 2 2 2 5 2" xfId="40451" xr:uid="{422210BB-E981-40A4-AAA6-F27FF90CE225}"/>
    <cellStyle name="SAPBEXHLevel2 3 2 2 2 2 6" xfId="40452" xr:uid="{1EE1F399-786D-40AC-A01F-2F189BE08A7A}"/>
    <cellStyle name="SAPBEXHLevel2 3 2 2 2 2 6 2" xfId="40453" xr:uid="{E1E835EF-47DA-46B2-95DB-D8DD2A461213}"/>
    <cellStyle name="SAPBEXHLevel2 3 2 2 2 2 7" xfId="40454" xr:uid="{933B0622-9D5D-4412-B0B2-D59619FA5A0D}"/>
    <cellStyle name="SAPBEXHLevel2 3 2 2 2 2 7 2" xfId="40455" xr:uid="{EC8D01F3-9FF8-4D51-A35B-CD72C1DA6E65}"/>
    <cellStyle name="SAPBEXHLevel2 3 2 2 2 2 8" xfId="40456" xr:uid="{EA596FA5-A445-427D-B232-102F154AD19D}"/>
    <cellStyle name="SAPBEXHLevel2 3 2 2 2 3" xfId="40457" xr:uid="{4F7541DF-834F-4EFD-AF2A-8190BF47F0DE}"/>
    <cellStyle name="SAPBEXHLevel2 3 2 2 2 3 2" xfId="40458" xr:uid="{6EDD4F20-284E-419F-A43E-C7147FFAA281}"/>
    <cellStyle name="SAPBEXHLevel2 3 2 2 2 4" xfId="40459" xr:uid="{E1DF3816-1864-4421-8F81-5AC362145CD0}"/>
    <cellStyle name="SAPBEXHLevel2 3 2 2 2 4 2" xfId="40460" xr:uid="{A3E58E59-0070-4A6B-8C7C-DA2ECA572EFF}"/>
    <cellStyle name="SAPBEXHLevel2 3 2 2 2 5" xfId="40461" xr:uid="{E154DD26-8D5E-441C-A7FF-BA795BE1DB9E}"/>
    <cellStyle name="SAPBEXHLevel2 3 2 2 2 5 2" xfId="40462" xr:uid="{8FCB91F2-F3D5-40FA-A0E3-11838A500BE2}"/>
    <cellStyle name="SAPBEXHLevel2 3 2 2 2 6" xfId="40463" xr:uid="{48BA6FEB-C2A6-4D01-A5FD-BD651BFAEF1E}"/>
    <cellStyle name="SAPBEXHLevel2 3 2 2 2 6 2" xfId="40464" xr:uid="{791A1753-C40D-44E4-ABF4-3DBF8FDCD59B}"/>
    <cellStyle name="SAPBEXHLevel2 3 2 2 2 7" xfId="40465" xr:uid="{AEE47C9A-B16F-41C3-9C99-C13914A750E9}"/>
    <cellStyle name="SAPBEXHLevel2 3 2 2 2 7 2" xfId="40466" xr:uid="{14B6189D-9DF4-4449-A81E-22912619DDFD}"/>
    <cellStyle name="SAPBEXHLevel2 3 2 2 2 8" xfId="40467" xr:uid="{EAD2B4B4-EE34-4E3A-A50B-251F5A16BD61}"/>
    <cellStyle name="SAPBEXHLevel2 3 2 2 2 8 2" xfId="40468" xr:uid="{A7CDD83E-A845-49CD-A9AC-32B53B53F9AF}"/>
    <cellStyle name="SAPBEXHLevel2 3 2 2 2 9" xfId="40469" xr:uid="{DCF1D267-18A4-48AC-8660-6896CEA6A2DE}"/>
    <cellStyle name="SAPBEXHLevel2 3 2 2 3" xfId="40470" xr:uid="{CDB34E75-50F5-43E7-ACBA-107768D3E702}"/>
    <cellStyle name="SAPBEXHLevel2 3 2 2 3 2" xfId="40471" xr:uid="{07FF6C98-FA7C-47DF-8144-6FF329D8CA2C}"/>
    <cellStyle name="SAPBEXHLevel2 3 2 2 3 2 2" xfId="40472" xr:uid="{1AAD6E9F-6875-4D73-97F3-98B7A5F74CEB}"/>
    <cellStyle name="SAPBEXHLevel2 3 2 2 3 3" xfId="40473" xr:uid="{23722F38-7F0B-44D0-97FC-2DEC77F31F30}"/>
    <cellStyle name="SAPBEXHLevel2 3 2 2 3 3 2" xfId="40474" xr:uid="{D4318A5F-8108-4B9A-A7DD-0D8638097F96}"/>
    <cellStyle name="SAPBEXHLevel2 3 2 2 3 4" xfId="40475" xr:uid="{BDFF49A8-A09C-42D8-B733-0CD2708A8C3E}"/>
    <cellStyle name="SAPBEXHLevel2 3 2 2 3 4 2" xfId="40476" xr:uid="{725F68B1-7A4D-4C79-A75A-0CD59B50216F}"/>
    <cellStyle name="SAPBEXHLevel2 3 2 2 3 5" xfId="40477" xr:uid="{08C2C755-33F4-4A23-A098-3D907082372D}"/>
    <cellStyle name="SAPBEXHLevel2 3 2 2 3 5 2" xfId="40478" xr:uid="{24A7E7B2-C186-4ACE-8AAD-BC90C0B36DE5}"/>
    <cellStyle name="SAPBEXHLevel2 3 2 2 3 6" xfId="40479" xr:uid="{0950315E-E598-4998-B66E-9D38CAA80A90}"/>
    <cellStyle name="SAPBEXHLevel2 3 2 2 3 6 2" xfId="40480" xr:uid="{A89E0769-7653-4FA6-92E8-D15F0DD4DAD4}"/>
    <cellStyle name="SAPBEXHLevel2 3 2 2 3 7" xfId="40481" xr:uid="{CA6BC8E4-74A6-4D92-AEA7-5B2553C58D66}"/>
    <cellStyle name="SAPBEXHLevel2 3 2 2 3 7 2" xfId="40482" xr:uid="{B354FF58-5C59-431D-B4CA-35D034C72103}"/>
    <cellStyle name="SAPBEXHLevel2 3 2 2 3 8" xfId="40483" xr:uid="{0FD52067-EF6B-4069-8391-DCCA334C5738}"/>
    <cellStyle name="SAPBEXHLevel2 3 2 2 3 9" xfId="40484" xr:uid="{FC421EB7-5461-4E54-BB7F-29AD4C5CF02D}"/>
    <cellStyle name="SAPBEXHLevel2 3 2 2 4" xfId="40485" xr:uid="{11651BF8-BADE-4252-B4C8-20E06AC02F1D}"/>
    <cellStyle name="SAPBEXHLevel2 3 2 2 4 2" xfId="40486" xr:uid="{6A507563-2469-4B38-86A5-664E67FB6898}"/>
    <cellStyle name="SAPBEXHLevel2 3 2 2 5" xfId="40487" xr:uid="{6A5DE080-3BCE-4D36-8464-601E051E0C77}"/>
    <cellStyle name="SAPBEXHLevel2 3 2 2 5 2" xfId="40488" xr:uid="{2B62340C-3EDE-48BE-B466-F307B17E4117}"/>
    <cellStyle name="SAPBEXHLevel2 3 2 2 6" xfId="40489" xr:uid="{4A768894-1848-426B-9869-9718211472BF}"/>
    <cellStyle name="SAPBEXHLevel2 3 2 2 6 2" xfId="40490" xr:uid="{5717E2EE-14D8-48AE-B492-874F48B333B5}"/>
    <cellStyle name="SAPBEXHLevel2 3 2 2 7" xfId="40491" xr:uid="{19AA198E-59CB-4210-B2CD-AA0D0C0D339B}"/>
    <cellStyle name="SAPBEXHLevel2 3 2 2 7 2" xfId="40492" xr:uid="{BD2939C8-2AF2-484C-A34E-CF1019380AF6}"/>
    <cellStyle name="SAPBEXHLevel2 3 2 2 8" xfId="40493" xr:uid="{D931A72D-BD55-4BC0-98DB-1359755F98CA}"/>
    <cellStyle name="SAPBEXHLevel2 3 2 2 8 2" xfId="40494" xr:uid="{104E9611-D7C9-4BCC-BE72-32C44AA63141}"/>
    <cellStyle name="SAPBEXHLevel2 3 2 2 9" xfId="40495" xr:uid="{521FA022-B0EC-4335-A18B-ABB45D625E60}"/>
    <cellStyle name="SAPBEXHLevel2 3 2 3" xfId="40496" xr:uid="{1A992332-BE9C-49CE-95DB-8BB00CD9D57D}"/>
    <cellStyle name="SAPBEXHLevel2 3 2 3 2" xfId="40497" xr:uid="{695B0857-1EB9-4C27-8644-E572423A2C0D}"/>
    <cellStyle name="SAPBEXHLevel2 3 2 3 2 10" xfId="40498" xr:uid="{C85D4AAA-BF8C-4DFB-ADCF-21FED7B7B63B}"/>
    <cellStyle name="SAPBEXHLevel2 3 2 3 2 2" xfId="40499" xr:uid="{AB277227-4CF2-4969-9ADB-1DCDE812734E}"/>
    <cellStyle name="SAPBEXHLevel2 3 2 3 2 2 2" xfId="40500" xr:uid="{09842A34-C503-46A9-81B1-4AE3802EDDF4}"/>
    <cellStyle name="SAPBEXHLevel2 3 2 3 2 2 2 2" xfId="40501" xr:uid="{71672620-130E-42A7-9E6C-0C6100011EF6}"/>
    <cellStyle name="SAPBEXHLevel2 3 2 3 2 2 3" xfId="40502" xr:uid="{D1688C3A-3905-4B8D-9C37-E814E16E12D7}"/>
    <cellStyle name="SAPBEXHLevel2 3 2 3 2 2 3 2" xfId="40503" xr:uid="{EF3CB333-BF53-4989-BE6D-AA35571B0130}"/>
    <cellStyle name="SAPBEXHLevel2 3 2 3 2 2 4" xfId="40504" xr:uid="{E330706C-E392-4070-8C2E-648E4A151BC6}"/>
    <cellStyle name="SAPBEXHLevel2 3 2 3 2 2 4 2" xfId="40505" xr:uid="{867EFEF1-B076-4400-BE4B-1DD3E71E6D77}"/>
    <cellStyle name="SAPBEXHLevel2 3 2 3 2 2 5" xfId="40506" xr:uid="{E8C5596D-8EBF-4821-BD1B-926A61A081C7}"/>
    <cellStyle name="SAPBEXHLevel2 3 2 3 2 2 5 2" xfId="40507" xr:uid="{64BC0096-B00E-4394-8237-B463E1290EAA}"/>
    <cellStyle name="SAPBEXHLevel2 3 2 3 2 2 6" xfId="40508" xr:uid="{FE06DBDE-C56D-49D1-AC3C-E9C692F50A6D}"/>
    <cellStyle name="SAPBEXHLevel2 3 2 3 2 2 6 2" xfId="40509" xr:uid="{CDA610AD-2057-44A8-8971-B6501E169CB9}"/>
    <cellStyle name="SAPBEXHLevel2 3 2 3 2 2 7" xfId="40510" xr:uid="{DFF66DA4-BC0B-4E97-B945-AC083E8CD050}"/>
    <cellStyle name="SAPBEXHLevel2 3 2 3 2 3" xfId="40511" xr:uid="{EA8674F5-565B-474F-8893-DE482CF54642}"/>
    <cellStyle name="SAPBEXHLevel2 3 2 3 2 3 2" xfId="40512" xr:uid="{11A37871-9F43-49B2-829D-49DF667D200A}"/>
    <cellStyle name="SAPBEXHLevel2 3 2 3 2 3 2 2" xfId="40513" xr:uid="{0B709772-75A0-4AC1-B5F0-F156DA261200}"/>
    <cellStyle name="SAPBEXHLevel2 3 2 3 2 3 3" xfId="40514" xr:uid="{C1D611CD-8438-4AFE-A836-ED2B12381405}"/>
    <cellStyle name="SAPBEXHLevel2 3 2 3 2 3 3 2" xfId="40515" xr:uid="{E485E312-F537-4739-8C14-34C9E9E67164}"/>
    <cellStyle name="SAPBEXHLevel2 3 2 3 2 3 4" xfId="40516" xr:uid="{540B1482-A501-4426-8BCD-D5ADA5C86218}"/>
    <cellStyle name="SAPBEXHLevel2 3 2 3 2 3 4 2" xfId="40517" xr:uid="{F5558E2E-9809-490B-9A4E-0F1D4E16827C}"/>
    <cellStyle name="SAPBEXHLevel2 3 2 3 2 3 5" xfId="40518" xr:uid="{C2BB8147-2A3B-4711-A494-1EE3830B915F}"/>
    <cellStyle name="SAPBEXHLevel2 3 2 3 2 3 5 2" xfId="40519" xr:uid="{C2DA4C2C-D8D0-4C15-B4BA-AF829E89A70F}"/>
    <cellStyle name="SAPBEXHLevel2 3 2 3 2 3 6" xfId="40520" xr:uid="{E5A4B8F7-F3C9-4B1C-A1DF-94D57CBE3CC8}"/>
    <cellStyle name="SAPBEXHLevel2 3 2 3 2 3 6 2" xfId="40521" xr:uid="{329B0E3E-F0B0-4A31-8534-A1EE7261D2C4}"/>
    <cellStyle name="SAPBEXHLevel2 3 2 3 2 3 7" xfId="40522" xr:uid="{65DED895-A425-4B1E-A58E-58AB99F179B8}"/>
    <cellStyle name="SAPBEXHLevel2 3 2 3 2 4" xfId="40523" xr:uid="{FCBD5706-91C1-43DD-A040-5970CD0F3A5C}"/>
    <cellStyle name="SAPBEXHLevel2 3 2 3 2 4 2" xfId="40524" xr:uid="{2D52390A-EA97-4479-9021-D9143B6E3EF4}"/>
    <cellStyle name="SAPBEXHLevel2 3 2 3 2 5" xfId="40525" xr:uid="{9F26F406-2F4C-44BB-A450-9EAAC3220D79}"/>
    <cellStyle name="SAPBEXHLevel2 3 2 3 2 5 2" xfId="40526" xr:uid="{A9A1CBF5-08AC-4E57-8FED-36C431586EF5}"/>
    <cellStyle name="SAPBEXHLevel2 3 2 3 2 6" xfId="40527" xr:uid="{ABBBD315-64D4-4469-A7D0-9673E341981F}"/>
    <cellStyle name="SAPBEXHLevel2 3 2 3 2 6 2" xfId="40528" xr:uid="{B8136F75-4607-483F-96D8-A157CE62C936}"/>
    <cellStyle name="SAPBEXHLevel2 3 2 3 2 7" xfId="40529" xr:uid="{EAADBB39-4627-41CB-83C5-4BB6F8AC78FE}"/>
    <cellStyle name="SAPBEXHLevel2 3 2 3 2 7 2" xfId="40530" xr:uid="{59B85BAC-31A2-4D1B-AD96-D889390FF8D8}"/>
    <cellStyle name="SAPBEXHLevel2 3 2 3 2 8" xfId="40531" xr:uid="{FCD17F7B-22E6-4B2E-B35D-A2DCA2FE4DD1}"/>
    <cellStyle name="SAPBEXHLevel2 3 2 3 2 8 2" xfId="40532" xr:uid="{72D3FF41-BBF1-4540-894A-BF0B61E1B484}"/>
    <cellStyle name="SAPBEXHLevel2 3 2 3 2 9" xfId="40533" xr:uid="{06D6FE43-799C-4FA1-A023-AE82F41D1209}"/>
    <cellStyle name="SAPBEXHLevel2 3 2 3 2 9 2" xfId="40534" xr:uid="{C10F3741-CD82-4357-8C8F-C10783F7E128}"/>
    <cellStyle name="SAPBEXHLevel2 3 2 3 3" xfId="40535" xr:uid="{7DF5A66C-5DAD-4AB7-8E95-3B6B5D63C1EC}"/>
    <cellStyle name="SAPBEXHLevel2 3 2 3 3 2" xfId="40536" xr:uid="{E7A9E520-AE73-40FD-A585-E23D6553F8B6}"/>
    <cellStyle name="SAPBEXHLevel2 3 2 3 4" xfId="40537" xr:uid="{DE0D37A6-1238-42FC-B6B6-EA0DE795D520}"/>
    <cellStyle name="SAPBEXHLevel2 3 2 3 4 2" xfId="40538" xr:uid="{73CD252F-42C8-46AF-9CD7-782C4B461B6B}"/>
    <cellStyle name="SAPBEXHLevel2 3 2 3 5" xfId="40539" xr:uid="{F7A37EDB-6BC7-46BE-8BCA-544149F91984}"/>
    <cellStyle name="SAPBEXHLevel2 3 2 4" xfId="40540" xr:uid="{3B040478-92F3-4F29-B21D-655E84550ABF}"/>
    <cellStyle name="SAPBEXHLevel2 3 2 4 10" xfId="40541" xr:uid="{EC21770A-9CDF-4086-9C3A-71660509FC89}"/>
    <cellStyle name="SAPBEXHLevel2 3 2 4 2" xfId="40542" xr:uid="{A5056AD0-3035-4D81-8A5F-1529B7AFC038}"/>
    <cellStyle name="SAPBEXHLevel2 3 2 4 2 2" xfId="40543" xr:uid="{F322B84B-328E-45AD-8344-8B865AC1B509}"/>
    <cellStyle name="SAPBEXHLevel2 3 2 4 2 2 2" xfId="40544" xr:uid="{4FD6C174-9A43-4EA4-93D2-E776AFB02C69}"/>
    <cellStyle name="SAPBEXHLevel2 3 2 4 2 3" xfId="40545" xr:uid="{35E15DD6-60A2-4609-BFA5-8FBD791375C9}"/>
    <cellStyle name="SAPBEXHLevel2 3 2 4 2 3 2" xfId="40546" xr:uid="{99F484EB-4104-4F94-A0B3-460072708279}"/>
    <cellStyle name="SAPBEXHLevel2 3 2 4 2 4" xfId="40547" xr:uid="{0678B2AD-A2AE-4461-BAE2-296C9B220DC0}"/>
    <cellStyle name="SAPBEXHLevel2 3 2 4 2 4 2" xfId="40548" xr:uid="{B972C0BD-CAF9-4706-92CB-7C05E36B89B6}"/>
    <cellStyle name="SAPBEXHLevel2 3 2 4 2 5" xfId="40549" xr:uid="{88DC84E5-3BAE-43AF-AAB7-D61FA76E6AB9}"/>
    <cellStyle name="SAPBEXHLevel2 3 2 4 2 5 2" xfId="40550" xr:uid="{333B9BF8-8F3B-49FC-B18B-0C8B75D319A1}"/>
    <cellStyle name="SAPBEXHLevel2 3 2 4 2 6" xfId="40551" xr:uid="{89B16D9E-A726-4CED-B3FE-3009F3D5800F}"/>
    <cellStyle name="SAPBEXHLevel2 3 2 4 2 6 2" xfId="40552" xr:uid="{F8D46FBE-5B09-414F-841F-3B94C6E507A4}"/>
    <cellStyle name="SAPBEXHLevel2 3 2 4 2 7" xfId="40553" xr:uid="{7BB0D4F5-EBD1-4A8D-B092-C2B1D3A0AEEF}"/>
    <cellStyle name="SAPBEXHLevel2 3 2 4 3" xfId="40554" xr:uid="{FD3BADF5-F559-4539-8BFF-484A3028F59E}"/>
    <cellStyle name="SAPBEXHLevel2 3 2 4 3 2" xfId="40555" xr:uid="{F8898E7A-3F82-4522-9B60-4318C93F6AED}"/>
    <cellStyle name="SAPBEXHLevel2 3 2 4 3 2 2" xfId="40556" xr:uid="{F562ACEE-79CB-405E-AEDD-15636EA6A7F3}"/>
    <cellStyle name="SAPBEXHLevel2 3 2 4 3 3" xfId="40557" xr:uid="{DA736012-C578-4622-8A57-7BBCE0A2D1C4}"/>
    <cellStyle name="SAPBEXHLevel2 3 2 4 3 3 2" xfId="40558" xr:uid="{09358BC6-B361-498C-A778-564226E9D93D}"/>
    <cellStyle name="SAPBEXHLevel2 3 2 4 3 4" xfId="40559" xr:uid="{2CB2EB13-CAB3-4C00-A10C-6206E0E9FEF4}"/>
    <cellStyle name="SAPBEXHLevel2 3 2 4 3 4 2" xfId="40560" xr:uid="{28E0F04F-1A1D-4277-8550-9B2EDD3A0C3D}"/>
    <cellStyle name="SAPBEXHLevel2 3 2 4 3 5" xfId="40561" xr:uid="{121127B0-4449-4B32-AF47-0650A08A1B8A}"/>
    <cellStyle name="SAPBEXHLevel2 3 2 4 3 5 2" xfId="40562" xr:uid="{ED98CF15-6401-4D42-B8B7-F381489961A6}"/>
    <cellStyle name="SAPBEXHLevel2 3 2 4 3 6" xfId="40563" xr:uid="{E5C2F9B7-8C52-4541-A12A-35A3397523CC}"/>
    <cellStyle name="SAPBEXHLevel2 3 2 4 3 6 2" xfId="40564" xr:uid="{1F81B1E0-F1D4-4A10-87C5-B70F8A109DD1}"/>
    <cellStyle name="SAPBEXHLevel2 3 2 4 3 7" xfId="40565" xr:uid="{42BCA080-8B01-40C3-98CD-0A1A9348C40F}"/>
    <cellStyle name="SAPBEXHLevel2 3 2 4 4" xfId="40566" xr:uid="{8B9A2112-C2A8-4A8F-8193-7E13B8E00EAA}"/>
    <cellStyle name="SAPBEXHLevel2 3 2 4 4 2" xfId="40567" xr:uid="{93F68FB4-D128-42AD-890B-E935661F2231}"/>
    <cellStyle name="SAPBEXHLevel2 3 2 4 5" xfId="40568" xr:uid="{6763123A-06AE-48B3-8DF3-39B5CAA9ADED}"/>
    <cellStyle name="SAPBEXHLevel2 3 2 4 5 2" xfId="40569" xr:uid="{64247E47-7827-40DE-ABDB-EE4825DF69F8}"/>
    <cellStyle name="SAPBEXHLevel2 3 2 4 6" xfId="40570" xr:uid="{9F0EA57E-B7DA-4FE1-9064-03D88DBF6199}"/>
    <cellStyle name="SAPBEXHLevel2 3 2 4 6 2" xfId="40571" xr:uid="{6DE1B6EB-91F2-4EC6-8E28-0C8D823C9716}"/>
    <cellStyle name="SAPBEXHLevel2 3 2 4 7" xfId="40572" xr:uid="{29EA9720-E3C2-4683-A173-61BA03755C6B}"/>
    <cellStyle name="SAPBEXHLevel2 3 2 4 7 2" xfId="40573" xr:uid="{7E3DE793-72E7-4CA2-AC26-221EEB510B11}"/>
    <cellStyle name="SAPBEXHLevel2 3 2 4 8" xfId="40574" xr:uid="{5F27348E-9829-405E-9D3B-DC62BECDFD37}"/>
    <cellStyle name="SAPBEXHLevel2 3 2 4 8 2" xfId="40575" xr:uid="{A7B83423-509D-442C-A6B6-C81EDF139681}"/>
    <cellStyle name="SAPBEXHLevel2 3 2 4 9" xfId="40576" xr:uid="{EA57576B-8BB6-44B9-969F-E25721800275}"/>
    <cellStyle name="SAPBEXHLevel2 3 2 4 9 2" xfId="40577" xr:uid="{9867793D-4025-4ACF-BA64-0C78352FC74D}"/>
    <cellStyle name="SAPBEXHLevel2 3 2 5" xfId="40578" xr:uid="{BBA77B18-FB67-4998-8880-E70459D909FE}"/>
    <cellStyle name="SAPBEXHLevel2 3 2 5 2" xfId="40579" xr:uid="{3C422912-39D2-44EC-A063-BB00A6300BED}"/>
    <cellStyle name="SAPBEXHLevel2 3 2 6" xfId="40580" xr:uid="{E887EB95-33C2-4EB7-A391-E35368EDBD72}"/>
    <cellStyle name="SAPBEXHLevel2 3 2 6 2" xfId="40581" xr:uid="{E37AB836-6549-4F76-99E8-7F68C2647DC9}"/>
    <cellStyle name="SAPBEXHLevel2 3 2 7" xfId="40582" xr:uid="{9B0DACE0-D05F-45E8-ADEC-98238FDD499F}"/>
    <cellStyle name="SAPBEXHLevel2 3 2 8" xfId="40583" xr:uid="{609BE2D2-66B8-4C8C-BDEE-073CD8E0DC58}"/>
    <cellStyle name="SAPBEXHLevel2 3 3" xfId="40584" xr:uid="{619081D7-4DF5-4155-A36C-0538E0FBD39C}"/>
    <cellStyle name="SAPBEXHLevel2 3 3 2" xfId="40585" xr:uid="{BBF615F2-8987-4BE8-B160-E3AED17E10AB}"/>
    <cellStyle name="SAPBEXHLevel2 3 3 2 10" xfId="40586" xr:uid="{88DF1045-58DD-4D5E-A4F3-A2F60B0FEDD8}"/>
    <cellStyle name="SAPBEXHLevel2 3 3 2 2" xfId="40587" xr:uid="{8F4B68A0-C109-45EB-AEE9-13857FFEE635}"/>
    <cellStyle name="SAPBEXHLevel2 3 3 2 2 10" xfId="40588" xr:uid="{7D6CCA71-9B37-4CFE-B7B2-4AD533DEE946}"/>
    <cellStyle name="SAPBEXHLevel2 3 3 2 2 2" xfId="40589" xr:uid="{F3810928-4434-4132-9876-680D5B3E388B}"/>
    <cellStyle name="SAPBEXHLevel2 3 3 2 2 2 2" xfId="40590" xr:uid="{F65E4E83-BAFB-477D-AC95-A82453039AB5}"/>
    <cellStyle name="SAPBEXHLevel2 3 3 2 2 2 2 2" xfId="40591" xr:uid="{390A50A6-D8E6-4CF4-A57D-2411FC726D6D}"/>
    <cellStyle name="SAPBEXHLevel2 3 3 2 2 2 3" xfId="40592" xr:uid="{62DD67CD-AFDA-4F1C-8A57-C1B40982F2AC}"/>
    <cellStyle name="SAPBEXHLevel2 3 3 2 2 2 3 2" xfId="40593" xr:uid="{19888E3B-C2B4-40A2-A26A-65BF79BB79A9}"/>
    <cellStyle name="SAPBEXHLevel2 3 3 2 2 2 4" xfId="40594" xr:uid="{7D772FA3-0BD4-4C32-BEBE-106BFAFB29FF}"/>
    <cellStyle name="SAPBEXHLevel2 3 3 2 2 2 4 2" xfId="40595" xr:uid="{18358916-62E3-400E-B7BF-922C652F712E}"/>
    <cellStyle name="SAPBEXHLevel2 3 3 2 2 2 5" xfId="40596" xr:uid="{A08B7D95-79EF-4028-8887-06516E6B4BB9}"/>
    <cellStyle name="SAPBEXHLevel2 3 3 2 2 2 5 2" xfId="40597" xr:uid="{CF2CE943-63C0-4D70-B62A-AAE0E0F97281}"/>
    <cellStyle name="SAPBEXHLevel2 3 3 2 2 2 6" xfId="40598" xr:uid="{4C21B918-C6D7-48D4-979D-C28E4F2F8BE9}"/>
    <cellStyle name="SAPBEXHLevel2 3 3 2 2 2 6 2" xfId="40599" xr:uid="{9FADD3B1-CB19-4703-9F77-B007386B8A0B}"/>
    <cellStyle name="SAPBEXHLevel2 3 3 2 2 2 7" xfId="40600" xr:uid="{B9CC6794-7FE5-4BAC-8519-C8124738F318}"/>
    <cellStyle name="SAPBEXHLevel2 3 3 2 2 2 7 2" xfId="40601" xr:uid="{6BC75C8A-6B63-4F5D-83AE-E15F568626F4}"/>
    <cellStyle name="SAPBEXHLevel2 3 3 2 2 2 8" xfId="40602" xr:uid="{C8C368D4-B5AD-4B02-8F4A-86F9D82CC555}"/>
    <cellStyle name="SAPBEXHLevel2 3 3 2 2 3" xfId="40603" xr:uid="{29E33068-3BCF-4571-8A87-BB0C7D607C80}"/>
    <cellStyle name="SAPBEXHLevel2 3 3 2 2 3 2" xfId="40604" xr:uid="{AC3BBB11-CBCB-434D-A550-777B9A3F858D}"/>
    <cellStyle name="SAPBEXHLevel2 3 3 2 2 4" xfId="40605" xr:uid="{EBA3AF67-D363-4BC7-9F53-2F7F55DA1EA3}"/>
    <cellStyle name="SAPBEXHLevel2 3 3 2 2 4 2" xfId="40606" xr:uid="{BE07633E-BFDC-4B53-BCC1-82489E7FBFFA}"/>
    <cellStyle name="SAPBEXHLevel2 3 3 2 2 5" xfId="40607" xr:uid="{F1BAC961-5B30-4F48-A17A-AF9300C61612}"/>
    <cellStyle name="SAPBEXHLevel2 3 3 2 2 5 2" xfId="40608" xr:uid="{6C3DEC73-B243-49C2-98F4-AC4F24114801}"/>
    <cellStyle name="SAPBEXHLevel2 3 3 2 2 6" xfId="40609" xr:uid="{C513EFD4-B8A5-4BB0-9677-6F851F07161B}"/>
    <cellStyle name="SAPBEXHLevel2 3 3 2 2 6 2" xfId="40610" xr:uid="{DEDF7D48-9BE2-45CD-8C46-1BB33CAA175B}"/>
    <cellStyle name="SAPBEXHLevel2 3 3 2 2 7" xfId="40611" xr:uid="{36F3578F-3667-4647-A94E-DA1A2C2C596C}"/>
    <cellStyle name="SAPBEXHLevel2 3 3 2 2 7 2" xfId="40612" xr:uid="{26A2EFB8-5EC6-40C0-AAC4-33745891E822}"/>
    <cellStyle name="SAPBEXHLevel2 3 3 2 2 8" xfId="40613" xr:uid="{9452219E-30F0-45AF-A3ED-617E64B7C361}"/>
    <cellStyle name="SAPBEXHLevel2 3 3 2 2 8 2" xfId="40614" xr:uid="{D1191E94-0967-45E3-8E6B-0485551705E7}"/>
    <cellStyle name="SAPBEXHLevel2 3 3 2 2 9" xfId="40615" xr:uid="{DB9CAA96-ADCF-43F1-BF5F-F0C144217032}"/>
    <cellStyle name="SAPBEXHLevel2 3 3 2 3" xfId="40616" xr:uid="{E9A060E7-0090-4F97-9F53-32E56B18B4AE}"/>
    <cellStyle name="SAPBEXHLevel2 3 3 2 3 2" xfId="40617" xr:uid="{D36551B1-1AB4-4500-9AAF-4063FBD63391}"/>
    <cellStyle name="SAPBEXHLevel2 3 3 2 3 2 2" xfId="40618" xr:uid="{3D26087E-F087-46FA-A060-94B97C8522BC}"/>
    <cellStyle name="SAPBEXHLevel2 3 3 2 3 3" xfId="40619" xr:uid="{AAB5E2F7-0AF5-4B13-AB85-1711861D4D55}"/>
    <cellStyle name="SAPBEXHLevel2 3 3 2 3 3 2" xfId="40620" xr:uid="{0B2E98BD-A331-4854-9366-1825B9148693}"/>
    <cellStyle name="SAPBEXHLevel2 3 3 2 3 4" xfId="40621" xr:uid="{9075D82B-8545-4B8A-AE3E-DC187FE12972}"/>
    <cellStyle name="SAPBEXHLevel2 3 3 2 3 4 2" xfId="40622" xr:uid="{22B2E4A2-A59E-4E01-A70F-0D7FD0A9FEFB}"/>
    <cellStyle name="SAPBEXHLevel2 3 3 2 3 5" xfId="40623" xr:uid="{2AC927B4-7B08-49FF-8D2F-45C2FF490881}"/>
    <cellStyle name="SAPBEXHLevel2 3 3 2 3 5 2" xfId="40624" xr:uid="{840F9ACE-8510-4BAF-9EE5-FB835AB614EB}"/>
    <cellStyle name="SAPBEXHLevel2 3 3 2 3 6" xfId="40625" xr:uid="{74FC6A60-AF2B-4C68-B1B7-487283C09D50}"/>
    <cellStyle name="SAPBEXHLevel2 3 3 2 3 6 2" xfId="40626" xr:uid="{370CE703-AE63-4B29-8674-71EB85EF7989}"/>
    <cellStyle name="SAPBEXHLevel2 3 3 2 3 7" xfId="40627" xr:uid="{793663FA-D036-4C99-920E-C09EC5F1FEFD}"/>
    <cellStyle name="SAPBEXHLevel2 3 3 2 3 7 2" xfId="40628" xr:uid="{1CAF8870-484F-4211-B6AA-C9CEFF8BF47C}"/>
    <cellStyle name="SAPBEXHLevel2 3 3 2 3 8" xfId="40629" xr:uid="{0F612402-56CA-4654-8F37-508ACD6E57BA}"/>
    <cellStyle name="SAPBEXHLevel2 3 3 2 3 9" xfId="40630" xr:uid="{BD8A7724-A06F-4FA8-8256-9D10443FA115}"/>
    <cellStyle name="SAPBEXHLevel2 3 3 2 4" xfId="40631" xr:uid="{D83BB80C-6CC1-4841-BFBC-B33D1B1202A0}"/>
    <cellStyle name="SAPBEXHLevel2 3 3 2 4 2" xfId="40632" xr:uid="{33659677-EEAB-4061-BD95-AE19190F307E}"/>
    <cellStyle name="SAPBEXHLevel2 3 3 2 5" xfId="40633" xr:uid="{0FC4F033-9228-4FA1-B3B7-D65548FB096C}"/>
    <cellStyle name="SAPBEXHLevel2 3 3 2 5 2" xfId="40634" xr:uid="{46A37749-9445-44D9-938D-D36693B20B2E}"/>
    <cellStyle name="SAPBEXHLevel2 3 3 2 6" xfId="40635" xr:uid="{5FBC2188-D7CF-4B37-9D8F-67D330C424FC}"/>
    <cellStyle name="SAPBEXHLevel2 3 3 2 6 2" xfId="40636" xr:uid="{CFCF19B2-95E7-4241-9BA3-DDE5081046CE}"/>
    <cellStyle name="SAPBEXHLevel2 3 3 2 7" xfId="40637" xr:uid="{02196A74-3626-4275-93C8-5BEBC7559FD5}"/>
    <cellStyle name="SAPBEXHLevel2 3 3 2 7 2" xfId="40638" xr:uid="{42B4E33B-6C92-4391-BEB6-269B4874178D}"/>
    <cellStyle name="SAPBEXHLevel2 3 3 2 8" xfId="40639" xr:uid="{0D7E09F0-783E-4E99-979C-5E42A6A63D7D}"/>
    <cellStyle name="SAPBEXHLevel2 3 3 2 8 2" xfId="40640" xr:uid="{F524EB54-B507-41BA-95DA-6854AF04CBF2}"/>
    <cellStyle name="SAPBEXHLevel2 3 3 2 9" xfId="40641" xr:uid="{D969BD2C-E19D-421B-A29F-5CFC6C3B606E}"/>
    <cellStyle name="SAPBEXHLevel2 3 3 3" xfId="40642" xr:uid="{1B663531-182F-4B5A-A15D-5151703778E6}"/>
    <cellStyle name="SAPBEXHLevel2 3 3 3 2" xfId="40643" xr:uid="{4693104E-7291-419B-9222-327CFE39E5FA}"/>
    <cellStyle name="SAPBEXHLevel2 3 3 3 2 10" xfId="40644" xr:uid="{8B7D2E32-D1AC-4285-B787-82383838FA11}"/>
    <cellStyle name="SAPBEXHLevel2 3 3 3 2 2" xfId="40645" xr:uid="{5E947BB8-0E35-4325-9248-A4E05F047E7C}"/>
    <cellStyle name="SAPBEXHLevel2 3 3 3 2 2 2" xfId="40646" xr:uid="{C8DA1D5C-E048-45C9-90ED-A050B5633592}"/>
    <cellStyle name="SAPBEXHLevel2 3 3 3 2 2 2 2" xfId="40647" xr:uid="{51C9A978-3D11-43F3-99C3-15FB13A089E6}"/>
    <cellStyle name="SAPBEXHLevel2 3 3 3 2 2 3" xfId="40648" xr:uid="{7A16C22D-03CA-4C26-AA9F-89F90EDB298E}"/>
    <cellStyle name="SAPBEXHLevel2 3 3 3 2 2 3 2" xfId="40649" xr:uid="{187BE4B1-D86D-4C8E-A726-53B906569DCB}"/>
    <cellStyle name="SAPBEXHLevel2 3 3 3 2 2 4" xfId="40650" xr:uid="{8C2E714B-1165-43C8-8010-DA2F76F68CF1}"/>
    <cellStyle name="SAPBEXHLevel2 3 3 3 2 2 4 2" xfId="40651" xr:uid="{11CECE98-41A6-40B5-80FB-493EB5562339}"/>
    <cellStyle name="SAPBEXHLevel2 3 3 3 2 2 5" xfId="40652" xr:uid="{21BAAFE8-8A75-4512-A52A-CFCBE5BAA9D7}"/>
    <cellStyle name="SAPBEXHLevel2 3 3 3 2 2 5 2" xfId="40653" xr:uid="{48173C9A-A2DD-4CDE-B3FC-F51D058E9DA3}"/>
    <cellStyle name="SAPBEXHLevel2 3 3 3 2 2 6" xfId="40654" xr:uid="{C004AF75-422E-4C70-AB94-DDB5144165B1}"/>
    <cellStyle name="SAPBEXHLevel2 3 3 3 2 2 6 2" xfId="40655" xr:uid="{95879419-D625-480F-969C-BFF9DB7C111D}"/>
    <cellStyle name="SAPBEXHLevel2 3 3 3 2 2 7" xfId="40656" xr:uid="{55E08016-71F8-4D23-AA48-3DC0CB49E649}"/>
    <cellStyle name="SAPBEXHLevel2 3 3 3 2 3" xfId="40657" xr:uid="{826CC335-F47D-4DDC-A46B-D4C294B4DB37}"/>
    <cellStyle name="SAPBEXHLevel2 3 3 3 2 3 2" xfId="40658" xr:uid="{F35115EF-4100-47E4-81B1-BF7757AD38E5}"/>
    <cellStyle name="SAPBEXHLevel2 3 3 3 2 3 2 2" xfId="40659" xr:uid="{0BBCF6D2-E971-412C-9770-42163B9461DD}"/>
    <cellStyle name="SAPBEXHLevel2 3 3 3 2 3 3" xfId="40660" xr:uid="{64737625-76B4-45B3-B3DF-644DFA3D8923}"/>
    <cellStyle name="SAPBEXHLevel2 3 3 3 2 3 3 2" xfId="40661" xr:uid="{3B504B32-B12C-4ACB-A3A6-23B9D353541F}"/>
    <cellStyle name="SAPBEXHLevel2 3 3 3 2 3 4" xfId="40662" xr:uid="{E07FB4EB-8A5C-4BFC-8A23-1B02E9B0680C}"/>
    <cellStyle name="SAPBEXHLevel2 3 3 3 2 3 4 2" xfId="40663" xr:uid="{611B0F9C-679E-40CA-A524-E53C1751E6DE}"/>
    <cellStyle name="SAPBEXHLevel2 3 3 3 2 3 5" xfId="40664" xr:uid="{0FAABE50-12E2-445A-83A6-E022D49A7947}"/>
    <cellStyle name="SAPBEXHLevel2 3 3 3 2 3 5 2" xfId="40665" xr:uid="{23BD3329-9ECC-430B-98B8-E229ED80BC0B}"/>
    <cellStyle name="SAPBEXHLevel2 3 3 3 2 3 6" xfId="40666" xr:uid="{49A3C0AF-6264-4175-B004-34C5D068335D}"/>
    <cellStyle name="SAPBEXHLevel2 3 3 3 2 3 6 2" xfId="40667" xr:uid="{1FBF9041-F6D2-4915-B40B-988AD614012B}"/>
    <cellStyle name="SAPBEXHLevel2 3 3 3 2 3 7" xfId="40668" xr:uid="{E96BFBA7-E0C0-4465-8DD2-DA563789267B}"/>
    <cellStyle name="SAPBEXHLevel2 3 3 3 2 4" xfId="40669" xr:uid="{7AF43637-96FD-4FDA-B89B-AA9CBE1B7802}"/>
    <cellStyle name="SAPBEXHLevel2 3 3 3 2 4 2" xfId="40670" xr:uid="{10AB18FF-4ADB-47F0-BD99-7E7FD3A11AA1}"/>
    <cellStyle name="SAPBEXHLevel2 3 3 3 2 5" xfId="40671" xr:uid="{6A48560A-6241-4847-937B-5F8104E44921}"/>
    <cellStyle name="SAPBEXHLevel2 3 3 3 2 5 2" xfId="40672" xr:uid="{7B915228-3D1F-4C52-91FE-976D3923CBE4}"/>
    <cellStyle name="SAPBEXHLevel2 3 3 3 2 6" xfId="40673" xr:uid="{49C22727-813D-4421-B69B-9629C91B1AE4}"/>
    <cellStyle name="SAPBEXHLevel2 3 3 3 2 6 2" xfId="40674" xr:uid="{E96C91DD-86BF-475C-AB8F-3A0DF35E074C}"/>
    <cellStyle name="SAPBEXHLevel2 3 3 3 2 7" xfId="40675" xr:uid="{F101CE76-F640-4DBF-8CC4-CC572E74F062}"/>
    <cellStyle name="SAPBEXHLevel2 3 3 3 2 7 2" xfId="40676" xr:uid="{EC1E54D0-60A6-42F2-9628-F7FC582BBFA0}"/>
    <cellStyle name="SAPBEXHLevel2 3 3 3 2 8" xfId="40677" xr:uid="{4B243103-199B-4BFB-B376-CC9BB900E884}"/>
    <cellStyle name="SAPBEXHLevel2 3 3 3 2 8 2" xfId="40678" xr:uid="{6AEB06F0-282D-4816-9DEE-C3F42A1067E7}"/>
    <cellStyle name="SAPBEXHLevel2 3 3 3 2 9" xfId="40679" xr:uid="{9211BBF9-2004-4E05-9702-84B1049F0B71}"/>
    <cellStyle name="SAPBEXHLevel2 3 3 3 2 9 2" xfId="40680" xr:uid="{F6CBA7D4-1648-49B3-9EF8-EB7ECE20B9E8}"/>
    <cellStyle name="SAPBEXHLevel2 3 3 3 3" xfId="40681" xr:uid="{04518BEF-C5AE-442D-B100-0ED2FB533429}"/>
    <cellStyle name="SAPBEXHLevel2 3 3 3 3 2" xfId="40682" xr:uid="{4FA7B1AF-F010-4412-BDA4-DFEEE9445326}"/>
    <cellStyle name="SAPBEXHLevel2 3 3 3 4" xfId="40683" xr:uid="{606B1C7C-B103-40B5-AE55-013131FD64B9}"/>
    <cellStyle name="SAPBEXHLevel2 3 3 3 4 2" xfId="40684" xr:uid="{3F062612-C1F5-4BDB-9846-1D8133E46518}"/>
    <cellStyle name="SAPBEXHLevel2 3 3 3 5" xfId="40685" xr:uid="{BA9C6455-582D-4608-8CF4-077BF34DCA1D}"/>
    <cellStyle name="SAPBEXHLevel2 3 3 4" xfId="40686" xr:uid="{B6F4AD1C-3C73-4F50-8F75-60836D32FFE0}"/>
    <cellStyle name="SAPBEXHLevel2 3 3 4 10" xfId="40687" xr:uid="{21BBE809-B972-4E76-BA95-74BC218AEB98}"/>
    <cellStyle name="SAPBEXHLevel2 3 3 4 2" xfId="40688" xr:uid="{4C5991FE-812C-477F-B4AC-6EE912123030}"/>
    <cellStyle name="SAPBEXHLevel2 3 3 4 2 2" xfId="40689" xr:uid="{40C5985A-937B-477C-9594-F1FDEDE2DC0A}"/>
    <cellStyle name="SAPBEXHLevel2 3 3 4 2 2 2" xfId="40690" xr:uid="{713DEE2A-5B11-412F-ADE5-881FF6392012}"/>
    <cellStyle name="SAPBEXHLevel2 3 3 4 2 3" xfId="40691" xr:uid="{96478E9F-CDA5-4BEF-BA85-EE849555A993}"/>
    <cellStyle name="SAPBEXHLevel2 3 3 4 2 3 2" xfId="40692" xr:uid="{E141EE25-CB19-43D4-B4B8-1940DB1F206E}"/>
    <cellStyle name="SAPBEXHLevel2 3 3 4 2 4" xfId="40693" xr:uid="{67E244C8-6009-473E-BA07-7DA201986018}"/>
    <cellStyle name="SAPBEXHLevel2 3 3 4 2 4 2" xfId="40694" xr:uid="{695821D2-9F12-43E7-892E-00AA608CA4E3}"/>
    <cellStyle name="SAPBEXHLevel2 3 3 4 2 5" xfId="40695" xr:uid="{F312DD3E-86D3-431C-BC3E-804F03FB99DA}"/>
    <cellStyle name="SAPBEXHLevel2 3 3 4 2 5 2" xfId="40696" xr:uid="{E9426031-BD7C-4F99-AFBD-872D0C813D0D}"/>
    <cellStyle name="SAPBEXHLevel2 3 3 4 2 6" xfId="40697" xr:uid="{7F03EB8A-BC56-43D4-A1E2-632C66693066}"/>
    <cellStyle name="SAPBEXHLevel2 3 3 4 2 6 2" xfId="40698" xr:uid="{1BBAB6B9-A1F7-4C17-B2EA-21185B8751D7}"/>
    <cellStyle name="SAPBEXHLevel2 3 3 4 2 7" xfId="40699" xr:uid="{F0A59567-428A-46A6-851B-605CADBAAF65}"/>
    <cellStyle name="SAPBEXHLevel2 3 3 4 3" xfId="40700" xr:uid="{E2C34A3C-0203-4B8E-925A-B19B6BFEECB4}"/>
    <cellStyle name="SAPBEXHLevel2 3 3 4 3 2" xfId="40701" xr:uid="{04DF4C45-EF4A-430D-9548-5A020E7BF349}"/>
    <cellStyle name="SAPBEXHLevel2 3 3 4 3 2 2" xfId="40702" xr:uid="{3D359DBF-F442-4CC7-B3BA-32C1FAA56882}"/>
    <cellStyle name="SAPBEXHLevel2 3 3 4 3 3" xfId="40703" xr:uid="{C1BEB4B0-3C33-44B8-B908-F61245F2FFA2}"/>
    <cellStyle name="SAPBEXHLevel2 3 3 4 3 3 2" xfId="40704" xr:uid="{81A839BA-7217-42B4-AC7F-3E6E671521F8}"/>
    <cellStyle name="SAPBEXHLevel2 3 3 4 3 4" xfId="40705" xr:uid="{5C63FD4A-D100-4758-A2A4-5143829D4830}"/>
    <cellStyle name="SAPBEXHLevel2 3 3 4 3 4 2" xfId="40706" xr:uid="{CF794CBF-7695-4934-9E5F-A39FE7B583AA}"/>
    <cellStyle name="SAPBEXHLevel2 3 3 4 3 5" xfId="40707" xr:uid="{4F7B70BF-BFCE-4603-9D6E-34C8716F83A6}"/>
    <cellStyle name="SAPBEXHLevel2 3 3 4 3 5 2" xfId="40708" xr:uid="{7A5799C7-CD1D-46CC-9EA0-C94728526913}"/>
    <cellStyle name="SAPBEXHLevel2 3 3 4 3 6" xfId="40709" xr:uid="{01D7D1E2-C2D3-4E6A-9D0C-636D9278D7B5}"/>
    <cellStyle name="SAPBEXHLevel2 3 3 4 3 6 2" xfId="40710" xr:uid="{1E6EF1AA-B593-4474-A409-94A055E5F201}"/>
    <cellStyle name="SAPBEXHLevel2 3 3 4 3 7" xfId="40711" xr:uid="{5DFDD6C4-A231-4618-8705-493D11EBD7B9}"/>
    <cellStyle name="SAPBEXHLevel2 3 3 4 4" xfId="40712" xr:uid="{6A5CA227-A032-4464-B7AC-07F7A52865BA}"/>
    <cellStyle name="SAPBEXHLevel2 3 3 4 4 2" xfId="40713" xr:uid="{7C1C6609-CBBA-49A3-A45E-3F84C7E058C4}"/>
    <cellStyle name="SAPBEXHLevel2 3 3 4 5" xfId="40714" xr:uid="{C9FF8C71-5A32-405F-A333-706EF6875C15}"/>
    <cellStyle name="SAPBEXHLevel2 3 3 4 5 2" xfId="40715" xr:uid="{10AFB2E1-E207-43FF-97FF-F6CB6F333412}"/>
    <cellStyle name="SAPBEXHLevel2 3 3 4 6" xfId="40716" xr:uid="{B3A74D5B-42D2-4C51-B6B4-38FE5FF3F9B3}"/>
    <cellStyle name="SAPBEXHLevel2 3 3 4 6 2" xfId="40717" xr:uid="{A0B72180-5858-4AFF-9A00-71F55F15E580}"/>
    <cellStyle name="SAPBEXHLevel2 3 3 4 7" xfId="40718" xr:uid="{5ADB64B2-A944-45F9-8B47-4CDC0FFC9F06}"/>
    <cellStyle name="SAPBEXHLevel2 3 3 4 7 2" xfId="40719" xr:uid="{2776C58D-D6B3-4770-AE69-8F03C4FDF9E2}"/>
    <cellStyle name="SAPBEXHLevel2 3 3 4 8" xfId="40720" xr:uid="{32CB3F7B-C39A-48C2-8415-2566C7FE9510}"/>
    <cellStyle name="SAPBEXHLevel2 3 3 4 8 2" xfId="40721" xr:uid="{18B91885-90BF-4F89-842A-0099D0DC473C}"/>
    <cellStyle name="SAPBEXHLevel2 3 3 4 9" xfId="40722" xr:uid="{A74375E8-358A-4C13-A635-6A347521B388}"/>
    <cellStyle name="SAPBEXHLevel2 3 3 4 9 2" xfId="40723" xr:uid="{79296D92-BB6C-47C3-9481-220DA5263B83}"/>
    <cellStyle name="SAPBEXHLevel2 3 3 5" xfId="40724" xr:uid="{AEE99139-4BF2-4C51-A891-2CF0654502A4}"/>
    <cellStyle name="SAPBEXHLevel2 3 3 5 2" xfId="40725" xr:uid="{B023FD02-A3D7-4CEF-BAF7-C6514C8AE6A7}"/>
    <cellStyle name="SAPBEXHLevel2 3 3 6" xfId="40726" xr:uid="{AE9E0FA7-624A-4127-8060-D9FAF3F3B373}"/>
    <cellStyle name="SAPBEXHLevel2 3 3 6 2" xfId="40727" xr:uid="{135DC789-906B-4C3F-A65B-9B82D5FA6913}"/>
    <cellStyle name="SAPBEXHLevel2 3 3 7" xfId="40728" xr:uid="{1919E84C-08E6-40F8-B49B-16F83EC39821}"/>
    <cellStyle name="SAPBEXHLevel2 3 3 8" xfId="40729" xr:uid="{36784275-7018-49DE-ADB8-F36390CAC9D1}"/>
    <cellStyle name="SAPBEXHLevel2 3 4" xfId="40730" xr:uid="{3D461EBB-6943-4415-92B7-C19EB550C7C8}"/>
    <cellStyle name="SAPBEXHLevel2 3 4 10" xfId="40731" xr:uid="{96865307-D7A4-4045-9A71-9023326EFA62}"/>
    <cellStyle name="SAPBEXHLevel2 3 4 2" xfId="40732" xr:uid="{D7D82DFB-915E-488B-8FFB-0A132A0BB384}"/>
    <cellStyle name="SAPBEXHLevel2 3 4 2 10" xfId="40733" xr:uid="{3FC56C37-6E4E-4C38-BA11-DD3B363B957F}"/>
    <cellStyle name="SAPBEXHLevel2 3 4 2 2" xfId="40734" xr:uid="{CF19A1BF-CF85-48C4-9A02-65AD83D59389}"/>
    <cellStyle name="SAPBEXHLevel2 3 4 2 2 2" xfId="40735" xr:uid="{2BF4A567-4FC1-41D9-BAD1-505C71C23DBC}"/>
    <cellStyle name="SAPBEXHLevel2 3 4 2 2 2 2" xfId="40736" xr:uid="{EAD5BEA6-6CBC-4577-8143-FB219A42D309}"/>
    <cellStyle name="SAPBEXHLevel2 3 4 2 2 3" xfId="40737" xr:uid="{9833F76A-ECA7-475C-87FA-CD0C450AA36A}"/>
    <cellStyle name="SAPBEXHLevel2 3 4 2 2 3 2" xfId="40738" xr:uid="{1BF7A6E5-BDDF-43E8-916D-45B74984E342}"/>
    <cellStyle name="SAPBEXHLevel2 3 4 2 2 4" xfId="40739" xr:uid="{443A5F89-0FB3-4A8D-AF7A-5C47D7587E1F}"/>
    <cellStyle name="SAPBEXHLevel2 3 4 2 2 4 2" xfId="40740" xr:uid="{008FEB4B-2945-41B5-A091-56E5B186528A}"/>
    <cellStyle name="SAPBEXHLevel2 3 4 2 2 5" xfId="40741" xr:uid="{B93B2BA4-E4A2-4959-866C-60C0A8ECE128}"/>
    <cellStyle name="SAPBEXHLevel2 3 4 2 2 5 2" xfId="40742" xr:uid="{6657E037-76FA-4981-9009-2D6D1128917A}"/>
    <cellStyle name="SAPBEXHLevel2 3 4 2 2 6" xfId="40743" xr:uid="{BBE20254-BC21-45C1-B24A-2D3D86E290AC}"/>
    <cellStyle name="SAPBEXHLevel2 3 4 2 2 6 2" xfId="40744" xr:uid="{769FB1FD-7767-40AD-9AE5-80D5A4780A54}"/>
    <cellStyle name="SAPBEXHLevel2 3 4 2 2 7" xfId="40745" xr:uid="{03C50058-6AE2-49D9-8DB2-AB35A54BD3E5}"/>
    <cellStyle name="SAPBEXHLevel2 3 4 2 2 7 2" xfId="40746" xr:uid="{FFA31B63-3986-4C2F-8149-A53D5743E0A4}"/>
    <cellStyle name="SAPBEXHLevel2 3 4 2 2 8" xfId="40747" xr:uid="{276FC2B1-381C-4976-9D09-F9CE89C6A3F2}"/>
    <cellStyle name="SAPBEXHLevel2 3 4 2 3" xfId="40748" xr:uid="{3CDBE797-A789-4AE8-9918-C3F4D0F75BF4}"/>
    <cellStyle name="SAPBEXHLevel2 3 4 2 3 2" xfId="40749" xr:uid="{E513A68F-AA6C-4E92-BA65-3C43AD471DFB}"/>
    <cellStyle name="SAPBEXHLevel2 3 4 2 4" xfId="40750" xr:uid="{90344125-D06C-4799-90A5-8D47FDA07E7A}"/>
    <cellStyle name="SAPBEXHLevel2 3 4 2 4 2" xfId="40751" xr:uid="{E393D58B-08A3-4899-92A6-66052424A5EE}"/>
    <cellStyle name="SAPBEXHLevel2 3 4 2 5" xfId="40752" xr:uid="{1623BA88-B847-4045-8E6E-419AD3D8D6C1}"/>
    <cellStyle name="SAPBEXHLevel2 3 4 2 5 2" xfId="40753" xr:uid="{9073AB6C-70F6-4C6F-A4D8-74C8AEE97EC5}"/>
    <cellStyle name="SAPBEXHLevel2 3 4 2 6" xfId="40754" xr:uid="{C409B81D-C20B-4F61-A003-AB3DF401146E}"/>
    <cellStyle name="SAPBEXHLevel2 3 4 2 6 2" xfId="40755" xr:uid="{F027C26E-B598-4242-8B9D-F318A131FE55}"/>
    <cellStyle name="SAPBEXHLevel2 3 4 2 7" xfId="40756" xr:uid="{D5F9AAC1-53A3-41C2-850C-635FFA245B39}"/>
    <cellStyle name="SAPBEXHLevel2 3 4 2 7 2" xfId="40757" xr:uid="{6013B03C-2CA0-4F9C-B652-21EF69ACA2A0}"/>
    <cellStyle name="SAPBEXHLevel2 3 4 2 8" xfId="40758" xr:uid="{A223D47C-EBBB-4EBE-B459-1F40450EBDCF}"/>
    <cellStyle name="SAPBEXHLevel2 3 4 2 8 2" xfId="40759" xr:uid="{E8EEDA5C-2602-4980-B209-445809E825BF}"/>
    <cellStyle name="SAPBEXHLevel2 3 4 2 9" xfId="40760" xr:uid="{CC3E1EF2-85E3-4350-92D6-3FBC64AA2751}"/>
    <cellStyle name="SAPBEXHLevel2 3 4 3" xfId="40761" xr:uid="{EC17AC5F-ED52-473B-8EDF-0AF2EEF46A51}"/>
    <cellStyle name="SAPBEXHLevel2 3 4 3 2" xfId="40762" xr:uid="{A3706E8A-EEEB-4EC6-B54F-0BFA1F705E3E}"/>
    <cellStyle name="SAPBEXHLevel2 3 4 3 2 2" xfId="40763" xr:uid="{29E449E8-E847-4803-9406-957B980618C7}"/>
    <cellStyle name="SAPBEXHLevel2 3 4 3 3" xfId="40764" xr:uid="{B42CA6BA-078C-436E-A413-4E0CD8D296F6}"/>
    <cellStyle name="SAPBEXHLevel2 3 4 3 3 2" xfId="40765" xr:uid="{6B810CAF-34DD-45CE-9229-860DB1E51B9C}"/>
    <cellStyle name="SAPBEXHLevel2 3 4 3 4" xfId="40766" xr:uid="{547EF358-FE62-48F8-AFA8-488995A58A6C}"/>
    <cellStyle name="SAPBEXHLevel2 3 4 3 4 2" xfId="40767" xr:uid="{6E6BCF1D-6776-4703-88CF-0C58D2E3F88C}"/>
    <cellStyle name="SAPBEXHLevel2 3 4 3 5" xfId="40768" xr:uid="{959FAEAA-D5DA-4BF4-8680-386E7291BBBA}"/>
    <cellStyle name="SAPBEXHLevel2 3 4 3 5 2" xfId="40769" xr:uid="{CB003A8E-37B9-4F04-80A9-3DE6C64AA645}"/>
    <cellStyle name="SAPBEXHLevel2 3 4 3 6" xfId="40770" xr:uid="{4B72DD67-4DBD-4F55-9881-479273F93DBA}"/>
    <cellStyle name="SAPBEXHLevel2 3 4 3 6 2" xfId="40771" xr:uid="{9A23AC37-ABBE-449B-9D32-E410E92C133F}"/>
    <cellStyle name="SAPBEXHLevel2 3 4 3 7" xfId="40772" xr:uid="{E771F412-E35F-4048-9502-C1CB46A2B3C7}"/>
    <cellStyle name="SAPBEXHLevel2 3 4 3 7 2" xfId="40773" xr:uid="{C062BD43-D226-41AD-9776-B9496B980120}"/>
    <cellStyle name="SAPBEXHLevel2 3 4 3 8" xfId="40774" xr:uid="{3E939C9F-96C4-4B4D-B82E-E9A341B1A136}"/>
    <cellStyle name="SAPBEXHLevel2 3 4 3 9" xfId="40775" xr:uid="{F05816DD-812E-407B-B5C6-C3664737E3E4}"/>
    <cellStyle name="SAPBEXHLevel2 3 4 4" xfId="40776" xr:uid="{68787BFB-98FB-4329-9572-4A817794B52C}"/>
    <cellStyle name="SAPBEXHLevel2 3 4 4 2" xfId="40777" xr:uid="{0F3058CC-CEE2-4986-902C-8320CE196A65}"/>
    <cellStyle name="SAPBEXHLevel2 3 4 5" xfId="40778" xr:uid="{A167BA80-1A8D-4454-852C-F5F60B2663B1}"/>
    <cellStyle name="SAPBEXHLevel2 3 4 5 2" xfId="40779" xr:uid="{D9A6C721-E192-457D-A603-27E92E551D2B}"/>
    <cellStyle name="SAPBEXHLevel2 3 4 6" xfId="40780" xr:uid="{5DFEA5CA-B5A1-4810-8B1D-A8B4A2424CAA}"/>
    <cellStyle name="SAPBEXHLevel2 3 4 6 2" xfId="40781" xr:uid="{B1B2C0A4-8E42-4F61-9609-7951ECF201E4}"/>
    <cellStyle name="SAPBEXHLevel2 3 4 7" xfId="40782" xr:uid="{7A36B458-42C0-472C-BC1C-2174082B4067}"/>
    <cellStyle name="SAPBEXHLevel2 3 4 7 2" xfId="40783" xr:uid="{28159995-E9AC-43D0-BC5A-9567754D41CD}"/>
    <cellStyle name="SAPBEXHLevel2 3 4 8" xfId="40784" xr:uid="{56A49F75-8461-4223-A535-E58E81706A4D}"/>
    <cellStyle name="SAPBEXHLevel2 3 4 8 2" xfId="40785" xr:uid="{0CEFB9C0-1453-43D0-BE06-56FE31A12018}"/>
    <cellStyle name="SAPBEXHLevel2 3 4 9" xfId="40786" xr:uid="{D7ECC2E1-69F2-414C-B1C0-9D13C3E22ADB}"/>
    <cellStyle name="SAPBEXHLevel2 3 5" xfId="40787" xr:uid="{75C29BDE-F702-4424-8053-1CA929439C0D}"/>
    <cellStyle name="SAPBEXHLevel2 3 6" xfId="40788" xr:uid="{51183378-DA74-4C9E-8A88-9E4C82D8CFC8}"/>
    <cellStyle name="SAPBEXHLevel2 4" xfId="40789" xr:uid="{2FD85F1A-5E9B-462E-BA48-A36DE29F2A78}"/>
    <cellStyle name="SAPBEXHLevel2 4 2" xfId="40790" xr:uid="{D98A4905-0784-488A-833E-36C40B89FF54}"/>
    <cellStyle name="SAPBEXHLevel2 4 2 10" xfId="40791" xr:uid="{87B3A174-CA55-4E67-8F77-A42E0480C11C}"/>
    <cellStyle name="SAPBEXHLevel2 4 2 2" xfId="40792" xr:uid="{609A82D2-98E1-47EF-992B-2E0DA47F95E2}"/>
    <cellStyle name="SAPBEXHLevel2 4 2 2 10" xfId="40793" xr:uid="{31B238C3-D5CC-4BD1-B71B-62B15B84EF7D}"/>
    <cellStyle name="SAPBEXHLevel2 4 2 2 2" xfId="40794" xr:uid="{CBDED6F0-3DAD-4D5A-930D-A084BBB81352}"/>
    <cellStyle name="SAPBEXHLevel2 4 2 2 2 2" xfId="40795" xr:uid="{20940395-719F-4336-A74E-25B3D452A578}"/>
    <cellStyle name="SAPBEXHLevel2 4 2 2 2 2 2" xfId="40796" xr:uid="{F8FEBD1F-2A2F-4C0D-B530-C87E91C03F58}"/>
    <cellStyle name="SAPBEXHLevel2 4 2 2 2 3" xfId="40797" xr:uid="{83365CFE-7BCF-4D61-8AE5-2404C969F78D}"/>
    <cellStyle name="SAPBEXHLevel2 4 2 2 2 3 2" xfId="40798" xr:uid="{A8991A95-DFB0-4292-81F0-6C344F79CF9B}"/>
    <cellStyle name="SAPBEXHLevel2 4 2 2 2 4" xfId="40799" xr:uid="{B768FBDB-CD7D-4F0D-8099-2E890351E25B}"/>
    <cellStyle name="SAPBEXHLevel2 4 2 2 2 4 2" xfId="40800" xr:uid="{735760A8-9A66-4FC1-93DD-7E4091741E86}"/>
    <cellStyle name="SAPBEXHLevel2 4 2 2 2 5" xfId="40801" xr:uid="{4F525D39-ED21-4561-944A-B9DE2B6C8485}"/>
    <cellStyle name="SAPBEXHLevel2 4 2 2 2 5 2" xfId="40802" xr:uid="{1234D0A8-9D49-4543-B02E-B18D8B5634A4}"/>
    <cellStyle name="SAPBEXHLevel2 4 2 2 2 6" xfId="40803" xr:uid="{9549B521-F83C-4DFB-AFC0-87D47282260F}"/>
    <cellStyle name="SAPBEXHLevel2 4 2 2 2 6 2" xfId="40804" xr:uid="{ADBC3058-59C8-4FF7-8965-1B69DF3A12EF}"/>
    <cellStyle name="SAPBEXHLevel2 4 2 2 2 7" xfId="40805" xr:uid="{3F6D4610-3678-47D8-AC59-D0C133604657}"/>
    <cellStyle name="SAPBEXHLevel2 4 2 2 2 7 2" xfId="40806" xr:uid="{7382BD39-B0AC-45CD-9974-3982C2612BD7}"/>
    <cellStyle name="SAPBEXHLevel2 4 2 2 2 8" xfId="40807" xr:uid="{C4A947A7-E55B-42E9-9AAA-EDF925671E2E}"/>
    <cellStyle name="SAPBEXHLevel2 4 2 2 3" xfId="40808" xr:uid="{2E9AC956-C0AC-4BBA-9F6A-F6C4EDBED6AB}"/>
    <cellStyle name="SAPBEXHLevel2 4 2 2 3 2" xfId="40809" xr:uid="{767FC437-5490-4917-9F42-715E3F11AB41}"/>
    <cellStyle name="SAPBEXHLevel2 4 2 2 4" xfId="40810" xr:uid="{6B7CAAB2-BABC-4446-B67C-75148BAAF54F}"/>
    <cellStyle name="SAPBEXHLevel2 4 2 2 4 2" xfId="40811" xr:uid="{13BEB62E-1BCB-4EF7-8CED-A7D76A332422}"/>
    <cellStyle name="SAPBEXHLevel2 4 2 2 5" xfId="40812" xr:uid="{E2414587-CFCB-43E1-8A5F-F6C31637D6B9}"/>
    <cellStyle name="SAPBEXHLevel2 4 2 2 5 2" xfId="40813" xr:uid="{A0550A3B-E171-4A68-8A5F-39CC7BDE5639}"/>
    <cellStyle name="SAPBEXHLevel2 4 2 2 6" xfId="40814" xr:uid="{754EA03A-4D23-44ED-A04E-EB2864A22222}"/>
    <cellStyle name="SAPBEXHLevel2 4 2 2 6 2" xfId="40815" xr:uid="{D18038B1-9F3D-4F85-BE8F-DA360F205127}"/>
    <cellStyle name="SAPBEXHLevel2 4 2 2 7" xfId="40816" xr:uid="{DCFCD614-9FDC-4B40-9267-47B40F0F49D3}"/>
    <cellStyle name="SAPBEXHLevel2 4 2 2 7 2" xfId="40817" xr:uid="{2EAF6541-8408-4A82-9D73-0AD5873B52C9}"/>
    <cellStyle name="SAPBEXHLevel2 4 2 2 8" xfId="40818" xr:uid="{B054AAD6-C07C-4704-9493-7564444FC3BD}"/>
    <cellStyle name="SAPBEXHLevel2 4 2 2 8 2" xfId="40819" xr:uid="{4473BE86-C645-4C38-A38F-A9D9743672EE}"/>
    <cellStyle name="SAPBEXHLevel2 4 2 2 9" xfId="40820" xr:uid="{654E1C07-BD43-4DD1-89ED-52BDFC0218FA}"/>
    <cellStyle name="SAPBEXHLevel2 4 2 3" xfId="40821" xr:uid="{AD0AFFB6-B9BC-4358-8253-3E388EE4BFBE}"/>
    <cellStyle name="SAPBEXHLevel2 4 2 3 2" xfId="40822" xr:uid="{7A7D50C5-D0FA-429B-B57C-47384806B50F}"/>
    <cellStyle name="SAPBEXHLevel2 4 2 3 2 2" xfId="40823" xr:uid="{6EF60E7C-3684-4D8C-870A-2F7C51ADE04E}"/>
    <cellStyle name="SAPBEXHLevel2 4 2 3 3" xfId="40824" xr:uid="{826D2BB5-0F51-454F-BFD8-B61DBEEAFD6F}"/>
    <cellStyle name="SAPBEXHLevel2 4 2 3 3 2" xfId="40825" xr:uid="{BD83F78E-1CE6-45C4-B7B2-2A59D98C35D6}"/>
    <cellStyle name="SAPBEXHLevel2 4 2 3 4" xfId="40826" xr:uid="{3FA905D9-5A1E-48F8-B692-AF2D042777FE}"/>
    <cellStyle name="SAPBEXHLevel2 4 2 3 4 2" xfId="40827" xr:uid="{F6CB9460-3140-462B-8996-47C8105A3C33}"/>
    <cellStyle name="SAPBEXHLevel2 4 2 3 5" xfId="40828" xr:uid="{5A6F732C-A9BB-4DC1-BF22-0D268ED648E5}"/>
    <cellStyle name="SAPBEXHLevel2 4 2 3 5 2" xfId="40829" xr:uid="{955FD234-B93A-4F42-866E-28093BDEF9BB}"/>
    <cellStyle name="SAPBEXHLevel2 4 2 3 6" xfId="40830" xr:uid="{8578B24D-DE45-410F-8FF6-9D0112A4BA14}"/>
    <cellStyle name="SAPBEXHLevel2 4 2 3 6 2" xfId="40831" xr:uid="{A7124C95-EF0F-42DD-90F3-0D9F44E330D1}"/>
    <cellStyle name="SAPBEXHLevel2 4 2 3 7" xfId="40832" xr:uid="{5282C0E5-22C4-488E-97C7-4E8457BCA5F8}"/>
    <cellStyle name="SAPBEXHLevel2 4 2 3 7 2" xfId="40833" xr:uid="{9DDBF0E2-3F08-4647-A9D1-64972C6FD679}"/>
    <cellStyle name="SAPBEXHLevel2 4 2 3 8" xfId="40834" xr:uid="{B21E6958-A1D9-4D68-A60B-0319EDAFD521}"/>
    <cellStyle name="SAPBEXHLevel2 4 2 3 9" xfId="40835" xr:uid="{A7F4B51B-9043-4B3B-AD0C-1F71AA14DF4A}"/>
    <cellStyle name="SAPBEXHLevel2 4 2 4" xfId="40836" xr:uid="{76A584A8-804F-4337-B361-A2E14FF68F60}"/>
    <cellStyle name="SAPBEXHLevel2 4 2 4 2" xfId="40837" xr:uid="{D48AF59A-F974-46D2-BD3D-45A89929E86E}"/>
    <cellStyle name="SAPBEXHLevel2 4 2 5" xfId="40838" xr:uid="{CFE7ABAC-AC60-48DD-832D-B072BA947AC7}"/>
    <cellStyle name="SAPBEXHLevel2 4 2 5 2" xfId="40839" xr:uid="{6086A060-EDD7-46E7-9025-A69F6763E2DF}"/>
    <cellStyle name="SAPBEXHLevel2 4 2 6" xfId="40840" xr:uid="{4DB832BE-F860-4326-91CE-DD1F3728D2C9}"/>
    <cellStyle name="SAPBEXHLevel2 4 2 6 2" xfId="40841" xr:uid="{6212C39C-E1DC-45C6-928B-3E06C38BB4CB}"/>
    <cellStyle name="SAPBEXHLevel2 4 2 7" xfId="40842" xr:uid="{BF26A789-7F96-4415-82D9-84169114EE84}"/>
    <cellStyle name="SAPBEXHLevel2 4 2 7 2" xfId="40843" xr:uid="{5349AA2C-D4A5-4BD0-94C9-E8AAA648E42D}"/>
    <cellStyle name="SAPBEXHLevel2 4 2 8" xfId="40844" xr:uid="{DE64ACCE-3416-48A6-A2C2-C3CDB697E3AC}"/>
    <cellStyle name="SAPBEXHLevel2 4 2 8 2" xfId="40845" xr:uid="{D32FF81F-9C6C-413A-97A5-6298DE722327}"/>
    <cellStyle name="SAPBEXHLevel2 4 2 9" xfId="40846" xr:uid="{4314B359-492D-4725-A0F6-814AB54F5028}"/>
    <cellStyle name="SAPBEXHLevel2 4 3" xfId="40847" xr:uid="{10FF8EED-A0E6-4981-AA5E-F93D1206CD57}"/>
    <cellStyle name="SAPBEXHLevel2 4 3 2" xfId="40848" xr:uid="{36AB06DB-F933-4ADE-A6C4-178209A5C5B3}"/>
    <cellStyle name="SAPBEXHLevel2 4 3 2 10" xfId="40849" xr:uid="{75F6674E-8786-4E37-B9E3-A0EBBFE5BC1F}"/>
    <cellStyle name="SAPBEXHLevel2 4 3 2 2" xfId="40850" xr:uid="{DF70ACB5-F7B6-4F1D-A52E-D298D308273F}"/>
    <cellStyle name="SAPBEXHLevel2 4 3 2 2 2" xfId="40851" xr:uid="{FF3D87D6-0209-48FE-82A1-09DBB959D9BF}"/>
    <cellStyle name="SAPBEXHLevel2 4 3 2 2 2 2" xfId="40852" xr:uid="{28206735-456D-4524-83DE-D4EA8676A896}"/>
    <cellStyle name="SAPBEXHLevel2 4 3 2 2 3" xfId="40853" xr:uid="{D538BBF8-7800-4D5F-A6C4-B38FDF45B679}"/>
    <cellStyle name="SAPBEXHLevel2 4 3 2 2 3 2" xfId="40854" xr:uid="{D6F89525-D63F-4006-88A6-56F7E97F342F}"/>
    <cellStyle name="SAPBEXHLevel2 4 3 2 2 4" xfId="40855" xr:uid="{0F2F7C4F-DB76-431B-B7D3-B20350E11D84}"/>
    <cellStyle name="SAPBEXHLevel2 4 3 2 2 4 2" xfId="40856" xr:uid="{0DCDD0BC-0B7F-4B02-8156-2B766DE40CA2}"/>
    <cellStyle name="SAPBEXHLevel2 4 3 2 2 5" xfId="40857" xr:uid="{D48C90E8-4BC1-4DDC-B7DA-DC3FD2487C1A}"/>
    <cellStyle name="SAPBEXHLevel2 4 3 2 2 5 2" xfId="40858" xr:uid="{CF116B16-DED2-480A-9E6F-4EAA316EE647}"/>
    <cellStyle name="SAPBEXHLevel2 4 3 2 2 6" xfId="40859" xr:uid="{9857BCA4-B6BC-496F-B2EF-4E69C0C2C0FD}"/>
    <cellStyle name="SAPBEXHLevel2 4 3 2 2 6 2" xfId="40860" xr:uid="{1C628DCC-87BC-47DA-9482-DDEB0A7B8E97}"/>
    <cellStyle name="SAPBEXHLevel2 4 3 2 2 7" xfId="40861" xr:uid="{FEA75E6B-FCA2-4507-ADDB-E52CE6D91C56}"/>
    <cellStyle name="SAPBEXHLevel2 4 3 2 3" xfId="40862" xr:uid="{DC76A642-353A-41FA-92BE-B8538D04F6D7}"/>
    <cellStyle name="SAPBEXHLevel2 4 3 2 3 2" xfId="40863" xr:uid="{30D337E7-66AF-431F-ADB4-02AA8E4C9D96}"/>
    <cellStyle name="SAPBEXHLevel2 4 3 2 3 2 2" xfId="40864" xr:uid="{06008333-4A61-4462-861B-B4C7F1D542CA}"/>
    <cellStyle name="SAPBEXHLevel2 4 3 2 3 3" xfId="40865" xr:uid="{0591BD3B-8290-46A8-A0F5-2FF3A1E0BA4B}"/>
    <cellStyle name="SAPBEXHLevel2 4 3 2 3 3 2" xfId="40866" xr:uid="{363F1A94-6676-4974-980B-C51A5C7AD958}"/>
    <cellStyle name="SAPBEXHLevel2 4 3 2 3 4" xfId="40867" xr:uid="{C2E4622E-C6D3-469B-A1E0-FFD7A6DA556A}"/>
    <cellStyle name="SAPBEXHLevel2 4 3 2 3 4 2" xfId="40868" xr:uid="{9910116A-FB78-49E9-817B-41B754BC9C93}"/>
    <cellStyle name="SAPBEXHLevel2 4 3 2 3 5" xfId="40869" xr:uid="{8474C367-2D26-42CE-8E0E-845A08FECE16}"/>
    <cellStyle name="SAPBEXHLevel2 4 3 2 3 5 2" xfId="40870" xr:uid="{287E4E3C-64F1-4E7B-9E07-A8107FA10A34}"/>
    <cellStyle name="SAPBEXHLevel2 4 3 2 3 6" xfId="40871" xr:uid="{3D6F0494-B294-47B2-9C57-3D5E76F9CF83}"/>
    <cellStyle name="SAPBEXHLevel2 4 3 2 3 6 2" xfId="40872" xr:uid="{07FCE36A-161F-445D-AA78-4DB6A46DB405}"/>
    <cellStyle name="SAPBEXHLevel2 4 3 2 3 7" xfId="40873" xr:uid="{4C85508C-AFC2-46A6-A725-B6C5B815AE08}"/>
    <cellStyle name="SAPBEXHLevel2 4 3 2 4" xfId="40874" xr:uid="{085DE6FE-C4E8-4DD6-9F66-FB997BE9FA84}"/>
    <cellStyle name="SAPBEXHLevel2 4 3 2 4 2" xfId="40875" xr:uid="{A79CA317-C3BA-4BB4-9C0C-0E5C3F558ED6}"/>
    <cellStyle name="SAPBEXHLevel2 4 3 2 5" xfId="40876" xr:uid="{5FB67A03-516E-4F9F-A7A0-B24C68236FD2}"/>
    <cellStyle name="SAPBEXHLevel2 4 3 2 5 2" xfId="40877" xr:uid="{22F1F3B4-4E8E-4A96-9B04-22C6CE971487}"/>
    <cellStyle name="SAPBEXHLevel2 4 3 2 6" xfId="40878" xr:uid="{EA205BA0-322D-4A4D-8CB8-BF49B2AE8BF7}"/>
    <cellStyle name="SAPBEXHLevel2 4 3 2 6 2" xfId="40879" xr:uid="{A010C6AC-2E29-4FF9-B862-1F9B2A82689E}"/>
    <cellStyle name="SAPBEXHLevel2 4 3 2 7" xfId="40880" xr:uid="{76D37F59-C43B-4117-9AB6-4803B156A407}"/>
    <cellStyle name="SAPBEXHLevel2 4 3 2 7 2" xfId="40881" xr:uid="{1D118F20-ECF1-44B8-987A-90083B452AEB}"/>
    <cellStyle name="SAPBEXHLevel2 4 3 2 8" xfId="40882" xr:uid="{1E292E2B-7DF4-4EA7-A441-7FD761177C91}"/>
    <cellStyle name="SAPBEXHLevel2 4 3 2 8 2" xfId="40883" xr:uid="{875AAD5D-AD42-49CF-BA26-19A4339E52F5}"/>
    <cellStyle name="SAPBEXHLevel2 4 3 2 9" xfId="40884" xr:uid="{CE9F23C4-13F1-4334-A60C-50AA85A10F05}"/>
    <cellStyle name="SAPBEXHLevel2 4 3 2 9 2" xfId="40885" xr:uid="{185B41EF-59C1-4568-885A-84311407179D}"/>
    <cellStyle name="SAPBEXHLevel2 4 3 3" xfId="40886" xr:uid="{55C5908D-A201-4D9F-8DEA-E04194ED2229}"/>
    <cellStyle name="SAPBEXHLevel2 4 3 3 2" xfId="40887" xr:uid="{CA93397A-1734-4281-8F6E-EB840163E0FE}"/>
    <cellStyle name="SAPBEXHLevel2 4 3 4" xfId="40888" xr:uid="{A71D0542-5CF4-442B-ADE5-4EC54054E794}"/>
    <cellStyle name="SAPBEXHLevel2 4 3 4 2" xfId="40889" xr:uid="{72CBC583-4831-4E18-B1A5-75927EB7DECD}"/>
    <cellStyle name="SAPBEXHLevel2 4 3 5" xfId="40890" xr:uid="{57FEC412-33B1-4F09-B3B8-281E68EC612B}"/>
    <cellStyle name="SAPBEXHLevel2 4 4" xfId="40891" xr:uid="{B19A56A4-C7F6-4701-9861-F0A2916E7AB3}"/>
    <cellStyle name="SAPBEXHLevel2 4 4 10" xfId="40892" xr:uid="{3730B937-04DE-44F9-8A0E-E9934FA9391E}"/>
    <cellStyle name="SAPBEXHLevel2 4 4 2" xfId="40893" xr:uid="{CA409577-4C0C-401F-96D8-A24AA7F39869}"/>
    <cellStyle name="SAPBEXHLevel2 4 4 2 2" xfId="40894" xr:uid="{6A58A3BC-26D9-402A-A58E-EBC4D53C3D90}"/>
    <cellStyle name="SAPBEXHLevel2 4 4 2 2 2" xfId="40895" xr:uid="{B240BB8F-45B9-4450-824D-1F609771BA9A}"/>
    <cellStyle name="SAPBEXHLevel2 4 4 2 3" xfId="40896" xr:uid="{EE6B4DA2-EC76-4E35-9E77-58CEA6D46906}"/>
    <cellStyle name="SAPBEXHLevel2 4 4 2 3 2" xfId="40897" xr:uid="{E4C7E320-09FF-4198-8006-0CE0A9208777}"/>
    <cellStyle name="SAPBEXHLevel2 4 4 2 4" xfId="40898" xr:uid="{33247A4F-7DB4-4BCC-95E3-D34E0CEB4E14}"/>
    <cellStyle name="SAPBEXHLevel2 4 4 2 4 2" xfId="40899" xr:uid="{44350456-112F-4386-AF79-37781DFEDAC8}"/>
    <cellStyle name="SAPBEXHLevel2 4 4 2 5" xfId="40900" xr:uid="{64E77E5E-B827-4840-BD90-3E4E3C081669}"/>
    <cellStyle name="SAPBEXHLevel2 4 4 2 5 2" xfId="40901" xr:uid="{FE58EB12-2B51-4236-9EB2-4950FF6EDEF8}"/>
    <cellStyle name="SAPBEXHLevel2 4 4 2 6" xfId="40902" xr:uid="{F737E728-ED84-4BEA-917B-D34DEBF223E5}"/>
    <cellStyle name="SAPBEXHLevel2 4 4 2 6 2" xfId="40903" xr:uid="{C70C0EB7-DAB7-4D5F-9A35-C5F3A3DC776E}"/>
    <cellStyle name="SAPBEXHLevel2 4 4 2 7" xfId="40904" xr:uid="{D59CBE78-332F-445D-BDEC-0D01F2082961}"/>
    <cellStyle name="SAPBEXHLevel2 4 4 3" xfId="40905" xr:uid="{A2747BA2-5218-481A-90FF-CF15BC0FFCDC}"/>
    <cellStyle name="SAPBEXHLevel2 4 4 3 2" xfId="40906" xr:uid="{CC98CBB2-EB81-45FB-A21C-AA1407307E07}"/>
    <cellStyle name="SAPBEXHLevel2 4 4 3 2 2" xfId="40907" xr:uid="{0E63A1D3-74C6-4E83-BCDF-597B593A73E1}"/>
    <cellStyle name="SAPBEXHLevel2 4 4 3 3" xfId="40908" xr:uid="{3E5DFF04-FD7F-417E-AFF2-B63DB49F544A}"/>
    <cellStyle name="SAPBEXHLevel2 4 4 3 3 2" xfId="40909" xr:uid="{3FF0F3C6-DE44-4AE7-9FC3-FAFF87FCA4C9}"/>
    <cellStyle name="SAPBEXHLevel2 4 4 3 4" xfId="40910" xr:uid="{DF8D87D0-24B4-4DFF-96DE-61FD221E9D59}"/>
    <cellStyle name="SAPBEXHLevel2 4 4 3 4 2" xfId="40911" xr:uid="{5CBE5AB6-F504-4658-8613-E9D12439FB41}"/>
    <cellStyle name="SAPBEXHLevel2 4 4 3 5" xfId="40912" xr:uid="{43272C7B-E683-4223-AF36-B0809144927F}"/>
    <cellStyle name="SAPBEXHLevel2 4 4 3 5 2" xfId="40913" xr:uid="{E40954A3-EFAC-4712-BFF9-1900751644D0}"/>
    <cellStyle name="SAPBEXHLevel2 4 4 3 6" xfId="40914" xr:uid="{D512758A-1A1B-4CC6-9FFD-36734DF9D178}"/>
    <cellStyle name="SAPBEXHLevel2 4 4 3 6 2" xfId="40915" xr:uid="{87AE4CEB-16A5-481D-A803-677A68ACBB5B}"/>
    <cellStyle name="SAPBEXHLevel2 4 4 3 7" xfId="40916" xr:uid="{855BABD7-6947-42D2-A2AC-1532F49AD1A3}"/>
    <cellStyle name="SAPBEXHLevel2 4 4 4" xfId="40917" xr:uid="{B801E4F4-D4F3-45C2-B464-C79880DDA934}"/>
    <cellStyle name="SAPBEXHLevel2 4 4 4 2" xfId="40918" xr:uid="{D8C94920-D324-42C4-9CE7-E2B593C4FF08}"/>
    <cellStyle name="SAPBEXHLevel2 4 4 5" xfId="40919" xr:uid="{0588D1C1-C846-48EE-BD05-CA8B2ADA498F}"/>
    <cellStyle name="SAPBEXHLevel2 4 4 5 2" xfId="40920" xr:uid="{94E9823E-DEE6-4986-A160-3622801A2E9F}"/>
    <cellStyle name="SAPBEXHLevel2 4 4 6" xfId="40921" xr:uid="{4214B6E3-FFD8-46FD-9D09-1889BA223AAB}"/>
    <cellStyle name="SAPBEXHLevel2 4 4 6 2" xfId="40922" xr:uid="{65951AE6-1ABC-462C-9676-D8F832CF9D84}"/>
    <cellStyle name="SAPBEXHLevel2 4 4 7" xfId="40923" xr:uid="{3949931C-A393-48EC-806A-F28802C7E5E5}"/>
    <cellStyle name="SAPBEXHLevel2 4 4 7 2" xfId="40924" xr:uid="{C740240B-78AD-40D4-A84B-31C1BF7211BE}"/>
    <cellStyle name="SAPBEXHLevel2 4 4 8" xfId="40925" xr:uid="{9C6B0A72-BC05-487D-BCE9-AF574521C9F2}"/>
    <cellStyle name="SAPBEXHLevel2 4 4 8 2" xfId="40926" xr:uid="{DB8C62FB-8AB6-4C1F-92F0-5137D34398B8}"/>
    <cellStyle name="SAPBEXHLevel2 4 4 9" xfId="40927" xr:uid="{AD24727D-42A4-4DF9-93C0-F2A52086188D}"/>
    <cellStyle name="SAPBEXHLevel2 4 4 9 2" xfId="40928" xr:uid="{6399A4C2-6BC7-419E-90E9-7EE1F1E6C90A}"/>
    <cellStyle name="SAPBEXHLevel2 4 5" xfId="40929" xr:uid="{16C83EB5-3749-466C-8890-58FDC2EA5187}"/>
    <cellStyle name="SAPBEXHLevel2 4 5 2" xfId="40930" xr:uid="{047A3903-99F9-4320-B603-EB87CE2ACCE6}"/>
    <cellStyle name="SAPBEXHLevel2 4 6" xfId="40931" xr:uid="{E07304AB-FF6C-46B5-93CA-C1ED85324CB9}"/>
    <cellStyle name="SAPBEXHLevel2 4 6 2" xfId="40932" xr:uid="{9AA046D6-ED62-4429-AB31-F4C3C90B7905}"/>
    <cellStyle name="SAPBEXHLevel2 4 7" xfId="40933" xr:uid="{64B73CCA-DBB6-47C5-83DC-AC0276073D86}"/>
    <cellStyle name="SAPBEXHLevel2 4 8" xfId="40934" xr:uid="{3FC29193-2285-4F04-9983-F5717F2107F4}"/>
    <cellStyle name="SAPBEXHLevel2 5" xfId="40935" xr:uid="{90CD9331-C6C9-4B45-99BF-F1D408897EFE}"/>
    <cellStyle name="SAPBEXHLevel2 5 2" xfId="40936" xr:uid="{B0C0020C-E759-4E78-A046-5B71D5A9786D}"/>
    <cellStyle name="SAPBEXHLevel2 5 2 10" xfId="40937" xr:uid="{5C61B6F9-D461-4CF9-8DCF-D7F74BE58A98}"/>
    <cellStyle name="SAPBEXHLevel2 5 2 2" xfId="40938" xr:uid="{ABC04105-0F1F-4150-B289-EF87366151DC}"/>
    <cellStyle name="SAPBEXHLevel2 5 2 2 10" xfId="40939" xr:uid="{D613492F-7FA2-482C-BEA4-56C3EFB29462}"/>
    <cellStyle name="SAPBEXHLevel2 5 2 2 2" xfId="40940" xr:uid="{C930A762-2A2C-418E-94DF-06937F1EF39C}"/>
    <cellStyle name="SAPBEXHLevel2 5 2 2 2 2" xfId="40941" xr:uid="{7296ACD5-F130-464E-8BD1-D3AFE7085F52}"/>
    <cellStyle name="SAPBEXHLevel2 5 2 2 2 2 2" xfId="40942" xr:uid="{9D1B50C2-FA42-4F12-A77C-408506EB1F91}"/>
    <cellStyle name="SAPBEXHLevel2 5 2 2 2 3" xfId="40943" xr:uid="{DC781009-F5D2-4E82-A4F6-9BF611B62726}"/>
    <cellStyle name="SAPBEXHLevel2 5 2 2 2 3 2" xfId="40944" xr:uid="{FCEF973E-748E-41BD-AF8C-ECEA27087F7A}"/>
    <cellStyle name="SAPBEXHLevel2 5 2 2 2 4" xfId="40945" xr:uid="{935084FD-AF34-490C-96CA-E4299B943D83}"/>
    <cellStyle name="SAPBEXHLevel2 5 2 2 2 4 2" xfId="40946" xr:uid="{2C0D4A64-505F-4D43-A49B-312705FAC027}"/>
    <cellStyle name="SAPBEXHLevel2 5 2 2 2 5" xfId="40947" xr:uid="{EF7BF064-F412-4E65-B6E4-EE5221C13AEB}"/>
    <cellStyle name="SAPBEXHLevel2 5 2 2 2 5 2" xfId="40948" xr:uid="{B01E3D28-1F2E-4ABF-91BE-809FCDC55C29}"/>
    <cellStyle name="SAPBEXHLevel2 5 2 2 2 6" xfId="40949" xr:uid="{AA5B1A0C-F6FF-49C3-B577-119CA0BA5B74}"/>
    <cellStyle name="SAPBEXHLevel2 5 2 2 2 6 2" xfId="40950" xr:uid="{FF0B5A22-045F-4042-A430-63A9CE2B84C5}"/>
    <cellStyle name="SAPBEXHLevel2 5 2 2 2 7" xfId="40951" xr:uid="{A0F9788C-4467-4F60-BF73-43A37E7B4C39}"/>
    <cellStyle name="SAPBEXHLevel2 5 2 2 2 7 2" xfId="40952" xr:uid="{78310B47-EC7E-441B-A756-D696C49EC999}"/>
    <cellStyle name="SAPBEXHLevel2 5 2 2 2 8" xfId="40953" xr:uid="{F7BEB97F-855B-4662-AC8C-A342BF1294D3}"/>
    <cellStyle name="SAPBEXHLevel2 5 2 2 3" xfId="40954" xr:uid="{E1214DFF-2A8D-4C15-832C-96FDDE65B10E}"/>
    <cellStyle name="SAPBEXHLevel2 5 2 2 3 2" xfId="40955" xr:uid="{548D89DF-00AF-4BE8-8F28-D43897FF2537}"/>
    <cellStyle name="SAPBEXHLevel2 5 2 2 4" xfId="40956" xr:uid="{15366733-886E-4A20-995B-9371DB538D14}"/>
    <cellStyle name="SAPBEXHLevel2 5 2 2 4 2" xfId="40957" xr:uid="{58435097-B776-47E8-A346-71CE5BE415B9}"/>
    <cellStyle name="SAPBEXHLevel2 5 2 2 5" xfId="40958" xr:uid="{3FCA8BE8-C5FB-4330-827D-373220D06319}"/>
    <cellStyle name="SAPBEXHLevel2 5 2 2 5 2" xfId="40959" xr:uid="{34CDD5E2-8E89-4DD6-AB06-221D5F127922}"/>
    <cellStyle name="SAPBEXHLevel2 5 2 2 6" xfId="40960" xr:uid="{708449A2-D1F5-4264-8187-921C297A7B99}"/>
    <cellStyle name="SAPBEXHLevel2 5 2 2 6 2" xfId="40961" xr:uid="{3508CD53-EF2F-4C03-B1B3-F694E142D466}"/>
    <cellStyle name="SAPBEXHLevel2 5 2 2 7" xfId="40962" xr:uid="{8A7BED09-FD79-4234-B09A-F8AA0A99144B}"/>
    <cellStyle name="SAPBEXHLevel2 5 2 2 7 2" xfId="40963" xr:uid="{94E20CF7-4444-4785-9FC8-D9B26DA0D300}"/>
    <cellStyle name="SAPBEXHLevel2 5 2 2 8" xfId="40964" xr:uid="{5C02BA86-6FF1-4874-A398-D03026B86FE8}"/>
    <cellStyle name="SAPBEXHLevel2 5 2 2 8 2" xfId="40965" xr:uid="{A99DF499-A35E-452B-A9F7-6A49FB07E01B}"/>
    <cellStyle name="SAPBEXHLevel2 5 2 2 9" xfId="40966" xr:uid="{2A2DE28C-9642-46B9-96F1-C34FB61C916E}"/>
    <cellStyle name="SAPBEXHLevel2 5 2 3" xfId="40967" xr:uid="{2C6F0551-C600-4007-ABC1-5CE8DE77A42F}"/>
    <cellStyle name="SAPBEXHLevel2 5 2 3 2" xfId="40968" xr:uid="{F80A3F8A-D318-4ACE-80F9-72407FCAF6D9}"/>
    <cellStyle name="SAPBEXHLevel2 5 2 3 2 2" xfId="40969" xr:uid="{23581AE0-D139-4CF4-9401-CF67FD316FD3}"/>
    <cellStyle name="SAPBEXHLevel2 5 2 3 3" xfId="40970" xr:uid="{7C6329C2-4B49-45FA-83C8-6C713ACCE559}"/>
    <cellStyle name="SAPBEXHLevel2 5 2 3 3 2" xfId="40971" xr:uid="{31A4B6E4-6057-4EEA-9DD5-829305F6E507}"/>
    <cellStyle name="SAPBEXHLevel2 5 2 3 4" xfId="40972" xr:uid="{6263CCD7-98B3-445E-828E-605AD23E886A}"/>
    <cellStyle name="SAPBEXHLevel2 5 2 3 4 2" xfId="40973" xr:uid="{AE98516E-F6A1-456B-9818-F316F763EA50}"/>
    <cellStyle name="SAPBEXHLevel2 5 2 3 5" xfId="40974" xr:uid="{863A6102-E066-46A7-B8FF-AE649B827CE3}"/>
    <cellStyle name="SAPBEXHLevel2 5 2 3 5 2" xfId="40975" xr:uid="{0013E842-6CD3-4F9B-8FC8-7BF39D6692ED}"/>
    <cellStyle name="SAPBEXHLevel2 5 2 3 6" xfId="40976" xr:uid="{9AB2E6F3-D43B-4F96-8025-97DBA91E77F4}"/>
    <cellStyle name="SAPBEXHLevel2 5 2 3 6 2" xfId="40977" xr:uid="{5BCEF8CA-4625-48DA-B80D-978EFAEFDC37}"/>
    <cellStyle name="SAPBEXHLevel2 5 2 3 7" xfId="40978" xr:uid="{BF6456A7-37D9-4042-B928-2A0BBF757430}"/>
    <cellStyle name="SAPBEXHLevel2 5 2 3 7 2" xfId="40979" xr:uid="{E5A44044-7D8C-48EA-9D1E-C05E295FF870}"/>
    <cellStyle name="SAPBEXHLevel2 5 2 3 8" xfId="40980" xr:uid="{5AB02EA8-F756-456A-9102-9922B33E147A}"/>
    <cellStyle name="SAPBEXHLevel2 5 2 3 9" xfId="40981" xr:uid="{96256196-5E68-4F1B-9A78-70AF94E0A966}"/>
    <cellStyle name="SAPBEXHLevel2 5 2 4" xfId="40982" xr:uid="{5D59DF4D-72FD-44B7-9D31-02F049714D4E}"/>
    <cellStyle name="SAPBEXHLevel2 5 2 4 2" xfId="40983" xr:uid="{4D74A025-8543-4C64-AD81-0453C2B90705}"/>
    <cellStyle name="SAPBEXHLevel2 5 2 5" xfId="40984" xr:uid="{7DE2F665-C759-4FD6-9AC6-3DE3EF139587}"/>
    <cellStyle name="SAPBEXHLevel2 5 2 5 2" xfId="40985" xr:uid="{E5420DEA-DC09-4610-AA71-698FA1DF7560}"/>
    <cellStyle name="SAPBEXHLevel2 5 2 6" xfId="40986" xr:uid="{580280DB-6058-40A9-83EB-3019B9224CF8}"/>
    <cellStyle name="SAPBEXHLevel2 5 2 6 2" xfId="40987" xr:uid="{9FEFF614-9467-47C4-A735-ABF43BC0C42C}"/>
    <cellStyle name="SAPBEXHLevel2 5 2 7" xfId="40988" xr:uid="{F8B3B86B-CB45-45AB-BCC5-918DBFCB1678}"/>
    <cellStyle name="SAPBEXHLevel2 5 2 7 2" xfId="40989" xr:uid="{9D404AE9-6719-47C2-9EC2-19CC244F7CB6}"/>
    <cellStyle name="SAPBEXHLevel2 5 2 8" xfId="40990" xr:uid="{D95B19A6-836A-409D-8D0B-C3B2947D5C2C}"/>
    <cellStyle name="SAPBEXHLevel2 5 2 8 2" xfId="40991" xr:uid="{24BD5E97-41BB-4573-A0C4-BB15607F78BC}"/>
    <cellStyle name="SAPBEXHLevel2 5 2 9" xfId="40992" xr:uid="{47C4A1B4-3AAC-4925-8356-064D1A71A404}"/>
    <cellStyle name="SAPBEXHLevel2 5 3" xfId="40993" xr:uid="{C88AA057-128E-4BC6-9BE0-AF595D4C605C}"/>
    <cellStyle name="SAPBEXHLevel2 5 3 2" xfId="40994" xr:uid="{5990773B-9D21-442B-A963-C85E38B5ADCB}"/>
    <cellStyle name="SAPBEXHLevel2 5 3 2 10" xfId="40995" xr:uid="{BABFB070-1C4A-46ED-B1C6-90CAEDADFFDB}"/>
    <cellStyle name="SAPBEXHLevel2 5 3 2 2" xfId="40996" xr:uid="{C6169B72-5DF0-4715-8787-AFD9D80D49C3}"/>
    <cellStyle name="SAPBEXHLevel2 5 3 2 2 2" xfId="40997" xr:uid="{103B9BBD-64FF-4170-A4F7-FA3C3060ED6C}"/>
    <cellStyle name="SAPBEXHLevel2 5 3 2 2 2 2" xfId="40998" xr:uid="{74E68CEB-F367-4C69-9AC4-E5DCCDFA0283}"/>
    <cellStyle name="SAPBEXHLevel2 5 3 2 2 3" xfId="40999" xr:uid="{20491027-63E8-487B-9766-2DC3C0B9990D}"/>
    <cellStyle name="SAPBEXHLevel2 5 3 2 2 3 2" xfId="41000" xr:uid="{9C15C172-7A78-4CA9-AA95-9C7E84193663}"/>
    <cellStyle name="SAPBEXHLevel2 5 3 2 2 4" xfId="41001" xr:uid="{09A546AA-0131-4684-9425-E7FE6BB74274}"/>
    <cellStyle name="SAPBEXHLevel2 5 3 2 2 4 2" xfId="41002" xr:uid="{0EC4C001-A6C3-433A-AB35-4F5256DDBC67}"/>
    <cellStyle name="SAPBEXHLevel2 5 3 2 2 5" xfId="41003" xr:uid="{5BF19841-322E-4A4E-B4D8-60BE8DFFC74E}"/>
    <cellStyle name="SAPBEXHLevel2 5 3 2 2 5 2" xfId="41004" xr:uid="{E4FF36D5-F826-4550-BB20-90A766F66E6A}"/>
    <cellStyle name="SAPBEXHLevel2 5 3 2 2 6" xfId="41005" xr:uid="{C0BD4C5F-2543-469A-95A8-0980B13557B7}"/>
    <cellStyle name="SAPBEXHLevel2 5 3 2 2 6 2" xfId="41006" xr:uid="{1E4DB4C3-E7E9-46F3-8CA6-54421F518EE7}"/>
    <cellStyle name="SAPBEXHLevel2 5 3 2 2 7" xfId="41007" xr:uid="{86C3C2DC-0D87-434F-893B-8B421EC4FB7D}"/>
    <cellStyle name="SAPBEXHLevel2 5 3 2 3" xfId="41008" xr:uid="{85C8DB98-8553-4A2B-ABFF-AC5C55483378}"/>
    <cellStyle name="SAPBEXHLevel2 5 3 2 3 2" xfId="41009" xr:uid="{0F3376FB-085C-4B1E-B80A-D8DC6516A21B}"/>
    <cellStyle name="SAPBEXHLevel2 5 3 2 3 2 2" xfId="41010" xr:uid="{96E878A2-8DB4-4047-8A8D-8C52F3363854}"/>
    <cellStyle name="SAPBEXHLevel2 5 3 2 3 3" xfId="41011" xr:uid="{3D31482A-F96C-4DAD-9A92-648D162F446E}"/>
    <cellStyle name="SAPBEXHLevel2 5 3 2 3 3 2" xfId="41012" xr:uid="{A27E882C-3548-4683-9C07-31FF08326C59}"/>
    <cellStyle name="SAPBEXHLevel2 5 3 2 3 4" xfId="41013" xr:uid="{6DCCC1AD-E7F6-4CF4-803D-DFE590E3DB5C}"/>
    <cellStyle name="SAPBEXHLevel2 5 3 2 3 4 2" xfId="41014" xr:uid="{CAF67340-E444-4C25-9618-C9908279F0EE}"/>
    <cellStyle name="SAPBEXHLevel2 5 3 2 3 5" xfId="41015" xr:uid="{ACFB8BB2-63CF-4E21-A37D-E35DF934E4AC}"/>
    <cellStyle name="SAPBEXHLevel2 5 3 2 3 5 2" xfId="41016" xr:uid="{29D0D481-1426-42FA-9ED4-669FF60EFFE1}"/>
    <cellStyle name="SAPBEXHLevel2 5 3 2 3 6" xfId="41017" xr:uid="{698EBB25-84C3-4EB0-AF3F-84DF0073D7E0}"/>
    <cellStyle name="SAPBEXHLevel2 5 3 2 3 6 2" xfId="41018" xr:uid="{28A80F34-67F0-4E15-A5FB-19F9760633D8}"/>
    <cellStyle name="SAPBEXHLevel2 5 3 2 3 7" xfId="41019" xr:uid="{3FA9D3E8-1F33-43D9-B732-A1A898264278}"/>
    <cellStyle name="SAPBEXHLevel2 5 3 2 4" xfId="41020" xr:uid="{3B56FF82-2E68-46AD-A3AD-C8089711014B}"/>
    <cellStyle name="SAPBEXHLevel2 5 3 2 4 2" xfId="41021" xr:uid="{5571A3C6-2547-4AE4-940D-429F3ECF3A7A}"/>
    <cellStyle name="SAPBEXHLevel2 5 3 2 5" xfId="41022" xr:uid="{7147A6E5-55AA-4947-BA23-62FDE06C5B2E}"/>
    <cellStyle name="SAPBEXHLevel2 5 3 2 5 2" xfId="41023" xr:uid="{EA3ED988-2AC8-4231-BFDB-31F50F0DDF6A}"/>
    <cellStyle name="SAPBEXHLevel2 5 3 2 6" xfId="41024" xr:uid="{C28F47FB-038F-4469-BA97-D79844BAAF32}"/>
    <cellStyle name="SAPBEXHLevel2 5 3 2 6 2" xfId="41025" xr:uid="{5232E7C5-B4A4-4719-84FB-98C1361074FD}"/>
    <cellStyle name="SAPBEXHLevel2 5 3 2 7" xfId="41026" xr:uid="{8BC0291C-063F-4595-B6F2-1E8E2FE4440C}"/>
    <cellStyle name="SAPBEXHLevel2 5 3 2 7 2" xfId="41027" xr:uid="{3F2B7520-563D-4DDC-8722-068BA7FA594C}"/>
    <cellStyle name="SAPBEXHLevel2 5 3 2 8" xfId="41028" xr:uid="{80D4D3C1-C102-49A6-81D7-64D04D2F89D7}"/>
    <cellStyle name="SAPBEXHLevel2 5 3 2 8 2" xfId="41029" xr:uid="{84E92519-1D32-4FB4-80EB-DD2C746FFFBC}"/>
    <cellStyle name="SAPBEXHLevel2 5 3 2 9" xfId="41030" xr:uid="{10F69E94-9B35-4C70-834E-DE00B9869A5D}"/>
    <cellStyle name="SAPBEXHLevel2 5 3 2 9 2" xfId="41031" xr:uid="{BDFD1EB0-7D71-4F99-8F3E-6689E0B627A0}"/>
    <cellStyle name="SAPBEXHLevel2 5 3 3" xfId="41032" xr:uid="{CA9C5FC4-F462-4549-888C-B0CA935A71CE}"/>
    <cellStyle name="SAPBEXHLevel2 5 3 3 2" xfId="41033" xr:uid="{4A07B64E-CD05-4718-BC00-C83F00A18DFC}"/>
    <cellStyle name="SAPBEXHLevel2 5 3 4" xfId="41034" xr:uid="{306A8587-CF3A-4834-AEFA-FD32863F0774}"/>
    <cellStyle name="SAPBEXHLevel2 5 3 4 2" xfId="41035" xr:uid="{7DAF924F-8BDC-4CCA-90A4-FC1F8F14764C}"/>
    <cellStyle name="SAPBEXHLevel2 5 3 5" xfId="41036" xr:uid="{86142A84-7BC2-42F2-A4A1-66614F79BF8C}"/>
    <cellStyle name="SAPBEXHLevel2 5 4" xfId="41037" xr:uid="{F9A9663D-40A1-4EB2-BBF0-1FAC29E3F4FB}"/>
    <cellStyle name="SAPBEXHLevel2 5 4 10" xfId="41038" xr:uid="{EFDD8924-13FF-41EF-BAA0-0D7B532F116F}"/>
    <cellStyle name="SAPBEXHLevel2 5 4 2" xfId="41039" xr:uid="{A91FFE84-59CB-4C20-BAFD-B8031AC50C90}"/>
    <cellStyle name="SAPBEXHLevel2 5 4 2 2" xfId="41040" xr:uid="{D28AD9F4-C3AE-4455-9F11-001336A097DF}"/>
    <cellStyle name="SAPBEXHLevel2 5 4 2 2 2" xfId="41041" xr:uid="{1184415A-634D-46B0-9AA8-99B6F56E372F}"/>
    <cellStyle name="SAPBEXHLevel2 5 4 2 3" xfId="41042" xr:uid="{B485D95C-65BF-4EFC-B1C8-236A7A064BEA}"/>
    <cellStyle name="SAPBEXHLevel2 5 4 2 3 2" xfId="41043" xr:uid="{D469F2B2-B97F-41A9-8AB3-8E2C0058C053}"/>
    <cellStyle name="SAPBEXHLevel2 5 4 2 4" xfId="41044" xr:uid="{BBCEDFF9-8CB1-435D-B2AE-0784EB9C5128}"/>
    <cellStyle name="SAPBEXHLevel2 5 4 2 4 2" xfId="41045" xr:uid="{1ABDD6DB-984D-459B-9CB1-044EB5AE7177}"/>
    <cellStyle name="SAPBEXHLevel2 5 4 2 5" xfId="41046" xr:uid="{684BEBB9-9C12-41B3-AAC9-502D216568AB}"/>
    <cellStyle name="SAPBEXHLevel2 5 4 2 5 2" xfId="41047" xr:uid="{E950F783-795B-4B97-A6A2-9FB9EC630452}"/>
    <cellStyle name="SAPBEXHLevel2 5 4 2 6" xfId="41048" xr:uid="{9E905A34-E624-4F79-B79C-67AD31F13026}"/>
    <cellStyle name="SAPBEXHLevel2 5 4 2 6 2" xfId="41049" xr:uid="{9432DAE3-998E-46DB-9953-A66DF5F10FCC}"/>
    <cellStyle name="SAPBEXHLevel2 5 4 2 7" xfId="41050" xr:uid="{39F9E7DD-1A64-46A8-8106-108F98950F82}"/>
    <cellStyle name="SAPBEXHLevel2 5 4 3" xfId="41051" xr:uid="{7EA3C706-6909-40DE-BDCA-1A6E14DEC093}"/>
    <cellStyle name="SAPBEXHLevel2 5 4 3 2" xfId="41052" xr:uid="{1626F04C-9F98-4993-A295-4DC30AF87D76}"/>
    <cellStyle name="SAPBEXHLevel2 5 4 3 2 2" xfId="41053" xr:uid="{07D9958C-7A6D-40F7-AADE-5E94869138EA}"/>
    <cellStyle name="SAPBEXHLevel2 5 4 3 3" xfId="41054" xr:uid="{CD31F709-72A3-4CD7-B2CC-F873CB807E0E}"/>
    <cellStyle name="SAPBEXHLevel2 5 4 3 3 2" xfId="41055" xr:uid="{58A0D702-F749-45AC-82DE-4FEE0311B552}"/>
    <cellStyle name="SAPBEXHLevel2 5 4 3 4" xfId="41056" xr:uid="{777C9FDA-0CF6-4256-8AD4-4FE2A32EE22B}"/>
    <cellStyle name="SAPBEXHLevel2 5 4 3 4 2" xfId="41057" xr:uid="{FB631A65-AD1A-4AD7-A6DC-BAAF8D2000CE}"/>
    <cellStyle name="SAPBEXHLevel2 5 4 3 5" xfId="41058" xr:uid="{26E58E25-8627-4705-BFB1-4F8BBF0CD27B}"/>
    <cellStyle name="SAPBEXHLevel2 5 4 3 5 2" xfId="41059" xr:uid="{D872BA0C-7701-4753-9284-D55C7C53ECEA}"/>
    <cellStyle name="SAPBEXHLevel2 5 4 3 6" xfId="41060" xr:uid="{CC1D18C5-E593-4C20-8039-78DF9B2880BA}"/>
    <cellStyle name="SAPBEXHLevel2 5 4 3 6 2" xfId="41061" xr:uid="{9DD857B5-4732-46DE-A830-0C4030113BB7}"/>
    <cellStyle name="SAPBEXHLevel2 5 4 3 7" xfId="41062" xr:uid="{A6F5E2E4-2DEB-42E1-BBB3-9AB91F739598}"/>
    <cellStyle name="SAPBEXHLevel2 5 4 4" xfId="41063" xr:uid="{93744295-9C60-4972-9404-FD6DACEF1282}"/>
    <cellStyle name="SAPBEXHLevel2 5 4 4 2" xfId="41064" xr:uid="{82EBFE8B-FDD8-4FBB-A4F4-DB2395290E07}"/>
    <cellStyle name="SAPBEXHLevel2 5 4 5" xfId="41065" xr:uid="{8D3D6DF5-7B38-4531-8637-36A8A203D3F2}"/>
    <cellStyle name="SAPBEXHLevel2 5 4 5 2" xfId="41066" xr:uid="{39CBAA72-6F4D-4131-AF25-EC98122E04E7}"/>
    <cellStyle name="SAPBEXHLevel2 5 4 6" xfId="41067" xr:uid="{DD24AF3F-CE22-4CD7-B496-2CD4FF705EC7}"/>
    <cellStyle name="SAPBEXHLevel2 5 4 6 2" xfId="41068" xr:uid="{46856172-65CA-4714-9B3A-27BFCC025C4D}"/>
    <cellStyle name="SAPBEXHLevel2 5 4 7" xfId="41069" xr:uid="{B8470B77-588A-4485-80D0-A0576B42C9D8}"/>
    <cellStyle name="SAPBEXHLevel2 5 4 7 2" xfId="41070" xr:uid="{3AD93E20-AA85-400E-B29D-29B00EE91E1E}"/>
    <cellStyle name="SAPBEXHLevel2 5 4 8" xfId="41071" xr:uid="{B47AAC5A-A407-470E-A56D-DD08D28FE315}"/>
    <cellStyle name="SAPBEXHLevel2 5 4 8 2" xfId="41072" xr:uid="{5F3CDE53-12AB-4A7B-97ED-C31CEAE72309}"/>
    <cellStyle name="SAPBEXHLevel2 5 4 9" xfId="41073" xr:uid="{65307116-CF6C-4E1E-8184-2DBA701C246B}"/>
    <cellStyle name="SAPBEXHLevel2 5 4 9 2" xfId="41074" xr:uid="{363F1759-7E03-458C-A215-2347143ED1D9}"/>
    <cellStyle name="SAPBEXHLevel2 5 5" xfId="41075" xr:uid="{215726ED-ABC9-4331-9218-A17706BCB302}"/>
    <cellStyle name="SAPBEXHLevel2 5 5 2" xfId="41076" xr:uid="{68B1F83B-20C3-4462-8A49-4A2B986890B8}"/>
    <cellStyle name="SAPBEXHLevel2 5 6" xfId="41077" xr:uid="{DC7D508B-7E22-42CA-B1F5-213F5D5FD06E}"/>
    <cellStyle name="SAPBEXHLevel2 5 6 2" xfId="41078" xr:uid="{8EEFDF1F-30F4-4EEE-A11C-7449C00CF705}"/>
    <cellStyle name="SAPBEXHLevel2 5 7" xfId="41079" xr:uid="{0727D4DA-DE11-4AB0-BAE6-1CC7F3BA46D1}"/>
    <cellStyle name="SAPBEXHLevel2 5 8" xfId="41080" xr:uid="{0D653F7B-15FC-4A51-BAD2-A3DF3E617079}"/>
    <cellStyle name="SAPBEXHLevel2 6" xfId="41081" xr:uid="{F4785292-FD8E-452D-BD67-4230286B19AE}"/>
    <cellStyle name="SAPBEXHLevel2 6 10" xfId="41082" xr:uid="{AB62CED5-AB80-4C82-98BF-4FF659A4EA0A}"/>
    <cellStyle name="SAPBEXHLevel2 6 2" xfId="41083" xr:uid="{6282C5B3-46BA-4620-9C8C-55F99B69D7C3}"/>
    <cellStyle name="SAPBEXHLevel2 6 2 10" xfId="41084" xr:uid="{A4CD717A-780A-4172-8338-80BF68A991F7}"/>
    <cellStyle name="SAPBEXHLevel2 6 2 2" xfId="41085" xr:uid="{51216F42-548A-40E1-A6E8-AFDCBD67E839}"/>
    <cellStyle name="SAPBEXHLevel2 6 2 2 2" xfId="41086" xr:uid="{9BFFEE50-A8BF-4A34-A968-AB9FEF04182F}"/>
    <cellStyle name="SAPBEXHLevel2 6 2 2 2 2" xfId="41087" xr:uid="{D4C47ADB-CA33-47DF-97E5-588A3B16766D}"/>
    <cellStyle name="SAPBEXHLevel2 6 2 2 3" xfId="41088" xr:uid="{CB15F57C-CF8E-427A-9FDA-438EA75EB95C}"/>
    <cellStyle name="SAPBEXHLevel2 6 2 2 3 2" xfId="41089" xr:uid="{887C2D2B-89CA-4B47-BF37-84A0BA42BFBB}"/>
    <cellStyle name="SAPBEXHLevel2 6 2 2 4" xfId="41090" xr:uid="{19C0E417-0613-4ECF-AA81-5E135AF53C94}"/>
    <cellStyle name="SAPBEXHLevel2 6 2 2 4 2" xfId="41091" xr:uid="{0B7DBEA0-96ED-4C39-A04B-793BC90A96D2}"/>
    <cellStyle name="SAPBEXHLevel2 6 2 2 5" xfId="41092" xr:uid="{89EBAA04-B353-4305-B39C-39EF2A302C9F}"/>
    <cellStyle name="SAPBEXHLevel2 6 2 2 5 2" xfId="41093" xr:uid="{D20D932C-692B-4D10-A03C-A973E9E014BA}"/>
    <cellStyle name="SAPBEXHLevel2 6 2 2 6" xfId="41094" xr:uid="{55473C68-522C-4B41-AB95-4124D1DF9C04}"/>
    <cellStyle name="SAPBEXHLevel2 6 2 2 6 2" xfId="41095" xr:uid="{3F7F8F07-90FA-41A6-BD0B-ECD40EE082C6}"/>
    <cellStyle name="SAPBEXHLevel2 6 2 2 7" xfId="41096" xr:uid="{712EC7D5-3D11-4D58-985E-1518CF8975BA}"/>
    <cellStyle name="SAPBEXHLevel2 6 2 2 7 2" xfId="41097" xr:uid="{BD90CD28-0531-44A5-99E1-A98A712F7E31}"/>
    <cellStyle name="SAPBEXHLevel2 6 2 2 8" xfId="41098" xr:uid="{19238AD1-4703-49CB-850B-6BA2CCF8564A}"/>
    <cellStyle name="SAPBEXHLevel2 6 2 3" xfId="41099" xr:uid="{3C617B42-A315-4F56-A984-8CEBFE5441B9}"/>
    <cellStyle name="SAPBEXHLevel2 6 2 3 2" xfId="41100" xr:uid="{D59D6C80-2B13-49AC-BEE7-51A61BD2084B}"/>
    <cellStyle name="SAPBEXHLevel2 6 2 4" xfId="41101" xr:uid="{A109EAB4-9858-4976-A806-BCA5BA441E34}"/>
    <cellStyle name="SAPBEXHLevel2 6 2 4 2" xfId="41102" xr:uid="{55CAA1B9-D518-4FF0-83D6-B56652AB44BC}"/>
    <cellStyle name="SAPBEXHLevel2 6 2 5" xfId="41103" xr:uid="{81A21B2D-07C2-4FFF-A9CE-C2E6425C4FAD}"/>
    <cellStyle name="SAPBEXHLevel2 6 2 5 2" xfId="41104" xr:uid="{035DCE73-8F22-4528-8348-2874C0CCE28C}"/>
    <cellStyle name="SAPBEXHLevel2 6 2 6" xfId="41105" xr:uid="{A8A34110-B493-433C-A2DB-22101AB69A06}"/>
    <cellStyle name="SAPBEXHLevel2 6 2 6 2" xfId="41106" xr:uid="{0A1007E9-0ADD-4A96-AA79-8A46332F1326}"/>
    <cellStyle name="SAPBEXHLevel2 6 2 7" xfId="41107" xr:uid="{17BDBF05-5D26-424A-910A-64F650E2657F}"/>
    <cellStyle name="SAPBEXHLevel2 6 2 7 2" xfId="41108" xr:uid="{E1CB8044-AD72-47D6-88DD-000C7370FEBE}"/>
    <cellStyle name="SAPBEXHLevel2 6 2 8" xfId="41109" xr:uid="{73438031-C1FB-4B0B-8D11-38A5F642F31C}"/>
    <cellStyle name="SAPBEXHLevel2 6 2 8 2" xfId="41110" xr:uid="{AB817B84-472C-4273-92A3-13A13DD6F2BA}"/>
    <cellStyle name="SAPBEXHLevel2 6 2 9" xfId="41111" xr:uid="{E99E5B94-CD7F-42CF-84DB-BE2CFBAF2F70}"/>
    <cellStyle name="SAPBEXHLevel2 6 3" xfId="41112" xr:uid="{ED4346A4-FB70-4CC9-AF17-F1AC71096192}"/>
    <cellStyle name="SAPBEXHLevel2 6 3 2" xfId="41113" xr:uid="{3F5A9A7D-2427-4867-BF4D-E2EE3A4C716D}"/>
    <cellStyle name="SAPBEXHLevel2 6 3 2 2" xfId="41114" xr:uid="{A400025B-F0FF-4E45-BD76-18328DECEA76}"/>
    <cellStyle name="SAPBEXHLevel2 6 3 3" xfId="41115" xr:uid="{0D895FB8-E8A5-4C2D-B85E-96099888CDC9}"/>
    <cellStyle name="SAPBEXHLevel2 6 3 3 2" xfId="41116" xr:uid="{614ED6FD-3D09-4781-9AF6-E1165A099EFC}"/>
    <cellStyle name="SAPBEXHLevel2 6 3 4" xfId="41117" xr:uid="{BB75B6D6-1036-447A-A9FE-AE323E86FCA0}"/>
    <cellStyle name="SAPBEXHLevel2 6 3 4 2" xfId="41118" xr:uid="{4152C9A3-6165-42D3-BC62-C9234331ECF9}"/>
    <cellStyle name="SAPBEXHLevel2 6 3 5" xfId="41119" xr:uid="{699272A4-2A3A-4345-BE43-5848C6CC3610}"/>
    <cellStyle name="SAPBEXHLevel2 6 3 5 2" xfId="41120" xr:uid="{C39D0DE2-391D-414B-9B0F-7DCE988E5DD8}"/>
    <cellStyle name="SAPBEXHLevel2 6 3 6" xfId="41121" xr:uid="{785C59FB-477C-40A9-BB1D-C9B12E8468AD}"/>
    <cellStyle name="SAPBEXHLevel2 6 3 6 2" xfId="41122" xr:uid="{806899F4-C227-4452-AF95-A15A30B8C986}"/>
    <cellStyle name="SAPBEXHLevel2 6 3 7" xfId="41123" xr:uid="{7FD14C1A-EA42-41DB-95D8-116E7C536A7C}"/>
    <cellStyle name="SAPBEXHLevel2 6 3 7 2" xfId="41124" xr:uid="{53E3F355-C3A8-4E3A-8BDA-827CADEDA4F8}"/>
    <cellStyle name="SAPBEXHLevel2 6 3 8" xfId="41125" xr:uid="{A6E64849-7705-4685-946C-3BD44C097C1D}"/>
    <cellStyle name="SAPBEXHLevel2 6 3 9" xfId="41126" xr:uid="{1D49C048-C1C9-4D5F-BC0C-716391292413}"/>
    <cellStyle name="SAPBEXHLevel2 6 4" xfId="41127" xr:uid="{16BCED1A-1B2A-434D-A45B-E473373E4B8E}"/>
    <cellStyle name="SAPBEXHLevel2 6 4 2" xfId="41128" xr:uid="{AEA70A2F-3E1F-4DF9-B575-C1B5E9EDE9EA}"/>
    <cellStyle name="SAPBEXHLevel2 6 5" xfId="41129" xr:uid="{01360642-EB20-4240-81D7-A72C330A6A0D}"/>
    <cellStyle name="SAPBEXHLevel2 6 5 2" xfId="41130" xr:uid="{57D3518A-0F7C-48A5-97A2-254FD28323DB}"/>
    <cellStyle name="SAPBEXHLevel2 6 6" xfId="41131" xr:uid="{323571EC-735A-431B-B4DC-BC96BF110845}"/>
    <cellStyle name="SAPBEXHLevel2 6 6 2" xfId="41132" xr:uid="{3A8A735E-58FA-4984-A3AF-C83CAB997F0E}"/>
    <cellStyle name="SAPBEXHLevel2 6 7" xfId="41133" xr:uid="{B317733D-EF2D-4EFA-A733-33C57B175AE6}"/>
    <cellStyle name="SAPBEXHLevel2 6 7 2" xfId="41134" xr:uid="{D91475AC-3696-4997-A3E4-5AE18A417D0A}"/>
    <cellStyle name="SAPBEXHLevel2 6 8" xfId="41135" xr:uid="{7F79F2DC-ACB4-4CD4-B494-87E463574B46}"/>
    <cellStyle name="SAPBEXHLevel2 6 8 2" xfId="41136" xr:uid="{97160ADC-6E87-4C2E-A37F-0C74098FB485}"/>
    <cellStyle name="SAPBEXHLevel2 6 9" xfId="41137" xr:uid="{67B78CF3-EE60-4A0E-B3BF-AE9AA16FBC92}"/>
    <cellStyle name="SAPBEXHLevel2 7" xfId="41138" xr:uid="{0DA08BF0-1145-4BBB-A283-513F7060BBFA}"/>
    <cellStyle name="SAPBEXHLevel2 8" xfId="41139" xr:uid="{73A4A371-740C-4732-BF4D-714F8651635C}"/>
    <cellStyle name="SAPBEXHLevel2X" xfId="41140" xr:uid="{0282292A-B064-47E9-BC96-F0040D95C089}"/>
    <cellStyle name="SAPBEXHLevel2X 2" xfId="41141" xr:uid="{F6E6DA22-043B-4925-8EFF-0A4178814F9E}"/>
    <cellStyle name="SAPBEXHLevel2X 2 2" xfId="41142" xr:uid="{EDAC38E9-8E01-4842-BEB9-2E2A3038AFD6}"/>
    <cellStyle name="SAPBEXHLevel2X 2 2 2" xfId="41143" xr:uid="{74245EB2-5714-4120-9C68-B4A1019CEAB6}"/>
    <cellStyle name="SAPBEXHLevel2X 2 2 2 10" xfId="41144" xr:uid="{0CBE2B7C-B4E0-45C3-8665-DB219501D9E5}"/>
    <cellStyle name="SAPBEXHLevel2X 2 2 2 2" xfId="41145" xr:uid="{3EEFA361-A49C-40E2-9B31-CF1677A6BB8C}"/>
    <cellStyle name="SAPBEXHLevel2X 2 2 2 2 10" xfId="41146" xr:uid="{C455D177-967C-45F7-A356-32EFE3D6F047}"/>
    <cellStyle name="SAPBEXHLevel2X 2 2 2 2 2" xfId="41147" xr:uid="{83C14CD0-EB81-48A1-A627-32FBE3F6AEA4}"/>
    <cellStyle name="SAPBEXHLevel2X 2 2 2 2 2 2" xfId="41148" xr:uid="{0F49DB7D-F921-4B10-9236-7FA28255EE08}"/>
    <cellStyle name="SAPBEXHLevel2X 2 2 2 2 2 2 2" xfId="41149" xr:uid="{4076118A-46CD-4BEE-B910-56D6535589AC}"/>
    <cellStyle name="SAPBEXHLevel2X 2 2 2 2 2 3" xfId="41150" xr:uid="{CCD3235E-369D-44BB-BE37-3627DFFAD9E7}"/>
    <cellStyle name="SAPBEXHLevel2X 2 2 2 2 2 3 2" xfId="41151" xr:uid="{655980D9-0E4C-4701-A9DC-5712E1263098}"/>
    <cellStyle name="SAPBEXHLevel2X 2 2 2 2 2 4" xfId="41152" xr:uid="{CE80D38B-048F-4DFF-8982-5FACACB040F0}"/>
    <cellStyle name="SAPBEXHLevel2X 2 2 2 2 2 4 2" xfId="41153" xr:uid="{C7F37A9B-79F3-4417-818D-40B44C2616B0}"/>
    <cellStyle name="SAPBEXHLevel2X 2 2 2 2 2 5" xfId="41154" xr:uid="{08151C40-C242-48E8-A9DE-3630E6A48AF0}"/>
    <cellStyle name="SAPBEXHLevel2X 2 2 2 2 2 5 2" xfId="41155" xr:uid="{4375E900-714B-44AC-9C13-D5010034A154}"/>
    <cellStyle name="SAPBEXHLevel2X 2 2 2 2 2 6" xfId="41156" xr:uid="{BADBA7D3-3C03-46AD-AFFC-BC8409821D48}"/>
    <cellStyle name="SAPBEXHLevel2X 2 2 2 2 2 6 2" xfId="41157" xr:uid="{8F528F60-D4C0-449E-97B1-732DA0F4436D}"/>
    <cellStyle name="SAPBEXHLevel2X 2 2 2 2 2 7" xfId="41158" xr:uid="{84813029-6A7E-42A1-9EBC-6E7194C9E33B}"/>
    <cellStyle name="SAPBEXHLevel2X 2 2 2 2 2 7 2" xfId="41159" xr:uid="{0033D113-2A28-4D14-B4F7-F5006D88ADBA}"/>
    <cellStyle name="SAPBEXHLevel2X 2 2 2 2 2 8" xfId="41160" xr:uid="{56A177C8-320D-49BD-A05E-B834F2FCA0E1}"/>
    <cellStyle name="SAPBEXHLevel2X 2 2 2 2 3" xfId="41161" xr:uid="{1F7027D2-4710-41EC-BDF2-2C45DF2F27F9}"/>
    <cellStyle name="SAPBEXHLevel2X 2 2 2 2 3 2" xfId="41162" xr:uid="{381CB37D-A367-40E0-9798-EF11C358D2DC}"/>
    <cellStyle name="SAPBEXHLevel2X 2 2 2 2 4" xfId="41163" xr:uid="{373E45F9-F9A7-431B-AE4B-C45F3AB4BA78}"/>
    <cellStyle name="SAPBEXHLevel2X 2 2 2 2 4 2" xfId="41164" xr:uid="{941E0D17-B24E-4DEF-863D-DE2FFFD4CD84}"/>
    <cellStyle name="SAPBEXHLevel2X 2 2 2 2 5" xfId="41165" xr:uid="{9E7F5EBF-C4A7-4ECE-8A9A-D8AFC9665A22}"/>
    <cellStyle name="SAPBEXHLevel2X 2 2 2 2 5 2" xfId="41166" xr:uid="{D8F8C0E5-5FD2-4642-8036-B4C1ECB01D5A}"/>
    <cellStyle name="SAPBEXHLevel2X 2 2 2 2 6" xfId="41167" xr:uid="{5E882793-E8CF-4BD3-8CDB-BEA5D3A6452D}"/>
    <cellStyle name="SAPBEXHLevel2X 2 2 2 2 6 2" xfId="41168" xr:uid="{32C40E43-1B63-450C-BAD2-A9C516175805}"/>
    <cellStyle name="SAPBEXHLevel2X 2 2 2 2 7" xfId="41169" xr:uid="{5F39DFD1-84A1-44B3-A8A5-8CFD12282D75}"/>
    <cellStyle name="SAPBEXHLevel2X 2 2 2 2 7 2" xfId="41170" xr:uid="{D4E4C319-EFFB-4D2A-AB5E-1DED67028875}"/>
    <cellStyle name="SAPBEXHLevel2X 2 2 2 2 8" xfId="41171" xr:uid="{5E1663C8-1519-4149-A622-03961F45304A}"/>
    <cellStyle name="SAPBEXHLevel2X 2 2 2 2 8 2" xfId="41172" xr:uid="{4BA046B6-A3CA-40F4-B6EA-B1020B7A9E9A}"/>
    <cellStyle name="SAPBEXHLevel2X 2 2 2 2 9" xfId="41173" xr:uid="{104FF523-FB8C-479F-80D2-A2280B4AF0A0}"/>
    <cellStyle name="SAPBEXHLevel2X 2 2 2 3" xfId="41174" xr:uid="{72E28466-9445-4ADF-97D0-CAE4AD7C57A1}"/>
    <cellStyle name="SAPBEXHLevel2X 2 2 2 3 2" xfId="41175" xr:uid="{775409F9-4829-4B36-9902-E338926162CE}"/>
    <cellStyle name="SAPBEXHLevel2X 2 2 2 3 2 2" xfId="41176" xr:uid="{C0B6CDE5-BBC0-40B7-99CE-96D00BBFF775}"/>
    <cellStyle name="SAPBEXHLevel2X 2 2 2 3 3" xfId="41177" xr:uid="{891E3E72-C50B-4302-BE3A-0514B51681C7}"/>
    <cellStyle name="SAPBEXHLevel2X 2 2 2 3 3 2" xfId="41178" xr:uid="{4CA7BFB9-6BCC-4C51-8F21-A86F9AD3E359}"/>
    <cellStyle name="SAPBEXHLevel2X 2 2 2 3 4" xfId="41179" xr:uid="{E321222B-E657-4C39-BB1A-14D69FF5B873}"/>
    <cellStyle name="SAPBEXHLevel2X 2 2 2 3 4 2" xfId="41180" xr:uid="{BA689F07-353F-4C94-B0F1-C300BEAE29AD}"/>
    <cellStyle name="SAPBEXHLevel2X 2 2 2 3 5" xfId="41181" xr:uid="{07B1594D-E291-4F9E-8262-612A3EE58E37}"/>
    <cellStyle name="SAPBEXHLevel2X 2 2 2 3 5 2" xfId="41182" xr:uid="{6D92C717-6511-4D41-8703-EE5EB0BD5C74}"/>
    <cellStyle name="SAPBEXHLevel2X 2 2 2 3 6" xfId="41183" xr:uid="{7551DC43-BA16-45C4-8DD6-F3FBBDFFA634}"/>
    <cellStyle name="SAPBEXHLevel2X 2 2 2 3 6 2" xfId="41184" xr:uid="{7265661B-1CD1-45EC-9B49-4F425BE6C3CE}"/>
    <cellStyle name="SAPBEXHLevel2X 2 2 2 3 7" xfId="41185" xr:uid="{7127964C-3705-4F17-A985-BDF2B97EEEED}"/>
    <cellStyle name="SAPBEXHLevel2X 2 2 2 3 7 2" xfId="41186" xr:uid="{8999960E-B76C-457F-8820-0FF512A81747}"/>
    <cellStyle name="SAPBEXHLevel2X 2 2 2 3 8" xfId="41187" xr:uid="{61D3D142-FB14-4501-B340-FFA48A18770C}"/>
    <cellStyle name="SAPBEXHLevel2X 2 2 2 3 9" xfId="41188" xr:uid="{26AC066A-DA10-40DA-80ED-1FC6AF39049A}"/>
    <cellStyle name="SAPBEXHLevel2X 2 2 2 4" xfId="41189" xr:uid="{1487D679-76E3-4A0D-9976-FC2932E40F0B}"/>
    <cellStyle name="SAPBEXHLevel2X 2 2 2 4 2" xfId="41190" xr:uid="{02E2B6F3-0A2E-46F7-A203-D5B5B6FA5988}"/>
    <cellStyle name="SAPBEXHLevel2X 2 2 2 5" xfId="41191" xr:uid="{F0A9A052-CE92-4B53-A0FD-E57DEC168D83}"/>
    <cellStyle name="SAPBEXHLevel2X 2 2 2 5 2" xfId="41192" xr:uid="{C4F9F13C-286A-40AD-B02B-46B2AA85FD3B}"/>
    <cellStyle name="SAPBEXHLevel2X 2 2 2 6" xfId="41193" xr:uid="{6BC36C5B-9C73-48B5-A5DA-17852612ECA0}"/>
    <cellStyle name="SAPBEXHLevel2X 2 2 2 6 2" xfId="41194" xr:uid="{65ECD564-265F-4E8B-95A2-D6AFC2DB6C52}"/>
    <cellStyle name="SAPBEXHLevel2X 2 2 2 7" xfId="41195" xr:uid="{DAA0325A-5DA3-4387-87F9-E8160A239691}"/>
    <cellStyle name="SAPBEXHLevel2X 2 2 2 7 2" xfId="41196" xr:uid="{08610F54-F838-4239-91D7-A88F1BE0D439}"/>
    <cellStyle name="SAPBEXHLevel2X 2 2 2 8" xfId="41197" xr:uid="{053BAB97-A3E1-4211-8C3D-0EBD387C24E2}"/>
    <cellStyle name="SAPBEXHLevel2X 2 2 2 8 2" xfId="41198" xr:uid="{048D94D6-53C4-4380-A47F-C35A6B5073DE}"/>
    <cellStyle name="SAPBEXHLevel2X 2 2 2 9" xfId="41199" xr:uid="{91341CE2-E554-4A67-BD73-4D2CED0228B5}"/>
    <cellStyle name="SAPBEXHLevel2X 2 2 3" xfId="41200" xr:uid="{B0F637AD-D748-4047-B623-48C59DFE9689}"/>
    <cellStyle name="SAPBEXHLevel2X 2 2 3 2" xfId="41201" xr:uid="{9DC5E01A-C047-4450-A94A-18039B28AD2E}"/>
    <cellStyle name="SAPBEXHLevel2X 2 2 3 2 10" xfId="41202" xr:uid="{82AF3C28-5AAD-4692-B192-4188BC6F3A12}"/>
    <cellStyle name="SAPBEXHLevel2X 2 2 3 2 2" xfId="41203" xr:uid="{82D37C76-D0F7-4BFF-AA27-F368C81503A9}"/>
    <cellStyle name="SAPBEXHLevel2X 2 2 3 2 2 2" xfId="41204" xr:uid="{DEA8067F-A7B7-40FD-B437-AB061D374E12}"/>
    <cellStyle name="SAPBEXHLevel2X 2 2 3 2 2 2 2" xfId="41205" xr:uid="{7FA74972-3016-4C9B-901C-3300A68995F5}"/>
    <cellStyle name="SAPBEXHLevel2X 2 2 3 2 2 3" xfId="41206" xr:uid="{818E492A-0BB5-4905-8B81-74648BD0FA32}"/>
    <cellStyle name="SAPBEXHLevel2X 2 2 3 2 2 3 2" xfId="41207" xr:uid="{00D1ABEA-33B6-4187-8EEC-E74509E29C00}"/>
    <cellStyle name="SAPBEXHLevel2X 2 2 3 2 2 4" xfId="41208" xr:uid="{768D5C6F-1C1A-4592-892F-A22B48B4FA28}"/>
    <cellStyle name="SAPBEXHLevel2X 2 2 3 2 2 4 2" xfId="41209" xr:uid="{184B82C7-AB2D-40D6-826C-C46D74512208}"/>
    <cellStyle name="SAPBEXHLevel2X 2 2 3 2 2 5" xfId="41210" xr:uid="{703C193A-2F38-4BF0-8275-3CD0F9EBB918}"/>
    <cellStyle name="SAPBEXHLevel2X 2 2 3 2 2 5 2" xfId="41211" xr:uid="{393DCC7A-3CE1-42D9-A925-C934FAEFF246}"/>
    <cellStyle name="SAPBEXHLevel2X 2 2 3 2 2 6" xfId="41212" xr:uid="{F474540F-D7CC-4EFA-8FB8-D4D84C4E2A19}"/>
    <cellStyle name="SAPBEXHLevel2X 2 2 3 2 2 6 2" xfId="41213" xr:uid="{C6E8DB49-A96F-425C-8442-39A1C41698A8}"/>
    <cellStyle name="SAPBEXHLevel2X 2 2 3 2 2 7" xfId="41214" xr:uid="{3356AE65-BE60-4A14-B371-FE4DEB9062A1}"/>
    <cellStyle name="SAPBEXHLevel2X 2 2 3 2 3" xfId="41215" xr:uid="{04450158-5366-4815-AA9F-6D746ED8666A}"/>
    <cellStyle name="SAPBEXHLevel2X 2 2 3 2 3 2" xfId="41216" xr:uid="{EFFED5A0-5BBC-4779-B45B-F0464EAC736F}"/>
    <cellStyle name="SAPBEXHLevel2X 2 2 3 2 3 2 2" xfId="41217" xr:uid="{BBDB7E9F-3633-4474-A841-6F2F1B61B622}"/>
    <cellStyle name="SAPBEXHLevel2X 2 2 3 2 3 3" xfId="41218" xr:uid="{5F96C8B9-08A4-4C1B-9407-C2A404CB78C7}"/>
    <cellStyle name="SAPBEXHLevel2X 2 2 3 2 3 3 2" xfId="41219" xr:uid="{9F0B9FCD-E910-4E99-9ADB-47243730F5E8}"/>
    <cellStyle name="SAPBEXHLevel2X 2 2 3 2 3 4" xfId="41220" xr:uid="{6C55942F-CC20-40B7-9D6A-11A05DF2BE1B}"/>
    <cellStyle name="SAPBEXHLevel2X 2 2 3 2 3 4 2" xfId="41221" xr:uid="{C323D6C6-4894-4720-9F6E-939669D1DA8B}"/>
    <cellStyle name="SAPBEXHLevel2X 2 2 3 2 3 5" xfId="41222" xr:uid="{C8E6598A-0B47-431C-9DFD-37B8FEF6FAE0}"/>
    <cellStyle name="SAPBEXHLevel2X 2 2 3 2 3 5 2" xfId="41223" xr:uid="{0515EFB6-58CD-4F4C-9523-16D8B4C3D7DE}"/>
    <cellStyle name="SAPBEXHLevel2X 2 2 3 2 3 6" xfId="41224" xr:uid="{8F41A487-4170-4B7E-BAE3-7217700DD698}"/>
    <cellStyle name="SAPBEXHLevel2X 2 2 3 2 3 6 2" xfId="41225" xr:uid="{9E31459F-B6C2-4988-92D1-F3035DEFEB85}"/>
    <cellStyle name="SAPBEXHLevel2X 2 2 3 2 3 7" xfId="41226" xr:uid="{9E564644-26B9-4C6E-8E54-D33CCAD7E2FE}"/>
    <cellStyle name="SAPBEXHLevel2X 2 2 3 2 4" xfId="41227" xr:uid="{CB54F2E3-7C5E-47B0-9EA0-ECCCF3E74F92}"/>
    <cellStyle name="SAPBEXHLevel2X 2 2 3 2 4 2" xfId="41228" xr:uid="{B69206B4-3684-4C30-8388-92227B16FE6F}"/>
    <cellStyle name="SAPBEXHLevel2X 2 2 3 2 5" xfId="41229" xr:uid="{DBD5BF94-E4D7-45AC-AA62-C187A205B15B}"/>
    <cellStyle name="SAPBEXHLevel2X 2 2 3 2 5 2" xfId="41230" xr:uid="{EF397931-5318-4422-A161-AB5722E00081}"/>
    <cellStyle name="SAPBEXHLevel2X 2 2 3 2 6" xfId="41231" xr:uid="{7A63A7B0-D64D-4C60-BCB4-9561F32E8D25}"/>
    <cellStyle name="SAPBEXHLevel2X 2 2 3 2 6 2" xfId="41232" xr:uid="{CDC9A958-7967-440A-9F79-F6685468EC87}"/>
    <cellStyle name="SAPBEXHLevel2X 2 2 3 2 7" xfId="41233" xr:uid="{342222B2-1B91-4B90-8781-6C97DBE00076}"/>
    <cellStyle name="SAPBEXHLevel2X 2 2 3 2 7 2" xfId="41234" xr:uid="{BC68FB7A-EBD3-4352-94CA-B0BDC7916E2C}"/>
    <cellStyle name="SAPBEXHLevel2X 2 2 3 2 8" xfId="41235" xr:uid="{0A1060D1-B536-4BEF-9409-BB5D2CA6EF5D}"/>
    <cellStyle name="SAPBEXHLevel2X 2 2 3 2 8 2" xfId="41236" xr:uid="{AD0F919F-40AE-4E93-A094-EB10FFBF7910}"/>
    <cellStyle name="SAPBEXHLevel2X 2 2 3 2 9" xfId="41237" xr:uid="{54DB7409-86EA-4FAF-A526-8C45954CD838}"/>
    <cellStyle name="SAPBEXHLevel2X 2 2 3 2 9 2" xfId="41238" xr:uid="{1978A697-DF2B-4BD2-A061-C0F5A2364AF1}"/>
    <cellStyle name="SAPBEXHLevel2X 2 2 3 3" xfId="41239" xr:uid="{3F005305-F85E-41C1-9D86-1A872DF0CCF9}"/>
    <cellStyle name="SAPBEXHLevel2X 2 2 3 3 2" xfId="41240" xr:uid="{59609CA5-9F45-416B-893C-D966111B3782}"/>
    <cellStyle name="SAPBEXHLevel2X 2 2 3 4" xfId="41241" xr:uid="{800CDF0D-D532-4B55-9F6D-2C431B6E1578}"/>
    <cellStyle name="SAPBEXHLevel2X 2 2 3 4 2" xfId="41242" xr:uid="{79FD7642-0476-43F4-B178-FE060E3E3E4D}"/>
    <cellStyle name="SAPBEXHLevel2X 2 2 3 5" xfId="41243" xr:uid="{481F9360-684C-404B-862F-02E9DA4F06CF}"/>
    <cellStyle name="SAPBEXHLevel2X 2 2 4" xfId="41244" xr:uid="{AE50C40F-914D-45C7-B672-F2EECEA010A1}"/>
    <cellStyle name="SAPBEXHLevel2X 2 2 4 10" xfId="41245" xr:uid="{188D5036-7ACB-48A8-AF55-448C684C719A}"/>
    <cellStyle name="SAPBEXHLevel2X 2 2 4 2" xfId="41246" xr:uid="{84846EC8-7E58-4FC7-8C79-9F5BA888F98A}"/>
    <cellStyle name="SAPBEXHLevel2X 2 2 4 2 2" xfId="41247" xr:uid="{02CC74DC-276C-4AA9-B580-D0A4F1F31D1D}"/>
    <cellStyle name="SAPBEXHLevel2X 2 2 4 2 2 2" xfId="41248" xr:uid="{DF0B70A9-59C9-4780-B61D-E6DC0A2DB83A}"/>
    <cellStyle name="SAPBEXHLevel2X 2 2 4 2 3" xfId="41249" xr:uid="{8942B677-B3BB-4896-852D-960FD9461DDF}"/>
    <cellStyle name="SAPBEXHLevel2X 2 2 4 2 3 2" xfId="41250" xr:uid="{4A212ED4-4889-4871-AFAB-C08898662649}"/>
    <cellStyle name="SAPBEXHLevel2X 2 2 4 2 4" xfId="41251" xr:uid="{99817F9C-5AB8-47D6-9237-EFDFBE198933}"/>
    <cellStyle name="SAPBEXHLevel2X 2 2 4 2 4 2" xfId="41252" xr:uid="{A0FD7AB1-8B3D-4066-BD12-3AF00515CEB1}"/>
    <cellStyle name="SAPBEXHLevel2X 2 2 4 2 5" xfId="41253" xr:uid="{CEEB4163-A4E8-4FF0-9702-56080ECE7F2F}"/>
    <cellStyle name="SAPBEXHLevel2X 2 2 4 2 5 2" xfId="41254" xr:uid="{CE8F35DA-C1A8-4623-A29C-082AB8D15794}"/>
    <cellStyle name="SAPBEXHLevel2X 2 2 4 2 6" xfId="41255" xr:uid="{FF5E333A-ABE9-48E9-AE14-5CC613B0E214}"/>
    <cellStyle name="SAPBEXHLevel2X 2 2 4 2 6 2" xfId="41256" xr:uid="{CDDCCB4C-22AD-4ACF-B302-48CE9E9D04B4}"/>
    <cellStyle name="SAPBEXHLevel2X 2 2 4 2 7" xfId="41257" xr:uid="{5FEAA5DE-1E5C-4D17-859A-B8D4AAC7A8C4}"/>
    <cellStyle name="SAPBEXHLevel2X 2 2 4 3" xfId="41258" xr:uid="{E9D34DD5-B77A-400D-A87E-FF91C6B4F462}"/>
    <cellStyle name="SAPBEXHLevel2X 2 2 4 3 2" xfId="41259" xr:uid="{7A32B7AC-9926-43DC-90B4-8D8917264E82}"/>
    <cellStyle name="SAPBEXHLevel2X 2 2 4 3 2 2" xfId="41260" xr:uid="{C29B4922-5BE9-47DE-B5C0-68C127B49063}"/>
    <cellStyle name="SAPBEXHLevel2X 2 2 4 3 3" xfId="41261" xr:uid="{65D20A30-B27D-4F81-A83E-2BA64DA39C17}"/>
    <cellStyle name="SAPBEXHLevel2X 2 2 4 3 3 2" xfId="41262" xr:uid="{050B59AE-C8D8-4290-8BBC-61A41F0AA239}"/>
    <cellStyle name="SAPBEXHLevel2X 2 2 4 3 4" xfId="41263" xr:uid="{1BA8DD9D-89FE-42B6-8F6E-7B5E3187FA14}"/>
    <cellStyle name="SAPBEXHLevel2X 2 2 4 3 4 2" xfId="41264" xr:uid="{69E20DCC-6B53-4786-8679-6CD3B5E9BFB0}"/>
    <cellStyle name="SAPBEXHLevel2X 2 2 4 3 5" xfId="41265" xr:uid="{E04BD260-16A5-428D-BA6A-D0689B60F623}"/>
    <cellStyle name="SAPBEXHLevel2X 2 2 4 3 5 2" xfId="41266" xr:uid="{BAC1A756-2A74-41E7-9E50-3D2C9168AA04}"/>
    <cellStyle name="SAPBEXHLevel2X 2 2 4 3 6" xfId="41267" xr:uid="{99D963DD-D903-4E58-AB1A-981FBA61FE6A}"/>
    <cellStyle name="SAPBEXHLevel2X 2 2 4 3 6 2" xfId="41268" xr:uid="{974179AB-42A2-415D-BFFF-207FAF97BE11}"/>
    <cellStyle name="SAPBEXHLevel2X 2 2 4 3 7" xfId="41269" xr:uid="{5E79ACFD-09EF-4B60-A698-6FF4E55BB54C}"/>
    <cellStyle name="SAPBEXHLevel2X 2 2 4 4" xfId="41270" xr:uid="{9523D488-F998-44FB-A4C8-391824B0550D}"/>
    <cellStyle name="SAPBEXHLevel2X 2 2 4 4 2" xfId="41271" xr:uid="{42BB4517-704A-42D9-9833-1579818B2B7A}"/>
    <cellStyle name="SAPBEXHLevel2X 2 2 4 5" xfId="41272" xr:uid="{8918DB37-C150-4AF1-8C6A-B2F0B6A5AB62}"/>
    <cellStyle name="SAPBEXHLevel2X 2 2 4 5 2" xfId="41273" xr:uid="{1872795E-0670-4B36-BBD6-EA4E979E7A68}"/>
    <cellStyle name="SAPBEXHLevel2X 2 2 4 6" xfId="41274" xr:uid="{071F6DE2-0CC9-44B6-AF30-CC144D989B2A}"/>
    <cellStyle name="SAPBEXHLevel2X 2 2 4 6 2" xfId="41275" xr:uid="{7A20F77D-140C-4FD0-BEE0-BA77D46AAA49}"/>
    <cellStyle name="SAPBEXHLevel2X 2 2 4 7" xfId="41276" xr:uid="{131BA7F5-313A-4821-8830-F3628B79529E}"/>
    <cellStyle name="SAPBEXHLevel2X 2 2 4 7 2" xfId="41277" xr:uid="{33EFB4B6-82BD-40A4-AF53-A39C25F79AE3}"/>
    <cellStyle name="SAPBEXHLevel2X 2 2 4 8" xfId="41278" xr:uid="{F5017FF8-A246-42F7-82B5-09D8776B0674}"/>
    <cellStyle name="SAPBEXHLevel2X 2 2 4 8 2" xfId="41279" xr:uid="{1D326EBA-5A7B-44DE-8A8B-8D15E570FB14}"/>
    <cellStyle name="SAPBEXHLevel2X 2 2 4 9" xfId="41280" xr:uid="{E509FBC5-36D0-49C1-B54B-F739511CC6D9}"/>
    <cellStyle name="SAPBEXHLevel2X 2 2 4 9 2" xfId="41281" xr:uid="{C100F372-7FD5-442C-A060-801CEFCF25F3}"/>
    <cellStyle name="SAPBEXHLevel2X 2 2 5" xfId="41282" xr:uid="{B7C705CB-7383-45E1-B49E-50D486F47997}"/>
    <cellStyle name="SAPBEXHLevel2X 2 2 5 2" xfId="41283" xr:uid="{49BC8034-D9CA-4FD3-9119-E153A744AC58}"/>
    <cellStyle name="SAPBEXHLevel2X 2 2 6" xfId="41284" xr:uid="{766966AA-1824-4805-A8A6-6B77D46B06D9}"/>
    <cellStyle name="SAPBEXHLevel2X 2 2 6 2" xfId="41285" xr:uid="{C368EF24-7BCA-469B-A797-A937650A038E}"/>
    <cellStyle name="SAPBEXHLevel2X 2 2 7" xfId="41286" xr:uid="{3FBB3E20-B302-40D7-ACE1-EB1A6E39514E}"/>
    <cellStyle name="SAPBEXHLevel2X 2 2 8" xfId="41287" xr:uid="{4ED133E4-50BC-47EF-B33A-64D601EEDA8F}"/>
    <cellStyle name="SAPBEXHLevel2X 2 3" xfId="41288" xr:uid="{D9CA6E0F-C28C-4E30-BF70-1E80F8823E16}"/>
    <cellStyle name="SAPBEXHLevel2X 2 3 2" xfId="41289" xr:uid="{E49B28AF-20A8-4BA0-BE01-BFF0F919912C}"/>
    <cellStyle name="SAPBEXHLevel2X 2 3 2 10" xfId="41290" xr:uid="{024416F0-0B1C-4FB3-8E2F-9521E0357656}"/>
    <cellStyle name="SAPBEXHLevel2X 2 3 2 2" xfId="41291" xr:uid="{35A6CA02-90E9-4EF4-9422-16DA69691A16}"/>
    <cellStyle name="SAPBEXHLevel2X 2 3 2 2 10" xfId="41292" xr:uid="{687AE9E9-7833-4679-80B8-62124EB05358}"/>
    <cellStyle name="SAPBEXHLevel2X 2 3 2 2 2" xfId="41293" xr:uid="{1A8B3F4E-6A3A-4799-87D8-6A83EC98504D}"/>
    <cellStyle name="SAPBEXHLevel2X 2 3 2 2 2 2" xfId="41294" xr:uid="{6E9457BA-DADA-4096-B894-54A76F6277BA}"/>
    <cellStyle name="SAPBEXHLevel2X 2 3 2 2 2 2 2" xfId="41295" xr:uid="{CFA974C3-E898-42E7-936B-D7BF9B3D2373}"/>
    <cellStyle name="SAPBEXHLevel2X 2 3 2 2 2 3" xfId="41296" xr:uid="{0A127778-6CB4-4D76-9231-A7E156293CF4}"/>
    <cellStyle name="SAPBEXHLevel2X 2 3 2 2 2 3 2" xfId="41297" xr:uid="{0B3DFD22-3381-4BBB-A38C-54192ABD5E00}"/>
    <cellStyle name="SAPBEXHLevel2X 2 3 2 2 2 4" xfId="41298" xr:uid="{6F357A95-1BB5-4C5C-821A-94F518640BB4}"/>
    <cellStyle name="SAPBEXHLevel2X 2 3 2 2 2 4 2" xfId="41299" xr:uid="{203E7991-0A19-432B-8620-B87D0C82D20D}"/>
    <cellStyle name="SAPBEXHLevel2X 2 3 2 2 2 5" xfId="41300" xr:uid="{9B901AEB-4A04-4716-AB71-6D6BAD86E78B}"/>
    <cellStyle name="SAPBEXHLevel2X 2 3 2 2 2 5 2" xfId="41301" xr:uid="{AC4094B3-753C-4B67-83FB-8A16285587C2}"/>
    <cellStyle name="SAPBEXHLevel2X 2 3 2 2 2 6" xfId="41302" xr:uid="{CC7C051C-4D38-464F-8149-B1444920141F}"/>
    <cellStyle name="SAPBEXHLevel2X 2 3 2 2 2 6 2" xfId="41303" xr:uid="{0D80EC7A-287D-492A-94DA-B2FCFE740712}"/>
    <cellStyle name="SAPBEXHLevel2X 2 3 2 2 2 7" xfId="41304" xr:uid="{C34C6395-96DE-4656-98C4-B73281740B08}"/>
    <cellStyle name="SAPBEXHLevel2X 2 3 2 2 2 7 2" xfId="41305" xr:uid="{35403477-E448-4700-A7DF-CAD72B804807}"/>
    <cellStyle name="SAPBEXHLevel2X 2 3 2 2 2 8" xfId="41306" xr:uid="{4CBC926D-121B-44E3-838B-1279B0815B2C}"/>
    <cellStyle name="SAPBEXHLevel2X 2 3 2 2 3" xfId="41307" xr:uid="{579EAEE4-C29A-4D29-B9BF-53BD7E1BE774}"/>
    <cellStyle name="SAPBEXHLevel2X 2 3 2 2 3 2" xfId="41308" xr:uid="{EAF62473-C034-42D0-81FA-AA70A8E3F15F}"/>
    <cellStyle name="SAPBEXHLevel2X 2 3 2 2 4" xfId="41309" xr:uid="{B259E35B-11FB-4CC3-8360-C7565B27B0DF}"/>
    <cellStyle name="SAPBEXHLevel2X 2 3 2 2 4 2" xfId="41310" xr:uid="{20AEDAB2-1447-4E98-BD24-9AC556BB52FF}"/>
    <cellStyle name="SAPBEXHLevel2X 2 3 2 2 5" xfId="41311" xr:uid="{E952444A-8718-4A19-9BF8-2E2E8976F8EC}"/>
    <cellStyle name="SAPBEXHLevel2X 2 3 2 2 5 2" xfId="41312" xr:uid="{5338FAA5-2617-4B65-81FB-64C1A904CDD3}"/>
    <cellStyle name="SAPBEXHLevel2X 2 3 2 2 6" xfId="41313" xr:uid="{34F59297-948E-4BEE-B1D2-2259D90D3AB8}"/>
    <cellStyle name="SAPBEXHLevel2X 2 3 2 2 6 2" xfId="41314" xr:uid="{F4921490-CBFB-4331-B45D-0924BF4727AF}"/>
    <cellStyle name="SAPBEXHLevel2X 2 3 2 2 7" xfId="41315" xr:uid="{CC1C1EF5-F66D-40F2-9C71-46751E35AD48}"/>
    <cellStyle name="SAPBEXHLevel2X 2 3 2 2 7 2" xfId="41316" xr:uid="{63A1004A-B805-4A6A-965B-6FF6B803E88D}"/>
    <cellStyle name="SAPBEXHLevel2X 2 3 2 2 8" xfId="41317" xr:uid="{546975A7-9B4B-442C-89CF-53BEAB8AACBB}"/>
    <cellStyle name="SAPBEXHLevel2X 2 3 2 2 8 2" xfId="41318" xr:uid="{47C82138-5BFF-499D-8CA3-CB826360B522}"/>
    <cellStyle name="SAPBEXHLevel2X 2 3 2 2 9" xfId="41319" xr:uid="{F684C0D0-FB8D-4E5C-8C47-1B7D77810524}"/>
    <cellStyle name="SAPBEXHLevel2X 2 3 2 3" xfId="41320" xr:uid="{11DDBD43-39F9-40D2-8319-E56458E740FD}"/>
    <cellStyle name="SAPBEXHLevel2X 2 3 2 3 2" xfId="41321" xr:uid="{74B91250-4B89-4ADA-B5CB-3A8B0F003FB1}"/>
    <cellStyle name="SAPBEXHLevel2X 2 3 2 3 2 2" xfId="41322" xr:uid="{67A729FF-3047-4C05-B462-1CE88807B50E}"/>
    <cellStyle name="SAPBEXHLevel2X 2 3 2 3 3" xfId="41323" xr:uid="{14AA04B8-8ADC-4C4D-8F84-7F8833E72437}"/>
    <cellStyle name="SAPBEXHLevel2X 2 3 2 3 3 2" xfId="41324" xr:uid="{9A8BC5F0-5356-4728-B453-E6DAFC3E7CD5}"/>
    <cellStyle name="SAPBEXHLevel2X 2 3 2 3 4" xfId="41325" xr:uid="{60111CF3-E791-454E-A22C-64F201A4987D}"/>
    <cellStyle name="SAPBEXHLevel2X 2 3 2 3 4 2" xfId="41326" xr:uid="{FBC4636A-421C-4710-B0F1-3E6048A30AF1}"/>
    <cellStyle name="SAPBEXHLevel2X 2 3 2 3 5" xfId="41327" xr:uid="{61C05E80-79B4-440C-AE6F-B260CD74DE7B}"/>
    <cellStyle name="SAPBEXHLevel2X 2 3 2 3 5 2" xfId="41328" xr:uid="{087F318D-3BD7-4BC6-B429-D73C22A945DD}"/>
    <cellStyle name="SAPBEXHLevel2X 2 3 2 3 6" xfId="41329" xr:uid="{3AADDFBE-8B3A-4736-A3B7-317E3729EA37}"/>
    <cellStyle name="SAPBEXHLevel2X 2 3 2 3 6 2" xfId="41330" xr:uid="{A91D0E68-1367-4D5B-A455-35ABB47AE202}"/>
    <cellStyle name="SAPBEXHLevel2X 2 3 2 3 7" xfId="41331" xr:uid="{34BB8618-568D-453D-B362-1629E91FEBBC}"/>
    <cellStyle name="SAPBEXHLevel2X 2 3 2 3 7 2" xfId="41332" xr:uid="{6061C5EC-0C14-4103-AC73-83C8B55CBCA5}"/>
    <cellStyle name="SAPBEXHLevel2X 2 3 2 3 8" xfId="41333" xr:uid="{6D12AD10-371B-46CC-96FB-EED194970C71}"/>
    <cellStyle name="SAPBEXHLevel2X 2 3 2 3 9" xfId="41334" xr:uid="{8E2FE1FB-B49A-4724-90A9-9853A9228F1E}"/>
    <cellStyle name="SAPBEXHLevel2X 2 3 2 4" xfId="41335" xr:uid="{B1AB7BD5-7311-47AA-BDE2-63A84DAADCCD}"/>
    <cellStyle name="SAPBEXHLevel2X 2 3 2 4 2" xfId="41336" xr:uid="{7A95C61A-44C0-43D4-8CEA-843D0272C105}"/>
    <cellStyle name="SAPBEXHLevel2X 2 3 2 5" xfId="41337" xr:uid="{9A42CB4B-A8DE-45E8-AF93-20491F278B88}"/>
    <cellStyle name="SAPBEXHLevel2X 2 3 2 5 2" xfId="41338" xr:uid="{06901D78-4883-4DC1-84A2-002042F9D2C0}"/>
    <cellStyle name="SAPBEXHLevel2X 2 3 2 6" xfId="41339" xr:uid="{C45F2455-41DC-46E5-B2F5-1B3EB81D6316}"/>
    <cellStyle name="SAPBEXHLevel2X 2 3 2 6 2" xfId="41340" xr:uid="{EEA393A7-360D-42FC-B98C-334F7DD6EB56}"/>
    <cellStyle name="SAPBEXHLevel2X 2 3 2 7" xfId="41341" xr:uid="{AAD716A6-6A76-4D03-B994-630A8180A9A1}"/>
    <cellStyle name="SAPBEXHLevel2X 2 3 2 7 2" xfId="41342" xr:uid="{B2FA6B6C-7582-49B3-9A8B-59BA5EB7AC84}"/>
    <cellStyle name="SAPBEXHLevel2X 2 3 2 8" xfId="41343" xr:uid="{A7419930-7511-4D2D-B4DA-817960B1533B}"/>
    <cellStyle name="SAPBEXHLevel2X 2 3 2 8 2" xfId="41344" xr:uid="{03FE6C25-EA7C-41EE-9708-D08AC933F2E3}"/>
    <cellStyle name="SAPBEXHLevel2X 2 3 2 9" xfId="41345" xr:uid="{8EB40816-A96E-4BC8-B0CA-80476F541CEF}"/>
    <cellStyle name="SAPBEXHLevel2X 2 3 3" xfId="41346" xr:uid="{EE327A8C-7CA5-4B17-99CF-7D80B714BA41}"/>
    <cellStyle name="SAPBEXHLevel2X 2 3 3 2" xfId="41347" xr:uid="{5EA25CC5-F665-4981-B6D5-EF12D4D31BBD}"/>
    <cellStyle name="SAPBEXHLevel2X 2 3 3 2 10" xfId="41348" xr:uid="{ABC1B80B-1BC8-4788-8648-5B81FF7D8CAF}"/>
    <cellStyle name="SAPBEXHLevel2X 2 3 3 2 2" xfId="41349" xr:uid="{E80D9D11-CC92-4601-8DB5-F524364CC0C9}"/>
    <cellStyle name="SAPBEXHLevel2X 2 3 3 2 2 2" xfId="41350" xr:uid="{E58440F7-0F55-48AF-A16A-54683D1ADC50}"/>
    <cellStyle name="SAPBEXHLevel2X 2 3 3 2 2 2 2" xfId="41351" xr:uid="{3CD97917-0F59-4BAB-B58B-ED6081425701}"/>
    <cellStyle name="SAPBEXHLevel2X 2 3 3 2 2 3" xfId="41352" xr:uid="{C6161C29-8746-4313-8C37-DD877BB404EF}"/>
    <cellStyle name="SAPBEXHLevel2X 2 3 3 2 2 3 2" xfId="41353" xr:uid="{F64EB15D-4FD0-4E6E-A8E5-FC57541B1E7A}"/>
    <cellStyle name="SAPBEXHLevel2X 2 3 3 2 2 4" xfId="41354" xr:uid="{B753999B-2C52-4B67-8912-12BADA757A1C}"/>
    <cellStyle name="SAPBEXHLevel2X 2 3 3 2 2 4 2" xfId="41355" xr:uid="{473C0AA5-4FC1-436D-A780-BF75A5E42079}"/>
    <cellStyle name="SAPBEXHLevel2X 2 3 3 2 2 5" xfId="41356" xr:uid="{EB0204C3-5EC5-4CA2-99B4-5E80F3B69E9A}"/>
    <cellStyle name="SAPBEXHLevel2X 2 3 3 2 2 5 2" xfId="41357" xr:uid="{3A968CB8-194D-4688-8DE7-9E5A67848C6E}"/>
    <cellStyle name="SAPBEXHLevel2X 2 3 3 2 2 6" xfId="41358" xr:uid="{8812056E-BDD7-4590-8CB5-E63EDDB11666}"/>
    <cellStyle name="SAPBEXHLevel2X 2 3 3 2 2 6 2" xfId="41359" xr:uid="{D11F5C87-DBB0-4DC4-8152-2270F5D62888}"/>
    <cellStyle name="SAPBEXHLevel2X 2 3 3 2 2 7" xfId="41360" xr:uid="{7FE6BD07-D8F9-4615-8930-13ED1A6FC536}"/>
    <cellStyle name="SAPBEXHLevel2X 2 3 3 2 3" xfId="41361" xr:uid="{CB250877-D7B9-4FAF-BC05-B291B2C72417}"/>
    <cellStyle name="SAPBEXHLevel2X 2 3 3 2 3 2" xfId="41362" xr:uid="{FEDDCBD3-1B82-47F7-B22D-C318AAE53CAB}"/>
    <cellStyle name="SAPBEXHLevel2X 2 3 3 2 3 2 2" xfId="41363" xr:uid="{0F4CDCC6-5619-4AB2-8873-3BE4102743FD}"/>
    <cellStyle name="SAPBEXHLevel2X 2 3 3 2 3 3" xfId="41364" xr:uid="{787E92E7-5D06-4F67-865C-BE0AE2F9519E}"/>
    <cellStyle name="SAPBEXHLevel2X 2 3 3 2 3 3 2" xfId="41365" xr:uid="{91822944-F2F2-4A1F-8F30-F726EA5C879F}"/>
    <cellStyle name="SAPBEXHLevel2X 2 3 3 2 3 4" xfId="41366" xr:uid="{748AB8F4-9980-49A8-B0AB-35A57C4254A8}"/>
    <cellStyle name="SAPBEXHLevel2X 2 3 3 2 3 4 2" xfId="41367" xr:uid="{C3D38E0C-CA71-4B90-90AD-19EF9BA57C1E}"/>
    <cellStyle name="SAPBEXHLevel2X 2 3 3 2 3 5" xfId="41368" xr:uid="{75655074-48C7-486F-AA46-305B1B73FDD9}"/>
    <cellStyle name="SAPBEXHLevel2X 2 3 3 2 3 5 2" xfId="41369" xr:uid="{B21790E0-540F-4575-BC93-60636896B5E8}"/>
    <cellStyle name="SAPBEXHLevel2X 2 3 3 2 3 6" xfId="41370" xr:uid="{B558ACEE-CE23-4241-BD2F-6074A42D1C31}"/>
    <cellStyle name="SAPBEXHLevel2X 2 3 3 2 3 6 2" xfId="41371" xr:uid="{BFF539D0-A285-4BFC-AB52-A50FC1AB357E}"/>
    <cellStyle name="SAPBEXHLevel2X 2 3 3 2 3 7" xfId="41372" xr:uid="{2761BA2B-9340-452B-8645-B975FE8467A8}"/>
    <cellStyle name="SAPBEXHLevel2X 2 3 3 2 4" xfId="41373" xr:uid="{1A109D84-CBE8-4466-9415-2C0B0F573C0B}"/>
    <cellStyle name="SAPBEXHLevel2X 2 3 3 2 4 2" xfId="41374" xr:uid="{1A2AABD6-B35F-4A4F-844D-D8DFFCA9BF72}"/>
    <cellStyle name="SAPBEXHLevel2X 2 3 3 2 5" xfId="41375" xr:uid="{D2AA1330-195E-437B-A416-06D4CA78FA44}"/>
    <cellStyle name="SAPBEXHLevel2X 2 3 3 2 5 2" xfId="41376" xr:uid="{DE452227-C98F-4809-BD25-08AD0697116E}"/>
    <cellStyle name="SAPBEXHLevel2X 2 3 3 2 6" xfId="41377" xr:uid="{DCCEAECA-FB80-4CB4-BC97-4898BBA45E19}"/>
    <cellStyle name="SAPBEXHLevel2X 2 3 3 2 6 2" xfId="41378" xr:uid="{E7CD9EDF-51BB-40E9-A8BB-290A63D9803C}"/>
    <cellStyle name="SAPBEXHLevel2X 2 3 3 2 7" xfId="41379" xr:uid="{A635BE36-7252-4D49-B512-DA303E99064D}"/>
    <cellStyle name="SAPBEXHLevel2X 2 3 3 2 7 2" xfId="41380" xr:uid="{60089445-073F-4756-9F99-261A83D1A001}"/>
    <cellStyle name="SAPBEXHLevel2X 2 3 3 2 8" xfId="41381" xr:uid="{EEF96254-23FD-4262-8E33-6B12A1534A1E}"/>
    <cellStyle name="SAPBEXHLevel2X 2 3 3 2 8 2" xfId="41382" xr:uid="{960B9AEA-545A-4861-A38D-1C0DED0B2279}"/>
    <cellStyle name="SAPBEXHLevel2X 2 3 3 2 9" xfId="41383" xr:uid="{6532E65E-FE42-4B16-9A44-1130B64623EC}"/>
    <cellStyle name="SAPBEXHLevel2X 2 3 3 2 9 2" xfId="41384" xr:uid="{843B1125-0163-4D63-8B5C-C789DA496EB8}"/>
    <cellStyle name="SAPBEXHLevel2X 2 3 3 3" xfId="41385" xr:uid="{34B64737-C0EB-4C79-A3AF-E360D521FCE7}"/>
    <cellStyle name="SAPBEXHLevel2X 2 3 3 3 2" xfId="41386" xr:uid="{DFF92216-71CA-4986-857C-6874EC242BAA}"/>
    <cellStyle name="SAPBEXHLevel2X 2 3 3 4" xfId="41387" xr:uid="{E7120BC0-F970-47B9-9ABF-032882348C3B}"/>
    <cellStyle name="SAPBEXHLevel2X 2 3 3 4 2" xfId="41388" xr:uid="{711D8854-41AE-4F01-A6B5-92147A2E1255}"/>
    <cellStyle name="SAPBEXHLevel2X 2 3 3 5" xfId="41389" xr:uid="{81DCF2CF-4237-4E59-BEC2-59E1BBFB3F1E}"/>
    <cellStyle name="SAPBEXHLevel2X 2 3 4" xfId="41390" xr:uid="{F35CD91C-603E-42C1-8FA3-D93DAEBC346D}"/>
    <cellStyle name="SAPBEXHLevel2X 2 3 4 10" xfId="41391" xr:uid="{47DCCB62-8653-4F5A-82AF-BE08B783EBBA}"/>
    <cellStyle name="SAPBEXHLevel2X 2 3 4 2" xfId="41392" xr:uid="{1FEDB26A-AAB1-45AB-836D-56B2C73AE65D}"/>
    <cellStyle name="SAPBEXHLevel2X 2 3 4 2 2" xfId="41393" xr:uid="{2A46378D-D86F-499B-A368-17DCB2099DE9}"/>
    <cellStyle name="SAPBEXHLevel2X 2 3 4 2 2 2" xfId="41394" xr:uid="{42B15A42-A0F9-45CC-A6BD-27481F89374F}"/>
    <cellStyle name="SAPBEXHLevel2X 2 3 4 2 3" xfId="41395" xr:uid="{6ECA55E6-C1CA-4708-A438-613C6B6E8872}"/>
    <cellStyle name="SAPBEXHLevel2X 2 3 4 2 3 2" xfId="41396" xr:uid="{C94B41A1-023F-4D26-9E53-9AD1365D4B6B}"/>
    <cellStyle name="SAPBEXHLevel2X 2 3 4 2 4" xfId="41397" xr:uid="{81848D55-555E-40CF-93C0-BA327E5CB137}"/>
    <cellStyle name="SAPBEXHLevel2X 2 3 4 2 4 2" xfId="41398" xr:uid="{6AE89CF4-3416-49CF-8628-7F55C5363855}"/>
    <cellStyle name="SAPBEXHLevel2X 2 3 4 2 5" xfId="41399" xr:uid="{27B5F882-83FA-4B0F-9121-0470791944FF}"/>
    <cellStyle name="SAPBEXHLevel2X 2 3 4 2 5 2" xfId="41400" xr:uid="{5E5111DD-AC7B-47BC-B87A-427C331A3503}"/>
    <cellStyle name="SAPBEXHLevel2X 2 3 4 2 6" xfId="41401" xr:uid="{D765CEAA-DABC-48C9-AABF-95326027A276}"/>
    <cellStyle name="SAPBEXHLevel2X 2 3 4 2 6 2" xfId="41402" xr:uid="{D9FCD368-DBD9-4CA8-99DA-5FD000C3856D}"/>
    <cellStyle name="SAPBEXHLevel2X 2 3 4 2 7" xfId="41403" xr:uid="{F3A616A6-A2E4-470F-A7E2-DF7D42957982}"/>
    <cellStyle name="SAPBEXHLevel2X 2 3 4 3" xfId="41404" xr:uid="{33A278EF-AF71-4705-9B7D-BD45ECF29B71}"/>
    <cellStyle name="SAPBEXHLevel2X 2 3 4 3 2" xfId="41405" xr:uid="{A4F1D870-3EAC-46A3-8079-4AD3E5CF8297}"/>
    <cellStyle name="SAPBEXHLevel2X 2 3 4 3 2 2" xfId="41406" xr:uid="{728EA254-F4D9-4100-BEEB-04270358311D}"/>
    <cellStyle name="SAPBEXHLevel2X 2 3 4 3 3" xfId="41407" xr:uid="{54B49568-26F6-4C04-99AE-96C291689DFD}"/>
    <cellStyle name="SAPBEXHLevel2X 2 3 4 3 3 2" xfId="41408" xr:uid="{2C64B3DA-EAD0-4E8C-B497-93347EBDDC8F}"/>
    <cellStyle name="SAPBEXHLevel2X 2 3 4 3 4" xfId="41409" xr:uid="{D694C7C9-70A2-49D8-9350-4D9E814C83B9}"/>
    <cellStyle name="SAPBEXHLevel2X 2 3 4 3 4 2" xfId="41410" xr:uid="{35BEC235-688E-4AC6-BC31-AFE5F8FDB6BA}"/>
    <cellStyle name="SAPBEXHLevel2X 2 3 4 3 5" xfId="41411" xr:uid="{032EBB04-865E-420B-895D-5CF46F4FC7E9}"/>
    <cellStyle name="SAPBEXHLevel2X 2 3 4 3 5 2" xfId="41412" xr:uid="{6BC49091-6477-472B-A42B-62001EAAACC0}"/>
    <cellStyle name="SAPBEXHLevel2X 2 3 4 3 6" xfId="41413" xr:uid="{1464D86A-B800-454D-A84F-B8FE7EA5F5E4}"/>
    <cellStyle name="SAPBEXHLevel2X 2 3 4 3 6 2" xfId="41414" xr:uid="{350396FE-69F4-4781-9A71-5E1F3157EF42}"/>
    <cellStyle name="SAPBEXHLevel2X 2 3 4 3 7" xfId="41415" xr:uid="{6F166A7B-63CE-4F48-B4F5-1AD852325148}"/>
    <cellStyle name="SAPBEXHLevel2X 2 3 4 4" xfId="41416" xr:uid="{CAA7157B-B5A8-4C5E-8E6D-DD2313A3A1A5}"/>
    <cellStyle name="SAPBEXHLevel2X 2 3 4 4 2" xfId="41417" xr:uid="{134E2C32-184F-4540-9F5E-84BDCC80528A}"/>
    <cellStyle name="SAPBEXHLevel2X 2 3 4 5" xfId="41418" xr:uid="{30CED4C8-2742-43E8-A0CF-B570558A1D18}"/>
    <cellStyle name="SAPBEXHLevel2X 2 3 4 5 2" xfId="41419" xr:uid="{B9D68388-672B-4D92-AD2C-02D92331DA20}"/>
    <cellStyle name="SAPBEXHLevel2X 2 3 4 6" xfId="41420" xr:uid="{84E76FB0-4509-453F-B45C-FBAA8DA615D3}"/>
    <cellStyle name="SAPBEXHLevel2X 2 3 4 6 2" xfId="41421" xr:uid="{9C2C4A64-B7BE-4FEE-B275-0116278505BF}"/>
    <cellStyle name="SAPBEXHLevel2X 2 3 4 7" xfId="41422" xr:uid="{1F6653BF-F142-4369-A290-99D93D3498FE}"/>
    <cellStyle name="SAPBEXHLevel2X 2 3 4 7 2" xfId="41423" xr:uid="{1FD30DFA-BDA8-47AA-AB59-4438EF80A2E3}"/>
    <cellStyle name="SAPBEXHLevel2X 2 3 4 8" xfId="41424" xr:uid="{3F43F732-4C70-40FE-87D5-BBF118B098F6}"/>
    <cellStyle name="SAPBEXHLevel2X 2 3 4 8 2" xfId="41425" xr:uid="{5E6B945F-9E8B-4B8B-A529-F7573EA6FE28}"/>
    <cellStyle name="SAPBEXHLevel2X 2 3 4 9" xfId="41426" xr:uid="{8C7D6F59-295D-436A-984C-6B5EA8916775}"/>
    <cellStyle name="SAPBEXHLevel2X 2 3 4 9 2" xfId="41427" xr:uid="{2834F60D-2F02-428A-8110-219CD7EC0A15}"/>
    <cellStyle name="SAPBEXHLevel2X 2 3 5" xfId="41428" xr:uid="{560E3444-226D-4FE4-A5A9-2785792B065E}"/>
    <cellStyle name="SAPBEXHLevel2X 2 3 5 2" xfId="41429" xr:uid="{03D96264-5B6C-4FA6-8F67-CDB049E654CE}"/>
    <cellStyle name="SAPBEXHLevel2X 2 3 6" xfId="41430" xr:uid="{E70AE5F1-67C2-40D8-AED4-496B530BBD32}"/>
    <cellStyle name="SAPBEXHLevel2X 2 3 6 2" xfId="41431" xr:uid="{815AFD56-F922-4E23-905C-CEBF371F5FCD}"/>
    <cellStyle name="SAPBEXHLevel2X 2 3 7" xfId="41432" xr:uid="{92A5251B-AE76-4F0E-A158-ABB2566ED8B7}"/>
    <cellStyle name="SAPBEXHLevel2X 2 3 8" xfId="41433" xr:uid="{F47E78B4-AF41-4697-B9F6-D1BA0AE40446}"/>
    <cellStyle name="SAPBEXHLevel2X 2 4" xfId="41434" xr:uid="{03816E90-CCFA-4802-95BD-4F01A104DDA9}"/>
    <cellStyle name="SAPBEXHLevel2X 2 4 10" xfId="41435" xr:uid="{80A4C235-7406-413D-AA6D-0E3D1A760DE6}"/>
    <cellStyle name="SAPBEXHLevel2X 2 4 2" xfId="41436" xr:uid="{7F78412C-7A23-4391-9DCD-1E0E0F8DEE0B}"/>
    <cellStyle name="SAPBEXHLevel2X 2 4 2 10" xfId="41437" xr:uid="{BE184290-64C3-47E6-ADBA-707572B2EB1E}"/>
    <cellStyle name="SAPBEXHLevel2X 2 4 2 2" xfId="41438" xr:uid="{DE4253C3-9266-49D8-A8A1-1F299C21B6BB}"/>
    <cellStyle name="SAPBEXHLevel2X 2 4 2 2 2" xfId="41439" xr:uid="{B5F1F3B0-5B7E-4EE2-955A-84FBC6E56794}"/>
    <cellStyle name="SAPBEXHLevel2X 2 4 2 2 2 2" xfId="41440" xr:uid="{A398E751-8E77-4D5E-B500-AA97140116C5}"/>
    <cellStyle name="SAPBEXHLevel2X 2 4 2 2 3" xfId="41441" xr:uid="{8218902E-5921-48E8-8AA6-E3D8B8F9BBA1}"/>
    <cellStyle name="SAPBEXHLevel2X 2 4 2 2 3 2" xfId="41442" xr:uid="{9527E38C-E854-42FB-BF08-5FCEA20CAE68}"/>
    <cellStyle name="SAPBEXHLevel2X 2 4 2 2 4" xfId="41443" xr:uid="{0660DD1C-24C9-4DB7-AFB3-E3E41CAD19F6}"/>
    <cellStyle name="SAPBEXHLevel2X 2 4 2 2 4 2" xfId="41444" xr:uid="{4A42532B-30F5-422D-9E56-D71E1792F477}"/>
    <cellStyle name="SAPBEXHLevel2X 2 4 2 2 5" xfId="41445" xr:uid="{6F2294F9-7BCE-46B1-BAE0-67944AFA2BF2}"/>
    <cellStyle name="SAPBEXHLevel2X 2 4 2 2 5 2" xfId="41446" xr:uid="{EABA2F6F-94BE-4573-AAB5-F1DD186F7310}"/>
    <cellStyle name="SAPBEXHLevel2X 2 4 2 2 6" xfId="41447" xr:uid="{AC35DE38-707E-4FD4-9690-DC03925487D4}"/>
    <cellStyle name="SAPBEXHLevel2X 2 4 2 2 6 2" xfId="41448" xr:uid="{3B1E6A1B-6E8F-4230-BE12-A1DFC3F5A097}"/>
    <cellStyle name="SAPBEXHLevel2X 2 4 2 2 7" xfId="41449" xr:uid="{DD588A7B-E3E2-4D04-8CB1-A1D336194E5F}"/>
    <cellStyle name="SAPBEXHLevel2X 2 4 2 2 7 2" xfId="41450" xr:uid="{7F6108F0-BEB7-4977-A072-E58A8FFBE440}"/>
    <cellStyle name="SAPBEXHLevel2X 2 4 2 2 8" xfId="41451" xr:uid="{04B6DFDC-0AA0-440D-B636-1ED6FEB5F537}"/>
    <cellStyle name="SAPBEXHLevel2X 2 4 2 3" xfId="41452" xr:uid="{4BDAFB99-CCC0-48E0-8C35-FD7F37F414EC}"/>
    <cellStyle name="SAPBEXHLevel2X 2 4 2 3 2" xfId="41453" xr:uid="{BE1B8CA9-A4BE-4CA6-B36F-B869CFC51480}"/>
    <cellStyle name="SAPBEXHLevel2X 2 4 2 4" xfId="41454" xr:uid="{F46E3499-5A5D-4889-84C1-8A90F620D4D4}"/>
    <cellStyle name="SAPBEXHLevel2X 2 4 2 4 2" xfId="41455" xr:uid="{5EB69C74-9630-4665-8B55-65E669911AEE}"/>
    <cellStyle name="SAPBEXHLevel2X 2 4 2 5" xfId="41456" xr:uid="{4B8D1ACC-6ED4-40FE-AD58-494828ECED5A}"/>
    <cellStyle name="SAPBEXHLevel2X 2 4 2 5 2" xfId="41457" xr:uid="{31D02230-F08B-4AF8-9FE5-F390D069B1ED}"/>
    <cellStyle name="SAPBEXHLevel2X 2 4 2 6" xfId="41458" xr:uid="{75897843-86DA-45A2-A622-3FF0E2B80138}"/>
    <cellStyle name="SAPBEXHLevel2X 2 4 2 6 2" xfId="41459" xr:uid="{467741AD-136D-4CE1-AB3F-80D6801A0D1D}"/>
    <cellStyle name="SAPBEXHLevel2X 2 4 2 7" xfId="41460" xr:uid="{599744B9-EDEB-4EB4-90B1-F911940BC70F}"/>
    <cellStyle name="SAPBEXHLevel2X 2 4 2 7 2" xfId="41461" xr:uid="{C8A2EF72-DE70-40BB-BA3A-E758F8E1C950}"/>
    <cellStyle name="SAPBEXHLevel2X 2 4 2 8" xfId="41462" xr:uid="{87972035-1787-48F2-89B0-E1564F1783C4}"/>
    <cellStyle name="SAPBEXHLevel2X 2 4 2 8 2" xfId="41463" xr:uid="{3C204ED3-6640-4366-AD7B-30EF7F209AFA}"/>
    <cellStyle name="SAPBEXHLevel2X 2 4 2 9" xfId="41464" xr:uid="{30BD007A-8345-46CF-BA53-F525A41037C8}"/>
    <cellStyle name="SAPBEXHLevel2X 2 4 3" xfId="41465" xr:uid="{D9C74E40-BD07-4BF2-A200-C5ED5348103E}"/>
    <cellStyle name="SAPBEXHLevel2X 2 4 3 2" xfId="41466" xr:uid="{86BD43F2-9B14-4B63-82F5-ED31AD6AD03E}"/>
    <cellStyle name="SAPBEXHLevel2X 2 4 3 2 2" xfId="41467" xr:uid="{4C2053A3-FD38-4739-A4A4-F7A1263B323B}"/>
    <cellStyle name="SAPBEXHLevel2X 2 4 3 3" xfId="41468" xr:uid="{38F867AE-C171-4898-A122-2CEBE21F4947}"/>
    <cellStyle name="SAPBEXHLevel2X 2 4 3 3 2" xfId="41469" xr:uid="{E35535D2-BD0D-4944-AC63-D977F5D698B3}"/>
    <cellStyle name="SAPBEXHLevel2X 2 4 3 4" xfId="41470" xr:uid="{3D4F6577-AA8C-4F97-81BD-DFE4A13A1490}"/>
    <cellStyle name="SAPBEXHLevel2X 2 4 3 4 2" xfId="41471" xr:uid="{A71755DD-C331-4F65-AC06-8D45A745D2C5}"/>
    <cellStyle name="SAPBEXHLevel2X 2 4 3 5" xfId="41472" xr:uid="{B6433DB3-8C43-491B-858C-AD546C7D79DD}"/>
    <cellStyle name="SAPBEXHLevel2X 2 4 3 5 2" xfId="41473" xr:uid="{19547708-C292-4E60-97E4-D6AB1CB93181}"/>
    <cellStyle name="SAPBEXHLevel2X 2 4 3 6" xfId="41474" xr:uid="{D438C5E8-3ABF-4EF6-8EB1-3497202D4BF4}"/>
    <cellStyle name="SAPBEXHLevel2X 2 4 3 6 2" xfId="41475" xr:uid="{B87B6C4D-D640-4214-A4BF-9AA2A6D3CD9A}"/>
    <cellStyle name="SAPBEXHLevel2X 2 4 3 7" xfId="41476" xr:uid="{2E0C07D9-9509-4C5C-BBB7-C65507470831}"/>
    <cellStyle name="SAPBEXHLevel2X 2 4 3 7 2" xfId="41477" xr:uid="{33F74337-EC9D-4123-910C-1348EEEF7512}"/>
    <cellStyle name="SAPBEXHLevel2X 2 4 3 8" xfId="41478" xr:uid="{71515F0A-F815-4EC4-8734-95EDE0C2C7AA}"/>
    <cellStyle name="SAPBEXHLevel2X 2 4 3 9" xfId="41479" xr:uid="{35BADD55-00B5-4B09-B033-0C8F42918490}"/>
    <cellStyle name="SAPBEXHLevel2X 2 4 4" xfId="41480" xr:uid="{42937ABF-A007-4A20-9118-62D0A9EEE200}"/>
    <cellStyle name="SAPBEXHLevel2X 2 4 4 2" xfId="41481" xr:uid="{F96FC295-0138-48AB-954E-6FC301C0DCFE}"/>
    <cellStyle name="SAPBEXHLevel2X 2 4 5" xfId="41482" xr:uid="{5F390478-CED4-4831-92B8-EEE8CFEFDBC9}"/>
    <cellStyle name="SAPBEXHLevel2X 2 4 5 2" xfId="41483" xr:uid="{4A3092E6-B05D-49E1-A8BD-5243480A2077}"/>
    <cellStyle name="SAPBEXHLevel2X 2 4 6" xfId="41484" xr:uid="{BAF00803-3DFE-4835-A79A-AE24FB72AC01}"/>
    <cellStyle name="SAPBEXHLevel2X 2 4 6 2" xfId="41485" xr:uid="{FD719E94-FA10-421A-9154-C5111DB5BC94}"/>
    <cellStyle name="SAPBEXHLevel2X 2 4 7" xfId="41486" xr:uid="{54182FFE-62BF-4590-8DF1-50844559996A}"/>
    <cellStyle name="SAPBEXHLevel2X 2 4 7 2" xfId="41487" xr:uid="{BC8487F0-3107-406D-9098-143926EF74D6}"/>
    <cellStyle name="SAPBEXHLevel2X 2 4 8" xfId="41488" xr:uid="{C386A3DC-F62E-4412-9C0D-0539A01B4BA9}"/>
    <cellStyle name="SAPBEXHLevel2X 2 4 8 2" xfId="41489" xr:uid="{FAD04737-02F1-42C4-A074-63FD344D874B}"/>
    <cellStyle name="SAPBEXHLevel2X 2 4 9" xfId="41490" xr:uid="{E1A015E2-E10E-4E1D-BD4C-21D87957FBD3}"/>
    <cellStyle name="SAPBEXHLevel2X 2 5" xfId="41491" xr:uid="{5F76C4A6-EA38-4BF2-883E-52BA1A7FEDC7}"/>
    <cellStyle name="SAPBEXHLevel2X 2 6" xfId="41492" xr:uid="{70B67D1B-705A-4051-8633-5ABE49377E74}"/>
    <cellStyle name="SAPBEXHLevel2X 3" xfId="41493" xr:uid="{B02DBB07-A4ED-47E8-A369-8C481B05A6F4}"/>
    <cellStyle name="SAPBEXHLevel2X 3 2" xfId="41494" xr:uid="{08F635B8-27A8-4C38-95FB-553623555241}"/>
    <cellStyle name="SAPBEXHLevel2X 3 2 2" xfId="41495" xr:uid="{3303A90E-955D-412C-9611-E93B356B43F5}"/>
    <cellStyle name="SAPBEXHLevel2X 3 2 2 10" xfId="41496" xr:uid="{B27D526F-E456-426D-90E4-152AC36A7EC9}"/>
    <cellStyle name="SAPBEXHLevel2X 3 2 2 2" xfId="41497" xr:uid="{0BD9C75C-9384-4554-81B7-47E5578C408D}"/>
    <cellStyle name="SAPBEXHLevel2X 3 2 2 2 10" xfId="41498" xr:uid="{85E32A59-52D2-4120-A6EC-826B36608B25}"/>
    <cellStyle name="SAPBEXHLevel2X 3 2 2 2 2" xfId="41499" xr:uid="{FB26D334-D0C4-4E35-A240-FA4A0B38AF07}"/>
    <cellStyle name="SAPBEXHLevel2X 3 2 2 2 2 2" xfId="41500" xr:uid="{30E947CE-E98D-413A-9293-5E92C4C952A0}"/>
    <cellStyle name="SAPBEXHLevel2X 3 2 2 2 2 2 2" xfId="41501" xr:uid="{969970CA-03F9-401F-AB7A-9015339DF8A9}"/>
    <cellStyle name="SAPBEXHLevel2X 3 2 2 2 2 3" xfId="41502" xr:uid="{AADBCDE1-400E-46DC-AC37-92936AE9A9CD}"/>
    <cellStyle name="SAPBEXHLevel2X 3 2 2 2 2 3 2" xfId="41503" xr:uid="{4522FD73-1151-4A1C-8F75-2C7D216B1544}"/>
    <cellStyle name="SAPBEXHLevel2X 3 2 2 2 2 4" xfId="41504" xr:uid="{ADE760F0-696F-4A22-9320-EB199808EDDC}"/>
    <cellStyle name="SAPBEXHLevel2X 3 2 2 2 2 4 2" xfId="41505" xr:uid="{6115502B-C45B-462D-A994-09B29AF07241}"/>
    <cellStyle name="SAPBEXHLevel2X 3 2 2 2 2 5" xfId="41506" xr:uid="{8B38CC89-039D-4C83-90BA-032A67569600}"/>
    <cellStyle name="SAPBEXHLevel2X 3 2 2 2 2 5 2" xfId="41507" xr:uid="{DA812E7B-7961-4A5E-B0C5-ABEECF7B2289}"/>
    <cellStyle name="SAPBEXHLevel2X 3 2 2 2 2 6" xfId="41508" xr:uid="{2D484119-7B80-4F01-9228-29AA80779957}"/>
    <cellStyle name="SAPBEXHLevel2X 3 2 2 2 2 6 2" xfId="41509" xr:uid="{50762CDB-75F1-4431-98D7-336AF464BADF}"/>
    <cellStyle name="SAPBEXHLevel2X 3 2 2 2 2 7" xfId="41510" xr:uid="{1631B039-09A1-4AC5-B8D6-940E055D434D}"/>
    <cellStyle name="SAPBEXHLevel2X 3 2 2 2 2 7 2" xfId="41511" xr:uid="{9E210A62-354A-4A11-AD63-027707FBD16A}"/>
    <cellStyle name="SAPBEXHLevel2X 3 2 2 2 2 8" xfId="41512" xr:uid="{2E8D6BCF-FCC3-47BA-B44B-843CA4DDA587}"/>
    <cellStyle name="SAPBEXHLevel2X 3 2 2 2 3" xfId="41513" xr:uid="{009CACE0-1079-4E8F-AD5D-0CA8694B4BC1}"/>
    <cellStyle name="SAPBEXHLevel2X 3 2 2 2 3 2" xfId="41514" xr:uid="{FE18B053-BE5F-498F-8B99-EFF5337D73CF}"/>
    <cellStyle name="SAPBEXHLevel2X 3 2 2 2 4" xfId="41515" xr:uid="{25445949-F19A-4761-BBE0-D696A168ABB6}"/>
    <cellStyle name="SAPBEXHLevel2X 3 2 2 2 4 2" xfId="41516" xr:uid="{02796FC6-8081-4A2C-B750-ABCEE5622DB7}"/>
    <cellStyle name="SAPBEXHLevel2X 3 2 2 2 5" xfId="41517" xr:uid="{AC45DFBD-E207-48AD-8ADE-C87E0471EBBC}"/>
    <cellStyle name="SAPBEXHLevel2X 3 2 2 2 5 2" xfId="41518" xr:uid="{43098682-1064-4663-A7B3-8D5FCCB34B34}"/>
    <cellStyle name="SAPBEXHLevel2X 3 2 2 2 6" xfId="41519" xr:uid="{9F468ACA-2888-46DD-8492-983B11E4030D}"/>
    <cellStyle name="SAPBEXHLevel2X 3 2 2 2 6 2" xfId="41520" xr:uid="{320D3851-2C9B-4F73-B2F6-D5DEBDA8BA4B}"/>
    <cellStyle name="SAPBEXHLevel2X 3 2 2 2 7" xfId="41521" xr:uid="{96C67F11-605B-4CE2-BF3C-AF7928152673}"/>
    <cellStyle name="SAPBEXHLevel2X 3 2 2 2 7 2" xfId="41522" xr:uid="{01784D26-EDF6-43DC-A438-B27E5ACC0483}"/>
    <cellStyle name="SAPBEXHLevel2X 3 2 2 2 8" xfId="41523" xr:uid="{FC3AB3D2-70FB-4F4B-B55B-49C748C760B7}"/>
    <cellStyle name="SAPBEXHLevel2X 3 2 2 2 8 2" xfId="41524" xr:uid="{01981449-3206-4435-AF98-D6E62924E9DA}"/>
    <cellStyle name="SAPBEXHLevel2X 3 2 2 2 9" xfId="41525" xr:uid="{402EC61D-7973-46DD-AFC2-1FFE4E16288D}"/>
    <cellStyle name="SAPBEXHLevel2X 3 2 2 3" xfId="41526" xr:uid="{F26B732A-2004-4248-9AEA-51744B73F98A}"/>
    <cellStyle name="SAPBEXHLevel2X 3 2 2 3 2" xfId="41527" xr:uid="{2606E202-74EE-4770-AFA1-73FC6E800DFA}"/>
    <cellStyle name="SAPBEXHLevel2X 3 2 2 3 2 2" xfId="41528" xr:uid="{8216D2A0-4581-47FC-88D4-44C5991033A9}"/>
    <cellStyle name="SAPBEXHLevel2X 3 2 2 3 3" xfId="41529" xr:uid="{427DA1D6-CD58-4F05-94F8-9348B15DCDB0}"/>
    <cellStyle name="SAPBEXHLevel2X 3 2 2 3 3 2" xfId="41530" xr:uid="{0335BBCF-EBFE-41F5-AE1A-1EA1E3E36697}"/>
    <cellStyle name="SAPBEXHLevel2X 3 2 2 3 4" xfId="41531" xr:uid="{4A0C4254-DD34-4287-BEA7-D49B10EC72DD}"/>
    <cellStyle name="SAPBEXHLevel2X 3 2 2 3 4 2" xfId="41532" xr:uid="{8D04F9D3-FDA6-4946-8BBC-1C7911C5E63F}"/>
    <cellStyle name="SAPBEXHLevel2X 3 2 2 3 5" xfId="41533" xr:uid="{128FE2EA-700A-446C-BDAC-8C8F17EEE652}"/>
    <cellStyle name="SAPBEXHLevel2X 3 2 2 3 5 2" xfId="41534" xr:uid="{BECC6AB8-6D84-4E88-B6F4-BD9945ADBCCE}"/>
    <cellStyle name="SAPBEXHLevel2X 3 2 2 3 6" xfId="41535" xr:uid="{9FD86410-7690-418A-9B7A-5AFD31835327}"/>
    <cellStyle name="SAPBEXHLevel2X 3 2 2 3 6 2" xfId="41536" xr:uid="{5EC5CC92-E387-4904-A4CD-49A2D6B69773}"/>
    <cellStyle name="SAPBEXHLevel2X 3 2 2 3 7" xfId="41537" xr:uid="{08AC5A2C-A7F3-4699-9BB9-900457A81012}"/>
    <cellStyle name="SAPBEXHLevel2X 3 2 2 3 7 2" xfId="41538" xr:uid="{B3922C0C-7D51-4074-B313-936597677BB5}"/>
    <cellStyle name="SAPBEXHLevel2X 3 2 2 3 8" xfId="41539" xr:uid="{87649DD4-306C-42FD-AF2E-582FC94FD5E8}"/>
    <cellStyle name="SAPBEXHLevel2X 3 2 2 3 9" xfId="41540" xr:uid="{84D7D668-FD04-468C-8D45-2ADF4B830575}"/>
    <cellStyle name="SAPBEXHLevel2X 3 2 2 4" xfId="41541" xr:uid="{DE46F9AD-8533-4B24-B994-E2A0F5616567}"/>
    <cellStyle name="SAPBEXHLevel2X 3 2 2 4 2" xfId="41542" xr:uid="{CF8089B6-F327-4953-B351-C85FB41E6AB8}"/>
    <cellStyle name="SAPBEXHLevel2X 3 2 2 5" xfId="41543" xr:uid="{A18772AF-6879-4742-B3D0-06105E1852A9}"/>
    <cellStyle name="SAPBEXHLevel2X 3 2 2 5 2" xfId="41544" xr:uid="{025082A1-A460-401F-9A5A-EE5CCEDDB29E}"/>
    <cellStyle name="SAPBEXHLevel2X 3 2 2 6" xfId="41545" xr:uid="{CF64EB5A-B833-46A0-B478-23FC3150F1C4}"/>
    <cellStyle name="SAPBEXHLevel2X 3 2 2 6 2" xfId="41546" xr:uid="{B39A1EB1-11EB-4DB0-9B64-E9232F140522}"/>
    <cellStyle name="SAPBEXHLevel2X 3 2 2 7" xfId="41547" xr:uid="{E844F244-8B91-4B23-9B8C-E7EF8A678245}"/>
    <cellStyle name="SAPBEXHLevel2X 3 2 2 7 2" xfId="41548" xr:uid="{F5B768CD-A5CF-40F6-B9D5-F87D024098AF}"/>
    <cellStyle name="SAPBEXHLevel2X 3 2 2 8" xfId="41549" xr:uid="{C444CB2A-D548-4E2C-BE13-7F46EB402EFD}"/>
    <cellStyle name="SAPBEXHLevel2X 3 2 2 8 2" xfId="41550" xr:uid="{0B1FF1DE-F9F1-411B-9515-9DC5EBF3623B}"/>
    <cellStyle name="SAPBEXHLevel2X 3 2 2 9" xfId="41551" xr:uid="{28F0E66D-CE63-494B-98A8-E0B13A7CBD81}"/>
    <cellStyle name="SAPBEXHLevel2X 3 2 3" xfId="41552" xr:uid="{1ECD847E-F6FA-45C8-9938-6E92CD232EA2}"/>
    <cellStyle name="SAPBEXHLevel2X 3 2 3 2" xfId="41553" xr:uid="{EFC587BF-8B98-45BC-ADCE-29EA144CDC8D}"/>
    <cellStyle name="SAPBEXHLevel2X 3 2 3 2 10" xfId="41554" xr:uid="{10D1F808-F56B-4D84-991D-FD057EEBA800}"/>
    <cellStyle name="SAPBEXHLevel2X 3 2 3 2 2" xfId="41555" xr:uid="{88A862CE-FB81-4BF3-8AB9-9EA0FC58E3E0}"/>
    <cellStyle name="SAPBEXHLevel2X 3 2 3 2 2 2" xfId="41556" xr:uid="{D2E068D7-083E-4C7E-82B4-8163352159DA}"/>
    <cellStyle name="SAPBEXHLevel2X 3 2 3 2 2 2 2" xfId="41557" xr:uid="{B6760707-78DB-455F-93F6-C71495BF44DF}"/>
    <cellStyle name="SAPBEXHLevel2X 3 2 3 2 2 3" xfId="41558" xr:uid="{9E173DFF-6A51-4972-9B86-E67C4C2B2CBB}"/>
    <cellStyle name="SAPBEXHLevel2X 3 2 3 2 2 3 2" xfId="41559" xr:uid="{86898602-29AB-46BA-9020-76F275F92D05}"/>
    <cellStyle name="SAPBEXHLevel2X 3 2 3 2 2 4" xfId="41560" xr:uid="{D9117BF5-BB01-42D6-90C7-2B8C53D241ED}"/>
    <cellStyle name="SAPBEXHLevel2X 3 2 3 2 2 4 2" xfId="41561" xr:uid="{351D123D-9000-4604-915A-50C1BA538AA0}"/>
    <cellStyle name="SAPBEXHLevel2X 3 2 3 2 2 5" xfId="41562" xr:uid="{6A736DB0-8B09-4CCA-8229-7C10D40218EE}"/>
    <cellStyle name="SAPBEXHLevel2X 3 2 3 2 2 5 2" xfId="41563" xr:uid="{75856F42-0AC9-4ABC-A5FC-318B1F570A84}"/>
    <cellStyle name="SAPBEXHLevel2X 3 2 3 2 2 6" xfId="41564" xr:uid="{50F1132B-CDB6-43CD-8385-3A779AD093A6}"/>
    <cellStyle name="SAPBEXHLevel2X 3 2 3 2 2 6 2" xfId="41565" xr:uid="{11793647-15B7-44B6-AC1F-F35D0EEAD5DF}"/>
    <cellStyle name="SAPBEXHLevel2X 3 2 3 2 2 7" xfId="41566" xr:uid="{F7A4CE59-C9CD-45AD-88AE-CC9AEEF1DFDD}"/>
    <cellStyle name="SAPBEXHLevel2X 3 2 3 2 3" xfId="41567" xr:uid="{585D1EBB-BC1F-4772-B202-38E89D638B67}"/>
    <cellStyle name="SAPBEXHLevel2X 3 2 3 2 3 2" xfId="41568" xr:uid="{2FFB07A2-A2A9-44FC-8374-DE7BA16F561E}"/>
    <cellStyle name="SAPBEXHLevel2X 3 2 3 2 3 2 2" xfId="41569" xr:uid="{49724478-4324-4325-BDE6-BE29058C5851}"/>
    <cellStyle name="SAPBEXHLevel2X 3 2 3 2 3 3" xfId="41570" xr:uid="{FD03327B-9680-459B-9A23-56D913BF4E96}"/>
    <cellStyle name="SAPBEXHLevel2X 3 2 3 2 3 3 2" xfId="41571" xr:uid="{11E1EDA7-1AF1-4A78-973D-403FE1547E00}"/>
    <cellStyle name="SAPBEXHLevel2X 3 2 3 2 3 4" xfId="41572" xr:uid="{954D24FE-0B79-4713-B870-B33BD32454B9}"/>
    <cellStyle name="SAPBEXHLevel2X 3 2 3 2 3 4 2" xfId="41573" xr:uid="{2D27D95B-C695-45B7-BD5E-DC834FD3651B}"/>
    <cellStyle name="SAPBEXHLevel2X 3 2 3 2 3 5" xfId="41574" xr:uid="{BB2F26F1-7B35-4D53-AB88-DD7AF3A8F749}"/>
    <cellStyle name="SAPBEXHLevel2X 3 2 3 2 3 5 2" xfId="41575" xr:uid="{0AC32E8C-62B7-473D-9751-DA0F5C3DBD56}"/>
    <cellStyle name="SAPBEXHLevel2X 3 2 3 2 3 6" xfId="41576" xr:uid="{D8DA1172-3C7D-4576-8483-248019DCB47C}"/>
    <cellStyle name="SAPBEXHLevel2X 3 2 3 2 3 6 2" xfId="41577" xr:uid="{6EF97E5F-EFDE-4E17-A4FA-F563416814EE}"/>
    <cellStyle name="SAPBEXHLevel2X 3 2 3 2 3 7" xfId="41578" xr:uid="{E3AF88A8-B35A-4D1F-9D39-A5AE3E344995}"/>
    <cellStyle name="SAPBEXHLevel2X 3 2 3 2 4" xfId="41579" xr:uid="{7A65C191-8E98-4648-96D0-D6AF76D0EB86}"/>
    <cellStyle name="SAPBEXHLevel2X 3 2 3 2 4 2" xfId="41580" xr:uid="{B38560D4-2E93-45C6-8E43-7030ADBF223D}"/>
    <cellStyle name="SAPBEXHLevel2X 3 2 3 2 5" xfId="41581" xr:uid="{9639578C-BB30-4262-9589-51EDEE8D3AB4}"/>
    <cellStyle name="SAPBEXHLevel2X 3 2 3 2 5 2" xfId="41582" xr:uid="{75A313F5-2D93-4FF6-97ED-252DC1A9740C}"/>
    <cellStyle name="SAPBEXHLevel2X 3 2 3 2 6" xfId="41583" xr:uid="{94F9DDAB-A08D-40C8-A370-9AFAC32C106A}"/>
    <cellStyle name="SAPBEXHLevel2X 3 2 3 2 6 2" xfId="41584" xr:uid="{D6D433E1-1415-45A0-A868-7227BB6E9F27}"/>
    <cellStyle name="SAPBEXHLevel2X 3 2 3 2 7" xfId="41585" xr:uid="{D6D3616B-2DFB-49E1-ACA7-A8A01AE169D8}"/>
    <cellStyle name="SAPBEXHLevel2X 3 2 3 2 7 2" xfId="41586" xr:uid="{88F97D79-1E08-465E-B923-2B2EC573D9D6}"/>
    <cellStyle name="SAPBEXHLevel2X 3 2 3 2 8" xfId="41587" xr:uid="{05064B5F-C864-455E-A40B-C1E57F81573F}"/>
    <cellStyle name="SAPBEXHLevel2X 3 2 3 2 8 2" xfId="41588" xr:uid="{E766865B-2BB0-4868-9B79-0B91E5083A0C}"/>
    <cellStyle name="SAPBEXHLevel2X 3 2 3 2 9" xfId="41589" xr:uid="{36DD79EB-9B7C-4A23-B4B1-E9DBAE73023E}"/>
    <cellStyle name="SAPBEXHLevel2X 3 2 3 2 9 2" xfId="41590" xr:uid="{8534ACE1-BD2C-4355-B15A-D5A8D13426F4}"/>
    <cellStyle name="SAPBEXHLevel2X 3 2 3 3" xfId="41591" xr:uid="{454855FD-D71F-4ECE-95F0-3392095D4F2E}"/>
    <cellStyle name="SAPBEXHLevel2X 3 2 3 3 2" xfId="41592" xr:uid="{242EE12C-14B7-4951-940A-CE428836E6F2}"/>
    <cellStyle name="SAPBEXHLevel2X 3 2 3 4" xfId="41593" xr:uid="{06C7F7D3-CA84-4E5B-BB4E-36C3B1832594}"/>
    <cellStyle name="SAPBEXHLevel2X 3 2 3 4 2" xfId="41594" xr:uid="{E6BE6161-0B3A-47FC-80BF-ADED6252CBA7}"/>
    <cellStyle name="SAPBEXHLevel2X 3 2 3 5" xfId="41595" xr:uid="{F4780CD3-F6B6-45AE-82B9-A9C101E17ADF}"/>
    <cellStyle name="SAPBEXHLevel2X 3 2 4" xfId="41596" xr:uid="{CCB48B89-09EE-441A-AA8E-0ED244734FB1}"/>
    <cellStyle name="SAPBEXHLevel2X 3 2 4 10" xfId="41597" xr:uid="{54182E06-1E42-4D0D-8F9B-3C955B9FC299}"/>
    <cellStyle name="SAPBEXHLevel2X 3 2 4 2" xfId="41598" xr:uid="{355ADF47-E60B-4F6A-9220-DD57D824C3BA}"/>
    <cellStyle name="SAPBEXHLevel2X 3 2 4 2 2" xfId="41599" xr:uid="{182A0D65-6594-417E-880D-4C27CE90DBBB}"/>
    <cellStyle name="SAPBEXHLevel2X 3 2 4 2 2 2" xfId="41600" xr:uid="{64183F7B-B079-403F-8465-530B4BBC948E}"/>
    <cellStyle name="SAPBEXHLevel2X 3 2 4 2 3" xfId="41601" xr:uid="{13FACDC2-28CF-447C-90A6-2EBB4C90482B}"/>
    <cellStyle name="SAPBEXHLevel2X 3 2 4 2 3 2" xfId="41602" xr:uid="{84406F5B-F8B8-4566-AE71-C79576C08D53}"/>
    <cellStyle name="SAPBEXHLevel2X 3 2 4 2 4" xfId="41603" xr:uid="{3CC235AC-D226-41A3-BD77-23E70D201E72}"/>
    <cellStyle name="SAPBEXHLevel2X 3 2 4 2 4 2" xfId="41604" xr:uid="{D3F8D143-24E5-4F1D-AC00-56ACDA3304E0}"/>
    <cellStyle name="SAPBEXHLevel2X 3 2 4 2 5" xfId="41605" xr:uid="{274D986F-BEBB-495E-97E0-453C67CC60AF}"/>
    <cellStyle name="SAPBEXHLevel2X 3 2 4 2 5 2" xfId="41606" xr:uid="{95760EA2-691F-4F1E-BD67-A0D8E36BF817}"/>
    <cellStyle name="SAPBEXHLevel2X 3 2 4 2 6" xfId="41607" xr:uid="{198C2F80-488B-4AEF-9E0D-045CDDAA79EB}"/>
    <cellStyle name="SAPBEXHLevel2X 3 2 4 2 6 2" xfId="41608" xr:uid="{FA78F8D2-6FFF-4F5C-AE3E-38AD9171AD80}"/>
    <cellStyle name="SAPBEXHLevel2X 3 2 4 2 7" xfId="41609" xr:uid="{F7AA55F8-C744-43FE-9D22-B543ABB534F8}"/>
    <cellStyle name="SAPBEXHLevel2X 3 2 4 3" xfId="41610" xr:uid="{7E0E12D7-4EBE-40E3-BAB8-360CE9F1CD83}"/>
    <cellStyle name="SAPBEXHLevel2X 3 2 4 3 2" xfId="41611" xr:uid="{329D07C3-E41A-401F-998D-CADC827EEF9B}"/>
    <cellStyle name="SAPBEXHLevel2X 3 2 4 3 2 2" xfId="41612" xr:uid="{43D71702-C5CA-4523-9763-AFBD4242E80C}"/>
    <cellStyle name="SAPBEXHLevel2X 3 2 4 3 3" xfId="41613" xr:uid="{36AD976D-5B4E-4CE5-95BA-2F3650DC417E}"/>
    <cellStyle name="SAPBEXHLevel2X 3 2 4 3 3 2" xfId="41614" xr:uid="{50ED5864-42DC-41C1-B72C-A78E97484663}"/>
    <cellStyle name="SAPBEXHLevel2X 3 2 4 3 4" xfId="41615" xr:uid="{185BB08E-DCFD-4979-9274-9FD4A901E695}"/>
    <cellStyle name="SAPBEXHLevel2X 3 2 4 3 4 2" xfId="41616" xr:uid="{2DC50DED-B7CB-42BF-9083-927C15C47782}"/>
    <cellStyle name="SAPBEXHLevel2X 3 2 4 3 5" xfId="41617" xr:uid="{B562E3F3-8B65-43C3-A40A-2C9CD4C8585E}"/>
    <cellStyle name="SAPBEXHLevel2X 3 2 4 3 5 2" xfId="41618" xr:uid="{AF4AD68F-E00C-4F8E-B05C-9E67C1DB683B}"/>
    <cellStyle name="SAPBEXHLevel2X 3 2 4 3 6" xfId="41619" xr:uid="{7872BB0C-AF20-4D7B-8ADB-B7BD354413B4}"/>
    <cellStyle name="SAPBEXHLevel2X 3 2 4 3 6 2" xfId="41620" xr:uid="{57471C9C-F996-4AE0-A1F7-C01436854DC9}"/>
    <cellStyle name="SAPBEXHLevel2X 3 2 4 3 7" xfId="41621" xr:uid="{AC676D68-256E-4F92-AFBC-9E6644D659FB}"/>
    <cellStyle name="SAPBEXHLevel2X 3 2 4 4" xfId="41622" xr:uid="{D75C8A55-B97A-48C1-A083-7B13AC536393}"/>
    <cellStyle name="SAPBEXHLevel2X 3 2 4 4 2" xfId="41623" xr:uid="{29D048C2-D035-49AB-ABC2-BB84EE424FF9}"/>
    <cellStyle name="SAPBEXHLevel2X 3 2 4 5" xfId="41624" xr:uid="{7306875B-2C76-4213-9789-41EC870F6E00}"/>
    <cellStyle name="SAPBEXHLevel2X 3 2 4 5 2" xfId="41625" xr:uid="{74CF30FF-25DD-4BB8-BCF3-791B9EAE1162}"/>
    <cellStyle name="SAPBEXHLevel2X 3 2 4 6" xfId="41626" xr:uid="{E226106D-4416-42A0-9A40-BA280991B7AE}"/>
    <cellStyle name="SAPBEXHLevel2X 3 2 4 6 2" xfId="41627" xr:uid="{9E008889-62F9-423C-952D-6C1A8936FD06}"/>
    <cellStyle name="SAPBEXHLevel2X 3 2 4 7" xfId="41628" xr:uid="{DB0379A5-F560-4906-8D6A-923B9294FAE5}"/>
    <cellStyle name="SAPBEXHLevel2X 3 2 4 7 2" xfId="41629" xr:uid="{8EDB16F2-3AEA-4FD6-B60C-3D7AC450C21E}"/>
    <cellStyle name="SAPBEXHLevel2X 3 2 4 8" xfId="41630" xr:uid="{4AA40635-8C9B-464F-9EA2-C26128FFDCAB}"/>
    <cellStyle name="SAPBEXHLevel2X 3 2 4 8 2" xfId="41631" xr:uid="{1FE7B07B-5AC0-41DD-A358-0FC27DB26F2A}"/>
    <cellStyle name="SAPBEXHLevel2X 3 2 4 9" xfId="41632" xr:uid="{FD62F0B7-7CEC-4833-BEFA-6774470462EF}"/>
    <cellStyle name="SAPBEXHLevel2X 3 2 4 9 2" xfId="41633" xr:uid="{BC12D00E-DEEE-4FFA-9A07-422D6C2D6939}"/>
    <cellStyle name="SAPBEXHLevel2X 3 2 5" xfId="41634" xr:uid="{FAEB3BB6-3670-4787-88BC-F9A23269AFC8}"/>
    <cellStyle name="SAPBEXHLevel2X 3 2 5 2" xfId="41635" xr:uid="{64F4C38F-4E1E-4B6C-8527-DF64BEE3D209}"/>
    <cellStyle name="SAPBEXHLevel2X 3 2 6" xfId="41636" xr:uid="{2FAE4835-7DF0-4CE8-AF30-15B1E9CCD5BF}"/>
    <cellStyle name="SAPBEXHLevel2X 3 2 6 2" xfId="41637" xr:uid="{A2E9204D-E480-45F0-83CB-322F1BA08325}"/>
    <cellStyle name="SAPBEXHLevel2X 3 2 7" xfId="41638" xr:uid="{131BFA71-6FDD-4B4E-865F-395982A2166B}"/>
    <cellStyle name="SAPBEXHLevel2X 3 2 8" xfId="41639" xr:uid="{1D8B86AD-C463-4656-90F4-D671ECEA26A3}"/>
    <cellStyle name="SAPBEXHLevel2X 3 3" xfId="41640" xr:uid="{7D262FA5-D2EB-4E4E-959E-DC4422007396}"/>
    <cellStyle name="SAPBEXHLevel2X 3 3 2" xfId="41641" xr:uid="{64393699-DD9D-460A-A506-D8092A734295}"/>
    <cellStyle name="SAPBEXHLevel2X 3 3 2 10" xfId="41642" xr:uid="{8218BFDB-8C61-47B3-8631-508B6F896DCE}"/>
    <cellStyle name="SAPBEXHLevel2X 3 3 2 2" xfId="41643" xr:uid="{E9C88F81-63A6-4658-A2F5-30F2F1969585}"/>
    <cellStyle name="SAPBEXHLevel2X 3 3 2 2 10" xfId="41644" xr:uid="{456B15A2-DEE2-4B7D-AA3E-0F234F457C14}"/>
    <cellStyle name="SAPBEXHLevel2X 3 3 2 2 2" xfId="41645" xr:uid="{EB05FD57-3318-43D3-8249-1F5A349FFA37}"/>
    <cellStyle name="SAPBEXHLevel2X 3 3 2 2 2 2" xfId="41646" xr:uid="{04346A21-2517-4B71-B779-7E613210476A}"/>
    <cellStyle name="SAPBEXHLevel2X 3 3 2 2 2 2 2" xfId="41647" xr:uid="{AA8EF40F-E39B-4E65-801D-E5EE57F7383C}"/>
    <cellStyle name="SAPBEXHLevel2X 3 3 2 2 2 3" xfId="41648" xr:uid="{63A17F4B-A159-4B56-A76F-69825976C193}"/>
    <cellStyle name="SAPBEXHLevel2X 3 3 2 2 2 3 2" xfId="41649" xr:uid="{AEA4808A-3E9D-499E-A948-FF5C77AE72DB}"/>
    <cellStyle name="SAPBEXHLevel2X 3 3 2 2 2 4" xfId="41650" xr:uid="{987F6854-68E5-4528-AB30-8F1115750EFA}"/>
    <cellStyle name="SAPBEXHLevel2X 3 3 2 2 2 4 2" xfId="41651" xr:uid="{4B92712A-C48B-48EA-8C2B-FBD125904CE7}"/>
    <cellStyle name="SAPBEXHLevel2X 3 3 2 2 2 5" xfId="41652" xr:uid="{2B51702E-22EF-4555-A3DC-B5C650CAB2BB}"/>
    <cellStyle name="SAPBEXHLevel2X 3 3 2 2 2 5 2" xfId="41653" xr:uid="{AE49BF47-4343-4202-B21F-8D54C7E22481}"/>
    <cellStyle name="SAPBEXHLevel2X 3 3 2 2 2 6" xfId="41654" xr:uid="{91161852-5DF7-4F7E-8D3F-38A336B58161}"/>
    <cellStyle name="SAPBEXHLevel2X 3 3 2 2 2 6 2" xfId="41655" xr:uid="{BF6B1F84-C2F0-47D1-816B-ACC0BF63F535}"/>
    <cellStyle name="SAPBEXHLevel2X 3 3 2 2 2 7" xfId="41656" xr:uid="{2FE40DF0-15D3-40D5-B516-05BAC9ED0B14}"/>
    <cellStyle name="SAPBEXHLevel2X 3 3 2 2 2 7 2" xfId="41657" xr:uid="{4799C28A-C63A-4095-9143-5887460A3E2F}"/>
    <cellStyle name="SAPBEXHLevel2X 3 3 2 2 2 8" xfId="41658" xr:uid="{13E7B4E1-BB10-4DEB-8AA2-B81C331AAF9C}"/>
    <cellStyle name="SAPBEXHLevel2X 3 3 2 2 3" xfId="41659" xr:uid="{EBFD5BF8-2A6F-48AE-93D0-667A610C3152}"/>
    <cellStyle name="SAPBEXHLevel2X 3 3 2 2 3 2" xfId="41660" xr:uid="{49B8BFDB-8AE1-4C1C-BF01-7EA3F2D6745A}"/>
    <cellStyle name="SAPBEXHLevel2X 3 3 2 2 4" xfId="41661" xr:uid="{134204A5-F0FF-488F-A9BD-32EDE15F832A}"/>
    <cellStyle name="SAPBEXHLevel2X 3 3 2 2 4 2" xfId="41662" xr:uid="{E01B22F5-2521-4E65-8DF8-7589D9B58CB9}"/>
    <cellStyle name="SAPBEXHLevel2X 3 3 2 2 5" xfId="41663" xr:uid="{965D5D1B-A81C-4896-97FD-A242348CD646}"/>
    <cellStyle name="SAPBEXHLevel2X 3 3 2 2 5 2" xfId="41664" xr:uid="{066C78F4-32C8-43D7-8E9C-316DC72D1C1A}"/>
    <cellStyle name="SAPBEXHLevel2X 3 3 2 2 6" xfId="41665" xr:uid="{F418A3D4-88A4-4762-BAD7-5AA958477D6B}"/>
    <cellStyle name="SAPBEXHLevel2X 3 3 2 2 6 2" xfId="41666" xr:uid="{1750FBBD-BCE0-49FE-9B21-268E0C1C2A99}"/>
    <cellStyle name="SAPBEXHLevel2X 3 3 2 2 7" xfId="41667" xr:uid="{53522EBC-AA2C-45BD-BA3A-4AACB5F98BD8}"/>
    <cellStyle name="SAPBEXHLevel2X 3 3 2 2 7 2" xfId="41668" xr:uid="{678B780B-DA7A-499F-AE08-0CA2E207ACF0}"/>
    <cellStyle name="SAPBEXHLevel2X 3 3 2 2 8" xfId="41669" xr:uid="{A19620E7-D4BF-4C7B-BED5-B21445C12BF5}"/>
    <cellStyle name="SAPBEXHLevel2X 3 3 2 2 8 2" xfId="41670" xr:uid="{08F607AA-4D7D-4DF6-AF0B-47156539A0C1}"/>
    <cellStyle name="SAPBEXHLevel2X 3 3 2 2 9" xfId="41671" xr:uid="{6B8EFF6D-FE06-4242-A6C7-232BCEE38A5B}"/>
    <cellStyle name="SAPBEXHLevel2X 3 3 2 3" xfId="41672" xr:uid="{629658DC-4B33-48DD-93C9-9004FC1B1050}"/>
    <cellStyle name="SAPBEXHLevel2X 3 3 2 3 2" xfId="41673" xr:uid="{A4B24113-45DD-4BE4-A5E3-777F4D41B64D}"/>
    <cellStyle name="SAPBEXHLevel2X 3 3 2 3 2 2" xfId="41674" xr:uid="{D52BE032-982E-4F40-B1BD-FDB2999BC0DE}"/>
    <cellStyle name="SAPBEXHLevel2X 3 3 2 3 3" xfId="41675" xr:uid="{310FF8AB-6EB2-4BA3-B948-97FB80E91C33}"/>
    <cellStyle name="SAPBEXHLevel2X 3 3 2 3 3 2" xfId="41676" xr:uid="{49363BFE-F188-4F10-A76E-1799ADAA8927}"/>
    <cellStyle name="SAPBEXHLevel2X 3 3 2 3 4" xfId="41677" xr:uid="{F2CBFEEA-D125-4ECF-9109-F89800DC6973}"/>
    <cellStyle name="SAPBEXHLevel2X 3 3 2 3 4 2" xfId="41678" xr:uid="{F6938B9F-423B-4D56-9017-6CF03444FEBF}"/>
    <cellStyle name="SAPBEXHLevel2X 3 3 2 3 5" xfId="41679" xr:uid="{9F80EEC2-2748-437F-8214-8E933B19BE9E}"/>
    <cellStyle name="SAPBEXHLevel2X 3 3 2 3 5 2" xfId="41680" xr:uid="{7A78781C-72B1-42D7-84CF-C7A68B3C6DA3}"/>
    <cellStyle name="SAPBEXHLevel2X 3 3 2 3 6" xfId="41681" xr:uid="{B548FCBD-C463-4B33-84E3-3B61F640DAB9}"/>
    <cellStyle name="SAPBEXHLevel2X 3 3 2 3 6 2" xfId="41682" xr:uid="{927468D2-CEDA-4068-8918-33E3F547CF63}"/>
    <cellStyle name="SAPBEXHLevel2X 3 3 2 3 7" xfId="41683" xr:uid="{4A842476-A6CA-4A61-9559-8D1E877104A9}"/>
    <cellStyle name="SAPBEXHLevel2X 3 3 2 3 7 2" xfId="41684" xr:uid="{5D488FDA-F5B3-49DD-9CFD-03986E39D624}"/>
    <cellStyle name="SAPBEXHLevel2X 3 3 2 3 8" xfId="41685" xr:uid="{42B5F5D0-A31B-47F7-B2A7-1062E379C930}"/>
    <cellStyle name="SAPBEXHLevel2X 3 3 2 3 9" xfId="41686" xr:uid="{48ED26CD-7997-490E-9B54-6306B7034B9D}"/>
    <cellStyle name="SAPBEXHLevel2X 3 3 2 4" xfId="41687" xr:uid="{589E2025-3826-43BB-A424-107645E541C5}"/>
    <cellStyle name="SAPBEXHLevel2X 3 3 2 4 2" xfId="41688" xr:uid="{DB07C123-48F4-4251-9CDD-5E3439F7FFAF}"/>
    <cellStyle name="SAPBEXHLevel2X 3 3 2 5" xfId="41689" xr:uid="{FC623505-37E9-40E3-82DC-E9DB749AF3A2}"/>
    <cellStyle name="SAPBEXHLevel2X 3 3 2 5 2" xfId="41690" xr:uid="{2A6CAD81-8D7F-4E05-A59C-E7681FA13F66}"/>
    <cellStyle name="SAPBEXHLevel2X 3 3 2 6" xfId="41691" xr:uid="{684300A2-055E-4936-AE19-70227A24140E}"/>
    <cellStyle name="SAPBEXHLevel2X 3 3 2 6 2" xfId="41692" xr:uid="{B7B1BEED-A0B8-48E7-AB1B-C16E31E3235B}"/>
    <cellStyle name="SAPBEXHLevel2X 3 3 2 7" xfId="41693" xr:uid="{23B87110-4E6C-4192-88B1-427B6B974046}"/>
    <cellStyle name="SAPBEXHLevel2X 3 3 2 7 2" xfId="41694" xr:uid="{78F71823-A999-4146-B00C-888D5A943D27}"/>
    <cellStyle name="SAPBEXHLevel2X 3 3 2 8" xfId="41695" xr:uid="{522AB224-DA2B-4A7A-944C-C678A5BEE083}"/>
    <cellStyle name="SAPBEXHLevel2X 3 3 2 8 2" xfId="41696" xr:uid="{59C630D3-D6E1-4AAD-B2E4-73A81A196227}"/>
    <cellStyle name="SAPBEXHLevel2X 3 3 2 9" xfId="41697" xr:uid="{430145B0-FBB7-422C-BCD7-FE4E71B0CE28}"/>
    <cellStyle name="SAPBEXHLevel2X 3 3 3" xfId="41698" xr:uid="{8DEDF0E9-C1D9-49AC-AC47-D6F5677DF52A}"/>
    <cellStyle name="SAPBEXHLevel2X 3 3 3 2" xfId="41699" xr:uid="{9CD15F72-5738-430F-B232-F312CBD28CC8}"/>
    <cellStyle name="SAPBEXHLevel2X 3 3 3 2 10" xfId="41700" xr:uid="{D0CA183B-6056-44B4-839A-881B0D6B6FF0}"/>
    <cellStyle name="SAPBEXHLevel2X 3 3 3 2 2" xfId="41701" xr:uid="{FA6C13C8-5A2D-45E6-A5A4-8BB910E6A9D4}"/>
    <cellStyle name="SAPBEXHLevel2X 3 3 3 2 2 2" xfId="41702" xr:uid="{C0E67E72-61B8-42D8-8588-BD8CDC0B2FA2}"/>
    <cellStyle name="SAPBEXHLevel2X 3 3 3 2 2 2 2" xfId="41703" xr:uid="{71C7FA09-F812-4D34-AE1A-D72A1ED90D15}"/>
    <cellStyle name="SAPBEXHLevel2X 3 3 3 2 2 3" xfId="41704" xr:uid="{E6886C6F-2BCA-4AD8-874A-6185D31F4839}"/>
    <cellStyle name="SAPBEXHLevel2X 3 3 3 2 2 3 2" xfId="41705" xr:uid="{0AD176FF-48C2-412C-B70A-60B3D28F60A2}"/>
    <cellStyle name="SAPBEXHLevel2X 3 3 3 2 2 4" xfId="41706" xr:uid="{40F6125A-CDA5-407D-B902-DB0E53FE3518}"/>
    <cellStyle name="SAPBEXHLevel2X 3 3 3 2 2 4 2" xfId="41707" xr:uid="{E75A6C2B-A4E3-46B1-BFD6-778F6B5C9802}"/>
    <cellStyle name="SAPBEXHLevel2X 3 3 3 2 2 5" xfId="41708" xr:uid="{7D8FAA23-FAE2-4E22-85BE-A337B011CA6C}"/>
    <cellStyle name="SAPBEXHLevel2X 3 3 3 2 2 5 2" xfId="41709" xr:uid="{FF0DDCC3-AB34-4F36-8D0C-C5E004D535AA}"/>
    <cellStyle name="SAPBEXHLevel2X 3 3 3 2 2 6" xfId="41710" xr:uid="{27DAC82E-6E4C-4D07-BDAF-A4188348275C}"/>
    <cellStyle name="SAPBEXHLevel2X 3 3 3 2 2 6 2" xfId="41711" xr:uid="{2A51B6FA-FC8A-4DAC-B38F-E5ECBA81CACA}"/>
    <cellStyle name="SAPBEXHLevel2X 3 3 3 2 2 7" xfId="41712" xr:uid="{FD776C4F-A94D-42B2-ACAD-3B3A3B82A1E6}"/>
    <cellStyle name="SAPBEXHLevel2X 3 3 3 2 3" xfId="41713" xr:uid="{B06F08CA-927F-4F23-88DC-B56D79DF2310}"/>
    <cellStyle name="SAPBEXHLevel2X 3 3 3 2 3 2" xfId="41714" xr:uid="{9ADEDD2F-4630-4FEF-B11C-EFE94C7B95C2}"/>
    <cellStyle name="SAPBEXHLevel2X 3 3 3 2 3 2 2" xfId="41715" xr:uid="{D0893920-43F6-4D30-9A95-2CD55308773D}"/>
    <cellStyle name="SAPBEXHLevel2X 3 3 3 2 3 3" xfId="41716" xr:uid="{375CF925-865C-432F-99BB-50170221D865}"/>
    <cellStyle name="SAPBEXHLevel2X 3 3 3 2 3 3 2" xfId="41717" xr:uid="{86118F75-BDDA-428D-8826-EA71DDCCC6E3}"/>
    <cellStyle name="SAPBEXHLevel2X 3 3 3 2 3 4" xfId="41718" xr:uid="{F53F97B4-C02D-48C2-A580-08C86E38D9AF}"/>
    <cellStyle name="SAPBEXHLevel2X 3 3 3 2 3 4 2" xfId="41719" xr:uid="{F52D30AD-8D7C-4618-8C0D-99E0D190AA7A}"/>
    <cellStyle name="SAPBEXHLevel2X 3 3 3 2 3 5" xfId="41720" xr:uid="{27B9C093-B043-48F5-AAA0-9E963DBB7748}"/>
    <cellStyle name="SAPBEXHLevel2X 3 3 3 2 3 5 2" xfId="41721" xr:uid="{C6D4C4D4-E605-4821-B4B6-D476FFB24441}"/>
    <cellStyle name="SAPBEXHLevel2X 3 3 3 2 3 6" xfId="41722" xr:uid="{10A656B5-0E3B-4525-BF1F-8F194E4A82C9}"/>
    <cellStyle name="SAPBEXHLevel2X 3 3 3 2 3 6 2" xfId="41723" xr:uid="{37538D0C-8F3E-4520-B735-BE380B37B304}"/>
    <cellStyle name="SAPBEXHLevel2X 3 3 3 2 3 7" xfId="41724" xr:uid="{5F5F94D3-971A-4791-8A3F-F0CFCFC42A35}"/>
    <cellStyle name="SAPBEXHLevel2X 3 3 3 2 4" xfId="41725" xr:uid="{AF28C3F1-135D-4382-B241-D6143BCE9BA0}"/>
    <cellStyle name="SAPBEXHLevel2X 3 3 3 2 4 2" xfId="41726" xr:uid="{6DED3C52-E4A5-4725-9C36-BCA0D83533E9}"/>
    <cellStyle name="SAPBEXHLevel2X 3 3 3 2 5" xfId="41727" xr:uid="{D1D33061-ACA7-461D-86F6-FB5747347F94}"/>
    <cellStyle name="SAPBEXHLevel2X 3 3 3 2 5 2" xfId="41728" xr:uid="{B6F2736F-68A6-4EDB-B2CC-B5CD9BCADBCA}"/>
    <cellStyle name="SAPBEXHLevel2X 3 3 3 2 6" xfId="41729" xr:uid="{A0F8FF09-89B1-409F-A498-54D571EB7681}"/>
    <cellStyle name="SAPBEXHLevel2X 3 3 3 2 6 2" xfId="41730" xr:uid="{97E43D6D-B43C-4956-9E37-F9E7CC54C077}"/>
    <cellStyle name="SAPBEXHLevel2X 3 3 3 2 7" xfId="41731" xr:uid="{2E5FE954-2642-44FE-A149-D388C35B62E0}"/>
    <cellStyle name="SAPBEXHLevel2X 3 3 3 2 7 2" xfId="41732" xr:uid="{214056BB-8661-4145-A2A1-651F22BAFE72}"/>
    <cellStyle name="SAPBEXHLevel2X 3 3 3 2 8" xfId="41733" xr:uid="{1D2EC7CF-3274-4DA5-AD1B-5E2D0B552327}"/>
    <cellStyle name="SAPBEXHLevel2X 3 3 3 2 8 2" xfId="41734" xr:uid="{6C185B82-6D69-42B3-A502-95B3E14CD2FF}"/>
    <cellStyle name="SAPBEXHLevel2X 3 3 3 2 9" xfId="41735" xr:uid="{38E08A4C-0BCD-4942-B37F-0966B573BEDE}"/>
    <cellStyle name="SAPBEXHLevel2X 3 3 3 2 9 2" xfId="41736" xr:uid="{055E195A-7729-41B5-8EE3-ADE81C349A53}"/>
    <cellStyle name="SAPBEXHLevel2X 3 3 3 3" xfId="41737" xr:uid="{8659B270-DC72-4E09-8549-A4C120DA9521}"/>
    <cellStyle name="SAPBEXHLevel2X 3 3 3 3 2" xfId="41738" xr:uid="{7004833C-E273-498A-8027-3AD442A7BBB2}"/>
    <cellStyle name="SAPBEXHLevel2X 3 3 3 4" xfId="41739" xr:uid="{EE73D548-3C4A-439C-8A47-D5117FF1F865}"/>
    <cellStyle name="SAPBEXHLevel2X 3 3 3 4 2" xfId="41740" xr:uid="{5654AA6F-7843-4211-BF9A-A95ED2A5B6D2}"/>
    <cellStyle name="SAPBEXHLevel2X 3 3 3 5" xfId="41741" xr:uid="{C6607425-4C7E-4073-A41A-01613CC840B9}"/>
    <cellStyle name="SAPBEXHLevel2X 3 3 4" xfId="41742" xr:uid="{7B4373A9-AF32-4371-8CC4-2F53DC2B4761}"/>
    <cellStyle name="SAPBEXHLevel2X 3 3 4 10" xfId="41743" xr:uid="{B7CB5009-0F11-4C4C-B579-5063C2727EDC}"/>
    <cellStyle name="SAPBEXHLevel2X 3 3 4 2" xfId="41744" xr:uid="{784A2B8C-1066-458D-A7E0-F1336642F157}"/>
    <cellStyle name="SAPBEXHLevel2X 3 3 4 2 2" xfId="41745" xr:uid="{D5264FBE-0B6E-474E-8799-0F9D057EFE6D}"/>
    <cellStyle name="SAPBEXHLevel2X 3 3 4 2 2 2" xfId="41746" xr:uid="{A00737D2-4FEA-4FCF-9C19-846DD448489F}"/>
    <cellStyle name="SAPBEXHLevel2X 3 3 4 2 3" xfId="41747" xr:uid="{C810EF76-0A8D-4CBA-972F-380A3D92ACB1}"/>
    <cellStyle name="SAPBEXHLevel2X 3 3 4 2 3 2" xfId="41748" xr:uid="{AC572DD5-42FD-4B0E-93DF-8F0F85349F47}"/>
    <cellStyle name="SAPBEXHLevel2X 3 3 4 2 4" xfId="41749" xr:uid="{6DA31042-1F0A-42B1-87C5-F5B707F8F2CC}"/>
    <cellStyle name="SAPBEXHLevel2X 3 3 4 2 4 2" xfId="41750" xr:uid="{5B6A9E48-F3A7-45BD-956B-DF6E386BB331}"/>
    <cellStyle name="SAPBEXHLevel2X 3 3 4 2 5" xfId="41751" xr:uid="{A4F5E3A4-09B0-4D70-8507-AAB821AD9B3E}"/>
    <cellStyle name="SAPBEXHLevel2X 3 3 4 2 5 2" xfId="41752" xr:uid="{D5997DC8-6C53-44A0-9836-D53ACC7D6857}"/>
    <cellStyle name="SAPBEXHLevel2X 3 3 4 2 6" xfId="41753" xr:uid="{1F60293B-3791-4BA7-AD78-9B09E800677D}"/>
    <cellStyle name="SAPBEXHLevel2X 3 3 4 2 6 2" xfId="41754" xr:uid="{715F4C83-3CF9-4F6D-827C-368E2160098D}"/>
    <cellStyle name="SAPBEXHLevel2X 3 3 4 2 7" xfId="41755" xr:uid="{35FB7AA4-6273-416E-BFD4-693797EAA3EA}"/>
    <cellStyle name="SAPBEXHLevel2X 3 3 4 3" xfId="41756" xr:uid="{34AA563B-D2F1-4245-BD03-E5EB8EB4B953}"/>
    <cellStyle name="SAPBEXHLevel2X 3 3 4 3 2" xfId="41757" xr:uid="{D51B1282-59DA-4E81-8C25-6E2E2E59E8A9}"/>
    <cellStyle name="SAPBEXHLevel2X 3 3 4 3 2 2" xfId="41758" xr:uid="{CC8619E4-DA11-4AC8-BACB-C501751BA890}"/>
    <cellStyle name="SAPBEXHLevel2X 3 3 4 3 3" xfId="41759" xr:uid="{E0E21896-F118-44D9-878D-28EC9227A631}"/>
    <cellStyle name="SAPBEXHLevel2X 3 3 4 3 3 2" xfId="41760" xr:uid="{889434A3-D170-411D-8353-4F61EF7CC54C}"/>
    <cellStyle name="SAPBEXHLevel2X 3 3 4 3 4" xfId="41761" xr:uid="{CEEF60A4-7ED4-4769-9ECA-DEAC555B7B57}"/>
    <cellStyle name="SAPBEXHLevel2X 3 3 4 3 4 2" xfId="41762" xr:uid="{E59EAF09-8F04-4757-A8D2-E75411DAAD94}"/>
    <cellStyle name="SAPBEXHLevel2X 3 3 4 3 5" xfId="41763" xr:uid="{2F8068CD-6454-4185-90BA-1FDE9FBB0A52}"/>
    <cellStyle name="SAPBEXHLevel2X 3 3 4 3 5 2" xfId="41764" xr:uid="{A2841603-E0D3-487E-97ED-56B30A3F301B}"/>
    <cellStyle name="SAPBEXHLevel2X 3 3 4 3 6" xfId="41765" xr:uid="{2661536A-B9F3-4823-A7E8-7BCB0B48640D}"/>
    <cellStyle name="SAPBEXHLevel2X 3 3 4 3 6 2" xfId="41766" xr:uid="{4737E747-C888-48D4-BEAC-A7FB9D13F0EA}"/>
    <cellStyle name="SAPBEXHLevel2X 3 3 4 3 7" xfId="41767" xr:uid="{017F14FB-D39B-44C7-9989-9C22E5B75753}"/>
    <cellStyle name="SAPBEXHLevel2X 3 3 4 4" xfId="41768" xr:uid="{DA958590-44AF-400A-80B4-178C13B2A836}"/>
    <cellStyle name="SAPBEXHLevel2X 3 3 4 4 2" xfId="41769" xr:uid="{D2DA5F94-662B-46AC-8D70-C1C16B77C318}"/>
    <cellStyle name="SAPBEXHLevel2X 3 3 4 5" xfId="41770" xr:uid="{F3BAD7ED-1E36-410F-A2DD-522EB3515AED}"/>
    <cellStyle name="SAPBEXHLevel2X 3 3 4 5 2" xfId="41771" xr:uid="{8AAF1421-0B57-4DD9-8D25-C2DA95C9D13E}"/>
    <cellStyle name="SAPBEXHLevel2X 3 3 4 6" xfId="41772" xr:uid="{72FA065F-EE51-4E9C-9B19-E503F6745588}"/>
    <cellStyle name="SAPBEXHLevel2X 3 3 4 6 2" xfId="41773" xr:uid="{E7A8F237-0EF4-4E51-8DFF-98D1A8F69BA0}"/>
    <cellStyle name="SAPBEXHLevel2X 3 3 4 7" xfId="41774" xr:uid="{A25DFDCF-7FFF-42FB-97EE-2363B03DF1BB}"/>
    <cellStyle name="SAPBEXHLevel2X 3 3 4 7 2" xfId="41775" xr:uid="{66405428-630E-46AC-B377-764A2E0CD6FB}"/>
    <cellStyle name="SAPBEXHLevel2X 3 3 4 8" xfId="41776" xr:uid="{DD84CFBB-84C7-4135-86A7-403C6E2472CB}"/>
    <cellStyle name="SAPBEXHLevel2X 3 3 4 8 2" xfId="41777" xr:uid="{E1416A54-940E-4EFF-ABA5-F9592ADE39BD}"/>
    <cellStyle name="SAPBEXHLevel2X 3 3 4 9" xfId="41778" xr:uid="{1039B8BE-083A-4CED-A107-8D054A8350EE}"/>
    <cellStyle name="SAPBEXHLevel2X 3 3 4 9 2" xfId="41779" xr:uid="{E690AB46-DA89-4B24-9AF0-02F6D7409EF4}"/>
    <cellStyle name="SAPBEXHLevel2X 3 3 5" xfId="41780" xr:uid="{EF680C27-B30E-4EB5-BA04-88C2B1454097}"/>
    <cellStyle name="SAPBEXHLevel2X 3 3 5 2" xfId="41781" xr:uid="{3CA618DD-0DF0-4A77-9C80-43F5236BA523}"/>
    <cellStyle name="SAPBEXHLevel2X 3 3 6" xfId="41782" xr:uid="{1618196E-78E7-48A7-8F50-11A5A3B5E8D8}"/>
    <cellStyle name="SAPBEXHLevel2X 3 3 6 2" xfId="41783" xr:uid="{6E733E49-038F-4B87-B4DE-6FEFA86D3DED}"/>
    <cellStyle name="SAPBEXHLevel2X 3 3 7" xfId="41784" xr:uid="{14F1BD0D-5EB8-4F41-95A3-4DEA1E1ECF45}"/>
    <cellStyle name="SAPBEXHLevel2X 3 3 8" xfId="41785" xr:uid="{64AAA66D-37DB-4CBA-8E31-EFB32DDB9438}"/>
    <cellStyle name="SAPBEXHLevel2X 3 4" xfId="41786" xr:uid="{B6D5D77E-E9C8-404F-B6B1-203A24952424}"/>
    <cellStyle name="SAPBEXHLevel2X 3 4 10" xfId="41787" xr:uid="{9C32D52F-B550-4AE6-A640-C106F1AA84A7}"/>
    <cellStyle name="SAPBEXHLevel2X 3 4 2" xfId="41788" xr:uid="{AA32C8B4-EBAF-4704-A5EF-D0F5C882EEE4}"/>
    <cellStyle name="SAPBEXHLevel2X 3 4 2 10" xfId="41789" xr:uid="{1DE77318-21F1-4966-AD3B-D2F36FAC25B6}"/>
    <cellStyle name="SAPBEXHLevel2X 3 4 2 2" xfId="41790" xr:uid="{E6872247-3532-4A8D-AB55-2B540E9BBE55}"/>
    <cellStyle name="SAPBEXHLevel2X 3 4 2 2 2" xfId="41791" xr:uid="{A139AB12-07A6-4AC7-8D8C-41B0EC03AA4E}"/>
    <cellStyle name="SAPBEXHLevel2X 3 4 2 2 2 2" xfId="41792" xr:uid="{009B40B5-69EA-47AB-BAEF-3657755A5B18}"/>
    <cellStyle name="SAPBEXHLevel2X 3 4 2 2 3" xfId="41793" xr:uid="{14CFAD90-9067-4FED-A3D7-819FB7A2CFC6}"/>
    <cellStyle name="SAPBEXHLevel2X 3 4 2 2 3 2" xfId="41794" xr:uid="{5955D59A-3F07-4103-BB4C-463246D39B03}"/>
    <cellStyle name="SAPBEXHLevel2X 3 4 2 2 4" xfId="41795" xr:uid="{65D08C81-9722-4178-BBBB-E0B7CA0E642C}"/>
    <cellStyle name="SAPBEXHLevel2X 3 4 2 2 4 2" xfId="41796" xr:uid="{63F01269-71CC-457A-A883-53AFE1029798}"/>
    <cellStyle name="SAPBEXHLevel2X 3 4 2 2 5" xfId="41797" xr:uid="{8D6A147F-9D59-457F-A08F-29A615AA4003}"/>
    <cellStyle name="SAPBEXHLevel2X 3 4 2 2 5 2" xfId="41798" xr:uid="{356798BB-C229-47F5-B500-E5F1777D1364}"/>
    <cellStyle name="SAPBEXHLevel2X 3 4 2 2 6" xfId="41799" xr:uid="{963EEC68-3529-41EC-BE79-892563B948E5}"/>
    <cellStyle name="SAPBEXHLevel2X 3 4 2 2 6 2" xfId="41800" xr:uid="{B249FE4B-0D4A-4D6C-8842-11873F8A023C}"/>
    <cellStyle name="SAPBEXHLevel2X 3 4 2 2 7" xfId="41801" xr:uid="{16410AF0-5A7B-43EF-A070-9D96BBB95A6C}"/>
    <cellStyle name="SAPBEXHLevel2X 3 4 2 2 7 2" xfId="41802" xr:uid="{D3167938-F44B-4B1D-96C2-04F7869ABF58}"/>
    <cellStyle name="SAPBEXHLevel2X 3 4 2 2 8" xfId="41803" xr:uid="{F48D7B5D-4F63-423B-94F5-BAD67D84AA75}"/>
    <cellStyle name="SAPBEXHLevel2X 3 4 2 3" xfId="41804" xr:uid="{0C0F95EB-C322-44C0-8C73-955FDA0B7AC1}"/>
    <cellStyle name="SAPBEXHLevel2X 3 4 2 3 2" xfId="41805" xr:uid="{2A3909F5-81FC-4E8E-AE5C-D1CDB707E116}"/>
    <cellStyle name="SAPBEXHLevel2X 3 4 2 4" xfId="41806" xr:uid="{C4A3E9BE-3907-404C-A81B-5D827DB69D74}"/>
    <cellStyle name="SAPBEXHLevel2X 3 4 2 4 2" xfId="41807" xr:uid="{0B57F09D-9A23-4EBA-A1A5-212891F5D3AE}"/>
    <cellStyle name="SAPBEXHLevel2X 3 4 2 5" xfId="41808" xr:uid="{8E22DF3E-B81B-486C-8048-EE3C415B1DF1}"/>
    <cellStyle name="SAPBEXHLevel2X 3 4 2 5 2" xfId="41809" xr:uid="{3491ADCF-D524-45DF-8BB5-92AB591B66B8}"/>
    <cellStyle name="SAPBEXHLevel2X 3 4 2 6" xfId="41810" xr:uid="{3F4A26EE-B677-4F6A-B8FF-106C6C7C6DBA}"/>
    <cellStyle name="SAPBEXHLevel2X 3 4 2 6 2" xfId="41811" xr:uid="{7CDB769C-3BB6-41D7-A06A-B03EA14F9717}"/>
    <cellStyle name="SAPBEXHLevel2X 3 4 2 7" xfId="41812" xr:uid="{04DBDE53-D60A-4F11-A931-63ABF1704639}"/>
    <cellStyle name="SAPBEXHLevel2X 3 4 2 7 2" xfId="41813" xr:uid="{708052B9-0EE4-4BA7-B722-1958D840FF22}"/>
    <cellStyle name="SAPBEXHLevel2X 3 4 2 8" xfId="41814" xr:uid="{FF342E5C-1C62-4E94-A467-14CAD9689E19}"/>
    <cellStyle name="SAPBEXHLevel2X 3 4 2 8 2" xfId="41815" xr:uid="{A028181F-F58E-4626-8B6F-540B9EAB3C8E}"/>
    <cellStyle name="SAPBEXHLevel2X 3 4 2 9" xfId="41816" xr:uid="{9A546025-7E75-4ACC-8476-AA8A959F3BD2}"/>
    <cellStyle name="SAPBEXHLevel2X 3 4 3" xfId="41817" xr:uid="{DA620445-5FF3-4516-BCDD-8AC9E88CE84E}"/>
    <cellStyle name="SAPBEXHLevel2X 3 4 3 2" xfId="41818" xr:uid="{D0CE17E2-FE6D-4FE2-8F91-7B32F1110DB9}"/>
    <cellStyle name="SAPBEXHLevel2X 3 4 3 2 2" xfId="41819" xr:uid="{B7C3AB78-8975-4499-A4E2-F4089F44A910}"/>
    <cellStyle name="SAPBEXHLevel2X 3 4 3 3" xfId="41820" xr:uid="{31F016B8-E6C3-4CBE-9548-BABF942EC319}"/>
    <cellStyle name="SAPBEXHLevel2X 3 4 3 3 2" xfId="41821" xr:uid="{EEA59210-F872-40A8-BE78-6946E69A22A2}"/>
    <cellStyle name="SAPBEXHLevel2X 3 4 3 4" xfId="41822" xr:uid="{482A5B48-1F25-4FCA-937A-DCED8D766B48}"/>
    <cellStyle name="SAPBEXHLevel2X 3 4 3 4 2" xfId="41823" xr:uid="{017852D5-AB76-4B7B-BDF8-A49FE7BB0077}"/>
    <cellStyle name="SAPBEXHLevel2X 3 4 3 5" xfId="41824" xr:uid="{5D8A4C32-A417-4AFC-A7F9-9FCDFA93AA23}"/>
    <cellStyle name="SAPBEXHLevel2X 3 4 3 5 2" xfId="41825" xr:uid="{F6B53394-4AC9-4BCD-A2FB-34477E364F00}"/>
    <cellStyle name="SAPBEXHLevel2X 3 4 3 6" xfId="41826" xr:uid="{9477117C-196A-483B-BA56-65F9F25EE565}"/>
    <cellStyle name="SAPBEXHLevel2X 3 4 3 6 2" xfId="41827" xr:uid="{238F0CFC-C3A1-47A7-9F79-C2560DF6CE75}"/>
    <cellStyle name="SAPBEXHLevel2X 3 4 3 7" xfId="41828" xr:uid="{94B21D98-C427-49F3-A933-B0EFE9E67F70}"/>
    <cellStyle name="SAPBEXHLevel2X 3 4 3 7 2" xfId="41829" xr:uid="{6F70921C-8D27-43A6-81DD-BE96874094AB}"/>
    <cellStyle name="SAPBEXHLevel2X 3 4 3 8" xfId="41830" xr:uid="{0F4FD483-55A6-4281-B0B5-C3AE6E99D712}"/>
    <cellStyle name="SAPBEXHLevel2X 3 4 3 9" xfId="41831" xr:uid="{D376B8D5-9693-48F6-B4E4-5157D039A2A8}"/>
    <cellStyle name="SAPBEXHLevel2X 3 4 4" xfId="41832" xr:uid="{EFA78CF2-07DB-409A-8EDC-294E499C2991}"/>
    <cellStyle name="SAPBEXHLevel2X 3 4 4 2" xfId="41833" xr:uid="{728460AB-016D-4302-9B61-1DF39BA75BDD}"/>
    <cellStyle name="SAPBEXHLevel2X 3 4 5" xfId="41834" xr:uid="{EF281A99-D420-498E-ABFB-83185F2BE2B6}"/>
    <cellStyle name="SAPBEXHLevel2X 3 4 5 2" xfId="41835" xr:uid="{92475226-2332-429E-8A25-83A5CEC413BC}"/>
    <cellStyle name="SAPBEXHLevel2X 3 4 6" xfId="41836" xr:uid="{3D5D2609-8E7F-4591-A379-09DB91AE5352}"/>
    <cellStyle name="SAPBEXHLevel2X 3 4 6 2" xfId="41837" xr:uid="{ED1B43DA-B0EA-45CE-92FC-8BF66C72FFEB}"/>
    <cellStyle name="SAPBEXHLevel2X 3 4 7" xfId="41838" xr:uid="{888404D1-5258-447E-B507-282DCA090271}"/>
    <cellStyle name="SAPBEXHLevel2X 3 4 7 2" xfId="41839" xr:uid="{E158837B-DC91-4BB4-88B6-77CDF48923A7}"/>
    <cellStyle name="SAPBEXHLevel2X 3 4 8" xfId="41840" xr:uid="{8AEA66DF-39D7-47F3-BE76-0E8781DAA3CC}"/>
    <cellStyle name="SAPBEXHLevel2X 3 4 8 2" xfId="41841" xr:uid="{8ED80CB7-6FC0-43BC-A9A9-56E0A5E095AC}"/>
    <cellStyle name="SAPBEXHLevel2X 3 4 9" xfId="41842" xr:uid="{707B621F-583A-4F90-B353-940F9AF95819}"/>
    <cellStyle name="SAPBEXHLevel2X 3 5" xfId="41843" xr:uid="{BA1BF3DA-F406-40DF-8C64-54B40566BCE6}"/>
    <cellStyle name="SAPBEXHLevel2X 3 6" xfId="41844" xr:uid="{FEA5DBD5-ADC4-4F93-A446-744BB5B49C01}"/>
    <cellStyle name="SAPBEXHLevel2X 4" xfId="41845" xr:uid="{47161693-0232-4F51-BBF2-8FD0F882AB4F}"/>
    <cellStyle name="SAPBEXHLevel2X 4 2" xfId="41846" xr:uid="{ECDD371A-2065-4D85-A2D3-23B3A1BE8232}"/>
    <cellStyle name="SAPBEXHLevel2X 4 2 10" xfId="41847" xr:uid="{2B71EDF0-E7EC-4B34-B045-0110EBB99A80}"/>
    <cellStyle name="SAPBEXHLevel2X 4 2 2" xfId="41848" xr:uid="{678C8714-17B8-474E-873E-661DCCFBF1D6}"/>
    <cellStyle name="SAPBEXHLevel2X 4 2 2 10" xfId="41849" xr:uid="{A34A3695-06FE-4225-9105-C771C6EADF82}"/>
    <cellStyle name="SAPBEXHLevel2X 4 2 2 2" xfId="41850" xr:uid="{F936CABF-FC95-4C4B-A1F3-5291F54AA23C}"/>
    <cellStyle name="SAPBEXHLevel2X 4 2 2 2 2" xfId="41851" xr:uid="{924C88EC-8EE9-42F0-920C-BC256D295A46}"/>
    <cellStyle name="SAPBEXHLevel2X 4 2 2 2 2 2" xfId="41852" xr:uid="{8037500D-BC21-4839-9327-9F6BE9A03D3F}"/>
    <cellStyle name="SAPBEXHLevel2X 4 2 2 2 3" xfId="41853" xr:uid="{4DFB6FF4-7EEF-405D-A709-2BA888989444}"/>
    <cellStyle name="SAPBEXHLevel2X 4 2 2 2 3 2" xfId="41854" xr:uid="{1480A463-0227-4AD6-9944-D847F57DB4E3}"/>
    <cellStyle name="SAPBEXHLevel2X 4 2 2 2 4" xfId="41855" xr:uid="{F6B01A49-CFDF-4820-B621-9622C172819E}"/>
    <cellStyle name="SAPBEXHLevel2X 4 2 2 2 4 2" xfId="41856" xr:uid="{0D57AA6A-E742-4D32-85FD-74FD3E556CD8}"/>
    <cellStyle name="SAPBEXHLevel2X 4 2 2 2 5" xfId="41857" xr:uid="{E0AAEE04-A50B-4EE7-9768-EA791D5CB89D}"/>
    <cellStyle name="SAPBEXHLevel2X 4 2 2 2 5 2" xfId="41858" xr:uid="{35D99A51-352E-4ED3-8B55-32C418A2D88D}"/>
    <cellStyle name="SAPBEXHLevel2X 4 2 2 2 6" xfId="41859" xr:uid="{3283CFF5-60F9-4891-876A-CC15867C8B23}"/>
    <cellStyle name="SAPBEXHLevel2X 4 2 2 2 6 2" xfId="41860" xr:uid="{848C3F8D-7C1C-42C7-9DF2-D472B98813EB}"/>
    <cellStyle name="SAPBEXHLevel2X 4 2 2 2 7" xfId="41861" xr:uid="{1D31B5C9-AA7D-469C-959A-8B276BE7ED99}"/>
    <cellStyle name="SAPBEXHLevel2X 4 2 2 2 7 2" xfId="41862" xr:uid="{4708135A-77DF-47EC-BABE-EF64C3A924BF}"/>
    <cellStyle name="SAPBEXHLevel2X 4 2 2 2 8" xfId="41863" xr:uid="{E1277731-3922-4E98-A590-724FD5E92E00}"/>
    <cellStyle name="SAPBEXHLevel2X 4 2 2 3" xfId="41864" xr:uid="{62A2684A-3B50-42AE-BE0E-487BA2392297}"/>
    <cellStyle name="SAPBEXHLevel2X 4 2 2 3 2" xfId="41865" xr:uid="{73134576-6940-4301-A5DC-B475A32F4E53}"/>
    <cellStyle name="SAPBEXHLevel2X 4 2 2 4" xfId="41866" xr:uid="{3AE7696E-0084-4078-8F02-626A8E57A981}"/>
    <cellStyle name="SAPBEXHLevel2X 4 2 2 4 2" xfId="41867" xr:uid="{987C8635-10CF-4F1E-A11D-50F1833A54FB}"/>
    <cellStyle name="SAPBEXHLevel2X 4 2 2 5" xfId="41868" xr:uid="{31CE17CE-EC29-451A-BC88-A02F14BEDFA8}"/>
    <cellStyle name="SAPBEXHLevel2X 4 2 2 5 2" xfId="41869" xr:uid="{91587B60-8F6E-443A-AAC7-1BD9DDAA5CDA}"/>
    <cellStyle name="SAPBEXHLevel2X 4 2 2 6" xfId="41870" xr:uid="{E9B608C1-A81C-48BB-A382-1148CA4CF62C}"/>
    <cellStyle name="SAPBEXHLevel2X 4 2 2 6 2" xfId="41871" xr:uid="{ED9F2CA0-459F-46FB-9212-00E97D195748}"/>
    <cellStyle name="SAPBEXHLevel2X 4 2 2 7" xfId="41872" xr:uid="{C64957C6-B3E1-4082-BC67-25673888E246}"/>
    <cellStyle name="SAPBEXHLevel2X 4 2 2 7 2" xfId="41873" xr:uid="{C18181E9-E1CD-4EEE-B216-0CF101592259}"/>
    <cellStyle name="SAPBEXHLevel2X 4 2 2 8" xfId="41874" xr:uid="{C5F09028-B84E-448C-A339-ADF6D471E3B9}"/>
    <cellStyle name="SAPBEXHLevel2X 4 2 2 8 2" xfId="41875" xr:uid="{CFF50ABA-10CB-4533-9681-7706F624C7C5}"/>
    <cellStyle name="SAPBEXHLevel2X 4 2 2 9" xfId="41876" xr:uid="{57AD226F-1477-4BD8-9BE8-F618C3DE1974}"/>
    <cellStyle name="SAPBEXHLevel2X 4 2 3" xfId="41877" xr:uid="{9A4D1323-4BE1-40DC-96B3-E3DBD98C2F9E}"/>
    <cellStyle name="SAPBEXHLevel2X 4 2 3 2" xfId="41878" xr:uid="{6EB9B553-C675-4F9E-A313-D0F373239AA7}"/>
    <cellStyle name="SAPBEXHLevel2X 4 2 3 2 2" xfId="41879" xr:uid="{31F601FF-6ABA-4EE7-A3E3-269CE47BBD26}"/>
    <cellStyle name="SAPBEXHLevel2X 4 2 3 3" xfId="41880" xr:uid="{775394CB-88FE-486F-8EA9-6A96315C7C11}"/>
    <cellStyle name="SAPBEXHLevel2X 4 2 3 3 2" xfId="41881" xr:uid="{F7C77DC4-53D4-40D0-95DD-D8447EBAC99D}"/>
    <cellStyle name="SAPBEXHLevel2X 4 2 3 4" xfId="41882" xr:uid="{9B66AD5C-4146-4237-803E-30CB4FECD6DC}"/>
    <cellStyle name="SAPBEXHLevel2X 4 2 3 4 2" xfId="41883" xr:uid="{CAA8A6D6-B2C7-474E-9E96-AE14FD29353D}"/>
    <cellStyle name="SAPBEXHLevel2X 4 2 3 5" xfId="41884" xr:uid="{CA9FFB35-3F02-4D2B-9CF9-B57EB5BFF45C}"/>
    <cellStyle name="SAPBEXHLevel2X 4 2 3 5 2" xfId="41885" xr:uid="{4D51683B-243D-4908-81D9-1D8463D18303}"/>
    <cellStyle name="SAPBEXHLevel2X 4 2 3 6" xfId="41886" xr:uid="{DC48F9CE-4254-4F68-B4C0-CD7E4804DA4A}"/>
    <cellStyle name="SAPBEXHLevel2X 4 2 3 6 2" xfId="41887" xr:uid="{3F8FAB07-23A5-43D2-B54F-730076E320AB}"/>
    <cellStyle name="SAPBEXHLevel2X 4 2 3 7" xfId="41888" xr:uid="{61E6A83D-808D-481C-AAE4-538CCA0E7B05}"/>
    <cellStyle name="SAPBEXHLevel2X 4 2 3 7 2" xfId="41889" xr:uid="{A262B564-7753-481E-9BEB-035B804C7569}"/>
    <cellStyle name="SAPBEXHLevel2X 4 2 3 8" xfId="41890" xr:uid="{5FDFA8BC-075A-4E04-B4E7-8D25B940687E}"/>
    <cellStyle name="SAPBEXHLevel2X 4 2 3 9" xfId="41891" xr:uid="{2F370011-7D39-4A4D-9178-51AFD02F964F}"/>
    <cellStyle name="SAPBEXHLevel2X 4 2 4" xfId="41892" xr:uid="{F9619A49-E6DC-4F0D-ABCF-078D8CFB9607}"/>
    <cellStyle name="SAPBEXHLevel2X 4 2 4 2" xfId="41893" xr:uid="{70FFDE52-1A5B-4CBE-B276-65095482E034}"/>
    <cellStyle name="SAPBEXHLevel2X 4 2 5" xfId="41894" xr:uid="{7B4C5C35-504B-4CFE-8952-4AD5CB941E89}"/>
    <cellStyle name="SAPBEXHLevel2X 4 2 5 2" xfId="41895" xr:uid="{976158B2-CAEC-4954-9EF6-9F154A304A1C}"/>
    <cellStyle name="SAPBEXHLevel2X 4 2 6" xfId="41896" xr:uid="{CDDAD05C-D5A3-4A04-B7D7-2375517D67FF}"/>
    <cellStyle name="SAPBEXHLevel2X 4 2 6 2" xfId="41897" xr:uid="{8F490586-D530-4260-8F47-8168BB06F729}"/>
    <cellStyle name="SAPBEXHLevel2X 4 2 7" xfId="41898" xr:uid="{17BA860E-7112-4707-AF58-1D21881892CF}"/>
    <cellStyle name="SAPBEXHLevel2X 4 2 7 2" xfId="41899" xr:uid="{8630A040-A6E1-4D04-9C51-B1C333EACAD5}"/>
    <cellStyle name="SAPBEXHLevel2X 4 2 8" xfId="41900" xr:uid="{3356E540-6F24-4A52-B256-8F6DCB108B89}"/>
    <cellStyle name="SAPBEXHLevel2X 4 2 8 2" xfId="41901" xr:uid="{5E7CE58C-AC21-45A4-8EAA-BA609091A9B9}"/>
    <cellStyle name="SAPBEXHLevel2X 4 2 9" xfId="41902" xr:uid="{F7EAF20A-1042-464F-9D72-5A7B2BE3CA7B}"/>
    <cellStyle name="SAPBEXHLevel2X 4 3" xfId="41903" xr:uid="{470F94D3-D0C3-4E15-8A75-D7DA359A300F}"/>
    <cellStyle name="SAPBEXHLevel2X 4 3 2" xfId="41904" xr:uid="{1AB7C307-73CC-4F2C-AD80-D1DB2705CE42}"/>
    <cellStyle name="SAPBEXHLevel2X 4 3 2 10" xfId="41905" xr:uid="{9C33B40E-95DE-4061-9C25-43A38D5EB0F3}"/>
    <cellStyle name="SAPBEXHLevel2X 4 3 2 2" xfId="41906" xr:uid="{6C2560E5-BD3C-45CD-BF32-44E5502A254D}"/>
    <cellStyle name="SAPBEXHLevel2X 4 3 2 2 2" xfId="41907" xr:uid="{EC00587C-850A-4629-B68D-FE2AA47BAB12}"/>
    <cellStyle name="SAPBEXHLevel2X 4 3 2 2 2 2" xfId="41908" xr:uid="{D968E740-F589-4074-96A5-1401BB8DD0BB}"/>
    <cellStyle name="SAPBEXHLevel2X 4 3 2 2 3" xfId="41909" xr:uid="{B7060BEC-CE0E-4F87-ACA4-2D789443DD19}"/>
    <cellStyle name="SAPBEXHLevel2X 4 3 2 2 3 2" xfId="41910" xr:uid="{4EA35F6D-5803-41ED-AC38-4C0E0BEA5B1A}"/>
    <cellStyle name="SAPBEXHLevel2X 4 3 2 2 4" xfId="41911" xr:uid="{80B4FF56-3A36-401D-9313-D8DCADDD61F9}"/>
    <cellStyle name="SAPBEXHLevel2X 4 3 2 2 4 2" xfId="41912" xr:uid="{EAB3217D-59CB-4694-99D2-CA4ED4957DD6}"/>
    <cellStyle name="SAPBEXHLevel2X 4 3 2 2 5" xfId="41913" xr:uid="{F95D2FAE-CE29-4B3C-BA41-E6FBC3078C31}"/>
    <cellStyle name="SAPBEXHLevel2X 4 3 2 2 5 2" xfId="41914" xr:uid="{8E91B30B-A516-42D2-BB84-F5AC3CB6CE34}"/>
    <cellStyle name="SAPBEXHLevel2X 4 3 2 2 6" xfId="41915" xr:uid="{F92B1A22-1D47-45F9-838B-A0A4FC3978D4}"/>
    <cellStyle name="SAPBEXHLevel2X 4 3 2 2 6 2" xfId="41916" xr:uid="{285506D1-6F60-4588-8766-8C2F376C23EA}"/>
    <cellStyle name="SAPBEXHLevel2X 4 3 2 2 7" xfId="41917" xr:uid="{F237B721-7A7F-4F94-B9EF-195C4F68CC14}"/>
    <cellStyle name="SAPBEXHLevel2X 4 3 2 3" xfId="41918" xr:uid="{8BFE246D-7667-42DA-9358-0BACB840E097}"/>
    <cellStyle name="SAPBEXHLevel2X 4 3 2 3 2" xfId="41919" xr:uid="{AD2ECFA3-5364-4788-95D3-DE68F4D6F3F6}"/>
    <cellStyle name="SAPBEXHLevel2X 4 3 2 3 2 2" xfId="41920" xr:uid="{CDC7C31B-69A6-4FC7-856F-7E7FC9362184}"/>
    <cellStyle name="SAPBEXHLevel2X 4 3 2 3 3" xfId="41921" xr:uid="{310A9508-1D65-4F13-8A1C-DCF5EEE96529}"/>
    <cellStyle name="SAPBEXHLevel2X 4 3 2 3 3 2" xfId="41922" xr:uid="{7A6A46D1-E219-44ED-A6B0-1F9AA6DC3774}"/>
    <cellStyle name="SAPBEXHLevel2X 4 3 2 3 4" xfId="41923" xr:uid="{2F05CA8C-9399-4524-85B2-CA41BF364F6C}"/>
    <cellStyle name="SAPBEXHLevel2X 4 3 2 3 4 2" xfId="41924" xr:uid="{601CCD17-B1C6-498D-B84B-C3D27E30678F}"/>
    <cellStyle name="SAPBEXHLevel2X 4 3 2 3 5" xfId="41925" xr:uid="{8F230C7B-7DE9-4FFE-8C76-5189F89AB15E}"/>
    <cellStyle name="SAPBEXHLevel2X 4 3 2 3 5 2" xfId="41926" xr:uid="{D5662928-345B-4B30-86B5-F563F803AF0A}"/>
    <cellStyle name="SAPBEXHLevel2X 4 3 2 3 6" xfId="41927" xr:uid="{8ECC7C67-04E6-4E59-85D8-1DE7946D9D7E}"/>
    <cellStyle name="SAPBEXHLevel2X 4 3 2 3 6 2" xfId="41928" xr:uid="{1D5AE049-D937-4708-BBD6-293608B8837B}"/>
    <cellStyle name="SAPBEXHLevel2X 4 3 2 3 7" xfId="41929" xr:uid="{F1490127-439B-41EA-8B09-EF8E35E323F5}"/>
    <cellStyle name="SAPBEXHLevel2X 4 3 2 4" xfId="41930" xr:uid="{285F488F-5EA3-4003-89DE-89C21F4AC26C}"/>
    <cellStyle name="SAPBEXHLevel2X 4 3 2 4 2" xfId="41931" xr:uid="{88708422-3478-4BE5-B4AE-4DC0282E18B1}"/>
    <cellStyle name="SAPBEXHLevel2X 4 3 2 5" xfId="41932" xr:uid="{1E28A9A8-EC63-48C8-96E5-7FA7EAA401ED}"/>
    <cellStyle name="SAPBEXHLevel2X 4 3 2 5 2" xfId="41933" xr:uid="{DCF62FCC-6E26-413C-98DB-D70C3D9FFD22}"/>
    <cellStyle name="SAPBEXHLevel2X 4 3 2 6" xfId="41934" xr:uid="{C0C1C732-136A-4C07-8D0D-1A26A79B4638}"/>
    <cellStyle name="SAPBEXHLevel2X 4 3 2 6 2" xfId="41935" xr:uid="{78FD394C-F415-47BD-BAE5-4B83B6176A5F}"/>
    <cellStyle name="SAPBEXHLevel2X 4 3 2 7" xfId="41936" xr:uid="{1C281069-BA67-482F-906E-47FD89CF1632}"/>
    <cellStyle name="SAPBEXHLevel2X 4 3 2 7 2" xfId="41937" xr:uid="{C50D23EB-27EA-4111-B776-2D771B49CD32}"/>
    <cellStyle name="SAPBEXHLevel2X 4 3 2 8" xfId="41938" xr:uid="{6AB238BC-3949-4C9A-909F-EB74808ED84D}"/>
    <cellStyle name="SAPBEXHLevel2X 4 3 2 8 2" xfId="41939" xr:uid="{17E4271B-D0CB-4D35-B346-BA221F19CE1C}"/>
    <cellStyle name="SAPBEXHLevel2X 4 3 2 9" xfId="41940" xr:uid="{9BDB306C-9290-4917-945F-86039895D761}"/>
    <cellStyle name="SAPBEXHLevel2X 4 3 2 9 2" xfId="41941" xr:uid="{60EE5373-87DF-4361-83B4-E6A5B0D54035}"/>
    <cellStyle name="SAPBEXHLevel2X 4 3 3" xfId="41942" xr:uid="{CDE4136F-9AB1-4100-AE68-2642499CF01F}"/>
    <cellStyle name="SAPBEXHLevel2X 4 3 3 2" xfId="41943" xr:uid="{DE177BC8-366E-46A0-B0C5-7D3395D80862}"/>
    <cellStyle name="SAPBEXHLevel2X 4 3 4" xfId="41944" xr:uid="{DA62229F-9A32-4C54-BB94-0A407FDA331F}"/>
    <cellStyle name="SAPBEXHLevel2X 4 3 4 2" xfId="41945" xr:uid="{5561D7E7-310D-4D45-BE3F-780333805ECC}"/>
    <cellStyle name="SAPBEXHLevel2X 4 3 5" xfId="41946" xr:uid="{E50AD26C-DA9D-4F0F-BEF6-9CF78A9163A8}"/>
    <cellStyle name="SAPBEXHLevel2X 4 4" xfId="41947" xr:uid="{7AB33033-61C8-444E-89B2-14902AB3A330}"/>
    <cellStyle name="SAPBEXHLevel2X 4 4 10" xfId="41948" xr:uid="{05E93673-1032-4AFD-93C4-09192F6DA0DE}"/>
    <cellStyle name="SAPBEXHLevel2X 4 4 2" xfId="41949" xr:uid="{DC4B11FB-B9E4-4BE4-88F3-625E12C5FE2C}"/>
    <cellStyle name="SAPBEXHLevel2X 4 4 2 2" xfId="41950" xr:uid="{1BD2C4F5-A280-4D37-9984-A4E1BFDCF809}"/>
    <cellStyle name="SAPBEXHLevel2X 4 4 2 2 2" xfId="41951" xr:uid="{88F88B81-C7B7-466A-B1C1-414F49CFBFB5}"/>
    <cellStyle name="SAPBEXHLevel2X 4 4 2 3" xfId="41952" xr:uid="{1C633D11-75FB-4BD8-92C6-27CE5F463A8B}"/>
    <cellStyle name="SAPBEXHLevel2X 4 4 2 3 2" xfId="41953" xr:uid="{DC9571A7-9D0E-41A2-A0D4-F5C1AE6B8B9B}"/>
    <cellStyle name="SAPBEXHLevel2X 4 4 2 4" xfId="41954" xr:uid="{FF3246DA-523E-4A98-B59F-01601565183B}"/>
    <cellStyle name="SAPBEXHLevel2X 4 4 2 4 2" xfId="41955" xr:uid="{2B3633CF-A2B2-44A5-BC28-9B382855576A}"/>
    <cellStyle name="SAPBEXHLevel2X 4 4 2 5" xfId="41956" xr:uid="{755DA5A1-8C1A-4FE5-B66D-AC86E3042F10}"/>
    <cellStyle name="SAPBEXHLevel2X 4 4 2 5 2" xfId="41957" xr:uid="{15F14FD2-6821-438D-83CE-5CE8704DB84A}"/>
    <cellStyle name="SAPBEXHLevel2X 4 4 2 6" xfId="41958" xr:uid="{0869F30D-D661-44A0-B2CE-51392176BC65}"/>
    <cellStyle name="SAPBEXHLevel2X 4 4 2 6 2" xfId="41959" xr:uid="{97520F65-3830-4388-AEAB-9518EF1B216A}"/>
    <cellStyle name="SAPBEXHLevel2X 4 4 2 7" xfId="41960" xr:uid="{F95C5D84-2571-48AA-94AD-AA8ED2A6630C}"/>
    <cellStyle name="SAPBEXHLevel2X 4 4 3" xfId="41961" xr:uid="{34EE2128-C1DF-4AE2-AA08-F805741AA007}"/>
    <cellStyle name="SAPBEXHLevel2X 4 4 3 2" xfId="41962" xr:uid="{8F023D54-92D0-424D-A62A-E9FBF2C4A508}"/>
    <cellStyle name="SAPBEXHLevel2X 4 4 3 2 2" xfId="41963" xr:uid="{900ADBBB-CF30-42DF-A610-B3542D70A4D2}"/>
    <cellStyle name="SAPBEXHLevel2X 4 4 3 3" xfId="41964" xr:uid="{0E6353C2-5582-4325-B618-DE736C05F224}"/>
    <cellStyle name="SAPBEXHLevel2X 4 4 3 3 2" xfId="41965" xr:uid="{13574F6F-1D24-4C03-B4AE-2E4E9F0A5627}"/>
    <cellStyle name="SAPBEXHLevel2X 4 4 3 4" xfId="41966" xr:uid="{AB7A7867-9686-4415-8600-318E59ED3CD5}"/>
    <cellStyle name="SAPBEXHLevel2X 4 4 3 4 2" xfId="41967" xr:uid="{E8936C9F-1E5A-4D06-8855-A90A9698960A}"/>
    <cellStyle name="SAPBEXHLevel2X 4 4 3 5" xfId="41968" xr:uid="{82CD9D13-35B8-491F-84DA-90F481ED40EB}"/>
    <cellStyle name="SAPBEXHLevel2X 4 4 3 5 2" xfId="41969" xr:uid="{3A231BA7-8C12-4EB6-BAE3-772FFBF00A3D}"/>
    <cellStyle name="SAPBEXHLevel2X 4 4 3 6" xfId="41970" xr:uid="{14B91BDA-C879-4F10-92F7-1DCDAE44770F}"/>
    <cellStyle name="SAPBEXHLevel2X 4 4 3 6 2" xfId="41971" xr:uid="{17D526F4-69E2-47A5-8AAB-203DD67DBA94}"/>
    <cellStyle name="SAPBEXHLevel2X 4 4 3 7" xfId="41972" xr:uid="{39FC3751-5254-414E-94B1-48A0F23426DB}"/>
    <cellStyle name="SAPBEXHLevel2X 4 4 4" xfId="41973" xr:uid="{C17DD741-F428-4F00-8391-50B1BADD610F}"/>
    <cellStyle name="SAPBEXHLevel2X 4 4 4 2" xfId="41974" xr:uid="{A8158C6D-470D-4A5D-9D84-12FC11EA8BBD}"/>
    <cellStyle name="SAPBEXHLevel2X 4 4 5" xfId="41975" xr:uid="{D3AD9DAB-1D3C-4EC9-9528-1D13DBEF07F4}"/>
    <cellStyle name="SAPBEXHLevel2X 4 4 5 2" xfId="41976" xr:uid="{073E07AF-8AA0-476F-80A1-E7F9FF2FDAF8}"/>
    <cellStyle name="SAPBEXHLevel2X 4 4 6" xfId="41977" xr:uid="{DFC408E1-3312-40BB-97A8-E93514B9DADA}"/>
    <cellStyle name="SAPBEXHLevel2X 4 4 6 2" xfId="41978" xr:uid="{E7B1FAFA-0250-433F-A772-7A4BA289D951}"/>
    <cellStyle name="SAPBEXHLevel2X 4 4 7" xfId="41979" xr:uid="{FD296FE0-D197-482C-A6C5-367E1F77BDB7}"/>
    <cellStyle name="SAPBEXHLevel2X 4 4 7 2" xfId="41980" xr:uid="{7E9A38D8-6F94-49C4-9666-8D38C1C06F51}"/>
    <cellStyle name="SAPBEXHLevel2X 4 4 8" xfId="41981" xr:uid="{CEA70F24-D624-47ED-8054-F21F05F10516}"/>
    <cellStyle name="SAPBEXHLevel2X 4 4 8 2" xfId="41982" xr:uid="{58241C9E-6194-46DF-91EB-ABB712E3284B}"/>
    <cellStyle name="SAPBEXHLevel2X 4 4 9" xfId="41983" xr:uid="{0E1AEC60-B399-47C8-A042-58C3F6F50484}"/>
    <cellStyle name="SAPBEXHLevel2X 4 4 9 2" xfId="41984" xr:uid="{D9627F9E-B88C-467B-AE06-0E98B024DB66}"/>
    <cellStyle name="SAPBEXHLevel2X 4 5" xfId="41985" xr:uid="{3DC41F89-F1DB-4943-A907-FD820BFDAB89}"/>
    <cellStyle name="SAPBEXHLevel2X 4 5 2" xfId="41986" xr:uid="{F014DB97-00B9-4B37-A014-9ACE2F2D0D54}"/>
    <cellStyle name="SAPBEXHLevel2X 4 6" xfId="41987" xr:uid="{3A40AD06-4A8C-462E-A81E-4C7C7D63EB11}"/>
    <cellStyle name="SAPBEXHLevel2X 4 6 2" xfId="41988" xr:uid="{CA5D1D7D-894C-4E56-9BE4-A51B525E256E}"/>
    <cellStyle name="SAPBEXHLevel2X 4 7" xfId="41989" xr:uid="{2E9D4C0A-FBBB-4E71-859C-FA327324AD8F}"/>
    <cellStyle name="SAPBEXHLevel2X 4 8" xfId="41990" xr:uid="{DC0545B0-1EEB-4B73-93F7-1458A0B602C4}"/>
    <cellStyle name="SAPBEXHLevel2X 5" xfId="41991" xr:uid="{9A153E43-850E-4522-902F-BB9783061D08}"/>
    <cellStyle name="SAPBEXHLevel2X 5 2" xfId="41992" xr:uid="{C407F64B-2504-4B07-AA5C-C715AE27A895}"/>
    <cellStyle name="SAPBEXHLevel2X 5 2 10" xfId="41993" xr:uid="{E6C6FB27-5B8C-4C88-B62A-6E288DB92842}"/>
    <cellStyle name="SAPBEXHLevel2X 5 2 2" xfId="41994" xr:uid="{DA1628B5-2A09-4D53-890D-602AE99BD90E}"/>
    <cellStyle name="SAPBEXHLevel2X 5 2 2 10" xfId="41995" xr:uid="{35C7BED2-55AB-491B-94C6-39427B231489}"/>
    <cellStyle name="SAPBEXHLevel2X 5 2 2 2" xfId="41996" xr:uid="{EE656DF2-8427-49A5-B2F5-DFFDE0A7663A}"/>
    <cellStyle name="SAPBEXHLevel2X 5 2 2 2 2" xfId="41997" xr:uid="{3922144C-1BC5-4196-9EDE-FE054758B6E2}"/>
    <cellStyle name="SAPBEXHLevel2X 5 2 2 2 2 2" xfId="41998" xr:uid="{8B6D45E2-ED54-4103-9B59-CC714334F666}"/>
    <cellStyle name="SAPBEXHLevel2X 5 2 2 2 3" xfId="41999" xr:uid="{A13D4B46-D7F8-407A-8E39-E59458046F44}"/>
    <cellStyle name="SAPBEXHLevel2X 5 2 2 2 3 2" xfId="42000" xr:uid="{FC4BB938-60B8-4814-B830-9439A1FDDD21}"/>
    <cellStyle name="SAPBEXHLevel2X 5 2 2 2 4" xfId="42001" xr:uid="{B9EFEA51-21CE-49F7-8CB9-E039821A56F5}"/>
    <cellStyle name="SAPBEXHLevel2X 5 2 2 2 4 2" xfId="42002" xr:uid="{F0A453BB-83C1-4F22-A129-BC675FE31373}"/>
    <cellStyle name="SAPBEXHLevel2X 5 2 2 2 5" xfId="42003" xr:uid="{0ACB9A27-3E1D-405F-AB9E-D6BBDA47884C}"/>
    <cellStyle name="SAPBEXHLevel2X 5 2 2 2 5 2" xfId="42004" xr:uid="{DE96ED1E-6FA6-4618-9F75-4422A6AF3BB8}"/>
    <cellStyle name="SAPBEXHLevel2X 5 2 2 2 6" xfId="42005" xr:uid="{4DC7709D-AE26-4DEE-A72D-D0C9834FF60F}"/>
    <cellStyle name="SAPBEXHLevel2X 5 2 2 2 6 2" xfId="42006" xr:uid="{D4291D7E-5A93-4813-A53A-6D19A1FB0DCC}"/>
    <cellStyle name="SAPBEXHLevel2X 5 2 2 2 7" xfId="42007" xr:uid="{C56DBBC8-66B9-4BD4-A7FA-B5FCB84060E7}"/>
    <cellStyle name="SAPBEXHLevel2X 5 2 2 2 7 2" xfId="42008" xr:uid="{2375BD86-35F8-40C3-B274-6B4A2C9E2307}"/>
    <cellStyle name="SAPBEXHLevel2X 5 2 2 2 8" xfId="42009" xr:uid="{01E36F73-83D0-4F14-835D-622251207DD9}"/>
    <cellStyle name="SAPBEXHLevel2X 5 2 2 3" xfId="42010" xr:uid="{F7D9664C-6D05-4220-8FBF-620EEB3BC4D6}"/>
    <cellStyle name="SAPBEXHLevel2X 5 2 2 3 2" xfId="42011" xr:uid="{33598097-64BB-4C4C-A4B4-87CF869E0D48}"/>
    <cellStyle name="SAPBEXHLevel2X 5 2 2 4" xfId="42012" xr:uid="{299E97AF-61C6-4D51-B7B0-6A006DC711A3}"/>
    <cellStyle name="SAPBEXHLevel2X 5 2 2 4 2" xfId="42013" xr:uid="{66B1E139-234A-44A8-BF66-50E21DA4F842}"/>
    <cellStyle name="SAPBEXHLevel2X 5 2 2 5" xfId="42014" xr:uid="{B4FAB74D-F6A6-499F-A871-D900AAB26228}"/>
    <cellStyle name="SAPBEXHLevel2X 5 2 2 5 2" xfId="42015" xr:uid="{76ED801D-D627-4D3B-A37F-C293308F1038}"/>
    <cellStyle name="SAPBEXHLevel2X 5 2 2 6" xfId="42016" xr:uid="{169D6E7C-07FD-47B0-B924-857BAD9A8F97}"/>
    <cellStyle name="SAPBEXHLevel2X 5 2 2 6 2" xfId="42017" xr:uid="{3AB58519-53AA-4B99-B616-87E2C2485736}"/>
    <cellStyle name="SAPBEXHLevel2X 5 2 2 7" xfId="42018" xr:uid="{B88BB280-D391-439B-9085-BFD411B3B1F1}"/>
    <cellStyle name="SAPBEXHLevel2X 5 2 2 7 2" xfId="42019" xr:uid="{088714BD-551C-49EB-9FDF-0B04B20355BC}"/>
    <cellStyle name="SAPBEXHLevel2X 5 2 2 8" xfId="42020" xr:uid="{8D9A05F7-48BA-4DAE-A14F-8A23B1B88B3D}"/>
    <cellStyle name="SAPBEXHLevel2X 5 2 2 8 2" xfId="42021" xr:uid="{5AA1D5BC-20B4-4445-B868-E0CE7DC252A0}"/>
    <cellStyle name="SAPBEXHLevel2X 5 2 2 9" xfId="42022" xr:uid="{13D40DAA-F63C-4BD6-9673-D6EDCF095D57}"/>
    <cellStyle name="SAPBEXHLevel2X 5 2 3" xfId="42023" xr:uid="{76233007-19F7-4F81-938C-FCC6938C7313}"/>
    <cellStyle name="SAPBEXHLevel2X 5 2 3 2" xfId="42024" xr:uid="{54BDB279-D301-4E28-8B05-DD6152AD7B00}"/>
    <cellStyle name="SAPBEXHLevel2X 5 2 3 2 2" xfId="42025" xr:uid="{B6E843CD-C4C3-4598-BDC3-0978CD311ECB}"/>
    <cellStyle name="SAPBEXHLevel2X 5 2 3 3" xfId="42026" xr:uid="{F12F9F31-19F2-407A-A14F-449509D4ED74}"/>
    <cellStyle name="SAPBEXHLevel2X 5 2 3 3 2" xfId="42027" xr:uid="{521C1882-BFFC-4695-9D80-682A75803AFA}"/>
    <cellStyle name="SAPBEXHLevel2X 5 2 3 4" xfId="42028" xr:uid="{084D0A0B-961E-4771-9EBA-7B28287655C3}"/>
    <cellStyle name="SAPBEXHLevel2X 5 2 3 4 2" xfId="42029" xr:uid="{1B4272D2-A7C6-4E79-8F97-0C6B276FAB09}"/>
    <cellStyle name="SAPBEXHLevel2X 5 2 3 5" xfId="42030" xr:uid="{A5E6F88F-4E13-4631-8397-322D7CF13E98}"/>
    <cellStyle name="SAPBEXHLevel2X 5 2 3 5 2" xfId="42031" xr:uid="{24CF176A-A9D4-47A1-A65D-28909B2F165E}"/>
    <cellStyle name="SAPBEXHLevel2X 5 2 3 6" xfId="42032" xr:uid="{D2D58C00-FB61-4FF6-8B3F-73E512CBEE19}"/>
    <cellStyle name="SAPBEXHLevel2X 5 2 3 6 2" xfId="42033" xr:uid="{0EBDF18B-0AA1-494A-8F66-FAF462013AD1}"/>
    <cellStyle name="SAPBEXHLevel2X 5 2 3 7" xfId="42034" xr:uid="{E3E49017-9DB2-4FD0-8E4F-101350D808ED}"/>
    <cellStyle name="SAPBEXHLevel2X 5 2 3 7 2" xfId="42035" xr:uid="{22E59EC6-44E1-448A-94AE-0433CB82642B}"/>
    <cellStyle name="SAPBEXHLevel2X 5 2 3 8" xfId="42036" xr:uid="{1E566D9E-89FC-4CA8-89D3-8A119434E80C}"/>
    <cellStyle name="SAPBEXHLevel2X 5 2 3 9" xfId="42037" xr:uid="{74B05417-CAAB-4050-A690-F85D4F14A0D3}"/>
    <cellStyle name="SAPBEXHLevel2X 5 2 4" xfId="42038" xr:uid="{46B6B360-55CE-4763-BAF0-B22F466B26D9}"/>
    <cellStyle name="SAPBEXHLevel2X 5 2 4 2" xfId="42039" xr:uid="{E4A25101-7403-4E1F-BF9A-EBF5F6D7FD20}"/>
    <cellStyle name="SAPBEXHLevel2X 5 2 5" xfId="42040" xr:uid="{C3671582-ADD7-4EBA-BBE5-939F96B4DD38}"/>
    <cellStyle name="SAPBEXHLevel2X 5 2 5 2" xfId="42041" xr:uid="{8EA5F246-F6DF-4A4B-BC96-063BAE36E3A5}"/>
    <cellStyle name="SAPBEXHLevel2X 5 2 6" xfId="42042" xr:uid="{03B932AA-7C02-41AF-BE96-B40EAA050ABE}"/>
    <cellStyle name="SAPBEXHLevel2X 5 2 6 2" xfId="42043" xr:uid="{D8016344-9624-48C2-BAAE-4611ED9DE09F}"/>
    <cellStyle name="SAPBEXHLevel2X 5 2 7" xfId="42044" xr:uid="{BE3981F0-7544-4DF9-95A5-AACCF96F120A}"/>
    <cellStyle name="SAPBEXHLevel2X 5 2 7 2" xfId="42045" xr:uid="{EE17A820-02C0-43D3-9E25-140490B71072}"/>
    <cellStyle name="SAPBEXHLevel2X 5 2 8" xfId="42046" xr:uid="{27E0D651-2200-44BF-8975-21DD20217EF6}"/>
    <cellStyle name="SAPBEXHLevel2X 5 2 8 2" xfId="42047" xr:uid="{5D6EA862-3ABD-49EE-9604-4E14EC79D2EF}"/>
    <cellStyle name="SAPBEXHLevel2X 5 2 9" xfId="42048" xr:uid="{B5DAED19-53E9-4CB1-8A05-A9E81A70CA02}"/>
    <cellStyle name="SAPBEXHLevel2X 5 3" xfId="42049" xr:uid="{4AEF02DE-CC5B-46DA-ACBC-880AA87FCC88}"/>
    <cellStyle name="SAPBEXHLevel2X 5 3 2" xfId="42050" xr:uid="{6C4EF188-44FF-485B-A9E4-1CBE15FFC715}"/>
    <cellStyle name="SAPBEXHLevel2X 5 3 2 10" xfId="42051" xr:uid="{5AAE8B55-31BF-4856-B827-DDB1CDCA4B06}"/>
    <cellStyle name="SAPBEXHLevel2X 5 3 2 2" xfId="42052" xr:uid="{B406E2E2-9841-4365-AE7F-A6EF91496417}"/>
    <cellStyle name="SAPBEXHLevel2X 5 3 2 2 2" xfId="42053" xr:uid="{5B2156E7-8A14-4C86-97A2-4D05E1F0B058}"/>
    <cellStyle name="SAPBEXHLevel2X 5 3 2 2 2 2" xfId="42054" xr:uid="{C732C57B-EA85-49E1-A25D-142792DA094F}"/>
    <cellStyle name="SAPBEXHLevel2X 5 3 2 2 3" xfId="42055" xr:uid="{43F077DA-CD33-48C6-B53B-88C1529DB150}"/>
    <cellStyle name="SAPBEXHLevel2X 5 3 2 2 3 2" xfId="42056" xr:uid="{DC512A31-56D9-473A-9010-E6ACAAA1C1F9}"/>
    <cellStyle name="SAPBEXHLevel2X 5 3 2 2 4" xfId="42057" xr:uid="{8CD36BAE-6626-464D-90F5-1AA23085FD59}"/>
    <cellStyle name="SAPBEXHLevel2X 5 3 2 2 4 2" xfId="42058" xr:uid="{5EF48FB9-5ADA-46AE-835B-EB5DAA3BA5EE}"/>
    <cellStyle name="SAPBEXHLevel2X 5 3 2 2 5" xfId="42059" xr:uid="{1BEDAB65-6657-4430-B768-D98E28BCE5B0}"/>
    <cellStyle name="SAPBEXHLevel2X 5 3 2 2 5 2" xfId="42060" xr:uid="{746B7B5E-3C0D-4A71-974C-29493BF15522}"/>
    <cellStyle name="SAPBEXHLevel2X 5 3 2 2 6" xfId="42061" xr:uid="{F1CD9F4F-6176-427F-A7C4-782134D091FB}"/>
    <cellStyle name="SAPBEXHLevel2X 5 3 2 2 6 2" xfId="42062" xr:uid="{50895131-DB9F-4EB9-8798-6BDBF1706324}"/>
    <cellStyle name="SAPBEXHLevel2X 5 3 2 2 7" xfId="42063" xr:uid="{E8628005-3E7E-4677-A801-5DDD7262EC6C}"/>
    <cellStyle name="SAPBEXHLevel2X 5 3 2 3" xfId="42064" xr:uid="{00368755-125D-4AC5-AD38-EF9682D40ED2}"/>
    <cellStyle name="SAPBEXHLevel2X 5 3 2 3 2" xfId="42065" xr:uid="{BD575F7A-9B13-49C7-B52E-F5A02218D68C}"/>
    <cellStyle name="SAPBEXHLevel2X 5 3 2 3 2 2" xfId="42066" xr:uid="{A88D338C-45B7-4F39-931D-30A7AB522D28}"/>
    <cellStyle name="SAPBEXHLevel2X 5 3 2 3 3" xfId="42067" xr:uid="{CA568317-809A-4488-93BC-2BE4081F3093}"/>
    <cellStyle name="SAPBEXHLevel2X 5 3 2 3 3 2" xfId="42068" xr:uid="{5D2F476E-7312-412A-99A3-88E44F2284E6}"/>
    <cellStyle name="SAPBEXHLevel2X 5 3 2 3 4" xfId="42069" xr:uid="{7113E681-5EF3-49A6-8F21-35F4A2FA31E0}"/>
    <cellStyle name="SAPBEXHLevel2X 5 3 2 3 4 2" xfId="42070" xr:uid="{F32DCF94-EAD0-434B-8DF1-541D85F560B2}"/>
    <cellStyle name="SAPBEXHLevel2X 5 3 2 3 5" xfId="42071" xr:uid="{EAB8FE5D-1E28-4270-B65A-6B441586E432}"/>
    <cellStyle name="SAPBEXHLevel2X 5 3 2 3 5 2" xfId="42072" xr:uid="{D00F5282-738B-46D2-8591-46A9184234BB}"/>
    <cellStyle name="SAPBEXHLevel2X 5 3 2 3 6" xfId="42073" xr:uid="{81EBC1A9-B8F5-46D6-AB81-A191C42C6277}"/>
    <cellStyle name="SAPBEXHLevel2X 5 3 2 3 6 2" xfId="42074" xr:uid="{21591F78-0278-4FF8-885C-C45DC598057F}"/>
    <cellStyle name="SAPBEXHLevel2X 5 3 2 3 7" xfId="42075" xr:uid="{96D139BB-021C-4CB7-834D-2E05DC970979}"/>
    <cellStyle name="SAPBEXHLevel2X 5 3 2 4" xfId="42076" xr:uid="{C6002816-1996-48E2-B207-7F61D639B18C}"/>
    <cellStyle name="SAPBEXHLevel2X 5 3 2 4 2" xfId="42077" xr:uid="{E9EE03F3-D686-4C9C-A144-84F5261665EA}"/>
    <cellStyle name="SAPBEXHLevel2X 5 3 2 5" xfId="42078" xr:uid="{1A1F2728-70B2-4C34-9958-5F7B99FAF9CA}"/>
    <cellStyle name="SAPBEXHLevel2X 5 3 2 5 2" xfId="42079" xr:uid="{F8B208F6-E43D-44DB-967B-177706D40122}"/>
    <cellStyle name="SAPBEXHLevel2X 5 3 2 6" xfId="42080" xr:uid="{DA43CAE0-EF30-4581-8DC7-378AEAFFC244}"/>
    <cellStyle name="SAPBEXHLevel2X 5 3 2 6 2" xfId="42081" xr:uid="{17EA66DA-7082-4AA5-BB86-92DDF39ADCD0}"/>
    <cellStyle name="SAPBEXHLevel2X 5 3 2 7" xfId="42082" xr:uid="{6C6573B5-0405-45F9-AC8E-CEA6F9DB80D2}"/>
    <cellStyle name="SAPBEXHLevel2X 5 3 2 7 2" xfId="42083" xr:uid="{ED8E87B7-C0AA-4055-8F36-5CC74B8A6888}"/>
    <cellStyle name="SAPBEXHLevel2X 5 3 2 8" xfId="42084" xr:uid="{91358EB2-1C5C-4DA7-B4EF-F51DD737CFC3}"/>
    <cellStyle name="SAPBEXHLevel2X 5 3 2 8 2" xfId="42085" xr:uid="{81B3EEFB-70FF-499A-90D1-7FAFCA5ECCF3}"/>
    <cellStyle name="SAPBEXHLevel2X 5 3 2 9" xfId="42086" xr:uid="{6807B348-CCC2-4437-B084-A66073937050}"/>
    <cellStyle name="SAPBEXHLevel2X 5 3 2 9 2" xfId="42087" xr:uid="{51F0D3EC-B07C-46DA-BB45-3D42354A4527}"/>
    <cellStyle name="SAPBEXHLevel2X 5 3 3" xfId="42088" xr:uid="{F136DFB8-2286-414B-8657-4910C43F5892}"/>
    <cellStyle name="SAPBEXHLevel2X 5 3 3 2" xfId="42089" xr:uid="{F1BAFDB3-612B-472A-AEB3-49109F6C8001}"/>
    <cellStyle name="SAPBEXHLevel2X 5 3 4" xfId="42090" xr:uid="{0D1A8E3A-6F65-4DB8-A800-AAC17E784B76}"/>
    <cellStyle name="SAPBEXHLevel2X 5 3 4 2" xfId="42091" xr:uid="{F47CF3EC-4872-4E69-B704-1F3E83653A69}"/>
    <cellStyle name="SAPBEXHLevel2X 5 3 5" xfId="42092" xr:uid="{CB4D3B22-CD21-4D10-99B3-73BA4C78A059}"/>
    <cellStyle name="SAPBEXHLevel2X 5 4" xfId="42093" xr:uid="{1B2F1949-7D2E-49F7-8FBA-C7C66D523396}"/>
    <cellStyle name="SAPBEXHLevel2X 5 4 10" xfId="42094" xr:uid="{C453BA51-8E0E-4E56-8A5F-2ABE5B123B45}"/>
    <cellStyle name="SAPBEXHLevel2X 5 4 2" xfId="42095" xr:uid="{F5F5CCCD-6B8E-43CB-B431-521F16EF1FF0}"/>
    <cellStyle name="SAPBEXHLevel2X 5 4 2 2" xfId="42096" xr:uid="{BAC362AC-3713-48F7-9B2B-2DDFC5817052}"/>
    <cellStyle name="SAPBEXHLevel2X 5 4 2 2 2" xfId="42097" xr:uid="{C36B7591-B687-4971-8870-1CF5741F4CCC}"/>
    <cellStyle name="SAPBEXHLevel2X 5 4 2 3" xfId="42098" xr:uid="{582AF93D-92BD-45E9-B0B4-4A963C4F6A1A}"/>
    <cellStyle name="SAPBEXHLevel2X 5 4 2 3 2" xfId="42099" xr:uid="{41067308-D683-4D02-81A8-1D50CFC48AFB}"/>
    <cellStyle name="SAPBEXHLevel2X 5 4 2 4" xfId="42100" xr:uid="{6ECC4C88-958B-40EC-8B07-788A66D0C8CA}"/>
    <cellStyle name="SAPBEXHLevel2X 5 4 2 4 2" xfId="42101" xr:uid="{633CEAF0-46A8-4799-8D20-60DB89E36958}"/>
    <cellStyle name="SAPBEXHLevel2X 5 4 2 5" xfId="42102" xr:uid="{59DA9429-BB01-4866-AE8D-C6110667B515}"/>
    <cellStyle name="SAPBEXHLevel2X 5 4 2 5 2" xfId="42103" xr:uid="{6845E48F-E59E-41A7-AFEF-11744243F7E9}"/>
    <cellStyle name="SAPBEXHLevel2X 5 4 2 6" xfId="42104" xr:uid="{0D7F9155-D1FD-468F-AB61-302437DC588A}"/>
    <cellStyle name="SAPBEXHLevel2X 5 4 2 6 2" xfId="42105" xr:uid="{B3796405-CF29-4604-B824-39844E4D0D2B}"/>
    <cellStyle name="SAPBEXHLevel2X 5 4 2 7" xfId="42106" xr:uid="{59371441-493D-488A-A530-E1F7E27E3DFA}"/>
    <cellStyle name="SAPBEXHLevel2X 5 4 3" xfId="42107" xr:uid="{0B734A33-8726-4849-A096-77AC6D27BB43}"/>
    <cellStyle name="SAPBEXHLevel2X 5 4 3 2" xfId="42108" xr:uid="{7A06481E-3B37-431D-9046-8BA2ACD6A122}"/>
    <cellStyle name="SAPBEXHLevel2X 5 4 3 2 2" xfId="42109" xr:uid="{6BC248AD-64F2-45A2-AF50-FA1353471EA5}"/>
    <cellStyle name="SAPBEXHLevel2X 5 4 3 3" xfId="42110" xr:uid="{CDB74873-16BE-41C2-BCD3-7F3479101AE0}"/>
    <cellStyle name="SAPBEXHLevel2X 5 4 3 3 2" xfId="42111" xr:uid="{09D05233-E9AC-4EC2-8C79-9EBAD3D40612}"/>
    <cellStyle name="SAPBEXHLevel2X 5 4 3 4" xfId="42112" xr:uid="{897C204C-D1E7-4BB6-A686-16B8A70A8E37}"/>
    <cellStyle name="SAPBEXHLevel2X 5 4 3 4 2" xfId="42113" xr:uid="{CBEAD597-9E7F-4183-9DC8-F1F65DF80AFE}"/>
    <cellStyle name="SAPBEXHLevel2X 5 4 3 5" xfId="42114" xr:uid="{CD04E59E-9C81-4ECC-993E-48D39DC750BA}"/>
    <cellStyle name="SAPBEXHLevel2X 5 4 3 5 2" xfId="42115" xr:uid="{5259BC9B-7D9A-4AF1-9B43-B32094CDFC4A}"/>
    <cellStyle name="SAPBEXHLevel2X 5 4 3 6" xfId="42116" xr:uid="{B7FD7366-57B7-4CB7-B67D-1A4E183DECFB}"/>
    <cellStyle name="SAPBEXHLevel2X 5 4 3 6 2" xfId="42117" xr:uid="{DAA0749D-B7B8-4F5A-96A2-115FDD234321}"/>
    <cellStyle name="SAPBEXHLevel2X 5 4 3 7" xfId="42118" xr:uid="{522D7711-3C58-4A1C-93B2-515491881E7B}"/>
    <cellStyle name="SAPBEXHLevel2X 5 4 4" xfId="42119" xr:uid="{E0CA7DA2-DADC-4167-B7AC-1F75E52221DD}"/>
    <cellStyle name="SAPBEXHLevel2X 5 4 4 2" xfId="42120" xr:uid="{838ADA8E-B22F-4369-A19D-3280B4D5C298}"/>
    <cellStyle name="SAPBEXHLevel2X 5 4 5" xfId="42121" xr:uid="{46C8C95C-91D4-4DD6-9431-1D93D613DD66}"/>
    <cellStyle name="SAPBEXHLevel2X 5 4 5 2" xfId="42122" xr:uid="{D3339C5A-5ECE-4F8E-BCC0-95CD1EB7D073}"/>
    <cellStyle name="SAPBEXHLevel2X 5 4 6" xfId="42123" xr:uid="{22B304C3-8BFB-411D-8A14-EEA9905747B1}"/>
    <cellStyle name="SAPBEXHLevel2X 5 4 6 2" xfId="42124" xr:uid="{CB0F34A2-4253-4642-9C94-05F88A75ED8F}"/>
    <cellStyle name="SAPBEXHLevel2X 5 4 7" xfId="42125" xr:uid="{B319262B-BB57-4CC5-A4B1-28567655D788}"/>
    <cellStyle name="SAPBEXHLevel2X 5 4 7 2" xfId="42126" xr:uid="{57F718ED-F42F-41D7-958E-F9F3B96D704E}"/>
    <cellStyle name="SAPBEXHLevel2X 5 4 8" xfId="42127" xr:uid="{056CC7A1-DE5D-454C-9BC3-C67C3217A42E}"/>
    <cellStyle name="SAPBEXHLevel2X 5 4 8 2" xfId="42128" xr:uid="{29B1DDFC-5AE2-482E-A453-DDC16D457A47}"/>
    <cellStyle name="SAPBEXHLevel2X 5 4 9" xfId="42129" xr:uid="{13E301E7-5338-493D-AF2C-0DD5004A9400}"/>
    <cellStyle name="SAPBEXHLevel2X 5 4 9 2" xfId="42130" xr:uid="{336DF72D-AE9A-4CBA-B556-BD15E6EF5B6A}"/>
    <cellStyle name="SAPBEXHLevel2X 5 5" xfId="42131" xr:uid="{AABEEF4A-954C-4F27-9539-4F48F915B9BC}"/>
    <cellStyle name="SAPBEXHLevel2X 5 5 2" xfId="42132" xr:uid="{5AF9A493-B831-486C-9241-BD6B607D2BA5}"/>
    <cellStyle name="SAPBEXHLevel2X 5 6" xfId="42133" xr:uid="{F51D68D8-FF19-4D1F-8EF2-2059178B8D17}"/>
    <cellStyle name="SAPBEXHLevel2X 5 6 2" xfId="42134" xr:uid="{D655279A-22F7-4A33-954E-D3E5D2C3169E}"/>
    <cellStyle name="SAPBEXHLevel2X 5 7" xfId="42135" xr:uid="{93254682-7B03-4ACB-9B1B-00CC56AA4B97}"/>
    <cellStyle name="SAPBEXHLevel2X 5 8" xfId="42136" xr:uid="{B8F8528B-8EFC-4AAD-A865-414C30E6D3F9}"/>
    <cellStyle name="SAPBEXHLevel2X 6" xfId="42137" xr:uid="{6D2C99CE-AFDF-474B-86B8-7E6E9D2640D9}"/>
    <cellStyle name="SAPBEXHLevel2X 6 10" xfId="42138" xr:uid="{3FFF26A5-D0B1-4525-B635-B9A05D439203}"/>
    <cellStyle name="SAPBEXHLevel2X 6 2" xfId="42139" xr:uid="{0E04698C-5073-40B1-A423-26F5948E06F9}"/>
    <cellStyle name="SAPBEXHLevel2X 6 2 10" xfId="42140" xr:uid="{279F269F-836C-42E0-B30D-D6DDF62A5562}"/>
    <cellStyle name="SAPBEXHLevel2X 6 2 2" xfId="42141" xr:uid="{0107A468-9AA3-4E69-92B0-CD675E5F81F6}"/>
    <cellStyle name="SAPBEXHLevel2X 6 2 2 2" xfId="42142" xr:uid="{A0A0592F-4DDB-4A21-A9F3-3E76D7A32FF0}"/>
    <cellStyle name="SAPBEXHLevel2X 6 2 2 2 2" xfId="42143" xr:uid="{60E8F49B-BE5F-48E0-ACFA-1E78FE13BB15}"/>
    <cellStyle name="SAPBEXHLevel2X 6 2 2 3" xfId="42144" xr:uid="{9A0FFDEF-CF21-4322-A9C0-D5537B298127}"/>
    <cellStyle name="SAPBEXHLevel2X 6 2 2 3 2" xfId="42145" xr:uid="{E74C2763-4CF4-4310-9A87-7AAEDECFEE49}"/>
    <cellStyle name="SAPBEXHLevel2X 6 2 2 4" xfId="42146" xr:uid="{3B323C87-5A69-42EA-A137-CA8B604951D9}"/>
    <cellStyle name="SAPBEXHLevel2X 6 2 2 4 2" xfId="42147" xr:uid="{83BC3F59-8A96-424D-A988-3AE3037E1399}"/>
    <cellStyle name="SAPBEXHLevel2X 6 2 2 5" xfId="42148" xr:uid="{8128F0BB-9725-498F-B84C-3F859D657C87}"/>
    <cellStyle name="SAPBEXHLevel2X 6 2 2 5 2" xfId="42149" xr:uid="{3D57025F-32D1-4345-9E5E-7F478EB92DD5}"/>
    <cellStyle name="SAPBEXHLevel2X 6 2 2 6" xfId="42150" xr:uid="{ABD42D9A-6E99-4B2C-8122-61A84B149609}"/>
    <cellStyle name="SAPBEXHLevel2X 6 2 2 6 2" xfId="42151" xr:uid="{81EF5EE8-6E32-4203-98E9-E5E63DA29D12}"/>
    <cellStyle name="SAPBEXHLevel2X 6 2 2 7" xfId="42152" xr:uid="{ADA053EC-99F7-4060-9963-0C300434A536}"/>
    <cellStyle name="SAPBEXHLevel2X 6 2 2 7 2" xfId="42153" xr:uid="{948DC98E-D57E-4495-BF2F-C528327CC9A2}"/>
    <cellStyle name="SAPBEXHLevel2X 6 2 2 8" xfId="42154" xr:uid="{858D8168-58E2-4EE2-8D92-FAF15A1BCB60}"/>
    <cellStyle name="SAPBEXHLevel2X 6 2 3" xfId="42155" xr:uid="{B7FB0AD1-AFD2-4637-B8F8-B13551C484F7}"/>
    <cellStyle name="SAPBEXHLevel2X 6 2 3 2" xfId="42156" xr:uid="{062D3E2D-E4A2-4655-8E02-6C962A76AF23}"/>
    <cellStyle name="SAPBEXHLevel2X 6 2 4" xfId="42157" xr:uid="{7BA43422-EB5F-453E-96F6-1D7DC9F0C020}"/>
    <cellStyle name="SAPBEXHLevel2X 6 2 4 2" xfId="42158" xr:uid="{F925E43B-677C-4D8F-9C29-285F1708B5A8}"/>
    <cellStyle name="SAPBEXHLevel2X 6 2 5" xfId="42159" xr:uid="{FAE9115A-044E-4E68-A1C0-881BF3417453}"/>
    <cellStyle name="SAPBEXHLevel2X 6 2 5 2" xfId="42160" xr:uid="{F3BBE113-92AC-4CB7-9CC3-E8E43421211D}"/>
    <cellStyle name="SAPBEXHLevel2X 6 2 6" xfId="42161" xr:uid="{A13FB164-864D-4565-8137-BE7F63CF6CF2}"/>
    <cellStyle name="SAPBEXHLevel2X 6 2 6 2" xfId="42162" xr:uid="{88C8D9D8-0A45-4FA5-BA1A-CE7A8F9BDF68}"/>
    <cellStyle name="SAPBEXHLevel2X 6 2 7" xfId="42163" xr:uid="{ECF3EFB2-F5CF-4C4F-92D7-6A3CAF28967E}"/>
    <cellStyle name="SAPBEXHLevel2X 6 2 7 2" xfId="42164" xr:uid="{77031F12-3304-4778-9473-4E046265316D}"/>
    <cellStyle name="SAPBEXHLevel2X 6 2 8" xfId="42165" xr:uid="{9AFBD2E4-52F3-447D-B5FB-2B70548204E0}"/>
    <cellStyle name="SAPBEXHLevel2X 6 2 8 2" xfId="42166" xr:uid="{616E8788-6062-47DC-8F7C-772899B5D2BA}"/>
    <cellStyle name="SAPBEXHLevel2X 6 2 9" xfId="42167" xr:uid="{42B5EFE0-316C-48F1-BD70-544D4D919D95}"/>
    <cellStyle name="SAPBEXHLevel2X 6 3" xfId="42168" xr:uid="{EF48A83B-52EA-4185-B8B5-657703AC4E95}"/>
    <cellStyle name="SAPBEXHLevel2X 6 3 2" xfId="42169" xr:uid="{705306B9-F51A-4AF0-B80D-1958546D1979}"/>
    <cellStyle name="SAPBEXHLevel2X 6 3 2 2" xfId="42170" xr:uid="{D4977D0B-319E-4873-861C-6500C8E0145F}"/>
    <cellStyle name="SAPBEXHLevel2X 6 3 3" xfId="42171" xr:uid="{0D0C5C44-C4B3-4767-9E51-8A6B27AD98E9}"/>
    <cellStyle name="SAPBEXHLevel2X 6 3 3 2" xfId="42172" xr:uid="{84CB749B-0032-4639-B94A-4D483853E6F4}"/>
    <cellStyle name="SAPBEXHLevel2X 6 3 4" xfId="42173" xr:uid="{DB3E47A4-EBA6-4266-A4BA-4FA56FA90F82}"/>
    <cellStyle name="SAPBEXHLevel2X 6 3 4 2" xfId="42174" xr:uid="{766FC5A7-6D35-4699-8115-61D64C272E38}"/>
    <cellStyle name="SAPBEXHLevel2X 6 3 5" xfId="42175" xr:uid="{97193900-439F-4D7F-8D37-657D5126E91F}"/>
    <cellStyle name="SAPBEXHLevel2X 6 3 5 2" xfId="42176" xr:uid="{8C476FA9-0B14-450B-89F1-335F47F59D5E}"/>
    <cellStyle name="SAPBEXHLevel2X 6 3 6" xfId="42177" xr:uid="{052B57AF-2D00-4407-BA40-CAD34FF1D25B}"/>
    <cellStyle name="SAPBEXHLevel2X 6 3 6 2" xfId="42178" xr:uid="{F16DEE73-70FA-4C18-9ACB-C65AC057AA0D}"/>
    <cellStyle name="SAPBEXHLevel2X 6 3 7" xfId="42179" xr:uid="{49E41A6A-3027-489F-BDE0-F8F6EB727194}"/>
    <cellStyle name="SAPBEXHLevel2X 6 3 7 2" xfId="42180" xr:uid="{3A7FAC98-80A0-4352-BADA-252B39CEC3C8}"/>
    <cellStyle name="SAPBEXHLevel2X 6 3 8" xfId="42181" xr:uid="{3ED00AB8-25A2-4EF2-A20F-42E63D3E1FC4}"/>
    <cellStyle name="SAPBEXHLevel2X 6 3 9" xfId="42182" xr:uid="{499DD7EA-37AB-4774-ACA2-C0108F6FB55C}"/>
    <cellStyle name="SAPBEXHLevel2X 6 4" xfId="42183" xr:uid="{49EF516B-46AA-4E51-8769-C42037E415D9}"/>
    <cellStyle name="SAPBEXHLevel2X 6 4 2" xfId="42184" xr:uid="{D3811825-4BB0-4A8E-AD19-990255626B37}"/>
    <cellStyle name="SAPBEXHLevel2X 6 5" xfId="42185" xr:uid="{D7074D42-DB54-49B0-B043-8076D7F33CF0}"/>
    <cellStyle name="SAPBEXHLevel2X 6 5 2" xfId="42186" xr:uid="{4FBE4C63-3FCE-4293-8DE4-1E75EEAC0903}"/>
    <cellStyle name="SAPBEXHLevel2X 6 6" xfId="42187" xr:uid="{F5BDD248-0A25-45A0-8392-A0343695712F}"/>
    <cellStyle name="SAPBEXHLevel2X 6 6 2" xfId="42188" xr:uid="{AE98E80E-731E-479F-9716-4E64E70592FB}"/>
    <cellStyle name="SAPBEXHLevel2X 6 7" xfId="42189" xr:uid="{20B851AA-7D91-48E7-9036-0794B4CA736E}"/>
    <cellStyle name="SAPBEXHLevel2X 6 7 2" xfId="42190" xr:uid="{ED7B4B2D-2333-4150-9E68-AC50FD42CE9D}"/>
    <cellStyle name="SAPBEXHLevel2X 6 8" xfId="42191" xr:uid="{2599C446-3696-4BBC-8ECC-A4D2B9DBDA6E}"/>
    <cellStyle name="SAPBEXHLevel2X 6 8 2" xfId="42192" xr:uid="{E8C70D2E-3742-4A77-A1C7-4B1E432E63F4}"/>
    <cellStyle name="SAPBEXHLevel2X 6 9" xfId="42193" xr:uid="{D1F15E4C-4FEE-4188-BBD8-5280D4A5DC37}"/>
    <cellStyle name="SAPBEXHLevel2X 7" xfId="42194" xr:uid="{9DB1D851-7F4E-456D-839E-E14EF7D1E40A}"/>
    <cellStyle name="SAPBEXHLevel2X 8" xfId="42195" xr:uid="{DCEB1D4C-88C1-4994-A0ED-BF56FE391E2A}"/>
    <cellStyle name="SAPBEXHLevel3" xfId="42196" xr:uid="{C661D745-0628-44C3-9DE2-14A0CF799E74}"/>
    <cellStyle name="SAPBEXHLevel3 2" xfId="42197" xr:uid="{29A1685F-E166-46A5-8737-D6DBF6132CD0}"/>
    <cellStyle name="SAPBEXHLevel3 2 2" xfId="42198" xr:uid="{7C34C37F-D774-45F4-8BA4-17093783D6E8}"/>
    <cellStyle name="SAPBEXHLevel3 2 2 2" xfId="42199" xr:uid="{A081E664-94C6-4F41-BC2C-1F1A8BD3308B}"/>
    <cellStyle name="SAPBEXHLevel3 2 2 2 10" xfId="42200" xr:uid="{7278FB6D-5D19-433B-BF5F-5C0A10EF5221}"/>
    <cellStyle name="SAPBEXHLevel3 2 2 2 2" xfId="42201" xr:uid="{672255F1-D829-439E-81B2-462558E8E871}"/>
    <cellStyle name="SAPBEXHLevel3 2 2 2 2 10" xfId="42202" xr:uid="{5D44CA91-0B11-4E04-8B9B-8A0C8FBE0E5C}"/>
    <cellStyle name="SAPBEXHLevel3 2 2 2 2 2" xfId="42203" xr:uid="{846725A1-76BD-4D08-8196-8D3D5B58A1F1}"/>
    <cellStyle name="SAPBEXHLevel3 2 2 2 2 2 2" xfId="42204" xr:uid="{DC534ED7-CA33-4403-847A-B3CC4692664E}"/>
    <cellStyle name="SAPBEXHLevel3 2 2 2 2 2 2 2" xfId="42205" xr:uid="{53D7475E-FE69-4C16-8D48-07435805D43C}"/>
    <cellStyle name="SAPBEXHLevel3 2 2 2 2 2 3" xfId="42206" xr:uid="{D80F8D2F-D7BF-45CB-9D20-3E851C6E8566}"/>
    <cellStyle name="SAPBEXHLevel3 2 2 2 2 2 3 2" xfId="42207" xr:uid="{68B35DB8-5BD0-4836-92E1-E0338727EB1C}"/>
    <cellStyle name="SAPBEXHLevel3 2 2 2 2 2 4" xfId="42208" xr:uid="{CD0098E2-B6F3-4B02-B894-A30A07AF3CBA}"/>
    <cellStyle name="SAPBEXHLevel3 2 2 2 2 2 4 2" xfId="42209" xr:uid="{43EF2D25-5F25-48B6-8EFF-E752269B21E0}"/>
    <cellStyle name="SAPBEXHLevel3 2 2 2 2 2 5" xfId="42210" xr:uid="{8EBBCC32-C64B-4E06-9C77-9587FDF47596}"/>
    <cellStyle name="SAPBEXHLevel3 2 2 2 2 2 5 2" xfId="42211" xr:uid="{F8368E0F-D512-4290-A4CA-9C72BA8B277A}"/>
    <cellStyle name="SAPBEXHLevel3 2 2 2 2 2 6" xfId="42212" xr:uid="{094B738B-D882-45DF-A356-96C111930465}"/>
    <cellStyle name="SAPBEXHLevel3 2 2 2 2 2 6 2" xfId="42213" xr:uid="{19B6B11C-A8A7-4B73-AD9B-C361CF44AB6C}"/>
    <cellStyle name="SAPBEXHLevel3 2 2 2 2 2 7" xfId="42214" xr:uid="{651E59D2-5782-4B6F-B2CB-1AD807C90A12}"/>
    <cellStyle name="SAPBEXHLevel3 2 2 2 2 2 7 2" xfId="42215" xr:uid="{61DDDF92-73AC-4F89-9735-E906EA7E75A0}"/>
    <cellStyle name="SAPBEXHLevel3 2 2 2 2 2 8" xfId="42216" xr:uid="{8D7F5011-0D5A-4F1B-BCB6-0EA55510A96E}"/>
    <cellStyle name="SAPBEXHLevel3 2 2 2 2 3" xfId="42217" xr:uid="{04DB5598-C560-4793-A7C4-E16FA0F0F69A}"/>
    <cellStyle name="SAPBEXHLevel3 2 2 2 2 3 2" xfId="42218" xr:uid="{8AB5C194-E4EE-4B00-A141-F414AAAFB1C3}"/>
    <cellStyle name="SAPBEXHLevel3 2 2 2 2 4" xfId="42219" xr:uid="{A671704E-1172-45C9-9EBF-E8E817B6992B}"/>
    <cellStyle name="SAPBEXHLevel3 2 2 2 2 4 2" xfId="42220" xr:uid="{D69A1DD3-EE90-4A3C-992A-64C372698A52}"/>
    <cellStyle name="SAPBEXHLevel3 2 2 2 2 5" xfId="42221" xr:uid="{016B0A22-D8D6-4DAF-8248-4A88BD64331B}"/>
    <cellStyle name="SAPBEXHLevel3 2 2 2 2 5 2" xfId="42222" xr:uid="{FD72E1FF-6162-4A27-9E14-61324AF2EAA3}"/>
    <cellStyle name="SAPBEXHLevel3 2 2 2 2 6" xfId="42223" xr:uid="{64BAE635-035B-47E0-AE5C-AF93FC2D0AEC}"/>
    <cellStyle name="SAPBEXHLevel3 2 2 2 2 6 2" xfId="42224" xr:uid="{79DA0B8F-7B26-4949-BAB3-2A0BF95A028C}"/>
    <cellStyle name="SAPBEXHLevel3 2 2 2 2 7" xfId="42225" xr:uid="{6B60DAD7-BA28-47DF-8583-71701DBCDEC4}"/>
    <cellStyle name="SAPBEXHLevel3 2 2 2 2 7 2" xfId="42226" xr:uid="{3CC290E4-6AE3-41C4-A47F-ED188870306C}"/>
    <cellStyle name="SAPBEXHLevel3 2 2 2 2 8" xfId="42227" xr:uid="{B7BCCFCB-1E1F-4D4D-BA79-07C05CF7AB65}"/>
    <cellStyle name="SAPBEXHLevel3 2 2 2 2 8 2" xfId="42228" xr:uid="{1E8AED30-4CD4-4799-BA47-68B6EB4982A7}"/>
    <cellStyle name="SAPBEXHLevel3 2 2 2 2 9" xfId="42229" xr:uid="{C45DDED7-F881-4AC6-8693-3C3BF8E9C050}"/>
    <cellStyle name="SAPBEXHLevel3 2 2 2 3" xfId="42230" xr:uid="{50BC693D-87F8-4E2D-8D82-7401C38E6D92}"/>
    <cellStyle name="SAPBEXHLevel3 2 2 2 3 2" xfId="42231" xr:uid="{B7B5BFAF-DFEB-44A9-8561-23C323FE8360}"/>
    <cellStyle name="SAPBEXHLevel3 2 2 2 3 2 2" xfId="42232" xr:uid="{9F650A72-231B-411A-80FE-AC4BBEDFCD57}"/>
    <cellStyle name="SAPBEXHLevel3 2 2 2 3 3" xfId="42233" xr:uid="{38573210-DC22-44D5-BA2A-394E11F6928B}"/>
    <cellStyle name="SAPBEXHLevel3 2 2 2 3 3 2" xfId="42234" xr:uid="{114F4D6D-2535-4BA0-9658-37287FB2B149}"/>
    <cellStyle name="SAPBEXHLevel3 2 2 2 3 4" xfId="42235" xr:uid="{A9B23384-D94F-48CA-A4AD-49C29FC1C38C}"/>
    <cellStyle name="SAPBEXHLevel3 2 2 2 3 4 2" xfId="42236" xr:uid="{F98F497B-0E97-49C5-AE2E-71D1AF99484A}"/>
    <cellStyle name="SAPBEXHLevel3 2 2 2 3 5" xfId="42237" xr:uid="{D2EA3B76-66BE-40FB-B171-C857599B9544}"/>
    <cellStyle name="SAPBEXHLevel3 2 2 2 3 5 2" xfId="42238" xr:uid="{04D15FD5-EDEC-43BD-950A-C0E6F107C6F2}"/>
    <cellStyle name="SAPBEXHLevel3 2 2 2 3 6" xfId="42239" xr:uid="{0F8A8039-EAF9-4DB5-BE41-99A4E9E747FC}"/>
    <cellStyle name="SAPBEXHLevel3 2 2 2 3 6 2" xfId="42240" xr:uid="{CA1D2C42-D3D4-468F-AB21-4EC68AD79CF3}"/>
    <cellStyle name="SAPBEXHLevel3 2 2 2 3 7" xfId="42241" xr:uid="{920FA188-EA94-48C1-AD76-FC91998729E3}"/>
    <cellStyle name="SAPBEXHLevel3 2 2 2 3 7 2" xfId="42242" xr:uid="{26577566-23D1-4DA0-939F-7318EB11D9B4}"/>
    <cellStyle name="SAPBEXHLevel3 2 2 2 3 8" xfId="42243" xr:uid="{AD2D942C-F7B9-4860-BE41-3A3E9AF9271F}"/>
    <cellStyle name="SAPBEXHLevel3 2 2 2 3 9" xfId="42244" xr:uid="{73E96066-DCF9-4C1D-9207-450448BFE577}"/>
    <cellStyle name="SAPBEXHLevel3 2 2 2 4" xfId="42245" xr:uid="{5F719011-5DB8-47F3-9F69-1D095F6EB978}"/>
    <cellStyle name="SAPBEXHLevel3 2 2 2 4 2" xfId="42246" xr:uid="{E11F9CDA-BBB2-436D-8005-2314E48AA8F6}"/>
    <cellStyle name="SAPBEXHLevel3 2 2 2 5" xfId="42247" xr:uid="{59FE8AC8-A5BC-40A2-B42D-98A6386C88B3}"/>
    <cellStyle name="SAPBEXHLevel3 2 2 2 5 2" xfId="42248" xr:uid="{E1C98538-0CF6-4505-9A29-809221226261}"/>
    <cellStyle name="SAPBEXHLevel3 2 2 2 6" xfId="42249" xr:uid="{E9491320-604F-4E2C-A8BA-89022A1EFF53}"/>
    <cellStyle name="SAPBEXHLevel3 2 2 2 6 2" xfId="42250" xr:uid="{68C91327-45D4-447C-AF37-06E6692C04B4}"/>
    <cellStyle name="SAPBEXHLevel3 2 2 2 7" xfId="42251" xr:uid="{4D823717-55F9-47AA-BDBD-C78AF66A60DD}"/>
    <cellStyle name="SAPBEXHLevel3 2 2 2 7 2" xfId="42252" xr:uid="{81297EC7-4E70-4CC2-B784-A76410D3C0E3}"/>
    <cellStyle name="SAPBEXHLevel3 2 2 2 8" xfId="42253" xr:uid="{562ACF5F-4C79-47A1-BE9C-267C9AE8AFC7}"/>
    <cellStyle name="SAPBEXHLevel3 2 2 2 8 2" xfId="42254" xr:uid="{04BA86B3-D9B1-45FB-B7CA-257E5088EDB2}"/>
    <cellStyle name="SAPBEXHLevel3 2 2 2 9" xfId="42255" xr:uid="{A409DB80-059C-44C6-8DFE-D4911B5358C7}"/>
    <cellStyle name="SAPBEXHLevel3 2 2 3" xfId="42256" xr:uid="{858AD7EF-4050-4AD2-AD97-FD418F7A7749}"/>
    <cellStyle name="SAPBEXHLevel3 2 2 3 2" xfId="42257" xr:uid="{5B90CAB3-87A8-4722-A408-1E9A6C7D42C6}"/>
    <cellStyle name="SAPBEXHLevel3 2 2 3 2 10" xfId="42258" xr:uid="{EDC17B40-AA8B-4CB3-88E5-3A0BDBFEEE7E}"/>
    <cellStyle name="SAPBEXHLevel3 2 2 3 2 2" xfId="42259" xr:uid="{1F8102E2-340B-4B3D-B0D5-BA74FCBD5534}"/>
    <cellStyle name="SAPBEXHLevel3 2 2 3 2 2 2" xfId="42260" xr:uid="{D8F9F5B0-C7D6-476D-8FB7-64850A12FCDB}"/>
    <cellStyle name="SAPBEXHLevel3 2 2 3 2 2 2 2" xfId="42261" xr:uid="{FDEBAF03-25C7-4071-AE7D-73152F886F68}"/>
    <cellStyle name="SAPBEXHLevel3 2 2 3 2 2 3" xfId="42262" xr:uid="{D44C62DE-1A02-48D4-B20B-E82DC5C38C88}"/>
    <cellStyle name="SAPBEXHLevel3 2 2 3 2 2 3 2" xfId="42263" xr:uid="{D4797CD8-C1D3-4B92-A179-436C1AD89019}"/>
    <cellStyle name="SAPBEXHLevel3 2 2 3 2 2 4" xfId="42264" xr:uid="{0C687D13-F375-4133-9634-4F4FAA80C1C0}"/>
    <cellStyle name="SAPBEXHLevel3 2 2 3 2 2 4 2" xfId="42265" xr:uid="{1DFDF06C-BC29-4E38-AA69-A0BBFA282EA6}"/>
    <cellStyle name="SAPBEXHLevel3 2 2 3 2 2 5" xfId="42266" xr:uid="{D6A556CB-79F3-4E90-B7FF-9EB8458BFCF7}"/>
    <cellStyle name="SAPBEXHLevel3 2 2 3 2 2 5 2" xfId="42267" xr:uid="{41A3B237-8B04-4F99-8D06-5569384FC3C7}"/>
    <cellStyle name="SAPBEXHLevel3 2 2 3 2 2 6" xfId="42268" xr:uid="{C10EB399-79A6-4F67-A1D0-652F84A2D754}"/>
    <cellStyle name="SAPBEXHLevel3 2 2 3 2 2 6 2" xfId="42269" xr:uid="{4C1818F2-98D3-457C-8B1C-822664980517}"/>
    <cellStyle name="SAPBEXHLevel3 2 2 3 2 2 7" xfId="42270" xr:uid="{8F3723CE-0BC5-44A3-AF2F-D3B9CC3B94D7}"/>
    <cellStyle name="SAPBEXHLevel3 2 2 3 2 3" xfId="42271" xr:uid="{36E6C127-E238-4FEC-A5D7-28342226E5EC}"/>
    <cellStyle name="SAPBEXHLevel3 2 2 3 2 3 2" xfId="42272" xr:uid="{CBEFD576-A7EE-485D-99AC-A9F8D3D4E332}"/>
    <cellStyle name="SAPBEXHLevel3 2 2 3 2 3 2 2" xfId="42273" xr:uid="{D0FEFB67-82B8-4A61-A9E9-5A988E712869}"/>
    <cellStyle name="SAPBEXHLevel3 2 2 3 2 3 3" xfId="42274" xr:uid="{E28B48B4-8CE0-4AE5-9305-51208E8F058D}"/>
    <cellStyle name="SAPBEXHLevel3 2 2 3 2 3 3 2" xfId="42275" xr:uid="{7439D917-EE15-4060-98DA-7AAC8D3C833B}"/>
    <cellStyle name="SAPBEXHLevel3 2 2 3 2 3 4" xfId="42276" xr:uid="{FA83B661-F481-45A2-A414-9EC47B78B53F}"/>
    <cellStyle name="SAPBEXHLevel3 2 2 3 2 3 4 2" xfId="42277" xr:uid="{73D88527-B9C0-49EF-9303-5A490AB0FC29}"/>
    <cellStyle name="SAPBEXHLevel3 2 2 3 2 3 5" xfId="42278" xr:uid="{FB0E41A9-2202-4AB6-9B16-3A5496FBAD59}"/>
    <cellStyle name="SAPBEXHLevel3 2 2 3 2 3 5 2" xfId="42279" xr:uid="{A56A8002-A81B-4245-8351-9C305A5E2C87}"/>
    <cellStyle name="SAPBEXHLevel3 2 2 3 2 3 6" xfId="42280" xr:uid="{37751076-9EAC-4E01-8340-597F7C493126}"/>
    <cellStyle name="SAPBEXHLevel3 2 2 3 2 3 6 2" xfId="42281" xr:uid="{37A895F6-7878-4DB5-B7D6-0B61752BD00E}"/>
    <cellStyle name="SAPBEXHLevel3 2 2 3 2 3 7" xfId="42282" xr:uid="{35861505-3CFD-46F9-A74E-B697A2F6EF49}"/>
    <cellStyle name="SAPBEXHLevel3 2 2 3 2 4" xfId="42283" xr:uid="{CE2E15F1-2547-4D28-BFFD-C34E573C4580}"/>
    <cellStyle name="SAPBEXHLevel3 2 2 3 2 4 2" xfId="42284" xr:uid="{E192E258-7633-4F26-A665-72174D29C916}"/>
    <cellStyle name="SAPBEXHLevel3 2 2 3 2 5" xfId="42285" xr:uid="{9AF350DB-EC2F-4517-9758-F6C6B236481C}"/>
    <cellStyle name="SAPBEXHLevel3 2 2 3 2 5 2" xfId="42286" xr:uid="{F33F3659-23D9-4A16-A0F3-F32BFEE8107E}"/>
    <cellStyle name="SAPBEXHLevel3 2 2 3 2 6" xfId="42287" xr:uid="{2993D6B2-9B3C-48C5-8AB7-0C75D6683BCA}"/>
    <cellStyle name="SAPBEXHLevel3 2 2 3 2 6 2" xfId="42288" xr:uid="{4BB5E845-1FB2-49F0-BDE8-01860AA9BF97}"/>
    <cellStyle name="SAPBEXHLevel3 2 2 3 2 7" xfId="42289" xr:uid="{82FCA1D2-CC58-475A-8B26-00ECCA8A7807}"/>
    <cellStyle name="SAPBEXHLevel3 2 2 3 2 7 2" xfId="42290" xr:uid="{317EB413-B896-4C19-AEAC-B028790E0A3B}"/>
    <cellStyle name="SAPBEXHLevel3 2 2 3 2 8" xfId="42291" xr:uid="{26FED47E-86A5-4D83-8C0C-D9BE89F7CD4B}"/>
    <cellStyle name="SAPBEXHLevel3 2 2 3 2 8 2" xfId="42292" xr:uid="{7C998F8D-515A-4A77-8327-5BFBD45E8B4C}"/>
    <cellStyle name="SAPBEXHLevel3 2 2 3 2 9" xfId="42293" xr:uid="{5B9F9037-8F3C-4EA7-8D3A-57FEC40F023E}"/>
    <cellStyle name="SAPBEXHLevel3 2 2 3 2 9 2" xfId="42294" xr:uid="{FCAD8D82-CB01-492D-A2D6-00A6D1850108}"/>
    <cellStyle name="SAPBEXHLevel3 2 2 3 3" xfId="42295" xr:uid="{F44C358F-8922-4661-9AA0-8769233BEAD6}"/>
    <cellStyle name="SAPBEXHLevel3 2 2 3 3 2" xfId="42296" xr:uid="{A8B45C0F-964E-44C0-A8C2-37DAB792FCB4}"/>
    <cellStyle name="SAPBEXHLevel3 2 2 3 4" xfId="42297" xr:uid="{56BB3CE0-BB44-4569-A560-D3E09B7E89C8}"/>
    <cellStyle name="SAPBEXHLevel3 2 2 3 4 2" xfId="42298" xr:uid="{59C4DE18-80FA-4C86-8B20-26D64AD73F76}"/>
    <cellStyle name="SAPBEXHLevel3 2 2 3 5" xfId="42299" xr:uid="{E6309D6F-6E7C-4CF7-86CB-677FF95DE067}"/>
    <cellStyle name="SAPBEXHLevel3 2 2 4" xfId="42300" xr:uid="{8257200A-5034-4645-AD73-12774F5EDD0D}"/>
    <cellStyle name="SAPBEXHLevel3 2 2 4 10" xfId="42301" xr:uid="{5E308115-DE56-4E1F-B8E4-3B57520E2197}"/>
    <cellStyle name="SAPBEXHLevel3 2 2 4 2" xfId="42302" xr:uid="{70992267-7979-4E94-BFB7-5DB8F385590A}"/>
    <cellStyle name="SAPBEXHLevel3 2 2 4 2 2" xfId="42303" xr:uid="{766034C7-55DB-4742-B3A3-E70AF2007490}"/>
    <cellStyle name="SAPBEXHLevel3 2 2 4 2 2 2" xfId="42304" xr:uid="{CE1FFEF9-8C26-49E9-BEE1-133CFA3C4E04}"/>
    <cellStyle name="SAPBEXHLevel3 2 2 4 2 3" xfId="42305" xr:uid="{0FBF2482-D902-4FDF-8DFA-E45E73F31243}"/>
    <cellStyle name="SAPBEXHLevel3 2 2 4 2 3 2" xfId="42306" xr:uid="{CD958107-19AF-43FE-8CB5-C59A80B85793}"/>
    <cellStyle name="SAPBEXHLevel3 2 2 4 2 4" xfId="42307" xr:uid="{3EE67019-2040-407E-A0C4-F797C5DC93D2}"/>
    <cellStyle name="SAPBEXHLevel3 2 2 4 2 4 2" xfId="42308" xr:uid="{6D4A0348-CC6C-42E3-BBC9-8224F48DFFBD}"/>
    <cellStyle name="SAPBEXHLevel3 2 2 4 2 5" xfId="42309" xr:uid="{1C6C6F85-97B7-4AD9-9B21-50ED5D5B3323}"/>
    <cellStyle name="SAPBEXHLevel3 2 2 4 2 5 2" xfId="42310" xr:uid="{83B7F6A7-B9F4-48F8-96D5-0F2DE667159C}"/>
    <cellStyle name="SAPBEXHLevel3 2 2 4 2 6" xfId="42311" xr:uid="{2B897B2B-2335-4CD6-AFC5-BFAB7596EEDD}"/>
    <cellStyle name="SAPBEXHLevel3 2 2 4 2 6 2" xfId="42312" xr:uid="{6F3C1FF8-8959-4BAF-BA1B-9B12F8D1A3F9}"/>
    <cellStyle name="SAPBEXHLevel3 2 2 4 2 7" xfId="42313" xr:uid="{79D849DB-2BAD-443A-9549-97DA8CEBA8CD}"/>
    <cellStyle name="SAPBEXHLevel3 2 2 4 3" xfId="42314" xr:uid="{031CCC45-F6B1-4157-AECF-8B0364940FC7}"/>
    <cellStyle name="SAPBEXHLevel3 2 2 4 3 2" xfId="42315" xr:uid="{187D2E8E-DC28-408C-9B86-F36BDF168122}"/>
    <cellStyle name="SAPBEXHLevel3 2 2 4 3 2 2" xfId="42316" xr:uid="{C2495E6F-4899-468E-B152-A0860996B2F5}"/>
    <cellStyle name="SAPBEXHLevel3 2 2 4 3 3" xfId="42317" xr:uid="{C3E9793E-8E3B-4F8F-B3F1-309794A00494}"/>
    <cellStyle name="SAPBEXHLevel3 2 2 4 3 3 2" xfId="42318" xr:uid="{46A422C0-7AFB-4415-B848-9A8611519792}"/>
    <cellStyle name="SAPBEXHLevel3 2 2 4 3 4" xfId="42319" xr:uid="{D0A2ED5A-CD44-4173-BD6F-207032EE677D}"/>
    <cellStyle name="SAPBEXHLevel3 2 2 4 3 4 2" xfId="42320" xr:uid="{F14CAEC2-79D1-4C69-9433-4B05DA52AB06}"/>
    <cellStyle name="SAPBEXHLevel3 2 2 4 3 5" xfId="42321" xr:uid="{77566C78-DF56-44D2-BA81-A1D6A5A3807A}"/>
    <cellStyle name="SAPBEXHLevel3 2 2 4 3 5 2" xfId="42322" xr:uid="{8CB30322-CB4B-4830-A582-F20D5B2F990F}"/>
    <cellStyle name="SAPBEXHLevel3 2 2 4 3 6" xfId="42323" xr:uid="{7A4CA22E-A4DF-434E-9424-0C6E9683C124}"/>
    <cellStyle name="SAPBEXHLevel3 2 2 4 3 6 2" xfId="42324" xr:uid="{6869F05A-572B-41E6-B453-9DEC328E4E5A}"/>
    <cellStyle name="SAPBEXHLevel3 2 2 4 3 7" xfId="42325" xr:uid="{1270A161-8144-48F6-8B20-CB7F8F0295BA}"/>
    <cellStyle name="SAPBEXHLevel3 2 2 4 4" xfId="42326" xr:uid="{B041EE8B-847B-48C5-8D7B-52384B292D03}"/>
    <cellStyle name="SAPBEXHLevel3 2 2 4 4 2" xfId="42327" xr:uid="{46C514DF-B682-4611-81DF-4B30F90A5073}"/>
    <cellStyle name="SAPBEXHLevel3 2 2 4 5" xfId="42328" xr:uid="{CA498B10-B752-41FF-8B00-6EDAD36FB051}"/>
    <cellStyle name="SAPBEXHLevel3 2 2 4 5 2" xfId="42329" xr:uid="{82A19E97-A29B-4BA7-A757-02378E060329}"/>
    <cellStyle name="SAPBEXHLevel3 2 2 4 6" xfId="42330" xr:uid="{5FD75F6F-CF1B-4276-BDD7-0EE36B7883BD}"/>
    <cellStyle name="SAPBEXHLevel3 2 2 4 6 2" xfId="42331" xr:uid="{EAB68846-BC76-4D9D-B9FE-5AC78755A255}"/>
    <cellStyle name="SAPBEXHLevel3 2 2 4 7" xfId="42332" xr:uid="{167DC93C-F835-4729-818E-1F8E5787533F}"/>
    <cellStyle name="SAPBEXHLevel3 2 2 4 7 2" xfId="42333" xr:uid="{E3C9989D-E157-4840-865B-7271F90C6560}"/>
    <cellStyle name="SAPBEXHLevel3 2 2 4 8" xfId="42334" xr:uid="{17D51D41-F4DD-42B2-8206-4242A5AFEA90}"/>
    <cellStyle name="SAPBEXHLevel3 2 2 4 8 2" xfId="42335" xr:uid="{922365B3-A4F2-4657-B908-94DF3AD01204}"/>
    <cellStyle name="SAPBEXHLevel3 2 2 4 9" xfId="42336" xr:uid="{D4E00D9F-16C4-4210-9AAD-5BD7E8C39049}"/>
    <cellStyle name="SAPBEXHLevel3 2 2 4 9 2" xfId="42337" xr:uid="{ED9762B3-2648-4A6D-BE09-13D7BC38B73C}"/>
    <cellStyle name="SAPBEXHLevel3 2 2 5" xfId="42338" xr:uid="{320255A9-E617-4CC2-961B-5178442AE8E9}"/>
    <cellStyle name="SAPBEXHLevel3 2 2 5 2" xfId="42339" xr:uid="{BCD2CE57-94AD-47D1-B752-DE51E6F12EB4}"/>
    <cellStyle name="SAPBEXHLevel3 2 2 6" xfId="42340" xr:uid="{F83E978D-6582-4EA3-83B7-9F375957048F}"/>
    <cellStyle name="SAPBEXHLevel3 2 2 6 2" xfId="42341" xr:uid="{86D95A12-E294-467D-B093-35971C0E2211}"/>
    <cellStyle name="SAPBEXHLevel3 2 2 7" xfId="42342" xr:uid="{A68F474E-7622-4C0E-9C16-7F0122D36603}"/>
    <cellStyle name="SAPBEXHLevel3 2 2 8" xfId="42343" xr:uid="{81F187CA-8B7C-4E55-AA4B-94EC7883974E}"/>
    <cellStyle name="SAPBEXHLevel3 2 3" xfId="42344" xr:uid="{6BB02B2A-A46E-45AB-AC5E-84EDBCE592FC}"/>
    <cellStyle name="SAPBEXHLevel3 2 3 2" xfId="42345" xr:uid="{183EE80E-505C-4F99-973C-AD79F4E2BED9}"/>
    <cellStyle name="SAPBEXHLevel3 2 3 2 10" xfId="42346" xr:uid="{F0C12CEE-EB34-4241-ADFA-A466D644EA3D}"/>
    <cellStyle name="SAPBEXHLevel3 2 3 2 2" xfId="42347" xr:uid="{0EB23684-F6D4-4A44-A84A-D4B4AF9E4617}"/>
    <cellStyle name="SAPBEXHLevel3 2 3 2 2 10" xfId="42348" xr:uid="{516EC780-887B-4924-A451-79D0C8CC7121}"/>
    <cellStyle name="SAPBEXHLevel3 2 3 2 2 2" xfId="42349" xr:uid="{AAB20249-4033-4657-89C8-153155085694}"/>
    <cellStyle name="SAPBEXHLevel3 2 3 2 2 2 2" xfId="42350" xr:uid="{690A20ED-BF51-4A83-86D8-00962F0FDC96}"/>
    <cellStyle name="SAPBEXHLevel3 2 3 2 2 2 2 2" xfId="42351" xr:uid="{E06EDA85-3C3D-427C-B40D-451571FAE6AE}"/>
    <cellStyle name="SAPBEXHLevel3 2 3 2 2 2 3" xfId="42352" xr:uid="{1A861473-24BD-480F-8E08-95200DE9F0C0}"/>
    <cellStyle name="SAPBEXHLevel3 2 3 2 2 2 3 2" xfId="42353" xr:uid="{D85356FE-7328-4EC4-A654-44B00CC2A0CF}"/>
    <cellStyle name="SAPBEXHLevel3 2 3 2 2 2 4" xfId="42354" xr:uid="{4C951D32-CE60-476C-9F5F-4E8B219850F8}"/>
    <cellStyle name="SAPBEXHLevel3 2 3 2 2 2 4 2" xfId="42355" xr:uid="{994347F1-3EF0-46FB-9A04-0C6C15CC9992}"/>
    <cellStyle name="SAPBEXHLevel3 2 3 2 2 2 5" xfId="42356" xr:uid="{BE01D84E-85CD-405C-9FB7-10529CF85C10}"/>
    <cellStyle name="SAPBEXHLevel3 2 3 2 2 2 5 2" xfId="42357" xr:uid="{270B3F7C-7AD0-4BD2-AD6E-9BB05DFEB583}"/>
    <cellStyle name="SAPBEXHLevel3 2 3 2 2 2 6" xfId="42358" xr:uid="{C7FD488B-7CC5-4AF1-8F4E-A933A9D7898A}"/>
    <cellStyle name="SAPBEXHLevel3 2 3 2 2 2 6 2" xfId="42359" xr:uid="{5DE6925B-C127-4005-8404-E1B11064A557}"/>
    <cellStyle name="SAPBEXHLevel3 2 3 2 2 2 7" xfId="42360" xr:uid="{69C0A5CE-B510-4995-B4E3-A4CCD3AE09BD}"/>
    <cellStyle name="SAPBEXHLevel3 2 3 2 2 2 7 2" xfId="42361" xr:uid="{394EDFDE-BCDA-41B7-9002-D49071370326}"/>
    <cellStyle name="SAPBEXHLevel3 2 3 2 2 2 8" xfId="42362" xr:uid="{E55B7C48-BE48-48F4-AAAA-DA7DE0979873}"/>
    <cellStyle name="SAPBEXHLevel3 2 3 2 2 3" xfId="42363" xr:uid="{A9CCD8D3-CC47-4CB2-AEBC-97EFD660918E}"/>
    <cellStyle name="SAPBEXHLevel3 2 3 2 2 3 2" xfId="42364" xr:uid="{73F7A3A5-D049-46DC-B5D5-73958D56C037}"/>
    <cellStyle name="SAPBEXHLevel3 2 3 2 2 4" xfId="42365" xr:uid="{BDEC2F34-92BF-4345-AE58-4256E08FBCE7}"/>
    <cellStyle name="SAPBEXHLevel3 2 3 2 2 4 2" xfId="42366" xr:uid="{B613B5D1-50CE-4C61-A9B1-4C4A11884236}"/>
    <cellStyle name="SAPBEXHLevel3 2 3 2 2 5" xfId="42367" xr:uid="{B6BAC6EA-A532-4894-AC45-E58EF951D3C8}"/>
    <cellStyle name="SAPBEXHLevel3 2 3 2 2 5 2" xfId="42368" xr:uid="{8CD3678B-8274-4D16-8E64-E0E0E77A4987}"/>
    <cellStyle name="SAPBEXHLevel3 2 3 2 2 6" xfId="42369" xr:uid="{1BE383B5-DF47-411D-9B31-6E136891DB15}"/>
    <cellStyle name="SAPBEXHLevel3 2 3 2 2 6 2" xfId="42370" xr:uid="{5093B315-4872-45E5-85C5-79B1052544D8}"/>
    <cellStyle name="SAPBEXHLevel3 2 3 2 2 7" xfId="42371" xr:uid="{5C1B84F5-7B26-4B50-BCBC-6C20D2ECFD40}"/>
    <cellStyle name="SAPBEXHLevel3 2 3 2 2 7 2" xfId="42372" xr:uid="{1E41FF62-CA9A-4ED3-AB66-D36939D6B49B}"/>
    <cellStyle name="SAPBEXHLevel3 2 3 2 2 8" xfId="42373" xr:uid="{32820D3C-E65C-4436-B3D2-8E1B2DBE4004}"/>
    <cellStyle name="SAPBEXHLevel3 2 3 2 2 8 2" xfId="42374" xr:uid="{893D3F30-5BCF-4425-A1B9-EEE4BA3EBD25}"/>
    <cellStyle name="SAPBEXHLevel3 2 3 2 2 9" xfId="42375" xr:uid="{981E7F9F-A44F-4B39-B669-D1DC78735383}"/>
    <cellStyle name="SAPBEXHLevel3 2 3 2 3" xfId="42376" xr:uid="{68705533-8C2E-4628-8135-F0DD9ED58E5D}"/>
    <cellStyle name="SAPBEXHLevel3 2 3 2 3 2" xfId="42377" xr:uid="{147C2036-2A34-4BF6-B87F-3F55B184CC3E}"/>
    <cellStyle name="SAPBEXHLevel3 2 3 2 3 2 2" xfId="42378" xr:uid="{34206AA9-FD70-4431-A319-392DD4DDF4ED}"/>
    <cellStyle name="SAPBEXHLevel3 2 3 2 3 3" xfId="42379" xr:uid="{A4B55DC7-9A87-4E22-982C-297E5A73BEBE}"/>
    <cellStyle name="SAPBEXHLevel3 2 3 2 3 3 2" xfId="42380" xr:uid="{22DA9710-4FC8-4B6A-B772-D805EEC6DA22}"/>
    <cellStyle name="SAPBEXHLevel3 2 3 2 3 4" xfId="42381" xr:uid="{142ABC7D-7A13-4DC4-9C7B-F70FD27A01F1}"/>
    <cellStyle name="SAPBEXHLevel3 2 3 2 3 4 2" xfId="42382" xr:uid="{5F10DD01-B129-4B35-BB6B-54F71E3CE818}"/>
    <cellStyle name="SAPBEXHLevel3 2 3 2 3 5" xfId="42383" xr:uid="{BD006154-D80F-44E7-B5F7-3ABA2E709C0A}"/>
    <cellStyle name="SAPBEXHLevel3 2 3 2 3 5 2" xfId="42384" xr:uid="{886F6049-CDA0-469E-90C4-CD78E934123E}"/>
    <cellStyle name="SAPBEXHLevel3 2 3 2 3 6" xfId="42385" xr:uid="{D98AC08C-045E-4573-9A36-C919CF05DB18}"/>
    <cellStyle name="SAPBEXHLevel3 2 3 2 3 6 2" xfId="42386" xr:uid="{D8D02853-E52D-44AA-9966-EB17F4DFD591}"/>
    <cellStyle name="SAPBEXHLevel3 2 3 2 3 7" xfId="42387" xr:uid="{A14EF6C5-B5C4-44E8-B4EB-271D43C5DE6B}"/>
    <cellStyle name="SAPBEXHLevel3 2 3 2 3 7 2" xfId="42388" xr:uid="{4D32D902-D7A4-429F-986A-32550CCBFA23}"/>
    <cellStyle name="SAPBEXHLevel3 2 3 2 3 8" xfId="42389" xr:uid="{0DCC912A-AFA2-4EE2-856E-63C973E3BD37}"/>
    <cellStyle name="SAPBEXHLevel3 2 3 2 3 9" xfId="42390" xr:uid="{16B1D27A-8AA9-458C-A6E9-E030D653E085}"/>
    <cellStyle name="SAPBEXHLevel3 2 3 2 4" xfId="42391" xr:uid="{24E717B3-2802-4E19-B9AA-BCE44ADEFF07}"/>
    <cellStyle name="SAPBEXHLevel3 2 3 2 4 2" xfId="42392" xr:uid="{F4C9BF47-82B4-473C-999F-94FE341A6E86}"/>
    <cellStyle name="SAPBEXHLevel3 2 3 2 5" xfId="42393" xr:uid="{9A65F417-CA4F-4147-A75A-526E9B807D15}"/>
    <cellStyle name="SAPBEXHLevel3 2 3 2 5 2" xfId="42394" xr:uid="{FDAA6C04-8CD8-45AF-BAB6-FCC1CB2525A4}"/>
    <cellStyle name="SAPBEXHLevel3 2 3 2 6" xfId="42395" xr:uid="{D6F51E0D-2286-455E-A2A0-09F1E4363CC2}"/>
    <cellStyle name="SAPBEXHLevel3 2 3 2 6 2" xfId="42396" xr:uid="{151154D6-D571-4FB6-8253-90D58DEDACD2}"/>
    <cellStyle name="SAPBEXHLevel3 2 3 2 7" xfId="42397" xr:uid="{0FFE511E-8A59-44AF-A415-F074A00B099C}"/>
    <cellStyle name="SAPBEXHLevel3 2 3 2 7 2" xfId="42398" xr:uid="{D2F94CE3-193F-400C-B77A-B8766BD931E5}"/>
    <cellStyle name="SAPBEXHLevel3 2 3 2 8" xfId="42399" xr:uid="{054574D5-B077-4D99-8069-232991C08A86}"/>
    <cellStyle name="SAPBEXHLevel3 2 3 2 8 2" xfId="42400" xr:uid="{D03978E3-5EAD-49FE-AAAD-8A369173F820}"/>
    <cellStyle name="SAPBEXHLevel3 2 3 2 9" xfId="42401" xr:uid="{934C34FB-82F4-45F4-9E7D-D9947BF789D1}"/>
    <cellStyle name="SAPBEXHLevel3 2 3 3" xfId="42402" xr:uid="{BD856AD3-093E-4057-8E6D-77613A5A8D70}"/>
    <cellStyle name="SAPBEXHLevel3 2 3 3 2" xfId="42403" xr:uid="{0C7FE1E9-83D2-4CCA-87B8-E2E56024C550}"/>
    <cellStyle name="SAPBEXHLevel3 2 3 3 2 10" xfId="42404" xr:uid="{70F21B58-305F-4520-9D7F-81FF43630B4E}"/>
    <cellStyle name="SAPBEXHLevel3 2 3 3 2 2" xfId="42405" xr:uid="{1211E878-FBD8-4D20-A6AC-679240F08841}"/>
    <cellStyle name="SAPBEXHLevel3 2 3 3 2 2 2" xfId="42406" xr:uid="{E940AED5-99EB-4C8D-B4C1-AF2813968026}"/>
    <cellStyle name="SAPBEXHLevel3 2 3 3 2 2 2 2" xfId="42407" xr:uid="{911F370E-143A-42A3-8BD6-3B74E9DEB898}"/>
    <cellStyle name="SAPBEXHLevel3 2 3 3 2 2 3" xfId="42408" xr:uid="{D805A73F-B4B9-415C-B69B-A77AA4FE5764}"/>
    <cellStyle name="SAPBEXHLevel3 2 3 3 2 2 3 2" xfId="42409" xr:uid="{8A6F3633-4A5F-4AB0-BBCC-BCDEC5D2A79E}"/>
    <cellStyle name="SAPBEXHLevel3 2 3 3 2 2 4" xfId="42410" xr:uid="{9AC113CC-C1AE-48DC-A55B-27D337C0A61B}"/>
    <cellStyle name="SAPBEXHLevel3 2 3 3 2 2 4 2" xfId="42411" xr:uid="{C7A82840-B1F9-48CD-89EC-56A63F2D1E6D}"/>
    <cellStyle name="SAPBEXHLevel3 2 3 3 2 2 5" xfId="42412" xr:uid="{1005859F-35B7-4DF1-9415-501FEE5892CE}"/>
    <cellStyle name="SAPBEXHLevel3 2 3 3 2 2 5 2" xfId="42413" xr:uid="{91862B7D-E592-497F-828F-9D22E64624E1}"/>
    <cellStyle name="SAPBEXHLevel3 2 3 3 2 2 6" xfId="42414" xr:uid="{1B35C008-2C18-41AD-89FE-E3784F383328}"/>
    <cellStyle name="SAPBEXHLevel3 2 3 3 2 2 6 2" xfId="42415" xr:uid="{9BC8F541-AC55-451F-A569-D571D7E63CDB}"/>
    <cellStyle name="SAPBEXHLevel3 2 3 3 2 2 7" xfId="42416" xr:uid="{96B92DD3-31B7-440E-ACDF-E6BDF4B33944}"/>
    <cellStyle name="SAPBEXHLevel3 2 3 3 2 3" xfId="42417" xr:uid="{1F75E3E2-86BF-4F8F-8B26-AC40C82118C7}"/>
    <cellStyle name="SAPBEXHLevel3 2 3 3 2 3 2" xfId="42418" xr:uid="{5C07261E-B96C-4FEF-82F4-CD9E01DD7BB8}"/>
    <cellStyle name="SAPBEXHLevel3 2 3 3 2 3 2 2" xfId="42419" xr:uid="{9D650A56-DE8D-47E1-999A-A50AE34A10E5}"/>
    <cellStyle name="SAPBEXHLevel3 2 3 3 2 3 3" xfId="42420" xr:uid="{BC18D78E-C272-4B39-BA1E-A39DBA24F215}"/>
    <cellStyle name="SAPBEXHLevel3 2 3 3 2 3 3 2" xfId="42421" xr:uid="{E93D6D38-C958-4DC3-B837-BCC950541629}"/>
    <cellStyle name="SAPBEXHLevel3 2 3 3 2 3 4" xfId="42422" xr:uid="{407ACC1D-C823-423F-9A42-FBB80F6B0F70}"/>
    <cellStyle name="SAPBEXHLevel3 2 3 3 2 3 4 2" xfId="42423" xr:uid="{98888F11-4BAC-4CBB-BC4C-E70BB04CE588}"/>
    <cellStyle name="SAPBEXHLevel3 2 3 3 2 3 5" xfId="42424" xr:uid="{5CAB8ADA-D394-4C22-8266-8EAB47184C89}"/>
    <cellStyle name="SAPBEXHLevel3 2 3 3 2 3 5 2" xfId="42425" xr:uid="{382AC66A-9559-4F01-98CA-F2B2ECE3C207}"/>
    <cellStyle name="SAPBEXHLevel3 2 3 3 2 3 6" xfId="42426" xr:uid="{B69344CF-FCE9-43F7-AA99-BE815380AC3B}"/>
    <cellStyle name="SAPBEXHLevel3 2 3 3 2 3 6 2" xfId="42427" xr:uid="{607E2128-31EB-4D27-A70C-C690248DF9BD}"/>
    <cellStyle name="SAPBEXHLevel3 2 3 3 2 3 7" xfId="42428" xr:uid="{CE11067B-2714-45D9-83E0-E571295D0BBD}"/>
    <cellStyle name="SAPBEXHLevel3 2 3 3 2 4" xfId="42429" xr:uid="{B99FF8BC-FC27-421E-8E0F-267B6D2F33FB}"/>
    <cellStyle name="SAPBEXHLevel3 2 3 3 2 4 2" xfId="42430" xr:uid="{BBFE38C8-3255-4234-A6AD-2A874613D9A6}"/>
    <cellStyle name="SAPBEXHLevel3 2 3 3 2 5" xfId="42431" xr:uid="{E9D1446F-D163-4D1F-8374-FDF5CF9989BF}"/>
    <cellStyle name="SAPBEXHLevel3 2 3 3 2 5 2" xfId="42432" xr:uid="{AA908155-FBBD-407B-8C4F-C5723923100C}"/>
    <cellStyle name="SAPBEXHLevel3 2 3 3 2 6" xfId="42433" xr:uid="{FABF84B1-A0A9-4806-B03C-8AFC33B57E0A}"/>
    <cellStyle name="SAPBEXHLevel3 2 3 3 2 6 2" xfId="42434" xr:uid="{F285EFC6-5994-4105-8A39-6BFE300C89B9}"/>
    <cellStyle name="SAPBEXHLevel3 2 3 3 2 7" xfId="42435" xr:uid="{C1B53593-B3FB-4A6E-8196-4882D9F243CE}"/>
    <cellStyle name="SAPBEXHLevel3 2 3 3 2 7 2" xfId="42436" xr:uid="{D55F6AB0-A418-41B1-BF31-37FB2523A9E3}"/>
    <cellStyle name="SAPBEXHLevel3 2 3 3 2 8" xfId="42437" xr:uid="{4643A5DA-C350-4827-A767-1C462F8EAD31}"/>
    <cellStyle name="SAPBEXHLevel3 2 3 3 2 8 2" xfId="42438" xr:uid="{A0EEF601-ED55-46B5-BFA4-C1B75C2DAC7B}"/>
    <cellStyle name="SAPBEXHLevel3 2 3 3 2 9" xfId="42439" xr:uid="{CE3F1A10-8564-4680-A31C-98ECACB6B77B}"/>
    <cellStyle name="SAPBEXHLevel3 2 3 3 2 9 2" xfId="42440" xr:uid="{40EC0DFD-BC55-43F8-BE4A-CB5B7F94BE82}"/>
    <cellStyle name="SAPBEXHLevel3 2 3 3 3" xfId="42441" xr:uid="{BF50E730-3B15-4C02-A952-A93CCF61E979}"/>
    <cellStyle name="SAPBEXHLevel3 2 3 3 3 2" xfId="42442" xr:uid="{D542FCAE-A4C9-43F5-B919-A3CD2F8F548C}"/>
    <cellStyle name="SAPBEXHLevel3 2 3 3 4" xfId="42443" xr:uid="{3967E889-3887-47DD-AC88-0259A5DA825F}"/>
    <cellStyle name="SAPBEXHLevel3 2 3 3 4 2" xfId="42444" xr:uid="{2F4417DC-4A7A-48D8-9058-D714181EBA6F}"/>
    <cellStyle name="SAPBEXHLevel3 2 3 3 5" xfId="42445" xr:uid="{3A1396D8-62C1-452F-979F-41DC9AA9A789}"/>
    <cellStyle name="SAPBEXHLevel3 2 3 4" xfId="42446" xr:uid="{4A92EA4C-6996-4176-859E-BC5825A621DC}"/>
    <cellStyle name="SAPBEXHLevel3 2 3 4 10" xfId="42447" xr:uid="{4456E418-E93F-47EC-AA59-2A26558ECE7B}"/>
    <cellStyle name="SAPBEXHLevel3 2 3 4 2" xfId="42448" xr:uid="{FF0C6C63-B480-47B5-A786-EEC02D17F619}"/>
    <cellStyle name="SAPBEXHLevel3 2 3 4 2 2" xfId="42449" xr:uid="{711829CC-CCA4-4BE8-A5B6-EE057B2CD3F4}"/>
    <cellStyle name="SAPBEXHLevel3 2 3 4 2 2 2" xfId="42450" xr:uid="{712509F0-FC7B-4136-A8FC-B518D5E39FD1}"/>
    <cellStyle name="SAPBEXHLevel3 2 3 4 2 3" xfId="42451" xr:uid="{F40CBA6B-FE10-4106-8D74-2ABFDFAE6974}"/>
    <cellStyle name="SAPBEXHLevel3 2 3 4 2 3 2" xfId="42452" xr:uid="{CDBBB46D-340B-445A-AC8A-2606A80CAA78}"/>
    <cellStyle name="SAPBEXHLevel3 2 3 4 2 4" xfId="42453" xr:uid="{F6FC43C0-A221-4EEE-AC40-BB397E51436F}"/>
    <cellStyle name="SAPBEXHLevel3 2 3 4 2 4 2" xfId="42454" xr:uid="{5681B902-85A4-4D05-80EF-3A43130DFBDC}"/>
    <cellStyle name="SAPBEXHLevel3 2 3 4 2 5" xfId="42455" xr:uid="{8F9A1F79-8614-400F-A1BD-330A32173BDC}"/>
    <cellStyle name="SAPBEXHLevel3 2 3 4 2 5 2" xfId="42456" xr:uid="{9E882B6A-2FB3-4B5F-9F00-31D8928540F6}"/>
    <cellStyle name="SAPBEXHLevel3 2 3 4 2 6" xfId="42457" xr:uid="{92B9CFA1-89A1-4F3E-9D79-CDC9F2247C68}"/>
    <cellStyle name="SAPBEXHLevel3 2 3 4 2 6 2" xfId="42458" xr:uid="{FA6AE43F-BE21-46FE-BDCA-678375EE8D8F}"/>
    <cellStyle name="SAPBEXHLevel3 2 3 4 2 7" xfId="42459" xr:uid="{DF6558D3-2A40-4DD3-9262-945CD1489E06}"/>
    <cellStyle name="SAPBEXHLevel3 2 3 4 3" xfId="42460" xr:uid="{47325CC3-6B39-4273-81A2-DDF3DACE9CD2}"/>
    <cellStyle name="SAPBEXHLevel3 2 3 4 3 2" xfId="42461" xr:uid="{80E47975-A4F9-4041-BBAE-1333972405B9}"/>
    <cellStyle name="SAPBEXHLevel3 2 3 4 3 2 2" xfId="42462" xr:uid="{C381F8BE-AC97-42F5-B971-41B976D297C8}"/>
    <cellStyle name="SAPBEXHLevel3 2 3 4 3 3" xfId="42463" xr:uid="{49AAF7D9-0F9B-4B0F-815F-DEC745679230}"/>
    <cellStyle name="SAPBEXHLevel3 2 3 4 3 3 2" xfId="42464" xr:uid="{4724C3B4-D025-4377-AE44-68CBBEB3A7B1}"/>
    <cellStyle name="SAPBEXHLevel3 2 3 4 3 4" xfId="42465" xr:uid="{F4757778-B9C0-4D15-8DC6-FCD0CE816A3D}"/>
    <cellStyle name="SAPBEXHLevel3 2 3 4 3 4 2" xfId="42466" xr:uid="{C19A5C53-02A1-422E-82C5-AA4E7E74C5D1}"/>
    <cellStyle name="SAPBEXHLevel3 2 3 4 3 5" xfId="42467" xr:uid="{B0EF6AA2-DD0A-4669-BE6D-6C89A46CF58F}"/>
    <cellStyle name="SAPBEXHLevel3 2 3 4 3 5 2" xfId="42468" xr:uid="{5C3FEA7E-BBB9-44EC-BFA0-F63ABD19BAAE}"/>
    <cellStyle name="SAPBEXHLevel3 2 3 4 3 6" xfId="42469" xr:uid="{501CFE1B-5E65-47E1-8A8C-7765704F6C47}"/>
    <cellStyle name="SAPBEXHLevel3 2 3 4 3 6 2" xfId="42470" xr:uid="{72BDC707-E482-4C25-B58B-996ACF28D65B}"/>
    <cellStyle name="SAPBEXHLevel3 2 3 4 3 7" xfId="42471" xr:uid="{2E49B078-40DF-4F13-9D59-094501BB8CA0}"/>
    <cellStyle name="SAPBEXHLevel3 2 3 4 4" xfId="42472" xr:uid="{55228248-4421-4401-8E7E-0810EC336E79}"/>
    <cellStyle name="SAPBEXHLevel3 2 3 4 4 2" xfId="42473" xr:uid="{5E0D3759-997A-4C24-8712-29CE8AAADD26}"/>
    <cellStyle name="SAPBEXHLevel3 2 3 4 5" xfId="42474" xr:uid="{1D3244C5-DB7C-49BA-9655-551C55D7E8F8}"/>
    <cellStyle name="SAPBEXHLevel3 2 3 4 5 2" xfId="42475" xr:uid="{42B0C480-0A4D-45B1-8EDE-25BD11986C9E}"/>
    <cellStyle name="SAPBEXHLevel3 2 3 4 6" xfId="42476" xr:uid="{232F0293-2C5C-4925-9EDA-244AE23D714D}"/>
    <cellStyle name="SAPBEXHLevel3 2 3 4 6 2" xfId="42477" xr:uid="{8D401A61-B436-4980-871E-CB8E24BBA261}"/>
    <cellStyle name="SAPBEXHLevel3 2 3 4 7" xfId="42478" xr:uid="{21A30FBE-7585-4083-9366-AAC7EECC9EEB}"/>
    <cellStyle name="SAPBEXHLevel3 2 3 4 7 2" xfId="42479" xr:uid="{6F07D7EE-D9A9-472D-8161-D00B4C7DE3F0}"/>
    <cellStyle name="SAPBEXHLevel3 2 3 4 8" xfId="42480" xr:uid="{07FBE9E9-EDEA-4877-B938-A2D085472C18}"/>
    <cellStyle name="SAPBEXHLevel3 2 3 4 8 2" xfId="42481" xr:uid="{EEBE089E-F86C-4E59-9D83-6BBA74D04D83}"/>
    <cellStyle name="SAPBEXHLevel3 2 3 4 9" xfId="42482" xr:uid="{5B27CAB6-A890-4056-BD4E-2F2FDEE5A84A}"/>
    <cellStyle name="SAPBEXHLevel3 2 3 4 9 2" xfId="42483" xr:uid="{60814E42-3921-4898-B07F-32B99FBCAAA2}"/>
    <cellStyle name="SAPBEXHLevel3 2 3 5" xfId="42484" xr:uid="{E9C3DADF-690F-4858-A8F3-936B41B2F8E1}"/>
    <cellStyle name="SAPBEXHLevel3 2 3 5 2" xfId="42485" xr:uid="{D54DE6C3-A166-4053-8709-D753C9248D08}"/>
    <cellStyle name="SAPBEXHLevel3 2 3 6" xfId="42486" xr:uid="{CD4BDFB8-1EF0-4D37-8BE1-C3C12D9E2B69}"/>
    <cellStyle name="SAPBEXHLevel3 2 3 6 2" xfId="42487" xr:uid="{73B3E8F9-8F09-4803-930D-19F66700C4E8}"/>
    <cellStyle name="SAPBEXHLevel3 2 3 7" xfId="42488" xr:uid="{48BE0ED1-6806-46A1-9282-0B253FF4B9C1}"/>
    <cellStyle name="SAPBEXHLevel3 2 3 8" xfId="42489" xr:uid="{50E87F0E-67B9-4174-85BE-0103EADF6188}"/>
    <cellStyle name="SAPBEXHLevel3 2 4" xfId="42490" xr:uid="{8807A6F9-0B30-4151-BC7F-F74D784EB754}"/>
    <cellStyle name="SAPBEXHLevel3 2 4 10" xfId="42491" xr:uid="{6221BA35-857F-49DE-B818-CE0851E97E17}"/>
    <cellStyle name="SAPBEXHLevel3 2 4 2" xfId="42492" xr:uid="{8714438F-EF2D-4FF3-920E-9ED0E0DF31BD}"/>
    <cellStyle name="SAPBEXHLevel3 2 4 2 10" xfId="42493" xr:uid="{7EFA5B0D-BFEB-481C-A60A-97AF8FD3A596}"/>
    <cellStyle name="SAPBEXHLevel3 2 4 2 2" xfId="42494" xr:uid="{55B7C81A-85A6-4B02-B485-FAE888DCB0FD}"/>
    <cellStyle name="SAPBEXHLevel3 2 4 2 2 2" xfId="42495" xr:uid="{5B6F864F-CA8E-49E5-B64C-DD429824CC5D}"/>
    <cellStyle name="SAPBEXHLevel3 2 4 2 2 2 2" xfId="42496" xr:uid="{E4D53545-76C5-4EC2-8500-4F65264F45ED}"/>
    <cellStyle name="SAPBEXHLevel3 2 4 2 2 3" xfId="42497" xr:uid="{DA53E47F-6450-4CC8-B33A-4E36790F0C64}"/>
    <cellStyle name="SAPBEXHLevel3 2 4 2 2 3 2" xfId="42498" xr:uid="{FDBF8039-4DDD-4ADD-84D1-40266BA286A1}"/>
    <cellStyle name="SAPBEXHLevel3 2 4 2 2 4" xfId="42499" xr:uid="{F2B940C6-91D8-43FC-8EAE-D384CCB5BF03}"/>
    <cellStyle name="SAPBEXHLevel3 2 4 2 2 4 2" xfId="42500" xr:uid="{28222286-CC07-4E43-9866-066028E281AA}"/>
    <cellStyle name="SAPBEXHLevel3 2 4 2 2 5" xfId="42501" xr:uid="{BF641907-EF9C-414B-BC9C-9A6A3E5B9495}"/>
    <cellStyle name="SAPBEXHLevel3 2 4 2 2 5 2" xfId="42502" xr:uid="{C2FAA492-E046-4877-A90D-5AB42BF07E55}"/>
    <cellStyle name="SAPBEXHLevel3 2 4 2 2 6" xfId="42503" xr:uid="{F56CE61A-0068-44A3-8680-16B205123011}"/>
    <cellStyle name="SAPBEXHLevel3 2 4 2 2 6 2" xfId="42504" xr:uid="{551C4BE5-E128-48C4-8316-33898E1818A6}"/>
    <cellStyle name="SAPBEXHLevel3 2 4 2 2 7" xfId="42505" xr:uid="{41C348F3-DAD8-46BC-B091-3357A3248EF0}"/>
    <cellStyle name="SAPBEXHLevel3 2 4 2 2 7 2" xfId="42506" xr:uid="{ED913B8A-C6D7-4DCF-A642-F717EA76F6D9}"/>
    <cellStyle name="SAPBEXHLevel3 2 4 2 2 8" xfId="42507" xr:uid="{75B3BDF3-2765-4312-A6C7-E6069181B457}"/>
    <cellStyle name="SAPBEXHLevel3 2 4 2 3" xfId="42508" xr:uid="{70E091F6-E5A5-4CE1-AE74-E35D21A5E7B4}"/>
    <cellStyle name="SAPBEXHLevel3 2 4 2 3 2" xfId="42509" xr:uid="{AD840C15-FC61-44E0-A52D-D6706DAD29F6}"/>
    <cellStyle name="SAPBEXHLevel3 2 4 2 4" xfId="42510" xr:uid="{2FAD27CE-976B-46BE-ACF0-C2D4F8950AF7}"/>
    <cellStyle name="SAPBEXHLevel3 2 4 2 4 2" xfId="42511" xr:uid="{1CC9DC60-8336-4EB0-9009-1D813A0C8F2C}"/>
    <cellStyle name="SAPBEXHLevel3 2 4 2 5" xfId="42512" xr:uid="{A7616109-1633-48FD-834E-2FCBBC61F2AA}"/>
    <cellStyle name="SAPBEXHLevel3 2 4 2 5 2" xfId="42513" xr:uid="{AEBE88B2-B4CC-4B10-96D9-E9044D17D537}"/>
    <cellStyle name="SAPBEXHLevel3 2 4 2 6" xfId="42514" xr:uid="{C7BB90DE-3A0F-40C0-808C-3221CA021C6A}"/>
    <cellStyle name="SAPBEXHLevel3 2 4 2 6 2" xfId="42515" xr:uid="{8B88C717-70E9-49CF-A0E3-781FE34A1EF6}"/>
    <cellStyle name="SAPBEXHLevel3 2 4 2 7" xfId="42516" xr:uid="{7DC3C04C-0D42-49FA-AA83-0FE514BBAE53}"/>
    <cellStyle name="SAPBEXHLevel3 2 4 2 7 2" xfId="42517" xr:uid="{27E7EDBD-191F-491A-B953-8EF5B78800FD}"/>
    <cellStyle name="SAPBEXHLevel3 2 4 2 8" xfId="42518" xr:uid="{86BD8CFB-A2AA-4EFE-9AFD-18769B8274C4}"/>
    <cellStyle name="SAPBEXHLevel3 2 4 2 8 2" xfId="42519" xr:uid="{757712DE-056C-4616-A542-42638E64D8B1}"/>
    <cellStyle name="SAPBEXHLevel3 2 4 2 9" xfId="42520" xr:uid="{81D0FC7F-EB1F-4DF7-987B-900C1466EF32}"/>
    <cellStyle name="SAPBEXHLevel3 2 4 3" xfId="42521" xr:uid="{D6982D79-DBB4-45D2-AEE7-FA22F8619373}"/>
    <cellStyle name="SAPBEXHLevel3 2 4 3 2" xfId="42522" xr:uid="{62F19159-9D1D-4C75-9836-69D90D9A22D0}"/>
    <cellStyle name="SAPBEXHLevel3 2 4 3 2 2" xfId="42523" xr:uid="{4B42A14B-8F4F-424A-9A93-7C17BF6159F1}"/>
    <cellStyle name="SAPBEXHLevel3 2 4 3 3" xfId="42524" xr:uid="{0F2CF299-F91B-4ED5-89DD-F6E68D67CF5E}"/>
    <cellStyle name="SAPBEXHLevel3 2 4 3 3 2" xfId="42525" xr:uid="{44C6694F-97DB-4090-A535-35A4B5FFEE1D}"/>
    <cellStyle name="SAPBEXHLevel3 2 4 3 4" xfId="42526" xr:uid="{ABB35FDC-04A5-4FB6-BFF9-ACD1AA693D42}"/>
    <cellStyle name="SAPBEXHLevel3 2 4 3 4 2" xfId="42527" xr:uid="{F72B5CC3-70CA-4290-9BB4-93E71D50CA97}"/>
    <cellStyle name="SAPBEXHLevel3 2 4 3 5" xfId="42528" xr:uid="{BD748819-9176-4F5A-B802-08A38E61CED8}"/>
    <cellStyle name="SAPBEXHLevel3 2 4 3 5 2" xfId="42529" xr:uid="{D7F7FB73-F809-4A8B-A2EC-706AB67AB201}"/>
    <cellStyle name="SAPBEXHLevel3 2 4 3 6" xfId="42530" xr:uid="{A5BF2FF7-E414-4AB8-9E87-906EEBF986CC}"/>
    <cellStyle name="SAPBEXHLevel3 2 4 3 6 2" xfId="42531" xr:uid="{0122F2FD-2F1C-4E1D-BC6E-0DA965C6003D}"/>
    <cellStyle name="SAPBEXHLevel3 2 4 3 7" xfId="42532" xr:uid="{66135EEC-ECDE-4396-9818-D55DF6E0507C}"/>
    <cellStyle name="SAPBEXHLevel3 2 4 3 7 2" xfId="42533" xr:uid="{ED263E7E-CB7F-4957-963D-A5B1AEE73028}"/>
    <cellStyle name="SAPBEXHLevel3 2 4 3 8" xfId="42534" xr:uid="{EADD2B72-0A19-48E8-89A5-F06D43D7CFD2}"/>
    <cellStyle name="SAPBEXHLevel3 2 4 3 9" xfId="42535" xr:uid="{62C68D66-91A9-4CDE-8315-38E0778FA193}"/>
    <cellStyle name="SAPBEXHLevel3 2 4 4" xfId="42536" xr:uid="{9E3CED2B-5C6F-477F-9947-195F7A3624F3}"/>
    <cellStyle name="SAPBEXHLevel3 2 4 4 2" xfId="42537" xr:uid="{CE3E73E4-B7BE-4A86-8512-584DC88DDBF3}"/>
    <cellStyle name="SAPBEXHLevel3 2 4 5" xfId="42538" xr:uid="{9034103A-BEF8-4847-AF4F-F09CA521C350}"/>
    <cellStyle name="SAPBEXHLevel3 2 4 5 2" xfId="42539" xr:uid="{72065594-29E8-4471-AC52-10F58DF014E7}"/>
    <cellStyle name="SAPBEXHLevel3 2 4 6" xfId="42540" xr:uid="{9E8D3BFD-C3C3-4A83-AC8D-5310E9A3EE70}"/>
    <cellStyle name="SAPBEXHLevel3 2 4 6 2" xfId="42541" xr:uid="{9A60240A-0CFD-4AD1-A7CE-999356782F90}"/>
    <cellStyle name="SAPBEXHLevel3 2 4 7" xfId="42542" xr:uid="{F77B8327-89E9-4590-921A-123835A31DC5}"/>
    <cellStyle name="SAPBEXHLevel3 2 4 7 2" xfId="42543" xr:uid="{BCCDFB27-F589-43B4-9FC6-C5896FC979B7}"/>
    <cellStyle name="SAPBEXHLevel3 2 4 8" xfId="42544" xr:uid="{2B19C6B3-345F-433A-814F-B0FAF1999635}"/>
    <cellStyle name="SAPBEXHLevel3 2 4 8 2" xfId="42545" xr:uid="{C71F1E00-3150-4409-B89E-08C5E2C548B3}"/>
    <cellStyle name="SAPBEXHLevel3 2 4 9" xfId="42546" xr:uid="{5A79C791-7949-4541-A79F-F40F92A4C227}"/>
    <cellStyle name="SAPBEXHLevel3 2 5" xfId="42547" xr:uid="{1FDA7F66-CD36-4633-93F2-AF115951684D}"/>
    <cellStyle name="SAPBEXHLevel3 2 6" xfId="42548" xr:uid="{3C919A55-A290-4942-8C22-55A73B4A6F65}"/>
    <cellStyle name="SAPBEXHLevel3 3" xfId="42549" xr:uid="{0399B846-87C5-4898-B98B-8E17D7AF64D8}"/>
    <cellStyle name="SAPBEXHLevel3 3 2" xfId="42550" xr:uid="{9A20ADE3-4E4E-43BC-833F-870C83038E51}"/>
    <cellStyle name="SAPBEXHLevel3 3 2 2" xfId="42551" xr:uid="{C8CCE78F-CA9E-46AB-827B-7DC593A2023B}"/>
    <cellStyle name="SAPBEXHLevel3 3 2 2 10" xfId="42552" xr:uid="{2AA10660-6541-4412-9705-0BD9BA42A8BA}"/>
    <cellStyle name="SAPBEXHLevel3 3 2 2 2" xfId="42553" xr:uid="{0107FE43-C329-40D6-B272-316E127F8A56}"/>
    <cellStyle name="SAPBEXHLevel3 3 2 2 2 10" xfId="42554" xr:uid="{1798CD92-0B09-438A-ADC8-23D60AA0F156}"/>
    <cellStyle name="SAPBEXHLevel3 3 2 2 2 2" xfId="42555" xr:uid="{FF956773-4846-420D-B737-D373C51339EF}"/>
    <cellStyle name="SAPBEXHLevel3 3 2 2 2 2 2" xfId="42556" xr:uid="{066D8341-A517-47FC-BC66-00E29A3221F4}"/>
    <cellStyle name="SAPBEXHLevel3 3 2 2 2 2 2 2" xfId="42557" xr:uid="{D7C23844-9C08-408B-975A-046C5D4FE923}"/>
    <cellStyle name="SAPBEXHLevel3 3 2 2 2 2 3" xfId="42558" xr:uid="{C7F3198A-C4F9-4954-90BF-593B69FCF6EC}"/>
    <cellStyle name="SAPBEXHLevel3 3 2 2 2 2 3 2" xfId="42559" xr:uid="{3BEAD364-F791-4691-9FA6-74C8CF4FB055}"/>
    <cellStyle name="SAPBEXHLevel3 3 2 2 2 2 4" xfId="42560" xr:uid="{9898ECBD-AE37-4973-8989-3708B099170A}"/>
    <cellStyle name="SAPBEXHLevel3 3 2 2 2 2 4 2" xfId="42561" xr:uid="{2A9D6831-78FB-44C7-A1C1-A5EA66DC9644}"/>
    <cellStyle name="SAPBEXHLevel3 3 2 2 2 2 5" xfId="42562" xr:uid="{8DC369C9-AE3C-4CF7-945A-0BC98BB634BE}"/>
    <cellStyle name="SAPBEXHLevel3 3 2 2 2 2 5 2" xfId="42563" xr:uid="{28B6320A-ADF9-4EA9-A240-D39FCAEB5BFA}"/>
    <cellStyle name="SAPBEXHLevel3 3 2 2 2 2 6" xfId="42564" xr:uid="{459AE22D-1113-4652-8FA5-2931138DA05E}"/>
    <cellStyle name="SAPBEXHLevel3 3 2 2 2 2 6 2" xfId="42565" xr:uid="{C174F078-2AAB-41BF-B13A-4FCA87754017}"/>
    <cellStyle name="SAPBEXHLevel3 3 2 2 2 2 7" xfId="42566" xr:uid="{A2DA7450-BF4B-4A37-821E-51AD7F5D3B21}"/>
    <cellStyle name="SAPBEXHLevel3 3 2 2 2 2 7 2" xfId="42567" xr:uid="{A53F19DA-1540-4A0E-9CF2-C886C2A34920}"/>
    <cellStyle name="SAPBEXHLevel3 3 2 2 2 2 8" xfId="42568" xr:uid="{8D2E1885-E4EC-489F-A598-D28974F1D76D}"/>
    <cellStyle name="SAPBEXHLevel3 3 2 2 2 3" xfId="42569" xr:uid="{450C9777-3EAE-4A3A-8B5D-99D9FE6F4576}"/>
    <cellStyle name="SAPBEXHLevel3 3 2 2 2 3 2" xfId="42570" xr:uid="{CB24DC73-95FC-41A8-BC75-BE6663C21208}"/>
    <cellStyle name="SAPBEXHLevel3 3 2 2 2 4" xfId="42571" xr:uid="{51752810-8E2F-41C3-BA31-1C04A803DEA7}"/>
    <cellStyle name="SAPBEXHLevel3 3 2 2 2 4 2" xfId="42572" xr:uid="{ECA3670A-527B-4AD0-869D-EE2B33A29912}"/>
    <cellStyle name="SAPBEXHLevel3 3 2 2 2 5" xfId="42573" xr:uid="{2FB1A086-C532-4FAC-BD1A-247D4B31FD5E}"/>
    <cellStyle name="SAPBEXHLevel3 3 2 2 2 5 2" xfId="42574" xr:uid="{4F32508B-246A-4C58-BB27-CF1CD1961952}"/>
    <cellStyle name="SAPBEXHLevel3 3 2 2 2 6" xfId="42575" xr:uid="{8E0C82E2-DA07-4B71-80FD-4E0CC5958A2D}"/>
    <cellStyle name="SAPBEXHLevel3 3 2 2 2 6 2" xfId="42576" xr:uid="{47AD44AB-3564-46EE-AA5B-409E40D7A374}"/>
    <cellStyle name="SAPBEXHLevel3 3 2 2 2 7" xfId="42577" xr:uid="{349C1697-2FB9-402D-850B-267472C5C913}"/>
    <cellStyle name="SAPBEXHLevel3 3 2 2 2 7 2" xfId="42578" xr:uid="{55CE66AB-3864-4D4E-AF24-3B788D2386CD}"/>
    <cellStyle name="SAPBEXHLevel3 3 2 2 2 8" xfId="42579" xr:uid="{EDAB33F6-B729-4B11-8212-8CF593E3833B}"/>
    <cellStyle name="SAPBEXHLevel3 3 2 2 2 8 2" xfId="42580" xr:uid="{78C139FB-58C4-4614-A92A-FEAEA1006E4F}"/>
    <cellStyle name="SAPBEXHLevel3 3 2 2 2 9" xfId="42581" xr:uid="{B5D5BF9B-341B-4BFE-AB9E-733E3BD65A9D}"/>
    <cellStyle name="SAPBEXHLevel3 3 2 2 3" xfId="42582" xr:uid="{EDC6BFAE-AC2B-4E1F-9707-3188AF2F3580}"/>
    <cellStyle name="SAPBEXHLevel3 3 2 2 3 2" xfId="42583" xr:uid="{BC927BE0-A8C4-4F47-BCEE-BA6CBDB62B1A}"/>
    <cellStyle name="SAPBEXHLevel3 3 2 2 3 2 2" xfId="42584" xr:uid="{13582F04-2199-47A8-A0EC-FF2B388A7BD1}"/>
    <cellStyle name="SAPBEXHLevel3 3 2 2 3 3" xfId="42585" xr:uid="{B3EFB2BC-55F0-4ADB-9F42-FFFE0448F9E2}"/>
    <cellStyle name="SAPBEXHLevel3 3 2 2 3 3 2" xfId="42586" xr:uid="{053CFC65-CD14-4804-8C90-22A76639DA4C}"/>
    <cellStyle name="SAPBEXHLevel3 3 2 2 3 4" xfId="42587" xr:uid="{493C758A-0C4B-4E45-8AF0-D1FBFD9AB974}"/>
    <cellStyle name="SAPBEXHLevel3 3 2 2 3 4 2" xfId="42588" xr:uid="{5EFAF014-79BA-4125-AC98-3D440A75E95C}"/>
    <cellStyle name="SAPBEXHLevel3 3 2 2 3 5" xfId="42589" xr:uid="{72B26D79-6AE2-4FCA-B4EF-71E29FA98464}"/>
    <cellStyle name="SAPBEXHLevel3 3 2 2 3 5 2" xfId="42590" xr:uid="{DC9EDD32-1C93-4A18-A704-C8833C4271E9}"/>
    <cellStyle name="SAPBEXHLevel3 3 2 2 3 6" xfId="42591" xr:uid="{4D3D8CFA-D5E7-4419-999A-465D339D5BB0}"/>
    <cellStyle name="SAPBEXHLevel3 3 2 2 3 6 2" xfId="42592" xr:uid="{6294B004-4DFB-4650-9A57-2B07AF18968B}"/>
    <cellStyle name="SAPBEXHLevel3 3 2 2 3 7" xfId="42593" xr:uid="{106AFEB0-012B-4F89-9615-00E1367A829C}"/>
    <cellStyle name="SAPBEXHLevel3 3 2 2 3 7 2" xfId="42594" xr:uid="{F8E1E50F-FE1C-4A71-BAA3-1A094E203805}"/>
    <cellStyle name="SAPBEXHLevel3 3 2 2 3 8" xfId="42595" xr:uid="{3C7EFF5C-AEDE-4400-9439-2C2E50F12997}"/>
    <cellStyle name="SAPBEXHLevel3 3 2 2 3 9" xfId="42596" xr:uid="{3D1A2117-BB86-496E-B53F-3312F2F94100}"/>
    <cellStyle name="SAPBEXHLevel3 3 2 2 4" xfId="42597" xr:uid="{E2849571-7960-4917-B4BE-53AC2C24681E}"/>
    <cellStyle name="SAPBEXHLevel3 3 2 2 4 2" xfId="42598" xr:uid="{3B54E067-072D-4FEF-92FA-C0DC07065421}"/>
    <cellStyle name="SAPBEXHLevel3 3 2 2 5" xfId="42599" xr:uid="{7F660322-909D-4D61-B6D3-48088EFB3C2B}"/>
    <cellStyle name="SAPBEXHLevel3 3 2 2 5 2" xfId="42600" xr:uid="{2AD20B91-41CC-40E0-B1CC-C64A125DE0CB}"/>
    <cellStyle name="SAPBEXHLevel3 3 2 2 6" xfId="42601" xr:uid="{3BBFEF7D-3A90-4347-B515-EA7E12CF1472}"/>
    <cellStyle name="SAPBEXHLevel3 3 2 2 6 2" xfId="42602" xr:uid="{DA58EB11-3834-4438-ACF7-924A263A956E}"/>
    <cellStyle name="SAPBEXHLevel3 3 2 2 7" xfId="42603" xr:uid="{3B5BFF5B-2BD2-46CB-AF32-F6826AC82BEB}"/>
    <cellStyle name="SAPBEXHLevel3 3 2 2 7 2" xfId="42604" xr:uid="{EB774C37-F055-401A-86FA-10420ADE7E4F}"/>
    <cellStyle name="SAPBEXHLevel3 3 2 2 8" xfId="42605" xr:uid="{213D9FE7-8A33-4F48-B6AF-724839E5A176}"/>
    <cellStyle name="SAPBEXHLevel3 3 2 2 8 2" xfId="42606" xr:uid="{C3199AA3-4159-4B8F-9051-8FB3761D7544}"/>
    <cellStyle name="SAPBEXHLevel3 3 2 2 9" xfId="42607" xr:uid="{065B2D71-6253-4B8B-A733-F5ECEB43E1B0}"/>
    <cellStyle name="SAPBEXHLevel3 3 2 3" xfId="42608" xr:uid="{FF97064C-22E1-4A8B-AAF9-2390B94733EF}"/>
    <cellStyle name="SAPBEXHLevel3 3 2 3 2" xfId="42609" xr:uid="{C7E8F50D-CA18-46CE-A3CE-2091A0CBC907}"/>
    <cellStyle name="SAPBEXHLevel3 3 2 3 2 10" xfId="42610" xr:uid="{8D9491C2-6085-4A49-90DC-1D4DE72D9E83}"/>
    <cellStyle name="SAPBEXHLevel3 3 2 3 2 2" xfId="42611" xr:uid="{6B083896-9C8A-4556-902A-8EDAC6127209}"/>
    <cellStyle name="SAPBEXHLevel3 3 2 3 2 2 2" xfId="42612" xr:uid="{DF75B0E8-C343-48B6-9545-E74AA7BE70AF}"/>
    <cellStyle name="SAPBEXHLevel3 3 2 3 2 2 2 2" xfId="42613" xr:uid="{9B7F6A32-484C-409C-8082-52A6152B7083}"/>
    <cellStyle name="SAPBEXHLevel3 3 2 3 2 2 3" xfId="42614" xr:uid="{C43FF4D4-98B0-4D15-ADD1-B28C8CFCC143}"/>
    <cellStyle name="SAPBEXHLevel3 3 2 3 2 2 3 2" xfId="42615" xr:uid="{2557E271-884B-4915-946F-37578C1B8FDD}"/>
    <cellStyle name="SAPBEXHLevel3 3 2 3 2 2 4" xfId="42616" xr:uid="{59D57055-F64A-412B-9720-3DE776FB3E85}"/>
    <cellStyle name="SAPBEXHLevel3 3 2 3 2 2 4 2" xfId="42617" xr:uid="{A6957773-A811-475D-89BD-9A37A141C004}"/>
    <cellStyle name="SAPBEXHLevel3 3 2 3 2 2 5" xfId="42618" xr:uid="{1D69C251-B065-48B7-8328-E36E70E16266}"/>
    <cellStyle name="SAPBEXHLevel3 3 2 3 2 2 5 2" xfId="42619" xr:uid="{F46ED826-1B8D-450D-963A-7DBECDC7830A}"/>
    <cellStyle name="SAPBEXHLevel3 3 2 3 2 2 6" xfId="42620" xr:uid="{734F356F-2F8B-437D-B973-FDCC29441343}"/>
    <cellStyle name="SAPBEXHLevel3 3 2 3 2 2 6 2" xfId="42621" xr:uid="{39396EAB-507C-4D79-A2E7-92E3F0976273}"/>
    <cellStyle name="SAPBEXHLevel3 3 2 3 2 2 7" xfId="42622" xr:uid="{A9B57666-E03B-4CC5-870F-9DC8C08320F5}"/>
    <cellStyle name="SAPBEXHLevel3 3 2 3 2 3" xfId="42623" xr:uid="{3B23EC69-6E69-42C8-888E-16B515D3E5FD}"/>
    <cellStyle name="SAPBEXHLevel3 3 2 3 2 3 2" xfId="42624" xr:uid="{D4B4D766-153F-4679-B85B-BC80868217EB}"/>
    <cellStyle name="SAPBEXHLevel3 3 2 3 2 3 2 2" xfId="42625" xr:uid="{89A22D95-BC85-4D52-BF7B-F3B92AD633AF}"/>
    <cellStyle name="SAPBEXHLevel3 3 2 3 2 3 3" xfId="42626" xr:uid="{11238D24-75C7-4962-82F7-E6E5688B596A}"/>
    <cellStyle name="SAPBEXHLevel3 3 2 3 2 3 3 2" xfId="42627" xr:uid="{5045AD92-9895-4E66-A6F3-58EF8577FD9A}"/>
    <cellStyle name="SAPBEXHLevel3 3 2 3 2 3 4" xfId="42628" xr:uid="{09BDAD6E-6EC7-4C32-B1D5-3A84F4A13571}"/>
    <cellStyle name="SAPBEXHLevel3 3 2 3 2 3 4 2" xfId="42629" xr:uid="{1FA9F069-D7EC-4D4B-927B-DFFBFA48E267}"/>
    <cellStyle name="SAPBEXHLevel3 3 2 3 2 3 5" xfId="42630" xr:uid="{0737A9CC-DF37-46DF-A32B-EA25C09D0469}"/>
    <cellStyle name="SAPBEXHLevel3 3 2 3 2 3 5 2" xfId="42631" xr:uid="{A093FE89-D1EC-4AA0-B9D2-9E7E9D5E55A6}"/>
    <cellStyle name="SAPBEXHLevel3 3 2 3 2 3 6" xfId="42632" xr:uid="{26B10364-4F06-4E6E-AE20-5C95C3297029}"/>
    <cellStyle name="SAPBEXHLevel3 3 2 3 2 3 6 2" xfId="42633" xr:uid="{567FB48B-D91C-438E-94BB-2FDFD9EAB6FC}"/>
    <cellStyle name="SAPBEXHLevel3 3 2 3 2 3 7" xfId="42634" xr:uid="{3BB31B2A-005D-4893-9002-FE6CF25FA1EC}"/>
    <cellStyle name="SAPBEXHLevel3 3 2 3 2 4" xfId="42635" xr:uid="{824F1AA9-23F8-4FD9-B888-C3E1F85C7A4F}"/>
    <cellStyle name="SAPBEXHLevel3 3 2 3 2 4 2" xfId="42636" xr:uid="{5F7C3B78-D13E-41E9-944E-E4F9AC633617}"/>
    <cellStyle name="SAPBEXHLevel3 3 2 3 2 5" xfId="42637" xr:uid="{1CBA507B-FA1A-406D-B63E-62366F44B9A7}"/>
    <cellStyle name="SAPBEXHLevel3 3 2 3 2 5 2" xfId="42638" xr:uid="{DB13541C-3499-4614-A001-C62CFD21F4C6}"/>
    <cellStyle name="SAPBEXHLevel3 3 2 3 2 6" xfId="42639" xr:uid="{FC820441-D2D2-495B-835B-7C7D544EA607}"/>
    <cellStyle name="SAPBEXHLevel3 3 2 3 2 6 2" xfId="42640" xr:uid="{6DD754E9-2FD6-4519-B113-6A18FD5CF007}"/>
    <cellStyle name="SAPBEXHLevel3 3 2 3 2 7" xfId="42641" xr:uid="{3521090C-7C54-49D2-A64D-31BC86471325}"/>
    <cellStyle name="SAPBEXHLevel3 3 2 3 2 7 2" xfId="42642" xr:uid="{FD5EFEA7-9A19-4FF8-A6E6-5E66735E23FD}"/>
    <cellStyle name="SAPBEXHLevel3 3 2 3 2 8" xfId="42643" xr:uid="{D8991336-8924-4471-BFC0-DD89A85D6E4A}"/>
    <cellStyle name="SAPBEXHLevel3 3 2 3 2 8 2" xfId="42644" xr:uid="{776E8FA3-AFF6-4AD6-98EB-F056FE5796F0}"/>
    <cellStyle name="SAPBEXHLevel3 3 2 3 2 9" xfId="42645" xr:uid="{7293CF74-52E2-4312-A310-3E86C4352573}"/>
    <cellStyle name="SAPBEXHLevel3 3 2 3 2 9 2" xfId="42646" xr:uid="{7C1FDB19-F3F3-4833-BCE2-9BE814C4701A}"/>
    <cellStyle name="SAPBEXHLevel3 3 2 3 3" xfId="42647" xr:uid="{F4CF954A-5A2F-4899-B788-52BAF7E25912}"/>
    <cellStyle name="SAPBEXHLevel3 3 2 3 3 2" xfId="42648" xr:uid="{70B28EF0-2B4D-47DB-9323-89F5ED9E7340}"/>
    <cellStyle name="SAPBEXHLevel3 3 2 3 4" xfId="42649" xr:uid="{AB556B42-3601-4B5D-9A04-7E16E344FB02}"/>
    <cellStyle name="SAPBEXHLevel3 3 2 3 4 2" xfId="42650" xr:uid="{7336E2C9-D18B-4776-A98E-515BE18F5730}"/>
    <cellStyle name="SAPBEXHLevel3 3 2 3 5" xfId="42651" xr:uid="{B886957D-805E-4093-91EE-ECE878724E30}"/>
    <cellStyle name="SAPBEXHLevel3 3 2 4" xfId="42652" xr:uid="{CA42BE62-BD98-41C6-B898-BF79DD6EDA42}"/>
    <cellStyle name="SAPBEXHLevel3 3 2 4 10" xfId="42653" xr:uid="{E1F41771-2802-4BD4-B768-25897248EBDE}"/>
    <cellStyle name="SAPBEXHLevel3 3 2 4 2" xfId="42654" xr:uid="{4C66541B-BD4F-4D9C-8318-2463C9DF352D}"/>
    <cellStyle name="SAPBEXHLevel3 3 2 4 2 2" xfId="42655" xr:uid="{6C3CA9CA-DB7A-4848-8288-67D9B1F008D3}"/>
    <cellStyle name="SAPBEXHLevel3 3 2 4 2 2 2" xfId="42656" xr:uid="{5F55683F-F3C7-477B-976E-CF73CCB6C480}"/>
    <cellStyle name="SAPBEXHLevel3 3 2 4 2 3" xfId="42657" xr:uid="{843301B3-D365-4AB1-A611-C1799E1E5C10}"/>
    <cellStyle name="SAPBEXHLevel3 3 2 4 2 3 2" xfId="42658" xr:uid="{EB8C65A5-2743-484F-ABC9-5C75B3932438}"/>
    <cellStyle name="SAPBEXHLevel3 3 2 4 2 4" xfId="42659" xr:uid="{A4C30C1C-675E-4977-BF58-5F56DB396727}"/>
    <cellStyle name="SAPBEXHLevel3 3 2 4 2 4 2" xfId="42660" xr:uid="{9CEBCD84-5C52-436E-A1DF-1C03218797B4}"/>
    <cellStyle name="SAPBEXHLevel3 3 2 4 2 5" xfId="42661" xr:uid="{81AA97C7-679C-4FD8-AD42-D77D578DD053}"/>
    <cellStyle name="SAPBEXHLevel3 3 2 4 2 5 2" xfId="42662" xr:uid="{CD45E91D-ECA1-416E-A987-9B9B301596D0}"/>
    <cellStyle name="SAPBEXHLevel3 3 2 4 2 6" xfId="42663" xr:uid="{F3221ACD-CAC7-45EB-8FEF-28069FA364F2}"/>
    <cellStyle name="SAPBEXHLevel3 3 2 4 2 6 2" xfId="42664" xr:uid="{90DDC990-E6F9-4806-8A92-313567872D5A}"/>
    <cellStyle name="SAPBEXHLevel3 3 2 4 2 7" xfId="42665" xr:uid="{1AAA5551-3DB5-4166-9C2B-B63615DDB50B}"/>
    <cellStyle name="SAPBEXHLevel3 3 2 4 3" xfId="42666" xr:uid="{B92F9476-7576-496C-AA2A-27CB3E58C30C}"/>
    <cellStyle name="SAPBEXHLevel3 3 2 4 3 2" xfId="42667" xr:uid="{EC8D09C0-A22B-4196-8444-BCF6853BF24A}"/>
    <cellStyle name="SAPBEXHLevel3 3 2 4 3 2 2" xfId="42668" xr:uid="{6680F46D-9F06-47F9-8BEC-2631B3696AEF}"/>
    <cellStyle name="SAPBEXHLevel3 3 2 4 3 3" xfId="42669" xr:uid="{3D238AEE-84C6-4923-AF5A-3BF7107FC486}"/>
    <cellStyle name="SAPBEXHLevel3 3 2 4 3 3 2" xfId="42670" xr:uid="{47A8A6D4-7714-40E6-B9BD-AFB398DD4133}"/>
    <cellStyle name="SAPBEXHLevel3 3 2 4 3 4" xfId="42671" xr:uid="{FF57C3FB-41C0-40DA-8B03-E339B1BD670E}"/>
    <cellStyle name="SAPBEXHLevel3 3 2 4 3 4 2" xfId="42672" xr:uid="{B5F1408F-393B-4619-9DE0-D598F34986F9}"/>
    <cellStyle name="SAPBEXHLevel3 3 2 4 3 5" xfId="42673" xr:uid="{42F82508-D7F1-444A-8F59-2ED95A08950D}"/>
    <cellStyle name="SAPBEXHLevel3 3 2 4 3 5 2" xfId="42674" xr:uid="{0C2F104B-FB11-4FF4-942A-E70C52EACF31}"/>
    <cellStyle name="SAPBEXHLevel3 3 2 4 3 6" xfId="42675" xr:uid="{3141057F-60E2-4AD6-B96A-8720C78384FB}"/>
    <cellStyle name="SAPBEXHLevel3 3 2 4 3 6 2" xfId="42676" xr:uid="{CBB22A80-FE45-4F1E-9804-B8FD96D577B6}"/>
    <cellStyle name="SAPBEXHLevel3 3 2 4 3 7" xfId="42677" xr:uid="{FB8B58FC-2250-4B74-A6F7-4E113BFE576E}"/>
    <cellStyle name="SAPBEXHLevel3 3 2 4 4" xfId="42678" xr:uid="{06C0E155-B74E-44D6-8B42-CC7C444C9B45}"/>
    <cellStyle name="SAPBEXHLevel3 3 2 4 4 2" xfId="42679" xr:uid="{A45D92DC-F40A-40D3-B7C3-9D40CB67D991}"/>
    <cellStyle name="SAPBEXHLevel3 3 2 4 5" xfId="42680" xr:uid="{06C90226-366A-49BB-BEA7-0D9981F9FAE8}"/>
    <cellStyle name="SAPBEXHLevel3 3 2 4 5 2" xfId="42681" xr:uid="{F02A8B1D-2D12-468B-A160-38F026057BA5}"/>
    <cellStyle name="SAPBEXHLevel3 3 2 4 6" xfId="42682" xr:uid="{1C358CF0-B1B7-4391-8C0A-F5C469B3837D}"/>
    <cellStyle name="SAPBEXHLevel3 3 2 4 6 2" xfId="42683" xr:uid="{2CF270C5-0E34-4434-B10D-F15F0F143E9B}"/>
    <cellStyle name="SAPBEXHLevel3 3 2 4 7" xfId="42684" xr:uid="{9FBA4F82-695B-440D-A3B6-66EACFE0F17C}"/>
    <cellStyle name="SAPBEXHLevel3 3 2 4 7 2" xfId="42685" xr:uid="{579CD538-D164-4B2B-A506-884CFC72DDD7}"/>
    <cellStyle name="SAPBEXHLevel3 3 2 4 8" xfId="42686" xr:uid="{81863C31-5CA7-49CD-A9B2-F1DE9DD00BF9}"/>
    <cellStyle name="SAPBEXHLevel3 3 2 4 8 2" xfId="42687" xr:uid="{0434FF45-0576-41C7-BE97-34DCFA2C51FD}"/>
    <cellStyle name="SAPBEXHLevel3 3 2 4 9" xfId="42688" xr:uid="{CCB2410D-2B1B-4AAE-98DD-51615C3EDA05}"/>
    <cellStyle name="SAPBEXHLevel3 3 2 4 9 2" xfId="42689" xr:uid="{23592D00-BEE6-46E6-8156-03A5631B679E}"/>
    <cellStyle name="SAPBEXHLevel3 3 2 5" xfId="42690" xr:uid="{409DA241-6200-49E4-A005-AFCE4FE22A16}"/>
    <cellStyle name="SAPBEXHLevel3 3 2 5 2" xfId="42691" xr:uid="{FEE3114F-6753-484B-BFC9-8ED2A6F50B8F}"/>
    <cellStyle name="SAPBEXHLevel3 3 2 6" xfId="42692" xr:uid="{F5A00C45-8AEF-4B87-87E1-27DDE25C1D80}"/>
    <cellStyle name="SAPBEXHLevel3 3 2 6 2" xfId="42693" xr:uid="{CBBD4D61-70F3-4599-AB5C-FDB045E8033D}"/>
    <cellStyle name="SAPBEXHLevel3 3 2 7" xfId="42694" xr:uid="{FC571BC8-E1B2-43EE-B941-973E30673179}"/>
    <cellStyle name="SAPBEXHLevel3 3 2 8" xfId="42695" xr:uid="{66CEF7EC-2382-4B10-90A1-A09732788FE6}"/>
    <cellStyle name="SAPBEXHLevel3 3 3" xfId="42696" xr:uid="{8612C12A-82C9-4BF0-8E8B-FA6BAFFE1222}"/>
    <cellStyle name="SAPBEXHLevel3 3 3 2" xfId="42697" xr:uid="{D22A8A54-658C-458F-B5FA-E83592A9C9FB}"/>
    <cellStyle name="SAPBEXHLevel3 3 3 2 10" xfId="42698" xr:uid="{99399032-FABA-4AFA-9844-DD9EC1321B95}"/>
    <cellStyle name="SAPBEXHLevel3 3 3 2 2" xfId="42699" xr:uid="{351A3E7A-1374-4F87-AA09-3B8090279716}"/>
    <cellStyle name="SAPBEXHLevel3 3 3 2 2 10" xfId="42700" xr:uid="{C858F2AC-83ED-49CB-8CE1-0FC866F6CD1B}"/>
    <cellStyle name="SAPBEXHLevel3 3 3 2 2 2" xfId="42701" xr:uid="{B66F112A-083E-4B6C-AF21-AE6DBF4CA23A}"/>
    <cellStyle name="SAPBEXHLevel3 3 3 2 2 2 2" xfId="42702" xr:uid="{76BD473F-CCBD-4868-884D-ED0A99A79766}"/>
    <cellStyle name="SAPBEXHLevel3 3 3 2 2 2 2 2" xfId="42703" xr:uid="{1D6C2E25-F912-4672-96B3-4A1B99BE4C16}"/>
    <cellStyle name="SAPBEXHLevel3 3 3 2 2 2 3" xfId="42704" xr:uid="{15ABD70D-4548-4331-877A-9F4438077924}"/>
    <cellStyle name="SAPBEXHLevel3 3 3 2 2 2 3 2" xfId="42705" xr:uid="{C112C513-D61D-4F2C-8502-319958311070}"/>
    <cellStyle name="SAPBEXHLevel3 3 3 2 2 2 4" xfId="42706" xr:uid="{1CB36CC8-DC4C-44E2-826E-E6F7D5F1954D}"/>
    <cellStyle name="SAPBEXHLevel3 3 3 2 2 2 4 2" xfId="42707" xr:uid="{7F5D496E-FDAD-4745-ADD4-D1B35B4181E7}"/>
    <cellStyle name="SAPBEXHLevel3 3 3 2 2 2 5" xfId="42708" xr:uid="{71C848D1-7DF4-4697-88B3-2ECB1DFF4AE9}"/>
    <cellStyle name="SAPBEXHLevel3 3 3 2 2 2 5 2" xfId="42709" xr:uid="{A53A802F-E9A9-4B80-A9EE-B93D6C297C2D}"/>
    <cellStyle name="SAPBEXHLevel3 3 3 2 2 2 6" xfId="42710" xr:uid="{29EC3FF5-F818-4C51-A9C7-6A3593C56F58}"/>
    <cellStyle name="SAPBEXHLevel3 3 3 2 2 2 6 2" xfId="42711" xr:uid="{48B5378E-D490-4BD7-BC48-60CD94222D4B}"/>
    <cellStyle name="SAPBEXHLevel3 3 3 2 2 2 7" xfId="42712" xr:uid="{F0E63E45-0B11-4367-AC9F-B8DC5BBBC20C}"/>
    <cellStyle name="SAPBEXHLevel3 3 3 2 2 2 7 2" xfId="42713" xr:uid="{131A2F8D-368E-46DC-ABFC-2798166A2375}"/>
    <cellStyle name="SAPBEXHLevel3 3 3 2 2 2 8" xfId="42714" xr:uid="{F204C9A2-E33D-4B8A-81C0-A20B309F1C5B}"/>
    <cellStyle name="SAPBEXHLevel3 3 3 2 2 3" xfId="42715" xr:uid="{E8E9E522-4582-4F5C-A441-97D0906A33FA}"/>
    <cellStyle name="SAPBEXHLevel3 3 3 2 2 3 2" xfId="42716" xr:uid="{E61904FF-AD88-4513-BFDD-D865FA52004A}"/>
    <cellStyle name="SAPBEXHLevel3 3 3 2 2 4" xfId="42717" xr:uid="{6C4C1E8C-564A-473D-B35F-C52A0A32B11B}"/>
    <cellStyle name="SAPBEXHLevel3 3 3 2 2 4 2" xfId="42718" xr:uid="{8CA73D53-EDD7-4098-9499-A8A5592C367F}"/>
    <cellStyle name="SAPBEXHLevel3 3 3 2 2 5" xfId="42719" xr:uid="{32F53AD1-BACD-4B99-989B-13129195A85F}"/>
    <cellStyle name="SAPBEXHLevel3 3 3 2 2 5 2" xfId="42720" xr:uid="{5E1B49EC-2AEE-4825-8692-A04867156DDC}"/>
    <cellStyle name="SAPBEXHLevel3 3 3 2 2 6" xfId="42721" xr:uid="{D60DF408-3AF2-4C99-8E3D-DD89BD5D95B3}"/>
    <cellStyle name="SAPBEXHLevel3 3 3 2 2 6 2" xfId="42722" xr:uid="{9980DADC-5246-4D6E-A24F-CCA13D5F00FF}"/>
    <cellStyle name="SAPBEXHLevel3 3 3 2 2 7" xfId="42723" xr:uid="{E528C9B9-2451-4A43-A4BD-303F332DE8C0}"/>
    <cellStyle name="SAPBEXHLevel3 3 3 2 2 7 2" xfId="42724" xr:uid="{2A9485A5-B2CC-4928-93C8-9989BDDB9211}"/>
    <cellStyle name="SAPBEXHLevel3 3 3 2 2 8" xfId="42725" xr:uid="{CFBEF7DE-D3EF-4122-9739-C772E103EEF4}"/>
    <cellStyle name="SAPBEXHLevel3 3 3 2 2 8 2" xfId="42726" xr:uid="{7014854D-518B-42C5-AB31-E3CA9A7C1A4E}"/>
    <cellStyle name="SAPBEXHLevel3 3 3 2 2 9" xfId="42727" xr:uid="{F7410E9D-B9E1-4A49-89F3-97801FB748F0}"/>
    <cellStyle name="SAPBEXHLevel3 3 3 2 3" xfId="42728" xr:uid="{8E9CB39C-F926-401A-A564-D998C42E5A3E}"/>
    <cellStyle name="SAPBEXHLevel3 3 3 2 3 2" xfId="42729" xr:uid="{BEB6C29D-3622-4A51-8D5E-C000EAF3D955}"/>
    <cellStyle name="SAPBEXHLevel3 3 3 2 3 2 2" xfId="42730" xr:uid="{ED9914A9-641F-42EA-A515-3D84DAD0B46C}"/>
    <cellStyle name="SAPBEXHLevel3 3 3 2 3 3" xfId="42731" xr:uid="{15563C61-ED25-44EA-85AF-46EB597AC4D3}"/>
    <cellStyle name="SAPBEXHLevel3 3 3 2 3 3 2" xfId="42732" xr:uid="{3CB6D48A-19AC-4E26-84F5-EFA8BD49FE34}"/>
    <cellStyle name="SAPBEXHLevel3 3 3 2 3 4" xfId="42733" xr:uid="{76583CEC-65FE-4BFA-88FE-CAF61B8DCDEF}"/>
    <cellStyle name="SAPBEXHLevel3 3 3 2 3 4 2" xfId="42734" xr:uid="{67C0515A-BBCD-49E2-9E5E-F1672DAB069C}"/>
    <cellStyle name="SAPBEXHLevel3 3 3 2 3 5" xfId="42735" xr:uid="{A77E85E7-EA70-4215-BCC4-BFE4223A30A1}"/>
    <cellStyle name="SAPBEXHLevel3 3 3 2 3 5 2" xfId="42736" xr:uid="{ABBA1F93-7046-4F03-B283-9B5509C1FE26}"/>
    <cellStyle name="SAPBEXHLevel3 3 3 2 3 6" xfId="42737" xr:uid="{762B35AB-9008-411F-B379-D9127252B6F6}"/>
    <cellStyle name="SAPBEXHLevel3 3 3 2 3 6 2" xfId="42738" xr:uid="{D8F26EB1-F8B7-45B1-886A-820CE01A6C8A}"/>
    <cellStyle name="SAPBEXHLevel3 3 3 2 3 7" xfId="42739" xr:uid="{AAB3F806-3760-435B-B9D1-2699C9A00388}"/>
    <cellStyle name="SAPBEXHLevel3 3 3 2 3 7 2" xfId="42740" xr:uid="{A0B4D53C-BD49-40D5-A98C-6983E18A4B00}"/>
    <cellStyle name="SAPBEXHLevel3 3 3 2 3 8" xfId="42741" xr:uid="{0323AE52-2804-4032-82C4-8128953BFE23}"/>
    <cellStyle name="SAPBEXHLevel3 3 3 2 3 9" xfId="42742" xr:uid="{FD29902B-4EEA-4E7C-8FDF-3D8C0907100C}"/>
    <cellStyle name="SAPBEXHLevel3 3 3 2 4" xfId="42743" xr:uid="{DB620A74-644E-470F-A85E-E37365ACE88A}"/>
    <cellStyle name="SAPBEXHLevel3 3 3 2 4 2" xfId="42744" xr:uid="{5A517E1C-B3B9-4886-A97F-418ADDBC2901}"/>
    <cellStyle name="SAPBEXHLevel3 3 3 2 5" xfId="42745" xr:uid="{AEF1D587-2EC3-41BF-A08F-F6E718694E0F}"/>
    <cellStyle name="SAPBEXHLevel3 3 3 2 5 2" xfId="42746" xr:uid="{D8013327-C03C-4E08-8A5C-EB144B9C6D3A}"/>
    <cellStyle name="SAPBEXHLevel3 3 3 2 6" xfId="42747" xr:uid="{7DF8460C-FDA7-4838-BC56-8A5354545626}"/>
    <cellStyle name="SAPBEXHLevel3 3 3 2 6 2" xfId="42748" xr:uid="{03766E02-C1E5-4AB3-B41C-A9FAAB3713E1}"/>
    <cellStyle name="SAPBEXHLevel3 3 3 2 7" xfId="42749" xr:uid="{9DAF8379-DA6C-46C5-870F-B77A055451A1}"/>
    <cellStyle name="SAPBEXHLevel3 3 3 2 7 2" xfId="42750" xr:uid="{A6FB8EF5-8A2B-4E0C-9136-CF78267F7E23}"/>
    <cellStyle name="SAPBEXHLevel3 3 3 2 8" xfId="42751" xr:uid="{50332063-A4A6-4A12-98FA-E027D2FC2935}"/>
    <cellStyle name="SAPBEXHLevel3 3 3 2 8 2" xfId="42752" xr:uid="{E50ED158-4BCF-4B00-9A12-AC1800F50A2E}"/>
    <cellStyle name="SAPBEXHLevel3 3 3 2 9" xfId="42753" xr:uid="{A0EB21BE-D0A8-4973-BE04-91446400008A}"/>
    <cellStyle name="SAPBEXHLevel3 3 3 3" xfId="42754" xr:uid="{A030232D-4336-4896-8482-A88B5C01B98F}"/>
    <cellStyle name="SAPBEXHLevel3 3 3 3 2" xfId="42755" xr:uid="{5F31C01D-3B63-4841-8624-D1A6BC7BFD7E}"/>
    <cellStyle name="SAPBEXHLevel3 3 3 3 2 10" xfId="42756" xr:uid="{0140B80A-AA44-424E-854D-A36C9A963754}"/>
    <cellStyle name="SAPBEXHLevel3 3 3 3 2 2" xfId="42757" xr:uid="{1B5F695C-C58D-4F70-B8BD-8B01415FFA3C}"/>
    <cellStyle name="SAPBEXHLevel3 3 3 3 2 2 2" xfId="42758" xr:uid="{5DB05282-29DD-4761-A5BC-47E38443CAFA}"/>
    <cellStyle name="SAPBEXHLevel3 3 3 3 2 2 2 2" xfId="42759" xr:uid="{7D116C3A-352F-40F2-89D6-B810CA110A3C}"/>
    <cellStyle name="SAPBEXHLevel3 3 3 3 2 2 3" xfId="42760" xr:uid="{E1D31327-53A6-44DB-A0E4-1D345653BA33}"/>
    <cellStyle name="SAPBEXHLevel3 3 3 3 2 2 3 2" xfId="42761" xr:uid="{76A1C972-85F3-4BB4-8585-4C98B47E110B}"/>
    <cellStyle name="SAPBEXHLevel3 3 3 3 2 2 4" xfId="42762" xr:uid="{28357757-5D52-4C10-8068-A38688501E84}"/>
    <cellStyle name="SAPBEXHLevel3 3 3 3 2 2 4 2" xfId="42763" xr:uid="{908B9698-C2C1-4AE3-AF30-8F2AC4E0DE4A}"/>
    <cellStyle name="SAPBEXHLevel3 3 3 3 2 2 5" xfId="42764" xr:uid="{528E230B-FBF3-49E6-8FBD-AA021BC78CF1}"/>
    <cellStyle name="SAPBEXHLevel3 3 3 3 2 2 5 2" xfId="42765" xr:uid="{DA1D426E-9A96-44B1-AEB5-AEFF7AC5F03A}"/>
    <cellStyle name="SAPBEXHLevel3 3 3 3 2 2 6" xfId="42766" xr:uid="{4E3B3733-8119-4EEA-849C-293D10B4C01C}"/>
    <cellStyle name="SAPBEXHLevel3 3 3 3 2 2 6 2" xfId="42767" xr:uid="{67BF5846-859B-4B55-9726-21D34D955224}"/>
    <cellStyle name="SAPBEXHLevel3 3 3 3 2 2 7" xfId="42768" xr:uid="{FC5919F1-D46A-4FBF-B613-131767B9F9BA}"/>
    <cellStyle name="SAPBEXHLevel3 3 3 3 2 3" xfId="42769" xr:uid="{35DB275F-9C1D-4175-B5CF-A3F179B269CF}"/>
    <cellStyle name="SAPBEXHLevel3 3 3 3 2 3 2" xfId="42770" xr:uid="{63719CEE-7C32-4B4D-A47F-F42C55F0C282}"/>
    <cellStyle name="SAPBEXHLevel3 3 3 3 2 3 2 2" xfId="42771" xr:uid="{02E43434-5B4A-4827-97F7-24B862C61F54}"/>
    <cellStyle name="SAPBEXHLevel3 3 3 3 2 3 3" xfId="42772" xr:uid="{5567A95C-8EB6-4977-8565-D1E2213ECEAC}"/>
    <cellStyle name="SAPBEXHLevel3 3 3 3 2 3 3 2" xfId="42773" xr:uid="{D0B5702F-7E87-473B-B724-263B7EECFA54}"/>
    <cellStyle name="SAPBEXHLevel3 3 3 3 2 3 4" xfId="42774" xr:uid="{94E726EF-0F79-4FA5-90E5-96F2AAD39C0B}"/>
    <cellStyle name="SAPBEXHLevel3 3 3 3 2 3 4 2" xfId="42775" xr:uid="{01047ED5-BEB1-4F87-AAAF-65760B1269F5}"/>
    <cellStyle name="SAPBEXHLevel3 3 3 3 2 3 5" xfId="42776" xr:uid="{66DAB3BF-AF51-4597-8EAE-E5B086156C76}"/>
    <cellStyle name="SAPBEXHLevel3 3 3 3 2 3 5 2" xfId="42777" xr:uid="{2014071E-D466-455F-A487-C620CE2EAA7D}"/>
    <cellStyle name="SAPBEXHLevel3 3 3 3 2 3 6" xfId="42778" xr:uid="{7A758D6C-8E66-4618-918F-D24E049A62E6}"/>
    <cellStyle name="SAPBEXHLevel3 3 3 3 2 3 6 2" xfId="42779" xr:uid="{E5294D69-150A-4C0F-8B90-6881E60A337A}"/>
    <cellStyle name="SAPBEXHLevel3 3 3 3 2 3 7" xfId="42780" xr:uid="{18AED265-C339-4020-A0B4-5FC136FD05AA}"/>
    <cellStyle name="SAPBEXHLevel3 3 3 3 2 4" xfId="42781" xr:uid="{A603E3E5-6317-45E7-8A0F-C15BA5178216}"/>
    <cellStyle name="SAPBEXHLevel3 3 3 3 2 4 2" xfId="42782" xr:uid="{60073304-FB43-48B0-89E3-CA6493F60BAE}"/>
    <cellStyle name="SAPBEXHLevel3 3 3 3 2 5" xfId="42783" xr:uid="{FE3286D4-2CDC-48A5-951E-EEB55F917819}"/>
    <cellStyle name="SAPBEXHLevel3 3 3 3 2 5 2" xfId="42784" xr:uid="{C307D8F9-19F9-4A09-9766-8C5ADDE5A689}"/>
    <cellStyle name="SAPBEXHLevel3 3 3 3 2 6" xfId="42785" xr:uid="{4DBC7BEF-5855-4B4D-B71D-FF2C9850E4B6}"/>
    <cellStyle name="SAPBEXHLevel3 3 3 3 2 6 2" xfId="42786" xr:uid="{1CA92433-A7A0-48F6-A9BA-F0E8D22538F0}"/>
    <cellStyle name="SAPBEXHLevel3 3 3 3 2 7" xfId="42787" xr:uid="{3523EE24-C5C5-4F6F-A53E-0E4A55FDF14F}"/>
    <cellStyle name="SAPBEXHLevel3 3 3 3 2 7 2" xfId="42788" xr:uid="{EA828F59-2AF0-438F-A3CB-BE252C461BA4}"/>
    <cellStyle name="SAPBEXHLevel3 3 3 3 2 8" xfId="42789" xr:uid="{DB49A05D-5128-45B2-B050-2484915F7AF7}"/>
    <cellStyle name="SAPBEXHLevel3 3 3 3 2 8 2" xfId="42790" xr:uid="{25DBB3ED-712D-4978-ABAB-42F1D79A0371}"/>
    <cellStyle name="SAPBEXHLevel3 3 3 3 2 9" xfId="42791" xr:uid="{C2D74CF5-4645-408F-9CF7-004C14EC7BEC}"/>
    <cellStyle name="SAPBEXHLevel3 3 3 3 2 9 2" xfId="42792" xr:uid="{CA88FA8B-13EC-4AA2-A15D-DA61B840B0B5}"/>
    <cellStyle name="SAPBEXHLevel3 3 3 3 3" xfId="42793" xr:uid="{33E1902D-701A-4FF3-B8C2-96320E93BE1A}"/>
    <cellStyle name="SAPBEXHLevel3 3 3 3 3 2" xfId="42794" xr:uid="{95FE8507-7480-4F2E-914D-FAD676628F25}"/>
    <cellStyle name="SAPBEXHLevel3 3 3 3 4" xfId="42795" xr:uid="{0925F83E-E6BF-4E14-9662-16883A432B00}"/>
    <cellStyle name="SAPBEXHLevel3 3 3 3 4 2" xfId="42796" xr:uid="{1CB741F0-A681-4CC9-81EA-76576FC3E7D8}"/>
    <cellStyle name="SAPBEXHLevel3 3 3 3 5" xfId="42797" xr:uid="{D2CBFB54-FCC6-4696-9F50-48EAAEF847B3}"/>
    <cellStyle name="SAPBEXHLevel3 3 3 4" xfId="42798" xr:uid="{0DFF2533-C37F-4A64-8596-6C52E72DDF57}"/>
    <cellStyle name="SAPBEXHLevel3 3 3 4 10" xfId="42799" xr:uid="{8C0C7F7E-284E-4992-AAB5-5E163C3E73D1}"/>
    <cellStyle name="SAPBEXHLevel3 3 3 4 2" xfId="42800" xr:uid="{83A12527-9670-4524-A8D9-694C9D2FACC1}"/>
    <cellStyle name="SAPBEXHLevel3 3 3 4 2 2" xfId="42801" xr:uid="{FD2267AA-868E-464A-BFA7-BFB80C065A4C}"/>
    <cellStyle name="SAPBEXHLevel3 3 3 4 2 2 2" xfId="42802" xr:uid="{91318387-B50E-4027-B905-B8794B656F58}"/>
    <cellStyle name="SAPBEXHLevel3 3 3 4 2 3" xfId="42803" xr:uid="{9AAAE79D-CADD-4EF0-9C95-7AF5EE6F4DC8}"/>
    <cellStyle name="SAPBEXHLevel3 3 3 4 2 3 2" xfId="42804" xr:uid="{BEE97B5A-51FE-491C-AA02-202C062BB970}"/>
    <cellStyle name="SAPBEXHLevel3 3 3 4 2 4" xfId="42805" xr:uid="{29E4ACFC-9A97-42D5-BCF4-031434D614CF}"/>
    <cellStyle name="SAPBEXHLevel3 3 3 4 2 4 2" xfId="42806" xr:uid="{50B74C94-1EB9-4A25-8950-C5DC09AB7B37}"/>
    <cellStyle name="SAPBEXHLevel3 3 3 4 2 5" xfId="42807" xr:uid="{AB43D0A9-C54A-4460-A92F-C46CF12AEF71}"/>
    <cellStyle name="SAPBEXHLevel3 3 3 4 2 5 2" xfId="42808" xr:uid="{6B8DC6C4-5A8C-4754-925F-7956032925B2}"/>
    <cellStyle name="SAPBEXHLevel3 3 3 4 2 6" xfId="42809" xr:uid="{7C20CB8D-9DA7-4DB4-B6EE-B325C3C4CCBC}"/>
    <cellStyle name="SAPBEXHLevel3 3 3 4 2 6 2" xfId="42810" xr:uid="{9EBE3ADF-93D0-4851-8F46-99F8A1990824}"/>
    <cellStyle name="SAPBEXHLevel3 3 3 4 2 7" xfId="42811" xr:uid="{A7EA6B54-4A88-4382-B498-01238CEC9323}"/>
    <cellStyle name="SAPBEXHLevel3 3 3 4 3" xfId="42812" xr:uid="{93A776EC-591A-45CF-8A82-E1D4F180384D}"/>
    <cellStyle name="SAPBEXHLevel3 3 3 4 3 2" xfId="42813" xr:uid="{4A5C17E7-272C-43FA-9300-B72BCA74C2AD}"/>
    <cellStyle name="SAPBEXHLevel3 3 3 4 3 2 2" xfId="42814" xr:uid="{29B2F6AD-FABD-42F5-B64A-F0B7E2B0169A}"/>
    <cellStyle name="SAPBEXHLevel3 3 3 4 3 3" xfId="42815" xr:uid="{9F5D514E-9A6A-4E73-B219-EA79AEFDEAF1}"/>
    <cellStyle name="SAPBEXHLevel3 3 3 4 3 3 2" xfId="42816" xr:uid="{989CB4BA-D98A-4CE3-9698-AA581DF7C922}"/>
    <cellStyle name="SAPBEXHLevel3 3 3 4 3 4" xfId="42817" xr:uid="{ED36B221-F35D-44F0-9EF7-24311A8F4C3A}"/>
    <cellStyle name="SAPBEXHLevel3 3 3 4 3 4 2" xfId="42818" xr:uid="{E52C66FE-A178-4D3C-9D5E-54667A3606CD}"/>
    <cellStyle name="SAPBEXHLevel3 3 3 4 3 5" xfId="42819" xr:uid="{16D6B8A2-C4BD-4DF2-8C92-EB8275A81EC2}"/>
    <cellStyle name="SAPBEXHLevel3 3 3 4 3 5 2" xfId="42820" xr:uid="{83C936C5-C9E8-4541-8CC8-67359E55E5FF}"/>
    <cellStyle name="SAPBEXHLevel3 3 3 4 3 6" xfId="42821" xr:uid="{9292E564-DD5B-4B62-A134-677649247761}"/>
    <cellStyle name="SAPBEXHLevel3 3 3 4 3 6 2" xfId="42822" xr:uid="{3A073F14-1CA3-4CFA-AB27-528C5E6AB193}"/>
    <cellStyle name="SAPBEXHLevel3 3 3 4 3 7" xfId="42823" xr:uid="{A4123FE6-1660-4D2B-B4CF-5A74387657F6}"/>
    <cellStyle name="SAPBEXHLevel3 3 3 4 4" xfId="42824" xr:uid="{CE373067-A785-47BE-BDFB-CC4E6BC5BE0E}"/>
    <cellStyle name="SAPBEXHLevel3 3 3 4 4 2" xfId="42825" xr:uid="{AE493092-EF61-49C3-BBF2-2B1D08623318}"/>
    <cellStyle name="SAPBEXHLevel3 3 3 4 5" xfId="42826" xr:uid="{2D8F99A6-69AE-4EE6-B095-389C42710F79}"/>
    <cellStyle name="SAPBEXHLevel3 3 3 4 5 2" xfId="42827" xr:uid="{209C772E-1D33-4917-BDC0-CE36192BDC96}"/>
    <cellStyle name="SAPBEXHLevel3 3 3 4 6" xfId="42828" xr:uid="{008D782B-97D4-4773-A496-F2335A58C387}"/>
    <cellStyle name="SAPBEXHLevel3 3 3 4 6 2" xfId="42829" xr:uid="{117E5587-E013-47D3-8D6D-B7B239D7DCA0}"/>
    <cellStyle name="SAPBEXHLevel3 3 3 4 7" xfId="42830" xr:uid="{2526078B-3C6F-4125-A307-C9A8D53254AF}"/>
    <cellStyle name="SAPBEXHLevel3 3 3 4 7 2" xfId="42831" xr:uid="{BE335DBE-A8ED-445C-A576-5D630F246A4D}"/>
    <cellStyle name="SAPBEXHLevel3 3 3 4 8" xfId="42832" xr:uid="{2D4CCF23-4AF3-4A01-AC52-08C0E29FC705}"/>
    <cellStyle name="SAPBEXHLevel3 3 3 4 8 2" xfId="42833" xr:uid="{525A0728-0D86-48D9-830B-7BE508713A98}"/>
    <cellStyle name="SAPBEXHLevel3 3 3 4 9" xfId="42834" xr:uid="{530835E1-4100-4527-945A-11A69302462A}"/>
    <cellStyle name="SAPBEXHLevel3 3 3 4 9 2" xfId="42835" xr:uid="{A345FC4E-BA6C-4086-A527-6E4CE3994A2A}"/>
    <cellStyle name="SAPBEXHLevel3 3 3 5" xfId="42836" xr:uid="{58C0E01A-4F40-47CB-B76C-044F14BCE4AE}"/>
    <cellStyle name="SAPBEXHLevel3 3 3 5 2" xfId="42837" xr:uid="{9F3E27D6-832D-47B6-9054-C2E9A86CD289}"/>
    <cellStyle name="SAPBEXHLevel3 3 3 6" xfId="42838" xr:uid="{27661088-5EB8-4994-98A5-CD71B9AA7192}"/>
    <cellStyle name="SAPBEXHLevel3 3 3 6 2" xfId="42839" xr:uid="{327B86CB-7B93-4F79-BD09-69AE0488270F}"/>
    <cellStyle name="SAPBEXHLevel3 3 3 7" xfId="42840" xr:uid="{53DFAE03-89E5-481B-8003-FA7FCC50B7F9}"/>
    <cellStyle name="SAPBEXHLevel3 3 3 8" xfId="42841" xr:uid="{303753B7-B58C-468E-9706-0F8CB1AEE1CE}"/>
    <cellStyle name="SAPBEXHLevel3 3 4" xfId="42842" xr:uid="{2CFBC5B1-D321-4F11-880D-A6CEEDDD1F69}"/>
    <cellStyle name="SAPBEXHLevel3 3 4 10" xfId="42843" xr:uid="{41E7E2EF-B300-4BC1-A3EA-9862E1A786AE}"/>
    <cellStyle name="SAPBEXHLevel3 3 4 2" xfId="42844" xr:uid="{413A8AA6-DCB4-4BD1-8CDA-100637EDF142}"/>
    <cellStyle name="SAPBEXHLevel3 3 4 2 10" xfId="42845" xr:uid="{EA59FA7A-F819-4453-ACE9-E00F7260E6C7}"/>
    <cellStyle name="SAPBEXHLevel3 3 4 2 2" xfId="42846" xr:uid="{D125882C-9878-48D1-8CC9-B5959DC1AF59}"/>
    <cellStyle name="SAPBEXHLevel3 3 4 2 2 2" xfId="42847" xr:uid="{3269AC5F-6EE1-4D8F-9648-FBF49138988D}"/>
    <cellStyle name="SAPBEXHLevel3 3 4 2 2 2 2" xfId="42848" xr:uid="{27A2A32E-E0AA-4545-99B0-54EE317D09B0}"/>
    <cellStyle name="SAPBEXHLevel3 3 4 2 2 3" xfId="42849" xr:uid="{EE233343-6E86-4169-883D-6E686324D98E}"/>
    <cellStyle name="SAPBEXHLevel3 3 4 2 2 3 2" xfId="42850" xr:uid="{4C2C69EE-2754-43BC-A92C-07473053A6CE}"/>
    <cellStyle name="SAPBEXHLevel3 3 4 2 2 4" xfId="42851" xr:uid="{D5C52AB2-3F4D-4B26-8C72-9BF35A418530}"/>
    <cellStyle name="SAPBEXHLevel3 3 4 2 2 4 2" xfId="42852" xr:uid="{88C6748A-1003-4FEC-BD24-DD01FD7A258C}"/>
    <cellStyle name="SAPBEXHLevel3 3 4 2 2 5" xfId="42853" xr:uid="{1E44ABB4-8FC3-4446-9A2B-AB63979BD0DD}"/>
    <cellStyle name="SAPBEXHLevel3 3 4 2 2 5 2" xfId="42854" xr:uid="{B04A6618-FCF4-4596-9749-A501AC85031B}"/>
    <cellStyle name="SAPBEXHLevel3 3 4 2 2 6" xfId="42855" xr:uid="{BE62E32B-463E-4CBB-A028-849C4E4FB71E}"/>
    <cellStyle name="SAPBEXHLevel3 3 4 2 2 6 2" xfId="42856" xr:uid="{C0F7F823-9A6B-483B-A198-AC3E97E52D8A}"/>
    <cellStyle name="SAPBEXHLevel3 3 4 2 2 7" xfId="42857" xr:uid="{EC7FC343-76C6-4FB5-89A0-3039156BDA2D}"/>
    <cellStyle name="SAPBEXHLevel3 3 4 2 2 7 2" xfId="42858" xr:uid="{22334C99-DE03-4961-8DCB-C1A49404A611}"/>
    <cellStyle name="SAPBEXHLevel3 3 4 2 2 8" xfId="42859" xr:uid="{1A8E9A21-5488-421B-A5E3-8C726D14DF12}"/>
    <cellStyle name="SAPBEXHLevel3 3 4 2 3" xfId="42860" xr:uid="{7C2B5334-05BC-44F8-A9EE-DDC736CF38AF}"/>
    <cellStyle name="SAPBEXHLevel3 3 4 2 3 2" xfId="42861" xr:uid="{74DF3885-885A-4287-9BD7-F17B3B04EEE1}"/>
    <cellStyle name="SAPBEXHLevel3 3 4 2 4" xfId="42862" xr:uid="{59EDA244-FBBD-4CAA-810C-0648C97A900D}"/>
    <cellStyle name="SAPBEXHLevel3 3 4 2 4 2" xfId="42863" xr:uid="{E1FB46AB-0A39-459F-8364-DB4808DF91D9}"/>
    <cellStyle name="SAPBEXHLevel3 3 4 2 5" xfId="42864" xr:uid="{0C246216-57CD-4420-9780-192FFDFCBD61}"/>
    <cellStyle name="SAPBEXHLevel3 3 4 2 5 2" xfId="42865" xr:uid="{2D244029-8A71-438E-A333-506835880E7A}"/>
    <cellStyle name="SAPBEXHLevel3 3 4 2 6" xfId="42866" xr:uid="{B1CC9B33-AED6-44C5-B216-896452F7A5F5}"/>
    <cellStyle name="SAPBEXHLevel3 3 4 2 6 2" xfId="42867" xr:uid="{9AA62F41-8B03-4B47-91AF-227CC7C95859}"/>
    <cellStyle name="SAPBEXHLevel3 3 4 2 7" xfId="42868" xr:uid="{B803AE1C-5154-48FD-B57B-D9E106EAC8B2}"/>
    <cellStyle name="SAPBEXHLevel3 3 4 2 7 2" xfId="42869" xr:uid="{FAE5FE95-F44B-4B94-8B7E-75BC0D1F30B2}"/>
    <cellStyle name="SAPBEXHLevel3 3 4 2 8" xfId="42870" xr:uid="{48B26043-94A4-40EE-958B-4BA09DF6AB51}"/>
    <cellStyle name="SAPBEXHLevel3 3 4 2 8 2" xfId="42871" xr:uid="{5338D359-4FFF-498C-810E-4D60F4931B15}"/>
    <cellStyle name="SAPBEXHLevel3 3 4 2 9" xfId="42872" xr:uid="{A696CDD2-1105-4264-8F7E-37B4A886C4A9}"/>
    <cellStyle name="SAPBEXHLevel3 3 4 3" xfId="42873" xr:uid="{FF930977-ACF0-4C7F-99CD-A2995B076B83}"/>
    <cellStyle name="SAPBEXHLevel3 3 4 3 2" xfId="42874" xr:uid="{F5FF7A56-80A8-4787-9BD4-E132C5852630}"/>
    <cellStyle name="SAPBEXHLevel3 3 4 3 2 2" xfId="42875" xr:uid="{1D507F3C-12AA-4CC1-9E52-9350110EC8E4}"/>
    <cellStyle name="SAPBEXHLevel3 3 4 3 3" xfId="42876" xr:uid="{10151BBC-FCAF-4566-8E7D-BA474CB1837B}"/>
    <cellStyle name="SAPBEXHLevel3 3 4 3 3 2" xfId="42877" xr:uid="{F2285DB8-2FCF-4144-A3C4-1C99450DB545}"/>
    <cellStyle name="SAPBEXHLevel3 3 4 3 4" xfId="42878" xr:uid="{BA869BA8-0AE2-48CA-9FD5-236AFCF2CF64}"/>
    <cellStyle name="SAPBEXHLevel3 3 4 3 4 2" xfId="42879" xr:uid="{6A2B0C67-2E4E-4D38-9B4D-DB4F1D6C5137}"/>
    <cellStyle name="SAPBEXHLevel3 3 4 3 5" xfId="42880" xr:uid="{851B7294-1316-4C83-912A-1B730255746B}"/>
    <cellStyle name="SAPBEXHLevel3 3 4 3 5 2" xfId="42881" xr:uid="{AE8A9CE0-B1A5-4AC6-9D2C-8C4EAE3519FA}"/>
    <cellStyle name="SAPBEXHLevel3 3 4 3 6" xfId="42882" xr:uid="{6DD287DB-58AE-4A55-BDDF-89527EC4CCFF}"/>
    <cellStyle name="SAPBEXHLevel3 3 4 3 6 2" xfId="42883" xr:uid="{B5D28833-BF4F-45FD-ADB8-4F9D829C95F1}"/>
    <cellStyle name="SAPBEXHLevel3 3 4 3 7" xfId="42884" xr:uid="{B8E4F641-6E7F-4DB0-B89B-3E50DBD91216}"/>
    <cellStyle name="SAPBEXHLevel3 3 4 3 7 2" xfId="42885" xr:uid="{BE36A139-DF1B-4DB0-B84A-2ABB360E3BF4}"/>
    <cellStyle name="SAPBEXHLevel3 3 4 3 8" xfId="42886" xr:uid="{41C43173-E766-488B-A656-2F91CD2DB839}"/>
    <cellStyle name="SAPBEXHLevel3 3 4 3 9" xfId="42887" xr:uid="{C8C42A7D-2453-4698-9587-E467D3A4451F}"/>
    <cellStyle name="SAPBEXHLevel3 3 4 4" xfId="42888" xr:uid="{7CCC41B3-049D-477B-9943-1254404D63EB}"/>
    <cellStyle name="SAPBEXHLevel3 3 4 4 2" xfId="42889" xr:uid="{5D70FBC1-0E57-402C-AFB4-01AF706549AE}"/>
    <cellStyle name="SAPBEXHLevel3 3 4 5" xfId="42890" xr:uid="{553D627D-EE71-416B-86EC-9279384EB224}"/>
    <cellStyle name="SAPBEXHLevel3 3 4 5 2" xfId="42891" xr:uid="{C7AFA738-55D2-457D-B14C-D042C9C22AC1}"/>
    <cellStyle name="SAPBEXHLevel3 3 4 6" xfId="42892" xr:uid="{228C016A-B0A5-4FA7-82DB-B6FDE8F85596}"/>
    <cellStyle name="SAPBEXHLevel3 3 4 6 2" xfId="42893" xr:uid="{4B73A856-722B-4DD2-A476-517CF6099C72}"/>
    <cellStyle name="SAPBEXHLevel3 3 4 7" xfId="42894" xr:uid="{AC5A62D6-0AE2-468F-856B-5621CE82B69D}"/>
    <cellStyle name="SAPBEXHLevel3 3 4 7 2" xfId="42895" xr:uid="{3240F5FF-E096-459D-B168-5205EE1F05B9}"/>
    <cellStyle name="SAPBEXHLevel3 3 4 8" xfId="42896" xr:uid="{EE661B8B-9A53-4370-9878-B0A0EBA2047E}"/>
    <cellStyle name="SAPBEXHLevel3 3 4 8 2" xfId="42897" xr:uid="{58ADEF78-4206-4F0F-80F1-F5EB452022E1}"/>
    <cellStyle name="SAPBEXHLevel3 3 4 9" xfId="42898" xr:uid="{A1B04163-AE82-4853-85D9-4F4FDB0DA445}"/>
    <cellStyle name="SAPBEXHLevel3 3 5" xfId="42899" xr:uid="{A90CCB82-6C78-4340-AD36-ABB932096F2B}"/>
    <cellStyle name="SAPBEXHLevel3 3 6" xfId="42900" xr:uid="{13CC6C24-59AE-451C-B3B1-A14F4720F4B2}"/>
    <cellStyle name="SAPBEXHLevel3 4" xfId="42901" xr:uid="{962A48E6-5FC7-4640-AC25-199128E5FA25}"/>
    <cellStyle name="SAPBEXHLevel3 4 2" xfId="42902" xr:uid="{EBB946DB-162A-41E2-AB5D-ED6593E0A37B}"/>
    <cellStyle name="SAPBEXHLevel3 4 2 10" xfId="42903" xr:uid="{BB00374D-0B61-4AEC-8B0B-D71CACDF0EC2}"/>
    <cellStyle name="SAPBEXHLevel3 4 2 2" xfId="42904" xr:uid="{67A054F8-33EC-4641-9E96-829A2E5DB4DE}"/>
    <cellStyle name="SAPBEXHLevel3 4 2 2 10" xfId="42905" xr:uid="{30C6821A-2A6E-4A51-BC33-2683EBB040F1}"/>
    <cellStyle name="SAPBEXHLevel3 4 2 2 2" xfId="42906" xr:uid="{8AD66E21-02AA-4D5D-A3FD-A86938064541}"/>
    <cellStyle name="SAPBEXHLevel3 4 2 2 2 2" xfId="42907" xr:uid="{44D0DD69-311D-4BEA-882B-06CB21FD391A}"/>
    <cellStyle name="SAPBEXHLevel3 4 2 2 2 2 2" xfId="42908" xr:uid="{7FCEBF1A-FB1E-4968-B5CA-927409ADB478}"/>
    <cellStyle name="SAPBEXHLevel3 4 2 2 2 3" xfId="42909" xr:uid="{CC96ED84-D0F6-490E-8ECE-4AC74948BEC9}"/>
    <cellStyle name="SAPBEXHLevel3 4 2 2 2 3 2" xfId="42910" xr:uid="{AF056E32-5CAE-487C-BB46-39DA8D73D664}"/>
    <cellStyle name="SAPBEXHLevel3 4 2 2 2 4" xfId="42911" xr:uid="{AEA1A372-A4A7-4985-8560-992FDBBA77C3}"/>
    <cellStyle name="SAPBEXHLevel3 4 2 2 2 4 2" xfId="42912" xr:uid="{CD5115AF-CA6E-4FDC-9F37-CE843104F9CD}"/>
    <cellStyle name="SAPBEXHLevel3 4 2 2 2 5" xfId="42913" xr:uid="{A3EEA68C-58FE-41A6-B72E-B0E2015ECCFA}"/>
    <cellStyle name="SAPBEXHLevel3 4 2 2 2 5 2" xfId="42914" xr:uid="{5FCBBE29-B000-4274-B933-BE03444847C9}"/>
    <cellStyle name="SAPBEXHLevel3 4 2 2 2 6" xfId="42915" xr:uid="{64CFA1A2-ED87-449F-A693-3CD2AA0593E6}"/>
    <cellStyle name="SAPBEXHLevel3 4 2 2 2 6 2" xfId="42916" xr:uid="{1537BB06-78F2-4FCC-9346-DF59ABFE1393}"/>
    <cellStyle name="SAPBEXHLevel3 4 2 2 2 7" xfId="42917" xr:uid="{5072F2ED-4473-4B4C-A4A6-D3C28B0F0897}"/>
    <cellStyle name="SAPBEXHLevel3 4 2 2 2 7 2" xfId="42918" xr:uid="{97059AF0-3196-45E5-994C-4F2810A5D615}"/>
    <cellStyle name="SAPBEXHLevel3 4 2 2 2 8" xfId="42919" xr:uid="{776BCEEE-1135-4015-9B39-968954601D23}"/>
    <cellStyle name="SAPBEXHLevel3 4 2 2 3" xfId="42920" xr:uid="{9EB94F1D-506D-4E14-9927-3D499A022200}"/>
    <cellStyle name="SAPBEXHLevel3 4 2 2 3 2" xfId="42921" xr:uid="{055A4330-6640-40FF-82E4-4B1A7A2DEF12}"/>
    <cellStyle name="SAPBEXHLevel3 4 2 2 4" xfId="42922" xr:uid="{DDA38611-99BC-409A-93DE-94FD979B38AF}"/>
    <cellStyle name="SAPBEXHLevel3 4 2 2 4 2" xfId="42923" xr:uid="{1D702B25-0901-4387-AAFE-F2481801D71C}"/>
    <cellStyle name="SAPBEXHLevel3 4 2 2 5" xfId="42924" xr:uid="{31A8E298-EDD9-42BD-8004-1EF155FD608A}"/>
    <cellStyle name="SAPBEXHLevel3 4 2 2 5 2" xfId="42925" xr:uid="{A2A4A2EB-75A7-4BCD-ACFB-5A1ED7B27FF0}"/>
    <cellStyle name="SAPBEXHLevel3 4 2 2 6" xfId="42926" xr:uid="{1EB8C354-D824-41F3-91B0-4ACDE523F648}"/>
    <cellStyle name="SAPBEXHLevel3 4 2 2 6 2" xfId="42927" xr:uid="{5F1B0750-EAA7-4F2A-8B20-190BD6055B23}"/>
    <cellStyle name="SAPBEXHLevel3 4 2 2 7" xfId="42928" xr:uid="{BBD1D94A-F07B-4460-A474-C72BA21D7A4E}"/>
    <cellStyle name="SAPBEXHLevel3 4 2 2 7 2" xfId="42929" xr:uid="{1DD2386B-4134-4883-BC94-C11062A36CE9}"/>
    <cellStyle name="SAPBEXHLevel3 4 2 2 8" xfId="42930" xr:uid="{EDD171F2-5CD7-42C5-ACE8-136D4D89A24B}"/>
    <cellStyle name="SAPBEXHLevel3 4 2 2 8 2" xfId="42931" xr:uid="{FD2CFB3F-60DF-4C2C-B056-C84D67503AD8}"/>
    <cellStyle name="SAPBEXHLevel3 4 2 2 9" xfId="42932" xr:uid="{41CD54A0-6F44-499C-9E53-21BBCE6B0839}"/>
    <cellStyle name="SAPBEXHLevel3 4 2 3" xfId="42933" xr:uid="{4F506F19-82AF-408A-A129-D7494746F7F3}"/>
    <cellStyle name="SAPBEXHLevel3 4 2 3 2" xfId="42934" xr:uid="{3A006FBF-4223-4DEC-BD06-72D4BC1B6F86}"/>
    <cellStyle name="SAPBEXHLevel3 4 2 3 2 2" xfId="42935" xr:uid="{92D3C284-81FD-46C4-94F9-FDFF5185A864}"/>
    <cellStyle name="SAPBEXHLevel3 4 2 3 3" xfId="42936" xr:uid="{468DBE31-9F28-45CD-9F97-37FB1D55EBB6}"/>
    <cellStyle name="SAPBEXHLevel3 4 2 3 3 2" xfId="42937" xr:uid="{1D9F8D4E-C47D-4FEE-8409-820905AB5E32}"/>
    <cellStyle name="SAPBEXHLevel3 4 2 3 4" xfId="42938" xr:uid="{9FD7AB32-2538-49E9-AF9A-F8F6D19FA2CA}"/>
    <cellStyle name="SAPBEXHLevel3 4 2 3 4 2" xfId="42939" xr:uid="{552DC3A8-F50B-4B50-BB50-E13DAF15BCA4}"/>
    <cellStyle name="SAPBEXHLevel3 4 2 3 5" xfId="42940" xr:uid="{E7968755-7A46-4146-B1CD-7C9F89DCEFCC}"/>
    <cellStyle name="SAPBEXHLevel3 4 2 3 5 2" xfId="42941" xr:uid="{B36DE866-25CB-4FEC-B5B5-DEB8BFCF231A}"/>
    <cellStyle name="SAPBEXHLevel3 4 2 3 6" xfId="42942" xr:uid="{1253E270-AA6C-4853-95CD-2282D9770144}"/>
    <cellStyle name="SAPBEXHLevel3 4 2 3 6 2" xfId="42943" xr:uid="{15347282-F206-4393-AF40-63B30A8C17B9}"/>
    <cellStyle name="SAPBEXHLevel3 4 2 3 7" xfId="42944" xr:uid="{D8E50B5F-E9DA-4592-AFF4-105D504F8C8B}"/>
    <cellStyle name="SAPBEXHLevel3 4 2 3 7 2" xfId="42945" xr:uid="{481BB831-5C6C-4316-8D7E-14E763060A7F}"/>
    <cellStyle name="SAPBEXHLevel3 4 2 3 8" xfId="42946" xr:uid="{19DBB054-2DCB-4FF5-B0B0-A7BCCAEC6221}"/>
    <cellStyle name="SAPBEXHLevel3 4 2 3 9" xfId="42947" xr:uid="{8229B5F7-4AA0-4635-BA60-BE6932A36BF2}"/>
    <cellStyle name="SAPBEXHLevel3 4 2 4" xfId="42948" xr:uid="{F50A7375-73C9-48C5-97D9-45995B1542DD}"/>
    <cellStyle name="SAPBEXHLevel3 4 2 4 2" xfId="42949" xr:uid="{8A5D0596-0078-4797-A7F9-30F27519919D}"/>
    <cellStyle name="SAPBEXHLevel3 4 2 5" xfId="42950" xr:uid="{520A9D78-F073-4C21-988A-4E5904690A63}"/>
    <cellStyle name="SAPBEXHLevel3 4 2 5 2" xfId="42951" xr:uid="{69B29B43-A3DC-4DAE-BB65-8C8B717E9909}"/>
    <cellStyle name="SAPBEXHLevel3 4 2 6" xfId="42952" xr:uid="{8AAB52D2-5D03-4EC5-8EDF-4D76BAF4A014}"/>
    <cellStyle name="SAPBEXHLevel3 4 2 6 2" xfId="42953" xr:uid="{55CC0F9A-347F-4324-8F41-FB639DE9AE0B}"/>
    <cellStyle name="SAPBEXHLevel3 4 2 7" xfId="42954" xr:uid="{49FA23AE-5210-4E9E-89AB-40798E3D4570}"/>
    <cellStyle name="SAPBEXHLevel3 4 2 7 2" xfId="42955" xr:uid="{483E378E-3CCD-4694-93BB-5DDA4788B516}"/>
    <cellStyle name="SAPBEXHLevel3 4 2 8" xfId="42956" xr:uid="{B6CE1377-15CD-4D4C-A504-F0C07095E6E7}"/>
    <cellStyle name="SAPBEXHLevel3 4 2 8 2" xfId="42957" xr:uid="{17F18116-23A6-4A95-989A-8353C1982296}"/>
    <cellStyle name="SAPBEXHLevel3 4 2 9" xfId="42958" xr:uid="{F4C7F453-C536-43FA-A062-9DD31577F90D}"/>
    <cellStyle name="SAPBEXHLevel3 4 3" xfId="42959" xr:uid="{3CA1051C-0795-4FDF-B7D7-320EE9F5D4E6}"/>
    <cellStyle name="SAPBEXHLevel3 4 3 2" xfId="42960" xr:uid="{9F10ABF6-C7B8-4F10-A2BB-0BC0901F4154}"/>
    <cellStyle name="SAPBEXHLevel3 4 3 2 10" xfId="42961" xr:uid="{60BA56D6-EF08-4FD1-BD26-C607C3083A5E}"/>
    <cellStyle name="SAPBEXHLevel3 4 3 2 2" xfId="42962" xr:uid="{08CAC6DB-CE3F-4CBA-976B-FD4320CA11E6}"/>
    <cellStyle name="SAPBEXHLevel3 4 3 2 2 2" xfId="42963" xr:uid="{78E03CF2-2C11-499D-9954-292996130BAC}"/>
    <cellStyle name="SAPBEXHLevel3 4 3 2 2 2 2" xfId="42964" xr:uid="{09734FFA-3BAB-49B2-8D23-5CD92AF34B94}"/>
    <cellStyle name="SAPBEXHLevel3 4 3 2 2 3" xfId="42965" xr:uid="{C15693AD-C785-4A7D-B155-665AC927CE04}"/>
    <cellStyle name="SAPBEXHLevel3 4 3 2 2 3 2" xfId="42966" xr:uid="{BBF8D565-D8D5-4CEA-B0CE-602D9DE773C3}"/>
    <cellStyle name="SAPBEXHLevel3 4 3 2 2 4" xfId="42967" xr:uid="{B4832F35-ECC6-4B77-9F4C-F39BB6933E71}"/>
    <cellStyle name="SAPBEXHLevel3 4 3 2 2 4 2" xfId="42968" xr:uid="{90667696-77A4-4A09-8B36-93399F99315F}"/>
    <cellStyle name="SAPBEXHLevel3 4 3 2 2 5" xfId="42969" xr:uid="{0337849F-9AB2-4BC2-8E8F-4B62688AFA93}"/>
    <cellStyle name="SAPBEXHLevel3 4 3 2 2 5 2" xfId="42970" xr:uid="{B6EF266D-F3CF-4FFE-930C-CC566A18A393}"/>
    <cellStyle name="SAPBEXHLevel3 4 3 2 2 6" xfId="42971" xr:uid="{48038767-A578-4CA6-B00B-0DF73B44528E}"/>
    <cellStyle name="SAPBEXHLevel3 4 3 2 2 6 2" xfId="42972" xr:uid="{1362F0E3-F2A8-4B80-80A9-9B8E53488D44}"/>
    <cellStyle name="SAPBEXHLevel3 4 3 2 2 7" xfId="42973" xr:uid="{14CD8727-A093-43F8-8FB3-BF33DDECF336}"/>
    <cellStyle name="SAPBEXHLevel3 4 3 2 3" xfId="42974" xr:uid="{74D821F9-AE1D-45D0-9ADC-B76EEFF3DCE4}"/>
    <cellStyle name="SAPBEXHLevel3 4 3 2 3 2" xfId="42975" xr:uid="{548F7881-9263-4CAE-9837-B3889C1B8C38}"/>
    <cellStyle name="SAPBEXHLevel3 4 3 2 3 2 2" xfId="42976" xr:uid="{3A2E13F5-FD21-4D47-806A-B54CA9866CC6}"/>
    <cellStyle name="SAPBEXHLevel3 4 3 2 3 3" xfId="42977" xr:uid="{F4642D0E-95F8-4298-B9FA-C4C2A22ED1E5}"/>
    <cellStyle name="SAPBEXHLevel3 4 3 2 3 3 2" xfId="42978" xr:uid="{9CCA86FA-D3CB-41D7-96FD-01347AB30C86}"/>
    <cellStyle name="SAPBEXHLevel3 4 3 2 3 4" xfId="42979" xr:uid="{05C7D412-F810-4731-AB45-FB51AFFCED5D}"/>
    <cellStyle name="SAPBEXHLevel3 4 3 2 3 4 2" xfId="42980" xr:uid="{82FB05AB-7F44-4D39-AA65-C228AA54B178}"/>
    <cellStyle name="SAPBEXHLevel3 4 3 2 3 5" xfId="42981" xr:uid="{FCE8D044-F503-419B-B6C6-95B26DE37E75}"/>
    <cellStyle name="SAPBEXHLevel3 4 3 2 3 5 2" xfId="42982" xr:uid="{47854E2D-30F8-4463-A9D0-558F8AEA2AD0}"/>
    <cellStyle name="SAPBEXHLevel3 4 3 2 3 6" xfId="42983" xr:uid="{BDB91E10-E0FB-44FD-AA5F-F15C43E2346A}"/>
    <cellStyle name="SAPBEXHLevel3 4 3 2 3 6 2" xfId="42984" xr:uid="{CE9C9478-48A1-4295-A3A7-5E98FC26E28D}"/>
    <cellStyle name="SAPBEXHLevel3 4 3 2 3 7" xfId="42985" xr:uid="{D3CC7919-7ECE-4D5C-834F-C2317C889F25}"/>
    <cellStyle name="SAPBEXHLevel3 4 3 2 4" xfId="42986" xr:uid="{8FF82E18-32A6-4D3C-B7BE-8C59E4C2163A}"/>
    <cellStyle name="SAPBEXHLevel3 4 3 2 4 2" xfId="42987" xr:uid="{071FEC3C-88E4-4A3C-8B92-6D099C2F65E5}"/>
    <cellStyle name="SAPBEXHLevel3 4 3 2 5" xfId="42988" xr:uid="{332A23F3-48D8-4F4C-B18D-5A734DA2E96D}"/>
    <cellStyle name="SAPBEXHLevel3 4 3 2 5 2" xfId="42989" xr:uid="{B8EEF1C1-5F40-4CA3-821D-A553766E9BA2}"/>
    <cellStyle name="SAPBEXHLevel3 4 3 2 6" xfId="42990" xr:uid="{1164007C-818C-4A55-BA12-A9101D52A390}"/>
    <cellStyle name="SAPBEXHLevel3 4 3 2 6 2" xfId="42991" xr:uid="{523837EF-F916-4AF8-94FC-D879E7175C77}"/>
    <cellStyle name="SAPBEXHLevel3 4 3 2 7" xfId="42992" xr:uid="{7140980F-DA94-4B6E-A76F-D8C4177E76CC}"/>
    <cellStyle name="SAPBEXHLevel3 4 3 2 7 2" xfId="42993" xr:uid="{B961EA8E-4E2A-44C2-86FD-759F926A4994}"/>
    <cellStyle name="SAPBEXHLevel3 4 3 2 8" xfId="42994" xr:uid="{EA7DF321-B4B6-46A5-85CB-DE852CFED7CC}"/>
    <cellStyle name="SAPBEXHLevel3 4 3 2 8 2" xfId="42995" xr:uid="{5153A45A-C76D-4B9E-ADF4-A5239D15C08B}"/>
    <cellStyle name="SAPBEXHLevel3 4 3 2 9" xfId="42996" xr:uid="{AD2D8C4A-A5CC-4790-8EC8-56B114C7ECF1}"/>
    <cellStyle name="SAPBEXHLevel3 4 3 2 9 2" xfId="42997" xr:uid="{E4897E09-080B-48BC-B6C1-020476E7E2E7}"/>
    <cellStyle name="SAPBEXHLevel3 4 3 3" xfId="42998" xr:uid="{D8C2F2F0-C7F0-45D8-ADB9-0D122F69DACE}"/>
    <cellStyle name="SAPBEXHLevel3 4 3 3 2" xfId="42999" xr:uid="{15F31FB7-E4AB-47FF-BE65-3D3910CA4BD5}"/>
    <cellStyle name="SAPBEXHLevel3 4 3 4" xfId="43000" xr:uid="{A36C904D-D6AB-4E1B-B595-2CF2D08A7B27}"/>
    <cellStyle name="SAPBEXHLevel3 4 3 4 2" xfId="43001" xr:uid="{64C5B712-DC5A-4EF5-AC90-B1BC4119B504}"/>
    <cellStyle name="SAPBEXHLevel3 4 3 5" xfId="43002" xr:uid="{29351663-0FD2-4809-963A-08A54D4144B0}"/>
    <cellStyle name="SAPBEXHLevel3 4 4" xfId="43003" xr:uid="{4D78604E-DA1C-4E42-BDB4-E7A38297C3EB}"/>
    <cellStyle name="SAPBEXHLevel3 4 4 10" xfId="43004" xr:uid="{A22FC6A4-74C1-4FAA-840C-0E12FE5421A9}"/>
    <cellStyle name="SAPBEXHLevel3 4 4 2" xfId="43005" xr:uid="{EF7C9523-651C-498A-8B44-6797B6474EC1}"/>
    <cellStyle name="SAPBEXHLevel3 4 4 2 2" xfId="43006" xr:uid="{FEDD98DC-3BE3-43AA-888D-BA6BC000D5E5}"/>
    <cellStyle name="SAPBEXHLevel3 4 4 2 2 2" xfId="43007" xr:uid="{82419F2A-FE7E-4007-B83C-539623413267}"/>
    <cellStyle name="SAPBEXHLevel3 4 4 2 3" xfId="43008" xr:uid="{01155311-F3BF-48C4-8B80-EA5B6CEA94C8}"/>
    <cellStyle name="SAPBEXHLevel3 4 4 2 3 2" xfId="43009" xr:uid="{0644FB77-E577-4E89-ADB5-BD1EA973768C}"/>
    <cellStyle name="SAPBEXHLevel3 4 4 2 4" xfId="43010" xr:uid="{95B3D3F3-4D19-4AE5-AD8E-8A6FB1654471}"/>
    <cellStyle name="SAPBEXHLevel3 4 4 2 4 2" xfId="43011" xr:uid="{A1FD0A01-E062-4DFB-ACFE-E63D9B7FBF43}"/>
    <cellStyle name="SAPBEXHLevel3 4 4 2 5" xfId="43012" xr:uid="{48D4778E-7D56-40CA-9EAB-551CBA9D2961}"/>
    <cellStyle name="SAPBEXHLevel3 4 4 2 5 2" xfId="43013" xr:uid="{43B1274B-5914-4F5A-BA63-1B7B66479D25}"/>
    <cellStyle name="SAPBEXHLevel3 4 4 2 6" xfId="43014" xr:uid="{7DDA31EC-E4A5-49D9-A726-8DA8E59B3049}"/>
    <cellStyle name="SAPBEXHLevel3 4 4 2 6 2" xfId="43015" xr:uid="{5AE33B67-6576-48CD-BF8F-23C5E602BD25}"/>
    <cellStyle name="SAPBEXHLevel3 4 4 2 7" xfId="43016" xr:uid="{68C23CFF-3FA3-443C-820C-03F2594B1009}"/>
    <cellStyle name="SAPBEXHLevel3 4 4 3" xfId="43017" xr:uid="{ED6706F9-10AC-4564-A5CE-8E1F2FF2E309}"/>
    <cellStyle name="SAPBEXHLevel3 4 4 3 2" xfId="43018" xr:uid="{3630362F-6205-487A-B654-6976FB23C863}"/>
    <cellStyle name="SAPBEXHLevel3 4 4 3 2 2" xfId="43019" xr:uid="{ACC1D2F4-11C0-40FF-A5F5-F60AC50D4B1E}"/>
    <cellStyle name="SAPBEXHLevel3 4 4 3 3" xfId="43020" xr:uid="{27B05919-E7BE-43F2-BC60-F81031769DDF}"/>
    <cellStyle name="SAPBEXHLevel3 4 4 3 3 2" xfId="43021" xr:uid="{01865A67-374E-4B33-8893-C70396D9C844}"/>
    <cellStyle name="SAPBEXHLevel3 4 4 3 4" xfId="43022" xr:uid="{7B3878FF-A6C0-4F41-95DB-CAE914081148}"/>
    <cellStyle name="SAPBEXHLevel3 4 4 3 4 2" xfId="43023" xr:uid="{E69783EB-B9EC-4B23-A100-4D11C7E1A6FD}"/>
    <cellStyle name="SAPBEXHLevel3 4 4 3 5" xfId="43024" xr:uid="{EF0F3377-7F91-4E31-B6D6-5142040B21CB}"/>
    <cellStyle name="SAPBEXHLevel3 4 4 3 5 2" xfId="43025" xr:uid="{7ED01D1A-9D96-4007-A632-72D015A3A939}"/>
    <cellStyle name="SAPBEXHLevel3 4 4 3 6" xfId="43026" xr:uid="{E060C18F-A86A-4E32-B331-0D920C176044}"/>
    <cellStyle name="SAPBEXHLevel3 4 4 3 6 2" xfId="43027" xr:uid="{09638EEB-FC59-4F77-9188-C03DD1CDD28B}"/>
    <cellStyle name="SAPBEXHLevel3 4 4 3 7" xfId="43028" xr:uid="{C1EB45F3-3192-42BD-AB9A-1A97BDD3A67D}"/>
    <cellStyle name="SAPBEXHLevel3 4 4 4" xfId="43029" xr:uid="{B132FB52-ECF4-40F8-AD3D-8A147B3C273A}"/>
    <cellStyle name="SAPBEXHLevel3 4 4 4 2" xfId="43030" xr:uid="{B379B937-DDC5-4D3B-94E8-057015785D59}"/>
    <cellStyle name="SAPBEXHLevel3 4 4 5" xfId="43031" xr:uid="{56922573-FEAA-437F-92C1-E8E83D202981}"/>
    <cellStyle name="SAPBEXHLevel3 4 4 5 2" xfId="43032" xr:uid="{E0978868-3CF9-4EA0-8C34-B8777C131447}"/>
    <cellStyle name="SAPBEXHLevel3 4 4 6" xfId="43033" xr:uid="{E76ACD46-D3D4-49FA-BBA7-5BCB123A8E72}"/>
    <cellStyle name="SAPBEXHLevel3 4 4 6 2" xfId="43034" xr:uid="{139AEA3D-B4FD-4D11-AFD9-7AD976BDFFF7}"/>
    <cellStyle name="SAPBEXHLevel3 4 4 7" xfId="43035" xr:uid="{B70B36DC-0BCE-4AE1-B021-E4E394DC59BB}"/>
    <cellStyle name="SAPBEXHLevel3 4 4 7 2" xfId="43036" xr:uid="{C0E223C5-815B-4BD3-83DE-96ECFD5B8E7A}"/>
    <cellStyle name="SAPBEXHLevel3 4 4 8" xfId="43037" xr:uid="{47EC0B35-E353-4289-AA41-902E965DC2B0}"/>
    <cellStyle name="SAPBEXHLevel3 4 4 8 2" xfId="43038" xr:uid="{CE4E6734-7D9D-49F6-B865-31259290FE5C}"/>
    <cellStyle name="SAPBEXHLevel3 4 4 9" xfId="43039" xr:uid="{16F496C6-C32B-4AA4-948F-0CFC2D0311EC}"/>
    <cellStyle name="SAPBEXHLevel3 4 4 9 2" xfId="43040" xr:uid="{7C74C4A3-111D-41D0-BA49-C366D4E4CFF2}"/>
    <cellStyle name="SAPBEXHLevel3 4 5" xfId="43041" xr:uid="{9782FA8F-827F-4744-B8F0-8372F1FF4526}"/>
    <cellStyle name="SAPBEXHLevel3 4 5 2" xfId="43042" xr:uid="{B7894660-88BB-4321-9E20-D7F2E63EE2CB}"/>
    <cellStyle name="SAPBEXHLevel3 4 6" xfId="43043" xr:uid="{EEB6479D-2982-4A55-BA22-542A184952AA}"/>
    <cellStyle name="SAPBEXHLevel3 4 6 2" xfId="43044" xr:uid="{0EEAE0AF-6503-4C0C-9CAD-0E5D88239E2C}"/>
    <cellStyle name="SAPBEXHLevel3 4 7" xfId="43045" xr:uid="{98B695A5-E1DA-4CA5-BB71-2975B9F9DE19}"/>
    <cellStyle name="SAPBEXHLevel3 4 8" xfId="43046" xr:uid="{5695AFE6-0A0B-4C48-92C8-2782D02987C2}"/>
    <cellStyle name="SAPBEXHLevel3 5" xfId="43047" xr:uid="{D63109C7-37A1-49B1-83B2-4BC437CCF98E}"/>
    <cellStyle name="SAPBEXHLevel3 5 2" xfId="43048" xr:uid="{81DC6DAD-0634-4B3A-8447-874CFF1D0463}"/>
    <cellStyle name="SAPBEXHLevel3 5 2 10" xfId="43049" xr:uid="{6FF51229-73DB-4CC0-8AFB-62706D6E4E46}"/>
    <cellStyle name="SAPBEXHLevel3 5 2 2" xfId="43050" xr:uid="{136A85C7-EF96-4520-B460-A9AD66E2EF00}"/>
    <cellStyle name="SAPBEXHLevel3 5 2 2 10" xfId="43051" xr:uid="{04E72F3E-B28B-4957-88A7-52473C6DC6FC}"/>
    <cellStyle name="SAPBEXHLevel3 5 2 2 2" xfId="43052" xr:uid="{919A12EF-64A5-47B3-A718-2B2B907EC3FD}"/>
    <cellStyle name="SAPBEXHLevel3 5 2 2 2 2" xfId="43053" xr:uid="{0DEFACD0-8C66-4F11-9EBF-E91CFC42B23F}"/>
    <cellStyle name="SAPBEXHLevel3 5 2 2 2 2 2" xfId="43054" xr:uid="{DCB27118-26DE-4B16-A859-3BBBB0377990}"/>
    <cellStyle name="SAPBEXHLevel3 5 2 2 2 3" xfId="43055" xr:uid="{7985313F-E478-497C-9828-126B3E7F6E5C}"/>
    <cellStyle name="SAPBEXHLevel3 5 2 2 2 3 2" xfId="43056" xr:uid="{A2CE5E7A-F754-4925-AD73-E677BEA52D72}"/>
    <cellStyle name="SAPBEXHLevel3 5 2 2 2 4" xfId="43057" xr:uid="{474B0870-8A51-458C-AE24-CF8C9DB308FB}"/>
    <cellStyle name="SAPBEXHLevel3 5 2 2 2 4 2" xfId="43058" xr:uid="{737A153F-56D6-4A6F-9FED-E88BD4A33D5E}"/>
    <cellStyle name="SAPBEXHLevel3 5 2 2 2 5" xfId="43059" xr:uid="{9ACA3904-CE21-4171-95F5-54D9A36179AD}"/>
    <cellStyle name="SAPBEXHLevel3 5 2 2 2 5 2" xfId="43060" xr:uid="{01206A17-131B-4D8D-8C70-C1846B1A12B6}"/>
    <cellStyle name="SAPBEXHLevel3 5 2 2 2 6" xfId="43061" xr:uid="{64C4F27C-756B-4635-9E24-771B0184DBC8}"/>
    <cellStyle name="SAPBEXHLevel3 5 2 2 2 6 2" xfId="43062" xr:uid="{7D31347A-CAF9-4590-B2CB-1BC01EF33F2A}"/>
    <cellStyle name="SAPBEXHLevel3 5 2 2 2 7" xfId="43063" xr:uid="{02AD1783-E632-424B-B4C0-78DB0B632DA5}"/>
    <cellStyle name="SAPBEXHLevel3 5 2 2 2 7 2" xfId="43064" xr:uid="{36B1C8A4-2B51-4DB2-BA51-846B2F165B30}"/>
    <cellStyle name="SAPBEXHLevel3 5 2 2 2 8" xfId="43065" xr:uid="{92B878DC-C0C4-463D-897F-4C8DFA68AA93}"/>
    <cellStyle name="SAPBEXHLevel3 5 2 2 3" xfId="43066" xr:uid="{AF3B0C49-9A4C-4222-90C4-D92B9C1C12FF}"/>
    <cellStyle name="SAPBEXHLevel3 5 2 2 3 2" xfId="43067" xr:uid="{DF2846FB-42D2-4E58-BDAC-040C57B19EA0}"/>
    <cellStyle name="SAPBEXHLevel3 5 2 2 4" xfId="43068" xr:uid="{7557307E-F73B-447F-A3EF-7D7D68FFA7F4}"/>
    <cellStyle name="SAPBEXHLevel3 5 2 2 4 2" xfId="43069" xr:uid="{A50135D9-28AC-4B45-A595-7F1A43492C56}"/>
    <cellStyle name="SAPBEXHLevel3 5 2 2 5" xfId="43070" xr:uid="{4F648999-C40B-4C12-9029-3F7F731A4EC0}"/>
    <cellStyle name="SAPBEXHLevel3 5 2 2 5 2" xfId="43071" xr:uid="{9BD18CC4-B1F8-427B-A3FE-39AC0236DCB2}"/>
    <cellStyle name="SAPBEXHLevel3 5 2 2 6" xfId="43072" xr:uid="{C955BBB4-6145-4F59-A65E-C0063C1011A9}"/>
    <cellStyle name="SAPBEXHLevel3 5 2 2 6 2" xfId="43073" xr:uid="{0D4235B7-A64F-449E-9BD2-6FD27B40C102}"/>
    <cellStyle name="SAPBEXHLevel3 5 2 2 7" xfId="43074" xr:uid="{0480858F-E51E-4075-986C-7CDA9E624E46}"/>
    <cellStyle name="SAPBEXHLevel3 5 2 2 7 2" xfId="43075" xr:uid="{B1FBE253-48A5-4DEF-B5A7-31388D2A1FCA}"/>
    <cellStyle name="SAPBEXHLevel3 5 2 2 8" xfId="43076" xr:uid="{804FBD1A-B4A8-4FE0-97C3-442A0CBADB22}"/>
    <cellStyle name="SAPBEXHLevel3 5 2 2 8 2" xfId="43077" xr:uid="{4CC57B39-DEFF-4451-BAF5-30D226FDA050}"/>
    <cellStyle name="SAPBEXHLevel3 5 2 2 9" xfId="43078" xr:uid="{6605DDD6-ADF8-4756-8C4C-F2D0898B1571}"/>
    <cellStyle name="SAPBEXHLevel3 5 2 3" xfId="43079" xr:uid="{A4F877A4-06A9-4054-AE67-2A014B943FE5}"/>
    <cellStyle name="SAPBEXHLevel3 5 2 3 2" xfId="43080" xr:uid="{D0AF0183-F714-441E-AB27-032D9FF067A2}"/>
    <cellStyle name="SAPBEXHLevel3 5 2 3 2 2" xfId="43081" xr:uid="{0AE68B3C-1A6C-4AD3-B398-22F1A67CC882}"/>
    <cellStyle name="SAPBEXHLevel3 5 2 3 3" xfId="43082" xr:uid="{F6990B34-8FE1-48B6-B4A6-529CEC97D00E}"/>
    <cellStyle name="SAPBEXHLevel3 5 2 3 3 2" xfId="43083" xr:uid="{8A46AAA7-8B76-423D-AEB9-81A5C7EE3C29}"/>
    <cellStyle name="SAPBEXHLevel3 5 2 3 4" xfId="43084" xr:uid="{F991AF93-06C0-4550-AA45-B79EB8D22F57}"/>
    <cellStyle name="SAPBEXHLevel3 5 2 3 4 2" xfId="43085" xr:uid="{DA0B8F72-50D9-4433-B7C1-12030BC36496}"/>
    <cellStyle name="SAPBEXHLevel3 5 2 3 5" xfId="43086" xr:uid="{23AEF716-07ED-4C37-8C83-CF930E493651}"/>
    <cellStyle name="SAPBEXHLevel3 5 2 3 5 2" xfId="43087" xr:uid="{FC310892-90BA-44D4-B8E1-80C71582535F}"/>
    <cellStyle name="SAPBEXHLevel3 5 2 3 6" xfId="43088" xr:uid="{0F0F9BA4-3B20-445C-BD54-7C675FCD63DD}"/>
    <cellStyle name="SAPBEXHLevel3 5 2 3 6 2" xfId="43089" xr:uid="{8E2E6123-54EC-448D-AB56-1CB112C7394F}"/>
    <cellStyle name="SAPBEXHLevel3 5 2 3 7" xfId="43090" xr:uid="{297F8691-3EE6-4328-BF16-25CCF6882085}"/>
    <cellStyle name="SAPBEXHLevel3 5 2 3 7 2" xfId="43091" xr:uid="{5BEE1997-AAEB-40A7-925F-EAF0234003D5}"/>
    <cellStyle name="SAPBEXHLevel3 5 2 3 8" xfId="43092" xr:uid="{9EDA2AE0-4293-4E53-89FA-60483DF39C0E}"/>
    <cellStyle name="SAPBEXHLevel3 5 2 3 9" xfId="43093" xr:uid="{F4537AFD-3B0F-4372-B8B3-2CCDD4ED11B7}"/>
    <cellStyle name="SAPBEXHLevel3 5 2 4" xfId="43094" xr:uid="{6AF50F9E-3F89-4185-A28C-EBC2E1A8812A}"/>
    <cellStyle name="SAPBEXHLevel3 5 2 4 2" xfId="43095" xr:uid="{74C93470-08FE-4E30-BF11-64CD9884C3FE}"/>
    <cellStyle name="SAPBEXHLevel3 5 2 5" xfId="43096" xr:uid="{A66E0E88-5C2D-4852-A775-8160D3A78A7F}"/>
    <cellStyle name="SAPBEXHLevel3 5 2 5 2" xfId="43097" xr:uid="{E90C0A36-032E-4678-B2EE-1203E5E0EF35}"/>
    <cellStyle name="SAPBEXHLevel3 5 2 6" xfId="43098" xr:uid="{4D2C2AF7-D668-4F0A-8C3E-D9D5EAF4D55C}"/>
    <cellStyle name="SAPBEXHLevel3 5 2 6 2" xfId="43099" xr:uid="{A81A1E1D-C389-40E2-BD7E-C51A4428CCFF}"/>
    <cellStyle name="SAPBEXHLevel3 5 2 7" xfId="43100" xr:uid="{A77473FE-6FE1-438A-8403-D6F963AF9421}"/>
    <cellStyle name="SAPBEXHLevel3 5 2 7 2" xfId="43101" xr:uid="{504C860C-BB09-4227-8B45-8149F2A65820}"/>
    <cellStyle name="SAPBEXHLevel3 5 2 8" xfId="43102" xr:uid="{B48F7A6F-0420-4CAE-B75D-866443CE77E4}"/>
    <cellStyle name="SAPBEXHLevel3 5 2 8 2" xfId="43103" xr:uid="{BF32DB9A-4A74-4F46-A1DB-3F77C98C3265}"/>
    <cellStyle name="SAPBEXHLevel3 5 2 9" xfId="43104" xr:uid="{8785DFC7-F0E4-418A-A751-DC4B496956F0}"/>
    <cellStyle name="SAPBEXHLevel3 5 3" xfId="43105" xr:uid="{FE73BB27-771C-46B5-9FDB-9A475A0D061A}"/>
    <cellStyle name="SAPBEXHLevel3 5 3 2" xfId="43106" xr:uid="{1811B73B-13C9-4441-A489-BED7298D522B}"/>
    <cellStyle name="SAPBEXHLevel3 5 3 2 10" xfId="43107" xr:uid="{B7973F1E-0629-4DD2-9716-31DFDCED7032}"/>
    <cellStyle name="SAPBEXHLevel3 5 3 2 2" xfId="43108" xr:uid="{05FB026D-AA53-4E93-AA2B-74472A1F64D7}"/>
    <cellStyle name="SAPBEXHLevel3 5 3 2 2 2" xfId="43109" xr:uid="{C6F5D082-6CA7-4F44-AC06-DDA234D38681}"/>
    <cellStyle name="SAPBEXHLevel3 5 3 2 2 2 2" xfId="43110" xr:uid="{219C3BCC-6522-4759-9D52-EE743A4370AC}"/>
    <cellStyle name="SAPBEXHLevel3 5 3 2 2 3" xfId="43111" xr:uid="{223C23E4-A7E4-458A-B218-4A28F81C08C0}"/>
    <cellStyle name="SAPBEXHLevel3 5 3 2 2 3 2" xfId="43112" xr:uid="{ABEA3F47-ECB8-4652-9E13-B07016D6A63D}"/>
    <cellStyle name="SAPBEXHLevel3 5 3 2 2 4" xfId="43113" xr:uid="{343AAA80-046B-482F-9F0A-16AB55492CA8}"/>
    <cellStyle name="SAPBEXHLevel3 5 3 2 2 4 2" xfId="43114" xr:uid="{CABBE042-07C8-41A6-81D4-72FBE4FFAE43}"/>
    <cellStyle name="SAPBEXHLevel3 5 3 2 2 5" xfId="43115" xr:uid="{304EF256-678B-464B-A0E4-338549682962}"/>
    <cellStyle name="SAPBEXHLevel3 5 3 2 2 5 2" xfId="43116" xr:uid="{FB23E6B5-D8D1-480E-874D-E25D79194C0D}"/>
    <cellStyle name="SAPBEXHLevel3 5 3 2 2 6" xfId="43117" xr:uid="{21B92CDF-1046-4E06-998D-535E7CEF1B2A}"/>
    <cellStyle name="SAPBEXHLevel3 5 3 2 2 6 2" xfId="43118" xr:uid="{28DCD9B3-8A02-4716-B40D-F01F94328A41}"/>
    <cellStyle name="SAPBEXHLevel3 5 3 2 2 7" xfId="43119" xr:uid="{8E552815-47C5-438F-856D-978AC99EB564}"/>
    <cellStyle name="SAPBEXHLevel3 5 3 2 3" xfId="43120" xr:uid="{0EB44D1E-2C54-44F1-940C-F1381EF536DB}"/>
    <cellStyle name="SAPBEXHLevel3 5 3 2 3 2" xfId="43121" xr:uid="{3B579F04-7B48-41FE-8593-4A1D637FEA57}"/>
    <cellStyle name="SAPBEXHLevel3 5 3 2 3 2 2" xfId="43122" xr:uid="{83A108DC-F40C-4E4E-B92C-EC233F364F66}"/>
    <cellStyle name="SAPBEXHLevel3 5 3 2 3 3" xfId="43123" xr:uid="{C58B8C45-0A96-4ECC-A976-2DF8355D7F7C}"/>
    <cellStyle name="SAPBEXHLevel3 5 3 2 3 3 2" xfId="43124" xr:uid="{5895B6A2-D696-42C1-B2E4-1ABFFF080EF3}"/>
    <cellStyle name="SAPBEXHLevel3 5 3 2 3 4" xfId="43125" xr:uid="{373213F4-8492-4921-8E87-F92EF7282F6D}"/>
    <cellStyle name="SAPBEXHLevel3 5 3 2 3 4 2" xfId="43126" xr:uid="{70C35E19-F7EB-4609-B44C-7D39DF9F8F59}"/>
    <cellStyle name="SAPBEXHLevel3 5 3 2 3 5" xfId="43127" xr:uid="{E1BE2B15-3841-468B-A756-B50830B9D234}"/>
    <cellStyle name="SAPBEXHLevel3 5 3 2 3 5 2" xfId="43128" xr:uid="{7FFFEE9C-25DC-4784-9F99-C18FA7FADAC5}"/>
    <cellStyle name="SAPBEXHLevel3 5 3 2 3 6" xfId="43129" xr:uid="{B3BADB16-B774-45B2-A4C0-8486FEC397D8}"/>
    <cellStyle name="SAPBEXHLevel3 5 3 2 3 6 2" xfId="43130" xr:uid="{1C49971B-BC39-4136-8AA9-03272DAB0A29}"/>
    <cellStyle name="SAPBEXHLevel3 5 3 2 3 7" xfId="43131" xr:uid="{0A0437C5-BF41-48E5-9C62-E2F61C26D324}"/>
    <cellStyle name="SAPBEXHLevel3 5 3 2 4" xfId="43132" xr:uid="{BA467134-A2BC-4857-AAB0-1932218F8D62}"/>
    <cellStyle name="SAPBEXHLevel3 5 3 2 4 2" xfId="43133" xr:uid="{C1C5E16B-E746-4FE1-8339-12781768DA2E}"/>
    <cellStyle name="SAPBEXHLevel3 5 3 2 5" xfId="43134" xr:uid="{1346E1AA-42B3-49EB-9200-B6C8476C520A}"/>
    <cellStyle name="SAPBEXHLevel3 5 3 2 5 2" xfId="43135" xr:uid="{6B30D402-68FB-470C-BD3C-9C1E11DBD141}"/>
    <cellStyle name="SAPBEXHLevel3 5 3 2 6" xfId="43136" xr:uid="{CA400A81-C057-4BFE-AFEF-D885B6BC5284}"/>
    <cellStyle name="SAPBEXHLevel3 5 3 2 6 2" xfId="43137" xr:uid="{63EE7D5F-E280-456E-A908-CBD20FC0C319}"/>
    <cellStyle name="SAPBEXHLevel3 5 3 2 7" xfId="43138" xr:uid="{AD723975-B7B0-4CF7-87D3-65AFCE1034C6}"/>
    <cellStyle name="SAPBEXHLevel3 5 3 2 7 2" xfId="43139" xr:uid="{098463F8-28F4-4A79-9142-AF2673B08CF1}"/>
    <cellStyle name="SAPBEXHLevel3 5 3 2 8" xfId="43140" xr:uid="{6103C32E-7C67-49D3-8B23-D215228453B1}"/>
    <cellStyle name="SAPBEXHLevel3 5 3 2 8 2" xfId="43141" xr:uid="{E69E60C7-739E-4C77-BC8B-AFE7C0556790}"/>
    <cellStyle name="SAPBEXHLevel3 5 3 2 9" xfId="43142" xr:uid="{12C59E74-8F23-4D4B-BB7E-4277EC49845B}"/>
    <cellStyle name="SAPBEXHLevel3 5 3 2 9 2" xfId="43143" xr:uid="{F8275B55-7609-4EA3-BA6C-862699C0A3FF}"/>
    <cellStyle name="SAPBEXHLevel3 5 3 3" xfId="43144" xr:uid="{89F6875A-0AAD-4427-A602-C874376BF33C}"/>
    <cellStyle name="SAPBEXHLevel3 5 3 3 2" xfId="43145" xr:uid="{EF242A46-4D10-4F29-AEF7-0703456F96B4}"/>
    <cellStyle name="SAPBEXHLevel3 5 3 4" xfId="43146" xr:uid="{AD56D540-18AB-4895-9003-DC6135C0B394}"/>
    <cellStyle name="SAPBEXHLevel3 5 3 4 2" xfId="43147" xr:uid="{8D4F412A-245D-4053-8AF5-0CC2B05FEAAD}"/>
    <cellStyle name="SAPBEXHLevel3 5 3 5" xfId="43148" xr:uid="{03CDC4B5-72DB-438A-B685-852E097194E5}"/>
    <cellStyle name="SAPBEXHLevel3 5 4" xfId="43149" xr:uid="{B0F6DDF1-302B-41C4-A3D4-4F836FBE5A95}"/>
    <cellStyle name="SAPBEXHLevel3 5 4 10" xfId="43150" xr:uid="{0BBAEC19-1BF2-4D83-9C9E-95C1EADED7F0}"/>
    <cellStyle name="SAPBEXHLevel3 5 4 2" xfId="43151" xr:uid="{66A1EFD1-CB39-4F1F-9133-CCB7F7A500B5}"/>
    <cellStyle name="SAPBEXHLevel3 5 4 2 2" xfId="43152" xr:uid="{38C2C2AB-6FEA-4B35-AC46-429AE653781F}"/>
    <cellStyle name="SAPBEXHLevel3 5 4 2 2 2" xfId="43153" xr:uid="{2DCB370F-ACAF-42E8-93A1-191A5538B9D4}"/>
    <cellStyle name="SAPBEXHLevel3 5 4 2 3" xfId="43154" xr:uid="{6F3FF4D8-A495-4F1F-BA71-2E45114D2274}"/>
    <cellStyle name="SAPBEXHLevel3 5 4 2 3 2" xfId="43155" xr:uid="{3A4EB7DB-25D7-4C4C-88F7-35949A8E79F5}"/>
    <cellStyle name="SAPBEXHLevel3 5 4 2 4" xfId="43156" xr:uid="{FFF87E72-8AD5-4C47-8592-FE368131C68D}"/>
    <cellStyle name="SAPBEXHLevel3 5 4 2 4 2" xfId="43157" xr:uid="{64AB57B0-04F6-42EE-9A0C-6733A3E6ADEC}"/>
    <cellStyle name="SAPBEXHLevel3 5 4 2 5" xfId="43158" xr:uid="{C754810A-68F6-4CD9-8580-BFC3FA0D0488}"/>
    <cellStyle name="SAPBEXHLevel3 5 4 2 5 2" xfId="43159" xr:uid="{F83F94EE-8778-4D1B-BB6E-6D6646867478}"/>
    <cellStyle name="SAPBEXHLevel3 5 4 2 6" xfId="43160" xr:uid="{76BDDC7A-1D4E-4427-A20A-7591DEF837F6}"/>
    <cellStyle name="SAPBEXHLevel3 5 4 2 6 2" xfId="43161" xr:uid="{F66AA83F-A3E0-4B4A-85BE-DDD5F3010FA2}"/>
    <cellStyle name="SAPBEXHLevel3 5 4 2 7" xfId="43162" xr:uid="{32CBB2BE-9E9B-4FE0-BBFB-713AF84FC8A2}"/>
    <cellStyle name="SAPBEXHLevel3 5 4 3" xfId="43163" xr:uid="{B98BB74B-8B0C-4F24-9746-A9C6969E37EE}"/>
    <cellStyle name="SAPBEXHLevel3 5 4 3 2" xfId="43164" xr:uid="{8BB7AF08-B4C4-4616-834C-228345FBCB88}"/>
    <cellStyle name="SAPBEXHLevel3 5 4 3 2 2" xfId="43165" xr:uid="{FE2BE993-6C99-4FBA-B0B9-565EF011DCDF}"/>
    <cellStyle name="SAPBEXHLevel3 5 4 3 3" xfId="43166" xr:uid="{3F922142-B5CE-4639-B973-6126A8A5F46C}"/>
    <cellStyle name="SAPBEXHLevel3 5 4 3 3 2" xfId="43167" xr:uid="{93A717C8-3711-4D1C-A535-41F475525F94}"/>
    <cellStyle name="SAPBEXHLevel3 5 4 3 4" xfId="43168" xr:uid="{51FE2618-F217-45F6-96E8-7299338E646D}"/>
    <cellStyle name="SAPBEXHLevel3 5 4 3 4 2" xfId="43169" xr:uid="{49FB3CA9-BF1B-40BC-9A27-5019976F1C2F}"/>
    <cellStyle name="SAPBEXHLevel3 5 4 3 5" xfId="43170" xr:uid="{9121FF2B-8B53-41BC-9C99-B4D96FD79799}"/>
    <cellStyle name="SAPBEXHLevel3 5 4 3 5 2" xfId="43171" xr:uid="{FBA8C284-AD3B-4888-861B-F51078402824}"/>
    <cellStyle name="SAPBEXHLevel3 5 4 3 6" xfId="43172" xr:uid="{8F9C83E0-4CD9-4D24-9D93-A68501FFB9EB}"/>
    <cellStyle name="SAPBEXHLevel3 5 4 3 6 2" xfId="43173" xr:uid="{CB5714A7-EA04-4EC3-A24E-678006E9670E}"/>
    <cellStyle name="SAPBEXHLevel3 5 4 3 7" xfId="43174" xr:uid="{213E6663-611D-4263-8D0E-8D47B00743B6}"/>
    <cellStyle name="SAPBEXHLevel3 5 4 4" xfId="43175" xr:uid="{B8647C73-BA5B-4797-9AA0-25330667F17B}"/>
    <cellStyle name="SAPBEXHLevel3 5 4 4 2" xfId="43176" xr:uid="{FFFDE7A0-9710-47BD-BF76-E813679D9BE3}"/>
    <cellStyle name="SAPBEXHLevel3 5 4 5" xfId="43177" xr:uid="{09A67D6A-57BC-4E8D-BB27-4084065F4B78}"/>
    <cellStyle name="SAPBEXHLevel3 5 4 5 2" xfId="43178" xr:uid="{278CCF2A-FB11-49AA-8FDB-548010875514}"/>
    <cellStyle name="SAPBEXHLevel3 5 4 6" xfId="43179" xr:uid="{30A43FCA-247B-4205-8F73-582508BBBEC9}"/>
    <cellStyle name="SAPBEXHLevel3 5 4 6 2" xfId="43180" xr:uid="{50A3E75C-BADE-4063-B2E8-2050A79BB8B0}"/>
    <cellStyle name="SAPBEXHLevel3 5 4 7" xfId="43181" xr:uid="{D08AA816-D39A-4DE9-8E11-577477B2D978}"/>
    <cellStyle name="SAPBEXHLevel3 5 4 7 2" xfId="43182" xr:uid="{A7A35799-2861-4A1B-971A-18C5331EB4AF}"/>
    <cellStyle name="SAPBEXHLevel3 5 4 8" xfId="43183" xr:uid="{2D5F057A-3045-44FC-9DD4-7EAA8613015C}"/>
    <cellStyle name="SAPBEXHLevel3 5 4 8 2" xfId="43184" xr:uid="{00728161-DB07-4C5C-950E-202E80B6FE4A}"/>
    <cellStyle name="SAPBEXHLevel3 5 4 9" xfId="43185" xr:uid="{CC5EE84D-415C-4513-BDAD-83E1D12D0C80}"/>
    <cellStyle name="SAPBEXHLevel3 5 4 9 2" xfId="43186" xr:uid="{2082F0A9-D9C7-4D9C-A405-94AF100CBF2D}"/>
    <cellStyle name="SAPBEXHLevel3 5 5" xfId="43187" xr:uid="{7B15317A-D6CD-4122-99CA-027D368D8030}"/>
    <cellStyle name="SAPBEXHLevel3 5 5 2" xfId="43188" xr:uid="{1BD87DBF-72F7-442E-AF29-A817E75D4B37}"/>
    <cellStyle name="SAPBEXHLevel3 5 6" xfId="43189" xr:uid="{A0682992-C421-4D0E-A17D-95E1583A57DA}"/>
    <cellStyle name="SAPBEXHLevel3 5 6 2" xfId="43190" xr:uid="{FE4D69B3-C489-41A1-AF9C-2AC638BFE1C8}"/>
    <cellStyle name="SAPBEXHLevel3 5 7" xfId="43191" xr:uid="{42E3BCE1-006B-4659-AF22-61BCD02B2DDE}"/>
    <cellStyle name="SAPBEXHLevel3 5 8" xfId="43192" xr:uid="{75BDEC44-9B0F-4DD4-92E3-1F3D5E172EB0}"/>
    <cellStyle name="SAPBEXHLevel3 6" xfId="43193" xr:uid="{EA789B0C-404C-4E88-87F9-E2F5E84DDF08}"/>
    <cellStyle name="SAPBEXHLevel3 6 10" xfId="43194" xr:uid="{A65FE52C-02D3-40EB-801D-45B0199D6692}"/>
    <cellStyle name="SAPBEXHLevel3 6 2" xfId="43195" xr:uid="{8A52D034-1795-4B32-921D-020756184F50}"/>
    <cellStyle name="SAPBEXHLevel3 6 2 10" xfId="43196" xr:uid="{769D209C-292D-4EBB-9E46-877848CBE60E}"/>
    <cellStyle name="SAPBEXHLevel3 6 2 2" xfId="43197" xr:uid="{F23E42CC-38D9-4BD9-BD6D-CCD9CAFB8AD4}"/>
    <cellStyle name="SAPBEXHLevel3 6 2 2 2" xfId="43198" xr:uid="{B8320931-BB77-4FD2-925C-BD1D94451F20}"/>
    <cellStyle name="SAPBEXHLevel3 6 2 2 2 2" xfId="43199" xr:uid="{80F470AB-703D-4195-98A0-03066F811DF0}"/>
    <cellStyle name="SAPBEXHLevel3 6 2 2 3" xfId="43200" xr:uid="{274F1040-0B77-4868-A736-520BC28630DA}"/>
    <cellStyle name="SAPBEXHLevel3 6 2 2 3 2" xfId="43201" xr:uid="{64C455E4-8547-480F-88E7-8DAD8A2537FE}"/>
    <cellStyle name="SAPBEXHLevel3 6 2 2 4" xfId="43202" xr:uid="{F0E4CDDE-CEEC-4B03-B667-A128352DD9B9}"/>
    <cellStyle name="SAPBEXHLevel3 6 2 2 4 2" xfId="43203" xr:uid="{C94388D6-74B3-4E9B-AA98-AB921731916D}"/>
    <cellStyle name="SAPBEXHLevel3 6 2 2 5" xfId="43204" xr:uid="{80D925B9-6606-4774-9493-EF070875CDDD}"/>
    <cellStyle name="SAPBEXHLevel3 6 2 2 5 2" xfId="43205" xr:uid="{86570D09-669B-4D98-80FC-A442846FDA9B}"/>
    <cellStyle name="SAPBEXHLevel3 6 2 2 6" xfId="43206" xr:uid="{9131B548-40D9-40C6-81E7-D92A228097CF}"/>
    <cellStyle name="SAPBEXHLevel3 6 2 2 6 2" xfId="43207" xr:uid="{9ED0E375-E4BB-487A-AD7B-732CB36D6A5A}"/>
    <cellStyle name="SAPBEXHLevel3 6 2 2 7" xfId="43208" xr:uid="{2618A297-0E36-48B0-80C4-67BA2C355321}"/>
    <cellStyle name="SAPBEXHLevel3 6 2 2 7 2" xfId="43209" xr:uid="{F279C541-E406-48AF-B96F-61AB38B552B9}"/>
    <cellStyle name="SAPBEXHLevel3 6 2 2 8" xfId="43210" xr:uid="{1AEC9041-A43E-4FBF-9F14-5AFAAA7BBB42}"/>
    <cellStyle name="SAPBEXHLevel3 6 2 3" xfId="43211" xr:uid="{E99F813C-6333-4C8B-B126-14128AC54392}"/>
    <cellStyle name="SAPBEXHLevel3 6 2 3 2" xfId="43212" xr:uid="{0634D288-F60E-4E2C-9A21-9EC4C5FD5841}"/>
    <cellStyle name="SAPBEXHLevel3 6 2 4" xfId="43213" xr:uid="{A7691D3E-76B3-486F-B218-824E4D7190BE}"/>
    <cellStyle name="SAPBEXHLevel3 6 2 4 2" xfId="43214" xr:uid="{7466EBC0-96B2-4DA6-A237-33E3A229F9EB}"/>
    <cellStyle name="SAPBEXHLevel3 6 2 5" xfId="43215" xr:uid="{48E7E680-67E3-4433-B6BD-8E64E02B283A}"/>
    <cellStyle name="SAPBEXHLevel3 6 2 5 2" xfId="43216" xr:uid="{6825F251-959D-42D4-8F6E-DA5B2B933E97}"/>
    <cellStyle name="SAPBEXHLevel3 6 2 6" xfId="43217" xr:uid="{498B8ADA-9F0C-4FDE-8B4C-BC6F0E72F4D0}"/>
    <cellStyle name="SAPBEXHLevel3 6 2 6 2" xfId="43218" xr:uid="{79298BE6-7193-4397-AAB2-36BB0D90D440}"/>
    <cellStyle name="SAPBEXHLevel3 6 2 7" xfId="43219" xr:uid="{D27CAF2A-9B67-4034-AABD-480567D77ABD}"/>
    <cellStyle name="SAPBEXHLevel3 6 2 7 2" xfId="43220" xr:uid="{D725295E-5078-46B7-A79C-32EBDFCF06BF}"/>
    <cellStyle name="SAPBEXHLevel3 6 2 8" xfId="43221" xr:uid="{4B5357C4-C826-4BC3-896D-9D28683B322C}"/>
    <cellStyle name="SAPBEXHLevel3 6 2 8 2" xfId="43222" xr:uid="{8FAE9334-D221-4444-B3F4-84DEDC3050E4}"/>
    <cellStyle name="SAPBEXHLevel3 6 2 9" xfId="43223" xr:uid="{E142B863-064C-4CDB-B5A0-523AA0C0F735}"/>
    <cellStyle name="SAPBEXHLevel3 6 3" xfId="43224" xr:uid="{38F91DD4-2A03-4CE8-AE31-0D48E1ADD73F}"/>
    <cellStyle name="SAPBEXHLevel3 6 3 2" xfId="43225" xr:uid="{AB07D542-4950-4E82-8CC4-DC6C4BE0AA76}"/>
    <cellStyle name="SAPBEXHLevel3 6 3 2 2" xfId="43226" xr:uid="{D1ADBAFD-4FF7-40B4-8B70-9578BF7E5AAB}"/>
    <cellStyle name="SAPBEXHLevel3 6 3 3" xfId="43227" xr:uid="{6C4E5634-0509-4835-9DCE-DE7F2CC5BFEA}"/>
    <cellStyle name="SAPBEXHLevel3 6 3 3 2" xfId="43228" xr:uid="{242CB49B-7177-4D53-9105-029821CFFC28}"/>
    <cellStyle name="SAPBEXHLevel3 6 3 4" xfId="43229" xr:uid="{B69C4A68-CBA1-42F9-A302-819486193A51}"/>
    <cellStyle name="SAPBEXHLevel3 6 3 4 2" xfId="43230" xr:uid="{5A8569FE-D1A9-44ED-9150-01A69872B4BB}"/>
    <cellStyle name="SAPBEXHLevel3 6 3 5" xfId="43231" xr:uid="{E24C7FAD-06D2-4104-98CF-CD8B1EA901D4}"/>
    <cellStyle name="SAPBEXHLevel3 6 3 5 2" xfId="43232" xr:uid="{05B33761-72F0-4F0D-B17F-D69AF02AE317}"/>
    <cellStyle name="SAPBEXHLevel3 6 3 6" xfId="43233" xr:uid="{1FC1461F-5814-4F5C-82FD-38CE989B01FB}"/>
    <cellStyle name="SAPBEXHLevel3 6 3 6 2" xfId="43234" xr:uid="{D37002EA-B334-4C3B-8018-9758AE02AED9}"/>
    <cellStyle name="SAPBEXHLevel3 6 3 7" xfId="43235" xr:uid="{622A8B05-AD56-432B-BC8E-9DA7F052E15A}"/>
    <cellStyle name="SAPBEXHLevel3 6 3 7 2" xfId="43236" xr:uid="{46657CD3-FB23-4F6A-8104-A45A359B097F}"/>
    <cellStyle name="SAPBEXHLevel3 6 3 8" xfId="43237" xr:uid="{DC842DAF-7C0F-463A-9BAE-83894E10F432}"/>
    <cellStyle name="SAPBEXHLevel3 6 3 9" xfId="43238" xr:uid="{4A4177CA-4CA4-46F7-94FB-9A0E1E2720C3}"/>
    <cellStyle name="SAPBEXHLevel3 6 4" xfId="43239" xr:uid="{6EB791C4-56E3-4D9E-B5BE-BB5518D8D528}"/>
    <cellStyle name="SAPBEXHLevel3 6 4 2" xfId="43240" xr:uid="{D54E7293-378C-4DC3-980F-339BF0F99A4A}"/>
    <cellStyle name="SAPBEXHLevel3 6 5" xfId="43241" xr:uid="{FAAA8702-A758-4119-AD4F-D3AE6FE5197E}"/>
    <cellStyle name="SAPBEXHLevel3 6 5 2" xfId="43242" xr:uid="{943B093F-75B5-4D29-82BB-BA30B898BD61}"/>
    <cellStyle name="SAPBEXHLevel3 6 6" xfId="43243" xr:uid="{5AF1F0CE-4D3D-4380-96F6-3C38A42278ED}"/>
    <cellStyle name="SAPBEXHLevel3 6 6 2" xfId="43244" xr:uid="{CE7CF876-74AD-4C72-8E25-EBC6B8B530A8}"/>
    <cellStyle name="SAPBEXHLevel3 6 7" xfId="43245" xr:uid="{2AC7BF6E-21CC-45FB-869F-0313D8A25EFF}"/>
    <cellStyle name="SAPBEXHLevel3 6 7 2" xfId="43246" xr:uid="{90A8B6EF-DA7D-45F4-829C-0BE8488A20AC}"/>
    <cellStyle name="SAPBEXHLevel3 6 8" xfId="43247" xr:uid="{1418EE6F-98FE-4C7F-BB18-4CA7B66AEA5E}"/>
    <cellStyle name="SAPBEXHLevel3 6 8 2" xfId="43248" xr:uid="{291015BA-4B81-42FF-AA32-5C940BF5F4F3}"/>
    <cellStyle name="SAPBEXHLevel3 6 9" xfId="43249" xr:uid="{4614BBC5-FF8D-43A1-924D-3382462B3F5F}"/>
    <cellStyle name="SAPBEXHLevel3 7" xfId="43250" xr:uid="{0C994A2E-83E9-495D-BCB7-BECF071EDAA7}"/>
    <cellStyle name="SAPBEXHLevel3 8" xfId="43251" xr:uid="{67308408-82A6-48A9-9C3F-6CD920D92D21}"/>
    <cellStyle name="SAPBEXHLevel3X" xfId="43252" xr:uid="{EBA59C04-5E13-4409-97C3-A3C01145B23A}"/>
    <cellStyle name="SAPBEXHLevel3X 2" xfId="43253" xr:uid="{E76C1690-AED7-422E-947D-312B98A60DE6}"/>
    <cellStyle name="SAPBEXHLevel3X 2 2" xfId="43254" xr:uid="{04157E2E-4E55-4C62-BCF1-918FA34AFECF}"/>
    <cellStyle name="SAPBEXHLevel3X 2 2 2" xfId="43255" xr:uid="{D42F4C05-4FF7-4F0B-844B-7FF03B5814A0}"/>
    <cellStyle name="SAPBEXHLevel3X 2 2 2 10" xfId="43256" xr:uid="{2B89D78E-9FE7-4CBF-A7A4-391880E179DC}"/>
    <cellStyle name="SAPBEXHLevel3X 2 2 2 2" xfId="43257" xr:uid="{DD7845AF-517C-40A2-8186-7FEB29C4A79C}"/>
    <cellStyle name="SAPBEXHLevel3X 2 2 2 2 10" xfId="43258" xr:uid="{8B3FAF91-B327-436E-982D-1429C4722EE0}"/>
    <cellStyle name="SAPBEXHLevel3X 2 2 2 2 2" xfId="43259" xr:uid="{03BB03CA-F01D-4F67-8F8C-285B552B815D}"/>
    <cellStyle name="SAPBEXHLevel3X 2 2 2 2 2 2" xfId="43260" xr:uid="{6910891D-A060-46B1-A455-C603F5459176}"/>
    <cellStyle name="SAPBEXHLevel3X 2 2 2 2 2 2 2" xfId="43261" xr:uid="{644410EC-2875-4DBF-AD78-5607AE3A8BF4}"/>
    <cellStyle name="SAPBEXHLevel3X 2 2 2 2 2 3" xfId="43262" xr:uid="{906E84B5-7C76-4089-A815-1C724A571D67}"/>
    <cellStyle name="SAPBEXHLevel3X 2 2 2 2 2 3 2" xfId="43263" xr:uid="{63A50941-7AA6-4C99-9AA6-5EAA65996460}"/>
    <cellStyle name="SAPBEXHLevel3X 2 2 2 2 2 4" xfId="43264" xr:uid="{D3145EE8-20C3-44AD-853F-5051BD0C728F}"/>
    <cellStyle name="SAPBEXHLevel3X 2 2 2 2 2 4 2" xfId="43265" xr:uid="{4271B4CE-3895-45BD-8EDF-1E4584B03C3E}"/>
    <cellStyle name="SAPBEXHLevel3X 2 2 2 2 2 5" xfId="43266" xr:uid="{134AF315-9B7C-437E-B023-3041808D2CF0}"/>
    <cellStyle name="SAPBEXHLevel3X 2 2 2 2 2 5 2" xfId="43267" xr:uid="{F0656B7A-FD0F-4FC8-AEC7-18984FDCF4D5}"/>
    <cellStyle name="SAPBEXHLevel3X 2 2 2 2 2 6" xfId="43268" xr:uid="{196812B4-4681-4FC4-9634-016B246A0CAC}"/>
    <cellStyle name="SAPBEXHLevel3X 2 2 2 2 2 6 2" xfId="43269" xr:uid="{DD904F9A-3DD0-46EB-A998-F381D5B8EF30}"/>
    <cellStyle name="SAPBEXHLevel3X 2 2 2 2 2 7" xfId="43270" xr:uid="{46561DB3-51C2-4A58-8935-795F3BE27260}"/>
    <cellStyle name="SAPBEXHLevel3X 2 2 2 2 2 7 2" xfId="43271" xr:uid="{BA0C4BCC-7C65-4092-A45F-F364340F5EE9}"/>
    <cellStyle name="SAPBEXHLevel3X 2 2 2 2 2 8" xfId="43272" xr:uid="{6F3CF9D5-2FAC-43FD-9A04-8AE21AA5D969}"/>
    <cellStyle name="SAPBEXHLevel3X 2 2 2 2 3" xfId="43273" xr:uid="{B63688B4-9030-4A5E-AE3F-53C9C3C5F9A6}"/>
    <cellStyle name="SAPBEXHLevel3X 2 2 2 2 3 2" xfId="43274" xr:uid="{D3CB34F6-122B-40CF-8564-06BE9E3D57AD}"/>
    <cellStyle name="SAPBEXHLevel3X 2 2 2 2 4" xfId="43275" xr:uid="{FB60865B-FB4A-44C6-8333-7FA43E745A21}"/>
    <cellStyle name="SAPBEXHLevel3X 2 2 2 2 4 2" xfId="43276" xr:uid="{96D2E45A-1AAD-4246-8E39-C48D0E8324FC}"/>
    <cellStyle name="SAPBEXHLevel3X 2 2 2 2 5" xfId="43277" xr:uid="{D3A9F081-246D-460B-A651-B2E1EA717F39}"/>
    <cellStyle name="SAPBEXHLevel3X 2 2 2 2 5 2" xfId="43278" xr:uid="{FEDC977D-1E64-4564-97B5-0BB6A504FA14}"/>
    <cellStyle name="SAPBEXHLevel3X 2 2 2 2 6" xfId="43279" xr:uid="{16B9B24E-7506-47E4-AB78-2D84EF227B2B}"/>
    <cellStyle name="SAPBEXHLevel3X 2 2 2 2 6 2" xfId="43280" xr:uid="{D5C5C9FE-211A-402D-A888-8510692677B8}"/>
    <cellStyle name="SAPBEXHLevel3X 2 2 2 2 7" xfId="43281" xr:uid="{F1461AE0-F9D9-47CC-8A80-A79FD496230C}"/>
    <cellStyle name="SAPBEXHLevel3X 2 2 2 2 7 2" xfId="43282" xr:uid="{A49FFFDB-B3C7-4D6F-93A8-04D86C7DD9A0}"/>
    <cellStyle name="SAPBEXHLevel3X 2 2 2 2 8" xfId="43283" xr:uid="{E72F3AE1-C1CD-4239-BD14-B84B0995FC7A}"/>
    <cellStyle name="SAPBEXHLevel3X 2 2 2 2 8 2" xfId="43284" xr:uid="{89238184-C6F2-4543-99A7-0A05FA6B26D7}"/>
    <cellStyle name="SAPBEXHLevel3X 2 2 2 2 9" xfId="43285" xr:uid="{C99B8C2B-3DE7-4CB2-91FB-E9A81E940B5F}"/>
    <cellStyle name="SAPBEXHLevel3X 2 2 2 3" xfId="43286" xr:uid="{7E4D96AE-A4B6-45E8-A98A-68EEBCD88A65}"/>
    <cellStyle name="SAPBEXHLevel3X 2 2 2 3 2" xfId="43287" xr:uid="{DD99186F-E531-4638-8671-E12BFCF25CB6}"/>
    <cellStyle name="SAPBEXHLevel3X 2 2 2 3 2 2" xfId="43288" xr:uid="{6DC05BE4-0A98-42A7-9E5F-937B7659DFB7}"/>
    <cellStyle name="SAPBEXHLevel3X 2 2 2 3 3" xfId="43289" xr:uid="{485AFA14-BA74-4183-984A-FE1F8E587C84}"/>
    <cellStyle name="SAPBEXHLevel3X 2 2 2 3 3 2" xfId="43290" xr:uid="{8BE95A5E-9CCF-400E-A932-17B15A214138}"/>
    <cellStyle name="SAPBEXHLevel3X 2 2 2 3 4" xfId="43291" xr:uid="{C1FDA2D9-5724-4C92-AA2C-62E717E504C1}"/>
    <cellStyle name="SAPBEXHLevel3X 2 2 2 3 4 2" xfId="43292" xr:uid="{11133366-6BD0-4409-B4B8-A1E9403674A5}"/>
    <cellStyle name="SAPBEXHLevel3X 2 2 2 3 5" xfId="43293" xr:uid="{A6BCCEB6-C7C3-47DA-BC32-030BDFE2993F}"/>
    <cellStyle name="SAPBEXHLevel3X 2 2 2 3 5 2" xfId="43294" xr:uid="{59BEAAB6-444E-4362-9467-0E60948A3A44}"/>
    <cellStyle name="SAPBEXHLevel3X 2 2 2 3 6" xfId="43295" xr:uid="{11025230-CF73-4529-A061-10BD64B14CB7}"/>
    <cellStyle name="SAPBEXHLevel3X 2 2 2 3 6 2" xfId="43296" xr:uid="{5E704147-6301-45A5-A4BB-FF63A8869DFD}"/>
    <cellStyle name="SAPBEXHLevel3X 2 2 2 3 7" xfId="43297" xr:uid="{34C626A5-3396-4D13-9427-0577BC4304C9}"/>
    <cellStyle name="SAPBEXHLevel3X 2 2 2 3 7 2" xfId="43298" xr:uid="{76A27D0F-80E9-4CF8-8FF8-5D0BA3635411}"/>
    <cellStyle name="SAPBEXHLevel3X 2 2 2 3 8" xfId="43299" xr:uid="{8777A3BC-5C20-4F95-80E6-F995308DC4D5}"/>
    <cellStyle name="SAPBEXHLevel3X 2 2 2 3 9" xfId="43300" xr:uid="{CC9A7EC8-A31B-4492-BA51-393473D7E2EC}"/>
    <cellStyle name="SAPBEXHLevel3X 2 2 2 4" xfId="43301" xr:uid="{7BBA5203-6764-46EC-A0D0-DB5F3DF60512}"/>
    <cellStyle name="SAPBEXHLevel3X 2 2 2 4 2" xfId="43302" xr:uid="{99587ABB-51C5-4F1B-B1A5-EF29FE8C404A}"/>
    <cellStyle name="SAPBEXHLevel3X 2 2 2 5" xfId="43303" xr:uid="{75955962-7936-4790-864A-B11A1648348B}"/>
    <cellStyle name="SAPBEXHLevel3X 2 2 2 5 2" xfId="43304" xr:uid="{91BD0F58-EA02-44A5-9A98-506690CB165C}"/>
    <cellStyle name="SAPBEXHLevel3X 2 2 2 6" xfId="43305" xr:uid="{9339D23B-A576-4392-8EA6-2E4948E82EF3}"/>
    <cellStyle name="SAPBEXHLevel3X 2 2 2 6 2" xfId="43306" xr:uid="{F5E5B2A0-CA34-439E-B280-AB4A6B58D4D4}"/>
    <cellStyle name="SAPBEXHLevel3X 2 2 2 7" xfId="43307" xr:uid="{46835468-4059-4FD5-B56D-96D2B5B9D698}"/>
    <cellStyle name="SAPBEXHLevel3X 2 2 2 7 2" xfId="43308" xr:uid="{53155C0B-06A9-4F99-BA03-39D03F168A1B}"/>
    <cellStyle name="SAPBEXHLevel3X 2 2 2 8" xfId="43309" xr:uid="{C4393EF4-1BAE-4553-8AA8-D7386D4C38B7}"/>
    <cellStyle name="SAPBEXHLevel3X 2 2 2 8 2" xfId="43310" xr:uid="{856BDFD4-2EF3-4C67-9391-C7FF65493895}"/>
    <cellStyle name="SAPBEXHLevel3X 2 2 2 9" xfId="43311" xr:uid="{9A483627-92AC-4C2A-B0D0-BAC363559C29}"/>
    <cellStyle name="SAPBEXHLevel3X 2 2 3" xfId="43312" xr:uid="{EAD7A66C-B859-4EEC-B30E-5857FA8A958C}"/>
    <cellStyle name="SAPBEXHLevel3X 2 2 3 2" xfId="43313" xr:uid="{A46A647F-DCBC-4D65-B42E-1D01C2F81D39}"/>
    <cellStyle name="SAPBEXHLevel3X 2 2 3 2 10" xfId="43314" xr:uid="{D90DCA90-6EAC-4A53-9B92-BCB47804A645}"/>
    <cellStyle name="SAPBEXHLevel3X 2 2 3 2 2" xfId="43315" xr:uid="{7631FCFC-40C0-4CCC-8D91-F3B7CBD9E407}"/>
    <cellStyle name="SAPBEXHLevel3X 2 2 3 2 2 2" xfId="43316" xr:uid="{DC1D01F2-5DF0-453A-8F0A-72F49AF60A7E}"/>
    <cellStyle name="SAPBEXHLevel3X 2 2 3 2 2 2 2" xfId="43317" xr:uid="{DE97C32A-C24C-403A-A60C-B9560117115F}"/>
    <cellStyle name="SAPBEXHLevel3X 2 2 3 2 2 3" xfId="43318" xr:uid="{70557763-2A15-47FD-9183-8738489FC4BB}"/>
    <cellStyle name="SAPBEXHLevel3X 2 2 3 2 2 3 2" xfId="43319" xr:uid="{AAB16C22-10A9-4E9D-8213-C968ADA28FDB}"/>
    <cellStyle name="SAPBEXHLevel3X 2 2 3 2 2 4" xfId="43320" xr:uid="{5DE481BB-379A-4382-B226-199C40037AE2}"/>
    <cellStyle name="SAPBEXHLevel3X 2 2 3 2 2 4 2" xfId="43321" xr:uid="{2ACE9B86-2096-4F37-A03F-185CDCBE14F9}"/>
    <cellStyle name="SAPBEXHLevel3X 2 2 3 2 2 5" xfId="43322" xr:uid="{9924A354-6B32-4360-B42A-D557E6AFDFF1}"/>
    <cellStyle name="SAPBEXHLevel3X 2 2 3 2 2 5 2" xfId="43323" xr:uid="{85BB74AA-98E4-4F7F-9EF9-ABCC8F924269}"/>
    <cellStyle name="SAPBEXHLevel3X 2 2 3 2 2 6" xfId="43324" xr:uid="{48CFF333-7CF0-4F45-B06C-ABED25B8F5A3}"/>
    <cellStyle name="SAPBEXHLevel3X 2 2 3 2 2 6 2" xfId="43325" xr:uid="{3D29D7E2-BB9B-42FE-A5DF-F98B15AC038A}"/>
    <cellStyle name="SAPBEXHLevel3X 2 2 3 2 2 7" xfId="43326" xr:uid="{98B40C98-A098-4355-BE8D-466FB5E595E6}"/>
    <cellStyle name="SAPBEXHLevel3X 2 2 3 2 3" xfId="43327" xr:uid="{36EB4B8C-DC2F-42B7-9622-F032551281D8}"/>
    <cellStyle name="SAPBEXHLevel3X 2 2 3 2 3 2" xfId="43328" xr:uid="{6D19D6B9-F921-4545-AA90-26A95502D971}"/>
    <cellStyle name="SAPBEXHLevel3X 2 2 3 2 3 2 2" xfId="43329" xr:uid="{1A8550D1-4D5E-4C47-919B-BE013EE56EEE}"/>
    <cellStyle name="SAPBEXHLevel3X 2 2 3 2 3 3" xfId="43330" xr:uid="{B1971FCF-240A-4ED8-BC69-C9F7DCBD735D}"/>
    <cellStyle name="SAPBEXHLevel3X 2 2 3 2 3 3 2" xfId="43331" xr:uid="{34B6E1D2-FCD6-4670-A440-437007C6D114}"/>
    <cellStyle name="SAPBEXHLevel3X 2 2 3 2 3 4" xfId="43332" xr:uid="{72D0007B-C032-4C35-B059-FA263A7E63A9}"/>
    <cellStyle name="SAPBEXHLevel3X 2 2 3 2 3 4 2" xfId="43333" xr:uid="{8A3F7652-8DB7-4C3E-8511-A497F77B2A0A}"/>
    <cellStyle name="SAPBEXHLevel3X 2 2 3 2 3 5" xfId="43334" xr:uid="{7BA01C37-895F-4594-89F0-98AA643A5FB5}"/>
    <cellStyle name="SAPBEXHLevel3X 2 2 3 2 3 5 2" xfId="43335" xr:uid="{F7ED7836-7995-4526-9C5D-685A6EAF9FE5}"/>
    <cellStyle name="SAPBEXHLevel3X 2 2 3 2 3 6" xfId="43336" xr:uid="{2D790395-867B-43DA-B968-B8836EA3D741}"/>
    <cellStyle name="SAPBEXHLevel3X 2 2 3 2 3 6 2" xfId="43337" xr:uid="{FC558490-81EB-4E6B-A2F7-82B506A2EA65}"/>
    <cellStyle name="SAPBEXHLevel3X 2 2 3 2 3 7" xfId="43338" xr:uid="{8EA3EA30-13B3-4B61-886B-633A0FCBE7B9}"/>
    <cellStyle name="SAPBEXHLevel3X 2 2 3 2 4" xfId="43339" xr:uid="{45F558BD-C1C8-41B2-B664-C2D1DE5E0273}"/>
    <cellStyle name="SAPBEXHLevel3X 2 2 3 2 4 2" xfId="43340" xr:uid="{1959EFD6-98A3-46EE-A078-62CBD4DC5808}"/>
    <cellStyle name="SAPBEXHLevel3X 2 2 3 2 5" xfId="43341" xr:uid="{1E643CC1-2DB7-4835-8DD3-2649C003CE56}"/>
    <cellStyle name="SAPBEXHLevel3X 2 2 3 2 5 2" xfId="43342" xr:uid="{06FD13DB-11CB-477C-9C02-488E52BBE448}"/>
    <cellStyle name="SAPBEXHLevel3X 2 2 3 2 6" xfId="43343" xr:uid="{1047DF7A-9A4D-4A8B-8ED8-3AC437ECB5A2}"/>
    <cellStyle name="SAPBEXHLevel3X 2 2 3 2 6 2" xfId="43344" xr:uid="{FD259566-F312-4C9B-88C6-C7B3B3E9C544}"/>
    <cellStyle name="SAPBEXHLevel3X 2 2 3 2 7" xfId="43345" xr:uid="{F111091B-AA48-4F57-A627-876DE5D5FDF5}"/>
    <cellStyle name="SAPBEXHLevel3X 2 2 3 2 7 2" xfId="43346" xr:uid="{3D63643B-A9B5-4775-82EA-0A829A8D038E}"/>
    <cellStyle name="SAPBEXHLevel3X 2 2 3 2 8" xfId="43347" xr:uid="{6D529BCA-2A51-41C3-8301-28C109ED1CB5}"/>
    <cellStyle name="SAPBEXHLevel3X 2 2 3 2 8 2" xfId="43348" xr:uid="{F55AB851-8822-4EB9-BDB4-ECA5DB2A0991}"/>
    <cellStyle name="SAPBEXHLevel3X 2 2 3 2 9" xfId="43349" xr:uid="{BC07C1AD-F1BC-4927-BCA3-9DB9C4C699A8}"/>
    <cellStyle name="SAPBEXHLevel3X 2 2 3 2 9 2" xfId="43350" xr:uid="{D2C93ED6-BA94-4168-A708-3A68FB179330}"/>
    <cellStyle name="SAPBEXHLevel3X 2 2 3 3" xfId="43351" xr:uid="{4C9581ED-30D9-4827-9AF6-B00A5C2CA049}"/>
    <cellStyle name="SAPBEXHLevel3X 2 2 3 3 2" xfId="43352" xr:uid="{CDA1BBF5-9FAA-47C7-B252-D2C8554BE230}"/>
    <cellStyle name="SAPBEXHLevel3X 2 2 3 4" xfId="43353" xr:uid="{6107D80E-6567-463A-8B49-1E5B8A69E1D5}"/>
    <cellStyle name="SAPBEXHLevel3X 2 2 3 4 2" xfId="43354" xr:uid="{E454F669-59F3-4747-878B-BC78F33937DF}"/>
    <cellStyle name="SAPBEXHLevel3X 2 2 3 5" xfId="43355" xr:uid="{7A077836-191E-4E16-BBF2-7A64BFA852F5}"/>
    <cellStyle name="SAPBEXHLevel3X 2 2 4" xfId="43356" xr:uid="{B23E7790-F58D-48D6-A313-3273783506AB}"/>
    <cellStyle name="SAPBEXHLevel3X 2 2 4 10" xfId="43357" xr:uid="{2AF16BC0-74B4-4A3B-8426-6A22720E711B}"/>
    <cellStyle name="SAPBEXHLevel3X 2 2 4 2" xfId="43358" xr:uid="{3948175E-4221-44BC-BE07-F2A5B0F30D9A}"/>
    <cellStyle name="SAPBEXHLevel3X 2 2 4 2 2" xfId="43359" xr:uid="{D82FBDEE-365E-4205-A90A-ACAF5432AE5E}"/>
    <cellStyle name="SAPBEXHLevel3X 2 2 4 2 2 2" xfId="43360" xr:uid="{2E9FA15E-CF33-4CA0-8DD5-89A4375AAFD3}"/>
    <cellStyle name="SAPBEXHLevel3X 2 2 4 2 3" xfId="43361" xr:uid="{BCB735C2-C359-400C-BEF2-17A61BEE085A}"/>
    <cellStyle name="SAPBEXHLevel3X 2 2 4 2 3 2" xfId="43362" xr:uid="{82423F3A-33F3-45DE-A3FE-6B2ADD167F23}"/>
    <cellStyle name="SAPBEXHLevel3X 2 2 4 2 4" xfId="43363" xr:uid="{298CBC06-7478-4743-88F7-C6DA8C25A50E}"/>
    <cellStyle name="SAPBEXHLevel3X 2 2 4 2 4 2" xfId="43364" xr:uid="{CBFEA1C4-EE8F-4A79-9486-0F6CCE8214E8}"/>
    <cellStyle name="SAPBEXHLevel3X 2 2 4 2 5" xfId="43365" xr:uid="{2AE137A7-00B9-447D-8EA8-10EC4A794160}"/>
    <cellStyle name="SAPBEXHLevel3X 2 2 4 2 5 2" xfId="43366" xr:uid="{847968FF-13BC-4FB9-B22C-D7F42A8E528B}"/>
    <cellStyle name="SAPBEXHLevel3X 2 2 4 2 6" xfId="43367" xr:uid="{91BC56FF-FDE3-4207-A89C-627816E273E3}"/>
    <cellStyle name="SAPBEXHLevel3X 2 2 4 2 6 2" xfId="43368" xr:uid="{EE24DB05-6026-427C-9FC7-DE82B851595F}"/>
    <cellStyle name="SAPBEXHLevel3X 2 2 4 2 7" xfId="43369" xr:uid="{B5BFD157-9DC7-4600-B062-35E03FB5EE5B}"/>
    <cellStyle name="SAPBEXHLevel3X 2 2 4 3" xfId="43370" xr:uid="{75F5E80A-2D63-44BC-AE11-99ED7DB24179}"/>
    <cellStyle name="SAPBEXHLevel3X 2 2 4 3 2" xfId="43371" xr:uid="{0EE63001-464B-4332-BF28-6C8757BE03E4}"/>
    <cellStyle name="SAPBEXHLevel3X 2 2 4 3 2 2" xfId="43372" xr:uid="{219F4E68-6D70-4205-B78C-821BEB75D10F}"/>
    <cellStyle name="SAPBEXHLevel3X 2 2 4 3 3" xfId="43373" xr:uid="{1B10378E-4C93-4193-9C68-D340728E53FA}"/>
    <cellStyle name="SAPBEXHLevel3X 2 2 4 3 3 2" xfId="43374" xr:uid="{6CBAE2FF-68D0-47A9-B739-20912775771A}"/>
    <cellStyle name="SAPBEXHLevel3X 2 2 4 3 4" xfId="43375" xr:uid="{342A67B1-9DD5-4674-AC71-630697935E2A}"/>
    <cellStyle name="SAPBEXHLevel3X 2 2 4 3 4 2" xfId="43376" xr:uid="{9DCDCC3F-7297-4A4D-A492-A01C79F410B3}"/>
    <cellStyle name="SAPBEXHLevel3X 2 2 4 3 5" xfId="43377" xr:uid="{0A2335E0-91CC-450C-AAF1-ECA1BE1F47C0}"/>
    <cellStyle name="SAPBEXHLevel3X 2 2 4 3 5 2" xfId="43378" xr:uid="{C9D91247-262D-4384-B35B-AECDF146E7F9}"/>
    <cellStyle name="SAPBEXHLevel3X 2 2 4 3 6" xfId="43379" xr:uid="{0A272EA3-25F9-4DB2-8C2C-7998552B91B1}"/>
    <cellStyle name="SAPBEXHLevel3X 2 2 4 3 6 2" xfId="43380" xr:uid="{36AA8785-35F0-4FAB-A0A2-A1FEC5AD4DB7}"/>
    <cellStyle name="SAPBEXHLevel3X 2 2 4 3 7" xfId="43381" xr:uid="{C9C52FE4-1C75-446F-A5D4-85011BD24545}"/>
    <cellStyle name="SAPBEXHLevel3X 2 2 4 4" xfId="43382" xr:uid="{18FCB856-85E3-44D0-B04A-0AD0945BD2EB}"/>
    <cellStyle name="SAPBEXHLevel3X 2 2 4 4 2" xfId="43383" xr:uid="{954A9E2F-58BD-4863-B666-81D9F77D2D59}"/>
    <cellStyle name="SAPBEXHLevel3X 2 2 4 5" xfId="43384" xr:uid="{0C26BB2C-2012-4A83-86CC-EBB518CFCE56}"/>
    <cellStyle name="SAPBEXHLevel3X 2 2 4 5 2" xfId="43385" xr:uid="{43C0EC42-1894-474D-A3AA-F8511543D7D9}"/>
    <cellStyle name="SAPBEXHLevel3X 2 2 4 6" xfId="43386" xr:uid="{17C66887-547E-4283-BBB9-CA1ECD45D07C}"/>
    <cellStyle name="SAPBEXHLevel3X 2 2 4 6 2" xfId="43387" xr:uid="{C816F3D4-66B1-4025-95D7-8C346CEBD357}"/>
    <cellStyle name="SAPBEXHLevel3X 2 2 4 7" xfId="43388" xr:uid="{34588D5A-0473-4B4A-A7CD-C79AA0060C01}"/>
    <cellStyle name="SAPBEXHLevel3X 2 2 4 7 2" xfId="43389" xr:uid="{A4334BBC-7777-473F-8C45-043409B005C0}"/>
    <cellStyle name="SAPBEXHLevel3X 2 2 4 8" xfId="43390" xr:uid="{884D8649-DC28-4CB1-AD4D-55E1288B02C0}"/>
    <cellStyle name="SAPBEXHLevel3X 2 2 4 8 2" xfId="43391" xr:uid="{5B319905-6AB8-4A40-8CC8-1BBFDC02DEF3}"/>
    <cellStyle name="SAPBEXHLevel3X 2 2 4 9" xfId="43392" xr:uid="{7C7E2E57-C75A-403B-BC77-1076D2C150EF}"/>
    <cellStyle name="SAPBEXHLevel3X 2 2 4 9 2" xfId="43393" xr:uid="{4ED13963-AA53-4BB9-B887-AFEDC9515D61}"/>
    <cellStyle name="SAPBEXHLevel3X 2 2 5" xfId="43394" xr:uid="{1D48E6B9-1305-4912-8A8D-713A97CF33FF}"/>
    <cellStyle name="SAPBEXHLevel3X 2 2 5 2" xfId="43395" xr:uid="{C0604909-D0AC-45A7-9B9F-F1EAEDA5F56A}"/>
    <cellStyle name="SAPBEXHLevel3X 2 2 6" xfId="43396" xr:uid="{138AB7C0-073A-4871-8038-C22DA8C0DC8E}"/>
    <cellStyle name="SAPBEXHLevel3X 2 2 6 2" xfId="43397" xr:uid="{BA3545B4-E767-4402-873E-F51A042BA052}"/>
    <cellStyle name="SAPBEXHLevel3X 2 2 7" xfId="43398" xr:uid="{FA20A9E1-A7B9-4FF3-BC5E-51F66556ADB3}"/>
    <cellStyle name="SAPBEXHLevel3X 2 2 8" xfId="43399" xr:uid="{2D91CED4-9462-4AC3-A783-99925D0E9EED}"/>
    <cellStyle name="SAPBEXHLevel3X 2 3" xfId="43400" xr:uid="{6FC61A67-D4DC-4466-9AC4-80F256CDE54E}"/>
    <cellStyle name="SAPBEXHLevel3X 2 3 2" xfId="43401" xr:uid="{57975521-61AB-44FA-8536-56442DC7BAE3}"/>
    <cellStyle name="SAPBEXHLevel3X 2 3 2 10" xfId="43402" xr:uid="{79633FEF-EE9E-40CC-91C4-C8C1476EC210}"/>
    <cellStyle name="SAPBEXHLevel3X 2 3 2 2" xfId="43403" xr:uid="{9A85C286-284F-4D4E-9E85-C013794CD8C3}"/>
    <cellStyle name="SAPBEXHLevel3X 2 3 2 2 10" xfId="43404" xr:uid="{CF4609D9-ED0E-4865-9A76-0D333652D326}"/>
    <cellStyle name="SAPBEXHLevel3X 2 3 2 2 2" xfId="43405" xr:uid="{1E6DA129-7763-4CF7-AD90-FFB1356C7409}"/>
    <cellStyle name="SAPBEXHLevel3X 2 3 2 2 2 2" xfId="43406" xr:uid="{54B86BD6-CB37-4E65-B38C-FBFD704BB97C}"/>
    <cellStyle name="SAPBEXHLevel3X 2 3 2 2 2 2 2" xfId="43407" xr:uid="{FA4D3A55-1FD2-4105-BE3E-463C8549CB3F}"/>
    <cellStyle name="SAPBEXHLevel3X 2 3 2 2 2 3" xfId="43408" xr:uid="{D9167DC9-7B87-455F-B7CE-3387F8C3EDF7}"/>
    <cellStyle name="SAPBEXHLevel3X 2 3 2 2 2 3 2" xfId="43409" xr:uid="{D722E1E3-98B2-40AA-A0C1-1AC1EFD63A10}"/>
    <cellStyle name="SAPBEXHLevel3X 2 3 2 2 2 4" xfId="43410" xr:uid="{732A7ACB-E0EB-4210-A0F6-AC1FC7D0BCF0}"/>
    <cellStyle name="SAPBEXHLevel3X 2 3 2 2 2 4 2" xfId="43411" xr:uid="{3DD2889F-9FD9-4E19-AE2E-BEF399DF617F}"/>
    <cellStyle name="SAPBEXHLevel3X 2 3 2 2 2 5" xfId="43412" xr:uid="{9FBDB590-C411-4F10-A800-E8BADE80C0E9}"/>
    <cellStyle name="SAPBEXHLevel3X 2 3 2 2 2 5 2" xfId="43413" xr:uid="{DF34B308-38B7-4362-927F-D56D8A16CB9A}"/>
    <cellStyle name="SAPBEXHLevel3X 2 3 2 2 2 6" xfId="43414" xr:uid="{8EF3DC1B-2D61-4B9D-A205-DAEF7A162933}"/>
    <cellStyle name="SAPBEXHLevel3X 2 3 2 2 2 6 2" xfId="43415" xr:uid="{A48E132A-3F8E-439E-AF98-1F3D9CD8295C}"/>
    <cellStyle name="SAPBEXHLevel3X 2 3 2 2 2 7" xfId="43416" xr:uid="{C58BF410-5A67-4BC7-92E7-A747632D9CD9}"/>
    <cellStyle name="SAPBEXHLevel3X 2 3 2 2 2 7 2" xfId="43417" xr:uid="{94811AC2-0349-4F3A-9538-1FCCFC89C2B7}"/>
    <cellStyle name="SAPBEXHLevel3X 2 3 2 2 2 8" xfId="43418" xr:uid="{9BCBADCD-59E5-432C-B1E3-CA65BCDA941C}"/>
    <cellStyle name="SAPBEXHLevel3X 2 3 2 2 3" xfId="43419" xr:uid="{767EA3B3-05C8-4AEB-899D-3D4E91CC97C0}"/>
    <cellStyle name="SAPBEXHLevel3X 2 3 2 2 3 2" xfId="43420" xr:uid="{A81771A5-693B-4EA3-A857-15CF8485A8E4}"/>
    <cellStyle name="SAPBEXHLevel3X 2 3 2 2 4" xfId="43421" xr:uid="{2B88DF21-46BB-4415-B8E9-89F7DEB38BC8}"/>
    <cellStyle name="SAPBEXHLevel3X 2 3 2 2 4 2" xfId="43422" xr:uid="{480C92BD-7137-4D8C-899F-C113A22E2C8D}"/>
    <cellStyle name="SAPBEXHLevel3X 2 3 2 2 5" xfId="43423" xr:uid="{CEE5F43C-E1AA-4423-9699-CDD8396159B5}"/>
    <cellStyle name="SAPBEXHLevel3X 2 3 2 2 5 2" xfId="43424" xr:uid="{113A07CD-C307-4777-8444-27F19950E7C9}"/>
    <cellStyle name="SAPBEXHLevel3X 2 3 2 2 6" xfId="43425" xr:uid="{691E9184-26B7-4680-8B8E-B982F60C1F62}"/>
    <cellStyle name="SAPBEXHLevel3X 2 3 2 2 6 2" xfId="43426" xr:uid="{4544FDC9-CAE3-45AA-B628-5ED18DAE3F73}"/>
    <cellStyle name="SAPBEXHLevel3X 2 3 2 2 7" xfId="43427" xr:uid="{EF580AFB-3410-4C29-8522-D99C625A6853}"/>
    <cellStyle name="SAPBEXHLevel3X 2 3 2 2 7 2" xfId="43428" xr:uid="{2D3A7761-DFF7-4C4F-989C-C60B21C848AB}"/>
    <cellStyle name="SAPBEXHLevel3X 2 3 2 2 8" xfId="43429" xr:uid="{A2CEB21C-07F5-478B-8145-3F61BDF55C53}"/>
    <cellStyle name="SAPBEXHLevel3X 2 3 2 2 8 2" xfId="43430" xr:uid="{8765317A-C675-4793-AC56-668A9C8CCACA}"/>
    <cellStyle name="SAPBEXHLevel3X 2 3 2 2 9" xfId="43431" xr:uid="{626470A7-0F7B-4B92-8F85-88E5890DE370}"/>
    <cellStyle name="SAPBEXHLevel3X 2 3 2 3" xfId="43432" xr:uid="{E8FABC7D-221E-4CFC-A722-A5E4B9BADF81}"/>
    <cellStyle name="SAPBEXHLevel3X 2 3 2 3 2" xfId="43433" xr:uid="{6C4C35FE-15DC-445C-B66C-BB4DAFF3E535}"/>
    <cellStyle name="SAPBEXHLevel3X 2 3 2 3 2 2" xfId="43434" xr:uid="{560067E7-3A86-42D5-A4C6-7A1D5A42C4E5}"/>
    <cellStyle name="SAPBEXHLevel3X 2 3 2 3 3" xfId="43435" xr:uid="{69C26134-79CA-43E5-8D78-1CC672F6147A}"/>
    <cellStyle name="SAPBEXHLevel3X 2 3 2 3 3 2" xfId="43436" xr:uid="{5B4CE2E4-3BD1-4FA8-A2A7-B3D4EDD90148}"/>
    <cellStyle name="SAPBEXHLevel3X 2 3 2 3 4" xfId="43437" xr:uid="{B8CDD477-3372-4801-9F10-B1AE546F10C2}"/>
    <cellStyle name="SAPBEXHLevel3X 2 3 2 3 4 2" xfId="43438" xr:uid="{EEFE4AB6-194A-48E4-84EC-298EB15A6863}"/>
    <cellStyle name="SAPBEXHLevel3X 2 3 2 3 5" xfId="43439" xr:uid="{572BF15E-C84A-41D6-98ED-A92139D46E43}"/>
    <cellStyle name="SAPBEXHLevel3X 2 3 2 3 5 2" xfId="43440" xr:uid="{0B864B2A-926D-49A6-8E8A-DCE52C23F073}"/>
    <cellStyle name="SAPBEXHLevel3X 2 3 2 3 6" xfId="43441" xr:uid="{313DAA31-BE37-4C37-8BAB-FBF8AB5E4D91}"/>
    <cellStyle name="SAPBEXHLevel3X 2 3 2 3 6 2" xfId="43442" xr:uid="{E37598BE-13EF-4893-8FC8-D1CA1963BFBF}"/>
    <cellStyle name="SAPBEXHLevel3X 2 3 2 3 7" xfId="43443" xr:uid="{8E35ADCB-4518-4901-8021-72E7917E31B2}"/>
    <cellStyle name="SAPBEXHLevel3X 2 3 2 3 7 2" xfId="43444" xr:uid="{7DB2944C-6F92-4480-92F2-C8BD40E46E37}"/>
    <cellStyle name="SAPBEXHLevel3X 2 3 2 3 8" xfId="43445" xr:uid="{0814ECF7-2ACF-4E39-9404-6D5E4A9339E6}"/>
    <cellStyle name="SAPBEXHLevel3X 2 3 2 3 9" xfId="43446" xr:uid="{65CEAFEC-04C5-42C9-A210-C4FF8B8EFC36}"/>
    <cellStyle name="SAPBEXHLevel3X 2 3 2 4" xfId="43447" xr:uid="{2FF646F7-7CEB-4F52-B380-F926ACE9397A}"/>
    <cellStyle name="SAPBEXHLevel3X 2 3 2 4 2" xfId="43448" xr:uid="{09D6CBD5-D967-48A6-BC2F-E5EF50D533D6}"/>
    <cellStyle name="SAPBEXHLevel3X 2 3 2 5" xfId="43449" xr:uid="{AC300604-B99F-4C85-A557-97E92C7F7583}"/>
    <cellStyle name="SAPBEXHLevel3X 2 3 2 5 2" xfId="43450" xr:uid="{AFF5FAF7-725A-4E09-818E-CEC548E0493F}"/>
    <cellStyle name="SAPBEXHLevel3X 2 3 2 6" xfId="43451" xr:uid="{F53648DA-4F51-4DED-A46F-A0894CC8F036}"/>
    <cellStyle name="SAPBEXHLevel3X 2 3 2 6 2" xfId="43452" xr:uid="{2EC00727-804A-40C1-B102-314C4E84443C}"/>
    <cellStyle name="SAPBEXHLevel3X 2 3 2 7" xfId="43453" xr:uid="{7CF05D18-1CFD-4044-A798-E4233495995E}"/>
    <cellStyle name="SAPBEXHLevel3X 2 3 2 7 2" xfId="43454" xr:uid="{3B2C8319-5FA2-4F2A-83C9-5BBC36E5F8F1}"/>
    <cellStyle name="SAPBEXHLevel3X 2 3 2 8" xfId="43455" xr:uid="{B1940441-35C5-4DE3-BCFA-6A7DC495FED3}"/>
    <cellStyle name="SAPBEXHLevel3X 2 3 2 8 2" xfId="43456" xr:uid="{C8625F98-98F3-4A90-9CFC-A28F71AC6EBE}"/>
    <cellStyle name="SAPBEXHLevel3X 2 3 2 9" xfId="43457" xr:uid="{E0F7CFA6-46EC-413C-8337-12B09A5467F4}"/>
    <cellStyle name="SAPBEXHLevel3X 2 3 3" xfId="43458" xr:uid="{E1DC1761-AE40-49F4-888D-6F8995C0B907}"/>
    <cellStyle name="SAPBEXHLevel3X 2 3 3 2" xfId="43459" xr:uid="{5077A2EC-9870-4888-BE07-BFED57385482}"/>
    <cellStyle name="SAPBEXHLevel3X 2 3 3 2 10" xfId="43460" xr:uid="{3DC052A2-B788-4BC8-ABFD-BC73F93D2C1B}"/>
    <cellStyle name="SAPBEXHLevel3X 2 3 3 2 2" xfId="43461" xr:uid="{FAF13BC9-4276-4C69-A27E-7F5B445EC240}"/>
    <cellStyle name="SAPBEXHLevel3X 2 3 3 2 2 2" xfId="43462" xr:uid="{AB4EE288-0CA8-40F1-910B-C08433E46897}"/>
    <cellStyle name="SAPBEXHLevel3X 2 3 3 2 2 2 2" xfId="43463" xr:uid="{379F0CEE-9026-4694-BC3D-A66786DED72E}"/>
    <cellStyle name="SAPBEXHLevel3X 2 3 3 2 2 3" xfId="43464" xr:uid="{A1A8E683-C753-4494-B99F-4238F6C761F1}"/>
    <cellStyle name="SAPBEXHLevel3X 2 3 3 2 2 3 2" xfId="43465" xr:uid="{650F6279-AA8B-42D1-BA3E-023EE79C05CA}"/>
    <cellStyle name="SAPBEXHLevel3X 2 3 3 2 2 4" xfId="43466" xr:uid="{A95882FD-3129-466F-9043-446E633B6FC8}"/>
    <cellStyle name="SAPBEXHLevel3X 2 3 3 2 2 4 2" xfId="43467" xr:uid="{EC37FE0F-94A5-40D2-B20E-388C629B388C}"/>
    <cellStyle name="SAPBEXHLevel3X 2 3 3 2 2 5" xfId="43468" xr:uid="{84AA3015-6163-4AAC-8EBC-6E045272648C}"/>
    <cellStyle name="SAPBEXHLevel3X 2 3 3 2 2 5 2" xfId="43469" xr:uid="{4AB5526C-296E-4202-9B65-2C2D50B1F69B}"/>
    <cellStyle name="SAPBEXHLevel3X 2 3 3 2 2 6" xfId="43470" xr:uid="{79ECA5FF-0BC3-4267-A6DC-CDD6EF78FD58}"/>
    <cellStyle name="SAPBEXHLevel3X 2 3 3 2 2 6 2" xfId="43471" xr:uid="{485998D2-FFCE-446E-9BF8-60DBE6272403}"/>
    <cellStyle name="SAPBEXHLevel3X 2 3 3 2 2 7" xfId="43472" xr:uid="{033BBAAF-132C-4090-8B1A-733F49641CE3}"/>
    <cellStyle name="SAPBEXHLevel3X 2 3 3 2 3" xfId="43473" xr:uid="{7AC75DEB-0FBD-429F-B283-31C124A72CEA}"/>
    <cellStyle name="SAPBEXHLevel3X 2 3 3 2 3 2" xfId="43474" xr:uid="{4363584B-1116-4247-94D2-ECB0A1C4D995}"/>
    <cellStyle name="SAPBEXHLevel3X 2 3 3 2 3 2 2" xfId="43475" xr:uid="{BBB25FE8-F111-4AAC-B464-495F56BAD38F}"/>
    <cellStyle name="SAPBEXHLevel3X 2 3 3 2 3 3" xfId="43476" xr:uid="{6647600B-436E-44EC-AAA8-619FF8C7D798}"/>
    <cellStyle name="SAPBEXHLevel3X 2 3 3 2 3 3 2" xfId="43477" xr:uid="{3A4E3FED-DB5E-4C4C-AD47-EA69190D6820}"/>
    <cellStyle name="SAPBEXHLevel3X 2 3 3 2 3 4" xfId="43478" xr:uid="{523F910F-13EF-491E-9CC9-A3A3AC8EE00A}"/>
    <cellStyle name="SAPBEXHLevel3X 2 3 3 2 3 4 2" xfId="43479" xr:uid="{3F8D64E1-C1E4-494A-849F-43655D447E2E}"/>
    <cellStyle name="SAPBEXHLevel3X 2 3 3 2 3 5" xfId="43480" xr:uid="{620AA0A0-7F1A-44DB-B6EF-2E39996DB3C7}"/>
    <cellStyle name="SAPBEXHLevel3X 2 3 3 2 3 5 2" xfId="43481" xr:uid="{2CF877B5-3DCF-4CAB-B6CD-691B81DF5CFA}"/>
    <cellStyle name="SAPBEXHLevel3X 2 3 3 2 3 6" xfId="43482" xr:uid="{3F9E54CC-BED8-4E7E-8941-1CA9EA8CDA06}"/>
    <cellStyle name="SAPBEXHLevel3X 2 3 3 2 3 6 2" xfId="43483" xr:uid="{E3A308B1-87ED-41CD-A3B9-F6E330304069}"/>
    <cellStyle name="SAPBEXHLevel3X 2 3 3 2 3 7" xfId="43484" xr:uid="{B9803FD4-20A6-49AF-BA14-F5BE5103480F}"/>
    <cellStyle name="SAPBEXHLevel3X 2 3 3 2 4" xfId="43485" xr:uid="{1BD33ED5-7444-401C-AAD8-F84B560923C6}"/>
    <cellStyle name="SAPBEXHLevel3X 2 3 3 2 4 2" xfId="43486" xr:uid="{6E67563B-172D-4318-B217-D2370E73CB0D}"/>
    <cellStyle name="SAPBEXHLevel3X 2 3 3 2 5" xfId="43487" xr:uid="{F6CC6150-53B5-4163-9BC5-3DB225158545}"/>
    <cellStyle name="SAPBEXHLevel3X 2 3 3 2 5 2" xfId="43488" xr:uid="{DDD6AA44-75EA-489B-8E20-D34E2A3B2126}"/>
    <cellStyle name="SAPBEXHLevel3X 2 3 3 2 6" xfId="43489" xr:uid="{16A917F3-6DAF-4061-A7FF-14F126F00F73}"/>
    <cellStyle name="SAPBEXHLevel3X 2 3 3 2 6 2" xfId="43490" xr:uid="{7743FFF2-EC80-4792-89B8-74D4591A5AAF}"/>
    <cellStyle name="SAPBEXHLevel3X 2 3 3 2 7" xfId="43491" xr:uid="{84759E64-625D-47C4-9063-845236EDB1D8}"/>
    <cellStyle name="SAPBEXHLevel3X 2 3 3 2 7 2" xfId="43492" xr:uid="{DEE656DE-20F2-4AD1-A77C-6664E04D9304}"/>
    <cellStyle name="SAPBEXHLevel3X 2 3 3 2 8" xfId="43493" xr:uid="{4CECCECD-297E-491C-98F3-29D0C1585135}"/>
    <cellStyle name="SAPBEXHLevel3X 2 3 3 2 8 2" xfId="43494" xr:uid="{B7257104-2802-452A-824E-957EF057BACF}"/>
    <cellStyle name="SAPBEXHLevel3X 2 3 3 2 9" xfId="43495" xr:uid="{0D2A0E96-3378-4E7D-B209-519717A66141}"/>
    <cellStyle name="SAPBEXHLevel3X 2 3 3 2 9 2" xfId="43496" xr:uid="{31C5FD8A-9F2E-4061-885B-EB4779AB7365}"/>
    <cellStyle name="SAPBEXHLevel3X 2 3 3 3" xfId="43497" xr:uid="{01DFBF72-7493-4733-8086-8E3C9D898103}"/>
    <cellStyle name="SAPBEXHLevel3X 2 3 3 3 2" xfId="43498" xr:uid="{36542D36-B395-4B2E-B9A6-8F08E3773C93}"/>
    <cellStyle name="SAPBEXHLevel3X 2 3 3 4" xfId="43499" xr:uid="{2487EBEB-9713-49F7-BDDF-B2E09C6D2EC8}"/>
    <cellStyle name="SAPBEXHLevel3X 2 3 3 4 2" xfId="43500" xr:uid="{3B34B009-7FBF-48C2-A7CD-2C57D2B1A027}"/>
    <cellStyle name="SAPBEXHLevel3X 2 3 3 5" xfId="43501" xr:uid="{D9726590-6B56-4BD3-B56C-A6BDE1712BB3}"/>
    <cellStyle name="SAPBEXHLevel3X 2 3 4" xfId="43502" xr:uid="{6F825D69-469D-4EFC-9B71-467EB961793D}"/>
    <cellStyle name="SAPBEXHLevel3X 2 3 4 10" xfId="43503" xr:uid="{7DD85076-DEE1-4FD9-AE25-1D8375E65ED9}"/>
    <cellStyle name="SAPBEXHLevel3X 2 3 4 2" xfId="43504" xr:uid="{3B819F7C-948C-4BDF-954D-D6659E1EB4DA}"/>
    <cellStyle name="SAPBEXHLevel3X 2 3 4 2 2" xfId="43505" xr:uid="{B88B2842-308E-4FAA-A410-A19DA03360BC}"/>
    <cellStyle name="SAPBEXHLevel3X 2 3 4 2 2 2" xfId="43506" xr:uid="{5AFB123F-A4DB-4A53-BFAE-7B7E1A992932}"/>
    <cellStyle name="SAPBEXHLevel3X 2 3 4 2 3" xfId="43507" xr:uid="{CF2CAA76-4241-4921-863E-A0DD63A696E4}"/>
    <cellStyle name="SAPBEXHLevel3X 2 3 4 2 3 2" xfId="43508" xr:uid="{AB27B72D-6664-4B7E-9EC4-ABEB7772BA94}"/>
    <cellStyle name="SAPBEXHLevel3X 2 3 4 2 4" xfId="43509" xr:uid="{6687B942-CF44-4BB3-ABF3-251C33D8B965}"/>
    <cellStyle name="SAPBEXHLevel3X 2 3 4 2 4 2" xfId="43510" xr:uid="{DAF1C1AD-FFBA-4911-AFEF-66BFE2D08BA9}"/>
    <cellStyle name="SAPBEXHLevel3X 2 3 4 2 5" xfId="43511" xr:uid="{9728BCA8-82AD-4396-B2FA-C450ABC7EC56}"/>
    <cellStyle name="SAPBEXHLevel3X 2 3 4 2 5 2" xfId="43512" xr:uid="{5CD6BD01-D2B9-46DC-81FD-C2D7EFDFA4CF}"/>
    <cellStyle name="SAPBEXHLevel3X 2 3 4 2 6" xfId="43513" xr:uid="{41D6E989-235B-470C-9386-868DE080C098}"/>
    <cellStyle name="SAPBEXHLevel3X 2 3 4 2 6 2" xfId="43514" xr:uid="{9EC9CC24-2072-41DF-8D56-D35EE21DD28E}"/>
    <cellStyle name="SAPBEXHLevel3X 2 3 4 2 7" xfId="43515" xr:uid="{3BC659E2-EE7F-4751-AA91-F3DF9F33E5BA}"/>
    <cellStyle name="SAPBEXHLevel3X 2 3 4 3" xfId="43516" xr:uid="{C170DB6F-FA17-4BC1-B039-DA452E7EBD56}"/>
    <cellStyle name="SAPBEXHLevel3X 2 3 4 3 2" xfId="43517" xr:uid="{0966073F-8359-4F38-AF08-1F1C51817F08}"/>
    <cellStyle name="SAPBEXHLevel3X 2 3 4 3 2 2" xfId="43518" xr:uid="{86A794D6-79FF-478D-971D-A16F68133572}"/>
    <cellStyle name="SAPBEXHLevel3X 2 3 4 3 3" xfId="43519" xr:uid="{C95C213C-9817-4429-B5B1-9BE771B1B40C}"/>
    <cellStyle name="SAPBEXHLevel3X 2 3 4 3 3 2" xfId="43520" xr:uid="{854B6BC5-B81F-4E8E-A2E4-C7FD6ADC0713}"/>
    <cellStyle name="SAPBEXHLevel3X 2 3 4 3 4" xfId="43521" xr:uid="{6B1BC62F-3B25-456C-83A2-FAB956A92C20}"/>
    <cellStyle name="SAPBEXHLevel3X 2 3 4 3 4 2" xfId="43522" xr:uid="{F5C4250B-840A-4005-8FED-E38A1F8FE26E}"/>
    <cellStyle name="SAPBEXHLevel3X 2 3 4 3 5" xfId="43523" xr:uid="{D1841DDD-4285-4FF0-9600-E6AFF6EE8137}"/>
    <cellStyle name="SAPBEXHLevel3X 2 3 4 3 5 2" xfId="43524" xr:uid="{A67D4B60-715E-4B69-BF3F-51B85376DCDD}"/>
    <cellStyle name="SAPBEXHLevel3X 2 3 4 3 6" xfId="43525" xr:uid="{BC956E73-8849-45FD-B30C-F9085D0B8961}"/>
    <cellStyle name="SAPBEXHLevel3X 2 3 4 3 6 2" xfId="43526" xr:uid="{6FE8D516-15A3-4C00-8B90-F693670A9055}"/>
    <cellStyle name="SAPBEXHLevel3X 2 3 4 3 7" xfId="43527" xr:uid="{0DABFCC9-98D8-488B-84BF-38F7FEB7319E}"/>
    <cellStyle name="SAPBEXHLevel3X 2 3 4 4" xfId="43528" xr:uid="{A579D5BA-650A-4DEE-8EB9-6B7BA41ECA92}"/>
    <cellStyle name="SAPBEXHLevel3X 2 3 4 4 2" xfId="43529" xr:uid="{39110B28-5FAE-4854-A361-9AFEC2637B0D}"/>
    <cellStyle name="SAPBEXHLevel3X 2 3 4 5" xfId="43530" xr:uid="{75C7E996-0043-40F9-A7C4-1D7B3C5EB1E1}"/>
    <cellStyle name="SAPBEXHLevel3X 2 3 4 5 2" xfId="43531" xr:uid="{89EB33E7-96FB-4414-87A1-12872781E12A}"/>
    <cellStyle name="SAPBEXHLevel3X 2 3 4 6" xfId="43532" xr:uid="{D53B7CA9-ED23-4241-A7A0-9EEE008B429D}"/>
    <cellStyle name="SAPBEXHLevel3X 2 3 4 6 2" xfId="43533" xr:uid="{7E4E04DD-C9F3-4331-B5A0-DF240A9A2DB1}"/>
    <cellStyle name="SAPBEXHLevel3X 2 3 4 7" xfId="43534" xr:uid="{77DBE3AB-C4DC-4B54-A0B8-45B22764FF49}"/>
    <cellStyle name="SAPBEXHLevel3X 2 3 4 7 2" xfId="43535" xr:uid="{488D9A31-F2B8-49AA-AD99-F3EFC96C8BC7}"/>
    <cellStyle name="SAPBEXHLevel3X 2 3 4 8" xfId="43536" xr:uid="{BB7B9036-EF4E-42F4-97DF-8BEBF0C87E21}"/>
    <cellStyle name="SAPBEXHLevel3X 2 3 4 8 2" xfId="43537" xr:uid="{F0896C43-8D47-43C9-AFD8-482AB385E8A3}"/>
    <cellStyle name="SAPBEXHLevel3X 2 3 4 9" xfId="43538" xr:uid="{388F8028-0271-4EDC-93C1-C8E33716FACF}"/>
    <cellStyle name="SAPBEXHLevel3X 2 3 4 9 2" xfId="43539" xr:uid="{FAAF6C8D-5F78-483E-AA62-6392F4516EC9}"/>
    <cellStyle name="SAPBEXHLevel3X 2 3 5" xfId="43540" xr:uid="{22B264EA-944E-4189-8DAB-BE0D504026A8}"/>
    <cellStyle name="SAPBEXHLevel3X 2 3 5 2" xfId="43541" xr:uid="{9BDF7449-4D8B-43B3-9BD8-83FB39B7FFA3}"/>
    <cellStyle name="SAPBEXHLevel3X 2 3 6" xfId="43542" xr:uid="{72BBE712-1374-486F-A403-AA7888A1ECC7}"/>
    <cellStyle name="SAPBEXHLevel3X 2 3 6 2" xfId="43543" xr:uid="{8848B09B-CF2F-4D25-AA2F-BA9259FAA77E}"/>
    <cellStyle name="SAPBEXHLevel3X 2 3 7" xfId="43544" xr:uid="{7B07CDD3-7FD4-4A5F-8A80-AFC7915AB94F}"/>
    <cellStyle name="SAPBEXHLevel3X 2 3 8" xfId="43545" xr:uid="{EB60F955-DDBE-42C2-9D6E-5DA3F85F624D}"/>
    <cellStyle name="SAPBEXHLevel3X 2 4" xfId="43546" xr:uid="{DF2A9DAD-27EC-4208-AC1E-43B88796C50B}"/>
    <cellStyle name="SAPBEXHLevel3X 2 4 10" xfId="43547" xr:uid="{AAA5D59B-68D9-4069-8BB9-8271197D820D}"/>
    <cellStyle name="SAPBEXHLevel3X 2 4 2" xfId="43548" xr:uid="{184CC551-1875-4412-B21B-112D9A457F3E}"/>
    <cellStyle name="SAPBEXHLevel3X 2 4 2 10" xfId="43549" xr:uid="{CBB00357-9982-425D-B67E-BEA4175F4FD3}"/>
    <cellStyle name="SAPBEXHLevel3X 2 4 2 2" xfId="43550" xr:uid="{CB22F560-68FA-45CD-8C5B-49AAA86DEADE}"/>
    <cellStyle name="SAPBEXHLevel3X 2 4 2 2 2" xfId="43551" xr:uid="{4D2D7C81-B2DE-49C2-8E74-F4309754FA17}"/>
    <cellStyle name="SAPBEXHLevel3X 2 4 2 2 2 2" xfId="43552" xr:uid="{4C859670-83AF-4181-919A-67F3C07BCE8F}"/>
    <cellStyle name="SAPBEXHLevel3X 2 4 2 2 3" xfId="43553" xr:uid="{1FEBC0B8-D810-42D3-BCDB-C07883A3314F}"/>
    <cellStyle name="SAPBEXHLevel3X 2 4 2 2 3 2" xfId="43554" xr:uid="{E173BEB8-9EAE-4FB3-81A4-47CF2AB87F72}"/>
    <cellStyle name="SAPBEXHLevel3X 2 4 2 2 4" xfId="43555" xr:uid="{B092F20C-6887-4BD1-B9A4-60A14DDE6E3F}"/>
    <cellStyle name="SAPBEXHLevel3X 2 4 2 2 4 2" xfId="43556" xr:uid="{671CF1EB-C549-4C10-8E83-A85B4DCA02BF}"/>
    <cellStyle name="SAPBEXHLevel3X 2 4 2 2 5" xfId="43557" xr:uid="{86838C85-CFF2-4AD9-A9F8-315B14E27A7F}"/>
    <cellStyle name="SAPBEXHLevel3X 2 4 2 2 5 2" xfId="43558" xr:uid="{C24DE2B2-00A3-470B-9EE1-9895540A1F8E}"/>
    <cellStyle name="SAPBEXHLevel3X 2 4 2 2 6" xfId="43559" xr:uid="{0F53E96C-DFF1-4A4C-8768-33D74C803451}"/>
    <cellStyle name="SAPBEXHLevel3X 2 4 2 2 6 2" xfId="43560" xr:uid="{E38052A9-7A00-4BC9-B838-D13B5D01AAA3}"/>
    <cellStyle name="SAPBEXHLevel3X 2 4 2 2 7" xfId="43561" xr:uid="{0B422494-36FE-4EB8-ABDE-99463BC4F8BA}"/>
    <cellStyle name="SAPBEXHLevel3X 2 4 2 2 7 2" xfId="43562" xr:uid="{951DCD76-C6AB-4AF8-B8CA-6DDD5796B0FF}"/>
    <cellStyle name="SAPBEXHLevel3X 2 4 2 2 8" xfId="43563" xr:uid="{2235C6FA-C63F-4BE5-9576-111460EF977E}"/>
    <cellStyle name="SAPBEXHLevel3X 2 4 2 3" xfId="43564" xr:uid="{14794D6B-DA90-468A-8830-C9EB668DA9FC}"/>
    <cellStyle name="SAPBEXHLevel3X 2 4 2 3 2" xfId="43565" xr:uid="{3A47029E-3212-4B1D-92C0-A308850083E6}"/>
    <cellStyle name="SAPBEXHLevel3X 2 4 2 4" xfId="43566" xr:uid="{57A1BFED-D4B5-40FD-BCD8-2D01E17D39B2}"/>
    <cellStyle name="SAPBEXHLevel3X 2 4 2 4 2" xfId="43567" xr:uid="{719D389D-5822-4695-9A20-A28B13B01FE1}"/>
    <cellStyle name="SAPBEXHLevel3X 2 4 2 5" xfId="43568" xr:uid="{2F3A3DDB-A685-4779-BDB6-84ACCFDD6AF4}"/>
    <cellStyle name="SAPBEXHLevel3X 2 4 2 5 2" xfId="43569" xr:uid="{5DBA8143-83B9-492B-9D52-397724E41419}"/>
    <cellStyle name="SAPBEXHLevel3X 2 4 2 6" xfId="43570" xr:uid="{DF0CF513-BA2F-46F2-A799-488FF33496FF}"/>
    <cellStyle name="SAPBEXHLevel3X 2 4 2 6 2" xfId="43571" xr:uid="{C41C2FFB-6D62-4386-B393-D7E802F096FE}"/>
    <cellStyle name="SAPBEXHLevel3X 2 4 2 7" xfId="43572" xr:uid="{AE5778C7-C455-4EA1-B94C-CFB3E3493F8E}"/>
    <cellStyle name="SAPBEXHLevel3X 2 4 2 7 2" xfId="43573" xr:uid="{F73AC93E-742F-44E9-8DC9-39F54480CDB2}"/>
    <cellStyle name="SAPBEXHLevel3X 2 4 2 8" xfId="43574" xr:uid="{31CEA326-FB45-4F86-94A0-BAA1EEEC5A19}"/>
    <cellStyle name="SAPBEXHLevel3X 2 4 2 8 2" xfId="43575" xr:uid="{350FC9FC-CBA4-48A5-91A4-49B01E6EB400}"/>
    <cellStyle name="SAPBEXHLevel3X 2 4 2 9" xfId="43576" xr:uid="{D0553618-E824-4FC2-8AC6-1D8AF1953AFE}"/>
    <cellStyle name="SAPBEXHLevel3X 2 4 3" xfId="43577" xr:uid="{F7274CB3-A1AD-436F-B5F1-C680E8254918}"/>
    <cellStyle name="SAPBEXHLevel3X 2 4 3 2" xfId="43578" xr:uid="{97A2DB7A-E1F1-4B1C-8C11-CD39D6112AB2}"/>
    <cellStyle name="SAPBEXHLevel3X 2 4 3 2 2" xfId="43579" xr:uid="{254B6D7C-A06C-4D60-9B27-943743F750BD}"/>
    <cellStyle name="SAPBEXHLevel3X 2 4 3 3" xfId="43580" xr:uid="{86220496-BBB9-4F30-B6EF-68904F1ABA8A}"/>
    <cellStyle name="SAPBEXHLevel3X 2 4 3 3 2" xfId="43581" xr:uid="{35D98E7F-0D5D-40D9-9C37-43E743BE6F3F}"/>
    <cellStyle name="SAPBEXHLevel3X 2 4 3 4" xfId="43582" xr:uid="{FCC68A13-8E80-43DF-9E16-3363A7488D81}"/>
    <cellStyle name="SAPBEXHLevel3X 2 4 3 4 2" xfId="43583" xr:uid="{2F275DB1-ECFA-494B-99D3-1D203DA9FB23}"/>
    <cellStyle name="SAPBEXHLevel3X 2 4 3 5" xfId="43584" xr:uid="{D3FD94E1-DCC7-4730-A406-FE7A84871307}"/>
    <cellStyle name="SAPBEXHLevel3X 2 4 3 5 2" xfId="43585" xr:uid="{206823BE-E540-4172-9A7D-7B664AFA935C}"/>
    <cellStyle name="SAPBEXHLevel3X 2 4 3 6" xfId="43586" xr:uid="{062CEBE9-ED30-4CCD-A646-0636CAD885D2}"/>
    <cellStyle name="SAPBEXHLevel3X 2 4 3 6 2" xfId="43587" xr:uid="{DA03B465-C0F5-4672-8EC4-9FDBF8A6857E}"/>
    <cellStyle name="SAPBEXHLevel3X 2 4 3 7" xfId="43588" xr:uid="{751F47FC-A6EE-4960-9E97-07238CCF6889}"/>
    <cellStyle name="SAPBEXHLevel3X 2 4 3 7 2" xfId="43589" xr:uid="{772DE82B-D416-4665-A96D-772F7198233D}"/>
    <cellStyle name="SAPBEXHLevel3X 2 4 3 8" xfId="43590" xr:uid="{81A0E435-BDFF-45C4-AC79-8765BEABBBEF}"/>
    <cellStyle name="SAPBEXHLevel3X 2 4 3 9" xfId="43591" xr:uid="{4407BB91-1B50-4CC0-8329-E0851669E3A6}"/>
    <cellStyle name="SAPBEXHLevel3X 2 4 4" xfId="43592" xr:uid="{DBF93510-5AE9-45B6-B6F7-525A960F8532}"/>
    <cellStyle name="SAPBEXHLevel3X 2 4 4 2" xfId="43593" xr:uid="{5082CDF3-2F4D-41D0-99A0-D823D216C8CC}"/>
    <cellStyle name="SAPBEXHLevel3X 2 4 5" xfId="43594" xr:uid="{D848A377-CEA8-443A-98A3-30C7F33348AA}"/>
    <cellStyle name="SAPBEXHLevel3X 2 4 5 2" xfId="43595" xr:uid="{80A113BD-AC88-45E4-ADCE-376F8B6764E5}"/>
    <cellStyle name="SAPBEXHLevel3X 2 4 6" xfId="43596" xr:uid="{CEF57F16-1061-4586-855C-4705795479BA}"/>
    <cellStyle name="SAPBEXHLevel3X 2 4 6 2" xfId="43597" xr:uid="{83843B33-0245-47C6-9B33-458B35D9A60F}"/>
    <cellStyle name="SAPBEXHLevel3X 2 4 7" xfId="43598" xr:uid="{9D8502CF-7B9B-4476-B6BD-98457C312473}"/>
    <cellStyle name="SAPBEXHLevel3X 2 4 7 2" xfId="43599" xr:uid="{A8EB34D6-CE8E-4461-B582-35219089D9A5}"/>
    <cellStyle name="SAPBEXHLevel3X 2 4 8" xfId="43600" xr:uid="{4A0B054A-1ADF-4918-A060-FDC0380DA0FB}"/>
    <cellStyle name="SAPBEXHLevel3X 2 4 8 2" xfId="43601" xr:uid="{37E7CFE6-84E4-450D-AE9A-A19A751DF9DE}"/>
    <cellStyle name="SAPBEXHLevel3X 2 4 9" xfId="43602" xr:uid="{9B8BF30B-29A7-49C2-9B30-7D48B8AFB840}"/>
    <cellStyle name="SAPBEXHLevel3X 2 5" xfId="43603" xr:uid="{515F50C3-0CE9-4C4A-900E-26219E1C3790}"/>
    <cellStyle name="SAPBEXHLevel3X 2 6" xfId="43604" xr:uid="{E23CF558-5A4F-4EF6-B1C1-8FE161CB66AC}"/>
    <cellStyle name="SAPBEXHLevel3X 3" xfId="43605" xr:uid="{BBADD4A8-F761-45CF-812E-AD9EC9E8C17C}"/>
    <cellStyle name="SAPBEXHLevel3X 3 2" xfId="43606" xr:uid="{FDCBBCFF-FE61-41D5-98AB-6EB335429E49}"/>
    <cellStyle name="SAPBEXHLevel3X 3 2 2" xfId="43607" xr:uid="{56868E75-7FFF-4CA2-95DA-07F43781249D}"/>
    <cellStyle name="SAPBEXHLevel3X 3 2 2 10" xfId="43608" xr:uid="{D56A0F1E-3D06-4DEC-BE66-C781E93BAFB5}"/>
    <cellStyle name="SAPBEXHLevel3X 3 2 2 2" xfId="43609" xr:uid="{69D121AA-BE87-4EC7-B844-37E0316B3629}"/>
    <cellStyle name="SAPBEXHLevel3X 3 2 2 2 10" xfId="43610" xr:uid="{CC5620DE-D932-48C8-88D3-120AB6D4BAC9}"/>
    <cellStyle name="SAPBEXHLevel3X 3 2 2 2 2" xfId="43611" xr:uid="{A17D435C-6B25-44DC-971C-6CF76461A747}"/>
    <cellStyle name="SAPBEXHLevel3X 3 2 2 2 2 2" xfId="43612" xr:uid="{36E81F58-CD4A-47C9-950E-F4E7252FF625}"/>
    <cellStyle name="SAPBEXHLevel3X 3 2 2 2 2 2 2" xfId="43613" xr:uid="{7A01AFE7-1640-4DA3-B93A-8CC10FD97EE2}"/>
    <cellStyle name="SAPBEXHLevel3X 3 2 2 2 2 3" xfId="43614" xr:uid="{8361EE57-0048-4AC0-B96D-8A805794178B}"/>
    <cellStyle name="SAPBEXHLevel3X 3 2 2 2 2 3 2" xfId="43615" xr:uid="{BCE204F7-1C21-4AAD-AEC4-7F00AF529D4A}"/>
    <cellStyle name="SAPBEXHLevel3X 3 2 2 2 2 4" xfId="43616" xr:uid="{F72787D3-513A-4A46-A1A2-F02EDCB5F807}"/>
    <cellStyle name="SAPBEXHLevel3X 3 2 2 2 2 4 2" xfId="43617" xr:uid="{B7E9A5DE-CBA5-49C2-87F1-5FDAA85ADA5E}"/>
    <cellStyle name="SAPBEXHLevel3X 3 2 2 2 2 5" xfId="43618" xr:uid="{3B5D6075-42A8-4E6A-AA51-473DAB887135}"/>
    <cellStyle name="SAPBEXHLevel3X 3 2 2 2 2 5 2" xfId="43619" xr:uid="{994E1F42-0C2E-44B7-822E-05F06E0C4205}"/>
    <cellStyle name="SAPBEXHLevel3X 3 2 2 2 2 6" xfId="43620" xr:uid="{04C6DA1F-E56D-4755-9E7E-A3D8B4AC5C73}"/>
    <cellStyle name="SAPBEXHLevel3X 3 2 2 2 2 6 2" xfId="43621" xr:uid="{2F9A6F1E-8F1C-438F-BE63-7D459AD0EC0C}"/>
    <cellStyle name="SAPBEXHLevel3X 3 2 2 2 2 7" xfId="43622" xr:uid="{9CC31658-D6A0-4159-8E1C-DF8C96385E24}"/>
    <cellStyle name="SAPBEXHLevel3X 3 2 2 2 2 7 2" xfId="43623" xr:uid="{C5DC2508-7156-4727-91B9-77A69DAC7C1A}"/>
    <cellStyle name="SAPBEXHLevel3X 3 2 2 2 2 8" xfId="43624" xr:uid="{4BBE14B0-7086-4541-B732-C56215858000}"/>
    <cellStyle name="SAPBEXHLevel3X 3 2 2 2 3" xfId="43625" xr:uid="{96FAD3DD-0736-474B-8303-970C848659FD}"/>
    <cellStyle name="SAPBEXHLevel3X 3 2 2 2 3 2" xfId="43626" xr:uid="{2D068181-78DE-4A77-A5B3-00C3684C401F}"/>
    <cellStyle name="SAPBEXHLevel3X 3 2 2 2 4" xfId="43627" xr:uid="{22BA7879-440E-464F-A823-49EC56D50BCD}"/>
    <cellStyle name="SAPBEXHLevel3X 3 2 2 2 4 2" xfId="43628" xr:uid="{17C57BDA-EAFF-491B-BBAF-DF5F643D51D0}"/>
    <cellStyle name="SAPBEXHLevel3X 3 2 2 2 5" xfId="43629" xr:uid="{D7E3B028-7972-4CA1-A3F1-EF4329660DA8}"/>
    <cellStyle name="SAPBEXHLevel3X 3 2 2 2 5 2" xfId="43630" xr:uid="{4A94FD48-4DA5-4CD5-812B-DD1D400643B5}"/>
    <cellStyle name="SAPBEXHLevel3X 3 2 2 2 6" xfId="43631" xr:uid="{49A91262-7EC8-4EDE-B8D8-55FC609B9EA4}"/>
    <cellStyle name="SAPBEXHLevel3X 3 2 2 2 6 2" xfId="43632" xr:uid="{2D2814B6-A5F8-4261-95A2-1C178F9E615A}"/>
    <cellStyle name="SAPBEXHLevel3X 3 2 2 2 7" xfId="43633" xr:uid="{C8AB993C-63D7-44AF-87CC-8D8A5959C82A}"/>
    <cellStyle name="SAPBEXHLevel3X 3 2 2 2 7 2" xfId="43634" xr:uid="{E32D9E8C-02DA-4274-8F6C-E3A74C8A01BE}"/>
    <cellStyle name="SAPBEXHLevel3X 3 2 2 2 8" xfId="43635" xr:uid="{26BF5D16-424A-4D52-A698-6A911BC81D9D}"/>
    <cellStyle name="SAPBEXHLevel3X 3 2 2 2 8 2" xfId="43636" xr:uid="{032736D7-14E9-4408-87D1-EE75D2A40FD9}"/>
    <cellStyle name="SAPBEXHLevel3X 3 2 2 2 9" xfId="43637" xr:uid="{21E20257-2B09-43ED-959D-58D950DD1896}"/>
    <cellStyle name="SAPBEXHLevel3X 3 2 2 3" xfId="43638" xr:uid="{C947AFEA-E97A-45A2-BFD8-24DCA6B0EE82}"/>
    <cellStyle name="SAPBEXHLevel3X 3 2 2 3 2" xfId="43639" xr:uid="{5BA45730-4CBA-42EE-8405-9F844CFCD0A1}"/>
    <cellStyle name="SAPBEXHLevel3X 3 2 2 3 2 2" xfId="43640" xr:uid="{6E26EDDB-D268-4410-A257-145ECD921399}"/>
    <cellStyle name="SAPBEXHLevel3X 3 2 2 3 3" xfId="43641" xr:uid="{AF655CF5-E69E-47CE-B55B-B7BD3375C900}"/>
    <cellStyle name="SAPBEXHLevel3X 3 2 2 3 3 2" xfId="43642" xr:uid="{4FF17C6A-F0ED-492E-84E6-4E8E201D2FE1}"/>
    <cellStyle name="SAPBEXHLevel3X 3 2 2 3 4" xfId="43643" xr:uid="{C4054C55-A843-472D-8BE6-FDE5D86CF0D0}"/>
    <cellStyle name="SAPBEXHLevel3X 3 2 2 3 4 2" xfId="43644" xr:uid="{D373D3D5-67D1-42CD-9415-8F3EFE323723}"/>
    <cellStyle name="SAPBEXHLevel3X 3 2 2 3 5" xfId="43645" xr:uid="{199BABA4-B569-485D-8C32-1FEBDCE4381B}"/>
    <cellStyle name="SAPBEXHLevel3X 3 2 2 3 5 2" xfId="43646" xr:uid="{E0A572F0-DDA4-4304-B90D-E747987ED7E3}"/>
    <cellStyle name="SAPBEXHLevel3X 3 2 2 3 6" xfId="43647" xr:uid="{5DDF9033-8CB2-4A1A-A0BF-00EC3C96B227}"/>
    <cellStyle name="SAPBEXHLevel3X 3 2 2 3 6 2" xfId="43648" xr:uid="{C4D12BAA-15BB-4E8D-B466-475FB7F472FD}"/>
    <cellStyle name="SAPBEXHLevel3X 3 2 2 3 7" xfId="43649" xr:uid="{AE18660D-3025-4C21-ABA8-46F98792D4FA}"/>
    <cellStyle name="SAPBEXHLevel3X 3 2 2 3 7 2" xfId="43650" xr:uid="{D4D0DD14-DF9B-461F-82F0-17F3B327D31F}"/>
    <cellStyle name="SAPBEXHLevel3X 3 2 2 3 8" xfId="43651" xr:uid="{E6680952-C459-4D10-BCDD-696A66D4FCB9}"/>
    <cellStyle name="SAPBEXHLevel3X 3 2 2 3 9" xfId="43652" xr:uid="{20370C5C-3963-4FA9-837A-915785FD5D30}"/>
    <cellStyle name="SAPBEXHLevel3X 3 2 2 4" xfId="43653" xr:uid="{56B342A5-F90E-42AA-BAB2-3DDDB479C8ED}"/>
    <cellStyle name="SAPBEXHLevel3X 3 2 2 4 2" xfId="43654" xr:uid="{74081E87-06B7-430B-A1F1-8DDD0EF5998C}"/>
    <cellStyle name="SAPBEXHLevel3X 3 2 2 5" xfId="43655" xr:uid="{21F24D61-2FCA-4439-B3F1-8E663B88ED24}"/>
    <cellStyle name="SAPBEXHLevel3X 3 2 2 5 2" xfId="43656" xr:uid="{2734BFC2-D738-41A8-812B-8717A063DF00}"/>
    <cellStyle name="SAPBEXHLevel3X 3 2 2 6" xfId="43657" xr:uid="{E2473D01-2538-4C6F-B22C-5D8325C46C62}"/>
    <cellStyle name="SAPBEXHLevel3X 3 2 2 6 2" xfId="43658" xr:uid="{E5F1E7F4-B913-4A9D-921C-28E243FFD588}"/>
    <cellStyle name="SAPBEXHLevel3X 3 2 2 7" xfId="43659" xr:uid="{2425DE20-48BF-4EDF-9401-E04709A5036B}"/>
    <cellStyle name="SAPBEXHLevel3X 3 2 2 7 2" xfId="43660" xr:uid="{AE88B7C2-1915-4BEE-AB45-BA7811B646F3}"/>
    <cellStyle name="SAPBEXHLevel3X 3 2 2 8" xfId="43661" xr:uid="{E27A39C1-2832-4B3B-911D-CEE2A779AA5C}"/>
    <cellStyle name="SAPBEXHLevel3X 3 2 2 8 2" xfId="43662" xr:uid="{86E3F40D-778B-47FC-AF9F-014E9C44742B}"/>
    <cellStyle name="SAPBEXHLevel3X 3 2 2 9" xfId="43663" xr:uid="{61E8FFC6-D7C0-4693-8E4B-D3A9987DE1DE}"/>
    <cellStyle name="SAPBEXHLevel3X 3 2 3" xfId="43664" xr:uid="{56ECF810-08CC-4544-80A1-27FD453F99DD}"/>
    <cellStyle name="SAPBEXHLevel3X 3 2 3 2" xfId="43665" xr:uid="{E548CADE-0012-4595-B97A-0E9EFDCE68BB}"/>
    <cellStyle name="SAPBEXHLevel3X 3 2 3 2 10" xfId="43666" xr:uid="{C517808D-60ED-4D88-948F-784522019D86}"/>
    <cellStyle name="SAPBEXHLevel3X 3 2 3 2 2" xfId="43667" xr:uid="{3F75AB4A-7C51-4972-A423-7562AC224D0E}"/>
    <cellStyle name="SAPBEXHLevel3X 3 2 3 2 2 2" xfId="43668" xr:uid="{593D1F3D-3275-4A24-B933-E5A4BE1769EE}"/>
    <cellStyle name="SAPBEXHLevel3X 3 2 3 2 2 2 2" xfId="43669" xr:uid="{2F90F63B-9151-47CD-B1FD-F7B76EFC5B67}"/>
    <cellStyle name="SAPBEXHLevel3X 3 2 3 2 2 3" xfId="43670" xr:uid="{55C437DF-4A23-4F4E-AB4D-94C57BAA9172}"/>
    <cellStyle name="SAPBEXHLevel3X 3 2 3 2 2 3 2" xfId="43671" xr:uid="{EC5BF17C-7E82-4447-80D2-B93AF7C0C50C}"/>
    <cellStyle name="SAPBEXHLevel3X 3 2 3 2 2 4" xfId="43672" xr:uid="{6B5076DF-525F-4797-AFB9-E6B101CF065D}"/>
    <cellStyle name="SAPBEXHLevel3X 3 2 3 2 2 4 2" xfId="43673" xr:uid="{869A742C-331C-4187-9F53-23B5347EF3FE}"/>
    <cellStyle name="SAPBEXHLevel3X 3 2 3 2 2 5" xfId="43674" xr:uid="{6C052116-2FBD-4340-8D2D-FEBD71808485}"/>
    <cellStyle name="SAPBEXHLevel3X 3 2 3 2 2 5 2" xfId="43675" xr:uid="{B896DC7E-6AB6-4EA9-96BB-C3F659F91178}"/>
    <cellStyle name="SAPBEXHLevel3X 3 2 3 2 2 6" xfId="43676" xr:uid="{E09914E8-F90C-4C5D-BC32-375B8BAB35DC}"/>
    <cellStyle name="SAPBEXHLevel3X 3 2 3 2 2 6 2" xfId="43677" xr:uid="{6F61D44A-10EB-4874-913C-0BEDD58349B8}"/>
    <cellStyle name="SAPBEXHLevel3X 3 2 3 2 2 7" xfId="43678" xr:uid="{C89B3266-C9F7-45A9-9CB5-4BB9EFA5ED01}"/>
    <cellStyle name="SAPBEXHLevel3X 3 2 3 2 3" xfId="43679" xr:uid="{BD9CAB04-E407-4AEE-A9A9-90551D5D9516}"/>
    <cellStyle name="SAPBEXHLevel3X 3 2 3 2 3 2" xfId="43680" xr:uid="{3CDF26F6-50E1-4CB3-BF19-F0121D45B1A6}"/>
    <cellStyle name="SAPBEXHLevel3X 3 2 3 2 3 2 2" xfId="43681" xr:uid="{539CB3E1-168C-4EDB-BCA4-9DF05495C32F}"/>
    <cellStyle name="SAPBEXHLevel3X 3 2 3 2 3 3" xfId="43682" xr:uid="{BC976CE2-BA53-429D-B706-B631CF5B6C29}"/>
    <cellStyle name="SAPBEXHLevel3X 3 2 3 2 3 3 2" xfId="43683" xr:uid="{45D59BF6-A692-4D92-8C15-D0055DBB38F5}"/>
    <cellStyle name="SAPBEXHLevel3X 3 2 3 2 3 4" xfId="43684" xr:uid="{72E952E6-F1CF-4E73-BF50-2E4A80E69C24}"/>
    <cellStyle name="SAPBEXHLevel3X 3 2 3 2 3 4 2" xfId="43685" xr:uid="{D2149CF3-8AB7-45C0-B260-6C98FE7AA33C}"/>
    <cellStyle name="SAPBEXHLevel3X 3 2 3 2 3 5" xfId="43686" xr:uid="{BF335C62-E4F4-4013-AB66-73983B714656}"/>
    <cellStyle name="SAPBEXHLevel3X 3 2 3 2 3 5 2" xfId="43687" xr:uid="{8E6B40C0-7FA5-473E-A4FD-7E0302679DD8}"/>
    <cellStyle name="SAPBEXHLevel3X 3 2 3 2 3 6" xfId="43688" xr:uid="{A260126A-679E-4E93-9650-0A9B02B851F0}"/>
    <cellStyle name="SAPBEXHLevel3X 3 2 3 2 3 6 2" xfId="43689" xr:uid="{C0663DDF-7D4E-42A1-BF61-3F0F57310682}"/>
    <cellStyle name="SAPBEXHLevel3X 3 2 3 2 3 7" xfId="43690" xr:uid="{4003B6D5-0BB9-4570-A8C4-FE798DE482BB}"/>
    <cellStyle name="SAPBEXHLevel3X 3 2 3 2 4" xfId="43691" xr:uid="{761F67FF-9F0F-4358-BED6-687B63EB804A}"/>
    <cellStyle name="SAPBEXHLevel3X 3 2 3 2 4 2" xfId="43692" xr:uid="{19B96993-3706-4505-BF77-8EF59B529DCF}"/>
    <cellStyle name="SAPBEXHLevel3X 3 2 3 2 5" xfId="43693" xr:uid="{07D27E51-D653-4C74-A080-F51558FEAFD8}"/>
    <cellStyle name="SAPBEXHLevel3X 3 2 3 2 5 2" xfId="43694" xr:uid="{E2A7B772-FBF1-41BB-8F60-D4D1F304A638}"/>
    <cellStyle name="SAPBEXHLevel3X 3 2 3 2 6" xfId="43695" xr:uid="{A1298A45-CCE6-43BC-B198-5F24B51A26B6}"/>
    <cellStyle name="SAPBEXHLevel3X 3 2 3 2 6 2" xfId="43696" xr:uid="{296A97A1-D671-45AF-B23D-100FE1B48EC2}"/>
    <cellStyle name="SAPBEXHLevel3X 3 2 3 2 7" xfId="43697" xr:uid="{E8143DF4-6031-4E01-AB53-122C8216EBDB}"/>
    <cellStyle name="SAPBEXHLevel3X 3 2 3 2 7 2" xfId="43698" xr:uid="{8CE58D1D-4840-4DDB-BE7C-77DA5F170A49}"/>
    <cellStyle name="SAPBEXHLevel3X 3 2 3 2 8" xfId="43699" xr:uid="{16F77E1A-006A-4776-9A31-68725C4A7FE0}"/>
    <cellStyle name="SAPBEXHLevel3X 3 2 3 2 8 2" xfId="43700" xr:uid="{FC16A28F-4911-471C-8450-D8627BF5FBE8}"/>
    <cellStyle name="SAPBEXHLevel3X 3 2 3 2 9" xfId="43701" xr:uid="{AE3A4F8C-81C8-4D6B-B20E-0FD9E79EA079}"/>
    <cellStyle name="SAPBEXHLevel3X 3 2 3 2 9 2" xfId="43702" xr:uid="{8312EDA2-60CC-4AED-ADFE-FF6EBF4DB889}"/>
    <cellStyle name="SAPBEXHLevel3X 3 2 3 3" xfId="43703" xr:uid="{E03D52A1-1818-4061-A9C2-0F0402F684D5}"/>
    <cellStyle name="SAPBEXHLevel3X 3 2 3 3 2" xfId="43704" xr:uid="{C5BC42D8-64FC-4D84-88F6-483FD40C1A8E}"/>
    <cellStyle name="SAPBEXHLevel3X 3 2 3 4" xfId="43705" xr:uid="{44F0A7B2-66F8-4528-837B-C1AE7EA1D306}"/>
    <cellStyle name="SAPBEXHLevel3X 3 2 3 4 2" xfId="43706" xr:uid="{4983F109-564D-4771-9471-AEDFE889C756}"/>
    <cellStyle name="SAPBEXHLevel3X 3 2 3 5" xfId="43707" xr:uid="{C56E159D-E855-4C40-A6FD-D4FB687833E7}"/>
    <cellStyle name="SAPBEXHLevel3X 3 2 4" xfId="43708" xr:uid="{272C1A98-B426-4BF5-88E6-B12797D8F96E}"/>
    <cellStyle name="SAPBEXHLevel3X 3 2 4 10" xfId="43709" xr:uid="{E010C633-8FD4-4242-9522-7F7146CBD384}"/>
    <cellStyle name="SAPBEXHLevel3X 3 2 4 2" xfId="43710" xr:uid="{7789698D-73B8-4077-9BFC-B8B6719E7B8E}"/>
    <cellStyle name="SAPBEXHLevel3X 3 2 4 2 2" xfId="43711" xr:uid="{04E274CE-84B6-4024-92C5-83D5811C6C3F}"/>
    <cellStyle name="SAPBEXHLevel3X 3 2 4 2 2 2" xfId="43712" xr:uid="{65D30784-39EB-4005-B369-55673D1D02EA}"/>
    <cellStyle name="SAPBEXHLevel3X 3 2 4 2 3" xfId="43713" xr:uid="{A6CC0315-D1E4-4052-8087-39DDEEA9BB08}"/>
    <cellStyle name="SAPBEXHLevel3X 3 2 4 2 3 2" xfId="43714" xr:uid="{E884487E-B8FD-4736-80BB-4B64C1D9231B}"/>
    <cellStyle name="SAPBEXHLevel3X 3 2 4 2 4" xfId="43715" xr:uid="{2CBAE583-F393-40EF-998E-B53CF2358633}"/>
    <cellStyle name="SAPBEXHLevel3X 3 2 4 2 4 2" xfId="43716" xr:uid="{268ED343-DC94-4A13-AAB4-35CCAB9EBDE4}"/>
    <cellStyle name="SAPBEXHLevel3X 3 2 4 2 5" xfId="43717" xr:uid="{C7FC52DE-8D0F-4A9C-A625-22CD14868FE9}"/>
    <cellStyle name="SAPBEXHLevel3X 3 2 4 2 5 2" xfId="43718" xr:uid="{88F93EB2-7F73-4183-9BE9-DF8916B92D79}"/>
    <cellStyle name="SAPBEXHLevel3X 3 2 4 2 6" xfId="43719" xr:uid="{2058A565-1207-4FBC-BFE0-F53E3F5A9E7A}"/>
    <cellStyle name="SAPBEXHLevel3X 3 2 4 2 6 2" xfId="43720" xr:uid="{AE3BE049-F03C-4E12-BF05-29132E08A7AF}"/>
    <cellStyle name="SAPBEXHLevel3X 3 2 4 2 7" xfId="43721" xr:uid="{9DCD4BA7-4FC9-43FF-8B40-86B3CFA7FF55}"/>
    <cellStyle name="SAPBEXHLevel3X 3 2 4 3" xfId="43722" xr:uid="{EBB97B11-38A3-4780-AB22-A8D7AD3FD71A}"/>
    <cellStyle name="SAPBEXHLevel3X 3 2 4 3 2" xfId="43723" xr:uid="{006D38D1-1C7D-4E77-A265-67E376A7D4A9}"/>
    <cellStyle name="SAPBEXHLevel3X 3 2 4 3 2 2" xfId="43724" xr:uid="{53DA135F-7CC4-4CC1-8815-FD284C3C524D}"/>
    <cellStyle name="SAPBEXHLevel3X 3 2 4 3 3" xfId="43725" xr:uid="{FC28CDCE-5E8D-4739-A5DD-B30458CA76DD}"/>
    <cellStyle name="SAPBEXHLevel3X 3 2 4 3 3 2" xfId="43726" xr:uid="{9F0DC140-4A88-498F-8664-15AED3BCBCC1}"/>
    <cellStyle name="SAPBEXHLevel3X 3 2 4 3 4" xfId="43727" xr:uid="{6190EA2F-65C8-43BF-A7AB-1826481C2029}"/>
    <cellStyle name="SAPBEXHLevel3X 3 2 4 3 4 2" xfId="43728" xr:uid="{EF640139-154C-48F2-A2AD-5206F01CEFB6}"/>
    <cellStyle name="SAPBEXHLevel3X 3 2 4 3 5" xfId="43729" xr:uid="{80CCCA22-548F-42FD-AC95-53733D873434}"/>
    <cellStyle name="SAPBEXHLevel3X 3 2 4 3 5 2" xfId="43730" xr:uid="{A798C8D5-9A2A-4CD6-A1F5-9F6B5E4BC104}"/>
    <cellStyle name="SAPBEXHLevel3X 3 2 4 3 6" xfId="43731" xr:uid="{E23F417C-0683-4B93-92F7-03B894A7A61C}"/>
    <cellStyle name="SAPBEXHLevel3X 3 2 4 3 6 2" xfId="43732" xr:uid="{0A8C6DB4-F888-49C4-A420-EAD3317301C2}"/>
    <cellStyle name="SAPBEXHLevel3X 3 2 4 3 7" xfId="43733" xr:uid="{0DE039CA-5C79-4D0E-BEBE-DF4ED027B8AC}"/>
    <cellStyle name="SAPBEXHLevel3X 3 2 4 4" xfId="43734" xr:uid="{0068B403-BDCD-4B06-935A-B7EEEE66CF22}"/>
    <cellStyle name="SAPBEXHLevel3X 3 2 4 4 2" xfId="43735" xr:uid="{2DA52470-FEE4-45B5-9CD7-CD5B05F27743}"/>
    <cellStyle name="SAPBEXHLevel3X 3 2 4 5" xfId="43736" xr:uid="{0268D0F5-7A16-4680-A9F3-A474B59E4DF9}"/>
    <cellStyle name="SAPBEXHLevel3X 3 2 4 5 2" xfId="43737" xr:uid="{9E7021C7-537E-41D3-9DAB-7375DE1953B2}"/>
    <cellStyle name="SAPBEXHLevel3X 3 2 4 6" xfId="43738" xr:uid="{B2F03DC1-DBAB-4E5E-A0F0-7A10AB16272E}"/>
    <cellStyle name="SAPBEXHLevel3X 3 2 4 6 2" xfId="43739" xr:uid="{FF9C6D87-EA54-4467-B99F-6BE1AECAC5B0}"/>
    <cellStyle name="SAPBEXHLevel3X 3 2 4 7" xfId="43740" xr:uid="{879B3952-F879-4003-92E3-AEFE26AA6986}"/>
    <cellStyle name="SAPBEXHLevel3X 3 2 4 7 2" xfId="43741" xr:uid="{0558D238-993C-4598-9089-99F6A9004125}"/>
    <cellStyle name="SAPBEXHLevel3X 3 2 4 8" xfId="43742" xr:uid="{586DBB8D-CF1B-4D83-9D37-16AB27DAA1AA}"/>
    <cellStyle name="SAPBEXHLevel3X 3 2 4 8 2" xfId="43743" xr:uid="{8FE891AB-C57B-4B65-8437-C8E057A18408}"/>
    <cellStyle name="SAPBEXHLevel3X 3 2 4 9" xfId="43744" xr:uid="{0F9F9EAA-EBFC-4B9B-AA4E-22D98BA3F44C}"/>
    <cellStyle name="SAPBEXHLevel3X 3 2 4 9 2" xfId="43745" xr:uid="{92404211-E09F-4F27-BD3D-4ADD7ECE757D}"/>
    <cellStyle name="SAPBEXHLevel3X 3 2 5" xfId="43746" xr:uid="{CF450DC0-7854-434A-B40F-7BFB0DBC5CB5}"/>
    <cellStyle name="SAPBEXHLevel3X 3 2 5 2" xfId="43747" xr:uid="{BC329CF6-CE31-488A-9651-0452A969E7ED}"/>
    <cellStyle name="SAPBEXHLevel3X 3 2 6" xfId="43748" xr:uid="{19E2AD83-72C4-490A-8DF7-42C03B2EF02C}"/>
    <cellStyle name="SAPBEXHLevel3X 3 2 6 2" xfId="43749" xr:uid="{66A3D224-352E-48B7-8FAC-7EEBABDACC38}"/>
    <cellStyle name="SAPBEXHLevel3X 3 2 7" xfId="43750" xr:uid="{93E7DC79-9DDC-4F71-9445-8A882F0DDBDB}"/>
    <cellStyle name="SAPBEXHLevel3X 3 2 8" xfId="43751" xr:uid="{BAD55EBA-6A8E-4773-9E6F-09901308BD9F}"/>
    <cellStyle name="SAPBEXHLevel3X 3 3" xfId="43752" xr:uid="{F6D82BCB-958D-42D2-BB67-5BDE21A1CFFC}"/>
    <cellStyle name="SAPBEXHLevel3X 3 3 2" xfId="43753" xr:uid="{66CAD45E-8620-45F9-AD44-906D3F8ACDF3}"/>
    <cellStyle name="SAPBEXHLevel3X 3 3 2 10" xfId="43754" xr:uid="{4FC53233-2FDC-469E-A8A8-49FB7C4AD43D}"/>
    <cellStyle name="SAPBEXHLevel3X 3 3 2 2" xfId="43755" xr:uid="{CB436B79-42C8-43EF-8745-2CE320F83253}"/>
    <cellStyle name="SAPBEXHLevel3X 3 3 2 2 10" xfId="43756" xr:uid="{516ED527-8526-4ED3-A985-AC57A5F29B0F}"/>
    <cellStyle name="SAPBEXHLevel3X 3 3 2 2 2" xfId="43757" xr:uid="{545365A4-7311-4B22-9528-36934DC09AE5}"/>
    <cellStyle name="SAPBEXHLevel3X 3 3 2 2 2 2" xfId="43758" xr:uid="{6ACB6B9E-3E18-4A2C-ADD4-779B38E52901}"/>
    <cellStyle name="SAPBEXHLevel3X 3 3 2 2 2 2 2" xfId="43759" xr:uid="{960EBF25-7EB2-4584-8BCF-4D3BB607C4EA}"/>
    <cellStyle name="SAPBEXHLevel3X 3 3 2 2 2 3" xfId="43760" xr:uid="{408B3A09-1890-4DD9-B419-808997CDE14D}"/>
    <cellStyle name="SAPBEXHLevel3X 3 3 2 2 2 3 2" xfId="43761" xr:uid="{0EE189B2-7E1D-4295-B797-19721B923E66}"/>
    <cellStyle name="SAPBEXHLevel3X 3 3 2 2 2 4" xfId="43762" xr:uid="{04F2E8AA-6BD8-4C0B-9384-81B69AA2DE3C}"/>
    <cellStyle name="SAPBEXHLevel3X 3 3 2 2 2 4 2" xfId="43763" xr:uid="{E1B7732B-E473-4303-BDAD-9F8FBE32890C}"/>
    <cellStyle name="SAPBEXHLevel3X 3 3 2 2 2 5" xfId="43764" xr:uid="{26AFD1F5-BE96-459C-BFAD-D1BA919EF816}"/>
    <cellStyle name="SAPBEXHLevel3X 3 3 2 2 2 5 2" xfId="43765" xr:uid="{7736CF6C-4C98-48A7-B353-F781A3E8C7FD}"/>
    <cellStyle name="SAPBEXHLevel3X 3 3 2 2 2 6" xfId="43766" xr:uid="{95D0B228-C726-4B99-8166-38246F21C41C}"/>
    <cellStyle name="SAPBEXHLevel3X 3 3 2 2 2 6 2" xfId="43767" xr:uid="{562DD4B2-CBF3-4595-9A6D-E83009772D4B}"/>
    <cellStyle name="SAPBEXHLevel3X 3 3 2 2 2 7" xfId="43768" xr:uid="{8FFD1461-9A79-40DB-BC74-5F475C73B0F3}"/>
    <cellStyle name="SAPBEXHLevel3X 3 3 2 2 2 7 2" xfId="43769" xr:uid="{5D7AB583-3190-4AA3-A504-7F31FD710CF7}"/>
    <cellStyle name="SAPBEXHLevel3X 3 3 2 2 2 8" xfId="43770" xr:uid="{BEFC1871-DDB8-43C6-901E-A10CE367F108}"/>
    <cellStyle name="SAPBEXHLevel3X 3 3 2 2 3" xfId="43771" xr:uid="{6E625249-178F-4154-B8BB-CD33386AB0DE}"/>
    <cellStyle name="SAPBEXHLevel3X 3 3 2 2 3 2" xfId="43772" xr:uid="{2675809A-D8E2-49EF-B926-C24A26C538A0}"/>
    <cellStyle name="SAPBEXHLevel3X 3 3 2 2 4" xfId="43773" xr:uid="{6E1BB632-F123-4CBE-8512-161AE169480B}"/>
    <cellStyle name="SAPBEXHLevel3X 3 3 2 2 4 2" xfId="43774" xr:uid="{540983A3-3895-4972-A899-EE21FBAD5A99}"/>
    <cellStyle name="SAPBEXHLevel3X 3 3 2 2 5" xfId="43775" xr:uid="{CB775CE6-2068-4612-A08B-3001616B6A4F}"/>
    <cellStyle name="SAPBEXHLevel3X 3 3 2 2 5 2" xfId="43776" xr:uid="{38381C8A-EF66-4651-95BC-D58F7F3DA4CF}"/>
    <cellStyle name="SAPBEXHLevel3X 3 3 2 2 6" xfId="43777" xr:uid="{23E348B3-E0D5-4255-9788-CBE39CBE582A}"/>
    <cellStyle name="SAPBEXHLevel3X 3 3 2 2 6 2" xfId="43778" xr:uid="{7702BB62-5DC7-40A3-AF38-81308903DC57}"/>
    <cellStyle name="SAPBEXHLevel3X 3 3 2 2 7" xfId="43779" xr:uid="{18EFA274-D7AB-4F97-9E2F-DBB6064F1CC0}"/>
    <cellStyle name="SAPBEXHLevel3X 3 3 2 2 7 2" xfId="43780" xr:uid="{8CBC94AB-3C5F-46CC-B846-D2D676D1A5C0}"/>
    <cellStyle name="SAPBEXHLevel3X 3 3 2 2 8" xfId="43781" xr:uid="{8C8A68EA-A844-4A1C-AC4E-57C0EB4A6430}"/>
    <cellStyle name="SAPBEXHLevel3X 3 3 2 2 8 2" xfId="43782" xr:uid="{BA5B6AF7-C9F6-4E83-8AA9-10B256CF3377}"/>
    <cellStyle name="SAPBEXHLevel3X 3 3 2 2 9" xfId="43783" xr:uid="{AAFBD4D2-5CCB-4FBE-816B-1041EDB4CB32}"/>
    <cellStyle name="SAPBEXHLevel3X 3 3 2 3" xfId="43784" xr:uid="{9486BB82-EAE1-40FF-8F8C-1FA7D7515227}"/>
    <cellStyle name="SAPBEXHLevel3X 3 3 2 3 2" xfId="43785" xr:uid="{D197E54E-27A8-40B3-987F-181CCA1E10D7}"/>
    <cellStyle name="SAPBEXHLevel3X 3 3 2 3 2 2" xfId="43786" xr:uid="{12D3EF0B-2AAF-4529-B4C8-8402FE0871F5}"/>
    <cellStyle name="SAPBEXHLevel3X 3 3 2 3 3" xfId="43787" xr:uid="{A33C869A-A07C-40FB-92DD-3ED95D5C28D7}"/>
    <cellStyle name="SAPBEXHLevel3X 3 3 2 3 3 2" xfId="43788" xr:uid="{3EEE343F-E8D4-4890-BCDE-8E0A344FE492}"/>
    <cellStyle name="SAPBEXHLevel3X 3 3 2 3 4" xfId="43789" xr:uid="{F24CF671-45D8-482D-A1D3-8A608250AA59}"/>
    <cellStyle name="SAPBEXHLevel3X 3 3 2 3 4 2" xfId="43790" xr:uid="{577C3391-508E-4ED8-B5CD-774FD6B4808C}"/>
    <cellStyle name="SAPBEXHLevel3X 3 3 2 3 5" xfId="43791" xr:uid="{263B03D7-90EF-46B8-9183-44DE6B8C0415}"/>
    <cellStyle name="SAPBEXHLevel3X 3 3 2 3 5 2" xfId="43792" xr:uid="{7C5AF24B-0294-4B56-8166-68528A5847A8}"/>
    <cellStyle name="SAPBEXHLevel3X 3 3 2 3 6" xfId="43793" xr:uid="{4591C124-9D21-4B25-83C9-D595B25AF240}"/>
    <cellStyle name="SAPBEXHLevel3X 3 3 2 3 6 2" xfId="43794" xr:uid="{4339C2E2-2DFB-47E6-A568-7DF37DD78F19}"/>
    <cellStyle name="SAPBEXHLevel3X 3 3 2 3 7" xfId="43795" xr:uid="{25FC24A0-9B98-4CED-8A27-7ACE7A9E8FE2}"/>
    <cellStyle name="SAPBEXHLevel3X 3 3 2 3 7 2" xfId="43796" xr:uid="{A2006E5B-97D0-424E-AFE1-7597B5477C3C}"/>
    <cellStyle name="SAPBEXHLevel3X 3 3 2 3 8" xfId="43797" xr:uid="{79DD7AC0-D833-49AF-BE8B-0CCAF3F98B20}"/>
    <cellStyle name="SAPBEXHLevel3X 3 3 2 3 9" xfId="43798" xr:uid="{3D516E1F-E70D-4D15-9059-FAA60EC29479}"/>
    <cellStyle name="SAPBEXHLevel3X 3 3 2 4" xfId="43799" xr:uid="{AEC3AF3A-99DF-4099-B598-958F556AEBBB}"/>
    <cellStyle name="SAPBEXHLevel3X 3 3 2 4 2" xfId="43800" xr:uid="{4FCD9238-5B38-4B97-8F6E-705990AD9BBC}"/>
    <cellStyle name="SAPBEXHLevel3X 3 3 2 5" xfId="43801" xr:uid="{074BBAEE-A83A-4FD5-8D8D-7294FC2DD50E}"/>
    <cellStyle name="SAPBEXHLevel3X 3 3 2 5 2" xfId="43802" xr:uid="{B97D0AE3-9FBD-4E33-8D70-90AE0E528EB2}"/>
    <cellStyle name="SAPBEXHLevel3X 3 3 2 6" xfId="43803" xr:uid="{68FF3195-C3B0-4AB1-89A7-2B1FF06DD07B}"/>
    <cellStyle name="SAPBEXHLevel3X 3 3 2 6 2" xfId="43804" xr:uid="{FB64A965-EF4B-4235-B0B0-AE28DE0F5819}"/>
    <cellStyle name="SAPBEXHLevel3X 3 3 2 7" xfId="43805" xr:uid="{ECE92B50-BE05-4F0E-A3E1-10B274B58436}"/>
    <cellStyle name="SAPBEXHLevel3X 3 3 2 7 2" xfId="43806" xr:uid="{31EF8407-AB9B-4414-8430-ECF881DB8B5C}"/>
    <cellStyle name="SAPBEXHLevel3X 3 3 2 8" xfId="43807" xr:uid="{A95FE5E1-15AA-43E7-B537-4C8CA90A4612}"/>
    <cellStyle name="SAPBEXHLevel3X 3 3 2 8 2" xfId="43808" xr:uid="{9F1EA5AD-DB6F-4F11-8580-5D75BCF122B0}"/>
    <cellStyle name="SAPBEXHLevel3X 3 3 2 9" xfId="43809" xr:uid="{38635C69-D322-4A73-AA90-F9B357CBE972}"/>
    <cellStyle name="SAPBEXHLevel3X 3 3 3" xfId="43810" xr:uid="{BC628F42-9C83-4687-824B-70DE41919BE8}"/>
    <cellStyle name="SAPBEXHLevel3X 3 3 3 2" xfId="43811" xr:uid="{99F43C74-2293-4438-A9AB-3CA32C980321}"/>
    <cellStyle name="SAPBEXHLevel3X 3 3 3 2 10" xfId="43812" xr:uid="{9CFB4F74-DFC7-4D35-8712-B6B46A3ABC05}"/>
    <cellStyle name="SAPBEXHLevel3X 3 3 3 2 2" xfId="43813" xr:uid="{2CC4D38B-BE44-4C1D-8214-AB11F1BF839E}"/>
    <cellStyle name="SAPBEXHLevel3X 3 3 3 2 2 2" xfId="43814" xr:uid="{F44EDA1D-13CB-4341-9F36-E7236A9ED3F4}"/>
    <cellStyle name="SAPBEXHLevel3X 3 3 3 2 2 2 2" xfId="43815" xr:uid="{5E58C468-110B-4670-90EC-B409D6C837BB}"/>
    <cellStyle name="SAPBEXHLevel3X 3 3 3 2 2 3" xfId="43816" xr:uid="{F5555EB4-272D-412F-BF8E-7041ADA79FCF}"/>
    <cellStyle name="SAPBEXHLevel3X 3 3 3 2 2 3 2" xfId="43817" xr:uid="{83060980-9479-49EF-8807-F2BB0126C67E}"/>
    <cellStyle name="SAPBEXHLevel3X 3 3 3 2 2 4" xfId="43818" xr:uid="{04F2D8DE-7A03-43D5-877D-920A5D323E1C}"/>
    <cellStyle name="SAPBEXHLevel3X 3 3 3 2 2 4 2" xfId="43819" xr:uid="{A8602103-81F7-446F-AB99-A69F68997AE0}"/>
    <cellStyle name="SAPBEXHLevel3X 3 3 3 2 2 5" xfId="43820" xr:uid="{DFB3EA93-96D3-4A69-A135-69C158684F28}"/>
    <cellStyle name="SAPBEXHLevel3X 3 3 3 2 2 5 2" xfId="43821" xr:uid="{3E5D287C-8786-42BD-A416-B1F78E7E8246}"/>
    <cellStyle name="SAPBEXHLevel3X 3 3 3 2 2 6" xfId="43822" xr:uid="{0CE52300-4144-455A-AAF9-E67031FB4052}"/>
    <cellStyle name="SAPBEXHLevel3X 3 3 3 2 2 6 2" xfId="43823" xr:uid="{21523579-C1EF-4B4D-8E57-B07373A5141D}"/>
    <cellStyle name="SAPBEXHLevel3X 3 3 3 2 2 7" xfId="43824" xr:uid="{EECDA0EB-47D9-4F5F-9648-B6C88AD59DC1}"/>
    <cellStyle name="SAPBEXHLevel3X 3 3 3 2 3" xfId="43825" xr:uid="{58AFC56C-F5A6-4D02-A761-5D701485C692}"/>
    <cellStyle name="SAPBEXHLevel3X 3 3 3 2 3 2" xfId="43826" xr:uid="{76053463-88E5-47AF-93CD-78BE964EF9DC}"/>
    <cellStyle name="SAPBEXHLevel3X 3 3 3 2 3 2 2" xfId="43827" xr:uid="{7B3983B7-71A5-435E-9005-8F62AE4463BA}"/>
    <cellStyle name="SAPBEXHLevel3X 3 3 3 2 3 3" xfId="43828" xr:uid="{5B69B4A2-DC2C-4C6C-9B32-497ACE5452C1}"/>
    <cellStyle name="SAPBEXHLevel3X 3 3 3 2 3 3 2" xfId="43829" xr:uid="{64E643CB-E00E-49A9-987D-FC26F36AFD03}"/>
    <cellStyle name="SAPBEXHLevel3X 3 3 3 2 3 4" xfId="43830" xr:uid="{2F27ED57-D6AB-4E50-9DEC-4F8B5C84ED9D}"/>
    <cellStyle name="SAPBEXHLevel3X 3 3 3 2 3 4 2" xfId="43831" xr:uid="{2C195FA9-B605-49B2-9145-7898E2475E8A}"/>
    <cellStyle name="SAPBEXHLevel3X 3 3 3 2 3 5" xfId="43832" xr:uid="{1F5917C3-81BB-49D3-997F-AF4242729C7C}"/>
    <cellStyle name="SAPBEXHLevel3X 3 3 3 2 3 5 2" xfId="43833" xr:uid="{E14CE05D-F183-4095-9BA7-687DD0121651}"/>
    <cellStyle name="SAPBEXHLevel3X 3 3 3 2 3 6" xfId="43834" xr:uid="{A30316D9-1F72-454B-AE15-C4013610772D}"/>
    <cellStyle name="SAPBEXHLevel3X 3 3 3 2 3 6 2" xfId="43835" xr:uid="{9A921F68-C73C-4C38-A4AC-E4229FF1B531}"/>
    <cellStyle name="SAPBEXHLevel3X 3 3 3 2 3 7" xfId="43836" xr:uid="{61F8B62C-98D6-46B6-9422-F77B33952345}"/>
    <cellStyle name="SAPBEXHLevel3X 3 3 3 2 4" xfId="43837" xr:uid="{8AD64BD1-EDC1-4E6C-9391-1C14B84D4854}"/>
    <cellStyle name="SAPBEXHLevel3X 3 3 3 2 4 2" xfId="43838" xr:uid="{59114165-35A1-438E-865F-358065202669}"/>
    <cellStyle name="SAPBEXHLevel3X 3 3 3 2 5" xfId="43839" xr:uid="{01A2E088-D501-4DE4-897A-BB74576CA643}"/>
    <cellStyle name="SAPBEXHLevel3X 3 3 3 2 5 2" xfId="43840" xr:uid="{66086D5D-DB0A-4706-A055-4326B8C75C86}"/>
    <cellStyle name="SAPBEXHLevel3X 3 3 3 2 6" xfId="43841" xr:uid="{92258881-7D28-4894-A490-BFAAC2249065}"/>
    <cellStyle name="SAPBEXHLevel3X 3 3 3 2 6 2" xfId="43842" xr:uid="{2080079C-175B-4A62-981B-36DF87210BB9}"/>
    <cellStyle name="SAPBEXHLevel3X 3 3 3 2 7" xfId="43843" xr:uid="{418893DE-AA9B-4B51-B191-A7662481260C}"/>
    <cellStyle name="SAPBEXHLevel3X 3 3 3 2 7 2" xfId="43844" xr:uid="{4F661E0A-CA7C-4B99-8E4F-48C068DD88FA}"/>
    <cellStyle name="SAPBEXHLevel3X 3 3 3 2 8" xfId="43845" xr:uid="{820C052D-2DE0-4E49-99DD-B12BA15A274A}"/>
    <cellStyle name="SAPBEXHLevel3X 3 3 3 2 8 2" xfId="43846" xr:uid="{6D3936B4-D484-431E-8D3B-A1382CF0B864}"/>
    <cellStyle name="SAPBEXHLevel3X 3 3 3 2 9" xfId="43847" xr:uid="{C410A168-BA11-4294-9138-A83C929B90F4}"/>
    <cellStyle name="SAPBEXHLevel3X 3 3 3 2 9 2" xfId="43848" xr:uid="{1845F2D0-C46D-49B9-B602-07B6FACD5CA7}"/>
    <cellStyle name="SAPBEXHLevel3X 3 3 3 3" xfId="43849" xr:uid="{C6DDFFFD-809F-4ECC-9351-7D7D22F8E1EC}"/>
    <cellStyle name="SAPBEXHLevel3X 3 3 3 3 2" xfId="43850" xr:uid="{29929F64-7F6D-49F6-A4B5-FC0F047776B2}"/>
    <cellStyle name="SAPBEXHLevel3X 3 3 3 4" xfId="43851" xr:uid="{B24A424B-7EA6-4DF0-BDCB-59AA3A0EEECB}"/>
    <cellStyle name="SAPBEXHLevel3X 3 3 3 4 2" xfId="43852" xr:uid="{452B0D11-9B25-4D9D-8DD3-1DE99196041D}"/>
    <cellStyle name="SAPBEXHLevel3X 3 3 3 5" xfId="43853" xr:uid="{9CF0FCDC-5AE9-4FE4-824F-C5DE9DCCFB0E}"/>
    <cellStyle name="SAPBEXHLevel3X 3 3 4" xfId="43854" xr:uid="{A633C5EB-2F28-48DB-9C9A-DB990F5911C0}"/>
    <cellStyle name="SAPBEXHLevel3X 3 3 4 10" xfId="43855" xr:uid="{4C5F7581-C397-45F7-B72D-0D08BF40D1DD}"/>
    <cellStyle name="SAPBEXHLevel3X 3 3 4 2" xfId="43856" xr:uid="{B9144440-D766-4BF1-8BB6-E58E57A9D6C0}"/>
    <cellStyle name="SAPBEXHLevel3X 3 3 4 2 2" xfId="43857" xr:uid="{A4AC7727-23E2-4FA1-BDF3-DC844716AEEA}"/>
    <cellStyle name="SAPBEXHLevel3X 3 3 4 2 2 2" xfId="43858" xr:uid="{AA02415B-BA0F-4F60-AA97-D0EF3C1E968B}"/>
    <cellStyle name="SAPBEXHLevel3X 3 3 4 2 3" xfId="43859" xr:uid="{8418AD0F-3D1E-4CAB-8F21-1DC035CFFC9B}"/>
    <cellStyle name="SAPBEXHLevel3X 3 3 4 2 3 2" xfId="43860" xr:uid="{3D8F944E-D382-41CC-852C-DA8850FEB203}"/>
    <cellStyle name="SAPBEXHLevel3X 3 3 4 2 4" xfId="43861" xr:uid="{D3B6FED0-0BC7-429E-A51C-C8F9FB54C5FA}"/>
    <cellStyle name="SAPBEXHLevel3X 3 3 4 2 4 2" xfId="43862" xr:uid="{B46E3367-BEAA-4245-9F72-19BB928439E3}"/>
    <cellStyle name="SAPBEXHLevel3X 3 3 4 2 5" xfId="43863" xr:uid="{03FD4D26-FE70-48A4-B697-DFF4BDC2FA2C}"/>
    <cellStyle name="SAPBEXHLevel3X 3 3 4 2 5 2" xfId="43864" xr:uid="{ED253CA8-7001-4C20-8281-2B4FC691D0F1}"/>
    <cellStyle name="SAPBEXHLevel3X 3 3 4 2 6" xfId="43865" xr:uid="{4C3FAEFF-E319-4FB2-9EAB-D0FEE3BB7249}"/>
    <cellStyle name="SAPBEXHLevel3X 3 3 4 2 6 2" xfId="43866" xr:uid="{548D891B-94AE-40D8-814B-473F32699FC9}"/>
    <cellStyle name="SAPBEXHLevel3X 3 3 4 2 7" xfId="43867" xr:uid="{8102C25A-843E-42B1-BEE8-6954EA12E264}"/>
    <cellStyle name="SAPBEXHLevel3X 3 3 4 3" xfId="43868" xr:uid="{88734D94-3348-4670-86E1-1224AA8F2930}"/>
    <cellStyle name="SAPBEXHLevel3X 3 3 4 3 2" xfId="43869" xr:uid="{C7544AA9-03F8-433A-BC13-9FF422C82B71}"/>
    <cellStyle name="SAPBEXHLevel3X 3 3 4 3 2 2" xfId="43870" xr:uid="{3D565C37-5CE8-4617-85C6-558E79DC5B0B}"/>
    <cellStyle name="SAPBEXHLevel3X 3 3 4 3 3" xfId="43871" xr:uid="{CA6F6738-E3F7-46FC-B705-C572351199E9}"/>
    <cellStyle name="SAPBEXHLevel3X 3 3 4 3 3 2" xfId="43872" xr:uid="{ABE5C96B-5036-4CC9-8F8B-B31EC9124016}"/>
    <cellStyle name="SAPBEXHLevel3X 3 3 4 3 4" xfId="43873" xr:uid="{5F076258-225C-4868-9531-56B031BCD9A7}"/>
    <cellStyle name="SAPBEXHLevel3X 3 3 4 3 4 2" xfId="43874" xr:uid="{BB9FDB9C-4D2D-4D17-B293-E76D36B76EB0}"/>
    <cellStyle name="SAPBEXHLevel3X 3 3 4 3 5" xfId="43875" xr:uid="{D66C93C0-5076-4084-8CBF-8AE9C2975848}"/>
    <cellStyle name="SAPBEXHLevel3X 3 3 4 3 5 2" xfId="43876" xr:uid="{096BC398-E1C4-4C77-8A00-9F7C93538C20}"/>
    <cellStyle name="SAPBEXHLevel3X 3 3 4 3 6" xfId="43877" xr:uid="{A668DDCC-BAEA-41D5-9539-67E01FCF2E5D}"/>
    <cellStyle name="SAPBEXHLevel3X 3 3 4 3 6 2" xfId="43878" xr:uid="{344D4EC7-AA97-4FC8-8C2A-DCE5C313C74D}"/>
    <cellStyle name="SAPBEXHLevel3X 3 3 4 3 7" xfId="43879" xr:uid="{76350BDD-37D2-473A-9D0B-9E001B2D2777}"/>
    <cellStyle name="SAPBEXHLevel3X 3 3 4 4" xfId="43880" xr:uid="{CFEE5999-F083-4623-A0CB-2693CD53483F}"/>
    <cellStyle name="SAPBEXHLevel3X 3 3 4 4 2" xfId="43881" xr:uid="{DABE5949-54C8-4761-9484-A5EB2EF173BB}"/>
    <cellStyle name="SAPBEXHLevel3X 3 3 4 5" xfId="43882" xr:uid="{4B0E177B-411F-42FF-A7DF-D60F85079EEC}"/>
    <cellStyle name="SAPBEXHLevel3X 3 3 4 5 2" xfId="43883" xr:uid="{F970A4C7-B887-4636-B048-51E915980CDB}"/>
    <cellStyle name="SAPBEXHLevel3X 3 3 4 6" xfId="43884" xr:uid="{DFEB20DE-3254-4E97-A150-6020CC5CE0D9}"/>
    <cellStyle name="SAPBEXHLevel3X 3 3 4 6 2" xfId="43885" xr:uid="{8D96597B-7C2C-40A9-B3A0-86DB0FA5D16A}"/>
    <cellStyle name="SAPBEXHLevel3X 3 3 4 7" xfId="43886" xr:uid="{2154ABCC-05F5-4D67-915E-567E53310E0F}"/>
    <cellStyle name="SAPBEXHLevel3X 3 3 4 7 2" xfId="43887" xr:uid="{A106F7B1-4BC5-44DD-A37E-ACC9C91F999C}"/>
    <cellStyle name="SAPBEXHLevel3X 3 3 4 8" xfId="43888" xr:uid="{8381BF68-A351-45B1-8589-1BC3F727F589}"/>
    <cellStyle name="SAPBEXHLevel3X 3 3 4 8 2" xfId="43889" xr:uid="{C23F308C-5481-413B-92F3-3A7B6943289E}"/>
    <cellStyle name="SAPBEXHLevel3X 3 3 4 9" xfId="43890" xr:uid="{756BF282-EAF0-4C5E-B17C-FD883D523EEF}"/>
    <cellStyle name="SAPBEXHLevel3X 3 3 4 9 2" xfId="43891" xr:uid="{DF86AC6B-BA3B-4CED-A4E0-A85F5522B6CA}"/>
    <cellStyle name="SAPBEXHLevel3X 3 3 5" xfId="43892" xr:uid="{5B941208-6972-4D5C-8650-DF2C0D9CF7ED}"/>
    <cellStyle name="SAPBEXHLevel3X 3 3 5 2" xfId="43893" xr:uid="{7B833DFB-05CC-4BD3-9700-42A7FB574B1E}"/>
    <cellStyle name="SAPBEXHLevel3X 3 3 6" xfId="43894" xr:uid="{5A9A806F-46E0-4834-8F4C-C8A37A83EB4F}"/>
    <cellStyle name="SAPBEXHLevel3X 3 3 6 2" xfId="43895" xr:uid="{2DD4C27B-CB00-43C9-AD1A-CB0081FE91B4}"/>
    <cellStyle name="SAPBEXHLevel3X 3 3 7" xfId="43896" xr:uid="{99FB48CE-9A6E-4820-AED3-36D6743AF1A0}"/>
    <cellStyle name="SAPBEXHLevel3X 3 3 8" xfId="43897" xr:uid="{06BC2794-4617-454D-94A1-391A88F9EFDD}"/>
    <cellStyle name="SAPBEXHLevel3X 3 4" xfId="43898" xr:uid="{4EE80C30-CE5F-4BB6-9A69-65BCB9038E7E}"/>
    <cellStyle name="SAPBEXHLevel3X 3 4 10" xfId="43899" xr:uid="{4965FF4A-6E0A-4A39-85B6-CC7EBA69588C}"/>
    <cellStyle name="SAPBEXHLevel3X 3 4 2" xfId="43900" xr:uid="{A4FCD292-0001-47DF-8A51-06259D2F6FDD}"/>
    <cellStyle name="SAPBEXHLevel3X 3 4 2 10" xfId="43901" xr:uid="{FB83C843-62F1-4F4B-8477-996D4711172B}"/>
    <cellStyle name="SAPBEXHLevel3X 3 4 2 2" xfId="43902" xr:uid="{15613556-5048-4F00-B53D-D54F149260BF}"/>
    <cellStyle name="SAPBEXHLevel3X 3 4 2 2 2" xfId="43903" xr:uid="{3304538F-AF4E-449A-A655-8486B337A937}"/>
    <cellStyle name="SAPBEXHLevel3X 3 4 2 2 2 2" xfId="43904" xr:uid="{41D4A464-B7EE-4697-B996-F98B8D16DA1A}"/>
    <cellStyle name="SAPBEXHLevel3X 3 4 2 2 3" xfId="43905" xr:uid="{3EB31257-EF92-4DA5-8684-9BEC95E9DF56}"/>
    <cellStyle name="SAPBEXHLevel3X 3 4 2 2 3 2" xfId="43906" xr:uid="{3D8F2FB8-90CC-4513-B654-62C187BA9FD5}"/>
    <cellStyle name="SAPBEXHLevel3X 3 4 2 2 4" xfId="43907" xr:uid="{4FA0B900-4D69-49BA-BF97-921F0DD18A06}"/>
    <cellStyle name="SAPBEXHLevel3X 3 4 2 2 4 2" xfId="43908" xr:uid="{0CC63C72-49F9-40D4-B6E2-F7827B66C9DB}"/>
    <cellStyle name="SAPBEXHLevel3X 3 4 2 2 5" xfId="43909" xr:uid="{F3CEB79C-7D85-4867-885F-94B9B79029B2}"/>
    <cellStyle name="SAPBEXHLevel3X 3 4 2 2 5 2" xfId="43910" xr:uid="{3DD4B0AF-48FF-4E78-B9A2-7076611E44BA}"/>
    <cellStyle name="SAPBEXHLevel3X 3 4 2 2 6" xfId="43911" xr:uid="{91625563-585B-47AD-A92E-BA1FA880DAE3}"/>
    <cellStyle name="SAPBEXHLevel3X 3 4 2 2 6 2" xfId="43912" xr:uid="{87BE6600-B4CF-482C-8AEE-2DDA1C0C2D7E}"/>
    <cellStyle name="SAPBEXHLevel3X 3 4 2 2 7" xfId="43913" xr:uid="{059EDF78-558F-49FD-9F47-AE829047AA1D}"/>
    <cellStyle name="SAPBEXHLevel3X 3 4 2 2 7 2" xfId="43914" xr:uid="{DAA0AC24-8895-4669-BC50-D4D2F51FB11B}"/>
    <cellStyle name="SAPBEXHLevel3X 3 4 2 2 8" xfId="43915" xr:uid="{0BF8F617-1D88-4AF2-9582-896E449FE131}"/>
    <cellStyle name="SAPBEXHLevel3X 3 4 2 3" xfId="43916" xr:uid="{553C16C5-508C-4349-8F6E-DA36887B9DA1}"/>
    <cellStyle name="SAPBEXHLevel3X 3 4 2 3 2" xfId="43917" xr:uid="{24D8B086-1B12-4623-9B56-6E674C17457B}"/>
    <cellStyle name="SAPBEXHLevel3X 3 4 2 4" xfId="43918" xr:uid="{B7C1C6B7-E7D0-4133-AB34-AE222BD5D728}"/>
    <cellStyle name="SAPBEXHLevel3X 3 4 2 4 2" xfId="43919" xr:uid="{E1AF06B8-0E1A-4C45-B958-B16F82B80BB5}"/>
    <cellStyle name="SAPBEXHLevel3X 3 4 2 5" xfId="43920" xr:uid="{C90C1D2A-B37D-4F7C-BF08-B90A50122D72}"/>
    <cellStyle name="SAPBEXHLevel3X 3 4 2 5 2" xfId="43921" xr:uid="{E7C96B3C-1BB1-4B22-9682-0675642699F4}"/>
    <cellStyle name="SAPBEXHLevel3X 3 4 2 6" xfId="43922" xr:uid="{8BB30289-3CF1-4828-9559-ED67A649E9DD}"/>
    <cellStyle name="SAPBEXHLevel3X 3 4 2 6 2" xfId="43923" xr:uid="{D747311D-EF22-4E03-9F73-005007915DDA}"/>
    <cellStyle name="SAPBEXHLevel3X 3 4 2 7" xfId="43924" xr:uid="{B8AFAB49-B277-4904-9CAB-F90168112FEC}"/>
    <cellStyle name="SAPBEXHLevel3X 3 4 2 7 2" xfId="43925" xr:uid="{CFDCAB37-BAE3-44DB-AD29-385D5F45C7CC}"/>
    <cellStyle name="SAPBEXHLevel3X 3 4 2 8" xfId="43926" xr:uid="{A1EEE0D8-B591-482C-A535-1F29635206A4}"/>
    <cellStyle name="SAPBEXHLevel3X 3 4 2 8 2" xfId="43927" xr:uid="{64AD11F0-A083-4596-B20B-1F86607551CD}"/>
    <cellStyle name="SAPBEXHLevel3X 3 4 2 9" xfId="43928" xr:uid="{416AD125-FE90-4EE8-81AA-109F34B78D61}"/>
    <cellStyle name="SAPBEXHLevel3X 3 4 3" xfId="43929" xr:uid="{9333B636-0955-41BA-8D1E-4AFF133C604A}"/>
    <cellStyle name="SAPBEXHLevel3X 3 4 3 2" xfId="43930" xr:uid="{7319542D-EE5C-4AAB-BE05-861628CF350F}"/>
    <cellStyle name="SAPBEXHLevel3X 3 4 3 2 2" xfId="43931" xr:uid="{D91911C8-B8DF-492A-823D-B281D3470C83}"/>
    <cellStyle name="SAPBEXHLevel3X 3 4 3 3" xfId="43932" xr:uid="{F2FD0E78-5F58-42E7-8C59-4AB8D3972AB8}"/>
    <cellStyle name="SAPBEXHLevel3X 3 4 3 3 2" xfId="43933" xr:uid="{192071A0-7194-4AB2-A555-CB42E1535554}"/>
    <cellStyle name="SAPBEXHLevel3X 3 4 3 4" xfId="43934" xr:uid="{3E527BBA-3F02-49FC-A940-D716CCB7884C}"/>
    <cellStyle name="SAPBEXHLevel3X 3 4 3 4 2" xfId="43935" xr:uid="{43B4D3E2-14FF-4AB5-B09B-C9B2C8E5BA44}"/>
    <cellStyle name="SAPBEXHLevel3X 3 4 3 5" xfId="43936" xr:uid="{665D523B-A343-46B9-84A5-96BEBBA80099}"/>
    <cellStyle name="SAPBEXHLevel3X 3 4 3 5 2" xfId="43937" xr:uid="{E7CD086E-A790-42B5-93F8-1BF4F9B5C009}"/>
    <cellStyle name="SAPBEXHLevel3X 3 4 3 6" xfId="43938" xr:uid="{FC8F1FD3-5EEA-4FF7-891E-D63746C6398B}"/>
    <cellStyle name="SAPBEXHLevel3X 3 4 3 6 2" xfId="43939" xr:uid="{96929809-5A0E-4ABA-A1B9-A84C31868357}"/>
    <cellStyle name="SAPBEXHLevel3X 3 4 3 7" xfId="43940" xr:uid="{C3786D57-06A9-47B0-92B0-6AB1B7F4F851}"/>
    <cellStyle name="SAPBEXHLevel3X 3 4 3 7 2" xfId="43941" xr:uid="{40CFEB08-DAFF-4003-A568-5E0DDC145918}"/>
    <cellStyle name="SAPBEXHLevel3X 3 4 3 8" xfId="43942" xr:uid="{04FB36E2-D778-4A53-AF20-5774B2BD592B}"/>
    <cellStyle name="SAPBEXHLevel3X 3 4 3 9" xfId="43943" xr:uid="{2FE95934-B40F-4D4A-8F90-0F72773D36CA}"/>
    <cellStyle name="SAPBEXHLevel3X 3 4 4" xfId="43944" xr:uid="{6F8778D3-9B44-4FBC-96B1-C7E2BA6AAA8E}"/>
    <cellStyle name="SAPBEXHLevel3X 3 4 4 2" xfId="43945" xr:uid="{2D5496A2-8E0F-4E27-8FFE-92E5DC8B8ABF}"/>
    <cellStyle name="SAPBEXHLevel3X 3 4 5" xfId="43946" xr:uid="{E71FF21D-8D72-43FC-9009-BE93CE3399A6}"/>
    <cellStyle name="SAPBEXHLevel3X 3 4 5 2" xfId="43947" xr:uid="{E0E57EF3-93D7-4384-A880-C27B717F92A5}"/>
    <cellStyle name="SAPBEXHLevel3X 3 4 6" xfId="43948" xr:uid="{AF90AAFB-F488-424E-AA83-4318F38BA2F4}"/>
    <cellStyle name="SAPBEXHLevel3X 3 4 6 2" xfId="43949" xr:uid="{E58C9770-41E2-4188-B300-B28D80DA3217}"/>
    <cellStyle name="SAPBEXHLevel3X 3 4 7" xfId="43950" xr:uid="{B371B4CE-DBED-48DE-9235-C710C06C74DB}"/>
    <cellStyle name="SAPBEXHLevel3X 3 4 7 2" xfId="43951" xr:uid="{CCDB96C7-20D5-49A5-88C9-0C5C02DFA086}"/>
    <cellStyle name="SAPBEXHLevel3X 3 4 8" xfId="43952" xr:uid="{86347E10-3727-4095-A14F-A2965BE6C53C}"/>
    <cellStyle name="SAPBEXHLevel3X 3 4 8 2" xfId="43953" xr:uid="{5F34E88C-4944-407A-8454-F7DEC3DA99F0}"/>
    <cellStyle name="SAPBEXHLevel3X 3 4 9" xfId="43954" xr:uid="{42CF4B2D-57DB-4627-A396-15FB3E09F7A6}"/>
    <cellStyle name="SAPBEXHLevel3X 3 5" xfId="43955" xr:uid="{46A6526C-3AA4-4C78-8F0F-F26271BBAB56}"/>
    <cellStyle name="SAPBEXHLevel3X 3 6" xfId="43956" xr:uid="{FD83FF6A-9261-455B-807E-E7DF26452909}"/>
    <cellStyle name="SAPBEXHLevel3X 4" xfId="43957" xr:uid="{E3935E6D-0E4E-4699-BB48-040D1F3E0C02}"/>
    <cellStyle name="SAPBEXHLevel3X 4 2" xfId="43958" xr:uid="{A7D2BF31-A024-4A9F-9D8E-3EAC5F9D3D2E}"/>
    <cellStyle name="SAPBEXHLevel3X 4 2 10" xfId="43959" xr:uid="{9171D390-15F4-41A7-B2A5-75D88C2C7D1B}"/>
    <cellStyle name="SAPBEXHLevel3X 4 2 2" xfId="43960" xr:uid="{5A2C3637-9E37-430F-86C1-D6030838CAF3}"/>
    <cellStyle name="SAPBEXHLevel3X 4 2 2 10" xfId="43961" xr:uid="{AB617DE9-958C-4A8E-9A65-30C610155CBA}"/>
    <cellStyle name="SAPBEXHLevel3X 4 2 2 2" xfId="43962" xr:uid="{2D90D857-7287-4660-A387-1FBD710A6C91}"/>
    <cellStyle name="SAPBEXHLevel3X 4 2 2 2 2" xfId="43963" xr:uid="{F965FDC6-D904-46A0-890A-33BE2B2ACE33}"/>
    <cellStyle name="SAPBEXHLevel3X 4 2 2 2 2 2" xfId="43964" xr:uid="{E12E14D8-93DF-43D4-A890-3C1AA84A72BC}"/>
    <cellStyle name="SAPBEXHLevel3X 4 2 2 2 3" xfId="43965" xr:uid="{CCFFF1FC-04E0-45DC-823F-9C00E1C15F39}"/>
    <cellStyle name="SAPBEXHLevel3X 4 2 2 2 3 2" xfId="43966" xr:uid="{607D65AB-EE45-4B40-94F2-583A81D852BA}"/>
    <cellStyle name="SAPBEXHLevel3X 4 2 2 2 4" xfId="43967" xr:uid="{E421E550-9AB6-4862-B83B-7A90FBABF24E}"/>
    <cellStyle name="SAPBEXHLevel3X 4 2 2 2 4 2" xfId="43968" xr:uid="{B6E70C2F-0637-466C-AFDC-646BE80A648E}"/>
    <cellStyle name="SAPBEXHLevel3X 4 2 2 2 5" xfId="43969" xr:uid="{3D17EBEB-D189-4622-8262-DA75D9506048}"/>
    <cellStyle name="SAPBEXHLevel3X 4 2 2 2 5 2" xfId="43970" xr:uid="{9724E95B-E73D-4E09-8EEF-018EF7F8BA45}"/>
    <cellStyle name="SAPBEXHLevel3X 4 2 2 2 6" xfId="43971" xr:uid="{E421F9D0-F7B2-4945-8923-5C0AD4519112}"/>
    <cellStyle name="SAPBEXHLevel3X 4 2 2 2 6 2" xfId="43972" xr:uid="{9EB34690-B8DB-43E9-8472-5D81E8066F3A}"/>
    <cellStyle name="SAPBEXHLevel3X 4 2 2 2 7" xfId="43973" xr:uid="{394214D7-C47F-4486-90E8-F43A67DA82A6}"/>
    <cellStyle name="SAPBEXHLevel3X 4 2 2 2 7 2" xfId="43974" xr:uid="{5ED83092-F9B9-453E-B8B0-940EB9FC88C4}"/>
    <cellStyle name="SAPBEXHLevel3X 4 2 2 2 8" xfId="43975" xr:uid="{A7C55E97-51E3-48A5-BAF6-2D9B82921E54}"/>
    <cellStyle name="SAPBEXHLevel3X 4 2 2 3" xfId="43976" xr:uid="{44643309-CD57-4668-A9B7-B85C44FD919A}"/>
    <cellStyle name="SAPBEXHLevel3X 4 2 2 3 2" xfId="43977" xr:uid="{72DD3B03-1B99-466D-BD2A-814404816C66}"/>
    <cellStyle name="SAPBEXHLevel3X 4 2 2 4" xfId="43978" xr:uid="{C3D86DC5-40F2-482F-9BF2-C0BC0E4A9C22}"/>
    <cellStyle name="SAPBEXHLevel3X 4 2 2 4 2" xfId="43979" xr:uid="{0D116429-6573-4606-94A3-D27D95C74774}"/>
    <cellStyle name="SAPBEXHLevel3X 4 2 2 5" xfId="43980" xr:uid="{682B2537-D297-4AE7-A87F-41F7D440CE88}"/>
    <cellStyle name="SAPBEXHLevel3X 4 2 2 5 2" xfId="43981" xr:uid="{D1138E73-E52A-4067-97D0-1EF1270A32AA}"/>
    <cellStyle name="SAPBEXHLevel3X 4 2 2 6" xfId="43982" xr:uid="{19E703B5-8F55-4969-9633-D3D872D3FF9C}"/>
    <cellStyle name="SAPBEXHLevel3X 4 2 2 6 2" xfId="43983" xr:uid="{E6A67E3E-7FB6-4BC9-A3F7-5A02CAA9F38F}"/>
    <cellStyle name="SAPBEXHLevel3X 4 2 2 7" xfId="43984" xr:uid="{C6DF78B3-CEFB-46E3-8FD9-BD3115DA9635}"/>
    <cellStyle name="SAPBEXHLevel3X 4 2 2 7 2" xfId="43985" xr:uid="{47FDC141-1299-406D-BD98-B624C18C7103}"/>
    <cellStyle name="SAPBEXHLevel3X 4 2 2 8" xfId="43986" xr:uid="{2804C644-65AA-4521-85D2-947CBF1A9BEA}"/>
    <cellStyle name="SAPBEXHLevel3X 4 2 2 8 2" xfId="43987" xr:uid="{2AD579D7-BE54-4876-8EF8-CAC868702F8B}"/>
    <cellStyle name="SAPBEXHLevel3X 4 2 2 9" xfId="43988" xr:uid="{8C57EF14-0DA5-47D6-A4EA-57B5D31AECD4}"/>
    <cellStyle name="SAPBEXHLevel3X 4 2 3" xfId="43989" xr:uid="{DCDBC841-E693-4527-AC6A-6A5B7A92C0BF}"/>
    <cellStyle name="SAPBEXHLevel3X 4 2 3 2" xfId="43990" xr:uid="{B1AEA77E-B151-47AA-81D8-C8EB47FC4497}"/>
    <cellStyle name="SAPBEXHLevel3X 4 2 3 2 2" xfId="43991" xr:uid="{79901267-8857-467F-97B9-1A2876DCFF9E}"/>
    <cellStyle name="SAPBEXHLevel3X 4 2 3 3" xfId="43992" xr:uid="{E92F7945-3B1C-4353-A2F8-7521E91B065A}"/>
    <cellStyle name="SAPBEXHLevel3X 4 2 3 3 2" xfId="43993" xr:uid="{5311BEC5-039D-432C-97C5-AD9F142C0F43}"/>
    <cellStyle name="SAPBEXHLevel3X 4 2 3 4" xfId="43994" xr:uid="{A8C1F6CF-84A7-4E7E-A939-4A13AFCBEEA1}"/>
    <cellStyle name="SAPBEXHLevel3X 4 2 3 4 2" xfId="43995" xr:uid="{02DBF29D-3A7B-40E7-8EED-A1F5FB45E99D}"/>
    <cellStyle name="SAPBEXHLevel3X 4 2 3 5" xfId="43996" xr:uid="{AD65963F-EB98-4B69-B38A-0681250A8A3A}"/>
    <cellStyle name="SAPBEXHLevel3X 4 2 3 5 2" xfId="43997" xr:uid="{C4CAC56D-CB13-4442-9229-AE9597915740}"/>
    <cellStyle name="SAPBEXHLevel3X 4 2 3 6" xfId="43998" xr:uid="{9D99F65B-FB74-46F8-828C-338EC073DCA5}"/>
    <cellStyle name="SAPBEXHLevel3X 4 2 3 6 2" xfId="43999" xr:uid="{A47C4DEA-3695-47A3-8A04-83C32099D234}"/>
    <cellStyle name="SAPBEXHLevel3X 4 2 3 7" xfId="44000" xr:uid="{7DE41955-4E41-4049-BB70-87AACC8BE95D}"/>
    <cellStyle name="SAPBEXHLevel3X 4 2 3 7 2" xfId="44001" xr:uid="{084932AA-F44F-4FFB-A1B1-A9FABDFF99FA}"/>
    <cellStyle name="SAPBEXHLevel3X 4 2 3 8" xfId="44002" xr:uid="{E57E1BEA-3164-4BFB-8D56-C11484F4B1CA}"/>
    <cellStyle name="SAPBEXHLevel3X 4 2 3 9" xfId="44003" xr:uid="{622FCC12-FA4D-4382-B716-B59D167BB5EF}"/>
    <cellStyle name="SAPBEXHLevel3X 4 2 4" xfId="44004" xr:uid="{F85EDCF4-36D6-4AB4-A492-EB38E5E5D14F}"/>
    <cellStyle name="SAPBEXHLevel3X 4 2 4 2" xfId="44005" xr:uid="{11BE4153-F801-49A7-8BD0-E44655FAB86D}"/>
    <cellStyle name="SAPBEXHLevel3X 4 2 5" xfId="44006" xr:uid="{51359FB8-25B7-46D9-ABE7-BEAF56242B26}"/>
    <cellStyle name="SAPBEXHLevel3X 4 2 5 2" xfId="44007" xr:uid="{EFD0973B-2D96-41CA-9B38-1D77B0DB7661}"/>
    <cellStyle name="SAPBEXHLevel3X 4 2 6" xfId="44008" xr:uid="{3CE4B78D-F62D-4B53-A675-449BB2B38638}"/>
    <cellStyle name="SAPBEXHLevel3X 4 2 6 2" xfId="44009" xr:uid="{05B27F60-9467-48B4-8BE9-01CF06B6DA99}"/>
    <cellStyle name="SAPBEXHLevel3X 4 2 7" xfId="44010" xr:uid="{9016CE62-F9FC-4230-8ECE-8CE57BCC6FBB}"/>
    <cellStyle name="SAPBEXHLevel3X 4 2 7 2" xfId="44011" xr:uid="{7A7DAE93-E5B1-44C6-AA17-D2314F11333A}"/>
    <cellStyle name="SAPBEXHLevel3X 4 2 8" xfId="44012" xr:uid="{081870AA-B7F9-46D1-9969-6901418C47AC}"/>
    <cellStyle name="SAPBEXHLevel3X 4 2 8 2" xfId="44013" xr:uid="{E814131B-5C23-41C3-9006-1295B45BC65C}"/>
    <cellStyle name="SAPBEXHLevel3X 4 2 9" xfId="44014" xr:uid="{9C27D6E2-8D8E-43CD-83EC-68E26696C9C3}"/>
    <cellStyle name="SAPBEXHLevel3X 4 3" xfId="44015" xr:uid="{29E18BFF-2FF2-4D4B-8778-0133582631CF}"/>
    <cellStyle name="SAPBEXHLevel3X 4 3 2" xfId="44016" xr:uid="{FCE9452A-DAD6-4C0C-9350-C31B65B2FE6C}"/>
    <cellStyle name="SAPBEXHLevel3X 4 3 2 10" xfId="44017" xr:uid="{02B7B6B8-9D6D-43C9-A71C-479450E8CAAE}"/>
    <cellStyle name="SAPBEXHLevel3X 4 3 2 2" xfId="44018" xr:uid="{F58279DA-0136-405C-8D79-4C6707B0B550}"/>
    <cellStyle name="SAPBEXHLevel3X 4 3 2 2 2" xfId="44019" xr:uid="{C6F41A1C-68AB-451B-8F7E-FE222CE56FBB}"/>
    <cellStyle name="SAPBEXHLevel3X 4 3 2 2 2 2" xfId="44020" xr:uid="{E67A115B-F769-4553-BB9D-E61F3B903B9B}"/>
    <cellStyle name="SAPBEXHLevel3X 4 3 2 2 3" xfId="44021" xr:uid="{0F3A9263-2EC8-4B12-AB56-D9A898F96535}"/>
    <cellStyle name="SAPBEXHLevel3X 4 3 2 2 3 2" xfId="44022" xr:uid="{B355B37B-E0B9-4748-A1C3-708E72B075FD}"/>
    <cellStyle name="SAPBEXHLevel3X 4 3 2 2 4" xfId="44023" xr:uid="{8A9F7902-5B46-4CD0-830B-2A897B2A726C}"/>
    <cellStyle name="SAPBEXHLevel3X 4 3 2 2 4 2" xfId="44024" xr:uid="{43F52B98-3821-450C-BB45-B54E682CB294}"/>
    <cellStyle name="SAPBEXHLevel3X 4 3 2 2 5" xfId="44025" xr:uid="{AEC9C122-9343-439B-BFEA-169D58049E1B}"/>
    <cellStyle name="SAPBEXHLevel3X 4 3 2 2 5 2" xfId="44026" xr:uid="{8591019E-9E87-46D0-B59A-63C95348217A}"/>
    <cellStyle name="SAPBEXHLevel3X 4 3 2 2 6" xfId="44027" xr:uid="{09CFDC32-0451-4A16-B34F-977C45380CEA}"/>
    <cellStyle name="SAPBEXHLevel3X 4 3 2 2 6 2" xfId="44028" xr:uid="{7B267ACF-811E-4402-BE2C-601A751BD532}"/>
    <cellStyle name="SAPBEXHLevel3X 4 3 2 2 7" xfId="44029" xr:uid="{19028781-E9DF-4037-BDEE-67D21ABDB709}"/>
    <cellStyle name="SAPBEXHLevel3X 4 3 2 3" xfId="44030" xr:uid="{F973441D-240E-4248-8186-EB02E2E0FF6F}"/>
    <cellStyle name="SAPBEXHLevel3X 4 3 2 3 2" xfId="44031" xr:uid="{32543769-159A-4703-83E1-E55F57CEAD41}"/>
    <cellStyle name="SAPBEXHLevel3X 4 3 2 3 2 2" xfId="44032" xr:uid="{93AF4491-1E23-4C4D-86D2-7BD8BCE8FA8E}"/>
    <cellStyle name="SAPBEXHLevel3X 4 3 2 3 3" xfId="44033" xr:uid="{A1B39508-49C6-4A44-B36D-A1387BCAFD58}"/>
    <cellStyle name="SAPBEXHLevel3X 4 3 2 3 3 2" xfId="44034" xr:uid="{7443F44F-837F-41DE-8CCE-8A0B4A03FAD9}"/>
    <cellStyle name="SAPBEXHLevel3X 4 3 2 3 4" xfId="44035" xr:uid="{33606477-3DFE-437C-A1FE-9610F6F9420A}"/>
    <cellStyle name="SAPBEXHLevel3X 4 3 2 3 4 2" xfId="44036" xr:uid="{AEC20B19-2705-4375-9D76-C1FC1280AD8C}"/>
    <cellStyle name="SAPBEXHLevel3X 4 3 2 3 5" xfId="44037" xr:uid="{B672A4DC-4DB6-44D3-814E-B6A2AE207590}"/>
    <cellStyle name="SAPBEXHLevel3X 4 3 2 3 5 2" xfId="44038" xr:uid="{3AA3CCFE-3D4D-411C-BA08-83817D0D71D4}"/>
    <cellStyle name="SAPBEXHLevel3X 4 3 2 3 6" xfId="44039" xr:uid="{73E9F0F7-C08F-4869-AEAA-3D35CB74FB94}"/>
    <cellStyle name="SAPBEXHLevel3X 4 3 2 3 6 2" xfId="44040" xr:uid="{30DB5A4C-3760-41D0-96FE-BDFDB55E4514}"/>
    <cellStyle name="SAPBEXHLevel3X 4 3 2 3 7" xfId="44041" xr:uid="{BEC78597-6400-449A-8610-F5E1C5C67A19}"/>
    <cellStyle name="SAPBEXHLevel3X 4 3 2 4" xfId="44042" xr:uid="{9799D651-15F8-4B9E-A3A4-B044662A52F0}"/>
    <cellStyle name="SAPBEXHLevel3X 4 3 2 4 2" xfId="44043" xr:uid="{C428DB77-F6D6-4B8E-B0D6-C7B76C20CBEC}"/>
    <cellStyle name="SAPBEXHLevel3X 4 3 2 5" xfId="44044" xr:uid="{F632AA7A-A8A0-4A22-9D67-6B4D696C1B38}"/>
    <cellStyle name="SAPBEXHLevel3X 4 3 2 5 2" xfId="44045" xr:uid="{A3C49F84-3323-4383-AD68-D572D5C9F6F2}"/>
    <cellStyle name="SAPBEXHLevel3X 4 3 2 6" xfId="44046" xr:uid="{41AA0383-E5A8-42F6-A80F-3623F94CF1B0}"/>
    <cellStyle name="SAPBEXHLevel3X 4 3 2 6 2" xfId="44047" xr:uid="{FFFBB34F-A7AB-4DA0-B359-9FB26EA37395}"/>
    <cellStyle name="SAPBEXHLevel3X 4 3 2 7" xfId="44048" xr:uid="{139B445F-D4C8-45C9-8B59-D3B1AA414FBF}"/>
    <cellStyle name="SAPBEXHLevel3X 4 3 2 7 2" xfId="44049" xr:uid="{17A90E87-ABE1-411A-A09D-75F4506A5123}"/>
    <cellStyle name="SAPBEXHLevel3X 4 3 2 8" xfId="44050" xr:uid="{6A815AF6-232D-4D2B-B7FE-EA03DD837725}"/>
    <cellStyle name="SAPBEXHLevel3X 4 3 2 8 2" xfId="44051" xr:uid="{EBE8F66E-DD33-4ABC-B906-D240E9054D26}"/>
    <cellStyle name="SAPBEXHLevel3X 4 3 2 9" xfId="44052" xr:uid="{9AD9D4D1-AD06-4270-A19D-601B75872521}"/>
    <cellStyle name="SAPBEXHLevel3X 4 3 2 9 2" xfId="44053" xr:uid="{7E11297B-52A0-499C-9AEC-7C0BC223BCB2}"/>
    <cellStyle name="SAPBEXHLevel3X 4 3 3" xfId="44054" xr:uid="{030D7C82-3FFB-471E-8FCD-31F96CB124EE}"/>
    <cellStyle name="SAPBEXHLevel3X 4 3 3 2" xfId="44055" xr:uid="{2A778F94-1A26-42DD-B181-BB9942F5C271}"/>
    <cellStyle name="SAPBEXHLevel3X 4 3 4" xfId="44056" xr:uid="{CF1A6FC9-830C-40D6-9F0A-21A2092028F0}"/>
    <cellStyle name="SAPBEXHLevel3X 4 3 4 2" xfId="44057" xr:uid="{F3B9B653-801B-46FD-99AE-B32773700405}"/>
    <cellStyle name="SAPBEXHLevel3X 4 3 5" xfId="44058" xr:uid="{10B596FD-0526-4219-8D56-780F78118082}"/>
    <cellStyle name="SAPBEXHLevel3X 4 4" xfId="44059" xr:uid="{8766C5D9-CF38-4762-B1CA-EDCFAE43944C}"/>
    <cellStyle name="SAPBEXHLevel3X 4 4 10" xfId="44060" xr:uid="{41228B3E-DC39-4F5C-A843-2C5B32E3754E}"/>
    <cellStyle name="SAPBEXHLevel3X 4 4 2" xfId="44061" xr:uid="{0E171D7F-5EAA-4C4D-8C00-7252A8CE5E99}"/>
    <cellStyle name="SAPBEXHLevel3X 4 4 2 2" xfId="44062" xr:uid="{A259246A-488C-4330-8817-99125B2F5A98}"/>
    <cellStyle name="SAPBEXHLevel3X 4 4 2 2 2" xfId="44063" xr:uid="{741B83F2-86D5-4A7F-A04A-A40E345A4A0C}"/>
    <cellStyle name="SAPBEXHLevel3X 4 4 2 3" xfId="44064" xr:uid="{948D8271-FACA-415D-A25C-4F3DEB394ABE}"/>
    <cellStyle name="SAPBEXHLevel3X 4 4 2 3 2" xfId="44065" xr:uid="{1D5018CD-2941-4483-9DC6-E8BDD5232D88}"/>
    <cellStyle name="SAPBEXHLevel3X 4 4 2 4" xfId="44066" xr:uid="{29641720-F699-4A82-B080-E6DFB8935A44}"/>
    <cellStyle name="SAPBEXHLevel3X 4 4 2 4 2" xfId="44067" xr:uid="{C2BA8F3A-B6D5-4F1B-98DA-600D2B2297C4}"/>
    <cellStyle name="SAPBEXHLevel3X 4 4 2 5" xfId="44068" xr:uid="{7BD8B7E5-027C-47D7-A334-7B11853FE20A}"/>
    <cellStyle name="SAPBEXHLevel3X 4 4 2 5 2" xfId="44069" xr:uid="{BDCC500E-46D7-4AE7-9ACC-334C8E58BDA2}"/>
    <cellStyle name="SAPBEXHLevel3X 4 4 2 6" xfId="44070" xr:uid="{03C93286-1469-482A-8E0F-34E4113A41C6}"/>
    <cellStyle name="SAPBEXHLevel3X 4 4 2 6 2" xfId="44071" xr:uid="{E783E5BC-7A64-4828-A584-273AE6F6A7CE}"/>
    <cellStyle name="SAPBEXHLevel3X 4 4 2 7" xfId="44072" xr:uid="{C5E6F45C-2907-4F75-9193-F25B294EFC40}"/>
    <cellStyle name="SAPBEXHLevel3X 4 4 3" xfId="44073" xr:uid="{E165CD86-8D53-449A-84C5-62773898D987}"/>
    <cellStyle name="SAPBEXHLevel3X 4 4 3 2" xfId="44074" xr:uid="{D4B10FB0-0629-43BE-915C-1088CBC31F36}"/>
    <cellStyle name="SAPBEXHLevel3X 4 4 3 2 2" xfId="44075" xr:uid="{7B68997A-0A43-4B88-B6C1-23E67965D353}"/>
    <cellStyle name="SAPBEXHLevel3X 4 4 3 3" xfId="44076" xr:uid="{96548545-ADCB-4369-8717-5A54819E5E1C}"/>
    <cellStyle name="SAPBEXHLevel3X 4 4 3 3 2" xfId="44077" xr:uid="{83E55B22-EA51-4ECC-B71D-D5F6402C5869}"/>
    <cellStyle name="SAPBEXHLevel3X 4 4 3 4" xfId="44078" xr:uid="{900CB284-68CF-4F3C-A7A1-E741D6CABD4B}"/>
    <cellStyle name="SAPBEXHLevel3X 4 4 3 4 2" xfId="44079" xr:uid="{02B358FD-2362-4148-B1E5-FEA396414479}"/>
    <cellStyle name="SAPBEXHLevel3X 4 4 3 5" xfId="44080" xr:uid="{D4D8F45F-63D9-46A4-98D4-1D6EFF705205}"/>
    <cellStyle name="SAPBEXHLevel3X 4 4 3 5 2" xfId="44081" xr:uid="{DEE832B1-FE52-4D88-A80C-10BB45E0514A}"/>
    <cellStyle name="SAPBEXHLevel3X 4 4 3 6" xfId="44082" xr:uid="{6D83559E-2A93-4BA7-B5A6-37B04898FC49}"/>
    <cellStyle name="SAPBEXHLevel3X 4 4 3 6 2" xfId="44083" xr:uid="{B7D5CD58-7818-42EE-8C19-A3041201E5F7}"/>
    <cellStyle name="SAPBEXHLevel3X 4 4 3 7" xfId="44084" xr:uid="{48A6C34C-C602-403F-A55D-B8761913B2B1}"/>
    <cellStyle name="SAPBEXHLevel3X 4 4 4" xfId="44085" xr:uid="{DE1DAFEB-1A48-43FC-B618-DC43759FF6E1}"/>
    <cellStyle name="SAPBEXHLevel3X 4 4 4 2" xfId="44086" xr:uid="{AE5B446F-690C-455B-96E6-ADBEC086C8B3}"/>
    <cellStyle name="SAPBEXHLevel3X 4 4 5" xfId="44087" xr:uid="{9DF32A32-AEC6-4C7D-92E5-D6B4FFF707F4}"/>
    <cellStyle name="SAPBEXHLevel3X 4 4 5 2" xfId="44088" xr:uid="{34600464-DBF8-4A10-A0FC-A868BB2675C9}"/>
    <cellStyle name="SAPBEXHLevel3X 4 4 6" xfId="44089" xr:uid="{62380B11-FA75-4D3E-A26D-C94279D9F0A7}"/>
    <cellStyle name="SAPBEXHLevel3X 4 4 6 2" xfId="44090" xr:uid="{DAD8700A-40EA-4244-803C-C51845EE1DFC}"/>
    <cellStyle name="SAPBEXHLevel3X 4 4 7" xfId="44091" xr:uid="{F2EB9213-CE5C-4D52-A031-F37BD5F411EE}"/>
    <cellStyle name="SAPBEXHLevel3X 4 4 7 2" xfId="44092" xr:uid="{7CAD0D05-D32E-4AFB-B050-65CD987D70CE}"/>
    <cellStyle name="SAPBEXHLevel3X 4 4 8" xfId="44093" xr:uid="{09E4673E-1114-45A1-8D90-8146AFBD63DE}"/>
    <cellStyle name="SAPBEXHLevel3X 4 4 8 2" xfId="44094" xr:uid="{E62DB210-4AC0-4E13-9C5F-F62B9C2582BF}"/>
    <cellStyle name="SAPBEXHLevel3X 4 4 9" xfId="44095" xr:uid="{EE6959BF-BE0D-49B8-9A0A-E84C561E301E}"/>
    <cellStyle name="SAPBEXHLevel3X 4 4 9 2" xfId="44096" xr:uid="{60272F34-CA57-4E2E-AD1C-6D5451C92A7D}"/>
    <cellStyle name="SAPBEXHLevel3X 4 5" xfId="44097" xr:uid="{6AD6078C-90C5-4FEC-AC70-FD763E0E1DD9}"/>
    <cellStyle name="SAPBEXHLevel3X 4 5 2" xfId="44098" xr:uid="{97002379-C909-4EDD-B038-7B70C8DE78B7}"/>
    <cellStyle name="SAPBEXHLevel3X 4 6" xfId="44099" xr:uid="{EC285E8C-4A10-48AD-B51D-DF6FF1B462E2}"/>
    <cellStyle name="SAPBEXHLevel3X 4 6 2" xfId="44100" xr:uid="{5A6CCAE1-9F9D-40ED-984D-7C92B2438DF1}"/>
    <cellStyle name="SAPBEXHLevel3X 4 7" xfId="44101" xr:uid="{0950D141-7206-4DB7-AC67-2776172485B8}"/>
    <cellStyle name="SAPBEXHLevel3X 4 8" xfId="44102" xr:uid="{F24A4E1C-66A5-4A11-904C-BEE031D0E139}"/>
    <cellStyle name="SAPBEXHLevel3X 5" xfId="44103" xr:uid="{63B5F523-4C46-43FA-B6A4-0C7F7930EB96}"/>
    <cellStyle name="SAPBEXHLevel3X 5 2" xfId="44104" xr:uid="{A1AF611B-574E-4677-81A4-E7C6AEF2510A}"/>
    <cellStyle name="SAPBEXHLevel3X 5 2 10" xfId="44105" xr:uid="{B2156DC0-4B86-42A1-A1F2-202259DC4B66}"/>
    <cellStyle name="SAPBEXHLevel3X 5 2 2" xfId="44106" xr:uid="{A1A9BCB6-F672-4388-9B9B-CF517DE68E74}"/>
    <cellStyle name="SAPBEXHLevel3X 5 2 2 10" xfId="44107" xr:uid="{BA2340B1-4B95-43C4-97CC-F57972357C4F}"/>
    <cellStyle name="SAPBEXHLevel3X 5 2 2 2" xfId="44108" xr:uid="{58B49A7B-C597-4262-A974-E7768FFDCADD}"/>
    <cellStyle name="SAPBEXHLevel3X 5 2 2 2 2" xfId="44109" xr:uid="{10A3AC21-EB4E-4495-9807-9EB424E7ED78}"/>
    <cellStyle name="SAPBEXHLevel3X 5 2 2 2 2 2" xfId="44110" xr:uid="{AC21B075-CE45-4EC9-9CAE-F6500015095E}"/>
    <cellStyle name="SAPBEXHLevel3X 5 2 2 2 3" xfId="44111" xr:uid="{34F1398D-C8B4-4737-8CD8-576EE44C7B82}"/>
    <cellStyle name="SAPBEXHLevel3X 5 2 2 2 3 2" xfId="44112" xr:uid="{0BF73567-4FC9-4AB6-9FCC-C33E6EFE7399}"/>
    <cellStyle name="SAPBEXHLevel3X 5 2 2 2 4" xfId="44113" xr:uid="{3F4C39D6-2C39-4943-89EF-C17147FDD958}"/>
    <cellStyle name="SAPBEXHLevel3X 5 2 2 2 4 2" xfId="44114" xr:uid="{FB0C8FE3-911D-4141-ABDF-A46FFAE8FD29}"/>
    <cellStyle name="SAPBEXHLevel3X 5 2 2 2 5" xfId="44115" xr:uid="{07E4E19B-A61D-4C3F-8E3F-335F94900895}"/>
    <cellStyle name="SAPBEXHLevel3X 5 2 2 2 5 2" xfId="44116" xr:uid="{18AA9450-BD29-4BEC-AFC3-7CD626F35BAA}"/>
    <cellStyle name="SAPBEXHLevel3X 5 2 2 2 6" xfId="44117" xr:uid="{BD2F78F5-F193-4CDB-BEB0-95502F0303BB}"/>
    <cellStyle name="SAPBEXHLevel3X 5 2 2 2 6 2" xfId="44118" xr:uid="{40EA60E0-DE35-4ACE-9883-A1470869EDB3}"/>
    <cellStyle name="SAPBEXHLevel3X 5 2 2 2 7" xfId="44119" xr:uid="{371279DC-FDF5-4D19-B2CA-B79E25E34D65}"/>
    <cellStyle name="SAPBEXHLevel3X 5 2 2 2 7 2" xfId="44120" xr:uid="{06D2AF7C-6CF7-415B-B940-A63F29C7AD5D}"/>
    <cellStyle name="SAPBEXHLevel3X 5 2 2 2 8" xfId="44121" xr:uid="{1D37FCC1-CDA7-430C-8B33-6EA7B020E65A}"/>
    <cellStyle name="SAPBEXHLevel3X 5 2 2 3" xfId="44122" xr:uid="{ACC0FB64-BB59-44DF-BFF6-AA841D3AA30D}"/>
    <cellStyle name="SAPBEXHLevel3X 5 2 2 3 2" xfId="44123" xr:uid="{BF23FCF9-C90A-438E-AE03-A04D2554147F}"/>
    <cellStyle name="SAPBEXHLevel3X 5 2 2 4" xfId="44124" xr:uid="{D25B70D9-3E6D-4321-AE4B-1578697D2B0E}"/>
    <cellStyle name="SAPBEXHLevel3X 5 2 2 4 2" xfId="44125" xr:uid="{34909497-51E0-40B4-8555-C969F1DE5CD3}"/>
    <cellStyle name="SAPBEXHLevel3X 5 2 2 5" xfId="44126" xr:uid="{E27E5994-772E-4952-BE85-40F2BEECE25E}"/>
    <cellStyle name="SAPBEXHLevel3X 5 2 2 5 2" xfId="44127" xr:uid="{BDF8AB82-E5F2-41E1-B682-579F25F6850E}"/>
    <cellStyle name="SAPBEXHLevel3X 5 2 2 6" xfId="44128" xr:uid="{2B096801-FD78-46BA-A31E-DD1E92B6A162}"/>
    <cellStyle name="SAPBEXHLevel3X 5 2 2 6 2" xfId="44129" xr:uid="{F855BD59-5BD1-470F-AC16-8AC2A90C3A5D}"/>
    <cellStyle name="SAPBEXHLevel3X 5 2 2 7" xfId="44130" xr:uid="{EDDA8AB1-8B9E-4204-94B2-D0FCD3160188}"/>
    <cellStyle name="SAPBEXHLevel3X 5 2 2 7 2" xfId="44131" xr:uid="{6845CDC4-D085-4E05-A476-F5E042B7187C}"/>
    <cellStyle name="SAPBEXHLevel3X 5 2 2 8" xfId="44132" xr:uid="{CC4843CF-6EB3-4BBD-A1B4-3CE344826418}"/>
    <cellStyle name="SAPBEXHLevel3X 5 2 2 8 2" xfId="44133" xr:uid="{85062A14-25F7-4BC2-925D-1A1FF1A897CC}"/>
    <cellStyle name="SAPBEXHLevel3X 5 2 2 9" xfId="44134" xr:uid="{F2E1602B-11F0-4965-8FA4-C8F063DD2E55}"/>
    <cellStyle name="SAPBEXHLevel3X 5 2 3" xfId="44135" xr:uid="{84E1E3DB-612B-48BD-92EA-9BC2ABDF58A7}"/>
    <cellStyle name="SAPBEXHLevel3X 5 2 3 2" xfId="44136" xr:uid="{8F2D461D-ED33-470F-BF93-3D32DA0F5999}"/>
    <cellStyle name="SAPBEXHLevel3X 5 2 3 2 2" xfId="44137" xr:uid="{FDEDE1E4-6590-432C-BBF5-CD8BB6191D3A}"/>
    <cellStyle name="SAPBEXHLevel3X 5 2 3 3" xfId="44138" xr:uid="{B7177079-78A3-4DF1-A4EA-1328CE1B38AE}"/>
    <cellStyle name="SAPBEXHLevel3X 5 2 3 3 2" xfId="44139" xr:uid="{C0D43C33-CE3C-484F-A50E-99DB8FFC309B}"/>
    <cellStyle name="SAPBEXHLevel3X 5 2 3 4" xfId="44140" xr:uid="{0A230D77-9B8A-4AD0-9702-F6DC6D915F62}"/>
    <cellStyle name="SAPBEXHLevel3X 5 2 3 4 2" xfId="44141" xr:uid="{555D36E9-85FD-40B2-8673-58DDF7FEC7E5}"/>
    <cellStyle name="SAPBEXHLevel3X 5 2 3 5" xfId="44142" xr:uid="{B9E1B0E5-CE60-4E0A-8599-BB47B4CA1237}"/>
    <cellStyle name="SAPBEXHLevel3X 5 2 3 5 2" xfId="44143" xr:uid="{7631F11B-05AA-4AF9-A7B0-68BC45A45C07}"/>
    <cellStyle name="SAPBEXHLevel3X 5 2 3 6" xfId="44144" xr:uid="{446664B5-D2AC-465D-A4FB-E700964C657B}"/>
    <cellStyle name="SAPBEXHLevel3X 5 2 3 6 2" xfId="44145" xr:uid="{C3DBD711-A4B1-4085-86BA-528F13CBB34A}"/>
    <cellStyle name="SAPBEXHLevel3X 5 2 3 7" xfId="44146" xr:uid="{64E81FCC-5ED9-4159-847B-2F03EC58068C}"/>
    <cellStyle name="SAPBEXHLevel3X 5 2 3 7 2" xfId="44147" xr:uid="{E74F055F-E70B-4E69-8C06-B4C74E0A2616}"/>
    <cellStyle name="SAPBEXHLevel3X 5 2 3 8" xfId="44148" xr:uid="{E509443A-2F9B-4B31-959D-9F3D8289664A}"/>
    <cellStyle name="SAPBEXHLevel3X 5 2 3 9" xfId="44149" xr:uid="{13A2B4AF-0CA4-4E58-A1E0-18AF5AC0AA0A}"/>
    <cellStyle name="SAPBEXHLevel3X 5 2 4" xfId="44150" xr:uid="{0AB32CB3-6715-424F-8431-5972E68A798D}"/>
    <cellStyle name="SAPBEXHLevel3X 5 2 4 2" xfId="44151" xr:uid="{C8537244-85C2-4E1B-9E75-2F45AB7ECAF9}"/>
    <cellStyle name="SAPBEXHLevel3X 5 2 5" xfId="44152" xr:uid="{E9D5488C-E624-40A6-B69D-2D13E31E1FF5}"/>
    <cellStyle name="SAPBEXHLevel3X 5 2 5 2" xfId="44153" xr:uid="{7D63AD51-BDA7-4D6B-8AC3-F9B907BB3E98}"/>
    <cellStyle name="SAPBEXHLevel3X 5 2 6" xfId="44154" xr:uid="{820FCAD0-F466-4A0B-BD24-62C94F626EBE}"/>
    <cellStyle name="SAPBEXHLevel3X 5 2 6 2" xfId="44155" xr:uid="{4C374702-C3B8-4D83-8799-E3E4379C0F60}"/>
    <cellStyle name="SAPBEXHLevel3X 5 2 7" xfId="44156" xr:uid="{07612C87-38A4-4054-8972-E69849B38513}"/>
    <cellStyle name="SAPBEXHLevel3X 5 2 7 2" xfId="44157" xr:uid="{2D8E99EF-1E80-4878-A5FF-11097CB3FAE1}"/>
    <cellStyle name="SAPBEXHLevel3X 5 2 8" xfId="44158" xr:uid="{4162A9F0-B80B-4100-9FED-480EE9DEEFEE}"/>
    <cellStyle name="SAPBEXHLevel3X 5 2 8 2" xfId="44159" xr:uid="{F63F1613-AD6D-43F3-874C-080B73A7D320}"/>
    <cellStyle name="SAPBEXHLevel3X 5 2 9" xfId="44160" xr:uid="{32C0206A-BF10-415C-9C43-3492283CBD80}"/>
    <cellStyle name="SAPBEXHLevel3X 5 3" xfId="44161" xr:uid="{0B940F47-B30B-4822-B284-F47B11B4A46C}"/>
    <cellStyle name="SAPBEXHLevel3X 5 3 2" xfId="44162" xr:uid="{D3A96424-187C-4314-AC43-6C5EF4FE301B}"/>
    <cellStyle name="SAPBEXHLevel3X 5 3 2 10" xfId="44163" xr:uid="{555775D8-A964-42A2-9B09-1B303C9EBE65}"/>
    <cellStyle name="SAPBEXHLevel3X 5 3 2 2" xfId="44164" xr:uid="{F866283D-0819-4BDD-B38F-4C99789CCFFA}"/>
    <cellStyle name="SAPBEXHLevel3X 5 3 2 2 2" xfId="44165" xr:uid="{A718AF3E-A84F-4AF1-BC9F-D791153F2CD6}"/>
    <cellStyle name="SAPBEXHLevel3X 5 3 2 2 2 2" xfId="44166" xr:uid="{87465F2D-5918-4719-AF32-E08791098C0B}"/>
    <cellStyle name="SAPBEXHLevel3X 5 3 2 2 3" xfId="44167" xr:uid="{FE4C37DD-BCA0-479B-9958-92B1DC68D015}"/>
    <cellStyle name="SAPBEXHLevel3X 5 3 2 2 3 2" xfId="44168" xr:uid="{900A3735-777A-43BE-A082-E20062AAF36F}"/>
    <cellStyle name="SAPBEXHLevel3X 5 3 2 2 4" xfId="44169" xr:uid="{751AFBA9-54A9-4B65-A860-14E6E9F06BA5}"/>
    <cellStyle name="SAPBEXHLevel3X 5 3 2 2 4 2" xfId="44170" xr:uid="{05C105B7-D9ED-454E-9FAB-07A5184ED808}"/>
    <cellStyle name="SAPBEXHLevel3X 5 3 2 2 5" xfId="44171" xr:uid="{AFFCD543-4520-4F26-ABED-705990868A9D}"/>
    <cellStyle name="SAPBEXHLevel3X 5 3 2 2 5 2" xfId="44172" xr:uid="{CC1E429A-5886-48E3-8D9D-53124BCA075A}"/>
    <cellStyle name="SAPBEXHLevel3X 5 3 2 2 6" xfId="44173" xr:uid="{95A9D3B8-F3FF-4AB0-8133-89C6E4FBF6CC}"/>
    <cellStyle name="SAPBEXHLevel3X 5 3 2 2 6 2" xfId="44174" xr:uid="{C234B82E-CCF2-4FF8-9395-1DB8C4E5FE40}"/>
    <cellStyle name="SAPBEXHLevel3X 5 3 2 2 7" xfId="44175" xr:uid="{9D784ED1-D8E4-4FB6-A000-74B5E14811DC}"/>
    <cellStyle name="SAPBEXHLevel3X 5 3 2 3" xfId="44176" xr:uid="{6212F672-B871-4335-A460-1A92BD55FEDF}"/>
    <cellStyle name="SAPBEXHLevel3X 5 3 2 3 2" xfId="44177" xr:uid="{AC090BA7-8FAB-416F-8F48-2D9682CB5408}"/>
    <cellStyle name="SAPBEXHLevel3X 5 3 2 3 2 2" xfId="44178" xr:uid="{7503D6C4-D93A-45CB-836C-24DB70E7CB06}"/>
    <cellStyle name="SAPBEXHLevel3X 5 3 2 3 3" xfId="44179" xr:uid="{13E0740D-2632-40FF-8B05-2D0F541E916E}"/>
    <cellStyle name="SAPBEXHLevel3X 5 3 2 3 3 2" xfId="44180" xr:uid="{92CD15F2-97F4-4A3C-A808-D58B3A5317CB}"/>
    <cellStyle name="SAPBEXHLevel3X 5 3 2 3 4" xfId="44181" xr:uid="{54F4A187-FB89-434C-8684-DB40F8482C0B}"/>
    <cellStyle name="SAPBEXHLevel3X 5 3 2 3 4 2" xfId="44182" xr:uid="{83438129-1074-44C9-AF2C-932895B7D09A}"/>
    <cellStyle name="SAPBEXHLevel3X 5 3 2 3 5" xfId="44183" xr:uid="{01FD6C16-7EC6-443A-A63F-8B0EDE7651E0}"/>
    <cellStyle name="SAPBEXHLevel3X 5 3 2 3 5 2" xfId="44184" xr:uid="{AD7E0D89-C76D-4C87-AD21-B81221F6FFF7}"/>
    <cellStyle name="SAPBEXHLevel3X 5 3 2 3 6" xfId="44185" xr:uid="{9773B91E-76CB-4F54-A42B-CDCA81B0AD6F}"/>
    <cellStyle name="SAPBEXHLevel3X 5 3 2 3 6 2" xfId="44186" xr:uid="{445968B8-67CB-49EA-A069-81070274482C}"/>
    <cellStyle name="SAPBEXHLevel3X 5 3 2 3 7" xfId="44187" xr:uid="{73CB5CAC-583D-442E-B460-B06ABFE6FE1F}"/>
    <cellStyle name="SAPBEXHLevel3X 5 3 2 4" xfId="44188" xr:uid="{525DDBB1-CEC2-43D9-B45A-C3DA5CB4DC82}"/>
    <cellStyle name="SAPBEXHLevel3X 5 3 2 4 2" xfId="44189" xr:uid="{27E582EF-7EF0-4876-A242-4F1849B7CE9C}"/>
    <cellStyle name="SAPBEXHLevel3X 5 3 2 5" xfId="44190" xr:uid="{07A15697-BAE2-4EAB-99FD-05120E5AA414}"/>
    <cellStyle name="SAPBEXHLevel3X 5 3 2 5 2" xfId="44191" xr:uid="{192B4324-AFC4-4CBE-B75E-1F8E9DD7C471}"/>
    <cellStyle name="SAPBEXHLevel3X 5 3 2 6" xfId="44192" xr:uid="{439899A1-C5C3-44CD-A5D9-6F68E6827E02}"/>
    <cellStyle name="SAPBEXHLevel3X 5 3 2 6 2" xfId="44193" xr:uid="{14602831-BCD4-4AC3-963A-A19F2CB5C26C}"/>
    <cellStyle name="SAPBEXHLevel3X 5 3 2 7" xfId="44194" xr:uid="{088A1631-BC3E-425C-B57D-BA8ACFD37A57}"/>
    <cellStyle name="SAPBEXHLevel3X 5 3 2 7 2" xfId="44195" xr:uid="{2EDCC577-410E-4D14-BD55-A6B4553888FB}"/>
    <cellStyle name="SAPBEXHLevel3X 5 3 2 8" xfId="44196" xr:uid="{7ADC1F95-6464-4692-B250-1ABF7A20F031}"/>
    <cellStyle name="SAPBEXHLevel3X 5 3 2 8 2" xfId="44197" xr:uid="{4C79B43A-6D0B-48AA-A405-AA795C605EB4}"/>
    <cellStyle name="SAPBEXHLevel3X 5 3 2 9" xfId="44198" xr:uid="{42FB94FB-56E2-44DF-92CF-5D92177B0BA1}"/>
    <cellStyle name="SAPBEXHLevel3X 5 3 2 9 2" xfId="44199" xr:uid="{BF4E54D1-857F-4123-ACC2-3E7398ADB5A4}"/>
    <cellStyle name="SAPBEXHLevel3X 5 3 3" xfId="44200" xr:uid="{A81014FA-122C-481C-B5F3-F66A2F5C20FD}"/>
    <cellStyle name="SAPBEXHLevel3X 5 3 3 2" xfId="44201" xr:uid="{B781F229-5BEE-40B9-B53D-80235314B690}"/>
    <cellStyle name="SAPBEXHLevel3X 5 3 4" xfId="44202" xr:uid="{D338F699-E5AB-40F5-AD28-AAC74EBAEA8B}"/>
    <cellStyle name="SAPBEXHLevel3X 5 3 4 2" xfId="44203" xr:uid="{0C06C963-BA65-45C5-9211-C69156CD99B9}"/>
    <cellStyle name="SAPBEXHLevel3X 5 3 5" xfId="44204" xr:uid="{4214D524-3D15-4B2D-8DFB-9FD08802A7E8}"/>
    <cellStyle name="SAPBEXHLevel3X 5 4" xfId="44205" xr:uid="{90D854F3-ECDC-4007-898D-072269DE920F}"/>
    <cellStyle name="SAPBEXHLevel3X 5 4 10" xfId="44206" xr:uid="{C9683FDE-C8A1-44AC-B3D0-44D355007D65}"/>
    <cellStyle name="SAPBEXHLevel3X 5 4 2" xfId="44207" xr:uid="{CBA8DB7A-C4B4-41B7-8FE4-6D325474AFB6}"/>
    <cellStyle name="SAPBEXHLevel3X 5 4 2 2" xfId="44208" xr:uid="{9F802F66-1731-48ED-8F3C-638F8CD4C374}"/>
    <cellStyle name="SAPBEXHLevel3X 5 4 2 2 2" xfId="44209" xr:uid="{D48CFD3D-00B4-4DEE-8088-3C02CED39633}"/>
    <cellStyle name="SAPBEXHLevel3X 5 4 2 3" xfId="44210" xr:uid="{FF1CC7CD-1938-4A60-9102-C51AA6A0BFAA}"/>
    <cellStyle name="SAPBEXHLevel3X 5 4 2 3 2" xfId="44211" xr:uid="{25824F96-B9D1-4FE9-9EFB-F68759469813}"/>
    <cellStyle name="SAPBEXHLevel3X 5 4 2 4" xfId="44212" xr:uid="{E0981F57-AB4C-4F91-B173-91EB8FD55A16}"/>
    <cellStyle name="SAPBEXHLevel3X 5 4 2 4 2" xfId="44213" xr:uid="{BF7FE673-DB82-413C-A07D-F5290F195C73}"/>
    <cellStyle name="SAPBEXHLevel3X 5 4 2 5" xfId="44214" xr:uid="{EBE8A56A-13DB-45C3-85BE-1682BAC12E0C}"/>
    <cellStyle name="SAPBEXHLevel3X 5 4 2 5 2" xfId="44215" xr:uid="{B86DD24B-51C4-4D50-844D-DA2395B2E57D}"/>
    <cellStyle name="SAPBEXHLevel3X 5 4 2 6" xfId="44216" xr:uid="{4613A528-1020-4AB4-86BF-AF745C6A4305}"/>
    <cellStyle name="SAPBEXHLevel3X 5 4 2 6 2" xfId="44217" xr:uid="{FFC8B26B-D6BB-47E5-A20C-CDA5F756A8F5}"/>
    <cellStyle name="SAPBEXHLevel3X 5 4 2 7" xfId="44218" xr:uid="{82C35D62-D2A2-4333-85B0-131701092885}"/>
    <cellStyle name="SAPBEXHLevel3X 5 4 3" xfId="44219" xr:uid="{32B1B8F1-5EB3-4552-A824-2DBBD97BE6C9}"/>
    <cellStyle name="SAPBEXHLevel3X 5 4 3 2" xfId="44220" xr:uid="{C7108B2E-1418-4923-B710-11F885A44590}"/>
    <cellStyle name="SAPBEXHLevel3X 5 4 3 2 2" xfId="44221" xr:uid="{93EE7B47-DD33-4956-B407-1B61B07D2B12}"/>
    <cellStyle name="SAPBEXHLevel3X 5 4 3 3" xfId="44222" xr:uid="{A14E3BF9-AC09-42C0-A627-1AEB3309E2D9}"/>
    <cellStyle name="SAPBEXHLevel3X 5 4 3 3 2" xfId="44223" xr:uid="{1B56D5B8-5B4E-4D19-93CB-B703166DEC23}"/>
    <cellStyle name="SAPBEXHLevel3X 5 4 3 4" xfId="44224" xr:uid="{20279272-F5F6-4AFD-B256-95524F7861BD}"/>
    <cellStyle name="SAPBEXHLevel3X 5 4 3 4 2" xfId="44225" xr:uid="{913B302D-9EDD-4113-AEA0-E5BBDA79D7BA}"/>
    <cellStyle name="SAPBEXHLevel3X 5 4 3 5" xfId="44226" xr:uid="{D381D88D-BEF8-46C0-B5D9-081E01C338F5}"/>
    <cellStyle name="SAPBEXHLevel3X 5 4 3 5 2" xfId="44227" xr:uid="{B86209C3-CBEE-44FE-857E-9343CB6C9AC8}"/>
    <cellStyle name="SAPBEXHLevel3X 5 4 3 6" xfId="44228" xr:uid="{C40850D1-87C7-4D15-9F72-5D8B42493671}"/>
    <cellStyle name="SAPBEXHLevel3X 5 4 3 6 2" xfId="44229" xr:uid="{85729954-9F3E-4516-AD3C-46356AB83252}"/>
    <cellStyle name="SAPBEXHLevel3X 5 4 3 7" xfId="44230" xr:uid="{B3A3F2E2-378C-48C9-9708-44EC3AD5C7F9}"/>
    <cellStyle name="SAPBEXHLevel3X 5 4 4" xfId="44231" xr:uid="{F837FDE6-2884-4283-B7C6-52B2589E0357}"/>
    <cellStyle name="SAPBEXHLevel3X 5 4 4 2" xfId="44232" xr:uid="{731A1CA8-3D3E-4A3D-B737-6268459845E0}"/>
    <cellStyle name="SAPBEXHLevel3X 5 4 5" xfId="44233" xr:uid="{329A8964-FDA8-47A1-816E-1FC69C8A9B75}"/>
    <cellStyle name="SAPBEXHLevel3X 5 4 5 2" xfId="44234" xr:uid="{E9FD930A-6C27-4DCB-8FF7-DF3624DAC72D}"/>
    <cellStyle name="SAPBEXHLevel3X 5 4 6" xfId="44235" xr:uid="{60700A5A-AFC5-44F6-AF44-A7222A1006D4}"/>
    <cellStyle name="SAPBEXHLevel3X 5 4 6 2" xfId="44236" xr:uid="{F1918BE4-8438-445B-849E-51D8CB70D5DF}"/>
    <cellStyle name="SAPBEXHLevel3X 5 4 7" xfId="44237" xr:uid="{A80538DB-B409-4D96-AC4C-F28DF8FDAC26}"/>
    <cellStyle name="SAPBEXHLevel3X 5 4 7 2" xfId="44238" xr:uid="{734A2965-BA35-4BE0-8A87-EEBAD01A60E3}"/>
    <cellStyle name="SAPBEXHLevel3X 5 4 8" xfId="44239" xr:uid="{59A6526C-E55B-4FBF-B207-EF96928F4CC4}"/>
    <cellStyle name="SAPBEXHLevel3X 5 4 8 2" xfId="44240" xr:uid="{7A356CF2-57CE-4144-B4E8-909CCB516E15}"/>
    <cellStyle name="SAPBEXHLevel3X 5 4 9" xfId="44241" xr:uid="{29E580D4-A6FD-4CB3-93D3-4BCC14FFCE25}"/>
    <cellStyle name="SAPBEXHLevel3X 5 4 9 2" xfId="44242" xr:uid="{371F2AA3-2134-436A-BFA5-68183D0C6448}"/>
    <cellStyle name="SAPBEXHLevel3X 5 5" xfId="44243" xr:uid="{32747548-08B9-4FA9-BF6F-FC69FCFA8EEB}"/>
    <cellStyle name="SAPBEXHLevel3X 5 5 2" xfId="44244" xr:uid="{0C144F3A-9EF6-4F09-95AE-9A195C0EE548}"/>
    <cellStyle name="SAPBEXHLevel3X 5 6" xfId="44245" xr:uid="{7C8F6989-4A1D-4672-BA3F-DE6B6F576C77}"/>
    <cellStyle name="SAPBEXHLevel3X 5 6 2" xfId="44246" xr:uid="{47D945C8-D06E-470E-9A1E-306F4FC1E39B}"/>
    <cellStyle name="SAPBEXHLevel3X 5 7" xfId="44247" xr:uid="{7CAC34B1-4152-4B96-BD65-110D68200C11}"/>
    <cellStyle name="SAPBEXHLevel3X 5 8" xfId="44248" xr:uid="{1071EFB3-87D1-4A26-A639-6F18084E1CB4}"/>
    <cellStyle name="SAPBEXHLevel3X 6" xfId="44249" xr:uid="{77C74646-8220-4D2D-A3CF-D80B9B70D5EA}"/>
    <cellStyle name="SAPBEXHLevel3X 6 10" xfId="44250" xr:uid="{CEE15403-45A3-4664-BC94-ACFD42683CE4}"/>
    <cellStyle name="SAPBEXHLevel3X 6 2" xfId="44251" xr:uid="{D7AEA705-8531-49E8-9640-A59454FD38F9}"/>
    <cellStyle name="SAPBEXHLevel3X 6 2 10" xfId="44252" xr:uid="{DFAD3020-EFCC-46E2-879A-282AFF3B27A8}"/>
    <cellStyle name="SAPBEXHLevel3X 6 2 2" xfId="44253" xr:uid="{450E97F2-5130-4A81-AD17-E011DF6DEAC2}"/>
    <cellStyle name="SAPBEXHLevel3X 6 2 2 2" xfId="44254" xr:uid="{4A76D493-E84B-4E22-BB95-BB6E1894C7BE}"/>
    <cellStyle name="SAPBEXHLevel3X 6 2 2 2 2" xfId="44255" xr:uid="{9FBD8808-DDDC-43A9-97BF-88A8D9917AB1}"/>
    <cellStyle name="SAPBEXHLevel3X 6 2 2 3" xfId="44256" xr:uid="{294207A6-31FE-4F8A-A135-A830CB2CF0F7}"/>
    <cellStyle name="SAPBEXHLevel3X 6 2 2 3 2" xfId="44257" xr:uid="{B8BAF0D7-68DA-43C9-925C-434162E5C1AB}"/>
    <cellStyle name="SAPBEXHLevel3X 6 2 2 4" xfId="44258" xr:uid="{FAD4F468-EF47-4AD1-9A9A-74A46C0A41EF}"/>
    <cellStyle name="SAPBEXHLevel3X 6 2 2 4 2" xfId="44259" xr:uid="{A26A936B-2BC7-4A4A-9EF0-74314B5F592E}"/>
    <cellStyle name="SAPBEXHLevel3X 6 2 2 5" xfId="44260" xr:uid="{95AF44E1-7BA2-41F4-B8CE-4A3BA5A4F96E}"/>
    <cellStyle name="SAPBEXHLevel3X 6 2 2 5 2" xfId="44261" xr:uid="{56719F3B-1B1A-43EC-9C33-C6C1E4B1A6ED}"/>
    <cellStyle name="SAPBEXHLevel3X 6 2 2 6" xfId="44262" xr:uid="{3EE1F405-F06F-49A0-86F4-F408D6ED68C4}"/>
    <cellStyle name="SAPBEXHLevel3X 6 2 2 6 2" xfId="44263" xr:uid="{B8C1F4D7-A3ED-41CC-A38E-953773A367F1}"/>
    <cellStyle name="SAPBEXHLevel3X 6 2 2 7" xfId="44264" xr:uid="{5CA6C57C-9DE8-46BD-B18B-D1F9E8BAE41C}"/>
    <cellStyle name="SAPBEXHLevel3X 6 2 2 7 2" xfId="44265" xr:uid="{25D2E01F-9CB2-46B1-A515-A510A4589338}"/>
    <cellStyle name="SAPBEXHLevel3X 6 2 2 8" xfId="44266" xr:uid="{F201F967-AF3A-46A2-B62A-543C2A91DE16}"/>
    <cellStyle name="SAPBEXHLevel3X 6 2 3" xfId="44267" xr:uid="{1704F029-0809-46D6-9BA2-2F61A2DBCF64}"/>
    <cellStyle name="SAPBEXHLevel3X 6 2 3 2" xfId="44268" xr:uid="{DEB34B56-E6A2-4924-8AE0-E11811F03B36}"/>
    <cellStyle name="SAPBEXHLevel3X 6 2 4" xfId="44269" xr:uid="{70743855-264A-4FD5-8D56-1BE2316D7B26}"/>
    <cellStyle name="SAPBEXHLevel3X 6 2 4 2" xfId="44270" xr:uid="{E09BA515-CD9A-4DA5-A93A-3E5F09AF9093}"/>
    <cellStyle name="SAPBEXHLevel3X 6 2 5" xfId="44271" xr:uid="{C050DE0F-2423-4495-958A-173690AF705A}"/>
    <cellStyle name="SAPBEXHLevel3X 6 2 5 2" xfId="44272" xr:uid="{A1186690-0185-4632-A586-D8A1CCA4FCAB}"/>
    <cellStyle name="SAPBEXHLevel3X 6 2 6" xfId="44273" xr:uid="{C1F5945A-7FEA-4EF9-8AF7-1F79F5CD234A}"/>
    <cellStyle name="SAPBEXHLevel3X 6 2 6 2" xfId="44274" xr:uid="{66F251B6-523F-42EF-9FF3-F553A6C7EB2A}"/>
    <cellStyle name="SAPBEXHLevel3X 6 2 7" xfId="44275" xr:uid="{DCF546F4-BC6E-4A44-ABD6-B1D70D6FD39B}"/>
    <cellStyle name="SAPBEXHLevel3X 6 2 7 2" xfId="44276" xr:uid="{892982CA-B5F8-4D05-8680-9CEE3A17AA97}"/>
    <cellStyle name="SAPBEXHLevel3X 6 2 8" xfId="44277" xr:uid="{8DD9D5E7-56DB-42A6-A3E6-2E936917CCD5}"/>
    <cellStyle name="SAPBEXHLevel3X 6 2 8 2" xfId="44278" xr:uid="{151D65D4-F612-4FC3-A2A5-5567A01B5679}"/>
    <cellStyle name="SAPBEXHLevel3X 6 2 9" xfId="44279" xr:uid="{3F0E43F4-71A4-4299-B3E6-F590BC51081F}"/>
    <cellStyle name="SAPBEXHLevel3X 6 3" xfId="44280" xr:uid="{CB70A0BE-BC49-45C9-92A3-060B505D4E24}"/>
    <cellStyle name="SAPBEXHLevel3X 6 3 2" xfId="44281" xr:uid="{337953FE-534A-450D-9680-F6698E44C8D3}"/>
    <cellStyle name="SAPBEXHLevel3X 6 3 2 2" xfId="44282" xr:uid="{9E057B2F-0953-4FD7-8D1B-D9C1C5042868}"/>
    <cellStyle name="SAPBEXHLevel3X 6 3 3" xfId="44283" xr:uid="{63DE5190-4E59-4546-91EB-E954040A7B97}"/>
    <cellStyle name="SAPBEXHLevel3X 6 3 3 2" xfId="44284" xr:uid="{BBCC7301-D44D-43CE-A994-6F9892B1E8E0}"/>
    <cellStyle name="SAPBEXHLevel3X 6 3 4" xfId="44285" xr:uid="{A1FACB83-45EB-4EF3-9A8A-362913D84D8C}"/>
    <cellStyle name="SAPBEXHLevel3X 6 3 4 2" xfId="44286" xr:uid="{9A9F40B2-90CC-4DCB-943C-1AEB41C37889}"/>
    <cellStyle name="SAPBEXHLevel3X 6 3 5" xfId="44287" xr:uid="{915EDAD4-945A-4DF2-92CF-35B69EDC6C51}"/>
    <cellStyle name="SAPBEXHLevel3X 6 3 5 2" xfId="44288" xr:uid="{C374EDA9-1B56-40C8-B6B4-E21F57586259}"/>
    <cellStyle name="SAPBEXHLevel3X 6 3 6" xfId="44289" xr:uid="{9497F1FE-6458-4764-B3FA-F2191F6E9E65}"/>
    <cellStyle name="SAPBEXHLevel3X 6 3 6 2" xfId="44290" xr:uid="{8BB12BA4-AB08-41E0-B71C-E7D3BA100C5F}"/>
    <cellStyle name="SAPBEXHLevel3X 6 3 7" xfId="44291" xr:uid="{314EBC70-F02E-41A2-9346-E5E58C94355F}"/>
    <cellStyle name="SAPBEXHLevel3X 6 3 7 2" xfId="44292" xr:uid="{E3E4D3C1-6866-458C-AE23-6DD71CDBDCEB}"/>
    <cellStyle name="SAPBEXHLevel3X 6 3 8" xfId="44293" xr:uid="{AB80331F-15DE-4FED-989D-0A876B2A7136}"/>
    <cellStyle name="SAPBEXHLevel3X 6 3 9" xfId="44294" xr:uid="{9E83079B-C77B-4150-9C9A-59F9410FCD5A}"/>
    <cellStyle name="SAPBEXHLevel3X 6 4" xfId="44295" xr:uid="{AD5708EC-95F6-462E-BD5B-4447577B7757}"/>
    <cellStyle name="SAPBEXHLevel3X 6 4 2" xfId="44296" xr:uid="{5AA06DC7-5597-47AA-AA2E-F8609FE40378}"/>
    <cellStyle name="SAPBEXHLevel3X 6 5" xfId="44297" xr:uid="{ADC16712-0C49-451B-B06A-802B79D8BDA6}"/>
    <cellStyle name="SAPBEXHLevel3X 6 5 2" xfId="44298" xr:uid="{58B8FC50-8656-4F5E-BB68-29FB7CD3A7DE}"/>
    <cellStyle name="SAPBEXHLevel3X 6 6" xfId="44299" xr:uid="{2FA3185C-909C-45DA-A976-52ED52FF1373}"/>
    <cellStyle name="SAPBEXHLevel3X 6 6 2" xfId="44300" xr:uid="{58193F69-80A5-4E57-B549-97648C0856AB}"/>
    <cellStyle name="SAPBEXHLevel3X 6 7" xfId="44301" xr:uid="{D8C5FDC8-CD82-4683-A728-CE769E91EBE4}"/>
    <cellStyle name="SAPBEXHLevel3X 6 7 2" xfId="44302" xr:uid="{AEDDC29C-002A-4EC9-8EB4-048A383E5F58}"/>
    <cellStyle name="SAPBEXHLevel3X 6 8" xfId="44303" xr:uid="{DBC32C8C-9738-4B42-850A-13FA35B4BB5C}"/>
    <cellStyle name="SAPBEXHLevel3X 6 8 2" xfId="44304" xr:uid="{93EB2A2F-EFB6-4E68-A5F3-5F7AED543466}"/>
    <cellStyle name="SAPBEXHLevel3X 6 9" xfId="44305" xr:uid="{4A6C5B37-C4E9-443C-848B-1229701F691B}"/>
    <cellStyle name="SAPBEXHLevel3X 7" xfId="44306" xr:uid="{E846FD18-31A7-4B0E-B380-389D714F418E}"/>
    <cellStyle name="SAPBEXHLevel3X 8" xfId="44307" xr:uid="{733C7B32-9F8F-4E59-B69A-3EE25CAB33F6}"/>
    <cellStyle name="SAPBEXresData" xfId="44308" xr:uid="{BEBAF85A-FE43-403F-A4BF-48F9F8C6D3FA}"/>
    <cellStyle name="SAPBEXresData 2" xfId="44309" xr:uid="{87D55E45-A7F0-4A35-B170-0AAC8BA5801C}"/>
    <cellStyle name="SAPBEXresData 2 2" xfId="44310" xr:uid="{FD27EA6D-A03E-4EFD-A17E-10D51A6169E8}"/>
    <cellStyle name="SAPBEXresData 2 2 2" xfId="44311" xr:uid="{5FC2DFDA-FAF5-4E1B-849E-97448B1CCC47}"/>
    <cellStyle name="SAPBEXresData 2 2 2 10" xfId="44312" xr:uid="{6731D109-578A-4D89-9C0A-BB390A2BD6B9}"/>
    <cellStyle name="SAPBEXresData 2 2 2 2" xfId="44313" xr:uid="{AECD34CF-05A6-43C6-AD0E-B8B4FF32421E}"/>
    <cellStyle name="SAPBEXresData 2 2 2 2 10" xfId="44314" xr:uid="{7BE9D080-22EB-4C55-9281-8F8C8179A1BC}"/>
    <cellStyle name="SAPBEXresData 2 2 2 2 2" xfId="44315" xr:uid="{D06A8FCA-6A4C-48E2-A3FB-4E07125EEED6}"/>
    <cellStyle name="SAPBEXresData 2 2 2 2 2 2" xfId="44316" xr:uid="{45BA43A0-ACCA-4BBC-A92A-295331570F39}"/>
    <cellStyle name="SAPBEXresData 2 2 2 2 2 2 2" xfId="44317" xr:uid="{D9BB1E75-F376-46FF-BDBF-E9802E3FA08E}"/>
    <cellStyle name="SAPBEXresData 2 2 2 2 2 3" xfId="44318" xr:uid="{51AEA485-D0FC-42B1-87B3-784203C751AA}"/>
    <cellStyle name="SAPBEXresData 2 2 2 2 2 3 2" xfId="44319" xr:uid="{821A8392-1CF3-4EBC-B1DC-A2D50564D299}"/>
    <cellStyle name="SAPBEXresData 2 2 2 2 2 4" xfId="44320" xr:uid="{2E334815-2920-43E6-B17B-8B3E7967A793}"/>
    <cellStyle name="SAPBEXresData 2 2 2 2 2 4 2" xfId="44321" xr:uid="{70244300-15DF-41B4-9E05-1CDF622160D1}"/>
    <cellStyle name="SAPBEXresData 2 2 2 2 2 5" xfId="44322" xr:uid="{F3734EBC-C2B3-4D9B-AC20-628C109EE3DA}"/>
    <cellStyle name="SAPBEXresData 2 2 2 2 2 5 2" xfId="44323" xr:uid="{96D7C0D6-265D-4B11-8872-D4216E09626F}"/>
    <cellStyle name="SAPBEXresData 2 2 2 2 2 6" xfId="44324" xr:uid="{F5766D4F-BE42-4198-801C-C54B3F5DE398}"/>
    <cellStyle name="SAPBEXresData 2 2 2 2 2 6 2" xfId="44325" xr:uid="{6350A815-312A-4F07-BA37-F36DB2EBB878}"/>
    <cellStyle name="SAPBEXresData 2 2 2 2 2 7" xfId="44326" xr:uid="{5104AB10-54AA-4B09-846E-261CD3EA7C6D}"/>
    <cellStyle name="SAPBEXresData 2 2 2 2 2 7 2" xfId="44327" xr:uid="{7ECF1909-AD72-47FC-BDD8-BB61A1CA1E0A}"/>
    <cellStyle name="SAPBEXresData 2 2 2 2 2 8" xfId="44328" xr:uid="{4CCC1035-3C4F-420B-9157-7BA900BA83CF}"/>
    <cellStyle name="SAPBEXresData 2 2 2 2 3" xfId="44329" xr:uid="{E6552B20-7A1C-46DB-8AF4-562259F363C3}"/>
    <cellStyle name="SAPBEXresData 2 2 2 2 3 2" xfId="44330" xr:uid="{D5058D4A-9FEE-44BB-B563-650CB67ADDAF}"/>
    <cellStyle name="SAPBEXresData 2 2 2 2 4" xfId="44331" xr:uid="{F06E9E2B-8784-4875-B381-98ACD73ADBCD}"/>
    <cellStyle name="SAPBEXresData 2 2 2 2 4 2" xfId="44332" xr:uid="{D859C264-4142-46EC-82E7-AA0B4CDFAF6D}"/>
    <cellStyle name="SAPBEXresData 2 2 2 2 5" xfId="44333" xr:uid="{9B23A9BF-B55F-4BD7-B0EB-BA02428F2AA5}"/>
    <cellStyle name="SAPBEXresData 2 2 2 2 5 2" xfId="44334" xr:uid="{4A07F4A1-5430-463A-9CF4-181F8DD03F71}"/>
    <cellStyle name="SAPBEXresData 2 2 2 2 6" xfId="44335" xr:uid="{E4F12D05-98E4-4A15-8605-56B935661503}"/>
    <cellStyle name="SAPBEXresData 2 2 2 2 6 2" xfId="44336" xr:uid="{82A090D1-BD9B-41FA-B427-861EBE2708F5}"/>
    <cellStyle name="SAPBEXresData 2 2 2 2 7" xfId="44337" xr:uid="{4C05A3F5-952E-43F7-BA10-E5A4EFF63882}"/>
    <cellStyle name="SAPBEXresData 2 2 2 2 7 2" xfId="44338" xr:uid="{56B322AB-993F-4BBA-A25F-2AE7330CEDC6}"/>
    <cellStyle name="SAPBEXresData 2 2 2 2 8" xfId="44339" xr:uid="{0BB5C222-9882-46E4-B2A8-09ECEE0C420C}"/>
    <cellStyle name="SAPBEXresData 2 2 2 2 8 2" xfId="44340" xr:uid="{1AB91C09-57F7-4651-88C2-EF7DC7F93E29}"/>
    <cellStyle name="SAPBEXresData 2 2 2 2 9" xfId="44341" xr:uid="{4BFB402F-CA4D-44CA-BB90-6C97C8A2620E}"/>
    <cellStyle name="SAPBEXresData 2 2 2 3" xfId="44342" xr:uid="{0490D879-B9BF-4C69-B0C3-922618CAF0BC}"/>
    <cellStyle name="SAPBEXresData 2 2 2 3 2" xfId="44343" xr:uid="{D42C7A67-2B19-4F93-A079-C55C0EF7941E}"/>
    <cellStyle name="SAPBEXresData 2 2 2 3 2 2" xfId="44344" xr:uid="{C15FD42A-8A93-466C-B733-F86182EC71CA}"/>
    <cellStyle name="SAPBEXresData 2 2 2 3 3" xfId="44345" xr:uid="{85BCDA2A-A04D-40A9-9451-3BB6322B4561}"/>
    <cellStyle name="SAPBEXresData 2 2 2 3 3 2" xfId="44346" xr:uid="{19AD1954-7027-445A-8DB6-1098A70719F1}"/>
    <cellStyle name="SAPBEXresData 2 2 2 3 4" xfId="44347" xr:uid="{D8F80A86-BEA4-44C6-BAA4-789BC72F1776}"/>
    <cellStyle name="SAPBEXresData 2 2 2 3 4 2" xfId="44348" xr:uid="{259FD5F3-AD5F-4C98-9E0C-5BB6B1BCD493}"/>
    <cellStyle name="SAPBEXresData 2 2 2 3 5" xfId="44349" xr:uid="{9029C41F-08A8-4B56-95DD-59D7284C42D7}"/>
    <cellStyle name="SAPBEXresData 2 2 2 3 5 2" xfId="44350" xr:uid="{A8D49A63-592B-4950-BE39-D44A8DA9D6B1}"/>
    <cellStyle name="SAPBEXresData 2 2 2 3 6" xfId="44351" xr:uid="{C9DE521F-2C03-4E67-90B7-B64829065123}"/>
    <cellStyle name="SAPBEXresData 2 2 2 3 6 2" xfId="44352" xr:uid="{059DE55A-63EF-45C4-A8DC-A33B9F69943E}"/>
    <cellStyle name="SAPBEXresData 2 2 2 3 7" xfId="44353" xr:uid="{58BA4E3B-1240-4091-A532-79636F14C3E9}"/>
    <cellStyle name="SAPBEXresData 2 2 2 3 7 2" xfId="44354" xr:uid="{E1D49531-E165-43F6-913A-6D918A9D36F7}"/>
    <cellStyle name="SAPBEXresData 2 2 2 3 8" xfId="44355" xr:uid="{D9DD6A47-2CBF-4572-879D-7E67DED0625B}"/>
    <cellStyle name="SAPBEXresData 2 2 2 3 9" xfId="44356" xr:uid="{3966F79E-5B56-49CA-8E94-19F2DB14E652}"/>
    <cellStyle name="SAPBEXresData 2 2 2 4" xfId="44357" xr:uid="{9BEDE3C7-F60D-480B-B7A3-1B422E90488A}"/>
    <cellStyle name="SAPBEXresData 2 2 2 4 2" xfId="44358" xr:uid="{14BD4099-0BFC-47A4-8D4F-70D3690C5F14}"/>
    <cellStyle name="SAPBEXresData 2 2 2 5" xfId="44359" xr:uid="{E6A3B205-C2B6-4D05-9ED5-61F971862F81}"/>
    <cellStyle name="SAPBEXresData 2 2 2 5 2" xfId="44360" xr:uid="{96A52AF2-9FFC-42C1-BF36-BD7DE556059F}"/>
    <cellStyle name="SAPBEXresData 2 2 2 6" xfId="44361" xr:uid="{8FBD9FEF-2286-4348-9C79-4E234AE06F0C}"/>
    <cellStyle name="SAPBEXresData 2 2 2 6 2" xfId="44362" xr:uid="{4F577729-556A-4DB1-9A09-E88CC2EEB6B3}"/>
    <cellStyle name="SAPBEXresData 2 2 2 7" xfId="44363" xr:uid="{785C56CB-674C-4465-BB39-22D701C539E6}"/>
    <cellStyle name="SAPBEXresData 2 2 2 7 2" xfId="44364" xr:uid="{D6CC003C-B645-4AB3-A572-32B39B31BF55}"/>
    <cellStyle name="SAPBEXresData 2 2 2 8" xfId="44365" xr:uid="{56B11242-302C-45F8-9860-CB73D9443EBC}"/>
    <cellStyle name="SAPBEXresData 2 2 2 8 2" xfId="44366" xr:uid="{BCC91DD2-20E7-4664-BF19-D6241220E9E0}"/>
    <cellStyle name="SAPBEXresData 2 2 2 9" xfId="44367" xr:uid="{0F2E5580-D560-46C9-8C45-8AA06ECC82B6}"/>
    <cellStyle name="SAPBEXresData 2 2 3" xfId="44368" xr:uid="{AB03ACB7-3710-4D0B-B270-E984D61DDD31}"/>
    <cellStyle name="SAPBEXresData 2 2 3 2" xfId="44369" xr:uid="{8FD67270-2118-4A3D-9B65-140C9E212D22}"/>
    <cellStyle name="SAPBEXresData 2 2 3 2 10" xfId="44370" xr:uid="{ECD9C9F7-A0C3-45D8-A5A8-286571964E6D}"/>
    <cellStyle name="SAPBEXresData 2 2 3 2 2" xfId="44371" xr:uid="{D190B89C-0FFC-465B-A503-5DABFECB6086}"/>
    <cellStyle name="SAPBEXresData 2 2 3 2 2 2" xfId="44372" xr:uid="{617CF980-E652-4933-B572-364A654F9FE5}"/>
    <cellStyle name="SAPBEXresData 2 2 3 2 2 2 2" xfId="44373" xr:uid="{116AC456-DEE1-4C44-B6FC-9C71DD286B9A}"/>
    <cellStyle name="SAPBEXresData 2 2 3 2 2 3" xfId="44374" xr:uid="{554AA4F2-21BB-475B-BB9E-89A08AEDD745}"/>
    <cellStyle name="SAPBEXresData 2 2 3 2 2 3 2" xfId="44375" xr:uid="{5F298985-55E0-4F8F-BB65-B1D1F7C739E8}"/>
    <cellStyle name="SAPBEXresData 2 2 3 2 2 4" xfId="44376" xr:uid="{64CCDB99-609F-4F49-987D-E0B2F9E785E3}"/>
    <cellStyle name="SAPBEXresData 2 2 3 2 2 4 2" xfId="44377" xr:uid="{619C4BA3-9D01-49E2-92C5-FBE0D0E9CB89}"/>
    <cellStyle name="SAPBEXresData 2 2 3 2 2 5" xfId="44378" xr:uid="{C95CE631-EF00-48F6-B603-8129A26663BD}"/>
    <cellStyle name="SAPBEXresData 2 2 3 2 2 5 2" xfId="44379" xr:uid="{819ABADD-C51E-4489-B1CE-EBCD77E8ED28}"/>
    <cellStyle name="SAPBEXresData 2 2 3 2 2 6" xfId="44380" xr:uid="{D7E69BFB-DA3F-4C39-903D-9376A3EE8DC8}"/>
    <cellStyle name="SAPBEXresData 2 2 3 2 2 6 2" xfId="44381" xr:uid="{44397D97-FB74-4A4A-AD53-B5AED46CB777}"/>
    <cellStyle name="SAPBEXresData 2 2 3 2 2 7" xfId="44382" xr:uid="{957AC91A-6A55-4A5A-B841-A3ADBC61DFA9}"/>
    <cellStyle name="SAPBEXresData 2 2 3 2 3" xfId="44383" xr:uid="{034F88B5-5ED0-4300-93EE-836F12A91E81}"/>
    <cellStyle name="SAPBEXresData 2 2 3 2 3 2" xfId="44384" xr:uid="{25187C4A-7B56-42FA-B995-3DDFC78D956B}"/>
    <cellStyle name="SAPBEXresData 2 2 3 2 3 2 2" xfId="44385" xr:uid="{152CDF5E-6CE9-42ED-A0B1-3C47D6E1C467}"/>
    <cellStyle name="SAPBEXresData 2 2 3 2 3 3" xfId="44386" xr:uid="{F1D1BD34-9938-4D83-8399-71CE0F4AD5D2}"/>
    <cellStyle name="SAPBEXresData 2 2 3 2 3 3 2" xfId="44387" xr:uid="{DCE5C5B1-58EB-40E3-822A-4FA9CF3DF9A9}"/>
    <cellStyle name="SAPBEXresData 2 2 3 2 3 4" xfId="44388" xr:uid="{A74427F6-C455-4EAA-9465-9A3CFE224402}"/>
    <cellStyle name="SAPBEXresData 2 2 3 2 3 4 2" xfId="44389" xr:uid="{4786335A-74EB-48A8-9A97-C320B2922580}"/>
    <cellStyle name="SAPBEXresData 2 2 3 2 3 5" xfId="44390" xr:uid="{381911EC-F66B-4BA8-A0CC-9246EA145A98}"/>
    <cellStyle name="SAPBEXresData 2 2 3 2 3 5 2" xfId="44391" xr:uid="{A274238C-F334-46D5-A750-8FACD3284424}"/>
    <cellStyle name="SAPBEXresData 2 2 3 2 3 6" xfId="44392" xr:uid="{256ECB83-031E-4A44-A552-3E4840D9B071}"/>
    <cellStyle name="SAPBEXresData 2 2 3 2 3 6 2" xfId="44393" xr:uid="{5182E86A-B904-4D17-8808-FDBF54D73C67}"/>
    <cellStyle name="SAPBEXresData 2 2 3 2 3 7" xfId="44394" xr:uid="{66128547-5D0D-4194-977C-F1405B2BF108}"/>
    <cellStyle name="SAPBEXresData 2 2 3 2 4" xfId="44395" xr:uid="{DEA1BC75-5679-4EEC-9EC4-ACB15D9496B3}"/>
    <cellStyle name="SAPBEXresData 2 2 3 2 4 2" xfId="44396" xr:uid="{0CDB684C-3389-437D-AE65-0C15C334E865}"/>
    <cellStyle name="SAPBEXresData 2 2 3 2 5" xfId="44397" xr:uid="{15AC5583-C0FB-460B-92C2-C21346DA903B}"/>
    <cellStyle name="SAPBEXresData 2 2 3 2 5 2" xfId="44398" xr:uid="{CD9F1222-5985-4355-B9F9-9D5854543B0E}"/>
    <cellStyle name="SAPBEXresData 2 2 3 2 6" xfId="44399" xr:uid="{576B289B-5412-4312-BBEB-662D43750241}"/>
    <cellStyle name="SAPBEXresData 2 2 3 2 6 2" xfId="44400" xr:uid="{D262E374-D04F-49F9-85FD-7B2BE5230397}"/>
    <cellStyle name="SAPBEXresData 2 2 3 2 7" xfId="44401" xr:uid="{782302E6-646D-45A8-A82C-AB13EB8B5609}"/>
    <cellStyle name="SAPBEXresData 2 2 3 2 7 2" xfId="44402" xr:uid="{B109BF81-396F-46BB-8E4B-26F4792CAACE}"/>
    <cellStyle name="SAPBEXresData 2 2 3 2 8" xfId="44403" xr:uid="{9DF615A6-901E-4B9F-AB84-FE7CFD7C829C}"/>
    <cellStyle name="SAPBEXresData 2 2 3 2 8 2" xfId="44404" xr:uid="{27221BFF-87F6-43B3-8014-EBB92CF33A8B}"/>
    <cellStyle name="SAPBEXresData 2 2 3 2 9" xfId="44405" xr:uid="{74164BE5-B348-4494-9606-64A12C06B0E4}"/>
    <cellStyle name="SAPBEXresData 2 2 3 2 9 2" xfId="44406" xr:uid="{25A5146D-977B-453D-8BB3-E8F5B269949B}"/>
    <cellStyle name="SAPBEXresData 2 2 3 3" xfId="44407" xr:uid="{2223D124-2364-4A4C-9730-844305B542EB}"/>
    <cellStyle name="SAPBEXresData 2 2 3 3 2" xfId="44408" xr:uid="{302D2C6F-AB3F-4C04-9AA0-3293BA4BEB1F}"/>
    <cellStyle name="SAPBEXresData 2 2 3 4" xfId="44409" xr:uid="{5702C95C-8B59-48D3-9C2C-CD0F9E2E917C}"/>
    <cellStyle name="SAPBEXresData 2 2 3 4 2" xfId="44410" xr:uid="{B7A6EB2B-C188-4692-B6CD-3CE29E2C2B24}"/>
    <cellStyle name="SAPBEXresData 2 2 3 5" xfId="44411" xr:uid="{FCCA088E-3E99-49C5-A02B-26882F81EE3F}"/>
    <cellStyle name="SAPBEXresData 2 2 4" xfId="44412" xr:uid="{A643577C-02F3-48C5-94C7-853E593624E6}"/>
    <cellStyle name="SAPBEXresData 2 2 4 10" xfId="44413" xr:uid="{F0E4D431-BF7A-427E-844B-28758F079DB4}"/>
    <cellStyle name="SAPBEXresData 2 2 4 2" xfId="44414" xr:uid="{F1730605-0CB0-495F-B0A0-382AE4FAE73F}"/>
    <cellStyle name="SAPBEXresData 2 2 4 2 2" xfId="44415" xr:uid="{77093314-6F89-4F2E-9945-7A732E266B5B}"/>
    <cellStyle name="SAPBEXresData 2 2 4 2 2 2" xfId="44416" xr:uid="{9108FD89-1658-45AB-B9EF-1F18C467A555}"/>
    <cellStyle name="SAPBEXresData 2 2 4 2 3" xfId="44417" xr:uid="{F3866ED3-DDCB-498C-8FA2-0406F1EBED5B}"/>
    <cellStyle name="SAPBEXresData 2 2 4 2 3 2" xfId="44418" xr:uid="{12917FEA-4E33-4534-A3CD-CAA4977A8FE2}"/>
    <cellStyle name="SAPBEXresData 2 2 4 2 4" xfId="44419" xr:uid="{89CA860A-751A-46E7-87AE-0FD8912B2E19}"/>
    <cellStyle name="SAPBEXresData 2 2 4 2 4 2" xfId="44420" xr:uid="{F0ED9A97-D0CA-47E7-A61C-6AFF8217E4C0}"/>
    <cellStyle name="SAPBEXresData 2 2 4 2 5" xfId="44421" xr:uid="{97CE0F9E-76FB-4C04-88C2-984864838187}"/>
    <cellStyle name="SAPBEXresData 2 2 4 2 5 2" xfId="44422" xr:uid="{A4240791-D9E2-48C3-908C-FBAF4A5BA83F}"/>
    <cellStyle name="SAPBEXresData 2 2 4 2 6" xfId="44423" xr:uid="{5AED4F79-0C57-46EE-AB08-54FFEE4B6114}"/>
    <cellStyle name="SAPBEXresData 2 2 4 2 6 2" xfId="44424" xr:uid="{54F93F9F-F507-4F22-B345-3E887D53827C}"/>
    <cellStyle name="SAPBEXresData 2 2 4 2 7" xfId="44425" xr:uid="{C1F06F4C-F0C0-43C5-9BB9-7E21886DD268}"/>
    <cellStyle name="SAPBEXresData 2 2 4 3" xfId="44426" xr:uid="{B1CD5363-2DA0-4CBA-B6FF-B58527FB4986}"/>
    <cellStyle name="SAPBEXresData 2 2 4 3 2" xfId="44427" xr:uid="{6BAE6D36-BD90-4A7F-B2A4-CA087A14D27A}"/>
    <cellStyle name="SAPBEXresData 2 2 4 3 2 2" xfId="44428" xr:uid="{AD877946-58D5-464F-BE7D-2CF5E4F7A8A8}"/>
    <cellStyle name="SAPBEXresData 2 2 4 3 3" xfId="44429" xr:uid="{7FCB6096-71AE-40F2-A538-ACB5540915FE}"/>
    <cellStyle name="SAPBEXresData 2 2 4 3 3 2" xfId="44430" xr:uid="{44E4A895-3C41-46BD-8AF2-B64C1162AE59}"/>
    <cellStyle name="SAPBEXresData 2 2 4 3 4" xfId="44431" xr:uid="{B1D07595-32EB-42F3-A133-1D8A08104818}"/>
    <cellStyle name="SAPBEXresData 2 2 4 3 4 2" xfId="44432" xr:uid="{20AE9E74-63E1-42F4-AFE8-67D46CA31407}"/>
    <cellStyle name="SAPBEXresData 2 2 4 3 5" xfId="44433" xr:uid="{205E6907-F4F6-40D2-8235-6FE1F4649835}"/>
    <cellStyle name="SAPBEXresData 2 2 4 3 5 2" xfId="44434" xr:uid="{F78C42CF-488C-4C53-B51D-F32AAC94132E}"/>
    <cellStyle name="SAPBEXresData 2 2 4 3 6" xfId="44435" xr:uid="{F39693B7-6C6A-4286-97AB-A1AED50564C8}"/>
    <cellStyle name="SAPBEXresData 2 2 4 3 6 2" xfId="44436" xr:uid="{37A0B2DE-3948-4EDE-8786-C78C6FE28B68}"/>
    <cellStyle name="SAPBEXresData 2 2 4 3 7" xfId="44437" xr:uid="{D7524141-9B48-427D-9441-B24AB335CD27}"/>
    <cellStyle name="SAPBEXresData 2 2 4 4" xfId="44438" xr:uid="{BDA4F277-4097-4B4B-B32B-97E447864C4A}"/>
    <cellStyle name="SAPBEXresData 2 2 4 4 2" xfId="44439" xr:uid="{9B0A9CB9-31DB-4575-A7CE-A115F76C3443}"/>
    <cellStyle name="SAPBEXresData 2 2 4 5" xfId="44440" xr:uid="{9ABC5E22-0DC0-4874-A08B-63FB6F5A34D5}"/>
    <cellStyle name="SAPBEXresData 2 2 4 5 2" xfId="44441" xr:uid="{BF0C5766-124E-49B8-9668-08D1269E30EC}"/>
    <cellStyle name="SAPBEXresData 2 2 4 6" xfId="44442" xr:uid="{BAF429D5-94D2-4B22-BA7A-FFA438F40767}"/>
    <cellStyle name="SAPBEXresData 2 2 4 6 2" xfId="44443" xr:uid="{183878F7-3312-4464-A2D9-D9AC3AC88E5F}"/>
    <cellStyle name="SAPBEXresData 2 2 4 7" xfId="44444" xr:uid="{3C99685B-EE0A-4C0F-A449-22BF4F92EF72}"/>
    <cellStyle name="SAPBEXresData 2 2 4 7 2" xfId="44445" xr:uid="{97FD4B9F-2B8F-474A-85B3-58B6F879BD55}"/>
    <cellStyle name="SAPBEXresData 2 2 4 8" xfId="44446" xr:uid="{B5E2A5F4-4648-41BD-A305-9B47B5B12E36}"/>
    <cellStyle name="SAPBEXresData 2 2 4 8 2" xfId="44447" xr:uid="{4D17D410-02AD-42B9-95E9-347441982821}"/>
    <cellStyle name="SAPBEXresData 2 2 4 9" xfId="44448" xr:uid="{9B8784B7-8A89-4B96-8FF8-E435E1BF6F9C}"/>
    <cellStyle name="SAPBEXresData 2 2 4 9 2" xfId="44449" xr:uid="{973E1112-35A4-4CCA-BFBF-970C2640478C}"/>
    <cellStyle name="SAPBEXresData 2 2 5" xfId="44450" xr:uid="{68AC69D6-8525-481A-9482-69F86BC073E4}"/>
    <cellStyle name="SAPBEXresData 2 2 5 2" xfId="44451" xr:uid="{A6A8973A-9D29-4915-944B-F739F3CF716B}"/>
    <cellStyle name="SAPBEXresData 2 2 6" xfId="44452" xr:uid="{38DCC04D-3E7A-4C31-9420-5C82E1151773}"/>
    <cellStyle name="SAPBEXresData 2 2 6 2" xfId="44453" xr:uid="{ACBDF89A-DD7D-496F-92D8-66380CA29BDF}"/>
    <cellStyle name="SAPBEXresData 2 2 7" xfId="44454" xr:uid="{6C7D183B-DF1B-4F73-BEDD-0988B50BCA10}"/>
    <cellStyle name="SAPBEXresData 2 2 8" xfId="44455" xr:uid="{C1EF81FB-0F5A-49C6-9301-71D7E819F122}"/>
    <cellStyle name="SAPBEXresData 2 3" xfId="44456" xr:uid="{AFBADFD8-5F88-4F66-83AD-5A9836C5A582}"/>
    <cellStyle name="SAPBEXresData 2 3 2" xfId="44457" xr:uid="{0D455915-25F1-4F12-AF4F-AC1170B52B5E}"/>
    <cellStyle name="SAPBEXresData 2 3 2 10" xfId="44458" xr:uid="{FBA45873-F301-4C1E-B688-3E2D69A58804}"/>
    <cellStyle name="SAPBEXresData 2 3 2 2" xfId="44459" xr:uid="{ED55B7E0-2184-4CA5-A23A-CC431B8FE5A2}"/>
    <cellStyle name="SAPBEXresData 2 3 2 2 10" xfId="44460" xr:uid="{43B37191-5C08-4698-A58F-BE2CF64AB5CA}"/>
    <cellStyle name="SAPBEXresData 2 3 2 2 2" xfId="44461" xr:uid="{45B8A8B7-F36D-473B-A36C-C86A18F701AA}"/>
    <cellStyle name="SAPBEXresData 2 3 2 2 2 2" xfId="44462" xr:uid="{2457371E-A12E-42FD-AB46-DEE44488D5C6}"/>
    <cellStyle name="SAPBEXresData 2 3 2 2 2 2 2" xfId="44463" xr:uid="{2E5120D3-3BE7-44AB-87BA-9FD4B506BC86}"/>
    <cellStyle name="SAPBEXresData 2 3 2 2 2 3" xfId="44464" xr:uid="{29E29C17-69C2-4954-9EF6-629940DC9EA8}"/>
    <cellStyle name="SAPBEXresData 2 3 2 2 2 3 2" xfId="44465" xr:uid="{EC1B24D4-460A-46B9-BED0-0A7CCA2339CC}"/>
    <cellStyle name="SAPBEXresData 2 3 2 2 2 4" xfId="44466" xr:uid="{33FFCF78-2B2A-4F15-90B7-80C5E02E2F3A}"/>
    <cellStyle name="SAPBEXresData 2 3 2 2 2 4 2" xfId="44467" xr:uid="{2844A560-3AB7-4EB4-8683-53A4E5D0E7AB}"/>
    <cellStyle name="SAPBEXresData 2 3 2 2 2 5" xfId="44468" xr:uid="{D78DEEBE-0D77-4794-B658-1A2027A0F1FA}"/>
    <cellStyle name="SAPBEXresData 2 3 2 2 2 5 2" xfId="44469" xr:uid="{376A6E8E-8F47-4F5E-A57C-4A3A839F54FB}"/>
    <cellStyle name="SAPBEXresData 2 3 2 2 2 6" xfId="44470" xr:uid="{AF1875AB-F15C-4664-8A30-863B16140BBA}"/>
    <cellStyle name="SAPBEXresData 2 3 2 2 2 6 2" xfId="44471" xr:uid="{131DC64B-C48C-428E-A58F-7B127D2D9315}"/>
    <cellStyle name="SAPBEXresData 2 3 2 2 2 7" xfId="44472" xr:uid="{E85CE4C0-5C57-4C68-ACE4-96E2C324697B}"/>
    <cellStyle name="SAPBEXresData 2 3 2 2 2 7 2" xfId="44473" xr:uid="{CF4099ED-5173-42F4-A2D3-966A3F47E49F}"/>
    <cellStyle name="SAPBEXresData 2 3 2 2 2 8" xfId="44474" xr:uid="{2C95FD2C-826A-4BCE-9A6F-475206FB8D1C}"/>
    <cellStyle name="SAPBEXresData 2 3 2 2 3" xfId="44475" xr:uid="{4AFDD45D-59B7-4B11-AF95-F8FB9A1EDF41}"/>
    <cellStyle name="SAPBEXresData 2 3 2 2 3 2" xfId="44476" xr:uid="{F30AA8D4-EFAF-481D-9751-0AE46A805C54}"/>
    <cellStyle name="SAPBEXresData 2 3 2 2 4" xfId="44477" xr:uid="{70D8C963-644E-42FF-B568-5E4B20465A2B}"/>
    <cellStyle name="SAPBEXresData 2 3 2 2 4 2" xfId="44478" xr:uid="{E844B9EE-69E7-441E-AAC4-C3B594C66A5D}"/>
    <cellStyle name="SAPBEXresData 2 3 2 2 5" xfId="44479" xr:uid="{AD134088-5D0A-4217-A754-3E83A80082DC}"/>
    <cellStyle name="SAPBEXresData 2 3 2 2 5 2" xfId="44480" xr:uid="{1E1EC20A-D73C-49B1-BFBB-F1A505A008C3}"/>
    <cellStyle name="SAPBEXresData 2 3 2 2 6" xfId="44481" xr:uid="{99DA640A-5553-4853-B895-F50C1B799A60}"/>
    <cellStyle name="SAPBEXresData 2 3 2 2 6 2" xfId="44482" xr:uid="{62C6BCE6-824C-4FA5-8489-16EB346019DC}"/>
    <cellStyle name="SAPBEXresData 2 3 2 2 7" xfId="44483" xr:uid="{8E12C9E2-76A5-4C19-8120-762E49B2F353}"/>
    <cellStyle name="SAPBEXresData 2 3 2 2 7 2" xfId="44484" xr:uid="{A1A83681-F09A-42E6-90FD-237A305B8378}"/>
    <cellStyle name="SAPBEXresData 2 3 2 2 8" xfId="44485" xr:uid="{A1F95155-6914-4D8F-BCDF-793C05F3CF43}"/>
    <cellStyle name="SAPBEXresData 2 3 2 2 8 2" xfId="44486" xr:uid="{D1266161-2B46-40C1-A576-91520ABCCBB6}"/>
    <cellStyle name="SAPBEXresData 2 3 2 2 9" xfId="44487" xr:uid="{DFDC5E8F-5963-4F0A-BEE2-9E7555EE5327}"/>
    <cellStyle name="SAPBEXresData 2 3 2 3" xfId="44488" xr:uid="{A13E24F9-CD75-4FD0-91A6-8C557526432C}"/>
    <cellStyle name="SAPBEXresData 2 3 2 3 2" xfId="44489" xr:uid="{69282B7A-7CD6-4DAC-931B-E920247DAEFF}"/>
    <cellStyle name="SAPBEXresData 2 3 2 3 2 2" xfId="44490" xr:uid="{0453C248-28D7-4B22-8011-9685D3D32AF2}"/>
    <cellStyle name="SAPBEXresData 2 3 2 3 3" xfId="44491" xr:uid="{13A2A207-547D-48C8-9D02-16CA3F370C2C}"/>
    <cellStyle name="SAPBEXresData 2 3 2 3 3 2" xfId="44492" xr:uid="{D80EF95C-4F0E-4722-8036-7335AD6B4028}"/>
    <cellStyle name="SAPBEXresData 2 3 2 3 4" xfId="44493" xr:uid="{7F6CD513-07D0-4221-8DF5-674CF305B9E9}"/>
    <cellStyle name="SAPBEXresData 2 3 2 3 4 2" xfId="44494" xr:uid="{940AF91E-B6E4-4137-85ED-D832ED8473C2}"/>
    <cellStyle name="SAPBEXresData 2 3 2 3 5" xfId="44495" xr:uid="{D9198106-B34C-4F11-B0DE-CC677F623816}"/>
    <cellStyle name="SAPBEXresData 2 3 2 3 5 2" xfId="44496" xr:uid="{05BE65FC-6F2E-4615-A8C9-3CCBB546CFB4}"/>
    <cellStyle name="SAPBEXresData 2 3 2 3 6" xfId="44497" xr:uid="{85508277-C5CB-4AEF-9F48-8C43B760AD3D}"/>
    <cellStyle name="SAPBEXresData 2 3 2 3 6 2" xfId="44498" xr:uid="{40B62E66-BDCC-4D56-8B52-35A06BF7B04A}"/>
    <cellStyle name="SAPBEXresData 2 3 2 3 7" xfId="44499" xr:uid="{F52F0AEF-2314-425C-98C8-AFE8675B01C6}"/>
    <cellStyle name="SAPBEXresData 2 3 2 3 7 2" xfId="44500" xr:uid="{9DB56E6F-ED40-4E42-A8C1-6B502D755681}"/>
    <cellStyle name="SAPBEXresData 2 3 2 3 8" xfId="44501" xr:uid="{396BB8C4-C5FC-492D-8B10-F2CC2AA26C8F}"/>
    <cellStyle name="SAPBEXresData 2 3 2 3 9" xfId="44502" xr:uid="{ED11C6A7-09DE-4300-B9B9-6543F02B2C59}"/>
    <cellStyle name="SAPBEXresData 2 3 2 4" xfId="44503" xr:uid="{64288B93-ED96-4D92-B1D0-C33E5BDE4544}"/>
    <cellStyle name="SAPBEXresData 2 3 2 4 2" xfId="44504" xr:uid="{5BAB40E8-70B4-4776-AA46-2A5342DF468E}"/>
    <cellStyle name="SAPBEXresData 2 3 2 5" xfId="44505" xr:uid="{EE66DA63-B5BB-4EFA-9777-725AC2A87387}"/>
    <cellStyle name="SAPBEXresData 2 3 2 5 2" xfId="44506" xr:uid="{5744C3E2-2939-4556-83C3-6FC79E3FAB8A}"/>
    <cellStyle name="SAPBEXresData 2 3 2 6" xfId="44507" xr:uid="{A1C7D684-2F4E-461F-8631-9451E423D8AE}"/>
    <cellStyle name="SAPBEXresData 2 3 2 6 2" xfId="44508" xr:uid="{59FD8A92-ECB8-411B-BC87-68D83E6289BA}"/>
    <cellStyle name="SAPBEXresData 2 3 2 7" xfId="44509" xr:uid="{B0227E10-ED49-4ABC-892E-E67418D2F09D}"/>
    <cellStyle name="SAPBEXresData 2 3 2 7 2" xfId="44510" xr:uid="{8A83ACB6-7D79-4F76-8674-1B0BB195F485}"/>
    <cellStyle name="SAPBEXresData 2 3 2 8" xfId="44511" xr:uid="{BBCC7CFF-8FA7-4440-B3E5-35E71C5C394B}"/>
    <cellStyle name="SAPBEXresData 2 3 2 8 2" xfId="44512" xr:uid="{CF589606-81F3-4CD7-8D63-3FFBB801BAAB}"/>
    <cellStyle name="SAPBEXresData 2 3 2 9" xfId="44513" xr:uid="{032BA77B-7EE8-4796-926B-2DEA58F96E18}"/>
    <cellStyle name="SAPBEXresData 2 3 3" xfId="44514" xr:uid="{BD2FBF79-6C3B-4D58-83F5-A1EB261F0360}"/>
    <cellStyle name="SAPBEXresData 2 3 3 2" xfId="44515" xr:uid="{BB7DE01B-8598-4C92-B770-9DE69701A7EE}"/>
    <cellStyle name="SAPBEXresData 2 3 3 2 10" xfId="44516" xr:uid="{11DBF54B-31B6-44D3-823A-121B671AC48B}"/>
    <cellStyle name="SAPBEXresData 2 3 3 2 2" xfId="44517" xr:uid="{6D47313D-CAA4-4C35-BE09-6CD9651105D6}"/>
    <cellStyle name="SAPBEXresData 2 3 3 2 2 2" xfId="44518" xr:uid="{90571463-F926-4D65-87BF-D71860DEDE75}"/>
    <cellStyle name="SAPBEXresData 2 3 3 2 2 2 2" xfId="44519" xr:uid="{A69500E5-1124-468C-A01B-57C46217D632}"/>
    <cellStyle name="SAPBEXresData 2 3 3 2 2 3" xfId="44520" xr:uid="{746C8BC2-8232-4B3F-94DB-F20CF257CA5A}"/>
    <cellStyle name="SAPBEXresData 2 3 3 2 2 3 2" xfId="44521" xr:uid="{B402EB78-03E3-4218-9A6E-F3349B4A2C8B}"/>
    <cellStyle name="SAPBEXresData 2 3 3 2 2 4" xfId="44522" xr:uid="{D74D0522-8161-456A-B609-F19D9EF747DE}"/>
    <cellStyle name="SAPBEXresData 2 3 3 2 2 4 2" xfId="44523" xr:uid="{5C588053-CE2A-4D10-B3DC-DE2E1E46F182}"/>
    <cellStyle name="SAPBEXresData 2 3 3 2 2 5" xfId="44524" xr:uid="{A8D86D36-FEA6-4CE1-9FE9-B4F2D334F619}"/>
    <cellStyle name="SAPBEXresData 2 3 3 2 2 5 2" xfId="44525" xr:uid="{81D6F329-3F93-428D-9D61-EA49EBD6D8F4}"/>
    <cellStyle name="SAPBEXresData 2 3 3 2 2 6" xfId="44526" xr:uid="{E83511AC-8D05-46EC-B36E-1D3F433C274B}"/>
    <cellStyle name="SAPBEXresData 2 3 3 2 2 6 2" xfId="44527" xr:uid="{00EADE91-E19B-4043-830B-E40FDA9D6D3A}"/>
    <cellStyle name="SAPBEXresData 2 3 3 2 2 7" xfId="44528" xr:uid="{04031C19-FCB8-4985-AD3C-D3BCBC61CF6D}"/>
    <cellStyle name="SAPBEXresData 2 3 3 2 3" xfId="44529" xr:uid="{533DA50E-5278-4138-9B0E-569DABC45D39}"/>
    <cellStyle name="SAPBEXresData 2 3 3 2 3 2" xfId="44530" xr:uid="{326E02D6-9039-4858-B9A1-1D35126754DE}"/>
    <cellStyle name="SAPBEXresData 2 3 3 2 3 2 2" xfId="44531" xr:uid="{89E050A4-F6DC-4658-8181-FB1AE53ECC17}"/>
    <cellStyle name="SAPBEXresData 2 3 3 2 3 3" xfId="44532" xr:uid="{15F9B95D-A174-47C3-80C8-F81E7A224CB5}"/>
    <cellStyle name="SAPBEXresData 2 3 3 2 3 3 2" xfId="44533" xr:uid="{BB475F3E-2EA0-4367-89D3-E30C2E3A2E53}"/>
    <cellStyle name="SAPBEXresData 2 3 3 2 3 4" xfId="44534" xr:uid="{D9EC240C-5E1D-4BB9-BF9C-C8A7BBB30F15}"/>
    <cellStyle name="SAPBEXresData 2 3 3 2 3 4 2" xfId="44535" xr:uid="{A1F0D90F-ECE2-4869-AC49-B8C291136DAF}"/>
    <cellStyle name="SAPBEXresData 2 3 3 2 3 5" xfId="44536" xr:uid="{43BB6693-DE1F-4B76-8369-F8D1DC05D258}"/>
    <cellStyle name="SAPBEXresData 2 3 3 2 3 5 2" xfId="44537" xr:uid="{44D5C5CF-41DC-4E4E-B45D-5A48E6213BD8}"/>
    <cellStyle name="SAPBEXresData 2 3 3 2 3 6" xfId="44538" xr:uid="{22895564-CC4E-4BA4-9ABD-164ED0B3546B}"/>
    <cellStyle name="SAPBEXresData 2 3 3 2 3 6 2" xfId="44539" xr:uid="{A899CAF9-177A-44D5-8BE7-0062347FE768}"/>
    <cellStyle name="SAPBEXresData 2 3 3 2 3 7" xfId="44540" xr:uid="{96863119-21C2-4FA5-A943-6C165A3E7D20}"/>
    <cellStyle name="SAPBEXresData 2 3 3 2 4" xfId="44541" xr:uid="{4CC62DF5-56EA-49BE-ABDA-05C4F0598ADD}"/>
    <cellStyle name="SAPBEXresData 2 3 3 2 4 2" xfId="44542" xr:uid="{1AE133FE-B509-4FBF-BAE1-AE0C0CD7A3C8}"/>
    <cellStyle name="SAPBEXresData 2 3 3 2 5" xfId="44543" xr:uid="{201495E5-3BF3-4A44-A071-C0A4B667C3A6}"/>
    <cellStyle name="SAPBEXresData 2 3 3 2 5 2" xfId="44544" xr:uid="{4AB1B7E7-971A-4DC5-AF49-E0E238F0A0BF}"/>
    <cellStyle name="SAPBEXresData 2 3 3 2 6" xfId="44545" xr:uid="{8B21D243-9653-496B-8A5A-1C0CA4257352}"/>
    <cellStyle name="SAPBEXresData 2 3 3 2 6 2" xfId="44546" xr:uid="{D668E69C-06EA-4D99-A4A3-9DCD9B3B2738}"/>
    <cellStyle name="SAPBEXresData 2 3 3 2 7" xfId="44547" xr:uid="{6503C754-7260-435B-AE99-0ACE85AC6AA6}"/>
    <cellStyle name="SAPBEXresData 2 3 3 2 7 2" xfId="44548" xr:uid="{43E2B1A2-2D88-44FE-A623-8725124E8C11}"/>
    <cellStyle name="SAPBEXresData 2 3 3 2 8" xfId="44549" xr:uid="{DB8E37B4-3830-48A9-BA5E-DFE465910317}"/>
    <cellStyle name="SAPBEXresData 2 3 3 2 8 2" xfId="44550" xr:uid="{56A227A0-1445-48CB-B8EE-CCA408463E0B}"/>
    <cellStyle name="SAPBEXresData 2 3 3 2 9" xfId="44551" xr:uid="{0DED9141-EC6E-470E-9E42-DD82CE9B9900}"/>
    <cellStyle name="SAPBEXresData 2 3 3 2 9 2" xfId="44552" xr:uid="{64D28473-E04D-4249-9D81-95867C325534}"/>
    <cellStyle name="SAPBEXresData 2 3 3 3" xfId="44553" xr:uid="{514080AC-6999-4B54-8615-1EFD46B0BDC6}"/>
    <cellStyle name="SAPBEXresData 2 3 3 3 2" xfId="44554" xr:uid="{4ECDFB17-CC01-4D3C-9B8A-A2DAAEE9E35E}"/>
    <cellStyle name="SAPBEXresData 2 3 3 4" xfId="44555" xr:uid="{E943D6DE-CD32-46C2-A4E3-89FD1D6DFB82}"/>
    <cellStyle name="SAPBEXresData 2 3 3 4 2" xfId="44556" xr:uid="{70006855-CF7A-4335-96DC-C15FB3431CD8}"/>
    <cellStyle name="SAPBEXresData 2 3 3 5" xfId="44557" xr:uid="{AC108E5E-16B7-4FD5-B97E-2259B2EFBC36}"/>
    <cellStyle name="SAPBEXresData 2 3 4" xfId="44558" xr:uid="{E05678A9-54D7-4D15-8B58-D00FF2E3CF4E}"/>
    <cellStyle name="SAPBEXresData 2 3 4 10" xfId="44559" xr:uid="{40B6C5BE-CAFC-48F2-B96E-982EE391E4C2}"/>
    <cellStyle name="SAPBEXresData 2 3 4 2" xfId="44560" xr:uid="{C5B25B5A-6791-48D7-89C7-57E50C3A3EB0}"/>
    <cellStyle name="SAPBEXresData 2 3 4 2 2" xfId="44561" xr:uid="{509A304C-031D-4B37-BABB-54CCEF6EB066}"/>
    <cellStyle name="SAPBEXresData 2 3 4 2 2 2" xfId="44562" xr:uid="{3C3C0201-D0C5-4B63-956D-F1B3DA48B7F4}"/>
    <cellStyle name="SAPBEXresData 2 3 4 2 3" xfId="44563" xr:uid="{23954DDF-6C11-4D46-8CD6-7D89F0B105E8}"/>
    <cellStyle name="SAPBEXresData 2 3 4 2 3 2" xfId="44564" xr:uid="{9C5F257D-3E0B-434C-AB1F-FA32CD0FC58F}"/>
    <cellStyle name="SAPBEXresData 2 3 4 2 4" xfId="44565" xr:uid="{17E6B271-6B68-4441-9E5B-904BDD3453B6}"/>
    <cellStyle name="SAPBEXresData 2 3 4 2 4 2" xfId="44566" xr:uid="{8B2FA512-4FD2-4B9E-BB8B-1C51F96409E4}"/>
    <cellStyle name="SAPBEXresData 2 3 4 2 5" xfId="44567" xr:uid="{C0556AD1-9247-4AAC-AF36-B04EBA03C895}"/>
    <cellStyle name="SAPBEXresData 2 3 4 2 5 2" xfId="44568" xr:uid="{C0F2C98F-4D65-415B-A53D-B2F36E7FED21}"/>
    <cellStyle name="SAPBEXresData 2 3 4 2 6" xfId="44569" xr:uid="{A3227117-F344-4329-A7B6-6B311DDBB65B}"/>
    <cellStyle name="SAPBEXresData 2 3 4 2 6 2" xfId="44570" xr:uid="{B80863B6-7F63-40E1-985F-29E7F5CAD78F}"/>
    <cellStyle name="SAPBEXresData 2 3 4 2 7" xfId="44571" xr:uid="{23358703-6B00-46F0-A55C-AA9EDFCE856D}"/>
    <cellStyle name="SAPBEXresData 2 3 4 3" xfId="44572" xr:uid="{2AC4A280-3B84-4DB2-B8DD-2747F48BAEA2}"/>
    <cellStyle name="SAPBEXresData 2 3 4 3 2" xfId="44573" xr:uid="{B8C7EEE0-1BFE-4EEC-A4C9-C298821E3867}"/>
    <cellStyle name="SAPBEXresData 2 3 4 3 2 2" xfId="44574" xr:uid="{CDA9615B-1357-486A-9F4A-21EE54DF4A56}"/>
    <cellStyle name="SAPBEXresData 2 3 4 3 3" xfId="44575" xr:uid="{1AF48776-378B-428E-AE27-9CFD859520C0}"/>
    <cellStyle name="SAPBEXresData 2 3 4 3 3 2" xfId="44576" xr:uid="{06D84515-D972-49EF-96B5-CCAC8F07BC5E}"/>
    <cellStyle name="SAPBEXresData 2 3 4 3 4" xfId="44577" xr:uid="{52A3EA79-BA57-4244-BDF7-850D53CBF072}"/>
    <cellStyle name="SAPBEXresData 2 3 4 3 4 2" xfId="44578" xr:uid="{12BC5FE3-1723-4E88-8F6B-A1ED4C6CD0BE}"/>
    <cellStyle name="SAPBEXresData 2 3 4 3 5" xfId="44579" xr:uid="{8196F2E4-E6CF-41F7-9AE9-A21595E8DE6A}"/>
    <cellStyle name="SAPBEXresData 2 3 4 3 5 2" xfId="44580" xr:uid="{FE7E7235-69D2-4AF5-B84A-27F4465C9C22}"/>
    <cellStyle name="SAPBEXresData 2 3 4 3 6" xfId="44581" xr:uid="{796257ED-0341-4B1D-97F0-D0F464C9BD30}"/>
    <cellStyle name="SAPBEXresData 2 3 4 3 6 2" xfId="44582" xr:uid="{F930D874-DD3A-4591-B79E-06E9EB9575DC}"/>
    <cellStyle name="SAPBEXresData 2 3 4 3 7" xfId="44583" xr:uid="{C0C02762-A808-4931-BD4D-547298560381}"/>
    <cellStyle name="SAPBEXresData 2 3 4 4" xfId="44584" xr:uid="{9BE0B583-AAF0-40D7-A382-CCF10E080633}"/>
    <cellStyle name="SAPBEXresData 2 3 4 4 2" xfId="44585" xr:uid="{9924D93F-BE7A-4FAB-9A10-7C8EE7C33AEC}"/>
    <cellStyle name="SAPBEXresData 2 3 4 5" xfId="44586" xr:uid="{081D90D9-BC88-4BE1-8139-BB66F7BBC3E7}"/>
    <cellStyle name="SAPBEXresData 2 3 4 5 2" xfId="44587" xr:uid="{1BBE3E95-4E60-4AD1-B06A-F6FE31963849}"/>
    <cellStyle name="SAPBEXresData 2 3 4 6" xfId="44588" xr:uid="{907CED6C-BD34-41BE-B147-DF159D954708}"/>
    <cellStyle name="SAPBEXresData 2 3 4 6 2" xfId="44589" xr:uid="{A87EE89E-7F8D-4CD9-AF7B-2FB7DA148697}"/>
    <cellStyle name="SAPBEXresData 2 3 4 7" xfId="44590" xr:uid="{40FF2BFA-C155-493C-A9A5-EB36B0971B88}"/>
    <cellStyle name="SAPBEXresData 2 3 4 7 2" xfId="44591" xr:uid="{20A837C2-809B-464F-A3B3-990719E89636}"/>
    <cellStyle name="SAPBEXresData 2 3 4 8" xfId="44592" xr:uid="{C97D6CA1-5DDD-4AC9-8690-DA084A638265}"/>
    <cellStyle name="SAPBEXresData 2 3 4 8 2" xfId="44593" xr:uid="{93BD88BA-9A4F-40F0-9F89-858D0B88ADEA}"/>
    <cellStyle name="SAPBEXresData 2 3 4 9" xfId="44594" xr:uid="{5C1FA497-5890-463A-86AD-61BC332EDFCB}"/>
    <cellStyle name="SAPBEXresData 2 3 4 9 2" xfId="44595" xr:uid="{2F686815-DCC5-4526-AFCE-97A3D34B8EFF}"/>
    <cellStyle name="SAPBEXresData 2 3 5" xfId="44596" xr:uid="{90B7C7EE-20C1-46CF-9EC7-6B091BE95468}"/>
    <cellStyle name="SAPBEXresData 2 3 5 2" xfId="44597" xr:uid="{D033D3DE-8FA9-4182-8257-823CD9551367}"/>
    <cellStyle name="SAPBEXresData 2 3 6" xfId="44598" xr:uid="{2ECA875E-7F0F-48AA-95D3-FBE436B59B37}"/>
    <cellStyle name="SAPBEXresData 2 3 6 2" xfId="44599" xr:uid="{33039920-5A90-499F-8808-B1963AD6E2BF}"/>
    <cellStyle name="SAPBEXresData 2 3 7" xfId="44600" xr:uid="{03EBAB45-8CF6-4494-9CFC-E668C4C71945}"/>
    <cellStyle name="SAPBEXresData 2 3 8" xfId="44601" xr:uid="{CFD60F0C-06AC-4DF5-8761-C7DD3BE9FADB}"/>
    <cellStyle name="SAPBEXresData 2 4" xfId="44602" xr:uid="{0082D828-D98C-4FA2-83C4-4FAF8FA2BB5F}"/>
    <cellStyle name="SAPBEXresData 2 4 10" xfId="44603" xr:uid="{5DF33C79-5C13-4E05-A8AE-03E094FE3D30}"/>
    <cellStyle name="SAPBEXresData 2 4 2" xfId="44604" xr:uid="{5DDC230B-524A-4323-B775-D76325B8D512}"/>
    <cellStyle name="SAPBEXresData 2 4 2 10" xfId="44605" xr:uid="{C1BF9993-D2F6-42BF-BEA6-D985D10F9D8E}"/>
    <cellStyle name="SAPBEXresData 2 4 2 2" xfId="44606" xr:uid="{3195FA4D-B442-41BD-BD7A-E8B205D3CC83}"/>
    <cellStyle name="SAPBEXresData 2 4 2 2 2" xfId="44607" xr:uid="{71F134C7-EDEA-4DFB-BA49-46644DCFD154}"/>
    <cellStyle name="SAPBEXresData 2 4 2 2 2 2" xfId="44608" xr:uid="{656A662A-A19C-41C9-8024-FFD8FAEF4114}"/>
    <cellStyle name="SAPBEXresData 2 4 2 2 3" xfId="44609" xr:uid="{EA494BD2-FBBF-4A33-B9AF-F9E498A45DDC}"/>
    <cellStyle name="SAPBEXresData 2 4 2 2 3 2" xfId="44610" xr:uid="{BDFB370A-175A-45DD-BA42-D70048F9DC99}"/>
    <cellStyle name="SAPBEXresData 2 4 2 2 4" xfId="44611" xr:uid="{E2B92F5B-FC10-45BB-9880-B4E4779BA5C9}"/>
    <cellStyle name="SAPBEXresData 2 4 2 2 4 2" xfId="44612" xr:uid="{BFB533AB-4389-4C03-8F60-A51FDB87ABFB}"/>
    <cellStyle name="SAPBEXresData 2 4 2 2 5" xfId="44613" xr:uid="{11CC5620-22E7-41A1-A92E-CB804AD9CFDB}"/>
    <cellStyle name="SAPBEXresData 2 4 2 2 5 2" xfId="44614" xr:uid="{762BAB07-B56F-4F0E-BBA0-EBF536A3DD3D}"/>
    <cellStyle name="SAPBEXresData 2 4 2 2 6" xfId="44615" xr:uid="{3794CB9D-57A6-45D7-A3D3-A65C3F423780}"/>
    <cellStyle name="SAPBEXresData 2 4 2 2 6 2" xfId="44616" xr:uid="{DF48A5DB-0392-4C12-9F35-3FF92C956D61}"/>
    <cellStyle name="SAPBEXresData 2 4 2 2 7" xfId="44617" xr:uid="{9F8B02A3-1839-4859-AA62-C200F5418E56}"/>
    <cellStyle name="SAPBEXresData 2 4 2 2 7 2" xfId="44618" xr:uid="{DA757C07-01A7-408A-92D9-8EC41A51E59E}"/>
    <cellStyle name="SAPBEXresData 2 4 2 2 8" xfId="44619" xr:uid="{9F2AC460-3AC6-4871-B340-18A7F3CECC5C}"/>
    <cellStyle name="SAPBEXresData 2 4 2 3" xfId="44620" xr:uid="{AE993220-505B-4730-9EC0-0B213B11F9A1}"/>
    <cellStyle name="SAPBEXresData 2 4 2 3 2" xfId="44621" xr:uid="{EA59E3DC-79CE-482D-8428-3F14F7CD7EC5}"/>
    <cellStyle name="SAPBEXresData 2 4 2 4" xfId="44622" xr:uid="{836FED40-989C-49D7-91C8-2E72C0F335C3}"/>
    <cellStyle name="SAPBEXresData 2 4 2 4 2" xfId="44623" xr:uid="{1EF05D2C-7816-43EC-BF17-E847ABCF5642}"/>
    <cellStyle name="SAPBEXresData 2 4 2 5" xfId="44624" xr:uid="{B4C0C474-3A5D-4527-A28E-C245C9D57237}"/>
    <cellStyle name="SAPBEXresData 2 4 2 5 2" xfId="44625" xr:uid="{2102219B-DFE9-409E-91E5-67B1C6689ADF}"/>
    <cellStyle name="SAPBEXresData 2 4 2 6" xfId="44626" xr:uid="{91B7C1B7-D73C-4911-9ED8-0595C0B572AA}"/>
    <cellStyle name="SAPBEXresData 2 4 2 6 2" xfId="44627" xr:uid="{3A920381-28AA-4C73-BFC7-93411A20D5E7}"/>
    <cellStyle name="SAPBEXresData 2 4 2 7" xfId="44628" xr:uid="{9E3BDD00-C88C-4354-BF93-F347E6F5F1DB}"/>
    <cellStyle name="SAPBEXresData 2 4 2 7 2" xfId="44629" xr:uid="{4559CF84-E464-4CD3-9C82-9898A46F29BA}"/>
    <cellStyle name="SAPBEXresData 2 4 2 8" xfId="44630" xr:uid="{AD382F34-74BE-4677-AEFC-25D0C1490F84}"/>
    <cellStyle name="SAPBEXresData 2 4 2 8 2" xfId="44631" xr:uid="{6724BABF-E39B-4E33-A1AA-9BB162BB2C25}"/>
    <cellStyle name="SAPBEXresData 2 4 2 9" xfId="44632" xr:uid="{FE0E376F-BE93-4DD2-B025-8130729C156A}"/>
    <cellStyle name="SAPBEXresData 2 4 3" xfId="44633" xr:uid="{9D38FA2E-9B9C-40C3-897E-805360A3234C}"/>
    <cellStyle name="SAPBEXresData 2 4 3 2" xfId="44634" xr:uid="{C36A682B-EAED-4C52-AF20-BD1F41EAC35C}"/>
    <cellStyle name="SAPBEXresData 2 4 3 2 2" xfId="44635" xr:uid="{E5716BBE-DC05-47AA-82E2-1F957669FC2D}"/>
    <cellStyle name="SAPBEXresData 2 4 3 3" xfId="44636" xr:uid="{854A9F04-7515-4739-A550-8DC760B4C967}"/>
    <cellStyle name="SAPBEXresData 2 4 3 3 2" xfId="44637" xr:uid="{8A088B29-8807-492D-A0FC-08252A334DED}"/>
    <cellStyle name="SAPBEXresData 2 4 3 4" xfId="44638" xr:uid="{34A1FF39-C2C8-4F9D-AFD5-F175C1F71A05}"/>
    <cellStyle name="SAPBEXresData 2 4 3 4 2" xfId="44639" xr:uid="{07B44E54-F362-4772-A648-1C0E9081F664}"/>
    <cellStyle name="SAPBEXresData 2 4 3 5" xfId="44640" xr:uid="{95907B63-72FD-47A3-A400-4E954906908C}"/>
    <cellStyle name="SAPBEXresData 2 4 3 5 2" xfId="44641" xr:uid="{ED647E53-5214-43FD-9C44-22EB13489447}"/>
    <cellStyle name="SAPBEXresData 2 4 3 6" xfId="44642" xr:uid="{1A05B870-381B-4BA7-97F9-EDCB8A4D0459}"/>
    <cellStyle name="SAPBEXresData 2 4 3 6 2" xfId="44643" xr:uid="{EB3EA3FA-BEDB-4E32-808C-D36E531DBB26}"/>
    <cellStyle name="SAPBEXresData 2 4 3 7" xfId="44644" xr:uid="{EF580B45-07C0-4237-991C-F2489DC4C3C1}"/>
    <cellStyle name="SAPBEXresData 2 4 3 7 2" xfId="44645" xr:uid="{E05D54DA-2883-43AF-B26C-71EF2DF8C2BA}"/>
    <cellStyle name="SAPBEXresData 2 4 3 8" xfId="44646" xr:uid="{DDDA5521-718A-4394-838E-2BD01EDF7372}"/>
    <cellStyle name="SAPBEXresData 2 4 3 9" xfId="44647" xr:uid="{DE32AE41-1864-4326-A779-BCB2929E8E64}"/>
    <cellStyle name="SAPBEXresData 2 4 4" xfId="44648" xr:uid="{121A00EE-1AF7-44B1-A2D8-88A553853F69}"/>
    <cellStyle name="SAPBEXresData 2 4 4 2" xfId="44649" xr:uid="{DFD54F52-C359-44F8-AC62-37B6AD8BFDA9}"/>
    <cellStyle name="SAPBEXresData 2 4 5" xfId="44650" xr:uid="{909B01D9-20CA-42A9-8CD9-DAF2C645C4D4}"/>
    <cellStyle name="SAPBEXresData 2 4 5 2" xfId="44651" xr:uid="{B7851B25-D39F-438A-A791-120C6A0D68C1}"/>
    <cellStyle name="SAPBEXresData 2 4 6" xfId="44652" xr:uid="{01C1E58E-4FC2-4F56-BBA9-C54FB6DD4DE5}"/>
    <cellStyle name="SAPBEXresData 2 4 6 2" xfId="44653" xr:uid="{205EC25B-458F-4D56-905D-9B181237D78D}"/>
    <cellStyle name="SAPBEXresData 2 4 7" xfId="44654" xr:uid="{C5E3F1C0-F01B-4D32-9E8A-CCC12285293D}"/>
    <cellStyle name="SAPBEXresData 2 4 7 2" xfId="44655" xr:uid="{914907A5-51E1-429E-8670-EA28C0E27DE5}"/>
    <cellStyle name="SAPBEXresData 2 4 8" xfId="44656" xr:uid="{87A62007-B4C3-4F55-BDCF-AF721E83B2DF}"/>
    <cellStyle name="SAPBEXresData 2 4 8 2" xfId="44657" xr:uid="{DC8B88AB-AB2B-4914-A0B5-31821812BBA5}"/>
    <cellStyle name="SAPBEXresData 2 4 9" xfId="44658" xr:uid="{6CB9C2F7-0DC8-45E0-A03C-C311B6073529}"/>
    <cellStyle name="SAPBEXresData 2 5" xfId="44659" xr:uid="{D93751DB-4111-413B-B76C-4D2013141B08}"/>
    <cellStyle name="SAPBEXresData 2 6" xfId="44660" xr:uid="{88307122-EAEA-4687-B677-54F6AFB16B97}"/>
    <cellStyle name="SAPBEXresData 3" xfId="44661" xr:uid="{7E26866F-4DB6-43BF-AD1C-20C8A04EEFA6}"/>
    <cellStyle name="SAPBEXresData 3 2" xfId="44662" xr:uid="{874A33BF-3EC0-404A-A73A-D41E49F5CBCD}"/>
    <cellStyle name="SAPBEXresData 3 2 2" xfId="44663" xr:uid="{5C517FAC-42FA-4993-BAC3-DE3F2E7FD63E}"/>
    <cellStyle name="SAPBEXresData 3 2 2 10" xfId="44664" xr:uid="{1253935D-71F6-4D08-85D4-0FE0C2F21121}"/>
    <cellStyle name="SAPBEXresData 3 2 2 2" xfId="44665" xr:uid="{7BF58E6B-6672-404A-9EF3-B4A6CDC54CB7}"/>
    <cellStyle name="SAPBEXresData 3 2 2 2 10" xfId="44666" xr:uid="{8BCE703E-3845-47B4-96EB-F871F79C076E}"/>
    <cellStyle name="SAPBEXresData 3 2 2 2 2" xfId="44667" xr:uid="{0EB76D75-631A-4322-BD90-5A9AFF500765}"/>
    <cellStyle name="SAPBEXresData 3 2 2 2 2 2" xfId="44668" xr:uid="{19959BBD-911D-47CC-AFCE-7C27D021EDDE}"/>
    <cellStyle name="SAPBEXresData 3 2 2 2 2 2 2" xfId="44669" xr:uid="{DD532970-C75F-433A-A55C-6361A9F45BC4}"/>
    <cellStyle name="SAPBEXresData 3 2 2 2 2 3" xfId="44670" xr:uid="{1BCD134C-5E6B-4BA2-B0F8-2E270401E781}"/>
    <cellStyle name="SAPBEXresData 3 2 2 2 2 3 2" xfId="44671" xr:uid="{CE818F70-C0D3-4111-8B45-8751D59A0A2B}"/>
    <cellStyle name="SAPBEXresData 3 2 2 2 2 4" xfId="44672" xr:uid="{D201138C-E776-432E-8C04-7E6AD7E32EDC}"/>
    <cellStyle name="SAPBEXresData 3 2 2 2 2 4 2" xfId="44673" xr:uid="{CB68A2B2-566F-4F0F-A7DD-68E8764BD9A9}"/>
    <cellStyle name="SAPBEXresData 3 2 2 2 2 5" xfId="44674" xr:uid="{8D6CB4B3-6360-42A2-934F-EA1C118AE39A}"/>
    <cellStyle name="SAPBEXresData 3 2 2 2 2 5 2" xfId="44675" xr:uid="{CCDAA55D-934E-4AF6-8B6F-0C6F58DF0164}"/>
    <cellStyle name="SAPBEXresData 3 2 2 2 2 6" xfId="44676" xr:uid="{B0490E79-DBF2-43F7-9E47-AE7651AAA025}"/>
    <cellStyle name="SAPBEXresData 3 2 2 2 2 6 2" xfId="44677" xr:uid="{05293B4A-B313-42EE-9D31-D5271F62C3C1}"/>
    <cellStyle name="SAPBEXresData 3 2 2 2 2 7" xfId="44678" xr:uid="{EE1EBE1E-B85C-42E2-BAAC-A9D4901F909F}"/>
    <cellStyle name="SAPBEXresData 3 2 2 2 2 7 2" xfId="44679" xr:uid="{7DE4EF9E-A3FF-4E68-9B41-3E96F4DD911B}"/>
    <cellStyle name="SAPBEXresData 3 2 2 2 2 8" xfId="44680" xr:uid="{5B1CBABE-70DD-4978-8C5D-20724FE31040}"/>
    <cellStyle name="SAPBEXresData 3 2 2 2 3" xfId="44681" xr:uid="{C434DC02-960E-4DE1-A859-F328034FAFA5}"/>
    <cellStyle name="SAPBEXresData 3 2 2 2 3 2" xfId="44682" xr:uid="{C55FF3CF-BE56-4E62-8E10-0885E259BBDA}"/>
    <cellStyle name="SAPBEXresData 3 2 2 2 4" xfId="44683" xr:uid="{972182D6-84B3-462C-9571-376D4F031F89}"/>
    <cellStyle name="SAPBEXresData 3 2 2 2 4 2" xfId="44684" xr:uid="{DB315426-B9CF-43AB-89C8-F556A4B22C3F}"/>
    <cellStyle name="SAPBEXresData 3 2 2 2 5" xfId="44685" xr:uid="{BEFC61F6-4382-49BF-BE4A-F6B9E4CB1D4E}"/>
    <cellStyle name="SAPBEXresData 3 2 2 2 5 2" xfId="44686" xr:uid="{486B9475-34A1-48E1-A9A5-3E955FDFE8DD}"/>
    <cellStyle name="SAPBEXresData 3 2 2 2 6" xfId="44687" xr:uid="{339C9B79-BA08-45A7-ABCD-042BFF95F95A}"/>
    <cellStyle name="SAPBEXresData 3 2 2 2 6 2" xfId="44688" xr:uid="{BFF41A40-0E86-4631-80E1-5D22A89484CC}"/>
    <cellStyle name="SAPBEXresData 3 2 2 2 7" xfId="44689" xr:uid="{6559B802-46C8-4D12-8397-41D87FD4A88E}"/>
    <cellStyle name="SAPBEXresData 3 2 2 2 7 2" xfId="44690" xr:uid="{09DF17FF-07BF-4E76-8B00-B3382B3A3FE9}"/>
    <cellStyle name="SAPBEXresData 3 2 2 2 8" xfId="44691" xr:uid="{536E1954-598F-4A27-9B7D-B2EEBA5BFD4C}"/>
    <cellStyle name="SAPBEXresData 3 2 2 2 8 2" xfId="44692" xr:uid="{EA5CDED2-49AF-4A6A-B074-5A4772333023}"/>
    <cellStyle name="SAPBEXresData 3 2 2 2 9" xfId="44693" xr:uid="{962F4BDC-03B7-4753-8B54-951B48A253CA}"/>
    <cellStyle name="SAPBEXresData 3 2 2 3" xfId="44694" xr:uid="{5D2E7886-1590-4FC9-A541-D831F2D48D90}"/>
    <cellStyle name="SAPBEXresData 3 2 2 3 2" xfId="44695" xr:uid="{2C648B66-A6A5-46B0-B79F-DC7FAD49B996}"/>
    <cellStyle name="SAPBEXresData 3 2 2 3 2 2" xfId="44696" xr:uid="{9928337A-CBC6-4EB8-9E8D-92422D12B25C}"/>
    <cellStyle name="SAPBEXresData 3 2 2 3 3" xfId="44697" xr:uid="{5518485D-6C72-4B54-B793-6DD14F343F81}"/>
    <cellStyle name="SAPBEXresData 3 2 2 3 3 2" xfId="44698" xr:uid="{D73D729B-B85D-4958-A0E6-08589E56BF53}"/>
    <cellStyle name="SAPBEXresData 3 2 2 3 4" xfId="44699" xr:uid="{E2156FDA-3478-4B29-AE26-0BD57CEFE24C}"/>
    <cellStyle name="SAPBEXresData 3 2 2 3 4 2" xfId="44700" xr:uid="{EC77AEB5-2E64-4280-8BD8-884B5705FDA5}"/>
    <cellStyle name="SAPBEXresData 3 2 2 3 5" xfId="44701" xr:uid="{8E58F3C1-36D0-4D72-8C64-61C7624B76A4}"/>
    <cellStyle name="SAPBEXresData 3 2 2 3 5 2" xfId="44702" xr:uid="{FF5B9891-5C56-4769-95AB-5F49B9BDC24B}"/>
    <cellStyle name="SAPBEXresData 3 2 2 3 6" xfId="44703" xr:uid="{DF4BB21A-D34E-4E88-9177-3177F971C3DE}"/>
    <cellStyle name="SAPBEXresData 3 2 2 3 6 2" xfId="44704" xr:uid="{295F2FF2-4BD0-454E-9FC1-7309321CBF53}"/>
    <cellStyle name="SAPBEXresData 3 2 2 3 7" xfId="44705" xr:uid="{162E0643-A848-47CA-81CF-0561C362379C}"/>
    <cellStyle name="SAPBEXresData 3 2 2 3 7 2" xfId="44706" xr:uid="{6FC96685-905D-40E6-9ECF-BCB3C7CE5BD3}"/>
    <cellStyle name="SAPBEXresData 3 2 2 3 8" xfId="44707" xr:uid="{B8FD185C-9066-4776-A320-714D33EBD22E}"/>
    <cellStyle name="SAPBEXresData 3 2 2 3 9" xfId="44708" xr:uid="{37A4A57C-C5EC-4035-9F5D-FAC12A688BCC}"/>
    <cellStyle name="SAPBEXresData 3 2 2 4" xfId="44709" xr:uid="{10E45ACF-2B06-4F6E-B3B1-D5EA1DABFCDB}"/>
    <cellStyle name="SAPBEXresData 3 2 2 4 2" xfId="44710" xr:uid="{16BD11A5-4674-4170-9BBA-D9F7A13E6835}"/>
    <cellStyle name="SAPBEXresData 3 2 2 5" xfId="44711" xr:uid="{C1A4455A-62B5-4103-9622-4F6704B8724C}"/>
    <cellStyle name="SAPBEXresData 3 2 2 5 2" xfId="44712" xr:uid="{D22D518A-F327-42C8-BF64-1BFC217AEC05}"/>
    <cellStyle name="SAPBEXresData 3 2 2 6" xfId="44713" xr:uid="{5519408A-1827-496B-8BE3-1F5DB7950481}"/>
    <cellStyle name="SAPBEXresData 3 2 2 6 2" xfId="44714" xr:uid="{B6DC9F00-6707-4CBA-ACC5-4ADDACA293B5}"/>
    <cellStyle name="SAPBEXresData 3 2 2 7" xfId="44715" xr:uid="{D8DCCAB8-9A22-4B80-B4EC-1DACEBCFB455}"/>
    <cellStyle name="SAPBEXresData 3 2 2 7 2" xfId="44716" xr:uid="{AB7D2A47-FE0A-4C53-81B9-182809090108}"/>
    <cellStyle name="SAPBEXresData 3 2 2 8" xfId="44717" xr:uid="{B3EB78DA-3685-46A6-B035-F97989536F18}"/>
    <cellStyle name="SAPBEXresData 3 2 2 8 2" xfId="44718" xr:uid="{FCD39A2D-DF3B-49FD-A4C6-099BEF72D4AB}"/>
    <cellStyle name="SAPBEXresData 3 2 2 9" xfId="44719" xr:uid="{D8C0BAAA-38F0-4F7F-8F1A-37B0B23B7D30}"/>
    <cellStyle name="SAPBEXresData 3 2 3" xfId="44720" xr:uid="{834A5E08-809C-4B47-9984-0A31C73C2D29}"/>
    <cellStyle name="SAPBEXresData 3 2 3 2" xfId="44721" xr:uid="{2208D2E5-8239-4D91-A08C-1B53A7FAA51B}"/>
    <cellStyle name="SAPBEXresData 3 2 3 2 10" xfId="44722" xr:uid="{E2A0547A-6A7D-4F03-947B-8ABB37297319}"/>
    <cellStyle name="SAPBEXresData 3 2 3 2 2" xfId="44723" xr:uid="{08F2CAC7-12C1-48B1-8D97-7267EA149D27}"/>
    <cellStyle name="SAPBEXresData 3 2 3 2 2 2" xfId="44724" xr:uid="{0383EDEB-5097-46E8-9B86-820548BB15B9}"/>
    <cellStyle name="SAPBEXresData 3 2 3 2 2 2 2" xfId="44725" xr:uid="{5B8FD229-4A3D-40C2-B40E-ADB53F0C0191}"/>
    <cellStyle name="SAPBEXresData 3 2 3 2 2 3" xfId="44726" xr:uid="{81D7FC11-9611-4C46-9358-A101AEC4B181}"/>
    <cellStyle name="SAPBEXresData 3 2 3 2 2 3 2" xfId="44727" xr:uid="{14C09EDE-3967-466A-8EB1-081D27697F05}"/>
    <cellStyle name="SAPBEXresData 3 2 3 2 2 4" xfId="44728" xr:uid="{C607AA10-45F1-4519-B563-5BEB90F8750B}"/>
    <cellStyle name="SAPBEXresData 3 2 3 2 2 4 2" xfId="44729" xr:uid="{762AEF46-9DA5-4A92-B477-C6041F2E0609}"/>
    <cellStyle name="SAPBEXresData 3 2 3 2 2 5" xfId="44730" xr:uid="{A1DAE40C-3882-4DB5-9EB5-629E1D4A0CE9}"/>
    <cellStyle name="SAPBEXresData 3 2 3 2 2 5 2" xfId="44731" xr:uid="{4ED83A34-3576-495A-AEA7-1B2F87579655}"/>
    <cellStyle name="SAPBEXresData 3 2 3 2 2 6" xfId="44732" xr:uid="{DA373D2D-9B43-47E2-9F66-F43E7B385060}"/>
    <cellStyle name="SAPBEXresData 3 2 3 2 2 6 2" xfId="44733" xr:uid="{54244480-5569-4E14-B8EF-44158CFA2E87}"/>
    <cellStyle name="SAPBEXresData 3 2 3 2 2 7" xfId="44734" xr:uid="{C65AC5A0-6F2F-4C79-8B06-EC1B090E37F3}"/>
    <cellStyle name="SAPBEXresData 3 2 3 2 3" xfId="44735" xr:uid="{365A040A-4A32-4F5C-A4E9-212173F9A623}"/>
    <cellStyle name="SAPBEXresData 3 2 3 2 3 2" xfId="44736" xr:uid="{3AA58E99-B638-466D-B1D7-BD878C880954}"/>
    <cellStyle name="SAPBEXresData 3 2 3 2 3 2 2" xfId="44737" xr:uid="{AF5411CE-7A92-4087-8FBF-479EB75312DA}"/>
    <cellStyle name="SAPBEXresData 3 2 3 2 3 3" xfId="44738" xr:uid="{1A5AFDE5-7CCA-45BF-8B83-CACBEE491565}"/>
    <cellStyle name="SAPBEXresData 3 2 3 2 3 3 2" xfId="44739" xr:uid="{F0597F57-DF4E-4830-B135-AA3BE990A4F5}"/>
    <cellStyle name="SAPBEXresData 3 2 3 2 3 4" xfId="44740" xr:uid="{EA431A56-7807-4475-80EE-6FDADAE3088D}"/>
    <cellStyle name="SAPBEXresData 3 2 3 2 3 4 2" xfId="44741" xr:uid="{5F929B2D-8E03-4FD6-8ED9-A6C38F90E4A7}"/>
    <cellStyle name="SAPBEXresData 3 2 3 2 3 5" xfId="44742" xr:uid="{290980C1-DEA0-4416-86B1-737074612B66}"/>
    <cellStyle name="SAPBEXresData 3 2 3 2 3 5 2" xfId="44743" xr:uid="{917102E2-AB89-4912-8EA7-B37E9C1F727A}"/>
    <cellStyle name="SAPBEXresData 3 2 3 2 3 6" xfId="44744" xr:uid="{61B43CB0-B7A2-4B91-9EDB-96965E4DEE76}"/>
    <cellStyle name="SAPBEXresData 3 2 3 2 3 6 2" xfId="44745" xr:uid="{22874F09-9133-4BD7-BD6C-520CFCE29AD3}"/>
    <cellStyle name="SAPBEXresData 3 2 3 2 3 7" xfId="44746" xr:uid="{390D9733-BE7A-4A93-B36C-DC377A31A981}"/>
    <cellStyle name="SAPBEXresData 3 2 3 2 4" xfId="44747" xr:uid="{2C4E25C9-3289-48EE-BA94-071C0760464B}"/>
    <cellStyle name="SAPBEXresData 3 2 3 2 4 2" xfId="44748" xr:uid="{73D4FC3A-3CC7-4F8E-9105-00F693BC7AC0}"/>
    <cellStyle name="SAPBEXresData 3 2 3 2 5" xfId="44749" xr:uid="{4709AE66-23C3-42F5-B508-513F89CC7CC9}"/>
    <cellStyle name="SAPBEXresData 3 2 3 2 5 2" xfId="44750" xr:uid="{9905E164-1D6E-4516-805C-C382577B2270}"/>
    <cellStyle name="SAPBEXresData 3 2 3 2 6" xfId="44751" xr:uid="{899BD8DB-D1C5-4BCC-A947-039C3BC56538}"/>
    <cellStyle name="SAPBEXresData 3 2 3 2 6 2" xfId="44752" xr:uid="{B0FFC273-4103-47B7-BD3C-F83AF1F2052A}"/>
    <cellStyle name="SAPBEXresData 3 2 3 2 7" xfId="44753" xr:uid="{DA601529-C5F2-4FB2-B1F1-D734659B1DAF}"/>
    <cellStyle name="SAPBEXresData 3 2 3 2 7 2" xfId="44754" xr:uid="{AC31BDDE-49E7-414B-B4E7-EB350BC1A288}"/>
    <cellStyle name="SAPBEXresData 3 2 3 2 8" xfId="44755" xr:uid="{B53501F7-2644-45F7-95FC-BCD19E62F46C}"/>
    <cellStyle name="SAPBEXresData 3 2 3 2 8 2" xfId="44756" xr:uid="{45411D2F-643B-4EFD-AE02-5425906C017D}"/>
    <cellStyle name="SAPBEXresData 3 2 3 2 9" xfId="44757" xr:uid="{AB2EF984-8DD5-497E-94F3-99F2500FFDE0}"/>
    <cellStyle name="SAPBEXresData 3 2 3 2 9 2" xfId="44758" xr:uid="{B28E9C74-EF62-41BD-B4D8-4B5ACCD17CB1}"/>
    <cellStyle name="SAPBEXresData 3 2 3 3" xfId="44759" xr:uid="{F9D02869-6F7C-48B4-BA6A-AF929DE5FDFD}"/>
    <cellStyle name="SAPBEXresData 3 2 3 3 2" xfId="44760" xr:uid="{4311CAE7-5B8E-4830-94FC-6D6BD7FB1929}"/>
    <cellStyle name="SAPBEXresData 3 2 3 4" xfId="44761" xr:uid="{FCFCB272-14B7-4D1D-BD75-FAB8A1EA7898}"/>
    <cellStyle name="SAPBEXresData 3 2 3 4 2" xfId="44762" xr:uid="{44F2CDE6-7425-4BFB-81B7-BEF38ED8ABDB}"/>
    <cellStyle name="SAPBEXresData 3 2 3 5" xfId="44763" xr:uid="{E1860BDC-A655-4479-A0E4-ABF474CFC9D1}"/>
    <cellStyle name="SAPBEXresData 3 2 4" xfId="44764" xr:uid="{AE495281-82E2-43FB-82A4-FE005AEF6799}"/>
    <cellStyle name="SAPBEXresData 3 2 4 10" xfId="44765" xr:uid="{3B1821EB-39E1-41C4-9891-CFCEAEF21BBB}"/>
    <cellStyle name="SAPBEXresData 3 2 4 2" xfId="44766" xr:uid="{9CA81F0A-1F26-438B-92BD-8F2333D9F356}"/>
    <cellStyle name="SAPBEXresData 3 2 4 2 2" xfId="44767" xr:uid="{9517D0BF-989E-4A8F-B72E-EF4314784BA4}"/>
    <cellStyle name="SAPBEXresData 3 2 4 2 2 2" xfId="44768" xr:uid="{4FE28C48-B9F0-46E7-8B73-B3A7A1069059}"/>
    <cellStyle name="SAPBEXresData 3 2 4 2 3" xfId="44769" xr:uid="{2EB069B7-6F8C-48BC-9DB4-634FB6BBBB48}"/>
    <cellStyle name="SAPBEXresData 3 2 4 2 3 2" xfId="44770" xr:uid="{7F379A1E-E4EB-4AD4-9A49-48694E444D8B}"/>
    <cellStyle name="SAPBEXresData 3 2 4 2 4" xfId="44771" xr:uid="{93DAE16D-5AD5-497D-9BBC-069E416173C0}"/>
    <cellStyle name="SAPBEXresData 3 2 4 2 4 2" xfId="44772" xr:uid="{9473BE65-21B9-4DC1-82D0-522BFA0A25E1}"/>
    <cellStyle name="SAPBEXresData 3 2 4 2 5" xfId="44773" xr:uid="{AA197CA9-E46A-4817-87B7-8EEFC2EFE078}"/>
    <cellStyle name="SAPBEXresData 3 2 4 2 5 2" xfId="44774" xr:uid="{8AB93559-F033-43C2-983B-A4A81B5726B7}"/>
    <cellStyle name="SAPBEXresData 3 2 4 2 6" xfId="44775" xr:uid="{F7135D54-8577-4542-90E4-D74C84BA6E04}"/>
    <cellStyle name="SAPBEXresData 3 2 4 2 6 2" xfId="44776" xr:uid="{A0FA8DB9-D0AF-45F3-BE66-3F7CE618A268}"/>
    <cellStyle name="SAPBEXresData 3 2 4 2 7" xfId="44777" xr:uid="{64E99787-C040-4E6C-AD1E-A54600A52C2F}"/>
    <cellStyle name="SAPBEXresData 3 2 4 3" xfId="44778" xr:uid="{79682802-7CC6-4716-95FE-B858486B5FCF}"/>
    <cellStyle name="SAPBEXresData 3 2 4 3 2" xfId="44779" xr:uid="{4C6A3094-A395-4516-95B1-8C04BFBCD6FB}"/>
    <cellStyle name="SAPBEXresData 3 2 4 3 2 2" xfId="44780" xr:uid="{EBD73450-A106-4A7C-A810-9C425F7ACC1D}"/>
    <cellStyle name="SAPBEXresData 3 2 4 3 3" xfId="44781" xr:uid="{F150A031-BD3D-485C-8494-C161B17AB1F6}"/>
    <cellStyle name="SAPBEXresData 3 2 4 3 3 2" xfId="44782" xr:uid="{090F262A-0D75-4D52-A42A-273706940222}"/>
    <cellStyle name="SAPBEXresData 3 2 4 3 4" xfId="44783" xr:uid="{DD09969C-C94D-4443-B1D7-A3069BFF386F}"/>
    <cellStyle name="SAPBEXresData 3 2 4 3 4 2" xfId="44784" xr:uid="{81194C06-364C-4701-AC7D-5908FBC260DE}"/>
    <cellStyle name="SAPBEXresData 3 2 4 3 5" xfId="44785" xr:uid="{0618E359-58EF-4D9D-B4CE-E9720FED337C}"/>
    <cellStyle name="SAPBEXresData 3 2 4 3 5 2" xfId="44786" xr:uid="{98905414-AB60-47FC-81F7-CEE5D334E802}"/>
    <cellStyle name="SAPBEXresData 3 2 4 3 6" xfId="44787" xr:uid="{D5E4E191-EEA8-4DBF-AF82-F88FC53FAF35}"/>
    <cellStyle name="SAPBEXresData 3 2 4 3 6 2" xfId="44788" xr:uid="{213306F7-DB2F-4528-AE4E-E10EE6F437C7}"/>
    <cellStyle name="SAPBEXresData 3 2 4 3 7" xfId="44789" xr:uid="{490737A2-D853-4F13-AEAF-3C370D6A9C77}"/>
    <cellStyle name="SAPBEXresData 3 2 4 4" xfId="44790" xr:uid="{6BCA50C8-E0DD-488F-95F9-9AF1A3A7FB82}"/>
    <cellStyle name="SAPBEXresData 3 2 4 4 2" xfId="44791" xr:uid="{7810F86A-CE12-455E-AEAC-1636BBA2A3B0}"/>
    <cellStyle name="SAPBEXresData 3 2 4 5" xfId="44792" xr:uid="{C3F748F2-8690-40D9-A553-4A4CE51D47E8}"/>
    <cellStyle name="SAPBEXresData 3 2 4 5 2" xfId="44793" xr:uid="{B6543117-60E4-41CE-8835-A004D9366C97}"/>
    <cellStyle name="SAPBEXresData 3 2 4 6" xfId="44794" xr:uid="{F5F6C933-D6CA-4138-A15C-43188460348E}"/>
    <cellStyle name="SAPBEXresData 3 2 4 6 2" xfId="44795" xr:uid="{5313226A-9EBF-4435-A6C1-89FAD2A6EF29}"/>
    <cellStyle name="SAPBEXresData 3 2 4 7" xfId="44796" xr:uid="{2566FE21-3883-449B-B056-17CB136D9DC2}"/>
    <cellStyle name="SAPBEXresData 3 2 4 7 2" xfId="44797" xr:uid="{2CE9AFC1-20AF-4EF1-BA1F-5ACABB3F58EE}"/>
    <cellStyle name="SAPBEXresData 3 2 4 8" xfId="44798" xr:uid="{DD596771-AB35-47C1-9843-29130EE1DC03}"/>
    <cellStyle name="SAPBEXresData 3 2 4 8 2" xfId="44799" xr:uid="{95B5B5FF-D04A-43A4-8F20-612CDDB3D6B3}"/>
    <cellStyle name="SAPBEXresData 3 2 4 9" xfId="44800" xr:uid="{9A9D7224-5242-4996-97B8-C806E11B75CC}"/>
    <cellStyle name="SAPBEXresData 3 2 4 9 2" xfId="44801" xr:uid="{EDA12426-E0CB-4D68-B27D-37498F5EA7F4}"/>
    <cellStyle name="SAPBEXresData 3 2 5" xfId="44802" xr:uid="{A936CC57-7EA7-457B-B2C4-A11D696C2507}"/>
    <cellStyle name="SAPBEXresData 3 2 5 2" xfId="44803" xr:uid="{53D54918-1955-4F2B-8A84-9B5BC4E31E84}"/>
    <cellStyle name="SAPBEXresData 3 2 6" xfId="44804" xr:uid="{51DFAD33-BF30-4D85-A409-CA66ABF34E51}"/>
    <cellStyle name="SAPBEXresData 3 2 6 2" xfId="44805" xr:uid="{37F3EFB6-ACC4-4627-862F-4DD308026CC9}"/>
    <cellStyle name="SAPBEXresData 3 2 7" xfId="44806" xr:uid="{B758D717-2146-451E-9A5A-085682FA129D}"/>
    <cellStyle name="SAPBEXresData 3 2 8" xfId="44807" xr:uid="{2F102E7C-3845-43FD-9B58-23F76F9E0BAA}"/>
    <cellStyle name="SAPBEXresData 3 3" xfId="44808" xr:uid="{7BA2FEEA-507E-46B7-A02E-3B6967B2B1CE}"/>
    <cellStyle name="SAPBEXresData 3 3 2" xfId="44809" xr:uid="{5D41B94C-612C-4772-B1D7-83C754045ED4}"/>
    <cellStyle name="SAPBEXresData 3 3 2 10" xfId="44810" xr:uid="{0CA662C9-322D-4A90-B15A-4309199A2789}"/>
    <cellStyle name="SAPBEXresData 3 3 2 2" xfId="44811" xr:uid="{11C57E8F-5F04-4ACA-BBF7-8DB3DEE234D5}"/>
    <cellStyle name="SAPBEXresData 3 3 2 2 10" xfId="44812" xr:uid="{DAB0890E-BF99-4165-BC14-E8BE05EE47D3}"/>
    <cellStyle name="SAPBEXresData 3 3 2 2 2" xfId="44813" xr:uid="{9ADD5648-4114-43F3-BDA5-CFCCA1BDFF98}"/>
    <cellStyle name="SAPBEXresData 3 3 2 2 2 2" xfId="44814" xr:uid="{B133719C-E9D9-4905-9B55-9E6EA332A858}"/>
    <cellStyle name="SAPBEXresData 3 3 2 2 2 2 2" xfId="44815" xr:uid="{F419D580-6A5C-47CB-B8B9-94CCF79C5859}"/>
    <cellStyle name="SAPBEXresData 3 3 2 2 2 3" xfId="44816" xr:uid="{A5C22A6F-7BFB-4A9E-ADE4-7B92CC2F49F3}"/>
    <cellStyle name="SAPBEXresData 3 3 2 2 2 3 2" xfId="44817" xr:uid="{D5D8D087-62D5-4118-BEBC-E0CB3E4A58EF}"/>
    <cellStyle name="SAPBEXresData 3 3 2 2 2 4" xfId="44818" xr:uid="{FC496643-8DA6-4A1B-9AB4-B74677CB89F0}"/>
    <cellStyle name="SAPBEXresData 3 3 2 2 2 4 2" xfId="44819" xr:uid="{403AB926-5636-411B-89AC-9594CC4A618E}"/>
    <cellStyle name="SAPBEXresData 3 3 2 2 2 5" xfId="44820" xr:uid="{4AC25E54-F4DA-44E3-848C-BEF5A4843353}"/>
    <cellStyle name="SAPBEXresData 3 3 2 2 2 5 2" xfId="44821" xr:uid="{29EDDAAD-313D-4884-A255-518C0598E1C0}"/>
    <cellStyle name="SAPBEXresData 3 3 2 2 2 6" xfId="44822" xr:uid="{7A9EA5D2-C18B-40F5-A0A3-586E9D40CB60}"/>
    <cellStyle name="SAPBEXresData 3 3 2 2 2 6 2" xfId="44823" xr:uid="{F8FF4D64-07A2-4B85-9657-793F24ADE562}"/>
    <cellStyle name="SAPBEXresData 3 3 2 2 2 7" xfId="44824" xr:uid="{5BA0F2D5-542F-4DC7-81E2-C70B8F741D81}"/>
    <cellStyle name="SAPBEXresData 3 3 2 2 2 7 2" xfId="44825" xr:uid="{8FC162ED-0D9D-4048-9474-5E48BB68612B}"/>
    <cellStyle name="SAPBEXresData 3 3 2 2 2 8" xfId="44826" xr:uid="{D413DE7E-8056-4C58-8F67-6DA9282D729A}"/>
    <cellStyle name="SAPBEXresData 3 3 2 2 3" xfId="44827" xr:uid="{6A1B5220-C205-4183-8B40-794E6D7FA652}"/>
    <cellStyle name="SAPBEXresData 3 3 2 2 3 2" xfId="44828" xr:uid="{895ED0C1-CE6F-4E12-AA3B-217A4F00DD10}"/>
    <cellStyle name="SAPBEXresData 3 3 2 2 4" xfId="44829" xr:uid="{F08B19CF-BAF6-4DCB-A5BD-4254255722BB}"/>
    <cellStyle name="SAPBEXresData 3 3 2 2 4 2" xfId="44830" xr:uid="{1888444E-5C2D-4DFD-93FA-5B2CBC47D7F9}"/>
    <cellStyle name="SAPBEXresData 3 3 2 2 5" xfId="44831" xr:uid="{3C249102-9359-44CF-9BA8-7872C32230F9}"/>
    <cellStyle name="SAPBEXresData 3 3 2 2 5 2" xfId="44832" xr:uid="{C2F2195D-4EC2-48F9-B453-53FF38139528}"/>
    <cellStyle name="SAPBEXresData 3 3 2 2 6" xfId="44833" xr:uid="{88ED5A3C-31FA-4B3E-BDB3-21C96DB9162C}"/>
    <cellStyle name="SAPBEXresData 3 3 2 2 6 2" xfId="44834" xr:uid="{C2045D78-C0E4-4212-8955-395C060CAEF7}"/>
    <cellStyle name="SAPBEXresData 3 3 2 2 7" xfId="44835" xr:uid="{3E6AF1C2-4207-47B4-AE07-32DFF0C39B32}"/>
    <cellStyle name="SAPBEXresData 3 3 2 2 7 2" xfId="44836" xr:uid="{9B63E9E1-A5B4-4D80-92EE-68F51652FF55}"/>
    <cellStyle name="SAPBEXresData 3 3 2 2 8" xfId="44837" xr:uid="{F4E9D21B-FB51-409B-B474-0C12C2E44902}"/>
    <cellStyle name="SAPBEXresData 3 3 2 2 8 2" xfId="44838" xr:uid="{AA6FDF47-41D9-4CFC-8909-02B187F63926}"/>
    <cellStyle name="SAPBEXresData 3 3 2 2 9" xfId="44839" xr:uid="{60165362-8586-407C-8B09-9D56951D45D9}"/>
    <cellStyle name="SAPBEXresData 3 3 2 3" xfId="44840" xr:uid="{C3EAAEF4-0AFF-44D7-ACAB-997323C649FF}"/>
    <cellStyle name="SAPBEXresData 3 3 2 3 2" xfId="44841" xr:uid="{1D8382C8-B347-4BBC-98B9-66E88708E1F8}"/>
    <cellStyle name="SAPBEXresData 3 3 2 3 2 2" xfId="44842" xr:uid="{B927FE72-C496-47B5-882B-CE867BF5BF77}"/>
    <cellStyle name="SAPBEXresData 3 3 2 3 3" xfId="44843" xr:uid="{5F4DB8C2-C427-4BE3-BC98-5A00A055CD95}"/>
    <cellStyle name="SAPBEXresData 3 3 2 3 3 2" xfId="44844" xr:uid="{D11E277A-A78C-4501-B8D1-E7D2D547EF4E}"/>
    <cellStyle name="SAPBEXresData 3 3 2 3 4" xfId="44845" xr:uid="{03C2B1BE-4A64-49FA-9FE9-55AFC156EB6B}"/>
    <cellStyle name="SAPBEXresData 3 3 2 3 4 2" xfId="44846" xr:uid="{E9D2638B-6272-4649-B00C-40612ABAADF8}"/>
    <cellStyle name="SAPBEXresData 3 3 2 3 5" xfId="44847" xr:uid="{0B92F3C6-B48F-48FF-9DBD-6E55C87BF2F4}"/>
    <cellStyle name="SAPBEXresData 3 3 2 3 5 2" xfId="44848" xr:uid="{98C7D187-0965-4B1B-A937-5636281BAB7F}"/>
    <cellStyle name="SAPBEXresData 3 3 2 3 6" xfId="44849" xr:uid="{1005355C-40D8-4332-91EF-B57910B641A8}"/>
    <cellStyle name="SAPBEXresData 3 3 2 3 6 2" xfId="44850" xr:uid="{EE229476-EBB4-443A-8583-E645B36D533C}"/>
    <cellStyle name="SAPBEXresData 3 3 2 3 7" xfId="44851" xr:uid="{7EA0C2EA-C76F-4C17-B50C-C527D1E93FDD}"/>
    <cellStyle name="SAPBEXresData 3 3 2 3 7 2" xfId="44852" xr:uid="{924F11F9-14C3-423A-BF5C-ECDE725FD4AD}"/>
    <cellStyle name="SAPBEXresData 3 3 2 3 8" xfId="44853" xr:uid="{E104F9BE-678F-45DD-9BF9-BCDC3EA82C58}"/>
    <cellStyle name="SAPBEXresData 3 3 2 3 9" xfId="44854" xr:uid="{D844E50D-CA5A-49F5-B584-4132A12D0F59}"/>
    <cellStyle name="SAPBEXresData 3 3 2 4" xfId="44855" xr:uid="{B57FC4C0-1B13-492C-AC08-44E1ED19DFA5}"/>
    <cellStyle name="SAPBEXresData 3 3 2 4 2" xfId="44856" xr:uid="{195DBFA7-45A0-4C33-9E28-1CCF14078D98}"/>
    <cellStyle name="SAPBEXresData 3 3 2 5" xfId="44857" xr:uid="{48543AD5-6CE2-409A-AC1D-5962FC398DAF}"/>
    <cellStyle name="SAPBEXresData 3 3 2 5 2" xfId="44858" xr:uid="{10904D57-9506-447E-B88E-6ABF014B2A29}"/>
    <cellStyle name="SAPBEXresData 3 3 2 6" xfId="44859" xr:uid="{55B2C2A8-4694-4C09-8971-0EF1A35DBD44}"/>
    <cellStyle name="SAPBEXresData 3 3 2 6 2" xfId="44860" xr:uid="{36A025DB-DFA1-494F-9B78-21C4D0785A43}"/>
    <cellStyle name="SAPBEXresData 3 3 2 7" xfId="44861" xr:uid="{97F1A2EB-C38F-487B-B35F-6EBFED11CB31}"/>
    <cellStyle name="SAPBEXresData 3 3 2 7 2" xfId="44862" xr:uid="{9F5E1C89-3F78-466A-BDDE-94388BE0EE64}"/>
    <cellStyle name="SAPBEXresData 3 3 2 8" xfId="44863" xr:uid="{15AEC0C3-B441-4AE0-A8D3-4AF9AE1209EE}"/>
    <cellStyle name="SAPBEXresData 3 3 2 8 2" xfId="44864" xr:uid="{A8F17393-6D8D-45E3-BEC1-A11DA9D5E773}"/>
    <cellStyle name="SAPBEXresData 3 3 2 9" xfId="44865" xr:uid="{84C44725-A50D-4BF5-8A29-865E3874B876}"/>
    <cellStyle name="SAPBEXresData 3 3 3" xfId="44866" xr:uid="{EB566CCD-EC9E-4A7F-AC99-4168F94EEF88}"/>
    <cellStyle name="SAPBEXresData 3 3 3 2" xfId="44867" xr:uid="{DB9D12BD-8894-4193-86A2-5087FC410006}"/>
    <cellStyle name="SAPBEXresData 3 3 3 2 10" xfId="44868" xr:uid="{C6D46E85-AE86-42D6-9224-B107A8780ECE}"/>
    <cellStyle name="SAPBEXresData 3 3 3 2 2" xfId="44869" xr:uid="{6B2E9970-4309-4FDD-8F85-3774083AA698}"/>
    <cellStyle name="SAPBEXresData 3 3 3 2 2 2" xfId="44870" xr:uid="{882FF118-7E5D-4365-A5A1-026B45ACEC3F}"/>
    <cellStyle name="SAPBEXresData 3 3 3 2 2 2 2" xfId="44871" xr:uid="{6312A52D-8139-44B1-BB90-937E3FA50804}"/>
    <cellStyle name="SAPBEXresData 3 3 3 2 2 3" xfId="44872" xr:uid="{753BF040-6354-4BF8-9A0D-179A07069481}"/>
    <cellStyle name="SAPBEXresData 3 3 3 2 2 3 2" xfId="44873" xr:uid="{809C875C-3BEC-4487-89DF-F2757E2E2E62}"/>
    <cellStyle name="SAPBEXresData 3 3 3 2 2 4" xfId="44874" xr:uid="{5A169679-882F-46A1-BFD8-463E6FAB6A02}"/>
    <cellStyle name="SAPBEXresData 3 3 3 2 2 4 2" xfId="44875" xr:uid="{031BC130-F8EA-4E52-AC5F-E5C876025C87}"/>
    <cellStyle name="SAPBEXresData 3 3 3 2 2 5" xfId="44876" xr:uid="{1F6C8ECC-BE90-400B-B991-47226B8092DA}"/>
    <cellStyle name="SAPBEXresData 3 3 3 2 2 5 2" xfId="44877" xr:uid="{B26CE2C9-4C09-4AFF-8068-7ADE5FEF0693}"/>
    <cellStyle name="SAPBEXresData 3 3 3 2 2 6" xfId="44878" xr:uid="{24986522-5266-49BD-B116-A9E414F67CF3}"/>
    <cellStyle name="SAPBEXresData 3 3 3 2 2 6 2" xfId="44879" xr:uid="{10DE7EB7-5E5E-46EB-BF2D-CC499BBE6048}"/>
    <cellStyle name="SAPBEXresData 3 3 3 2 2 7" xfId="44880" xr:uid="{FE9681B9-D385-4544-9B39-FEEF9FE2ACF7}"/>
    <cellStyle name="SAPBEXresData 3 3 3 2 3" xfId="44881" xr:uid="{ECE86B63-355D-41D6-B4EB-470124BD89E7}"/>
    <cellStyle name="SAPBEXresData 3 3 3 2 3 2" xfId="44882" xr:uid="{450411D9-AA6B-4734-8BBA-04A2CAEBC918}"/>
    <cellStyle name="SAPBEXresData 3 3 3 2 3 2 2" xfId="44883" xr:uid="{4A93C7E1-D2DD-4CBE-AEFA-59CA66EA5132}"/>
    <cellStyle name="SAPBEXresData 3 3 3 2 3 3" xfId="44884" xr:uid="{0424C76A-581D-4E6F-83CA-4A5FDD347110}"/>
    <cellStyle name="SAPBEXresData 3 3 3 2 3 3 2" xfId="44885" xr:uid="{F4B38F9A-F9D7-42E4-9A3E-294F7A015C24}"/>
    <cellStyle name="SAPBEXresData 3 3 3 2 3 4" xfId="44886" xr:uid="{9680012C-E59D-4037-8DE7-F70826275CFF}"/>
    <cellStyle name="SAPBEXresData 3 3 3 2 3 4 2" xfId="44887" xr:uid="{26C6D6A4-D5DD-418A-9E5E-AC18EF9D099A}"/>
    <cellStyle name="SAPBEXresData 3 3 3 2 3 5" xfId="44888" xr:uid="{1A4B3F19-4E8A-4089-9160-F1147C066480}"/>
    <cellStyle name="SAPBEXresData 3 3 3 2 3 5 2" xfId="44889" xr:uid="{F784ECF5-67AB-48E1-B278-1AE0E497E99E}"/>
    <cellStyle name="SAPBEXresData 3 3 3 2 3 6" xfId="44890" xr:uid="{3AE304CD-D67C-4BFE-857E-BCD1D00971F4}"/>
    <cellStyle name="SAPBEXresData 3 3 3 2 3 6 2" xfId="44891" xr:uid="{9966EE25-1692-4B09-AC15-4312ADFFDE73}"/>
    <cellStyle name="SAPBEXresData 3 3 3 2 3 7" xfId="44892" xr:uid="{152D8F5A-D2C1-46F3-A7E5-8D82A002A5E1}"/>
    <cellStyle name="SAPBEXresData 3 3 3 2 4" xfId="44893" xr:uid="{2BE447FF-A7C0-4611-ACC3-BFC44A55C81A}"/>
    <cellStyle name="SAPBEXresData 3 3 3 2 4 2" xfId="44894" xr:uid="{EE9B45DA-0217-4A06-AB5B-73FD850A9A7A}"/>
    <cellStyle name="SAPBEXresData 3 3 3 2 5" xfId="44895" xr:uid="{5898B268-663F-4924-95E7-FA56228D5793}"/>
    <cellStyle name="SAPBEXresData 3 3 3 2 5 2" xfId="44896" xr:uid="{DB021073-9F05-4A1D-8BC8-2F8B7AD8FE4B}"/>
    <cellStyle name="SAPBEXresData 3 3 3 2 6" xfId="44897" xr:uid="{A0E8CE25-28E0-4D67-AE55-006BA6FFA1F2}"/>
    <cellStyle name="SAPBEXresData 3 3 3 2 6 2" xfId="44898" xr:uid="{6AED9FF3-8E5F-44DF-8C83-A550E6F0D023}"/>
    <cellStyle name="SAPBEXresData 3 3 3 2 7" xfId="44899" xr:uid="{19B15814-AC6D-420F-805D-30DBE6CDB670}"/>
    <cellStyle name="SAPBEXresData 3 3 3 2 7 2" xfId="44900" xr:uid="{FEB9CA66-66B3-422A-8D08-13DE486BB165}"/>
    <cellStyle name="SAPBEXresData 3 3 3 2 8" xfId="44901" xr:uid="{DEC2B69E-5143-4802-BB0A-2950E31695A6}"/>
    <cellStyle name="SAPBEXresData 3 3 3 2 8 2" xfId="44902" xr:uid="{7B9F1D29-F494-47DC-8F62-67BC156F2424}"/>
    <cellStyle name="SAPBEXresData 3 3 3 2 9" xfId="44903" xr:uid="{EE7D0383-6E86-413E-9492-9DAEB8914207}"/>
    <cellStyle name="SAPBEXresData 3 3 3 2 9 2" xfId="44904" xr:uid="{3D294808-8665-4068-88AA-CEF00BBD3B9B}"/>
    <cellStyle name="SAPBEXresData 3 3 3 3" xfId="44905" xr:uid="{3F3F63CB-8E57-4827-9324-C2711C22E6AE}"/>
    <cellStyle name="SAPBEXresData 3 3 3 3 2" xfId="44906" xr:uid="{758A223B-F22D-455C-BA88-26A0BD9FD78F}"/>
    <cellStyle name="SAPBEXresData 3 3 3 4" xfId="44907" xr:uid="{D5A2C25F-223F-4F58-B317-D7A491120B1E}"/>
    <cellStyle name="SAPBEXresData 3 3 3 4 2" xfId="44908" xr:uid="{940F5726-3DD3-47DE-868A-F292ADAE1B09}"/>
    <cellStyle name="SAPBEXresData 3 3 3 5" xfId="44909" xr:uid="{6D71BDE0-2B06-4088-857D-E9A98AE9FDB9}"/>
    <cellStyle name="SAPBEXresData 3 3 4" xfId="44910" xr:uid="{01C5863B-8CA3-4D8E-867F-57E3FD22E07F}"/>
    <cellStyle name="SAPBEXresData 3 3 4 10" xfId="44911" xr:uid="{D68DCF28-653C-4B61-B593-D3E7247409FE}"/>
    <cellStyle name="SAPBEXresData 3 3 4 2" xfId="44912" xr:uid="{560EF084-5F9C-4896-8F5D-8060228DAFB0}"/>
    <cellStyle name="SAPBEXresData 3 3 4 2 2" xfId="44913" xr:uid="{B5329B7E-4139-461D-B417-20D7A384F80E}"/>
    <cellStyle name="SAPBEXresData 3 3 4 2 2 2" xfId="44914" xr:uid="{CA0493D4-4282-4335-A3C4-921824F6207F}"/>
    <cellStyle name="SAPBEXresData 3 3 4 2 3" xfId="44915" xr:uid="{E111921B-5FA9-443E-8CD2-00085C3D5306}"/>
    <cellStyle name="SAPBEXresData 3 3 4 2 3 2" xfId="44916" xr:uid="{CC428B14-8FED-4623-97F5-C40A3AD0D6CA}"/>
    <cellStyle name="SAPBEXresData 3 3 4 2 4" xfId="44917" xr:uid="{8FA0F59A-2029-4608-A530-8E2E2CCDDDD3}"/>
    <cellStyle name="SAPBEXresData 3 3 4 2 4 2" xfId="44918" xr:uid="{0F8CA5C4-9B0D-4398-99C6-0A62D311D0A7}"/>
    <cellStyle name="SAPBEXresData 3 3 4 2 5" xfId="44919" xr:uid="{BF3C1D5B-7076-4947-AF24-07C2BC5E3A95}"/>
    <cellStyle name="SAPBEXresData 3 3 4 2 5 2" xfId="44920" xr:uid="{E68B60B3-47F2-4AF2-BB26-D4037EBB9842}"/>
    <cellStyle name="SAPBEXresData 3 3 4 2 6" xfId="44921" xr:uid="{6ECF7012-E052-4691-8052-40FDF4884352}"/>
    <cellStyle name="SAPBEXresData 3 3 4 2 6 2" xfId="44922" xr:uid="{46A72107-D52E-4CBE-87DE-26F31D7F6E2A}"/>
    <cellStyle name="SAPBEXresData 3 3 4 2 7" xfId="44923" xr:uid="{4FF518ED-CFEB-4727-95E3-68F7F9E2ECB7}"/>
    <cellStyle name="SAPBEXresData 3 3 4 3" xfId="44924" xr:uid="{90F5039C-9F92-4A25-B966-59FE6BCAFADA}"/>
    <cellStyle name="SAPBEXresData 3 3 4 3 2" xfId="44925" xr:uid="{1C36312F-493D-4900-A04E-A83164A2AAED}"/>
    <cellStyle name="SAPBEXresData 3 3 4 3 2 2" xfId="44926" xr:uid="{972DD2F0-D7C3-4E3E-8D9B-A4A98B8FF63C}"/>
    <cellStyle name="SAPBEXresData 3 3 4 3 3" xfId="44927" xr:uid="{4DF96BEC-0B92-4894-8FB0-BA0D4BA1A86C}"/>
    <cellStyle name="SAPBEXresData 3 3 4 3 3 2" xfId="44928" xr:uid="{3D082840-4E4C-438E-A14A-E7ABD424952F}"/>
    <cellStyle name="SAPBEXresData 3 3 4 3 4" xfId="44929" xr:uid="{B09BACD6-CA27-4EC7-BE3C-98BD5D61A58D}"/>
    <cellStyle name="SAPBEXresData 3 3 4 3 4 2" xfId="44930" xr:uid="{1C490990-2BE9-4995-AE60-FBDD9F4D618C}"/>
    <cellStyle name="SAPBEXresData 3 3 4 3 5" xfId="44931" xr:uid="{661F4683-EAE5-4F12-B3FA-947D773BC613}"/>
    <cellStyle name="SAPBEXresData 3 3 4 3 5 2" xfId="44932" xr:uid="{0689F161-30F1-4CED-8659-A7B5C8121516}"/>
    <cellStyle name="SAPBEXresData 3 3 4 3 6" xfId="44933" xr:uid="{D7207F61-AED8-4F82-A28E-53FE8586F47B}"/>
    <cellStyle name="SAPBEXresData 3 3 4 3 6 2" xfId="44934" xr:uid="{39007172-7B56-4DA1-9E19-232AA276FCED}"/>
    <cellStyle name="SAPBEXresData 3 3 4 3 7" xfId="44935" xr:uid="{5CE3571A-252A-47A9-9603-CA92C08EA36A}"/>
    <cellStyle name="SAPBEXresData 3 3 4 4" xfId="44936" xr:uid="{00AEE93D-3DC5-4642-9A7C-300AC46FD9A6}"/>
    <cellStyle name="SAPBEXresData 3 3 4 4 2" xfId="44937" xr:uid="{D6694DD6-95D9-49F7-860B-02BE0E0C8420}"/>
    <cellStyle name="SAPBEXresData 3 3 4 5" xfId="44938" xr:uid="{552B3563-7E9E-4210-BF9C-83DA9C7B69D3}"/>
    <cellStyle name="SAPBEXresData 3 3 4 5 2" xfId="44939" xr:uid="{3A00B480-1802-4714-AA0B-656F52E74C97}"/>
    <cellStyle name="SAPBEXresData 3 3 4 6" xfId="44940" xr:uid="{9E652504-479E-45DE-BE0D-2D439F2F5212}"/>
    <cellStyle name="SAPBEXresData 3 3 4 6 2" xfId="44941" xr:uid="{880D0BDD-8642-452B-BA5B-D08FF442A3BA}"/>
    <cellStyle name="SAPBEXresData 3 3 4 7" xfId="44942" xr:uid="{B0C0580D-66B3-4F51-8096-B493F6D7A72A}"/>
    <cellStyle name="SAPBEXresData 3 3 4 7 2" xfId="44943" xr:uid="{27955505-BFB5-43FD-B920-CF2925060527}"/>
    <cellStyle name="SAPBEXresData 3 3 4 8" xfId="44944" xr:uid="{514B15C4-0664-4E29-BBD1-78456DDE8838}"/>
    <cellStyle name="SAPBEXresData 3 3 4 8 2" xfId="44945" xr:uid="{6AFA5597-D464-4BC6-9286-5D753253C069}"/>
    <cellStyle name="SAPBEXresData 3 3 4 9" xfId="44946" xr:uid="{01DBD60C-D577-4554-95D3-FB41328974B3}"/>
    <cellStyle name="SAPBEXresData 3 3 4 9 2" xfId="44947" xr:uid="{14565F76-1150-4C65-A651-CB2A8BE5D69A}"/>
    <cellStyle name="SAPBEXresData 3 3 5" xfId="44948" xr:uid="{CB7FE85F-4CE0-42C6-BDC1-16FEE0897129}"/>
    <cellStyle name="SAPBEXresData 3 3 5 2" xfId="44949" xr:uid="{3894F75A-E5E5-4608-B7FD-2457A75C9335}"/>
    <cellStyle name="SAPBEXresData 3 3 6" xfId="44950" xr:uid="{E2A7F3F5-E988-4417-9A04-0A8CD4968197}"/>
    <cellStyle name="SAPBEXresData 3 3 6 2" xfId="44951" xr:uid="{BE775F85-6570-47D1-804C-576BF7D8A7C4}"/>
    <cellStyle name="SAPBEXresData 3 3 7" xfId="44952" xr:uid="{378155D7-793A-4CA8-85DB-D54E182BEF8F}"/>
    <cellStyle name="SAPBEXresData 3 3 8" xfId="44953" xr:uid="{439B1215-67D6-4282-A97F-02B9E1353AE4}"/>
    <cellStyle name="SAPBEXresData 3 4" xfId="44954" xr:uid="{D715D9CB-BCC0-4FB7-B2AD-BF066FCB8BD1}"/>
    <cellStyle name="SAPBEXresData 3 4 10" xfId="44955" xr:uid="{2843C8DB-7FC3-4BFE-B52D-18A9E6640731}"/>
    <cellStyle name="SAPBEXresData 3 4 2" xfId="44956" xr:uid="{0736A3D5-2DE6-44FB-AA8C-812F6CAD92C0}"/>
    <cellStyle name="SAPBEXresData 3 4 2 10" xfId="44957" xr:uid="{DD659B40-3220-447E-9E1F-F9E059D21A69}"/>
    <cellStyle name="SAPBEXresData 3 4 2 2" xfId="44958" xr:uid="{6400533B-CEA9-44AD-8055-85E95861D85D}"/>
    <cellStyle name="SAPBEXresData 3 4 2 2 2" xfId="44959" xr:uid="{A091E8B0-2698-400B-886C-5F0C5AA518B3}"/>
    <cellStyle name="SAPBEXresData 3 4 2 2 2 2" xfId="44960" xr:uid="{2CA8A67A-A0A3-4966-B688-419DDC2552D6}"/>
    <cellStyle name="SAPBEXresData 3 4 2 2 3" xfId="44961" xr:uid="{5CFA3275-06B5-41DA-8C64-D6D8E8AD3B22}"/>
    <cellStyle name="SAPBEXresData 3 4 2 2 3 2" xfId="44962" xr:uid="{6B7D8B28-D265-4D61-AC4F-4534D9CDA555}"/>
    <cellStyle name="SAPBEXresData 3 4 2 2 4" xfId="44963" xr:uid="{1D433C87-F7B7-4CD9-AF14-16E0B4614000}"/>
    <cellStyle name="SAPBEXresData 3 4 2 2 4 2" xfId="44964" xr:uid="{B73B4F7C-474A-46DF-B91F-34181824538C}"/>
    <cellStyle name="SAPBEXresData 3 4 2 2 5" xfId="44965" xr:uid="{6013EA8B-2EA7-4F27-8D0D-144468DE46D6}"/>
    <cellStyle name="SAPBEXresData 3 4 2 2 5 2" xfId="44966" xr:uid="{426BE001-C036-4072-9032-0F93F61A9013}"/>
    <cellStyle name="SAPBEXresData 3 4 2 2 6" xfId="44967" xr:uid="{BDBCC268-D85A-4586-AE9E-C823814A7CF8}"/>
    <cellStyle name="SAPBEXresData 3 4 2 2 6 2" xfId="44968" xr:uid="{13078BA6-5BC5-4B1C-A92C-1725299192E8}"/>
    <cellStyle name="SAPBEXresData 3 4 2 2 7" xfId="44969" xr:uid="{CF0EDB57-AF9A-4246-AF71-D33E86F8D666}"/>
    <cellStyle name="SAPBEXresData 3 4 2 2 7 2" xfId="44970" xr:uid="{41A1174A-A9BC-41E1-9E48-C3BDD26968AB}"/>
    <cellStyle name="SAPBEXresData 3 4 2 2 8" xfId="44971" xr:uid="{CB9181EF-E747-402D-B7DE-A587DD911B2B}"/>
    <cellStyle name="SAPBEXresData 3 4 2 3" xfId="44972" xr:uid="{5462DCF5-B70E-42BB-B5ED-4F06EFA5EE43}"/>
    <cellStyle name="SAPBEXresData 3 4 2 3 2" xfId="44973" xr:uid="{A712F7FB-029C-41E8-AF9C-28BAB00D19CB}"/>
    <cellStyle name="SAPBEXresData 3 4 2 4" xfId="44974" xr:uid="{3E2F721A-88CE-42C7-85A5-5BE2AAA39D8B}"/>
    <cellStyle name="SAPBEXresData 3 4 2 4 2" xfId="44975" xr:uid="{0BB1120A-D8EE-4D08-9102-5CAE15CC4D58}"/>
    <cellStyle name="SAPBEXresData 3 4 2 5" xfId="44976" xr:uid="{A13DB72C-B36A-41E7-A008-75148048BFA7}"/>
    <cellStyle name="SAPBEXresData 3 4 2 5 2" xfId="44977" xr:uid="{4DE87F32-055F-4890-A800-54830F4058DB}"/>
    <cellStyle name="SAPBEXresData 3 4 2 6" xfId="44978" xr:uid="{9E18E3FD-9A8E-4FDF-AC9D-97832CE1AD9E}"/>
    <cellStyle name="SAPBEXresData 3 4 2 6 2" xfId="44979" xr:uid="{9BF83DDC-6500-410B-938E-83865DF38AFB}"/>
    <cellStyle name="SAPBEXresData 3 4 2 7" xfId="44980" xr:uid="{110898FC-4083-4519-9F80-9EA3B040807A}"/>
    <cellStyle name="SAPBEXresData 3 4 2 7 2" xfId="44981" xr:uid="{5A0B755D-DF92-45E3-8D25-00AC90C679E4}"/>
    <cellStyle name="SAPBEXresData 3 4 2 8" xfId="44982" xr:uid="{3FEB48CE-48DC-4B07-8077-A612A4A6E622}"/>
    <cellStyle name="SAPBEXresData 3 4 2 8 2" xfId="44983" xr:uid="{1AC8B960-5C78-4EF9-9124-DD498E0701B5}"/>
    <cellStyle name="SAPBEXresData 3 4 2 9" xfId="44984" xr:uid="{FD90725B-BC97-4856-9463-EB418E7959D2}"/>
    <cellStyle name="SAPBEXresData 3 4 3" xfId="44985" xr:uid="{70272DE3-6F4C-4C8B-A719-E855B93526D7}"/>
    <cellStyle name="SAPBEXresData 3 4 3 2" xfId="44986" xr:uid="{AB173701-7902-4AD1-BCD8-883C87624EA9}"/>
    <cellStyle name="SAPBEXresData 3 4 3 2 2" xfId="44987" xr:uid="{761ECF28-22AD-4514-9CDE-540B44141C4F}"/>
    <cellStyle name="SAPBEXresData 3 4 3 3" xfId="44988" xr:uid="{B721E569-DAFE-4D62-AF84-2CB526F5D837}"/>
    <cellStyle name="SAPBEXresData 3 4 3 3 2" xfId="44989" xr:uid="{B7F1FA59-1DD8-4234-B761-339EEACCD8F5}"/>
    <cellStyle name="SAPBEXresData 3 4 3 4" xfId="44990" xr:uid="{95A53C19-3703-47DF-8349-4A64231D0875}"/>
    <cellStyle name="SAPBEXresData 3 4 3 4 2" xfId="44991" xr:uid="{6A4C437D-8272-4A9D-9124-A5BAFB1327B8}"/>
    <cellStyle name="SAPBEXresData 3 4 3 5" xfId="44992" xr:uid="{8193A773-8364-4291-82CB-ECE4B42722E6}"/>
    <cellStyle name="SAPBEXresData 3 4 3 5 2" xfId="44993" xr:uid="{5A40644D-E70E-445A-8208-568EBBF23BFC}"/>
    <cellStyle name="SAPBEXresData 3 4 3 6" xfId="44994" xr:uid="{A2B78772-019A-4747-A791-DAAB178F73D2}"/>
    <cellStyle name="SAPBEXresData 3 4 3 6 2" xfId="44995" xr:uid="{1B6EF31A-FEE8-43D3-9517-2705E7895928}"/>
    <cellStyle name="SAPBEXresData 3 4 3 7" xfId="44996" xr:uid="{ADB258D3-22C4-4D95-98A8-EEC280E95F1A}"/>
    <cellStyle name="SAPBEXresData 3 4 3 7 2" xfId="44997" xr:uid="{49B6EB53-7350-4DB8-87DD-5F5DFE734DCA}"/>
    <cellStyle name="SAPBEXresData 3 4 3 8" xfId="44998" xr:uid="{6CBDB6DD-5E5A-44A4-AF14-AD58309B8826}"/>
    <cellStyle name="SAPBEXresData 3 4 3 9" xfId="44999" xr:uid="{60D33743-373E-421E-B0D4-2549B342A3E3}"/>
    <cellStyle name="SAPBEXresData 3 4 4" xfId="45000" xr:uid="{5860946F-9241-449E-A1BC-8BFEA234A1B6}"/>
    <cellStyle name="SAPBEXresData 3 4 4 2" xfId="45001" xr:uid="{04ACEF8C-C8FC-4C7E-8168-7F0032415FCA}"/>
    <cellStyle name="SAPBEXresData 3 4 5" xfId="45002" xr:uid="{6F010157-07C2-4C4F-B139-F99B7196DF8A}"/>
    <cellStyle name="SAPBEXresData 3 4 5 2" xfId="45003" xr:uid="{2BE56B0C-5733-491C-BD3B-C42FBC52CD35}"/>
    <cellStyle name="SAPBEXresData 3 4 6" xfId="45004" xr:uid="{4EC40351-0325-4124-B76E-F0DFE560553F}"/>
    <cellStyle name="SAPBEXresData 3 4 6 2" xfId="45005" xr:uid="{86A4492A-FF86-44A6-8515-1CED8B5BB9CB}"/>
    <cellStyle name="SAPBEXresData 3 4 7" xfId="45006" xr:uid="{1AF89F01-7303-4061-930E-B563FDFF5E3D}"/>
    <cellStyle name="SAPBEXresData 3 4 7 2" xfId="45007" xr:uid="{14485152-6792-4DBE-A743-E0A220607012}"/>
    <cellStyle name="SAPBEXresData 3 4 8" xfId="45008" xr:uid="{4EE6F0C6-191F-41D6-8FE2-89BA7FF35917}"/>
    <cellStyle name="SAPBEXresData 3 4 8 2" xfId="45009" xr:uid="{6505D6F5-3C91-462E-BF4A-D2BCB0220A99}"/>
    <cellStyle name="SAPBEXresData 3 4 9" xfId="45010" xr:uid="{8C197CA0-3124-452C-98D9-73D21E29230D}"/>
    <cellStyle name="SAPBEXresData 3 5" xfId="45011" xr:uid="{336C9A87-319B-45B2-8186-44B66CFC69D1}"/>
    <cellStyle name="SAPBEXresData 3 6" xfId="45012" xr:uid="{B9023EE8-DA54-4CB1-AAFE-0438D14F35B5}"/>
    <cellStyle name="SAPBEXresData 4" xfId="45013" xr:uid="{6C718A16-8585-4CBB-95EB-8FAD398164BB}"/>
    <cellStyle name="SAPBEXresData 4 2" xfId="45014" xr:uid="{3DCACE5B-8CBA-40F8-BD7C-64D1CFB05F32}"/>
    <cellStyle name="SAPBEXresData 4 2 10" xfId="45015" xr:uid="{B158717F-6D10-4B54-A894-B9A8D70929F4}"/>
    <cellStyle name="SAPBEXresData 4 2 2" xfId="45016" xr:uid="{72409A85-D8DD-4E6F-BDE9-4C842BD618D6}"/>
    <cellStyle name="SAPBEXresData 4 2 2 10" xfId="45017" xr:uid="{1BFA4E1E-AD0E-4144-9486-A4E8DCC9C997}"/>
    <cellStyle name="SAPBEXresData 4 2 2 2" xfId="45018" xr:uid="{09549EEE-0B0E-4F96-B1A7-15863B6EEEE5}"/>
    <cellStyle name="SAPBEXresData 4 2 2 2 2" xfId="45019" xr:uid="{E622633E-715B-46D2-AE6C-3BF187D92298}"/>
    <cellStyle name="SAPBEXresData 4 2 2 2 2 2" xfId="45020" xr:uid="{E206999C-CC29-4501-96BB-5232B5D1C09A}"/>
    <cellStyle name="SAPBEXresData 4 2 2 2 3" xfId="45021" xr:uid="{5EF260E8-5ABF-441D-B99B-52CE9E6F3D06}"/>
    <cellStyle name="SAPBEXresData 4 2 2 2 3 2" xfId="45022" xr:uid="{03212CA9-10AC-466F-BF4A-A1035A7B67C0}"/>
    <cellStyle name="SAPBEXresData 4 2 2 2 4" xfId="45023" xr:uid="{4F53094E-A456-4EAF-9887-F0FDE066E576}"/>
    <cellStyle name="SAPBEXresData 4 2 2 2 4 2" xfId="45024" xr:uid="{34A0CD6B-B339-427A-A823-58432C717BD3}"/>
    <cellStyle name="SAPBEXresData 4 2 2 2 5" xfId="45025" xr:uid="{8D85EA18-11B6-4D3A-A2D9-3E8CF1222DB4}"/>
    <cellStyle name="SAPBEXresData 4 2 2 2 5 2" xfId="45026" xr:uid="{3DF0E76F-8AEB-4153-B12D-3D28B94D8ED7}"/>
    <cellStyle name="SAPBEXresData 4 2 2 2 6" xfId="45027" xr:uid="{D15F0F23-E040-4FCB-85E9-C730AA374957}"/>
    <cellStyle name="SAPBEXresData 4 2 2 2 6 2" xfId="45028" xr:uid="{55DE2769-8F7E-4AFD-8B09-4FCA82CDB886}"/>
    <cellStyle name="SAPBEXresData 4 2 2 2 7" xfId="45029" xr:uid="{BA0B1850-C51C-4364-B583-3AFB72CD37F7}"/>
    <cellStyle name="SAPBEXresData 4 2 2 2 7 2" xfId="45030" xr:uid="{6243C0C9-6508-4D86-A3B3-B3A8DD23AA23}"/>
    <cellStyle name="SAPBEXresData 4 2 2 2 8" xfId="45031" xr:uid="{828206E1-1ECD-4F97-8151-F31119B6B1F3}"/>
    <cellStyle name="SAPBEXresData 4 2 2 3" xfId="45032" xr:uid="{D345E8BD-368A-4705-A8B4-D7B0AF47C5B9}"/>
    <cellStyle name="SAPBEXresData 4 2 2 3 2" xfId="45033" xr:uid="{80E34ADC-4A6A-4107-B669-7BCEC2985BB5}"/>
    <cellStyle name="SAPBEXresData 4 2 2 4" xfId="45034" xr:uid="{3FA831AD-C0C2-430A-A9C7-FD6495148A03}"/>
    <cellStyle name="SAPBEXresData 4 2 2 4 2" xfId="45035" xr:uid="{279CAE71-D2A0-4C98-95EF-6E9517BC8EC2}"/>
    <cellStyle name="SAPBEXresData 4 2 2 5" xfId="45036" xr:uid="{C502E081-B480-40EE-8501-641556E43134}"/>
    <cellStyle name="SAPBEXresData 4 2 2 5 2" xfId="45037" xr:uid="{6E787EA7-B1CE-4917-9CD0-C05CB85248DD}"/>
    <cellStyle name="SAPBEXresData 4 2 2 6" xfId="45038" xr:uid="{4C9A8E2A-6C1C-4F3E-A13B-D81220D17BAA}"/>
    <cellStyle name="SAPBEXresData 4 2 2 6 2" xfId="45039" xr:uid="{AF41189C-2C14-44E1-A468-D8734F26AC1F}"/>
    <cellStyle name="SAPBEXresData 4 2 2 7" xfId="45040" xr:uid="{B3F50652-E1A3-4060-A786-D9A8C10435A0}"/>
    <cellStyle name="SAPBEXresData 4 2 2 7 2" xfId="45041" xr:uid="{D517B908-0B6F-43EC-B5DE-1836C67697F6}"/>
    <cellStyle name="SAPBEXresData 4 2 2 8" xfId="45042" xr:uid="{DAB17FC5-DC37-4BA3-96A0-D3EAEAE3C311}"/>
    <cellStyle name="SAPBEXresData 4 2 2 8 2" xfId="45043" xr:uid="{0826E459-8798-41D4-A9BB-7D9580343E9C}"/>
    <cellStyle name="SAPBEXresData 4 2 2 9" xfId="45044" xr:uid="{46444B96-2500-47CB-B4FA-2262808DE811}"/>
    <cellStyle name="SAPBEXresData 4 2 3" xfId="45045" xr:uid="{5E77A3FE-E563-43FB-925F-A0EB9E482060}"/>
    <cellStyle name="SAPBEXresData 4 2 3 2" xfId="45046" xr:uid="{11E04DD9-8F5C-40C3-A4ED-C753FA7CE3A9}"/>
    <cellStyle name="SAPBEXresData 4 2 3 2 2" xfId="45047" xr:uid="{2D987B45-E420-4FC6-A206-A89114ADF3F7}"/>
    <cellStyle name="SAPBEXresData 4 2 3 3" xfId="45048" xr:uid="{4D97D2E2-752E-49B7-8302-F45A70217C8D}"/>
    <cellStyle name="SAPBEXresData 4 2 3 3 2" xfId="45049" xr:uid="{1515E88E-A30B-4F3B-9AB7-718E110BCBA4}"/>
    <cellStyle name="SAPBEXresData 4 2 3 4" xfId="45050" xr:uid="{A5D0D5D8-1C73-497D-8DF7-C7B7829A500B}"/>
    <cellStyle name="SAPBEXresData 4 2 3 4 2" xfId="45051" xr:uid="{8F05A35A-2573-4E63-B0E0-4CD0FDF4ABA5}"/>
    <cellStyle name="SAPBEXresData 4 2 3 5" xfId="45052" xr:uid="{73A41444-8239-4FF3-8D63-765241411D87}"/>
    <cellStyle name="SAPBEXresData 4 2 3 5 2" xfId="45053" xr:uid="{1FC1F54D-A726-42F9-9705-45F60759DD31}"/>
    <cellStyle name="SAPBEXresData 4 2 3 6" xfId="45054" xr:uid="{DCA13F28-B2E0-4FB8-9CCC-4967BE4FD267}"/>
    <cellStyle name="SAPBEXresData 4 2 3 6 2" xfId="45055" xr:uid="{9E7601D1-65E6-4018-AA8D-3BE4D702F0A9}"/>
    <cellStyle name="SAPBEXresData 4 2 3 7" xfId="45056" xr:uid="{1B9B0A5E-39D3-477A-90A2-BD5E8DDBF1A6}"/>
    <cellStyle name="SAPBEXresData 4 2 3 7 2" xfId="45057" xr:uid="{64687D79-339E-4250-A508-EA123A374EAE}"/>
    <cellStyle name="SAPBEXresData 4 2 3 8" xfId="45058" xr:uid="{4734AF37-C8B3-4EA3-BAB7-99B6753987D2}"/>
    <cellStyle name="SAPBEXresData 4 2 3 9" xfId="45059" xr:uid="{894E8EB9-ECCC-4416-98EC-F49FC4052466}"/>
    <cellStyle name="SAPBEXresData 4 2 4" xfId="45060" xr:uid="{01957676-CB1C-40BE-91D9-11FD331B24F7}"/>
    <cellStyle name="SAPBEXresData 4 2 4 2" xfId="45061" xr:uid="{26F75EEE-5437-4302-B4E4-C5E9B3ACBDDD}"/>
    <cellStyle name="SAPBEXresData 4 2 5" xfId="45062" xr:uid="{363B9020-C2D7-4517-831B-34498311BAF6}"/>
    <cellStyle name="SAPBEXresData 4 2 5 2" xfId="45063" xr:uid="{6BEEBF59-EA54-4C45-8D50-B9B1E4A516A8}"/>
    <cellStyle name="SAPBEXresData 4 2 6" xfId="45064" xr:uid="{D684C0EC-6A39-49F0-B0A8-5AA402487A2D}"/>
    <cellStyle name="SAPBEXresData 4 2 6 2" xfId="45065" xr:uid="{436EF963-6F39-4C09-9738-0D93B82DA1E9}"/>
    <cellStyle name="SAPBEXresData 4 2 7" xfId="45066" xr:uid="{9FA736AE-4957-4571-8E9B-4A7C52718945}"/>
    <cellStyle name="SAPBEXresData 4 2 7 2" xfId="45067" xr:uid="{AFC3CCBA-4A6B-4CD7-9386-F6670DEC4752}"/>
    <cellStyle name="SAPBEXresData 4 2 8" xfId="45068" xr:uid="{1DFDDB83-D93C-466D-8E18-649DA6D15F1A}"/>
    <cellStyle name="SAPBEXresData 4 2 8 2" xfId="45069" xr:uid="{CE85C2AF-BC90-4794-AADC-B6C756DBA2D2}"/>
    <cellStyle name="SAPBEXresData 4 2 9" xfId="45070" xr:uid="{795CA526-2D97-4EEB-9C5B-34798B9C8C05}"/>
    <cellStyle name="SAPBEXresData 4 3" xfId="45071" xr:uid="{912B4B91-7871-4225-9D62-8D3BAC75880D}"/>
    <cellStyle name="SAPBEXresData 4 3 2" xfId="45072" xr:uid="{6E4685C7-4112-4E2E-A63F-3A0F6AEAAC25}"/>
    <cellStyle name="SAPBEXresData 4 3 2 10" xfId="45073" xr:uid="{231961EA-7955-4013-85AC-DB0E25E81FDB}"/>
    <cellStyle name="SAPBEXresData 4 3 2 2" xfId="45074" xr:uid="{1D094A1E-75D2-4DD1-A617-E7ECB909145E}"/>
    <cellStyle name="SAPBEXresData 4 3 2 2 2" xfId="45075" xr:uid="{361096D4-3808-44E9-8CF8-6277E548EBCD}"/>
    <cellStyle name="SAPBEXresData 4 3 2 2 2 2" xfId="45076" xr:uid="{547D505E-9E56-4B56-8FFB-2F31BDFA6B77}"/>
    <cellStyle name="SAPBEXresData 4 3 2 2 3" xfId="45077" xr:uid="{B7BBD979-5670-4D8B-9E25-EF7C56726463}"/>
    <cellStyle name="SAPBEXresData 4 3 2 2 3 2" xfId="45078" xr:uid="{7293187D-B108-41D3-B964-2235CE64C497}"/>
    <cellStyle name="SAPBEXresData 4 3 2 2 4" xfId="45079" xr:uid="{4681FC79-E763-4999-A716-FD5DF761D487}"/>
    <cellStyle name="SAPBEXresData 4 3 2 2 4 2" xfId="45080" xr:uid="{5FBEBD84-8045-4581-9588-A0EF5F9B6EF5}"/>
    <cellStyle name="SAPBEXresData 4 3 2 2 5" xfId="45081" xr:uid="{258BFC28-7926-488F-840A-E7BD77BA8162}"/>
    <cellStyle name="SAPBEXresData 4 3 2 2 5 2" xfId="45082" xr:uid="{A945C7C3-BE80-4276-B15D-6F9604E0B326}"/>
    <cellStyle name="SAPBEXresData 4 3 2 2 6" xfId="45083" xr:uid="{13099428-B506-41BF-8883-BDD206E30B12}"/>
    <cellStyle name="SAPBEXresData 4 3 2 2 6 2" xfId="45084" xr:uid="{59796227-B0F5-42ED-9C88-5F7A27EDA6B9}"/>
    <cellStyle name="SAPBEXresData 4 3 2 2 7" xfId="45085" xr:uid="{A80FC488-BDCC-46AB-8539-E21F9F289927}"/>
    <cellStyle name="SAPBEXresData 4 3 2 3" xfId="45086" xr:uid="{39E80CA4-FD8F-484C-9CB4-09B4B88C5C89}"/>
    <cellStyle name="SAPBEXresData 4 3 2 3 2" xfId="45087" xr:uid="{2E375C27-3116-4862-8552-B29A57F89AEF}"/>
    <cellStyle name="SAPBEXresData 4 3 2 3 2 2" xfId="45088" xr:uid="{0B355D9D-0E26-40FB-989D-0AB11BE9FADD}"/>
    <cellStyle name="SAPBEXresData 4 3 2 3 3" xfId="45089" xr:uid="{EE4C3C51-757A-4FB5-AE7D-92CE995E605D}"/>
    <cellStyle name="SAPBEXresData 4 3 2 3 3 2" xfId="45090" xr:uid="{893297A0-658E-4A44-8EA3-D96EBAE7A1CD}"/>
    <cellStyle name="SAPBEXresData 4 3 2 3 4" xfId="45091" xr:uid="{8357AE0E-09D2-43B3-9875-BCB4E53CA026}"/>
    <cellStyle name="SAPBEXresData 4 3 2 3 4 2" xfId="45092" xr:uid="{EFEFA697-B2B8-4D57-8E05-4BBF3E24AA77}"/>
    <cellStyle name="SAPBEXresData 4 3 2 3 5" xfId="45093" xr:uid="{503EBFDB-D63E-4171-A161-2FBE81CCCAB9}"/>
    <cellStyle name="SAPBEXresData 4 3 2 3 5 2" xfId="45094" xr:uid="{9A7DA4A8-73C4-43D3-B804-D6E0FBAA9353}"/>
    <cellStyle name="SAPBEXresData 4 3 2 3 6" xfId="45095" xr:uid="{D058AB69-BE5F-4C0D-AEB7-CEEE7D1AFB9D}"/>
    <cellStyle name="SAPBEXresData 4 3 2 3 6 2" xfId="45096" xr:uid="{99D13CD7-EC92-419D-B46A-739B0601328F}"/>
    <cellStyle name="SAPBEXresData 4 3 2 3 7" xfId="45097" xr:uid="{8A89B940-D94E-4824-8AEA-DA010DBCF109}"/>
    <cellStyle name="SAPBEXresData 4 3 2 4" xfId="45098" xr:uid="{E9272EEB-4212-4F6E-A312-C1CFF776E9B3}"/>
    <cellStyle name="SAPBEXresData 4 3 2 4 2" xfId="45099" xr:uid="{DE4240BD-5341-438A-9EFA-27650B7E9FD2}"/>
    <cellStyle name="SAPBEXresData 4 3 2 5" xfId="45100" xr:uid="{F4D0F88E-C5FE-4E74-9264-F3C4494F0D98}"/>
    <cellStyle name="SAPBEXresData 4 3 2 5 2" xfId="45101" xr:uid="{2FA35B1E-3093-4558-A19C-AED7DF83C7F8}"/>
    <cellStyle name="SAPBEXresData 4 3 2 6" xfId="45102" xr:uid="{CF04D22B-837D-4FD2-92E0-594EE0195192}"/>
    <cellStyle name="SAPBEXresData 4 3 2 6 2" xfId="45103" xr:uid="{A90DCAA3-98C3-4CB7-B1F7-5A8D19B1BABF}"/>
    <cellStyle name="SAPBEXresData 4 3 2 7" xfId="45104" xr:uid="{A706DCD0-3154-41FC-AB09-97EA9F0CECC4}"/>
    <cellStyle name="SAPBEXresData 4 3 2 7 2" xfId="45105" xr:uid="{360DB1B7-605E-451D-AF4A-BDA76C7D4308}"/>
    <cellStyle name="SAPBEXresData 4 3 2 8" xfId="45106" xr:uid="{1C48510D-084C-4459-8E45-100E207CE8F1}"/>
    <cellStyle name="SAPBEXresData 4 3 2 8 2" xfId="45107" xr:uid="{73AB2D67-EA2C-4461-89A8-DBE0A9637898}"/>
    <cellStyle name="SAPBEXresData 4 3 2 9" xfId="45108" xr:uid="{9F768B69-C0CF-4AC6-BA58-81740A377466}"/>
    <cellStyle name="SAPBEXresData 4 3 2 9 2" xfId="45109" xr:uid="{77D3BC08-8822-43EE-ABD3-206E3E2E6AAA}"/>
    <cellStyle name="SAPBEXresData 4 3 3" xfId="45110" xr:uid="{F26563AE-F887-4BEE-B912-031918EE7820}"/>
    <cellStyle name="SAPBEXresData 4 3 3 2" xfId="45111" xr:uid="{C392B719-77B2-4709-B297-27113834F85D}"/>
    <cellStyle name="SAPBEXresData 4 3 4" xfId="45112" xr:uid="{1F4A6E80-FB69-46A6-91E7-52767BEA6D0B}"/>
    <cellStyle name="SAPBEXresData 4 3 4 2" xfId="45113" xr:uid="{7B3719D8-0E94-4C1E-AF93-ACC8903EAB36}"/>
    <cellStyle name="SAPBEXresData 4 3 5" xfId="45114" xr:uid="{083A8BC7-E5DA-43CD-B30E-DE7368D54881}"/>
    <cellStyle name="SAPBEXresData 4 4" xfId="45115" xr:uid="{34FA529E-F480-4659-B70B-609086CEB694}"/>
    <cellStyle name="SAPBEXresData 4 4 10" xfId="45116" xr:uid="{F1D0360C-0081-423C-AB50-0F09B2859AF6}"/>
    <cellStyle name="SAPBEXresData 4 4 2" xfId="45117" xr:uid="{B9B23247-0DBA-4CFF-BB3D-A4C0379D9FD4}"/>
    <cellStyle name="SAPBEXresData 4 4 2 2" xfId="45118" xr:uid="{D2F46285-3006-4E8A-A518-4F68A6AE153D}"/>
    <cellStyle name="SAPBEXresData 4 4 2 2 2" xfId="45119" xr:uid="{122B8432-BCB5-433E-AD31-A94CD648730D}"/>
    <cellStyle name="SAPBEXresData 4 4 2 3" xfId="45120" xr:uid="{140DBA65-40EC-47A1-96C1-1F1198580D5C}"/>
    <cellStyle name="SAPBEXresData 4 4 2 3 2" xfId="45121" xr:uid="{13E8207A-9A38-48DD-A597-C304D90393B9}"/>
    <cellStyle name="SAPBEXresData 4 4 2 4" xfId="45122" xr:uid="{003020E7-FC30-4FF1-890C-44FB632A2EA3}"/>
    <cellStyle name="SAPBEXresData 4 4 2 4 2" xfId="45123" xr:uid="{1C35E1F1-B984-4D92-9D82-080C74E508B3}"/>
    <cellStyle name="SAPBEXresData 4 4 2 5" xfId="45124" xr:uid="{E8EA956F-B0EC-4389-9266-DDB534703552}"/>
    <cellStyle name="SAPBEXresData 4 4 2 5 2" xfId="45125" xr:uid="{0F8E40F0-6EEF-4ACB-B1CB-A441C5996F8E}"/>
    <cellStyle name="SAPBEXresData 4 4 2 6" xfId="45126" xr:uid="{44F9EC18-E0C6-4694-AD00-3CA4148EDC9A}"/>
    <cellStyle name="SAPBEXresData 4 4 2 6 2" xfId="45127" xr:uid="{A01622A4-9704-4090-A2CC-DE63C2049A7E}"/>
    <cellStyle name="SAPBEXresData 4 4 2 7" xfId="45128" xr:uid="{368B13CE-DB59-44A8-90A5-6F10725BE924}"/>
    <cellStyle name="SAPBEXresData 4 4 3" xfId="45129" xr:uid="{101F99C9-9804-4940-A078-FFD83F94178B}"/>
    <cellStyle name="SAPBEXresData 4 4 3 2" xfId="45130" xr:uid="{6344219A-535E-4993-A0AB-A3F83B7E4A55}"/>
    <cellStyle name="SAPBEXresData 4 4 3 2 2" xfId="45131" xr:uid="{CEA3EA27-150C-4AE7-959A-CCB4215A5E63}"/>
    <cellStyle name="SAPBEXresData 4 4 3 3" xfId="45132" xr:uid="{6F9CF4D7-B4B0-41C6-9C03-73F99F7E16E3}"/>
    <cellStyle name="SAPBEXresData 4 4 3 3 2" xfId="45133" xr:uid="{89568B55-C8B8-4F39-986D-351C03D38D0F}"/>
    <cellStyle name="SAPBEXresData 4 4 3 4" xfId="45134" xr:uid="{C06F7140-8000-4C9F-9633-D4EA07912452}"/>
    <cellStyle name="SAPBEXresData 4 4 3 4 2" xfId="45135" xr:uid="{ECD04C26-4E8B-4397-80C2-4CE68A183EBE}"/>
    <cellStyle name="SAPBEXresData 4 4 3 5" xfId="45136" xr:uid="{7E3D5384-5685-4D90-B4B9-F71FBCA66FE6}"/>
    <cellStyle name="SAPBEXresData 4 4 3 5 2" xfId="45137" xr:uid="{6B5326C2-3AC8-477C-9880-06189AFF8372}"/>
    <cellStyle name="SAPBEXresData 4 4 3 6" xfId="45138" xr:uid="{5D567FA9-FC97-4965-A690-27E722D6D0A2}"/>
    <cellStyle name="SAPBEXresData 4 4 3 6 2" xfId="45139" xr:uid="{2E8473E6-0F3B-418B-86C1-CA0D0D20E4FF}"/>
    <cellStyle name="SAPBEXresData 4 4 3 7" xfId="45140" xr:uid="{D18E0D8C-27B3-4E12-9E59-D10238938253}"/>
    <cellStyle name="SAPBEXresData 4 4 4" xfId="45141" xr:uid="{C36B81E2-47C3-4158-9269-DA787C263456}"/>
    <cellStyle name="SAPBEXresData 4 4 4 2" xfId="45142" xr:uid="{59CE1215-E688-427F-B3DE-F59CCD948E95}"/>
    <cellStyle name="SAPBEXresData 4 4 5" xfId="45143" xr:uid="{0C543C63-1C21-418B-8E33-A0F3B64AA72F}"/>
    <cellStyle name="SAPBEXresData 4 4 5 2" xfId="45144" xr:uid="{F78D8C1A-360A-42C5-B736-436F9D112B09}"/>
    <cellStyle name="SAPBEXresData 4 4 6" xfId="45145" xr:uid="{1799DCCA-6946-4C78-B1C2-CD3252371C65}"/>
    <cellStyle name="SAPBEXresData 4 4 6 2" xfId="45146" xr:uid="{360545C5-D88E-4B04-8457-E406FAA9B9B3}"/>
    <cellStyle name="SAPBEXresData 4 4 7" xfId="45147" xr:uid="{4EDEC8A3-F620-42A3-8186-5583AC278C8C}"/>
    <cellStyle name="SAPBEXresData 4 4 7 2" xfId="45148" xr:uid="{681193D1-1E41-4E10-8E7B-5DAE6C34CA65}"/>
    <cellStyle name="SAPBEXresData 4 4 8" xfId="45149" xr:uid="{A9B45954-51E6-41E9-9643-DE0E711932EB}"/>
    <cellStyle name="SAPBEXresData 4 4 8 2" xfId="45150" xr:uid="{B80CCCAC-6AA9-442A-8481-F21B7ACE997F}"/>
    <cellStyle name="SAPBEXresData 4 4 9" xfId="45151" xr:uid="{FB26487B-BA54-4845-A68D-E053D5CFF0D2}"/>
    <cellStyle name="SAPBEXresData 4 4 9 2" xfId="45152" xr:uid="{33A8EA07-F838-48D6-81B9-9B403A30B451}"/>
    <cellStyle name="SAPBEXresData 4 5" xfId="45153" xr:uid="{55748093-4AC8-4886-8938-DD0FD1C0FC3A}"/>
    <cellStyle name="SAPBEXresData 4 5 2" xfId="45154" xr:uid="{7D699F34-9EE7-4A15-BA1A-3A0B61B9FC0A}"/>
    <cellStyle name="SAPBEXresData 4 6" xfId="45155" xr:uid="{CD8253F3-B527-4EFA-B79F-3500AEB885E7}"/>
    <cellStyle name="SAPBEXresData 4 6 2" xfId="45156" xr:uid="{4E00F47B-F5E2-48F6-8EA1-CA597CE21BB0}"/>
    <cellStyle name="SAPBEXresData 4 7" xfId="45157" xr:uid="{45FD145E-8B2A-4E42-9232-D4805F94DAFB}"/>
    <cellStyle name="SAPBEXresData 4 8" xfId="45158" xr:uid="{7DD784CE-0F3F-4DB7-B4D1-C45F3413C8DD}"/>
    <cellStyle name="SAPBEXresData 5" xfId="45159" xr:uid="{D964929E-BE01-4C99-BFFD-70FF0CFECF0A}"/>
    <cellStyle name="SAPBEXresData 5 2" xfId="45160" xr:uid="{032098CE-94DF-48DC-88DD-531A1818A7C9}"/>
    <cellStyle name="SAPBEXresData 5 2 10" xfId="45161" xr:uid="{F8066E73-B0B2-4D4A-9DFC-FA78E465A5D2}"/>
    <cellStyle name="SAPBEXresData 5 2 2" xfId="45162" xr:uid="{869FD622-5C0D-4AF8-97E4-529D1137AF5B}"/>
    <cellStyle name="SAPBEXresData 5 2 2 10" xfId="45163" xr:uid="{054781D2-6B24-421E-8D6A-1D9D2FA92A7D}"/>
    <cellStyle name="SAPBEXresData 5 2 2 2" xfId="45164" xr:uid="{3B65C1E4-FAB0-41E6-8CB2-7D33DA3CAA6B}"/>
    <cellStyle name="SAPBEXresData 5 2 2 2 2" xfId="45165" xr:uid="{99FCA822-B451-4F53-922B-5C86C50CE5C2}"/>
    <cellStyle name="SAPBEXresData 5 2 2 2 2 2" xfId="45166" xr:uid="{A4368454-4AF3-4D98-A167-4F3E3057F601}"/>
    <cellStyle name="SAPBEXresData 5 2 2 2 3" xfId="45167" xr:uid="{92C487C3-BE3B-4B7E-8292-37766F01E766}"/>
    <cellStyle name="SAPBEXresData 5 2 2 2 3 2" xfId="45168" xr:uid="{5065AF7F-2617-42E4-A88E-883676D621AF}"/>
    <cellStyle name="SAPBEXresData 5 2 2 2 4" xfId="45169" xr:uid="{AE37A826-64F5-45E6-8FA1-BD76366A1C75}"/>
    <cellStyle name="SAPBEXresData 5 2 2 2 4 2" xfId="45170" xr:uid="{3DEDE46C-26AF-4767-9BF9-BE8DC5A997FB}"/>
    <cellStyle name="SAPBEXresData 5 2 2 2 5" xfId="45171" xr:uid="{B7081859-8AB4-41E3-A0C1-42A56A1AEF9C}"/>
    <cellStyle name="SAPBEXresData 5 2 2 2 5 2" xfId="45172" xr:uid="{FDEA067B-9107-429B-942E-0E21BD1859F0}"/>
    <cellStyle name="SAPBEXresData 5 2 2 2 6" xfId="45173" xr:uid="{33BFB555-E568-46AC-8BF7-35E68F48B567}"/>
    <cellStyle name="SAPBEXresData 5 2 2 2 6 2" xfId="45174" xr:uid="{F0466A26-8177-43B6-A36B-7A4F0FDEEC64}"/>
    <cellStyle name="SAPBEXresData 5 2 2 2 7" xfId="45175" xr:uid="{37DE540D-DFA1-47AE-9FAC-85FEACA77156}"/>
    <cellStyle name="SAPBEXresData 5 2 2 2 7 2" xfId="45176" xr:uid="{286136E1-2329-4EE8-B7B5-ECD7ADD8B239}"/>
    <cellStyle name="SAPBEXresData 5 2 2 2 8" xfId="45177" xr:uid="{AC58E7CA-288A-494E-A08E-B83F79D61C41}"/>
    <cellStyle name="SAPBEXresData 5 2 2 3" xfId="45178" xr:uid="{4B67E000-F38F-4F88-895E-5A3C2B3589A9}"/>
    <cellStyle name="SAPBEXresData 5 2 2 3 2" xfId="45179" xr:uid="{CBCEBB00-E7B9-4FD9-BF08-04605E354DC4}"/>
    <cellStyle name="SAPBEXresData 5 2 2 4" xfId="45180" xr:uid="{C7CED7AD-95AC-4E89-AA66-C5A7FB2F4F2C}"/>
    <cellStyle name="SAPBEXresData 5 2 2 4 2" xfId="45181" xr:uid="{F99BAF0B-702B-4706-9DD4-D175949E09F3}"/>
    <cellStyle name="SAPBEXresData 5 2 2 5" xfId="45182" xr:uid="{7705CDCF-3A19-4E5C-8D17-3EB307192604}"/>
    <cellStyle name="SAPBEXresData 5 2 2 5 2" xfId="45183" xr:uid="{3DFE240A-AB1C-4982-8D63-B1BC48443598}"/>
    <cellStyle name="SAPBEXresData 5 2 2 6" xfId="45184" xr:uid="{6FDF5103-547F-441D-9D19-86AD7B9AFD83}"/>
    <cellStyle name="SAPBEXresData 5 2 2 6 2" xfId="45185" xr:uid="{C26C83DE-221A-4656-B8FB-7107E4DAC683}"/>
    <cellStyle name="SAPBEXresData 5 2 2 7" xfId="45186" xr:uid="{47A018DA-31A0-4B44-9287-7C761050F28A}"/>
    <cellStyle name="SAPBEXresData 5 2 2 7 2" xfId="45187" xr:uid="{95B87DF8-5CB0-4BD8-A587-C9E0038CB7DF}"/>
    <cellStyle name="SAPBEXresData 5 2 2 8" xfId="45188" xr:uid="{19651CF0-64CD-43A2-8ED3-4E80EA96A4D2}"/>
    <cellStyle name="SAPBEXresData 5 2 2 8 2" xfId="45189" xr:uid="{D39E6C97-8C6A-4503-835C-BF4DDD5BA0A1}"/>
    <cellStyle name="SAPBEXresData 5 2 2 9" xfId="45190" xr:uid="{800C55E6-F0D4-4945-A9F0-CA4C08A21BA1}"/>
    <cellStyle name="SAPBEXresData 5 2 3" xfId="45191" xr:uid="{23AF31F1-3721-4280-BC0C-6CEA1A48F688}"/>
    <cellStyle name="SAPBEXresData 5 2 3 2" xfId="45192" xr:uid="{3B32F546-E6A5-4124-8731-22DD9F4EAA93}"/>
    <cellStyle name="SAPBEXresData 5 2 3 2 2" xfId="45193" xr:uid="{0A836F71-2A3E-4840-9C00-9C7199A0F8FE}"/>
    <cellStyle name="SAPBEXresData 5 2 3 3" xfId="45194" xr:uid="{4AD44D42-11CD-46DD-9D93-733AEA792182}"/>
    <cellStyle name="SAPBEXresData 5 2 3 3 2" xfId="45195" xr:uid="{BE414F6E-20C6-41F8-AD8F-928F7FBDA3D9}"/>
    <cellStyle name="SAPBEXresData 5 2 3 4" xfId="45196" xr:uid="{C64A73CF-66C8-468C-B9FC-A8ADF2A1A5E0}"/>
    <cellStyle name="SAPBEXresData 5 2 3 4 2" xfId="45197" xr:uid="{A6CE2B1B-AE55-4902-806F-76D4FBC64EDC}"/>
    <cellStyle name="SAPBEXresData 5 2 3 5" xfId="45198" xr:uid="{55AF68FC-2EA8-4902-9AA2-2F957D2CFA6C}"/>
    <cellStyle name="SAPBEXresData 5 2 3 5 2" xfId="45199" xr:uid="{C823C7F6-4B7B-470A-80CE-B10A5C88DAB1}"/>
    <cellStyle name="SAPBEXresData 5 2 3 6" xfId="45200" xr:uid="{AAEAB0C7-6A60-45AE-9839-10DD06ED9A0F}"/>
    <cellStyle name="SAPBEXresData 5 2 3 6 2" xfId="45201" xr:uid="{99187DF2-EDEB-406E-9467-9C54212E3DD2}"/>
    <cellStyle name="SAPBEXresData 5 2 3 7" xfId="45202" xr:uid="{C0B62011-600E-4CC9-AFB2-B247F6D81C26}"/>
    <cellStyle name="SAPBEXresData 5 2 3 7 2" xfId="45203" xr:uid="{F8AC72F0-734A-485B-9FFC-D8D9D3197E42}"/>
    <cellStyle name="SAPBEXresData 5 2 3 8" xfId="45204" xr:uid="{7E534E41-E922-4D30-B0D4-295F764217DF}"/>
    <cellStyle name="SAPBEXresData 5 2 3 9" xfId="45205" xr:uid="{42171707-2D4E-4123-A527-AE464283B562}"/>
    <cellStyle name="SAPBEXresData 5 2 4" xfId="45206" xr:uid="{E08D9DC8-F69E-4F0F-9DF0-06E1EFA2D0F9}"/>
    <cellStyle name="SAPBEXresData 5 2 4 2" xfId="45207" xr:uid="{3B6EB6E1-C7C5-40EE-A14F-50A2B37C07F3}"/>
    <cellStyle name="SAPBEXresData 5 2 5" xfId="45208" xr:uid="{5B1C5A25-0BA8-49A9-A7D7-6D5271735C13}"/>
    <cellStyle name="SAPBEXresData 5 2 5 2" xfId="45209" xr:uid="{33FF0F33-76AC-4C6A-849E-4EFB2E115AD2}"/>
    <cellStyle name="SAPBEXresData 5 2 6" xfId="45210" xr:uid="{D45F8B48-968A-4267-B9F7-20B7A2F29A15}"/>
    <cellStyle name="SAPBEXresData 5 2 6 2" xfId="45211" xr:uid="{4C30C9AA-A718-4D13-A65A-59705E1241D7}"/>
    <cellStyle name="SAPBEXresData 5 2 7" xfId="45212" xr:uid="{461F9DEF-6751-4036-99F9-4BC82ABF0090}"/>
    <cellStyle name="SAPBEXresData 5 2 7 2" xfId="45213" xr:uid="{5225AB0B-09DD-4696-B965-19C08AF85204}"/>
    <cellStyle name="SAPBEXresData 5 2 8" xfId="45214" xr:uid="{0BB8787D-5822-46CD-900B-9078348F6C90}"/>
    <cellStyle name="SAPBEXresData 5 2 8 2" xfId="45215" xr:uid="{FFBD3A6F-DC9D-4A69-9F28-B9CCCF20B222}"/>
    <cellStyle name="SAPBEXresData 5 2 9" xfId="45216" xr:uid="{38452037-6477-45F2-848A-73E79AE24575}"/>
    <cellStyle name="SAPBEXresData 5 3" xfId="45217" xr:uid="{0A806444-CD51-4365-AB3F-08B3B6A9D3DF}"/>
    <cellStyle name="SAPBEXresData 5 3 2" xfId="45218" xr:uid="{35EF85CF-0AD9-44B4-A71A-E1C9BAFD4A4D}"/>
    <cellStyle name="SAPBEXresData 5 3 2 10" xfId="45219" xr:uid="{75E76638-2262-47D0-8C14-4C92F01615FA}"/>
    <cellStyle name="SAPBEXresData 5 3 2 2" xfId="45220" xr:uid="{F0E9B4B8-F80B-4F2B-B06B-CE26914F49F2}"/>
    <cellStyle name="SAPBEXresData 5 3 2 2 2" xfId="45221" xr:uid="{89844D71-AEC1-4977-BF95-C0C386E58B39}"/>
    <cellStyle name="SAPBEXresData 5 3 2 2 2 2" xfId="45222" xr:uid="{561873CD-4A06-4894-9C95-C3A7F4544490}"/>
    <cellStyle name="SAPBEXresData 5 3 2 2 3" xfId="45223" xr:uid="{58515CD3-51B0-42FC-8A84-BEC9334D1868}"/>
    <cellStyle name="SAPBEXresData 5 3 2 2 3 2" xfId="45224" xr:uid="{96661651-587B-4411-9936-2EAC933D5E53}"/>
    <cellStyle name="SAPBEXresData 5 3 2 2 4" xfId="45225" xr:uid="{CF536488-E472-4F6E-90BE-B18515FD7EDF}"/>
    <cellStyle name="SAPBEXresData 5 3 2 2 4 2" xfId="45226" xr:uid="{F06EE387-DC8A-47F5-AF11-888D01B3C1BD}"/>
    <cellStyle name="SAPBEXresData 5 3 2 2 5" xfId="45227" xr:uid="{BDE93788-2B86-4DA0-BED0-8374B95E0A88}"/>
    <cellStyle name="SAPBEXresData 5 3 2 2 5 2" xfId="45228" xr:uid="{09F41311-7720-4674-98BA-C89CC9807802}"/>
    <cellStyle name="SAPBEXresData 5 3 2 2 6" xfId="45229" xr:uid="{FDDC56ED-0E38-4016-9D81-1FA3AAAE1AB2}"/>
    <cellStyle name="SAPBEXresData 5 3 2 2 6 2" xfId="45230" xr:uid="{45A3555F-03E0-48B5-BD7C-4057F2B365B4}"/>
    <cellStyle name="SAPBEXresData 5 3 2 2 7" xfId="45231" xr:uid="{AF02AD43-C305-47C6-873E-AF9D8FFEFB5F}"/>
    <cellStyle name="SAPBEXresData 5 3 2 3" xfId="45232" xr:uid="{6CDBC129-F985-408A-9EC5-ADE85CC3D28A}"/>
    <cellStyle name="SAPBEXresData 5 3 2 3 2" xfId="45233" xr:uid="{AE45804E-81C5-4141-9BD1-AE10A9DE2CEE}"/>
    <cellStyle name="SAPBEXresData 5 3 2 3 2 2" xfId="45234" xr:uid="{6E6F7A12-DA02-449F-919D-C014E8436E8E}"/>
    <cellStyle name="SAPBEXresData 5 3 2 3 3" xfId="45235" xr:uid="{A5885588-9E5F-4307-A267-93EFB51F746C}"/>
    <cellStyle name="SAPBEXresData 5 3 2 3 3 2" xfId="45236" xr:uid="{A6EAC0BE-4814-4DF7-B688-3431577954A5}"/>
    <cellStyle name="SAPBEXresData 5 3 2 3 4" xfId="45237" xr:uid="{B0CFC6F0-08CE-4697-A8A2-7B5D63DD3803}"/>
    <cellStyle name="SAPBEXresData 5 3 2 3 4 2" xfId="45238" xr:uid="{AB1F9666-A7AD-4B80-8290-92C9E79D2D0C}"/>
    <cellStyle name="SAPBEXresData 5 3 2 3 5" xfId="45239" xr:uid="{874F2CA3-CE83-427D-9B64-600EC1EE2C86}"/>
    <cellStyle name="SAPBEXresData 5 3 2 3 5 2" xfId="45240" xr:uid="{213220A8-F4EF-4404-84D2-8A0CC2564E3A}"/>
    <cellStyle name="SAPBEXresData 5 3 2 3 6" xfId="45241" xr:uid="{3E5E3A36-CD2C-401D-ADC5-F40CC26CC736}"/>
    <cellStyle name="SAPBEXresData 5 3 2 3 6 2" xfId="45242" xr:uid="{D7B5AC46-660A-478B-A787-E9936ED93CD9}"/>
    <cellStyle name="SAPBEXresData 5 3 2 3 7" xfId="45243" xr:uid="{6A869BE2-960B-4071-BAAE-1AE901C69A55}"/>
    <cellStyle name="SAPBEXresData 5 3 2 4" xfId="45244" xr:uid="{1B0B492F-176E-432A-BCF4-CAA51FEC3798}"/>
    <cellStyle name="SAPBEXresData 5 3 2 4 2" xfId="45245" xr:uid="{70470374-0511-4E21-A49D-7A39136B10DA}"/>
    <cellStyle name="SAPBEXresData 5 3 2 5" xfId="45246" xr:uid="{CBC4A1F9-048B-4046-8C41-D999D3349E7D}"/>
    <cellStyle name="SAPBEXresData 5 3 2 5 2" xfId="45247" xr:uid="{3195B715-EBCB-42EF-BFF2-4B7232DBB93C}"/>
    <cellStyle name="SAPBEXresData 5 3 2 6" xfId="45248" xr:uid="{67865668-005B-49CC-92B9-58381FA972EB}"/>
    <cellStyle name="SAPBEXresData 5 3 2 6 2" xfId="45249" xr:uid="{91B1A4F1-7FAF-4C94-8FB2-893E356D7705}"/>
    <cellStyle name="SAPBEXresData 5 3 2 7" xfId="45250" xr:uid="{BC8E7EC2-984F-4B2F-B5FA-022C8D2C7199}"/>
    <cellStyle name="SAPBEXresData 5 3 2 7 2" xfId="45251" xr:uid="{22BD7A5F-F2A1-4D2E-8DE4-E49CECE91DA3}"/>
    <cellStyle name="SAPBEXresData 5 3 2 8" xfId="45252" xr:uid="{6DD9703F-3E89-44C4-8DBD-295C2CFFCB84}"/>
    <cellStyle name="SAPBEXresData 5 3 2 8 2" xfId="45253" xr:uid="{AB4A59EC-B8C5-46B7-B610-4DF9F25828D2}"/>
    <cellStyle name="SAPBEXresData 5 3 2 9" xfId="45254" xr:uid="{E4E29549-926E-4E39-88F0-C38ABA304A3E}"/>
    <cellStyle name="SAPBEXresData 5 3 2 9 2" xfId="45255" xr:uid="{D63635B1-2CE9-483F-B96E-3212F5DF1236}"/>
    <cellStyle name="SAPBEXresData 5 3 3" xfId="45256" xr:uid="{022E2A65-1398-4D79-B8F4-FE5DE7098E75}"/>
    <cellStyle name="SAPBEXresData 5 3 3 2" xfId="45257" xr:uid="{93DDBC42-D472-434A-BA42-2DF0642D27DD}"/>
    <cellStyle name="SAPBEXresData 5 3 4" xfId="45258" xr:uid="{AA67FF88-2D29-4BC1-9B20-2251D4B2618F}"/>
    <cellStyle name="SAPBEXresData 5 3 4 2" xfId="45259" xr:uid="{8B00CC2A-A159-41FE-BB0C-1E533E070089}"/>
    <cellStyle name="SAPBEXresData 5 3 5" xfId="45260" xr:uid="{53940C12-803C-4D27-9A6B-5CE95F9A85FB}"/>
    <cellStyle name="SAPBEXresData 5 4" xfId="45261" xr:uid="{EA436F20-7767-462E-8061-1D03E884AD0D}"/>
    <cellStyle name="SAPBEXresData 5 4 10" xfId="45262" xr:uid="{F3AB0F24-7E7F-4C32-9226-9EF694828F20}"/>
    <cellStyle name="SAPBEXresData 5 4 2" xfId="45263" xr:uid="{4031D0DA-CB6D-46D3-B5DC-2EAEDF66B9C2}"/>
    <cellStyle name="SAPBEXresData 5 4 2 2" xfId="45264" xr:uid="{A300660C-E6ED-4E6B-873C-951FF5D8B17B}"/>
    <cellStyle name="SAPBEXresData 5 4 2 2 2" xfId="45265" xr:uid="{A7825F4E-B840-4B03-B7D2-5ABE31BA49D0}"/>
    <cellStyle name="SAPBEXresData 5 4 2 3" xfId="45266" xr:uid="{D715816D-2FEF-4239-A841-648FC1008CC8}"/>
    <cellStyle name="SAPBEXresData 5 4 2 3 2" xfId="45267" xr:uid="{9CCBBC87-B842-45BD-8C81-70C4FDDCF2BC}"/>
    <cellStyle name="SAPBEXresData 5 4 2 4" xfId="45268" xr:uid="{52F2135F-59BD-4C6F-985F-6DCF9186BB30}"/>
    <cellStyle name="SAPBEXresData 5 4 2 4 2" xfId="45269" xr:uid="{CA3FFC00-6066-4B72-85B4-7260D8423944}"/>
    <cellStyle name="SAPBEXresData 5 4 2 5" xfId="45270" xr:uid="{36F2D344-821C-4B7C-8070-F45065D9973A}"/>
    <cellStyle name="SAPBEXresData 5 4 2 5 2" xfId="45271" xr:uid="{D11511AA-703E-4FC7-9F21-41659142BEEE}"/>
    <cellStyle name="SAPBEXresData 5 4 2 6" xfId="45272" xr:uid="{82400658-0DFA-425F-9265-5A193D12FA44}"/>
    <cellStyle name="SAPBEXresData 5 4 2 6 2" xfId="45273" xr:uid="{DFC89DFA-CD0B-4467-8918-0555EBB78095}"/>
    <cellStyle name="SAPBEXresData 5 4 2 7" xfId="45274" xr:uid="{1F1495B4-C20E-44D1-A8C5-916E9F3D2BB0}"/>
    <cellStyle name="SAPBEXresData 5 4 3" xfId="45275" xr:uid="{FF7432B9-0847-4738-B86E-D65370D6A68D}"/>
    <cellStyle name="SAPBEXresData 5 4 3 2" xfId="45276" xr:uid="{D889E5F9-5A50-4DCD-AE62-2F3EF58B1F5A}"/>
    <cellStyle name="SAPBEXresData 5 4 3 2 2" xfId="45277" xr:uid="{FAE8B7F1-E0D3-4719-960E-5C462345FB3C}"/>
    <cellStyle name="SAPBEXresData 5 4 3 3" xfId="45278" xr:uid="{E2495EF0-A05D-40FF-988F-F865C13ABC6B}"/>
    <cellStyle name="SAPBEXresData 5 4 3 3 2" xfId="45279" xr:uid="{1D3197A4-7FC8-421C-ABB6-64ED7A239F35}"/>
    <cellStyle name="SAPBEXresData 5 4 3 4" xfId="45280" xr:uid="{45ECFF0D-963E-4FFB-8196-DD62E2AE6D2E}"/>
    <cellStyle name="SAPBEXresData 5 4 3 4 2" xfId="45281" xr:uid="{F1842030-11FC-442B-8897-0F88ADDBE95D}"/>
    <cellStyle name="SAPBEXresData 5 4 3 5" xfId="45282" xr:uid="{65A03F43-95C2-4E39-A252-BE7218254319}"/>
    <cellStyle name="SAPBEXresData 5 4 3 5 2" xfId="45283" xr:uid="{D2FD1B38-8090-48BB-9FA9-45ABFE33B8FE}"/>
    <cellStyle name="SAPBEXresData 5 4 3 6" xfId="45284" xr:uid="{E7A4D4C2-FF34-4BF0-A80E-492D0F5D9720}"/>
    <cellStyle name="SAPBEXresData 5 4 3 6 2" xfId="45285" xr:uid="{D7964E30-E66A-4254-8631-0C2BA1E10E58}"/>
    <cellStyle name="SAPBEXresData 5 4 3 7" xfId="45286" xr:uid="{E85198F7-CDC5-4D27-AB73-A1815AE429D5}"/>
    <cellStyle name="SAPBEXresData 5 4 4" xfId="45287" xr:uid="{D5513DC0-41BF-4146-8FB3-E6E8FC43A9FB}"/>
    <cellStyle name="SAPBEXresData 5 4 4 2" xfId="45288" xr:uid="{45C0D79B-A8E8-414F-9DDF-C844CCAE68D8}"/>
    <cellStyle name="SAPBEXresData 5 4 5" xfId="45289" xr:uid="{28128A4B-C7DE-4AD8-91B4-73972DB4BE95}"/>
    <cellStyle name="SAPBEXresData 5 4 5 2" xfId="45290" xr:uid="{3947E00E-7AF8-48CD-AF26-470AF7E7AF20}"/>
    <cellStyle name="SAPBEXresData 5 4 6" xfId="45291" xr:uid="{E4821C86-F459-4B60-9A41-0F6B0613FE5E}"/>
    <cellStyle name="SAPBEXresData 5 4 6 2" xfId="45292" xr:uid="{42E02D7A-EB80-4606-9A18-4F04695FAA01}"/>
    <cellStyle name="SAPBEXresData 5 4 7" xfId="45293" xr:uid="{CF86A0F6-1085-44EC-A0EA-18A15BE72802}"/>
    <cellStyle name="SAPBEXresData 5 4 7 2" xfId="45294" xr:uid="{A3099DA7-08EF-4C78-A44C-E1DE0E7DD43C}"/>
    <cellStyle name="SAPBEXresData 5 4 8" xfId="45295" xr:uid="{5971D5A8-6964-494A-8923-E67F180BA715}"/>
    <cellStyle name="SAPBEXresData 5 4 8 2" xfId="45296" xr:uid="{8FDF8658-5C35-4A08-8024-5F981B91759C}"/>
    <cellStyle name="SAPBEXresData 5 4 9" xfId="45297" xr:uid="{6AD08009-8EA8-40A9-AB3B-E88C63BE073C}"/>
    <cellStyle name="SAPBEXresData 5 4 9 2" xfId="45298" xr:uid="{8048CB61-3427-41AC-9874-0273294A8624}"/>
    <cellStyle name="SAPBEXresData 5 5" xfId="45299" xr:uid="{78A76FA5-E58C-47F9-865A-26AD08AEBB23}"/>
    <cellStyle name="SAPBEXresData 5 5 2" xfId="45300" xr:uid="{0090EE4D-00E6-45CB-B8FD-C80A8B611A9A}"/>
    <cellStyle name="SAPBEXresData 5 6" xfId="45301" xr:uid="{D60A2266-7941-47E8-945F-15902D5D58A8}"/>
    <cellStyle name="SAPBEXresData 5 6 2" xfId="45302" xr:uid="{75BE5629-CEC2-41F1-BD90-B03F651A44A6}"/>
    <cellStyle name="SAPBEXresData 5 7" xfId="45303" xr:uid="{DB861A14-C463-4C1D-8D21-C5BBDEEB6DA3}"/>
    <cellStyle name="SAPBEXresData 5 8" xfId="45304" xr:uid="{6A6B7066-3835-4E63-9B9E-55E25FD69C2E}"/>
    <cellStyle name="SAPBEXresData 6" xfId="45305" xr:uid="{AB648992-FEAD-4EF9-9461-051DD3C019C8}"/>
    <cellStyle name="SAPBEXresData 6 10" xfId="45306" xr:uid="{C795D163-CA82-4042-B53D-BF447CBF9A3B}"/>
    <cellStyle name="SAPBEXresData 6 2" xfId="45307" xr:uid="{D6D4E869-9707-41FB-99C1-22317B09BFB9}"/>
    <cellStyle name="SAPBEXresData 6 2 10" xfId="45308" xr:uid="{3A22FB3E-E232-4E64-8F91-3AEF4A51CE9A}"/>
    <cellStyle name="SAPBEXresData 6 2 2" xfId="45309" xr:uid="{61BACCC3-32FB-40BC-9E2B-BEB1D12341AD}"/>
    <cellStyle name="SAPBEXresData 6 2 2 2" xfId="45310" xr:uid="{9D83759A-821B-4DBC-A7B9-EC8FA655E636}"/>
    <cellStyle name="SAPBEXresData 6 2 2 2 2" xfId="45311" xr:uid="{822CDFF8-9091-4F24-8CE7-B79445F3DE24}"/>
    <cellStyle name="SAPBEXresData 6 2 2 3" xfId="45312" xr:uid="{C27F4F9A-DCAC-4142-8D4F-0B422333D9E8}"/>
    <cellStyle name="SAPBEXresData 6 2 2 3 2" xfId="45313" xr:uid="{081C2685-C849-4F42-AC89-99BA14242F2A}"/>
    <cellStyle name="SAPBEXresData 6 2 2 4" xfId="45314" xr:uid="{2DD83294-A7C4-4192-9D68-EA99BA26402B}"/>
    <cellStyle name="SAPBEXresData 6 2 2 4 2" xfId="45315" xr:uid="{35178BDF-3056-4F01-98DB-E0A977687E7D}"/>
    <cellStyle name="SAPBEXresData 6 2 2 5" xfId="45316" xr:uid="{75D1C8C9-0881-4C2C-BADD-FDE3C841E393}"/>
    <cellStyle name="SAPBEXresData 6 2 2 5 2" xfId="45317" xr:uid="{515A14DC-C4BB-45B8-B583-29B2EE9391B4}"/>
    <cellStyle name="SAPBEXresData 6 2 2 6" xfId="45318" xr:uid="{39F1C1B0-B9D4-43FD-9EF6-30A10AE08BEE}"/>
    <cellStyle name="SAPBEXresData 6 2 2 6 2" xfId="45319" xr:uid="{92A290D4-B9C6-496D-91AC-6C753F2E2D4E}"/>
    <cellStyle name="SAPBEXresData 6 2 2 7" xfId="45320" xr:uid="{7669E315-F062-4E52-A215-1C5964B2B502}"/>
    <cellStyle name="SAPBEXresData 6 2 2 7 2" xfId="45321" xr:uid="{178E2A71-63B5-483E-8FC2-1DE0364BD788}"/>
    <cellStyle name="SAPBEXresData 6 2 2 8" xfId="45322" xr:uid="{A5AF7D71-AC3C-48AF-87C4-AE856F2703F0}"/>
    <cellStyle name="SAPBEXresData 6 2 3" xfId="45323" xr:uid="{60CBC877-7C0B-4A98-8516-07633725B710}"/>
    <cellStyle name="SAPBEXresData 6 2 3 2" xfId="45324" xr:uid="{C8FD1AB5-C075-4A74-B35A-D84BACF0BEE8}"/>
    <cellStyle name="SAPBEXresData 6 2 4" xfId="45325" xr:uid="{457D4A09-CBE5-4530-B529-503910C9F86A}"/>
    <cellStyle name="SAPBEXresData 6 2 4 2" xfId="45326" xr:uid="{6B443B6B-B2C5-44AF-954C-4ABBD05636E6}"/>
    <cellStyle name="SAPBEXresData 6 2 5" xfId="45327" xr:uid="{3247562C-1AE3-4AD0-9B9F-8FECC981AAAD}"/>
    <cellStyle name="SAPBEXresData 6 2 5 2" xfId="45328" xr:uid="{C2C5D6BA-1590-451C-B592-3D9CFF1FFCF8}"/>
    <cellStyle name="SAPBEXresData 6 2 6" xfId="45329" xr:uid="{2B3623CA-4344-483C-9AED-E53216C3F4F0}"/>
    <cellStyle name="SAPBEXresData 6 2 6 2" xfId="45330" xr:uid="{8036B263-B08B-4530-BA10-3CB4A98CD6CE}"/>
    <cellStyle name="SAPBEXresData 6 2 7" xfId="45331" xr:uid="{5EADE858-5381-44CC-8453-AA7012E5856F}"/>
    <cellStyle name="SAPBEXresData 6 2 7 2" xfId="45332" xr:uid="{CE26E3A0-F41B-4BE5-8977-D4DD92808BC6}"/>
    <cellStyle name="SAPBEXresData 6 2 8" xfId="45333" xr:uid="{5512C4C6-C07E-4748-8BA4-65C7A4E4040F}"/>
    <cellStyle name="SAPBEXresData 6 2 8 2" xfId="45334" xr:uid="{A1F25CE5-DF0B-453B-B095-860F34304D5B}"/>
    <cellStyle name="SAPBEXresData 6 2 9" xfId="45335" xr:uid="{51916606-1D93-4F31-A0AD-113AC42C08D4}"/>
    <cellStyle name="SAPBEXresData 6 3" xfId="45336" xr:uid="{A4A5364E-127B-48A6-8EF6-0191E45E4195}"/>
    <cellStyle name="SAPBEXresData 6 3 2" xfId="45337" xr:uid="{61A11909-9CEF-474E-B781-6399AB9517C3}"/>
    <cellStyle name="SAPBEXresData 6 3 2 2" xfId="45338" xr:uid="{E9D02FD2-A0A6-4317-A2B0-8590C3D30F5A}"/>
    <cellStyle name="SAPBEXresData 6 3 3" xfId="45339" xr:uid="{0FBF9900-F1CA-4498-9058-31D3EA58BAC0}"/>
    <cellStyle name="SAPBEXresData 6 3 3 2" xfId="45340" xr:uid="{B1CE486A-1C89-4713-AC7A-FB41549EFFE3}"/>
    <cellStyle name="SAPBEXresData 6 3 4" xfId="45341" xr:uid="{C30BE66A-1A28-4834-8362-47DB3966CE2C}"/>
    <cellStyle name="SAPBEXresData 6 3 4 2" xfId="45342" xr:uid="{ACC44A3A-8862-4157-B8A5-1330E2F4F577}"/>
    <cellStyle name="SAPBEXresData 6 3 5" xfId="45343" xr:uid="{368F130E-D848-4626-A7D7-8A2179D1DA8D}"/>
    <cellStyle name="SAPBEXresData 6 3 5 2" xfId="45344" xr:uid="{E88CAFF4-DAEC-40E4-A23F-D21A47CE581A}"/>
    <cellStyle name="SAPBEXresData 6 3 6" xfId="45345" xr:uid="{BACEF6DE-87F7-4369-B7A1-1C20F3E148C6}"/>
    <cellStyle name="SAPBEXresData 6 3 6 2" xfId="45346" xr:uid="{80F54B39-4EF0-4106-ADAA-5E89A0568E07}"/>
    <cellStyle name="SAPBEXresData 6 3 7" xfId="45347" xr:uid="{84EBB576-D35F-4AB1-B145-50B082B9BD72}"/>
    <cellStyle name="SAPBEXresData 6 3 7 2" xfId="45348" xr:uid="{0924DCF3-13BE-4F37-A1F2-36C04F74B97C}"/>
    <cellStyle name="SAPBEXresData 6 3 8" xfId="45349" xr:uid="{1FAB04AA-AFF1-414C-893E-5B03FEDFD54D}"/>
    <cellStyle name="SAPBEXresData 6 3 9" xfId="45350" xr:uid="{64508241-CABA-4146-B53F-95F0FAC35172}"/>
    <cellStyle name="SAPBEXresData 6 4" xfId="45351" xr:uid="{8267E1A9-0B6E-4C48-9D63-B054E57748AF}"/>
    <cellStyle name="SAPBEXresData 6 4 2" xfId="45352" xr:uid="{526109B1-422C-4D22-BDFC-EA7626557B4D}"/>
    <cellStyle name="SAPBEXresData 6 5" xfId="45353" xr:uid="{442BA9C0-9DA1-4C9E-B33E-E4E8F76165B1}"/>
    <cellStyle name="SAPBEXresData 6 5 2" xfId="45354" xr:uid="{CAEC3F27-123F-470C-84F0-79CB683E3759}"/>
    <cellStyle name="SAPBEXresData 6 6" xfId="45355" xr:uid="{B27FDA29-AF43-496C-8A11-8AC1FD9A8FD0}"/>
    <cellStyle name="SAPBEXresData 6 6 2" xfId="45356" xr:uid="{BA57FD8C-A31C-4D7A-88BA-26BD3774B6C7}"/>
    <cellStyle name="SAPBEXresData 6 7" xfId="45357" xr:uid="{F544975D-F638-491B-91BC-3B99BF719CA1}"/>
    <cellStyle name="SAPBEXresData 6 7 2" xfId="45358" xr:uid="{F8DCCA72-818F-4145-ADB9-4FC5C257CB1D}"/>
    <cellStyle name="SAPBEXresData 6 8" xfId="45359" xr:uid="{42DB369E-1CAC-4A06-8379-32270FBB0054}"/>
    <cellStyle name="SAPBEXresData 6 8 2" xfId="45360" xr:uid="{072EC0AB-BA97-4930-9614-9535150ED15D}"/>
    <cellStyle name="SAPBEXresData 6 9" xfId="45361" xr:uid="{40A56F75-D3B5-4BC7-B3B5-44E39A927171}"/>
    <cellStyle name="SAPBEXresData 7" xfId="45362" xr:uid="{5EC46B08-0092-4910-976D-689F5E0E4FDA}"/>
    <cellStyle name="SAPBEXresData 8" xfId="45363" xr:uid="{DCB44430-E397-43DE-8286-9467A3CC9246}"/>
    <cellStyle name="SAPBEXresDataEmph" xfId="45364" xr:uid="{AFC01603-C598-4A07-B33D-8F609BD16871}"/>
    <cellStyle name="SAPBEXresDataEmph 2" xfId="45365" xr:uid="{10C2C366-64E3-4CB4-A442-8A82A5C34CF2}"/>
    <cellStyle name="SAPBEXresDataEmph 2 2" xfId="45366" xr:uid="{E99335D5-2A5A-4284-A87E-FF67D844CBBC}"/>
    <cellStyle name="SAPBEXresDataEmph 2 2 2" xfId="45367" xr:uid="{03A49D4B-8342-44B6-B119-2B236AAD1D23}"/>
    <cellStyle name="SAPBEXresDataEmph 2 2 2 10" xfId="45368" xr:uid="{E7803F66-AA4D-4A58-9B98-FACC839B0A1A}"/>
    <cellStyle name="SAPBEXresDataEmph 2 2 2 2" xfId="45369" xr:uid="{940A3C64-6F96-4511-B5AA-51D8E0861D92}"/>
    <cellStyle name="SAPBEXresDataEmph 2 2 2 2 10" xfId="45370" xr:uid="{F4690B20-FC51-498F-95C8-32246C21C3EF}"/>
    <cellStyle name="SAPBEXresDataEmph 2 2 2 2 2" xfId="45371" xr:uid="{9053FF54-B5D6-47E8-9D37-0DFE0268CB90}"/>
    <cellStyle name="SAPBEXresDataEmph 2 2 2 2 2 2" xfId="45372" xr:uid="{97ECF27B-5DC8-4414-8482-234E7569EAD8}"/>
    <cellStyle name="SAPBEXresDataEmph 2 2 2 2 2 2 2" xfId="45373" xr:uid="{095EB5D7-08A4-4173-94F4-401052380F59}"/>
    <cellStyle name="SAPBEXresDataEmph 2 2 2 2 2 3" xfId="45374" xr:uid="{7EF03E83-C64F-40D0-B97D-51AC5188F1EC}"/>
    <cellStyle name="SAPBEXresDataEmph 2 2 2 2 2 3 2" xfId="45375" xr:uid="{2EFDF40C-8A7A-471B-A95A-434E972DBBCD}"/>
    <cellStyle name="SAPBEXresDataEmph 2 2 2 2 2 4" xfId="45376" xr:uid="{632E7F05-C2B4-41F4-B28D-27EB2ADF19C4}"/>
    <cellStyle name="SAPBEXresDataEmph 2 2 2 2 2 4 2" xfId="45377" xr:uid="{46A76AE9-5516-4E2A-98FF-90F9CC50C829}"/>
    <cellStyle name="SAPBEXresDataEmph 2 2 2 2 2 5" xfId="45378" xr:uid="{170E14E6-0FF3-4C58-8DA2-EFCF0AE09010}"/>
    <cellStyle name="SAPBEXresDataEmph 2 2 2 2 2 5 2" xfId="45379" xr:uid="{FF281A64-C8E5-42B0-AFDB-421F96947E13}"/>
    <cellStyle name="SAPBEXresDataEmph 2 2 2 2 2 6" xfId="45380" xr:uid="{31B6223B-F00B-4D8F-AF0C-E025A33E91EF}"/>
    <cellStyle name="SAPBEXresDataEmph 2 2 2 2 2 6 2" xfId="45381" xr:uid="{BEBFCDC9-6033-4BCB-9B56-1EF71A7E6E4C}"/>
    <cellStyle name="SAPBEXresDataEmph 2 2 2 2 2 7" xfId="45382" xr:uid="{7ECD84E9-ECD0-4A69-9F15-46526022F250}"/>
    <cellStyle name="SAPBEXresDataEmph 2 2 2 2 2 7 2" xfId="45383" xr:uid="{FD2D1604-AD6B-4231-858C-D1E486440DBE}"/>
    <cellStyle name="SAPBEXresDataEmph 2 2 2 2 2 8" xfId="45384" xr:uid="{C2F19A2C-011B-4C4A-AE6D-E0F5B8959519}"/>
    <cellStyle name="SAPBEXresDataEmph 2 2 2 2 3" xfId="45385" xr:uid="{55F579D8-2E82-49EA-902D-389F5F29B32E}"/>
    <cellStyle name="SAPBEXresDataEmph 2 2 2 2 3 2" xfId="45386" xr:uid="{6334973E-18D7-494F-896A-57330F7BC518}"/>
    <cellStyle name="SAPBEXresDataEmph 2 2 2 2 4" xfId="45387" xr:uid="{46EEC630-35D0-435E-BC40-8CDE3FCF81D1}"/>
    <cellStyle name="SAPBEXresDataEmph 2 2 2 2 4 2" xfId="45388" xr:uid="{95FCE65F-AA5D-4DDE-932F-EF695640A467}"/>
    <cellStyle name="SAPBEXresDataEmph 2 2 2 2 5" xfId="45389" xr:uid="{4B02AFD4-E086-4CAE-A7C7-41F6AC42459A}"/>
    <cellStyle name="SAPBEXresDataEmph 2 2 2 2 5 2" xfId="45390" xr:uid="{2CBE41D1-BFBF-4066-A534-9893BEE5F7B2}"/>
    <cellStyle name="SAPBEXresDataEmph 2 2 2 2 6" xfId="45391" xr:uid="{4C537006-5E08-4897-B327-1BE5003FA62E}"/>
    <cellStyle name="SAPBEXresDataEmph 2 2 2 2 6 2" xfId="45392" xr:uid="{50F1C6D6-D8B8-4FE3-9FEB-B843CAA6B068}"/>
    <cellStyle name="SAPBEXresDataEmph 2 2 2 2 7" xfId="45393" xr:uid="{EEF7EB51-5001-435B-A85C-0718E3C6A833}"/>
    <cellStyle name="SAPBEXresDataEmph 2 2 2 2 7 2" xfId="45394" xr:uid="{A4920107-3212-4252-9B62-F2250059A3C3}"/>
    <cellStyle name="SAPBEXresDataEmph 2 2 2 2 8" xfId="45395" xr:uid="{4B3A393A-8B47-4317-96A9-9AD713ADC540}"/>
    <cellStyle name="SAPBEXresDataEmph 2 2 2 2 8 2" xfId="45396" xr:uid="{89BAE0D3-A2AF-412A-AC57-DDF48D3F10E1}"/>
    <cellStyle name="SAPBEXresDataEmph 2 2 2 2 9" xfId="45397" xr:uid="{B2558D74-7151-49D8-99EE-FB1E9542FEB8}"/>
    <cellStyle name="SAPBEXresDataEmph 2 2 2 3" xfId="45398" xr:uid="{E7A45CA6-410F-467C-ABE7-C7FC97F05AA4}"/>
    <cellStyle name="SAPBEXresDataEmph 2 2 2 3 2" xfId="45399" xr:uid="{A26FC7CF-8CB5-4CDF-8F57-B8C21D639A79}"/>
    <cellStyle name="SAPBEXresDataEmph 2 2 2 3 2 2" xfId="45400" xr:uid="{25456C72-3C90-45C4-AAF4-3D3E1A1DF810}"/>
    <cellStyle name="SAPBEXresDataEmph 2 2 2 3 3" xfId="45401" xr:uid="{FB8157F2-68A9-4C49-BFAC-505F252548CC}"/>
    <cellStyle name="SAPBEXresDataEmph 2 2 2 3 3 2" xfId="45402" xr:uid="{A21A567A-C83C-42AB-BEBE-CB211340B4A3}"/>
    <cellStyle name="SAPBEXresDataEmph 2 2 2 3 4" xfId="45403" xr:uid="{6D5C9AD1-95F8-4F62-A247-1AFB70C074D8}"/>
    <cellStyle name="SAPBEXresDataEmph 2 2 2 3 4 2" xfId="45404" xr:uid="{2B0BE7F4-D424-4571-BF7F-9533DF02D24C}"/>
    <cellStyle name="SAPBEXresDataEmph 2 2 2 3 5" xfId="45405" xr:uid="{B83397A5-4B93-4CD9-AEA3-8BBD6F155612}"/>
    <cellStyle name="SAPBEXresDataEmph 2 2 2 3 5 2" xfId="45406" xr:uid="{8AB6617C-013B-4AFF-997D-31C9C820D0E0}"/>
    <cellStyle name="SAPBEXresDataEmph 2 2 2 3 6" xfId="45407" xr:uid="{8605D323-7679-4CC3-9DE6-D1B8D5094173}"/>
    <cellStyle name="SAPBEXresDataEmph 2 2 2 3 6 2" xfId="45408" xr:uid="{40BF189D-7A20-4D2A-8182-53E2F2EAA891}"/>
    <cellStyle name="SAPBEXresDataEmph 2 2 2 3 7" xfId="45409" xr:uid="{9EE4FDF8-3911-40E1-94E4-A0D49183DDC4}"/>
    <cellStyle name="SAPBEXresDataEmph 2 2 2 3 7 2" xfId="45410" xr:uid="{33214D31-696F-48F5-8B4B-4397F404B5E6}"/>
    <cellStyle name="SAPBEXresDataEmph 2 2 2 3 8" xfId="45411" xr:uid="{6E589C7B-7AEE-4913-9F51-88E9E226B22F}"/>
    <cellStyle name="SAPBEXresDataEmph 2 2 2 3 9" xfId="45412" xr:uid="{11B07924-3091-4FFF-9F58-AC1238DA66C1}"/>
    <cellStyle name="SAPBEXresDataEmph 2 2 2 4" xfId="45413" xr:uid="{814F609D-A5FE-4EDD-977E-F4CC579A89C9}"/>
    <cellStyle name="SAPBEXresDataEmph 2 2 2 4 2" xfId="45414" xr:uid="{4BACF7C3-3477-4DA4-8D2E-195BC440A301}"/>
    <cellStyle name="SAPBEXresDataEmph 2 2 2 5" xfId="45415" xr:uid="{697B5CC0-DB53-489A-A4F8-A3EBBD4FFC19}"/>
    <cellStyle name="SAPBEXresDataEmph 2 2 2 5 2" xfId="45416" xr:uid="{5A0D7E6E-4515-43AC-908E-FB06D92DE0EF}"/>
    <cellStyle name="SAPBEXresDataEmph 2 2 2 6" xfId="45417" xr:uid="{7CB54DC4-0474-4CDB-AFB2-BF0E45AD5F64}"/>
    <cellStyle name="SAPBEXresDataEmph 2 2 2 6 2" xfId="45418" xr:uid="{1755CA6E-0A1F-4FA0-BD39-E70138FD66E0}"/>
    <cellStyle name="SAPBEXresDataEmph 2 2 2 7" xfId="45419" xr:uid="{BEE56DA9-44F7-425B-98F4-84170C93CC1B}"/>
    <cellStyle name="SAPBEXresDataEmph 2 2 2 7 2" xfId="45420" xr:uid="{BC27F507-31E7-4CB1-97C4-A2E0ECED1D19}"/>
    <cellStyle name="SAPBEXresDataEmph 2 2 2 8" xfId="45421" xr:uid="{776B28FF-2420-432C-93AD-7F4E2C49F149}"/>
    <cellStyle name="SAPBEXresDataEmph 2 2 2 8 2" xfId="45422" xr:uid="{75994857-D13F-4967-8793-2DF6925DD369}"/>
    <cellStyle name="SAPBEXresDataEmph 2 2 2 9" xfId="45423" xr:uid="{55CA7B21-3D5C-47AB-88D5-059F763D7BE8}"/>
    <cellStyle name="SAPBEXresDataEmph 2 2 3" xfId="45424" xr:uid="{8C882099-CBCB-4FEB-80DA-FD4759D366C0}"/>
    <cellStyle name="SAPBEXresDataEmph 2 2 3 2" xfId="45425" xr:uid="{28070A9A-0F59-48FC-907A-86306FB81DB0}"/>
    <cellStyle name="SAPBEXresDataEmph 2 2 3 2 10" xfId="45426" xr:uid="{6B829F8F-1572-4FF8-8382-A7EB16AE9ADF}"/>
    <cellStyle name="SAPBEXresDataEmph 2 2 3 2 2" xfId="45427" xr:uid="{6FA720E4-EDEE-4174-8CC6-365614E38651}"/>
    <cellStyle name="SAPBEXresDataEmph 2 2 3 2 2 2" xfId="45428" xr:uid="{E9EC87F5-2A65-4983-AD7E-F83F6BBDADCD}"/>
    <cellStyle name="SAPBEXresDataEmph 2 2 3 2 2 2 2" xfId="45429" xr:uid="{3102E509-FC6C-4386-A6FD-411ACD9E2A93}"/>
    <cellStyle name="SAPBEXresDataEmph 2 2 3 2 2 3" xfId="45430" xr:uid="{88131EBC-4D77-45A6-AEE3-44B0FB475597}"/>
    <cellStyle name="SAPBEXresDataEmph 2 2 3 2 2 3 2" xfId="45431" xr:uid="{DD241B0E-92ED-4DFD-B31C-50FCD87548DE}"/>
    <cellStyle name="SAPBEXresDataEmph 2 2 3 2 2 4" xfId="45432" xr:uid="{A736443B-27B4-46E9-BAA8-D8EA94FC66D7}"/>
    <cellStyle name="SAPBEXresDataEmph 2 2 3 2 2 4 2" xfId="45433" xr:uid="{B08D5B3F-8D65-4CF6-895D-95A39A4F4CA3}"/>
    <cellStyle name="SAPBEXresDataEmph 2 2 3 2 2 5" xfId="45434" xr:uid="{833625F3-0A3F-4C52-8510-8DA860F736D7}"/>
    <cellStyle name="SAPBEXresDataEmph 2 2 3 2 2 5 2" xfId="45435" xr:uid="{D7854F69-B206-49F5-A419-40FFA69DB9C1}"/>
    <cellStyle name="SAPBEXresDataEmph 2 2 3 2 2 6" xfId="45436" xr:uid="{FA144232-D850-4944-9E01-1F778AC42D4E}"/>
    <cellStyle name="SAPBEXresDataEmph 2 2 3 2 2 6 2" xfId="45437" xr:uid="{7CF683E3-F627-4914-9C00-F46FC18C0C8A}"/>
    <cellStyle name="SAPBEXresDataEmph 2 2 3 2 2 7" xfId="45438" xr:uid="{7A6A59D9-4A0B-4C23-8B94-D84B8C488451}"/>
    <cellStyle name="SAPBEXresDataEmph 2 2 3 2 3" xfId="45439" xr:uid="{C77E0158-F7CB-4CF1-808D-ABF14E1944EA}"/>
    <cellStyle name="SAPBEXresDataEmph 2 2 3 2 3 2" xfId="45440" xr:uid="{51F23C7F-3A14-40AD-86D9-E481991D47EB}"/>
    <cellStyle name="SAPBEXresDataEmph 2 2 3 2 3 2 2" xfId="45441" xr:uid="{5701F8B5-FD43-48A4-A001-8101352D9C9B}"/>
    <cellStyle name="SAPBEXresDataEmph 2 2 3 2 3 3" xfId="45442" xr:uid="{B0FF65A7-08EB-4F33-A089-740D577E7071}"/>
    <cellStyle name="SAPBEXresDataEmph 2 2 3 2 3 3 2" xfId="45443" xr:uid="{5FBB60D7-382D-4CFB-A529-91C6388EEBE7}"/>
    <cellStyle name="SAPBEXresDataEmph 2 2 3 2 3 4" xfId="45444" xr:uid="{5DB6C796-B855-43E8-8CD2-43A5CFDCE242}"/>
    <cellStyle name="SAPBEXresDataEmph 2 2 3 2 3 4 2" xfId="45445" xr:uid="{97411FFF-1FB4-44C8-A46C-3C2BA079EB8F}"/>
    <cellStyle name="SAPBEXresDataEmph 2 2 3 2 3 5" xfId="45446" xr:uid="{90773491-2571-4C2A-BCDE-BC1368CCD2A5}"/>
    <cellStyle name="SAPBEXresDataEmph 2 2 3 2 3 5 2" xfId="45447" xr:uid="{23FE0F9A-CD5E-4AFC-A182-50BEFC9E620C}"/>
    <cellStyle name="SAPBEXresDataEmph 2 2 3 2 3 6" xfId="45448" xr:uid="{E16D0C05-B162-43B5-BCFF-A0C1D1408E78}"/>
    <cellStyle name="SAPBEXresDataEmph 2 2 3 2 3 6 2" xfId="45449" xr:uid="{35A7EB9E-DCF0-4BE3-ABA2-8BD4E547F8BF}"/>
    <cellStyle name="SAPBEXresDataEmph 2 2 3 2 3 7" xfId="45450" xr:uid="{4D869CD1-D0A6-4B67-804F-DAAF7DD659AF}"/>
    <cellStyle name="SAPBEXresDataEmph 2 2 3 2 4" xfId="45451" xr:uid="{E811E18D-59D2-4CD9-B7EF-45C1FE3797C4}"/>
    <cellStyle name="SAPBEXresDataEmph 2 2 3 2 4 2" xfId="45452" xr:uid="{86942645-F3E3-4A28-9824-8786A45C5404}"/>
    <cellStyle name="SAPBEXresDataEmph 2 2 3 2 5" xfId="45453" xr:uid="{31837B4F-E579-4229-8741-BF59F2ED7475}"/>
    <cellStyle name="SAPBEXresDataEmph 2 2 3 2 5 2" xfId="45454" xr:uid="{104233E6-33B5-4179-A8F5-BA0E155E684D}"/>
    <cellStyle name="SAPBEXresDataEmph 2 2 3 2 6" xfId="45455" xr:uid="{BD4101FC-528D-4F36-B070-BB8298B144C3}"/>
    <cellStyle name="SAPBEXresDataEmph 2 2 3 2 6 2" xfId="45456" xr:uid="{80AE87E9-214E-48EB-8739-435A9F5C9504}"/>
    <cellStyle name="SAPBEXresDataEmph 2 2 3 2 7" xfId="45457" xr:uid="{4FB6F064-8DB4-41E6-B814-20AECB079265}"/>
    <cellStyle name="SAPBEXresDataEmph 2 2 3 2 7 2" xfId="45458" xr:uid="{4621CAB1-F452-4E2F-9C5A-5621F910504C}"/>
    <cellStyle name="SAPBEXresDataEmph 2 2 3 2 8" xfId="45459" xr:uid="{0EE6659C-34D4-4E5B-B6B6-AE84E2157420}"/>
    <cellStyle name="SAPBEXresDataEmph 2 2 3 2 8 2" xfId="45460" xr:uid="{91B50283-6B04-464D-8310-6E4FFBF1FC74}"/>
    <cellStyle name="SAPBEXresDataEmph 2 2 3 2 9" xfId="45461" xr:uid="{BF414A57-5375-42E6-94C3-81F7DC279A1E}"/>
    <cellStyle name="SAPBEXresDataEmph 2 2 3 2 9 2" xfId="45462" xr:uid="{F8324FCB-1B01-4A79-8AC8-F39206B82BBF}"/>
    <cellStyle name="SAPBEXresDataEmph 2 2 3 3" xfId="45463" xr:uid="{04BC742E-21C0-4B4E-86E5-6E57E449D62B}"/>
    <cellStyle name="SAPBEXresDataEmph 2 2 3 3 2" xfId="45464" xr:uid="{4932624B-3D1D-4A9F-8E37-0C47C0469210}"/>
    <cellStyle name="SAPBEXresDataEmph 2 2 3 4" xfId="45465" xr:uid="{A60FB110-F484-4159-AA7C-BAB71944A11A}"/>
    <cellStyle name="SAPBEXresDataEmph 2 2 3 4 2" xfId="45466" xr:uid="{267D2488-E547-48AC-A12D-C35F75B1193A}"/>
    <cellStyle name="SAPBEXresDataEmph 2 2 3 5" xfId="45467" xr:uid="{B4E198A6-D47C-4427-A513-C8D111D91D85}"/>
    <cellStyle name="SAPBEXresDataEmph 2 2 4" xfId="45468" xr:uid="{CD8943D7-4DBE-4EFF-A5E2-55870007147C}"/>
    <cellStyle name="SAPBEXresDataEmph 2 2 4 10" xfId="45469" xr:uid="{136A522C-A125-4565-9D52-EC07D1FCB449}"/>
    <cellStyle name="SAPBEXresDataEmph 2 2 4 2" xfId="45470" xr:uid="{AC5B5768-4E63-42E8-A4DA-8EE6EE6D78D3}"/>
    <cellStyle name="SAPBEXresDataEmph 2 2 4 2 2" xfId="45471" xr:uid="{C7FF487E-B5FE-4B10-A14C-7FE324467863}"/>
    <cellStyle name="SAPBEXresDataEmph 2 2 4 2 2 2" xfId="45472" xr:uid="{BAFB50B0-A245-43FD-B8E8-072C3E35661C}"/>
    <cellStyle name="SAPBEXresDataEmph 2 2 4 2 3" xfId="45473" xr:uid="{2A0FFA85-FD52-4E6E-8FA8-4E503745CA20}"/>
    <cellStyle name="SAPBEXresDataEmph 2 2 4 2 3 2" xfId="45474" xr:uid="{2D5D046E-6EC0-490A-9B3D-2C6E31C900DB}"/>
    <cellStyle name="SAPBEXresDataEmph 2 2 4 2 4" xfId="45475" xr:uid="{B0344702-9585-4624-A189-DAF158BEFE62}"/>
    <cellStyle name="SAPBEXresDataEmph 2 2 4 2 4 2" xfId="45476" xr:uid="{B6FCB04D-7852-4DC9-8178-A729EC659A68}"/>
    <cellStyle name="SAPBEXresDataEmph 2 2 4 2 5" xfId="45477" xr:uid="{B160E647-A725-40B9-9567-0B814B92EC19}"/>
    <cellStyle name="SAPBEXresDataEmph 2 2 4 2 5 2" xfId="45478" xr:uid="{3E804F02-1968-4D2C-A129-8D47A8658223}"/>
    <cellStyle name="SAPBEXresDataEmph 2 2 4 2 6" xfId="45479" xr:uid="{C3E17991-2F98-4A2A-B02D-289FD579612A}"/>
    <cellStyle name="SAPBEXresDataEmph 2 2 4 2 6 2" xfId="45480" xr:uid="{8EA17AC4-77F5-47B9-968B-457A129A5829}"/>
    <cellStyle name="SAPBEXresDataEmph 2 2 4 2 7" xfId="45481" xr:uid="{097DB7B5-59B8-4FA4-9279-F2D0F9510742}"/>
    <cellStyle name="SAPBEXresDataEmph 2 2 4 3" xfId="45482" xr:uid="{30D59AB1-1625-4C01-87A8-E81991D7FB2E}"/>
    <cellStyle name="SAPBEXresDataEmph 2 2 4 3 2" xfId="45483" xr:uid="{23E6FC1E-BD94-495B-B71F-586F15E6BF36}"/>
    <cellStyle name="SAPBEXresDataEmph 2 2 4 3 2 2" xfId="45484" xr:uid="{59B1E468-B4D1-44F5-9D86-327365F4C64A}"/>
    <cellStyle name="SAPBEXresDataEmph 2 2 4 3 3" xfId="45485" xr:uid="{F99F2D39-2B11-430C-9001-04931EA9D3BA}"/>
    <cellStyle name="SAPBEXresDataEmph 2 2 4 3 3 2" xfId="45486" xr:uid="{4F5E7C68-56A3-4C38-912D-4A7F877DA84D}"/>
    <cellStyle name="SAPBEXresDataEmph 2 2 4 3 4" xfId="45487" xr:uid="{D978F93B-5FD2-4057-9E2E-B043550543AA}"/>
    <cellStyle name="SAPBEXresDataEmph 2 2 4 3 4 2" xfId="45488" xr:uid="{C0441650-4FF2-4096-91AC-C9EFD53799AC}"/>
    <cellStyle name="SAPBEXresDataEmph 2 2 4 3 5" xfId="45489" xr:uid="{11223E28-5D03-43A2-BC89-058777991F56}"/>
    <cellStyle name="SAPBEXresDataEmph 2 2 4 3 5 2" xfId="45490" xr:uid="{1BD01C69-8E14-47FF-BB4B-3D8DC7B7367F}"/>
    <cellStyle name="SAPBEXresDataEmph 2 2 4 3 6" xfId="45491" xr:uid="{D0D37D98-4A34-4C2F-884F-6E8A0CC0315D}"/>
    <cellStyle name="SAPBEXresDataEmph 2 2 4 3 6 2" xfId="45492" xr:uid="{50E94992-D258-41C3-94A4-58EFF6239D0A}"/>
    <cellStyle name="SAPBEXresDataEmph 2 2 4 3 7" xfId="45493" xr:uid="{B3D45F65-00C0-4BA5-A9BB-BEBAD0F7CE70}"/>
    <cellStyle name="SAPBEXresDataEmph 2 2 4 4" xfId="45494" xr:uid="{0C7609AF-E288-4EBF-8D57-092BEA5F37A7}"/>
    <cellStyle name="SAPBEXresDataEmph 2 2 4 4 2" xfId="45495" xr:uid="{229F8420-1288-4E81-8848-0D5C3EDF4FC4}"/>
    <cellStyle name="SAPBEXresDataEmph 2 2 4 5" xfId="45496" xr:uid="{145A2D34-A91F-4B57-B3AD-ACD66EF3B254}"/>
    <cellStyle name="SAPBEXresDataEmph 2 2 4 5 2" xfId="45497" xr:uid="{9A5BEB4F-58DC-4E28-AB7B-AA1B361DE4D3}"/>
    <cellStyle name="SAPBEXresDataEmph 2 2 4 6" xfId="45498" xr:uid="{CC62C49C-52CB-4A45-8FD6-A40F720BBC94}"/>
    <cellStyle name="SAPBEXresDataEmph 2 2 4 6 2" xfId="45499" xr:uid="{804FA479-0B07-410A-8ADE-78F09AF3ACEB}"/>
    <cellStyle name="SAPBEXresDataEmph 2 2 4 7" xfId="45500" xr:uid="{6828D184-0153-4344-936E-6F356C8560D2}"/>
    <cellStyle name="SAPBEXresDataEmph 2 2 4 7 2" xfId="45501" xr:uid="{C0300F30-B66D-49A3-8C52-D36444C4C27A}"/>
    <cellStyle name="SAPBEXresDataEmph 2 2 4 8" xfId="45502" xr:uid="{15DB1EA9-1996-41F1-B13C-2367168AFF25}"/>
    <cellStyle name="SAPBEXresDataEmph 2 2 4 8 2" xfId="45503" xr:uid="{5E78623C-DB34-4C2D-B7E6-183A03BA3721}"/>
    <cellStyle name="SAPBEXresDataEmph 2 2 4 9" xfId="45504" xr:uid="{57140387-02D7-4BAB-B5B3-FCD2C69FE810}"/>
    <cellStyle name="SAPBEXresDataEmph 2 2 4 9 2" xfId="45505" xr:uid="{2A83947F-A34C-49EF-9BCE-7B4B0297BA42}"/>
    <cellStyle name="SAPBEXresDataEmph 2 2 5" xfId="45506" xr:uid="{4C57CC0A-3C8B-4E87-B7F3-4F9FB7B63210}"/>
    <cellStyle name="SAPBEXresDataEmph 2 2 5 2" xfId="45507" xr:uid="{CA1E6CF8-F67E-4679-BFA8-A89A2C748CB3}"/>
    <cellStyle name="SAPBEXresDataEmph 2 2 6" xfId="45508" xr:uid="{F060226F-8A4F-4283-AB00-1BF4DEC477F9}"/>
    <cellStyle name="SAPBEXresDataEmph 2 2 6 2" xfId="45509" xr:uid="{BBBCF6B0-DC95-4FEF-BDB8-022E21AB676D}"/>
    <cellStyle name="SAPBEXresDataEmph 2 2 7" xfId="45510" xr:uid="{E65B74EA-0FC7-4FC1-AE64-9906ED83C24B}"/>
    <cellStyle name="SAPBEXresDataEmph 2 2 8" xfId="45511" xr:uid="{728E18AA-71F8-4BA4-87EB-38060EB0A3AD}"/>
    <cellStyle name="SAPBEXresDataEmph 2 3" xfId="45512" xr:uid="{932F3383-34CE-44F4-8417-F701FC539A10}"/>
    <cellStyle name="SAPBEXresDataEmph 2 3 2" xfId="45513" xr:uid="{B70470EE-BAEF-4DC7-A257-496346C03D60}"/>
    <cellStyle name="SAPBEXresDataEmph 2 3 2 10" xfId="45514" xr:uid="{EB6DA5B3-9E6B-420A-A34E-C75EF5ACF09E}"/>
    <cellStyle name="SAPBEXresDataEmph 2 3 2 2" xfId="45515" xr:uid="{669C9DD2-034D-49EB-B58B-0BD88EF35200}"/>
    <cellStyle name="SAPBEXresDataEmph 2 3 2 2 10" xfId="45516" xr:uid="{F07CE511-640F-4604-B8F6-766A768B6745}"/>
    <cellStyle name="SAPBEXresDataEmph 2 3 2 2 2" xfId="45517" xr:uid="{E202D113-DB19-43E6-997C-379313A8D16A}"/>
    <cellStyle name="SAPBEXresDataEmph 2 3 2 2 2 2" xfId="45518" xr:uid="{AEB6A7BB-7EE4-485E-8C61-4AED76ABE230}"/>
    <cellStyle name="SAPBEXresDataEmph 2 3 2 2 2 2 2" xfId="45519" xr:uid="{02C98264-9D4D-44F7-A524-5E9C8B5E006A}"/>
    <cellStyle name="SAPBEXresDataEmph 2 3 2 2 2 3" xfId="45520" xr:uid="{D84F1E3A-2A6E-47E4-8B39-2CFFE4778F57}"/>
    <cellStyle name="SAPBEXresDataEmph 2 3 2 2 2 3 2" xfId="45521" xr:uid="{149C2A75-5638-4A05-9EE8-7C0D871A8850}"/>
    <cellStyle name="SAPBEXresDataEmph 2 3 2 2 2 4" xfId="45522" xr:uid="{E58F2AD7-7ECF-4E77-8813-3D3F7F1C5EB9}"/>
    <cellStyle name="SAPBEXresDataEmph 2 3 2 2 2 4 2" xfId="45523" xr:uid="{DB0106EC-5F95-4AEB-B6C7-AAF6E08D883E}"/>
    <cellStyle name="SAPBEXresDataEmph 2 3 2 2 2 5" xfId="45524" xr:uid="{DDF6686A-3A3F-469C-9990-C94EE054D7FD}"/>
    <cellStyle name="SAPBEXresDataEmph 2 3 2 2 2 5 2" xfId="45525" xr:uid="{615F822F-55BA-431E-97C2-B64EC22B0EA9}"/>
    <cellStyle name="SAPBEXresDataEmph 2 3 2 2 2 6" xfId="45526" xr:uid="{15AAD215-6712-45E7-A6FA-6CDAE9CC3397}"/>
    <cellStyle name="SAPBEXresDataEmph 2 3 2 2 2 6 2" xfId="45527" xr:uid="{FE851D5C-6C66-43AC-A0BB-24772E200680}"/>
    <cellStyle name="SAPBEXresDataEmph 2 3 2 2 2 7" xfId="45528" xr:uid="{EF330E67-DD5D-4479-98B1-6343C0BC5AD9}"/>
    <cellStyle name="SAPBEXresDataEmph 2 3 2 2 2 7 2" xfId="45529" xr:uid="{8524E3A7-55D3-43E2-8EF7-870C5E4DA26C}"/>
    <cellStyle name="SAPBEXresDataEmph 2 3 2 2 2 8" xfId="45530" xr:uid="{528E6855-79F8-404A-B920-D713214FEA4F}"/>
    <cellStyle name="SAPBEXresDataEmph 2 3 2 2 3" xfId="45531" xr:uid="{8E79B7AE-A39A-4931-A494-AE8940FAF4F9}"/>
    <cellStyle name="SAPBEXresDataEmph 2 3 2 2 3 2" xfId="45532" xr:uid="{EA84E464-73E4-4D89-ADAC-49FA7F72A5E5}"/>
    <cellStyle name="SAPBEXresDataEmph 2 3 2 2 4" xfId="45533" xr:uid="{D2CCAA75-5CF5-4D53-A6EF-BCA7B58B5116}"/>
    <cellStyle name="SAPBEXresDataEmph 2 3 2 2 4 2" xfId="45534" xr:uid="{E6B14A6F-8AA8-4C1F-9444-E080ABC48591}"/>
    <cellStyle name="SAPBEXresDataEmph 2 3 2 2 5" xfId="45535" xr:uid="{33737F6C-2B81-4900-A5DB-976A05B94455}"/>
    <cellStyle name="SAPBEXresDataEmph 2 3 2 2 5 2" xfId="45536" xr:uid="{92036EC1-A4CE-4492-90D3-4161CD08A150}"/>
    <cellStyle name="SAPBEXresDataEmph 2 3 2 2 6" xfId="45537" xr:uid="{6D7344B2-84C8-488B-9EB1-B3462BF4B853}"/>
    <cellStyle name="SAPBEXresDataEmph 2 3 2 2 6 2" xfId="45538" xr:uid="{D50BF059-5EFC-48C7-B737-FA94EA34086A}"/>
    <cellStyle name="SAPBEXresDataEmph 2 3 2 2 7" xfId="45539" xr:uid="{82BCF9BE-C169-4CFF-B822-ED12DB8BFF41}"/>
    <cellStyle name="SAPBEXresDataEmph 2 3 2 2 7 2" xfId="45540" xr:uid="{12FAEADB-9E1E-466C-A61A-7633A92A3C69}"/>
    <cellStyle name="SAPBEXresDataEmph 2 3 2 2 8" xfId="45541" xr:uid="{4A559FE2-5AE9-42D5-A4CC-9B5C82811338}"/>
    <cellStyle name="SAPBEXresDataEmph 2 3 2 2 8 2" xfId="45542" xr:uid="{97040CCD-420E-40AC-99C1-EF41FA4AEE7B}"/>
    <cellStyle name="SAPBEXresDataEmph 2 3 2 2 9" xfId="45543" xr:uid="{F07C2469-A799-419A-9B53-13537DCC597A}"/>
    <cellStyle name="SAPBEXresDataEmph 2 3 2 3" xfId="45544" xr:uid="{47F6D5FA-B91C-46E3-96DF-AA14E2CF40DA}"/>
    <cellStyle name="SAPBEXresDataEmph 2 3 2 3 2" xfId="45545" xr:uid="{FF40DF59-0243-4FD7-A03E-EB1CE84C013D}"/>
    <cellStyle name="SAPBEXresDataEmph 2 3 2 3 2 2" xfId="45546" xr:uid="{25FBC5C9-49FB-4CDD-AF27-4EB21A55EEB0}"/>
    <cellStyle name="SAPBEXresDataEmph 2 3 2 3 3" xfId="45547" xr:uid="{5EEDDF01-9C13-4C8C-8CE8-EC04B7520A5E}"/>
    <cellStyle name="SAPBEXresDataEmph 2 3 2 3 3 2" xfId="45548" xr:uid="{4FC9E2A4-ADD9-42BD-B617-1CAA24001809}"/>
    <cellStyle name="SAPBEXresDataEmph 2 3 2 3 4" xfId="45549" xr:uid="{15B6C201-778E-4228-AF4C-5A91960808EE}"/>
    <cellStyle name="SAPBEXresDataEmph 2 3 2 3 4 2" xfId="45550" xr:uid="{D46E275F-F801-4A72-A490-445CD3DB3D67}"/>
    <cellStyle name="SAPBEXresDataEmph 2 3 2 3 5" xfId="45551" xr:uid="{131721BE-DAED-4429-9445-A248B761816F}"/>
    <cellStyle name="SAPBEXresDataEmph 2 3 2 3 5 2" xfId="45552" xr:uid="{A4117387-CDA4-45FB-AC7D-C561B8C456F1}"/>
    <cellStyle name="SAPBEXresDataEmph 2 3 2 3 6" xfId="45553" xr:uid="{39A191CB-D742-43EB-9A1E-209674788CCA}"/>
    <cellStyle name="SAPBEXresDataEmph 2 3 2 3 6 2" xfId="45554" xr:uid="{DABB81F2-D8D0-4943-B09E-C8BB05AECEFF}"/>
    <cellStyle name="SAPBEXresDataEmph 2 3 2 3 7" xfId="45555" xr:uid="{6633A0AD-13AB-4D62-9D63-82D0F055B9C9}"/>
    <cellStyle name="SAPBEXresDataEmph 2 3 2 3 7 2" xfId="45556" xr:uid="{910314E3-D4C2-44FC-9F9D-4F15DF790E16}"/>
    <cellStyle name="SAPBEXresDataEmph 2 3 2 3 8" xfId="45557" xr:uid="{F1D8ED36-6281-4608-BCDA-7695513FD884}"/>
    <cellStyle name="SAPBEXresDataEmph 2 3 2 3 9" xfId="45558" xr:uid="{D16B7F3F-BDAA-4417-91C9-EC095E3FA731}"/>
    <cellStyle name="SAPBEXresDataEmph 2 3 2 4" xfId="45559" xr:uid="{D3D9A456-C37C-4267-8D6F-5F13245EA8B0}"/>
    <cellStyle name="SAPBEXresDataEmph 2 3 2 4 2" xfId="45560" xr:uid="{A61B72A6-A62D-4459-A895-41D83A2AE3E1}"/>
    <cellStyle name="SAPBEXresDataEmph 2 3 2 5" xfId="45561" xr:uid="{0552967E-C1FF-4873-9C21-BCEA0818495A}"/>
    <cellStyle name="SAPBEXresDataEmph 2 3 2 5 2" xfId="45562" xr:uid="{FCBFFB68-C70F-486C-B733-8664655063AA}"/>
    <cellStyle name="SAPBEXresDataEmph 2 3 2 6" xfId="45563" xr:uid="{144436C3-5291-4D9C-841E-3404C17CC799}"/>
    <cellStyle name="SAPBEXresDataEmph 2 3 2 6 2" xfId="45564" xr:uid="{1CDC5067-AA3C-4DA5-AE2E-216A52BE77EA}"/>
    <cellStyle name="SAPBEXresDataEmph 2 3 2 7" xfId="45565" xr:uid="{2DE379E3-04B4-4E6F-BC89-709F56BD33F3}"/>
    <cellStyle name="SAPBEXresDataEmph 2 3 2 7 2" xfId="45566" xr:uid="{5F842DFA-421C-4B20-9609-80C74E2F234D}"/>
    <cellStyle name="SAPBEXresDataEmph 2 3 2 8" xfId="45567" xr:uid="{A439C645-5726-4B8F-8E26-B5C157FFAF06}"/>
    <cellStyle name="SAPBEXresDataEmph 2 3 2 8 2" xfId="45568" xr:uid="{C193600E-9E87-4E4F-B6B9-1CA02C3C85D1}"/>
    <cellStyle name="SAPBEXresDataEmph 2 3 2 9" xfId="45569" xr:uid="{FD076D59-482E-465D-8800-B78078EA5E86}"/>
    <cellStyle name="SAPBEXresDataEmph 2 3 3" xfId="45570" xr:uid="{AB49C238-56CE-4018-BB9A-D6CB882B7453}"/>
    <cellStyle name="SAPBEXresDataEmph 2 3 3 2" xfId="45571" xr:uid="{3EBC4BAD-3F37-4ED1-AFF5-28E94974ED8B}"/>
    <cellStyle name="SAPBEXresDataEmph 2 3 3 2 10" xfId="45572" xr:uid="{1F339A41-06A6-4A0B-A852-80077C06D378}"/>
    <cellStyle name="SAPBEXresDataEmph 2 3 3 2 2" xfId="45573" xr:uid="{BB28FC57-3F72-40E2-B2D5-21D80A62FB8B}"/>
    <cellStyle name="SAPBEXresDataEmph 2 3 3 2 2 2" xfId="45574" xr:uid="{E94FED5F-C085-4537-987F-BD42FAC030B5}"/>
    <cellStyle name="SAPBEXresDataEmph 2 3 3 2 2 2 2" xfId="45575" xr:uid="{0FD759B4-7CD5-4FBD-8819-F1BE92C4EA4C}"/>
    <cellStyle name="SAPBEXresDataEmph 2 3 3 2 2 3" xfId="45576" xr:uid="{26E3F807-E41E-48D8-BD44-D30E12BD98CC}"/>
    <cellStyle name="SAPBEXresDataEmph 2 3 3 2 2 3 2" xfId="45577" xr:uid="{CCDC8E8B-3209-45CA-BAFE-C17043760C91}"/>
    <cellStyle name="SAPBEXresDataEmph 2 3 3 2 2 4" xfId="45578" xr:uid="{1D88A446-B04C-40C6-87E6-A7FA72707C79}"/>
    <cellStyle name="SAPBEXresDataEmph 2 3 3 2 2 4 2" xfId="45579" xr:uid="{E1021C84-69BE-4CCD-AC25-8FC050C0D3F4}"/>
    <cellStyle name="SAPBEXresDataEmph 2 3 3 2 2 5" xfId="45580" xr:uid="{68CCFE8C-915A-4A18-929B-76A0C96B020B}"/>
    <cellStyle name="SAPBEXresDataEmph 2 3 3 2 2 5 2" xfId="45581" xr:uid="{9BE0BF4D-121F-4CBA-8656-C72445658511}"/>
    <cellStyle name="SAPBEXresDataEmph 2 3 3 2 2 6" xfId="45582" xr:uid="{06E69D1C-E008-4CE3-AC8D-D063CC4D9BB3}"/>
    <cellStyle name="SAPBEXresDataEmph 2 3 3 2 2 6 2" xfId="45583" xr:uid="{319B4D2E-D5E6-4648-9AE5-1780CF8C426C}"/>
    <cellStyle name="SAPBEXresDataEmph 2 3 3 2 2 7" xfId="45584" xr:uid="{8411047E-814C-40C1-831A-D14DD2D2CF02}"/>
    <cellStyle name="SAPBEXresDataEmph 2 3 3 2 3" xfId="45585" xr:uid="{35AE3043-E597-48F8-A90C-8C1780A4E543}"/>
    <cellStyle name="SAPBEXresDataEmph 2 3 3 2 3 2" xfId="45586" xr:uid="{094E3AB8-EBBA-4220-9FFE-5D155B85137A}"/>
    <cellStyle name="SAPBEXresDataEmph 2 3 3 2 3 2 2" xfId="45587" xr:uid="{956D4129-6C96-4DB8-8C69-4211AB8DBAF5}"/>
    <cellStyle name="SAPBEXresDataEmph 2 3 3 2 3 3" xfId="45588" xr:uid="{2851EB40-F7BC-4391-BF21-2E207A3E9D76}"/>
    <cellStyle name="SAPBEXresDataEmph 2 3 3 2 3 3 2" xfId="45589" xr:uid="{008C20CB-5453-43FA-97CE-ED31B982A524}"/>
    <cellStyle name="SAPBEXresDataEmph 2 3 3 2 3 4" xfId="45590" xr:uid="{A67978A2-6E13-4A34-8AD7-B260D39DC52E}"/>
    <cellStyle name="SAPBEXresDataEmph 2 3 3 2 3 4 2" xfId="45591" xr:uid="{D4C65B82-F9AE-4588-9A72-6B3A47155B0B}"/>
    <cellStyle name="SAPBEXresDataEmph 2 3 3 2 3 5" xfId="45592" xr:uid="{05641D91-30F5-440D-99E0-2D2ED06E71B6}"/>
    <cellStyle name="SAPBEXresDataEmph 2 3 3 2 3 5 2" xfId="45593" xr:uid="{8C40C0CB-B9B9-40A2-AF41-F7AB7C165198}"/>
    <cellStyle name="SAPBEXresDataEmph 2 3 3 2 3 6" xfId="45594" xr:uid="{12D4DEA5-985B-40A6-9F57-BD7DEED14836}"/>
    <cellStyle name="SAPBEXresDataEmph 2 3 3 2 3 6 2" xfId="45595" xr:uid="{80B0813B-8298-4543-8A40-834B0D3A08B4}"/>
    <cellStyle name="SAPBEXresDataEmph 2 3 3 2 3 7" xfId="45596" xr:uid="{970771B0-C637-46E6-BE18-ED3BF76ACD9B}"/>
    <cellStyle name="SAPBEXresDataEmph 2 3 3 2 4" xfId="45597" xr:uid="{AAA62795-61F5-4451-B423-9E5F41E8CDBA}"/>
    <cellStyle name="SAPBEXresDataEmph 2 3 3 2 4 2" xfId="45598" xr:uid="{70106C74-72E1-4778-84A4-FE9AD4D537FF}"/>
    <cellStyle name="SAPBEXresDataEmph 2 3 3 2 5" xfId="45599" xr:uid="{97B1E351-0272-41A9-AF01-EFD21F67C36F}"/>
    <cellStyle name="SAPBEXresDataEmph 2 3 3 2 5 2" xfId="45600" xr:uid="{76150D0D-2F57-45AF-8FD1-90D3C7F28DFD}"/>
    <cellStyle name="SAPBEXresDataEmph 2 3 3 2 6" xfId="45601" xr:uid="{6026FCDF-F48C-4F70-A285-1FB510A41EF0}"/>
    <cellStyle name="SAPBEXresDataEmph 2 3 3 2 6 2" xfId="45602" xr:uid="{8E40C1E1-590E-466D-B99A-D06CBFCD5CE5}"/>
    <cellStyle name="SAPBEXresDataEmph 2 3 3 2 7" xfId="45603" xr:uid="{3E6F1ACD-D62E-4B4E-BC04-1BF25003B922}"/>
    <cellStyle name="SAPBEXresDataEmph 2 3 3 2 7 2" xfId="45604" xr:uid="{664168F6-CA7E-4029-B5C6-7BADE5441E7B}"/>
    <cellStyle name="SAPBEXresDataEmph 2 3 3 2 8" xfId="45605" xr:uid="{4FF3B736-B666-4CA2-947C-8FCE86F91EA1}"/>
    <cellStyle name="SAPBEXresDataEmph 2 3 3 2 8 2" xfId="45606" xr:uid="{4CA67577-282A-4B2D-9EF4-1227D3782B5A}"/>
    <cellStyle name="SAPBEXresDataEmph 2 3 3 2 9" xfId="45607" xr:uid="{E398F1E1-E6AE-4B31-BA19-25DD8E5CDDEB}"/>
    <cellStyle name="SAPBEXresDataEmph 2 3 3 2 9 2" xfId="45608" xr:uid="{747B34A4-3E39-4E40-A88B-EB20779E627F}"/>
    <cellStyle name="SAPBEXresDataEmph 2 3 3 3" xfId="45609" xr:uid="{15C3750A-9EA1-4F36-86F4-AC85347B2D63}"/>
    <cellStyle name="SAPBEXresDataEmph 2 3 3 3 2" xfId="45610" xr:uid="{04E073A6-0C85-4D75-A4C7-CFE322F4DA67}"/>
    <cellStyle name="SAPBEXresDataEmph 2 3 3 4" xfId="45611" xr:uid="{0D44FE1F-03F1-459D-B606-3697E3D84CCB}"/>
    <cellStyle name="SAPBEXresDataEmph 2 3 3 4 2" xfId="45612" xr:uid="{73D5F5AE-5AD5-479C-B2EB-6EFB37E74414}"/>
    <cellStyle name="SAPBEXresDataEmph 2 3 3 5" xfId="45613" xr:uid="{B29D691C-6E27-4845-A73F-B6A49EE2F1CD}"/>
    <cellStyle name="SAPBEXresDataEmph 2 3 4" xfId="45614" xr:uid="{A35C1BCF-6717-4367-9C39-09CC6EF88322}"/>
    <cellStyle name="SAPBEXresDataEmph 2 3 4 10" xfId="45615" xr:uid="{9693B761-0F89-4AE3-BCFB-4C07C8F00160}"/>
    <cellStyle name="SAPBEXresDataEmph 2 3 4 2" xfId="45616" xr:uid="{13A94941-20AC-4149-A30D-83A533FD53A9}"/>
    <cellStyle name="SAPBEXresDataEmph 2 3 4 2 2" xfId="45617" xr:uid="{B7CAF476-AF41-4211-9BC3-5A136FFB4983}"/>
    <cellStyle name="SAPBEXresDataEmph 2 3 4 2 2 2" xfId="45618" xr:uid="{CF8FA002-9DD9-406A-B36F-5EF6444E852E}"/>
    <cellStyle name="SAPBEXresDataEmph 2 3 4 2 3" xfId="45619" xr:uid="{7F03D02B-13FF-45E6-A1FB-CA91F8102139}"/>
    <cellStyle name="SAPBEXresDataEmph 2 3 4 2 3 2" xfId="45620" xr:uid="{DC08F1DD-C1EE-459E-B8C1-9478D3ADA6FF}"/>
    <cellStyle name="SAPBEXresDataEmph 2 3 4 2 4" xfId="45621" xr:uid="{C015DE73-EF1E-4686-9AE3-D66B0355231B}"/>
    <cellStyle name="SAPBEXresDataEmph 2 3 4 2 4 2" xfId="45622" xr:uid="{61F1DFB4-5860-4598-8C06-FAD80B9DA1FA}"/>
    <cellStyle name="SAPBEXresDataEmph 2 3 4 2 5" xfId="45623" xr:uid="{C45E0CC4-814A-4D79-AE83-26044121C3A2}"/>
    <cellStyle name="SAPBEXresDataEmph 2 3 4 2 5 2" xfId="45624" xr:uid="{52389DE2-263B-4CA8-B879-CD3290CD953F}"/>
    <cellStyle name="SAPBEXresDataEmph 2 3 4 2 6" xfId="45625" xr:uid="{0D6359CB-D9D8-4A40-8E3B-9BFFA833F750}"/>
    <cellStyle name="SAPBEXresDataEmph 2 3 4 2 6 2" xfId="45626" xr:uid="{30E03BE8-E38C-4607-A019-CD9A2572E871}"/>
    <cellStyle name="SAPBEXresDataEmph 2 3 4 2 7" xfId="45627" xr:uid="{FE17463B-C358-4D90-A6EB-F5F57248D3FA}"/>
    <cellStyle name="SAPBEXresDataEmph 2 3 4 3" xfId="45628" xr:uid="{1CCEC1A7-5358-42EB-B240-DAFF1AB16B51}"/>
    <cellStyle name="SAPBEXresDataEmph 2 3 4 3 2" xfId="45629" xr:uid="{89305ABF-6F1D-4E4F-A89B-0B6178897A56}"/>
    <cellStyle name="SAPBEXresDataEmph 2 3 4 3 2 2" xfId="45630" xr:uid="{8E0D9BD6-D085-4544-B303-DC50F2E15DF4}"/>
    <cellStyle name="SAPBEXresDataEmph 2 3 4 3 3" xfId="45631" xr:uid="{86031D73-0ACE-4286-81A1-01CBA4C59027}"/>
    <cellStyle name="SAPBEXresDataEmph 2 3 4 3 3 2" xfId="45632" xr:uid="{2043AEE9-56BB-498D-B5C9-66E1A6742722}"/>
    <cellStyle name="SAPBEXresDataEmph 2 3 4 3 4" xfId="45633" xr:uid="{12F232E6-EF50-4C0D-A535-054C56A6800F}"/>
    <cellStyle name="SAPBEXresDataEmph 2 3 4 3 4 2" xfId="45634" xr:uid="{AF41611D-4854-4B1A-A086-0F5A76951333}"/>
    <cellStyle name="SAPBEXresDataEmph 2 3 4 3 5" xfId="45635" xr:uid="{FF7801AA-298D-488B-9ACE-BBACC452C4CE}"/>
    <cellStyle name="SAPBEXresDataEmph 2 3 4 3 5 2" xfId="45636" xr:uid="{A716BAD9-7861-4655-BD7F-101029923007}"/>
    <cellStyle name="SAPBEXresDataEmph 2 3 4 3 6" xfId="45637" xr:uid="{316C54A7-28B1-47F4-9396-B60C112771D2}"/>
    <cellStyle name="SAPBEXresDataEmph 2 3 4 3 6 2" xfId="45638" xr:uid="{C0C21CA5-A561-4200-8216-DE678393B209}"/>
    <cellStyle name="SAPBEXresDataEmph 2 3 4 3 7" xfId="45639" xr:uid="{222CBBCE-5B58-4751-89FD-E287EBBB83E2}"/>
    <cellStyle name="SAPBEXresDataEmph 2 3 4 4" xfId="45640" xr:uid="{D4B7E0B9-257A-4038-9D51-30835E37583F}"/>
    <cellStyle name="SAPBEXresDataEmph 2 3 4 4 2" xfId="45641" xr:uid="{0C2258EB-CE51-4023-A56D-2CD9BA1F9E08}"/>
    <cellStyle name="SAPBEXresDataEmph 2 3 4 5" xfId="45642" xr:uid="{9FAE7308-2FC7-447C-97BF-05F7B54E23C1}"/>
    <cellStyle name="SAPBEXresDataEmph 2 3 4 5 2" xfId="45643" xr:uid="{B5BEF188-10A2-4B43-8BC0-E30D1CACA5DF}"/>
    <cellStyle name="SAPBEXresDataEmph 2 3 4 6" xfId="45644" xr:uid="{AC08007F-7E99-49D4-A65C-13E41FFD0687}"/>
    <cellStyle name="SAPBEXresDataEmph 2 3 4 6 2" xfId="45645" xr:uid="{7A00ECCB-E629-40A2-A64E-1BF33F563909}"/>
    <cellStyle name="SAPBEXresDataEmph 2 3 4 7" xfId="45646" xr:uid="{A999B4A0-C857-4B0D-8EAC-7CE410F3A39C}"/>
    <cellStyle name="SAPBEXresDataEmph 2 3 4 7 2" xfId="45647" xr:uid="{A3245D9E-1C73-405A-BEB3-A19DC3F86D0D}"/>
    <cellStyle name="SAPBEXresDataEmph 2 3 4 8" xfId="45648" xr:uid="{5E2BFB09-8978-4EE5-A1D0-DD116FBF7BDE}"/>
    <cellStyle name="SAPBEXresDataEmph 2 3 4 8 2" xfId="45649" xr:uid="{A7F554CF-EF3F-4961-9CC0-45F578973E2C}"/>
    <cellStyle name="SAPBEXresDataEmph 2 3 4 9" xfId="45650" xr:uid="{919FB76C-B06C-4D11-BB2E-6967151AD337}"/>
    <cellStyle name="SAPBEXresDataEmph 2 3 4 9 2" xfId="45651" xr:uid="{9254341A-8F20-4EC1-8D1D-96531647036D}"/>
    <cellStyle name="SAPBEXresDataEmph 2 3 5" xfId="45652" xr:uid="{2FF937F8-F37D-48A5-BAE9-40567FBECEC4}"/>
    <cellStyle name="SAPBEXresDataEmph 2 3 5 2" xfId="45653" xr:uid="{DA7502F0-E4C6-4FEF-9675-BD00C5AEE00C}"/>
    <cellStyle name="SAPBEXresDataEmph 2 3 6" xfId="45654" xr:uid="{30AD173C-7F2B-4808-8F3B-DC870A62242E}"/>
    <cellStyle name="SAPBEXresDataEmph 2 3 6 2" xfId="45655" xr:uid="{D4907556-EDAA-450D-9429-9B2E7204BF78}"/>
    <cellStyle name="SAPBEXresDataEmph 2 3 7" xfId="45656" xr:uid="{97CC666F-6024-4A9C-952C-D02A482CD519}"/>
    <cellStyle name="SAPBEXresDataEmph 2 3 8" xfId="45657" xr:uid="{EB2CE678-101E-486D-86AD-C02C942760E2}"/>
    <cellStyle name="SAPBEXresDataEmph 2 4" xfId="45658" xr:uid="{0E3816A3-9B70-4906-88BA-6402B885129C}"/>
    <cellStyle name="SAPBEXresDataEmph 2 4 10" xfId="45659" xr:uid="{9124E1AF-65FB-4B71-8B5C-DB4C0F784B3E}"/>
    <cellStyle name="SAPBEXresDataEmph 2 4 2" xfId="45660" xr:uid="{61EED025-7256-4E40-937E-29E2D8BEA2EB}"/>
    <cellStyle name="SAPBEXresDataEmph 2 4 2 10" xfId="45661" xr:uid="{3ABAE825-C68A-4B35-ABA0-FCF10EBD7995}"/>
    <cellStyle name="SAPBEXresDataEmph 2 4 2 2" xfId="45662" xr:uid="{CA4E1183-9CBC-47B6-919A-BB12B34C2C85}"/>
    <cellStyle name="SAPBEXresDataEmph 2 4 2 2 2" xfId="45663" xr:uid="{1C8DC117-5E3F-4365-8405-1642A363CCED}"/>
    <cellStyle name="SAPBEXresDataEmph 2 4 2 2 2 2" xfId="45664" xr:uid="{17EA1301-FF4C-4BEF-A91C-7622198FA08F}"/>
    <cellStyle name="SAPBEXresDataEmph 2 4 2 2 3" xfId="45665" xr:uid="{1864CC03-5358-4C72-93A0-C65AA8F7A35B}"/>
    <cellStyle name="SAPBEXresDataEmph 2 4 2 2 3 2" xfId="45666" xr:uid="{81C0B0BD-A5B0-4906-BD67-DD3B2CF7DA3D}"/>
    <cellStyle name="SAPBEXresDataEmph 2 4 2 2 4" xfId="45667" xr:uid="{FB795A89-4D6C-4570-99B6-0F3CCC79DC8F}"/>
    <cellStyle name="SAPBEXresDataEmph 2 4 2 2 4 2" xfId="45668" xr:uid="{4AAF6BC1-2A74-48F3-A8D0-162BE662A712}"/>
    <cellStyle name="SAPBEXresDataEmph 2 4 2 2 5" xfId="45669" xr:uid="{D3DC52BA-7AFC-4D5E-8A43-51C0590C2432}"/>
    <cellStyle name="SAPBEXresDataEmph 2 4 2 2 5 2" xfId="45670" xr:uid="{3857CA8B-5CC1-42D2-B3E7-4B758099D41A}"/>
    <cellStyle name="SAPBEXresDataEmph 2 4 2 2 6" xfId="45671" xr:uid="{51F8ECD1-96BD-4DF4-B54A-2813960244DB}"/>
    <cellStyle name="SAPBEXresDataEmph 2 4 2 2 6 2" xfId="45672" xr:uid="{EDDB793B-0E4C-43B8-B984-010964B543C8}"/>
    <cellStyle name="SAPBEXresDataEmph 2 4 2 2 7" xfId="45673" xr:uid="{40AABCC7-F2E8-4E04-845D-B0FC2E907A2C}"/>
    <cellStyle name="SAPBEXresDataEmph 2 4 2 2 7 2" xfId="45674" xr:uid="{4F1CB8B3-FA3C-4D59-8F6F-3C138F67A3BB}"/>
    <cellStyle name="SAPBEXresDataEmph 2 4 2 2 8" xfId="45675" xr:uid="{890ED79A-A7FD-4A23-B815-B5CF858903BD}"/>
    <cellStyle name="SAPBEXresDataEmph 2 4 2 3" xfId="45676" xr:uid="{1893C82F-3843-48DE-A421-B8ACC7BA496B}"/>
    <cellStyle name="SAPBEXresDataEmph 2 4 2 3 2" xfId="45677" xr:uid="{DC12A731-6A4E-476C-9243-E15752921051}"/>
    <cellStyle name="SAPBEXresDataEmph 2 4 2 4" xfId="45678" xr:uid="{9FE84B9D-F01A-42B7-A579-F662BAE35A0C}"/>
    <cellStyle name="SAPBEXresDataEmph 2 4 2 4 2" xfId="45679" xr:uid="{E676F44C-72D0-458F-8E40-39228D87EC9C}"/>
    <cellStyle name="SAPBEXresDataEmph 2 4 2 5" xfId="45680" xr:uid="{7BFD1D75-F73D-4724-954E-514243614DC9}"/>
    <cellStyle name="SAPBEXresDataEmph 2 4 2 5 2" xfId="45681" xr:uid="{F481957A-6906-4060-9A6E-7C1B767FF358}"/>
    <cellStyle name="SAPBEXresDataEmph 2 4 2 6" xfId="45682" xr:uid="{D24CD0C3-C0B2-4C50-B096-86FC79BABE9F}"/>
    <cellStyle name="SAPBEXresDataEmph 2 4 2 6 2" xfId="45683" xr:uid="{26D411FE-BD10-4909-8856-159FBA69F613}"/>
    <cellStyle name="SAPBEXresDataEmph 2 4 2 7" xfId="45684" xr:uid="{9EB59E4A-0D29-4476-98EE-82A3C3006E90}"/>
    <cellStyle name="SAPBEXresDataEmph 2 4 2 7 2" xfId="45685" xr:uid="{AC9AED03-E242-4A62-A067-3B38E944686B}"/>
    <cellStyle name="SAPBEXresDataEmph 2 4 2 8" xfId="45686" xr:uid="{75DBF5FC-CC70-4AF3-93C3-13C1FD3C9549}"/>
    <cellStyle name="SAPBEXresDataEmph 2 4 2 8 2" xfId="45687" xr:uid="{49635130-5A5D-40B4-B832-E608F4C268D0}"/>
    <cellStyle name="SAPBEXresDataEmph 2 4 2 9" xfId="45688" xr:uid="{4F7F2B57-C4B3-488D-9A88-6E1078AF31E8}"/>
    <cellStyle name="SAPBEXresDataEmph 2 4 3" xfId="45689" xr:uid="{A9CFBD5B-67A9-48D3-953C-41BD3983323D}"/>
    <cellStyle name="SAPBEXresDataEmph 2 4 3 2" xfId="45690" xr:uid="{7454F04D-A1AD-46BB-990E-95AB14C01492}"/>
    <cellStyle name="SAPBEXresDataEmph 2 4 3 2 2" xfId="45691" xr:uid="{E449D856-7FAE-4990-B678-076B98CACEE1}"/>
    <cellStyle name="SAPBEXresDataEmph 2 4 3 3" xfId="45692" xr:uid="{5EA83EDB-383F-4589-BF51-105994D074B9}"/>
    <cellStyle name="SAPBEXresDataEmph 2 4 3 3 2" xfId="45693" xr:uid="{7469ACA3-4CA0-4C9A-A01F-E78756ABAD54}"/>
    <cellStyle name="SAPBEXresDataEmph 2 4 3 4" xfId="45694" xr:uid="{034E7CAC-597B-4DC3-85FF-68A9A7644E0E}"/>
    <cellStyle name="SAPBEXresDataEmph 2 4 3 4 2" xfId="45695" xr:uid="{723CC256-4B30-4FCB-86CD-87E182F77899}"/>
    <cellStyle name="SAPBEXresDataEmph 2 4 3 5" xfId="45696" xr:uid="{7CE9B874-99E0-4703-8C18-D880414A4CEA}"/>
    <cellStyle name="SAPBEXresDataEmph 2 4 3 5 2" xfId="45697" xr:uid="{845E1D31-FABB-4745-BC1D-D0FAE1136C74}"/>
    <cellStyle name="SAPBEXresDataEmph 2 4 3 6" xfId="45698" xr:uid="{E34753F4-D2F6-4804-998D-682A9D98ED82}"/>
    <cellStyle name="SAPBEXresDataEmph 2 4 3 6 2" xfId="45699" xr:uid="{0551B739-BCF6-4E8B-BE87-789FA917B541}"/>
    <cellStyle name="SAPBEXresDataEmph 2 4 3 7" xfId="45700" xr:uid="{90D658BF-9EDD-4708-AFB9-B5898C76E43C}"/>
    <cellStyle name="SAPBEXresDataEmph 2 4 3 7 2" xfId="45701" xr:uid="{464E63C5-076A-471D-A6E8-43B92897FB0A}"/>
    <cellStyle name="SAPBEXresDataEmph 2 4 3 8" xfId="45702" xr:uid="{161B4E36-8911-4743-8BA1-D1EFDE35FF29}"/>
    <cellStyle name="SAPBEXresDataEmph 2 4 3 9" xfId="45703" xr:uid="{38424D70-E028-4D5B-BA19-18F572081361}"/>
    <cellStyle name="SAPBEXresDataEmph 2 4 4" xfId="45704" xr:uid="{9383EC1A-ECEC-4F9E-8EED-4591D8F8024C}"/>
    <cellStyle name="SAPBEXresDataEmph 2 4 4 2" xfId="45705" xr:uid="{07EC659D-CC14-46AE-A77D-0E7303569069}"/>
    <cellStyle name="SAPBEXresDataEmph 2 4 5" xfId="45706" xr:uid="{63166ED6-199D-40C9-A2A5-CC4DB840B3B1}"/>
    <cellStyle name="SAPBEXresDataEmph 2 4 5 2" xfId="45707" xr:uid="{C187A69E-3A39-4C5B-BB85-C54FCCE766B1}"/>
    <cellStyle name="SAPBEXresDataEmph 2 4 6" xfId="45708" xr:uid="{42A7BCAB-ACF5-4E2C-9561-41282DAF8ECE}"/>
    <cellStyle name="SAPBEXresDataEmph 2 4 6 2" xfId="45709" xr:uid="{792569F5-3598-4FCA-AE0A-96C15A9A5874}"/>
    <cellStyle name="SAPBEXresDataEmph 2 4 7" xfId="45710" xr:uid="{6A4EE0AF-B690-431D-AB12-F326BE535F0E}"/>
    <cellStyle name="SAPBEXresDataEmph 2 4 7 2" xfId="45711" xr:uid="{AC56E8E9-CB8F-462B-8510-155D6D2C5BF6}"/>
    <cellStyle name="SAPBEXresDataEmph 2 4 8" xfId="45712" xr:uid="{0A8D9067-02F5-48AC-A0AA-BE769F1C5D5C}"/>
    <cellStyle name="SAPBEXresDataEmph 2 4 8 2" xfId="45713" xr:uid="{ABCA8F2E-20BA-4BF8-B7E7-18B75AA9A108}"/>
    <cellStyle name="SAPBEXresDataEmph 2 4 9" xfId="45714" xr:uid="{DA79BA34-58E2-4BA2-B78D-CDD26ABC55F5}"/>
    <cellStyle name="SAPBEXresDataEmph 2 5" xfId="45715" xr:uid="{9EAA2527-2144-44B4-846E-647CDE58D4E6}"/>
    <cellStyle name="SAPBEXresDataEmph 2 6" xfId="45716" xr:uid="{066650AD-9986-4977-ADE4-CF90385F2CE3}"/>
    <cellStyle name="SAPBEXresDataEmph 3" xfId="45717" xr:uid="{558871D8-FCC3-464D-8DB8-39EA8E23C742}"/>
    <cellStyle name="SAPBEXresDataEmph 3 2" xfId="45718" xr:uid="{32BC88A3-0399-4BAE-B980-2F1FD30AA1A8}"/>
    <cellStyle name="SAPBEXresDataEmph 3 2 2" xfId="45719" xr:uid="{AE46ED0C-D066-4A61-A4F3-E11E78377E4C}"/>
    <cellStyle name="SAPBEXresDataEmph 3 2 2 10" xfId="45720" xr:uid="{CEF6DD90-8647-4F72-8158-C10620FFFF4B}"/>
    <cellStyle name="SAPBEXresDataEmph 3 2 2 2" xfId="45721" xr:uid="{F1C3F7B3-23B5-4F85-B0AE-B3E400D39F8B}"/>
    <cellStyle name="SAPBEXresDataEmph 3 2 2 2 10" xfId="45722" xr:uid="{F7955B6D-857A-433B-B4D0-F92687247185}"/>
    <cellStyle name="SAPBEXresDataEmph 3 2 2 2 2" xfId="45723" xr:uid="{ED16CED8-412A-4204-88D2-597741CB61A0}"/>
    <cellStyle name="SAPBEXresDataEmph 3 2 2 2 2 2" xfId="45724" xr:uid="{A8326C98-4156-46EC-8AD3-5BE7CFB6A544}"/>
    <cellStyle name="SAPBEXresDataEmph 3 2 2 2 2 2 2" xfId="45725" xr:uid="{700DA425-1781-4BB3-824C-2078A20AFFE7}"/>
    <cellStyle name="SAPBEXresDataEmph 3 2 2 2 2 3" xfId="45726" xr:uid="{931DBC59-8385-4E42-8E87-CDA0CB99115A}"/>
    <cellStyle name="SAPBEXresDataEmph 3 2 2 2 2 3 2" xfId="45727" xr:uid="{A47FFCDC-B39D-4A7E-BF33-1C5B61BFE7C3}"/>
    <cellStyle name="SAPBEXresDataEmph 3 2 2 2 2 4" xfId="45728" xr:uid="{A6F28551-077F-4921-8F5F-050E78586F0C}"/>
    <cellStyle name="SAPBEXresDataEmph 3 2 2 2 2 4 2" xfId="45729" xr:uid="{60357F11-CC3E-4B44-B18B-5EF4D53164CF}"/>
    <cellStyle name="SAPBEXresDataEmph 3 2 2 2 2 5" xfId="45730" xr:uid="{1AF2E370-14E0-4135-AECC-BB07C27FC1C1}"/>
    <cellStyle name="SAPBEXresDataEmph 3 2 2 2 2 5 2" xfId="45731" xr:uid="{CAC42347-2F58-4D4D-B99E-03E63FBEE00A}"/>
    <cellStyle name="SAPBEXresDataEmph 3 2 2 2 2 6" xfId="45732" xr:uid="{774058EA-3984-428B-A7F7-91EADD576E0C}"/>
    <cellStyle name="SAPBEXresDataEmph 3 2 2 2 2 6 2" xfId="45733" xr:uid="{A2E01697-1797-4CC2-9D6E-AC26ED681629}"/>
    <cellStyle name="SAPBEXresDataEmph 3 2 2 2 2 7" xfId="45734" xr:uid="{10B9CF22-25DD-4909-8343-F900FFB41B8D}"/>
    <cellStyle name="SAPBEXresDataEmph 3 2 2 2 2 7 2" xfId="45735" xr:uid="{FC9D5A47-80AC-4339-BBCA-1B00BD39C71E}"/>
    <cellStyle name="SAPBEXresDataEmph 3 2 2 2 2 8" xfId="45736" xr:uid="{8B9AC0F3-AB9B-4A1A-ABE2-D0269AF69C2B}"/>
    <cellStyle name="SAPBEXresDataEmph 3 2 2 2 3" xfId="45737" xr:uid="{185D1EE1-CD40-4BDD-8AC7-20C7D2A88966}"/>
    <cellStyle name="SAPBEXresDataEmph 3 2 2 2 3 2" xfId="45738" xr:uid="{4A986B90-33AB-40FE-B94E-2EC319C1A98E}"/>
    <cellStyle name="SAPBEXresDataEmph 3 2 2 2 4" xfId="45739" xr:uid="{C8C9F159-3880-4874-8B4B-D2CE39A4277E}"/>
    <cellStyle name="SAPBEXresDataEmph 3 2 2 2 4 2" xfId="45740" xr:uid="{C174691A-A9CC-4F4E-A66B-68F811966584}"/>
    <cellStyle name="SAPBEXresDataEmph 3 2 2 2 5" xfId="45741" xr:uid="{D313882D-8CA9-4336-B560-9F50C09C2F77}"/>
    <cellStyle name="SAPBEXresDataEmph 3 2 2 2 5 2" xfId="45742" xr:uid="{389DF48F-DF49-4D69-BEC6-9CBF516F0F34}"/>
    <cellStyle name="SAPBEXresDataEmph 3 2 2 2 6" xfId="45743" xr:uid="{A918FF66-EC6F-45BF-860B-BA30F7A0A335}"/>
    <cellStyle name="SAPBEXresDataEmph 3 2 2 2 6 2" xfId="45744" xr:uid="{01D7984C-88CA-4D51-A34A-6B4B2BDF700A}"/>
    <cellStyle name="SAPBEXresDataEmph 3 2 2 2 7" xfId="45745" xr:uid="{89059283-34D7-4BE3-9EBC-0396774F471D}"/>
    <cellStyle name="SAPBEXresDataEmph 3 2 2 2 7 2" xfId="45746" xr:uid="{C469B508-9D4C-4425-BBF8-B4C2BA8C309E}"/>
    <cellStyle name="SAPBEXresDataEmph 3 2 2 2 8" xfId="45747" xr:uid="{96572B04-DA09-4859-938C-3009E36D588F}"/>
    <cellStyle name="SAPBEXresDataEmph 3 2 2 2 8 2" xfId="45748" xr:uid="{D8FB0DE0-5454-404D-BEE8-72530CCD6271}"/>
    <cellStyle name="SAPBEXresDataEmph 3 2 2 2 9" xfId="45749" xr:uid="{FD7A0F24-E44C-4F8A-8347-3959B5D27A64}"/>
    <cellStyle name="SAPBEXresDataEmph 3 2 2 3" xfId="45750" xr:uid="{0135CACB-FA92-45DE-AD96-0C4765FDD91E}"/>
    <cellStyle name="SAPBEXresDataEmph 3 2 2 3 2" xfId="45751" xr:uid="{4EF6E8EC-865E-4624-BE78-FD777E721FDA}"/>
    <cellStyle name="SAPBEXresDataEmph 3 2 2 3 2 2" xfId="45752" xr:uid="{A7B2F0F4-E282-4DDD-8ED0-BFD3493710FC}"/>
    <cellStyle name="SAPBEXresDataEmph 3 2 2 3 3" xfId="45753" xr:uid="{47AC4562-13B0-4AAC-ACAF-23D41415F930}"/>
    <cellStyle name="SAPBEXresDataEmph 3 2 2 3 3 2" xfId="45754" xr:uid="{DDF72D07-EDA8-4AE5-8ADA-22BDDAC53AF7}"/>
    <cellStyle name="SAPBEXresDataEmph 3 2 2 3 4" xfId="45755" xr:uid="{C49E6FB2-B776-46E4-AC60-BBFE0524C947}"/>
    <cellStyle name="SAPBEXresDataEmph 3 2 2 3 4 2" xfId="45756" xr:uid="{3C1990E0-51D5-4939-9BBA-3E71CC6F941D}"/>
    <cellStyle name="SAPBEXresDataEmph 3 2 2 3 5" xfId="45757" xr:uid="{49EB9B80-5219-4D8B-ABB5-5214F322BA68}"/>
    <cellStyle name="SAPBEXresDataEmph 3 2 2 3 5 2" xfId="45758" xr:uid="{F6153968-711E-4DA5-ABAE-BA9D60118BF2}"/>
    <cellStyle name="SAPBEXresDataEmph 3 2 2 3 6" xfId="45759" xr:uid="{6C8B5B9C-B1BA-43C1-941B-D620322B0245}"/>
    <cellStyle name="SAPBEXresDataEmph 3 2 2 3 6 2" xfId="45760" xr:uid="{7CE65C03-4467-4E82-B24E-9BFD597A8853}"/>
    <cellStyle name="SAPBEXresDataEmph 3 2 2 3 7" xfId="45761" xr:uid="{BBF65E6F-837A-4072-9034-7FD42FBA366C}"/>
    <cellStyle name="SAPBEXresDataEmph 3 2 2 3 7 2" xfId="45762" xr:uid="{59F78FC0-88A8-458A-8BF0-C6A2D3CF308A}"/>
    <cellStyle name="SAPBEXresDataEmph 3 2 2 3 8" xfId="45763" xr:uid="{8288FE12-D238-42BE-99E2-A525413EA192}"/>
    <cellStyle name="SAPBEXresDataEmph 3 2 2 3 9" xfId="45764" xr:uid="{772ED172-9DD5-4624-A514-E62B167267A1}"/>
    <cellStyle name="SAPBEXresDataEmph 3 2 2 4" xfId="45765" xr:uid="{CC473014-BB8B-4F16-A6FF-88A27DA8953F}"/>
    <cellStyle name="SAPBEXresDataEmph 3 2 2 4 2" xfId="45766" xr:uid="{173E294C-654B-4070-8882-AA8260917EB9}"/>
    <cellStyle name="SAPBEXresDataEmph 3 2 2 5" xfId="45767" xr:uid="{DFA808FB-9C9F-4F66-AAEF-12A95F5DC08F}"/>
    <cellStyle name="SAPBEXresDataEmph 3 2 2 5 2" xfId="45768" xr:uid="{5BC106C4-10BF-4B86-9C76-7B71589452F7}"/>
    <cellStyle name="SAPBEXresDataEmph 3 2 2 6" xfId="45769" xr:uid="{EAC91E32-BEC1-467F-8A6D-8D7EF9D91326}"/>
    <cellStyle name="SAPBEXresDataEmph 3 2 2 6 2" xfId="45770" xr:uid="{4D9A3B5A-A101-4BCE-8E4F-172C14E2BE6F}"/>
    <cellStyle name="SAPBEXresDataEmph 3 2 2 7" xfId="45771" xr:uid="{05EEFDC4-069D-4DBA-80C8-E9B7456AF307}"/>
    <cellStyle name="SAPBEXresDataEmph 3 2 2 7 2" xfId="45772" xr:uid="{B18A51D7-553C-475D-BA14-092CC2790924}"/>
    <cellStyle name="SAPBEXresDataEmph 3 2 2 8" xfId="45773" xr:uid="{7745DF5E-CB85-451D-B673-0F6C614B88A4}"/>
    <cellStyle name="SAPBEXresDataEmph 3 2 2 8 2" xfId="45774" xr:uid="{3AA9B662-E4AD-4504-805A-A8A67B06DCA4}"/>
    <cellStyle name="SAPBEXresDataEmph 3 2 2 9" xfId="45775" xr:uid="{47A1A2F4-7D74-4B3F-B9DA-219E0E94BF46}"/>
    <cellStyle name="SAPBEXresDataEmph 3 2 3" xfId="45776" xr:uid="{112FA395-59A9-44A6-8CDD-56CA08D1CA0A}"/>
    <cellStyle name="SAPBEXresDataEmph 3 2 3 2" xfId="45777" xr:uid="{6C3F4009-7E8E-43F5-8F0D-D4D6CB13D7B1}"/>
    <cellStyle name="SAPBEXresDataEmph 3 2 3 2 10" xfId="45778" xr:uid="{7D178D7F-C9DF-4DC9-848B-502F60A56644}"/>
    <cellStyle name="SAPBEXresDataEmph 3 2 3 2 2" xfId="45779" xr:uid="{548F39AB-3BDD-47BA-A863-8182253B6166}"/>
    <cellStyle name="SAPBEXresDataEmph 3 2 3 2 2 2" xfId="45780" xr:uid="{BB9FD79A-8E73-4F60-A694-8B29CD952261}"/>
    <cellStyle name="SAPBEXresDataEmph 3 2 3 2 2 2 2" xfId="45781" xr:uid="{AE53CD90-3160-45C6-8222-0BE11C4EBFE3}"/>
    <cellStyle name="SAPBEXresDataEmph 3 2 3 2 2 3" xfId="45782" xr:uid="{E3F2A268-07DE-43EC-B41D-B67A897E2843}"/>
    <cellStyle name="SAPBEXresDataEmph 3 2 3 2 2 3 2" xfId="45783" xr:uid="{84E42C64-EBE2-415D-B004-1621B62BEAEC}"/>
    <cellStyle name="SAPBEXresDataEmph 3 2 3 2 2 4" xfId="45784" xr:uid="{067C8066-F05D-4851-A1D6-94D1C73690A4}"/>
    <cellStyle name="SAPBEXresDataEmph 3 2 3 2 2 4 2" xfId="45785" xr:uid="{C7B7756F-5157-4DDB-BD10-87CDA2F9AD5D}"/>
    <cellStyle name="SAPBEXresDataEmph 3 2 3 2 2 5" xfId="45786" xr:uid="{F8527F6F-54E7-431C-8F23-E829419C68EB}"/>
    <cellStyle name="SAPBEXresDataEmph 3 2 3 2 2 5 2" xfId="45787" xr:uid="{02F89532-BCF0-4C42-8705-D6962410EFEF}"/>
    <cellStyle name="SAPBEXresDataEmph 3 2 3 2 2 6" xfId="45788" xr:uid="{40316775-3DAE-493B-BFEA-CF60E61D0FCD}"/>
    <cellStyle name="SAPBEXresDataEmph 3 2 3 2 2 6 2" xfId="45789" xr:uid="{317A2DA0-C4D7-49D9-BDF7-8F0647B9FA8A}"/>
    <cellStyle name="SAPBEXresDataEmph 3 2 3 2 2 7" xfId="45790" xr:uid="{6EED5EA2-C2FC-49F2-81C6-C268F8C5CFE7}"/>
    <cellStyle name="SAPBEXresDataEmph 3 2 3 2 3" xfId="45791" xr:uid="{63105CBE-2E4C-4652-B565-D60B490BCB1C}"/>
    <cellStyle name="SAPBEXresDataEmph 3 2 3 2 3 2" xfId="45792" xr:uid="{E8729FD0-1C24-416F-88A8-38311D6BBE1C}"/>
    <cellStyle name="SAPBEXresDataEmph 3 2 3 2 3 2 2" xfId="45793" xr:uid="{F9366ABF-B6D4-429A-A726-21A8E98FDB07}"/>
    <cellStyle name="SAPBEXresDataEmph 3 2 3 2 3 3" xfId="45794" xr:uid="{60C955EB-BD7D-4581-A6AA-347ADD1DB390}"/>
    <cellStyle name="SAPBEXresDataEmph 3 2 3 2 3 3 2" xfId="45795" xr:uid="{46F90F8A-4EA3-48FB-902F-5C7A261DB490}"/>
    <cellStyle name="SAPBEXresDataEmph 3 2 3 2 3 4" xfId="45796" xr:uid="{18E52B5C-0A3B-4616-AF58-882ADDDF77A0}"/>
    <cellStyle name="SAPBEXresDataEmph 3 2 3 2 3 4 2" xfId="45797" xr:uid="{153B5342-2900-4F19-B20B-B6072B688440}"/>
    <cellStyle name="SAPBEXresDataEmph 3 2 3 2 3 5" xfId="45798" xr:uid="{0726C6E0-3FC2-45D4-8D32-821EB6EB57C1}"/>
    <cellStyle name="SAPBEXresDataEmph 3 2 3 2 3 5 2" xfId="45799" xr:uid="{80845F7D-B5D8-48E0-A8E9-DE16BBAC3832}"/>
    <cellStyle name="SAPBEXresDataEmph 3 2 3 2 3 6" xfId="45800" xr:uid="{3C5AD856-9FA6-4A06-845D-D18632718646}"/>
    <cellStyle name="SAPBEXresDataEmph 3 2 3 2 3 6 2" xfId="45801" xr:uid="{487A4F37-A79C-4F41-B850-BA1674280824}"/>
    <cellStyle name="SAPBEXresDataEmph 3 2 3 2 3 7" xfId="45802" xr:uid="{17141581-2E6C-45E2-B0C7-C41AA01CFD16}"/>
    <cellStyle name="SAPBEXresDataEmph 3 2 3 2 4" xfId="45803" xr:uid="{37189EF4-63AD-4260-80B8-60DA32F46962}"/>
    <cellStyle name="SAPBEXresDataEmph 3 2 3 2 4 2" xfId="45804" xr:uid="{B850A9C9-2BFE-42B3-8BA1-495528EB07B6}"/>
    <cellStyle name="SAPBEXresDataEmph 3 2 3 2 5" xfId="45805" xr:uid="{9CC64E35-2B7F-4246-B95F-1401EA2ABA37}"/>
    <cellStyle name="SAPBEXresDataEmph 3 2 3 2 5 2" xfId="45806" xr:uid="{989E1404-595C-4940-80C1-D8E3BE315454}"/>
    <cellStyle name="SAPBEXresDataEmph 3 2 3 2 6" xfId="45807" xr:uid="{D03EBC21-1E4D-486E-A2C3-A9430F5441AA}"/>
    <cellStyle name="SAPBEXresDataEmph 3 2 3 2 6 2" xfId="45808" xr:uid="{0F6EE379-FB77-4BDD-A983-5E3DC06B55F5}"/>
    <cellStyle name="SAPBEXresDataEmph 3 2 3 2 7" xfId="45809" xr:uid="{3D4FA3BD-CB4E-46DB-A544-7359CAD3FA10}"/>
    <cellStyle name="SAPBEXresDataEmph 3 2 3 2 7 2" xfId="45810" xr:uid="{C1B5A820-7B9E-4464-AC25-1D55E1893FC3}"/>
    <cellStyle name="SAPBEXresDataEmph 3 2 3 2 8" xfId="45811" xr:uid="{A9DEB0C0-0A33-4844-B7A8-672320B3BAB5}"/>
    <cellStyle name="SAPBEXresDataEmph 3 2 3 2 8 2" xfId="45812" xr:uid="{D486F307-18DC-4909-A4C2-2CBFD9B72909}"/>
    <cellStyle name="SAPBEXresDataEmph 3 2 3 2 9" xfId="45813" xr:uid="{93697809-891C-4E1D-959F-A49F6FD2CC5B}"/>
    <cellStyle name="SAPBEXresDataEmph 3 2 3 2 9 2" xfId="45814" xr:uid="{8C373EE8-0581-4AF3-A8B8-DA7CA445B33A}"/>
    <cellStyle name="SAPBEXresDataEmph 3 2 3 3" xfId="45815" xr:uid="{6A1A36A5-93EF-427B-A4BD-FB126FA79A20}"/>
    <cellStyle name="SAPBEXresDataEmph 3 2 3 3 2" xfId="45816" xr:uid="{A3C620CC-5757-4E95-A8D4-1E21016787D0}"/>
    <cellStyle name="SAPBEXresDataEmph 3 2 3 4" xfId="45817" xr:uid="{2478BCF3-BDD5-4F25-81BD-1B98F2360237}"/>
    <cellStyle name="SAPBEXresDataEmph 3 2 3 4 2" xfId="45818" xr:uid="{5FEB9C7C-374C-416B-B98D-31AAA99C0515}"/>
    <cellStyle name="SAPBEXresDataEmph 3 2 3 5" xfId="45819" xr:uid="{F630DB07-C33C-4C3E-B4CB-F776863B365A}"/>
    <cellStyle name="SAPBEXresDataEmph 3 2 4" xfId="45820" xr:uid="{E9588DFE-1746-4DDF-A33A-D536C8F9DDD3}"/>
    <cellStyle name="SAPBEXresDataEmph 3 2 4 10" xfId="45821" xr:uid="{CCA22846-E242-43A6-8039-C14C9CE3575D}"/>
    <cellStyle name="SAPBEXresDataEmph 3 2 4 2" xfId="45822" xr:uid="{6D6C2F9B-0826-48E3-9F66-0C7DCFC024CA}"/>
    <cellStyle name="SAPBEXresDataEmph 3 2 4 2 2" xfId="45823" xr:uid="{B7811603-0727-49E5-8927-D52AC5C11AA0}"/>
    <cellStyle name="SAPBEXresDataEmph 3 2 4 2 2 2" xfId="45824" xr:uid="{F566D1AA-541B-462E-B1EE-FF503A49CE31}"/>
    <cellStyle name="SAPBEXresDataEmph 3 2 4 2 3" xfId="45825" xr:uid="{E0D13BCC-97B6-4F90-9416-5BF3F040C47D}"/>
    <cellStyle name="SAPBEXresDataEmph 3 2 4 2 3 2" xfId="45826" xr:uid="{DE5A14E3-43C4-48CA-BD02-8FE7D83A39A9}"/>
    <cellStyle name="SAPBEXresDataEmph 3 2 4 2 4" xfId="45827" xr:uid="{36A2176C-7942-4116-81E1-C1347C74E463}"/>
    <cellStyle name="SAPBEXresDataEmph 3 2 4 2 4 2" xfId="45828" xr:uid="{C60A71BA-52F7-42F1-ADCF-139AC8BF1B1A}"/>
    <cellStyle name="SAPBEXresDataEmph 3 2 4 2 5" xfId="45829" xr:uid="{6480095D-4C5A-4FB5-A99B-B044D80E0B06}"/>
    <cellStyle name="SAPBEXresDataEmph 3 2 4 2 5 2" xfId="45830" xr:uid="{6ABC4135-88E0-4D0D-AA4B-A9293A53E1C8}"/>
    <cellStyle name="SAPBEXresDataEmph 3 2 4 2 6" xfId="45831" xr:uid="{50D13ED4-08C4-4459-8370-18756714F02C}"/>
    <cellStyle name="SAPBEXresDataEmph 3 2 4 2 6 2" xfId="45832" xr:uid="{AF5DDFAE-2E2D-4C74-A073-8417395E0231}"/>
    <cellStyle name="SAPBEXresDataEmph 3 2 4 2 7" xfId="45833" xr:uid="{CED089B7-419B-4576-B764-EE7B649C70CB}"/>
    <cellStyle name="SAPBEXresDataEmph 3 2 4 3" xfId="45834" xr:uid="{7A0BE922-6227-4131-AAF8-E5229D1257A9}"/>
    <cellStyle name="SAPBEXresDataEmph 3 2 4 3 2" xfId="45835" xr:uid="{EF5F1162-540A-47CE-BBFA-17807A22E70D}"/>
    <cellStyle name="SAPBEXresDataEmph 3 2 4 3 2 2" xfId="45836" xr:uid="{335CBA82-5E44-45BE-B120-EDCC3CE280C2}"/>
    <cellStyle name="SAPBEXresDataEmph 3 2 4 3 3" xfId="45837" xr:uid="{1E288FDD-CC1C-4F83-BC2B-D265B24C7584}"/>
    <cellStyle name="SAPBEXresDataEmph 3 2 4 3 3 2" xfId="45838" xr:uid="{1D89B763-547B-4F07-B98C-7609DC4AFCD3}"/>
    <cellStyle name="SAPBEXresDataEmph 3 2 4 3 4" xfId="45839" xr:uid="{A57BA6F7-2F3A-492D-B75E-6E164BD3B148}"/>
    <cellStyle name="SAPBEXresDataEmph 3 2 4 3 4 2" xfId="45840" xr:uid="{E87F492D-8587-45A5-A266-ED098FCD8B7D}"/>
    <cellStyle name="SAPBEXresDataEmph 3 2 4 3 5" xfId="45841" xr:uid="{10BFF04D-69FA-4E0D-8977-6F4B68A4C480}"/>
    <cellStyle name="SAPBEXresDataEmph 3 2 4 3 5 2" xfId="45842" xr:uid="{8FE2B083-867B-416D-AF3C-94DB5B6457CE}"/>
    <cellStyle name="SAPBEXresDataEmph 3 2 4 3 6" xfId="45843" xr:uid="{71B0119F-A407-4C92-801E-ED091C9D0E3F}"/>
    <cellStyle name="SAPBEXresDataEmph 3 2 4 3 6 2" xfId="45844" xr:uid="{CB2B68A7-7AB5-4D4E-A587-29C8078CFEF7}"/>
    <cellStyle name="SAPBEXresDataEmph 3 2 4 3 7" xfId="45845" xr:uid="{5D5926DD-9DA8-4678-9EB9-6D60BD010B49}"/>
    <cellStyle name="SAPBEXresDataEmph 3 2 4 4" xfId="45846" xr:uid="{8C159E05-C2E7-4649-9DAC-D40B0B803001}"/>
    <cellStyle name="SAPBEXresDataEmph 3 2 4 4 2" xfId="45847" xr:uid="{57FFF8A6-A093-4405-98A9-2B028520DB5B}"/>
    <cellStyle name="SAPBEXresDataEmph 3 2 4 5" xfId="45848" xr:uid="{B35A178F-CB71-453A-9A1E-720C092CB13D}"/>
    <cellStyle name="SAPBEXresDataEmph 3 2 4 5 2" xfId="45849" xr:uid="{B6DCCA07-FB4A-461E-99F2-0E09A06756E3}"/>
    <cellStyle name="SAPBEXresDataEmph 3 2 4 6" xfId="45850" xr:uid="{0F4EBB4D-741A-4FEB-9211-0EE87DF829D2}"/>
    <cellStyle name="SAPBEXresDataEmph 3 2 4 6 2" xfId="45851" xr:uid="{5E74B14F-E2C0-483A-A0D7-E996770B3608}"/>
    <cellStyle name="SAPBEXresDataEmph 3 2 4 7" xfId="45852" xr:uid="{E1178BE0-DDE7-441D-A1C0-F75BC2742F8B}"/>
    <cellStyle name="SAPBEXresDataEmph 3 2 4 7 2" xfId="45853" xr:uid="{FE849F98-C9B7-4733-BF20-8DCC6FF33B93}"/>
    <cellStyle name="SAPBEXresDataEmph 3 2 4 8" xfId="45854" xr:uid="{C436B23B-A489-4F83-974F-0840C6D48AFF}"/>
    <cellStyle name="SAPBEXresDataEmph 3 2 4 8 2" xfId="45855" xr:uid="{4DB0BEAA-AF1E-4717-B0D9-7BD856D5EF65}"/>
    <cellStyle name="SAPBEXresDataEmph 3 2 4 9" xfId="45856" xr:uid="{70BEC39D-B324-44E4-A9A9-6821BDE6AE87}"/>
    <cellStyle name="SAPBEXresDataEmph 3 2 4 9 2" xfId="45857" xr:uid="{24EEDD17-F43D-481E-B64A-05419A9D23FE}"/>
    <cellStyle name="SAPBEXresDataEmph 3 2 5" xfId="45858" xr:uid="{28F835EA-93E7-4269-93F8-A4EF3F2BC231}"/>
    <cellStyle name="SAPBEXresDataEmph 3 2 5 2" xfId="45859" xr:uid="{5DFB17DF-B6C6-4C6B-87DF-0F91C39DDECD}"/>
    <cellStyle name="SAPBEXresDataEmph 3 2 6" xfId="45860" xr:uid="{1EF40DB3-76BF-4E81-89C0-2351A300DF78}"/>
    <cellStyle name="SAPBEXresDataEmph 3 2 6 2" xfId="45861" xr:uid="{43CD9E26-9155-4B3B-A529-379C0C1C5379}"/>
    <cellStyle name="SAPBEXresDataEmph 3 2 7" xfId="45862" xr:uid="{6C0694D7-2B8A-43F9-B100-ED64023074DF}"/>
    <cellStyle name="SAPBEXresDataEmph 3 2 8" xfId="45863" xr:uid="{1712FBFC-81D1-4909-B4CF-2C0AC8C78D5F}"/>
    <cellStyle name="SAPBEXresDataEmph 3 3" xfId="45864" xr:uid="{51E231B7-0DF3-4B0B-A44C-67DFB7242CC0}"/>
    <cellStyle name="SAPBEXresDataEmph 3 3 2" xfId="45865" xr:uid="{08E0C218-BC0E-4D31-9582-44C62D68A48F}"/>
    <cellStyle name="SAPBEXresDataEmph 3 3 2 10" xfId="45866" xr:uid="{8481744A-721E-4E59-A99E-38E126710234}"/>
    <cellStyle name="SAPBEXresDataEmph 3 3 2 2" xfId="45867" xr:uid="{24283D1B-41B3-48CC-BF8B-15A606A983E1}"/>
    <cellStyle name="SAPBEXresDataEmph 3 3 2 2 10" xfId="45868" xr:uid="{6CAA1D63-C467-4263-8F5C-A5A5D5AE18A7}"/>
    <cellStyle name="SAPBEXresDataEmph 3 3 2 2 2" xfId="45869" xr:uid="{5611A6EC-E627-417F-8683-837720F29848}"/>
    <cellStyle name="SAPBEXresDataEmph 3 3 2 2 2 2" xfId="45870" xr:uid="{6971CFCC-8B24-4A15-AFF8-34973D239A29}"/>
    <cellStyle name="SAPBEXresDataEmph 3 3 2 2 2 2 2" xfId="45871" xr:uid="{06B1ADF8-4AD1-4AC3-A2F7-F1C3F82C844C}"/>
    <cellStyle name="SAPBEXresDataEmph 3 3 2 2 2 3" xfId="45872" xr:uid="{FB239594-63AF-4F94-BF0A-F1DBC6C61C48}"/>
    <cellStyle name="SAPBEXresDataEmph 3 3 2 2 2 3 2" xfId="45873" xr:uid="{96A418C8-4F70-455E-B9F9-122FF27D37D0}"/>
    <cellStyle name="SAPBEXresDataEmph 3 3 2 2 2 4" xfId="45874" xr:uid="{1F0DEBBE-AE50-4395-B461-8FD22AB4B720}"/>
    <cellStyle name="SAPBEXresDataEmph 3 3 2 2 2 4 2" xfId="45875" xr:uid="{932AB749-A016-4D6E-BA5C-FC395980F3D8}"/>
    <cellStyle name="SAPBEXresDataEmph 3 3 2 2 2 5" xfId="45876" xr:uid="{4227F614-3830-4588-8D8E-54DBD4CA210C}"/>
    <cellStyle name="SAPBEXresDataEmph 3 3 2 2 2 5 2" xfId="45877" xr:uid="{4212F6E9-2617-422E-BAEB-CF39407034EF}"/>
    <cellStyle name="SAPBEXresDataEmph 3 3 2 2 2 6" xfId="45878" xr:uid="{456C766C-6000-473A-88D7-F501CCE4602A}"/>
    <cellStyle name="SAPBEXresDataEmph 3 3 2 2 2 6 2" xfId="45879" xr:uid="{F705FE90-8E29-447C-92C9-17D9B06D0066}"/>
    <cellStyle name="SAPBEXresDataEmph 3 3 2 2 2 7" xfId="45880" xr:uid="{3EA768E8-43DD-40FA-91EF-2434C1877547}"/>
    <cellStyle name="SAPBEXresDataEmph 3 3 2 2 2 7 2" xfId="45881" xr:uid="{D2C081EC-24CB-48E5-B3B4-CC8B3EAAB304}"/>
    <cellStyle name="SAPBEXresDataEmph 3 3 2 2 2 8" xfId="45882" xr:uid="{59416B21-7F43-4C83-9C17-2AA063A56156}"/>
    <cellStyle name="SAPBEXresDataEmph 3 3 2 2 3" xfId="45883" xr:uid="{0A21BB2A-BE72-4B0A-AFDE-674F3FD74607}"/>
    <cellStyle name="SAPBEXresDataEmph 3 3 2 2 3 2" xfId="45884" xr:uid="{827BCD62-C079-461B-9167-B3AA9A38C6A1}"/>
    <cellStyle name="SAPBEXresDataEmph 3 3 2 2 4" xfId="45885" xr:uid="{9A227BE2-79D5-4D6C-8120-09E2D451D995}"/>
    <cellStyle name="SAPBEXresDataEmph 3 3 2 2 4 2" xfId="45886" xr:uid="{39B5294A-D425-4AB2-B0D3-CB5F2FAC906A}"/>
    <cellStyle name="SAPBEXresDataEmph 3 3 2 2 5" xfId="45887" xr:uid="{EED8126A-4491-4AE9-87E0-294BCE7FB572}"/>
    <cellStyle name="SAPBEXresDataEmph 3 3 2 2 5 2" xfId="45888" xr:uid="{33BA4E8C-A3A2-4D6B-B21A-B4EA2D7C27BD}"/>
    <cellStyle name="SAPBEXresDataEmph 3 3 2 2 6" xfId="45889" xr:uid="{BA4FECEC-43F5-4F83-8EBD-6756F33F70AE}"/>
    <cellStyle name="SAPBEXresDataEmph 3 3 2 2 6 2" xfId="45890" xr:uid="{59748CA1-093C-4CFA-81E2-9594D634AEA6}"/>
    <cellStyle name="SAPBEXresDataEmph 3 3 2 2 7" xfId="45891" xr:uid="{42079500-EEC9-4422-8E32-4A541E77F54C}"/>
    <cellStyle name="SAPBEXresDataEmph 3 3 2 2 7 2" xfId="45892" xr:uid="{2E616B33-191C-4A9A-845F-D5FB6755F0B4}"/>
    <cellStyle name="SAPBEXresDataEmph 3 3 2 2 8" xfId="45893" xr:uid="{B9789259-16FB-4219-A9A0-1077DE1621F4}"/>
    <cellStyle name="SAPBEXresDataEmph 3 3 2 2 8 2" xfId="45894" xr:uid="{4C5888BE-9467-489D-819F-79525EF958A3}"/>
    <cellStyle name="SAPBEXresDataEmph 3 3 2 2 9" xfId="45895" xr:uid="{684D9815-A892-4390-89D9-5B7AD16AA0E1}"/>
    <cellStyle name="SAPBEXresDataEmph 3 3 2 3" xfId="45896" xr:uid="{AC123F7A-75CB-4B0F-9A83-DCB2519E2BE0}"/>
    <cellStyle name="SAPBEXresDataEmph 3 3 2 3 2" xfId="45897" xr:uid="{C12CD70F-25B0-43B9-80B5-34973450D3C8}"/>
    <cellStyle name="SAPBEXresDataEmph 3 3 2 3 2 2" xfId="45898" xr:uid="{7AF9E5B5-6E74-4791-BEDA-0F60D480DEAF}"/>
    <cellStyle name="SAPBEXresDataEmph 3 3 2 3 3" xfId="45899" xr:uid="{D3242DC1-07EC-4A4C-BE1B-A4C2B5433805}"/>
    <cellStyle name="SAPBEXresDataEmph 3 3 2 3 3 2" xfId="45900" xr:uid="{38E73905-2738-4E12-B359-09CE3A62D4DB}"/>
    <cellStyle name="SAPBEXresDataEmph 3 3 2 3 4" xfId="45901" xr:uid="{B79F55D1-71F6-48BF-BF63-F354EDA4EB5E}"/>
    <cellStyle name="SAPBEXresDataEmph 3 3 2 3 4 2" xfId="45902" xr:uid="{9A9BFAED-3705-4775-95DC-79A007C5BD1F}"/>
    <cellStyle name="SAPBEXresDataEmph 3 3 2 3 5" xfId="45903" xr:uid="{42E543A0-FE7E-470D-BB9A-75568CA103AF}"/>
    <cellStyle name="SAPBEXresDataEmph 3 3 2 3 5 2" xfId="45904" xr:uid="{D99BA011-F0A2-44E4-AACE-69D4C19E5258}"/>
    <cellStyle name="SAPBEXresDataEmph 3 3 2 3 6" xfId="45905" xr:uid="{4B0AF920-C4A7-4184-BB22-F8DA3061F62B}"/>
    <cellStyle name="SAPBEXresDataEmph 3 3 2 3 6 2" xfId="45906" xr:uid="{B568B373-AF7D-4540-A00D-27F88F4180EF}"/>
    <cellStyle name="SAPBEXresDataEmph 3 3 2 3 7" xfId="45907" xr:uid="{7B0CD48E-4FC9-4F3B-BF96-40E734F16CA2}"/>
    <cellStyle name="SAPBEXresDataEmph 3 3 2 3 7 2" xfId="45908" xr:uid="{B324BFE4-A246-429F-877D-22098C57CD8F}"/>
    <cellStyle name="SAPBEXresDataEmph 3 3 2 3 8" xfId="45909" xr:uid="{869FFDD3-D1BB-4D9D-8E51-F0D46364A5F5}"/>
    <cellStyle name="SAPBEXresDataEmph 3 3 2 3 9" xfId="45910" xr:uid="{4CACD861-F73F-445C-B9BA-B183B05391B2}"/>
    <cellStyle name="SAPBEXresDataEmph 3 3 2 4" xfId="45911" xr:uid="{CF7FC395-8EE9-44AC-BED7-B5F041BB2453}"/>
    <cellStyle name="SAPBEXresDataEmph 3 3 2 4 2" xfId="45912" xr:uid="{F880E0D8-611F-47E3-993A-16BB2BCBE024}"/>
    <cellStyle name="SAPBEXresDataEmph 3 3 2 5" xfId="45913" xr:uid="{88432520-8D16-4999-8DC1-5C72A99BA464}"/>
    <cellStyle name="SAPBEXresDataEmph 3 3 2 5 2" xfId="45914" xr:uid="{BB9F40D4-9BEB-4FC0-936C-AC93A083BF77}"/>
    <cellStyle name="SAPBEXresDataEmph 3 3 2 6" xfId="45915" xr:uid="{CAFD4B4A-E850-46E1-B7BA-9A8E4D068BEB}"/>
    <cellStyle name="SAPBEXresDataEmph 3 3 2 6 2" xfId="45916" xr:uid="{B39B683B-F297-4908-8B6D-F2FDC270D393}"/>
    <cellStyle name="SAPBEXresDataEmph 3 3 2 7" xfId="45917" xr:uid="{A9FCF3A3-04B0-4249-BF2F-909F40E5C2BB}"/>
    <cellStyle name="SAPBEXresDataEmph 3 3 2 7 2" xfId="45918" xr:uid="{D9E54E95-EFE6-4C42-92D4-BD6B5A15040C}"/>
    <cellStyle name="SAPBEXresDataEmph 3 3 2 8" xfId="45919" xr:uid="{1FBA9CFB-D607-432D-9597-65A5249ED22B}"/>
    <cellStyle name="SAPBEXresDataEmph 3 3 2 8 2" xfId="45920" xr:uid="{5F0D94A2-BD0A-45B4-856E-3FA8D23785E3}"/>
    <cellStyle name="SAPBEXresDataEmph 3 3 2 9" xfId="45921" xr:uid="{ABE6DE08-C4E1-4259-AF83-60B92C8C9196}"/>
    <cellStyle name="SAPBEXresDataEmph 3 3 3" xfId="45922" xr:uid="{44A7BD86-BC9E-498D-95C1-AF5A69AF27FF}"/>
    <cellStyle name="SAPBEXresDataEmph 3 3 3 2" xfId="45923" xr:uid="{42490F6D-859B-459C-9256-BAE362F319B5}"/>
    <cellStyle name="SAPBEXresDataEmph 3 3 3 2 10" xfId="45924" xr:uid="{DF665CD7-9720-42CC-B5F8-89E69B75E405}"/>
    <cellStyle name="SAPBEXresDataEmph 3 3 3 2 2" xfId="45925" xr:uid="{4FF2C5FC-8E9B-4B4B-8354-4DBFE075A2D7}"/>
    <cellStyle name="SAPBEXresDataEmph 3 3 3 2 2 2" xfId="45926" xr:uid="{4AE66682-9DFA-466F-8177-B2361442FA9E}"/>
    <cellStyle name="SAPBEXresDataEmph 3 3 3 2 2 2 2" xfId="45927" xr:uid="{EC753D70-6827-4F11-B092-05ADFD33FABF}"/>
    <cellStyle name="SAPBEXresDataEmph 3 3 3 2 2 3" xfId="45928" xr:uid="{385DAB3E-0758-4AD4-B955-FD45F46D9028}"/>
    <cellStyle name="SAPBEXresDataEmph 3 3 3 2 2 3 2" xfId="45929" xr:uid="{8A77AFE3-659A-448A-8DE1-01296B0D8C28}"/>
    <cellStyle name="SAPBEXresDataEmph 3 3 3 2 2 4" xfId="45930" xr:uid="{9AF8956E-1AF5-40D8-948B-B2E7D9F54999}"/>
    <cellStyle name="SAPBEXresDataEmph 3 3 3 2 2 4 2" xfId="45931" xr:uid="{8BF1DDF8-9589-4FA9-BEF3-7EC373E0F6B1}"/>
    <cellStyle name="SAPBEXresDataEmph 3 3 3 2 2 5" xfId="45932" xr:uid="{114E56E6-62BE-4A4D-B557-6AAC8F2FA8BA}"/>
    <cellStyle name="SAPBEXresDataEmph 3 3 3 2 2 5 2" xfId="45933" xr:uid="{DD9C5D16-646E-4A92-AA1A-587234AD0AF0}"/>
    <cellStyle name="SAPBEXresDataEmph 3 3 3 2 2 6" xfId="45934" xr:uid="{E022CE6F-02E1-4F4F-9706-2DF1233AE092}"/>
    <cellStyle name="SAPBEXresDataEmph 3 3 3 2 2 6 2" xfId="45935" xr:uid="{4BB6F14A-CE5C-45CE-A50C-B1D8D7213B87}"/>
    <cellStyle name="SAPBEXresDataEmph 3 3 3 2 2 7" xfId="45936" xr:uid="{1EFF499F-4B06-4B91-ACC4-053F07E0A67E}"/>
    <cellStyle name="SAPBEXresDataEmph 3 3 3 2 3" xfId="45937" xr:uid="{2A45BFA2-CA38-441C-986D-FFF53577E25D}"/>
    <cellStyle name="SAPBEXresDataEmph 3 3 3 2 3 2" xfId="45938" xr:uid="{2F0F109E-704B-4E15-81FF-D27B08C646D9}"/>
    <cellStyle name="SAPBEXresDataEmph 3 3 3 2 3 2 2" xfId="45939" xr:uid="{D158EF8B-1912-4F02-B4FB-D201BAF9E036}"/>
    <cellStyle name="SAPBEXresDataEmph 3 3 3 2 3 3" xfId="45940" xr:uid="{EFA945DB-0F09-4002-9B8F-B218B85C90DC}"/>
    <cellStyle name="SAPBEXresDataEmph 3 3 3 2 3 3 2" xfId="45941" xr:uid="{67E1D378-62D3-4748-ABE7-55E3E24768C0}"/>
    <cellStyle name="SAPBEXresDataEmph 3 3 3 2 3 4" xfId="45942" xr:uid="{DA0467D0-5776-4CB2-ABEE-2620C74356C1}"/>
    <cellStyle name="SAPBEXresDataEmph 3 3 3 2 3 4 2" xfId="45943" xr:uid="{7A4B844E-DF52-4925-8761-39E4B62D857E}"/>
    <cellStyle name="SAPBEXresDataEmph 3 3 3 2 3 5" xfId="45944" xr:uid="{A1C070FE-368B-4A14-9117-B17D31D7EF0B}"/>
    <cellStyle name="SAPBEXresDataEmph 3 3 3 2 3 5 2" xfId="45945" xr:uid="{F2D620E8-9CF1-4FA8-AEB8-1E8836820E7C}"/>
    <cellStyle name="SAPBEXresDataEmph 3 3 3 2 3 6" xfId="45946" xr:uid="{44A44E72-2F33-4EE5-BF60-3F9A3F7C124C}"/>
    <cellStyle name="SAPBEXresDataEmph 3 3 3 2 3 6 2" xfId="45947" xr:uid="{95457CA4-5AA9-4D25-A607-2BAA6D35543F}"/>
    <cellStyle name="SAPBEXresDataEmph 3 3 3 2 3 7" xfId="45948" xr:uid="{FD22255A-ACB0-4EDF-8AEA-A742D008D1C1}"/>
    <cellStyle name="SAPBEXresDataEmph 3 3 3 2 4" xfId="45949" xr:uid="{47E9F811-17F2-4E85-B4E1-C99A5FBC3F8B}"/>
    <cellStyle name="SAPBEXresDataEmph 3 3 3 2 4 2" xfId="45950" xr:uid="{6740C0D4-C811-4954-829B-7BAC8C1AEFA6}"/>
    <cellStyle name="SAPBEXresDataEmph 3 3 3 2 5" xfId="45951" xr:uid="{3068245B-3ADE-46D6-8B8C-909EF35EB0BF}"/>
    <cellStyle name="SAPBEXresDataEmph 3 3 3 2 5 2" xfId="45952" xr:uid="{A684B01F-95C3-436B-AED4-74ED692B22E4}"/>
    <cellStyle name="SAPBEXresDataEmph 3 3 3 2 6" xfId="45953" xr:uid="{89770EDA-9415-4325-8A0D-EAA5D9B1E4D5}"/>
    <cellStyle name="SAPBEXresDataEmph 3 3 3 2 6 2" xfId="45954" xr:uid="{F456540C-6F26-4D3A-983E-445C1F6E9115}"/>
    <cellStyle name="SAPBEXresDataEmph 3 3 3 2 7" xfId="45955" xr:uid="{3A2951E7-FABC-4052-A5EF-EDFCFA010FE0}"/>
    <cellStyle name="SAPBEXresDataEmph 3 3 3 2 7 2" xfId="45956" xr:uid="{F088DDB2-4FE7-4179-B61F-90058BBE25A7}"/>
    <cellStyle name="SAPBEXresDataEmph 3 3 3 2 8" xfId="45957" xr:uid="{1F06A208-A9EA-45C0-86B4-9B2399B9B157}"/>
    <cellStyle name="SAPBEXresDataEmph 3 3 3 2 8 2" xfId="45958" xr:uid="{5A1A093E-C06C-48A4-8E41-93DD66F02996}"/>
    <cellStyle name="SAPBEXresDataEmph 3 3 3 2 9" xfId="45959" xr:uid="{2B75643F-CD8D-4C00-B517-72B00B430E31}"/>
    <cellStyle name="SAPBEXresDataEmph 3 3 3 2 9 2" xfId="45960" xr:uid="{7057A21C-4B19-47B5-8BE8-164BB393FB49}"/>
    <cellStyle name="SAPBEXresDataEmph 3 3 3 3" xfId="45961" xr:uid="{7BD86204-2E98-426F-A96B-2C7DAEEE24D2}"/>
    <cellStyle name="SAPBEXresDataEmph 3 3 3 3 2" xfId="45962" xr:uid="{BE31C7D8-C2EE-4FFC-8C7F-B4F43AADD96A}"/>
    <cellStyle name="SAPBEXresDataEmph 3 3 3 4" xfId="45963" xr:uid="{7B3A6A30-D472-4D10-901C-0DDBAD139664}"/>
    <cellStyle name="SAPBEXresDataEmph 3 3 3 4 2" xfId="45964" xr:uid="{0A725934-6585-4311-9EF5-06CC5DD2E153}"/>
    <cellStyle name="SAPBEXresDataEmph 3 3 3 5" xfId="45965" xr:uid="{1E05CFE3-0B2E-44DF-9EA7-11EBDE3571E3}"/>
    <cellStyle name="SAPBEXresDataEmph 3 3 4" xfId="45966" xr:uid="{C0AA2499-0C88-497A-838C-DA3F226C4F42}"/>
    <cellStyle name="SAPBEXresDataEmph 3 3 4 10" xfId="45967" xr:uid="{FE48BFF3-0644-400A-AAB7-C04724520ACA}"/>
    <cellStyle name="SAPBEXresDataEmph 3 3 4 2" xfId="45968" xr:uid="{C790C5B6-E854-42CE-9970-0754B2769B89}"/>
    <cellStyle name="SAPBEXresDataEmph 3 3 4 2 2" xfId="45969" xr:uid="{EED62C4C-7CCF-41D4-8B1D-F1A7E94D194D}"/>
    <cellStyle name="SAPBEXresDataEmph 3 3 4 2 2 2" xfId="45970" xr:uid="{D98D401D-F9F6-4146-9C50-63B7B4A55330}"/>
    <cellStyle name="SAPBEXresDataEmph 3 3 4 2 3" xfId="45971" xr:uid="{B2029FBD-DEF2-48F5-B6AF-96FDC46E2D20}"/>
    <cellStyle name="SAPBEXresDataEmph 3 3 4 2 3 2" xfId="45972" xr:uid="{A85249D4-F7AD-4C62-B2CD-AFED5A4F7E48}"/>
    <cellStyle name="SAPBEXresDataEmph 3 3 4 2 4" xfId="45973" xr:uid="{4ABFF285-AF51-4DE0-8338-E016B08551FB}"/>
    <cellStyle name="SAPBEXresDataEmph 3 3 4 2 4 2" xfId="45974" xr:uid="{8EA1B2F5-5E2B-4609-8C92-DC817A85BD5E}"/>
    <cellStyle name="SAPBEXresDataEmph 3 3 4 2 5" xfId="45975" xr:uid="{22B41501-9222-4F5B-A78C-CECD35591FC3}"/>
    <cellStyle name="SAPBEXresDataEmph 3 3 4 2 5 2" xfId="45976" xr:uid="{3816996C-4F28-428C-9DB0-715F7572B9EE}"/>
    <cellStyle name="SAPBEXresDataEmph 3 3 4 2 6" xfId="45977" xr:uid="{3FEA96BF-00BA-4C8C-8341-E8842F58A946}"/>
    <cellStyle name="SAPBEXresDataEmph 3 3 4 2 6 2" xfId="45978" xr:uid="{8CDED9BB-354C-4A83-89D3-D64F9F654E02}"/>
    <cellStyle name="SAPBEXresDataEmph 3 3 4 2 7" xfId="45979" xr:uid="{19B82C24-56B7-48B8-9204-C70A047927F9}"/>
    <cellStyle name="SAPBEXresDataEmph 3 3 4 3" xfId="45980" xr:uid="{85AF61C2-6C8E-4142-8FF0-FF6C2B96B1BD}"/>
    <cellStyle name="SAPBEXresDataEmph 3 3 4 3 2" xfId="45981" xr:uid="{72FCF2C3-B304-4A6D-B2E7-7C6A2C4AD763}"/>
    <cellStyle name="SAPBEXresDataEmph 3 3 4 3 2 2" xfId="45982" xr:uid="{E43389EA-DB22-4516-9FCF-A8C534622F5F}"/>
    <cellStyle name="SAPBEXresDataEmph 3 3 4 3 3" xfId="45983" xr:uid="{C37F2A4C-5217-4233-853F-372D3379A5AA}"/>
    <cellStyle name="SAPBEXresDataEmph 3 3 4 3 3 2" xfId="45984" xr:uid="{AC2D7BE2-FFAC-4C2A-8DE6-172866092949}"/>
    <cellStyle name="SAPBEXresDataEmph 3 3 4 3 4" xfId="45985" xr:uid="{5D4CC2DC-0DE3-4FBA-B870-FCACE278CAB6}"/>
    <cellStyle name="SAPBEXresDataEmph 3 3 4 3 4 2" xfId="45986" xr:uid="{0351FF6E-FA2A-4CFD-AF5D-82B5BAE40DDB}"/>
    <cellStyle name="SAPBEXresDataEmph 3 3 4 3 5" xfId="45987" xr:uid="{F0DD9F35-C174-45E3-95FA-C9F08612EE1E}"/>
    <cellStyle name="SAPBEXresDataEmph 3 3 4 3 5 2" xfId="45988" xr:uid="{AB238724-178A-4F64-A537-FB444B1D68AD}"/>
    <cellStyle name="SAPBEXresDataEmph 3 3 4 3 6" xfId="45989" xr:uid="{1B851816-037E-4908-B533-7EC533A49476}"/>
    <cellStyle name="SAPBEXresDataEmph 3 3 4 3 6 2" xfId="45990" xr:uid="{BCF631B2-478E-47A1-BF65-D05039A9F962}"/>
    <cellStyle name="SAPBEXresDataEmph 3 3 4 3 7" xfId="45991" xr:uid="{BE4F253E-2AA7-4E58-8C33-15D2C7511331}"/>
    <cellStyle name="SAPBEXresDataEmph 3 3 4 4" xfId="45992" xr:uid="{82AE0640-A2D0-4E49-901F-1C65F6C535F6}"/>
    <cellStyle name="SAPBEXresDataEmph 3 3 4 4 2" xfId="45993" xr:uid="{37C4B4A2-7A53-40C6-AC99-3CADB0FA1664}"/>
    <cellStyle name="SAPBEXresDataEmph 3 3 4 5" xfId="45994" xr:uid="{429C5906-AFE7-4E2A-9AEA-6C3E95B417DE}"/>
    <cellStyle name="SAPBEXresDataEmph 3 3 4 5 2" xfId="45995" xr:uid="{8D530768-17FE-4BA1-AE67-C1CC4C14E924}"/>
    <cellStyle name="SAPBEXresDataEmph 3 3 4 6" xfId="45996" xr:uid="{1935BEF7-9F67-44DC-BF8C-F283F96D1705}"/>
    <cellStyle name="SAPBEXresDataEmph 3 3 4 6 2" xfId="45997" xr:uid="{ED902ADE-944E-4F65-8CC5-95983C7F77B2}"/>
    <cellStyle name="SAPBEXresDataEmph 3 3 4 7" xfId="45998" xr:uid="{D1FF32E1-A6AE-4D59-A22B-297EDDFC74D4}"/>
    <cellStyle name="SAPBEXresDataEmph 3 3 4 7 2" xfId="45999" xr:uid="{59C426F4-C60E-46CC-B194-5F5C04E20E44}"/>
    <cellStyle name="SAPBEXresDataEmph 3 3 4 8" xfId="46000" xr:uid="{3BFCC3E5-EE88-4B58-83E8-5D402065223B}"/>
    <cellStyle name="SAPBEXresDataEmph 3 3 4 8 2" xfId="46001" xr:uid="{5D3A2413-F118-45DA-91AB-C96BD36E492C}"/>
    <cellStyle name="SAPBEXresDataEmph 3 3 4 9" xfId="46002" xr:uid="{4606CDE8-8D3C-4E4E-958D-7B0A1530EC1A}"/>
    <cellStyle name="SAPBEXresDataEmph 3 3 4 9 2" xfId="46003" xr:uid="{8F824513-FD5C-4F4E-B519-7B4E963B02A4}"/>
    <cellStyle name="SAPBEXresDataEmph 3 3 5" xfId="46004" xr:uid="{B9F28AB7-F572-4549-B2BF-7D4CD094B8D6}"/>
    <cellStyle name="SAPBEXresDataEmph 3 3 5 2" xfId="46005" xr:uid="{59CBF1C3-859C-4E74-9F8E-30CC49C1180C}"/>
    <cellStyle name="SAPBEXresDataEmph 3 3 6" xfId="46006" xr:uid="{C546E233-559B-44DC-BA42-C170C6FEC609}"/>
    <cellStyle name="SAPBEXresDataEmph 3 3 6 2" xfId="46007" xr:uid="{27359B8B-953A-4683-B681-74C25B7773D5}"/>
    <cellStyle name="SAPBEXresDataEmph 3 3 7" xfId="46008" xr:uid="{4601D599-0F83-46EC-86B5-52A48B133964}"/>
    <cellStyle name="SAPBEXresDataEmph 3 3 8" xfId="46009" xr:uid="{EDBC33E4-875D-4CDB-BDFF-D65285E86245}"/>
    <cellStyle name="SAPBEXresDataEmph 3 4" xfId="46010" xr:uid="{F44596EE-0AF7-46F2-9465-AD5458366FB4}"/>
    <cellStyle name="SAPBEXresDataEmph 3 4 10" xfId="46011" xr:uid="{00A5CF2F-0B2D-4F80-A132-5E5A2007C85D}"/>
    <cellStyle name="SAPBEXresDataEmph 3 4 2" xfId="46012" xr:uid="{FB6974F8-A20B-4175-B729-F7152B6739B6}"/>
    <cellStyle name="SAPBEXresDataEmph 3 4 2 10" xfId="46013" xr:uid="{206ECA1B-D0F4-42B5-95C0-B46B98AF414D}"/>
    <cellStyle name="SAPBEXresDataEmph 3 4 2 2" xfId="46014" xr:uid="{3510DEAA-54AE-4F20-93D8-D6842E3D9492}"/>
    <cellStyle name="SAPBEXresDataEmph 3 4 2 2 2" xfId="46015" xr:uid="{1666A978-BFD0-40AF-9B2B-870983E427E7}"/>
    <cellStyle name="SAPBEXresDataEmph 3 4 2 2 2 2" xfId="46016" xr:uid="{46DD7DCA-DBDD-4B36-9E82-B5FF1ACEE981}"/>
    <cellStyle name="SAPBEXresDataEmph 3 4 2 2 3" xfId="46017" xr:uid="{15512D7F-5744-46CE-BEC2-464B44DD8AC6}"/>
    <cellStyle name="SAPBEXresDataEmph 3 4 2 2 3 2" xfId="46018" xr:uid="{07E11071-1313-4BF9-A319-326A6A66F589}"/>
    <cellStyle name="SAPBEXresDataEmph 3 4 2 2 4" xfId="46019" xr:uid="{5E9EADA7-4BB1-4127-A74D-8E6C5B767964}"/>
    <cellStyle name="SAPBEXresDataEmph 3 4 2 2 4 2" xfId="46020" xr:uid="{47612DF9-7562-4151-86E4-B66975125E94}"/>
    <cellStyle name="SAPBEXresDataEmph 3 4 2 2 5" xfId="46021" xr:uid="{DDD64386-9460-41D2-8B72-EB097BD740B3}"/>
    <cellStyle name="SAPBEXresDataEmph 3 4 2 2 5 2" xfId="46022" xr:uid="{3F3CFBC8-3DC1-4908-85D6-F79BBC1BD117}"/>
    <cellStyle name="SAPBEXresDataEmph 3 4 2 2 6" xfId="46023" xr:uid="{702FB224-395C-4BE4-A78C-544AA7FF527C}"/>
    <cellStyle name="SAPBEXresDataEmph 3 4 2 2 6 2" xfId="46024" xr:uid="{C48AEA84-0343-498F-9167-A75D0CD99DB9}"/>
    <cellStyle name="SAPBEXresDataEmph 3 4 2 2 7" xfId="46025" xr:uid="{BC47C622-E1A2-4093-AAE0-705D880570CC}"/>
    <cellStyle name="SAPBEXresDataEmph 3 4 2 2 7 2" xfId="46026" xr:uid="{26B0A755-12E6-478D-80B0-31B5A312AEFB}"/>
    <cellStyle name="SAPBEXresDataEmph 3 4 2 2 8" xfId="46027" xr:uid="{13ABD947-81D2-42AC-821F-AF228F025CC5}"/>
    <cellStyle name="SAPBEXresDataEmph 3 4 2 3" xfId="46028" xr:uid="{611AFDEF-9BA5-4560-8C79-8911B86044A4}"/>
    <cellStyle name="SAPBEXresDataEmph 3 4 2 3 2" xfId="46029" xr:uid="{C4F32194-36BF-417C-BD3B-7F0CF22820F5}"/>
    <cellStyle name="SAPBEXresDataEmph 3 4 2 4" xfId="46030" xr:uid="{D3D34703-443C-4993-8E6F-61DA26CC4B20}"/>
    <cellStyle name="SAPBEXresDataEmph 3 4 2 4 2" xfId="46031" xr:uid="{7E8B027D-0363-474D-99CF-02C7D718823F}"/>
    <cellStyle name="SAPBEXresDataEmph 3 4 2 5" xfId="46032" xr:uid="{37F3AAFB-622B-4245-A4E1-0806F161C50F}"/>
    <cellStyle name="SAPBEXresDataEmph 3 4 2 5 2" xfId="46033" xr:uid="{BF04B020-4702-4767-9AB7-C0001F87CB7A}"/>
    <cellStyle name="SAPBEXresDataEmph 3 4 2 6" xfId="46034" xr:uid="{22EE8E44-48B2-458D-A444-A7E138325A1C}"/>
    <cellStyle name="SAPBEXresDataEmph 3 4 2 6 2" xfId="46035" xr:uid="{95EFBB42-285D-42DD-B4C1-39691F0D0FF7}"/>
    <cellStyle name="SAPBEXresDataEmph 3 4 2 7" xfId="46036" xr:uid="{7E0A30EF-2389-47E9-B5C1-1B7C3CE3ABFE}"/>
    <cellStyle name="SAPBEXresDataEmph 3 4 2 7 2" xfId="46037" xr:uid="{81A7897B-490A-4385-B7FA-11C6A7C463F7}"/>
    <cellStyle name="SAPBEXresDataEmph 3 4 2 8" xfId="46038" xr:uid="{C1C1875B-ACD4-4208-90F2-43B6EC9AD111}"/>
    <cellStyle name="SAPBEXresDataEmph 3 4 2 8 2" xfId="46039" xr:uid="{2A323E1E-859B-4FBF-92C0-8E9A0A65C56E}"/>
    <cellStyle name="SAPBEXresDataEmph 3 4 2 9" xfId="46040" xr:uid="{CC3E22CD-DD9D-4EF9-8C80-F694163D44F0}"/>
    <cellStyle name="SAPBEXresDataEmph 3 4 3" xfId="46041" xr:uid="{6D66CBA1-CEC1-43C6-9356-3850B4E97C0E}"/>
    <cellStyle name="SAPBEXresDataEmph 3 4 3 2" xfId="46042" xr:uid="{10235CD5-2A75-46CB-B594-FBC792D59B17}"/>
    <cellStyle name="SAPBEXresDataEmph 3 4 3 2 2" xfId="46043" xr:uid="{9D189D97-2BA6-4E91-9974-AD6BCB80E5DC}"/>
    <cellStyle name="SAPBEXresDataEmph 3 4 3 3" xfId="46044" xr:uid="{E3AFB74D-47BB-44DD-BB46-554A0068A01B}"/>
    <cellStyle name="SAPBEXresDataEmph 3 4 3 3 2" xfId="46045" xr:uid="{1D590C96-D345-4D87-8E8D-593FE70C1910}"/>
    <cellStyle name="SAPBEXresDataEmph 3 4 3 4" xfId="46046" xr:uid="{EA2240A1-AB1D-40DE-9419-39464DBF9758}"/>
    <cellStyle name="SAPBEXresDataEmph 3 4 3 4 2" xfId="46047" xr:uid="{D42844C2-1FE0-4C8C-8E95-CC0EA78EC609}"/>
    <cellStyle name="SAPBEXresDataEmph 3 4 3 5" xfId="46048" xr:uid="{AD27366B-073A-4E99-B645-F78BE736A482}"/>
    <cellStyle name="SAPBEXresDataEmph 3 4 3 5 2" xfId="46049" xr:uid="{A6BC20D1-8C8E-4240-950F-306DF37906CB}"/>
    <cellStyle name="SAPBEXresDataEmph 3 4 3 6" xfId="46050" xr:uid="{EB2CBE25-0172-45B1-B44B-6B3B7344D926}"/>
    <cellStyle name="SAPBEXresDataEmph 3 4 3 6 2" xfId="46051" xr:uid="{506C3895-1A56-4630-A6F7-BA61084DF380}"/>
    <cellStyle name="SAPBEXresDataEmph 3 4 3 7" xfId="46052" xr:uid="{82B43AA4-52AB-48FA-AA82-32F60D964328}"/>
    <cellStyle name="SAPBEXresDataEmph 3 4 3 7 2" xfId="46053" xr:uid="{2669CC69-E97E-4591-9A53-F8F3480C7E88}"/>
    <cellStyle name="SAPBEXresDataEmph 3 4 3 8" xfId="46054" xr:uid="{F32FED78-D8E2-4C6D-A83D-D72ACA98932F}"/>
    <cellStyle name="SAPBEXresDataEmph 3 4 3 9" xfId="46055" xr:uid="{73118761-FC7C-413A-B542-8E2588F93741}"/>
    <cellStyle name="SAPBEXresDataEmph 3 4 4" xfId="46056" xr:uid="{1484B087-3E1E-499A-9E74-0637734FDA17}"/>
    <cellStyle name="SAPBEXresDataEmph 3 4 4 2" xfId="46057" xr:uid="{B8C5897F-3818-4B24-849B-A8531424969A}"/>
    <cellStyle name="SAPBEXresDataEmph 3 4 5" xfId="46058" xr:uid="{C083BB87-975F-4700-AB6D-0B8E4502F4CB}"/>
    <cellStyle name="SAPBEXresDataEmph 3 4 5 2" xfId="46059" xr:uid="{5EB2A992-7335-4B13-89BE-738DFC9B7F39}"/>
    <cellStyle name="SAPBEXresDataEmph 3 4 6" xfId="46060" xr:uid="{93FE111C-CEA7-40E6-9094-427155F1083F}"/>
    <cellStyle name="SAPBEXresDataEmph 3 4 6 2" xfId="46061" xr:uid="{AA22D6BC-13A0-4F88-B0F3-AFB8ECB9DCC0}"/>
    <cellStyle name="SAPBEXresDataEmph 3 4 7" xfId="46062" xr:uid="{B34904CF-0961-4E28-ADAF-52F31A2E3738}"/>
    <cellStyle name="SAPBEXresDataEmph 3 4 7 2" xfId="46063" xr:uid="{2E9D8BE6-61E8-4172-8C40-E593BB5AB715}"/>
    <cellStyle name="SAPBEXresDataEmph 3 4 8" xfId="46064" xr:uid="{BAAB2E45-7EE7-492C-9A2E-D24554B5812E}"/>
    <cellStyle name="SAPBEXresDataEmph 3 4 8 2" xfId="46065" xr:uid="{EBAB285D-E037-4374-A3F3-7A4C464E485F}"/>
    <cellStyle name="SAPBEXresDataEmph 3 4 9" xfId="46066" xr:uid="{C84932CF-CB11-4899-BB54-8B0CC503B509}"/>
    <cellStyle name="SAPBEXresDataEmph 3 5" xfId="46067" xr:uid="{1BDF113D-7653-42BB-A328-1216E632CB1A}"/>
    <cellStyle name="SAPBEXresDataEmph 3 6" xfId="46068" xr:uid="{21578B57-997A-4786-B17C-7D525FD0474B}"/>
    <cellStyle name="SAPBEXresDataEmph 4" xfId="46069" xr:uid="{C8EFCA7A-20DD-497D-8171-0FEBAE166C87}"/>
    <cellStyle name="SAPBEXresDataEmph 4 2" xfId="46070" xr:uid="{01E669F6-37B0-4D35-A1E5-B9AB715B0CD3}"/>
    <cellStyle name="SAPBEXresDataEmph 4 2 10" xfId="46071" xr:uid="{FF32C227-C2AB-45F8-8056-3591C2907419}"/>
    <cellStyle name="SAPBEXresDataEmph 4 2 2" xfId="46072" xr:uid="{DB2D2B82-B41E-4D6D-8DD2-7506FE634D3E}"/>
    <cellStyle name="SAPBEXresDataEmph 4 2 2 10" xfId="46073" xr:uid="{68A7C007-6B2C-48A5-9E00-D1B2784D204E}"/>
    <cellStyle name="SAPBEXresDataEmph 4 2 2 2" xfId="46074" xr:uid="{8E8B203B-D980-45C2-B6D4-1EA8AF989A28}"/>
    <cellStyle name="SAPBEXresDataEmph 4 2 2 2 2" xfId="46075" xr:uid="{A187D766-36A8-41FB-A1C9-1AD6106B7ACF}"/>
    <cellStyle name="SAPBEXresDataEmph 4 2 2 2 2 2" xfId="46076" xr:uid="{60567966-7FD6-45D7-BD26-EB00FC8636B4}"/>
    <cellStyle name="SAPBEXresDataEmph 4 2 2 2 3" xfId="46077" xr:uid="{2FA193C9-2E49-4C0C-A168-6511FC53428E}"/>
    <cellStyle name="SAPBEXresDataEmph 4 2 2 2 3 2" xfId="46078" xr:uid="{180C6A5C-7B49-4076-8EAA-A8E140EF6886}"/>
    <cellStyle name="SAPBEXresDataEmph 4 2 2 2 4" xfId="46079" xr:uid="{90AAD112-C0D9-4315-84EA-673F1B4D2117}"/>
    <cellStyle name="SAPBEXresDataEmph 4 2 2 2 4 2" xfId="46080" xr:uid="{0C4C06EB-0803-436D-9389-F46FB8289F4E}"/>
    <cellStyle name="SAPBEXresDataEmph 4 2 2 2 5" xfId="46081" xr:uid="{B5076528-0BF5-4E4B-AEFD-2A664B12BE8B}"/>
    <cellStyle name="SAPBEXresDataEmph 4 2 2 2 5 2" xfId="46082" xr:uid="{79123250-4DC7-4268-B81F-6E1FE2359BFC}"/>
    <cellStyle name="SAPBEXresDataEmph 4 2 2 2 6" xfId="46083" xr:uid="{194A4398-CFDC-4D91-B453-C39735BD5C32}"/>
    <cellStyle name="SAPBEXresDataEmph 4 2 2 2 6 2" xfId="46084" xr:uid="{08194BF1-3B9B-40EF-9F1F-0F66CA0F3688}"/>
    <cellStyle name="SAPBEXresDataEmph 4 2 2 2 7" xfId="46085" xr:uid="{8764A32E-1EB7-4754-84CD-C9E1FE9BE603}"/>
    <cellStyle name="SAPBEXresDataEmph 4 2 2 2 7 2" xfId="46086" xr:uid="{F089C754-9589-40E9-AF71-93585376B335}"/>
    <cellStyle name="SAPBEXresDataEmph 4 2 2 2 8" xfId="46087" xr:uid="{0ECAE099-A79F-47D6-A666-097DEC3E9F58}"/>
    <cellStyle name="SAPBEXresDataEmph 4 2 2 3" xfId="46088" xr:uid="{677D8767-D51B-484C-BFB5-07CF8A4A8A3C}"/>
    <cellStyle name="SAPBEXresDataEmph 4 2 2 3 2" xfId="46089" xr:uid="{F447411A-3B5C-40D8-BB7B-CF8BA9F3DA9A}"/>
    <cellStyle name="SAPBEXresDataEmph 4 2 2 4" xfId="46090" xr:uid="{43989EBA-15E9-4F84-AF67-0E3919641FB8}"/>
    <cellStyle name="SAPBEXresDataEmph 4 2 2 4 2" xfId="46091" xr:uid="{721DB645-A175-41F1-90F2-A978805D258D}"/>
    <cellStyle name="SAPBEXresDataEmph 4 2 2 5" xfId="46092" xr:uid="{474BAD16-DB2B-422C-9F03-54425B5F9CBA}"/>
    <cellStyle name="SAPBEXresDataEmph 4 2 2 5 2" xfId="46093" xr:uid="{9DE96D73-EF49-45E1-8218-9500208ECF23}"/>
    <cellStyle name="SAPBEXresDataEmph 4 2 2 6" xfId="46094" xr:uid="{EEB727EF-867A-4BEE-8CDC-1EE53D617D6F}"/>
    <cellStyle name="SAPBEXresDataEmph 4 2 2 6 2" xfId="46095" xr:uid="{49B9A0F7-5207-44C9-8E39-11218362F5D3}"/>
    <cellStyle name="SAPBEXresDataEmph 4 2 2 7" xfId="46096" xr:uid="{F24BA6F3-2EE4-42B2-B8A6-7FD1DAED5A6E}"/>
    <cellStyle name="SAPBEXresDataEmph 4 2 2 7 2" xfId="46097" xr:uid="{4A6C9899-449A-415A-B1D3-5908C6155D67}"/>
    <cellStyle name="SAPBEXresDataEmph 4 2 2 8" xfId="46098" xr:uid="{A31F6890-D9D6-4959-A22C-1B57D14F17A3}"/>
    <cellStyle name="SAPBEXresDataEmph 4 2 2 8 2" xfId="46099" xr:uid="{62437C2A-889A-4882-B725-50B24AC39CB0}"/>
    <cellStyle name="SAPBEXresDataEmph 4 2 2 9" xfId="46100" xr:uid="{2612664D-8C8D-4A47-A50D-AC1DAFB77611}"/>
    <cellStyle name="SAPBEXresDataEmph 4 2 3" xfId="46101" xr:uid="{EE58BAB9-A331-4EF0-81B6-C802DCE60100}"/>
    <cellStyle name="SAPBEXresDataEmph 4 2 3 2" xfId="46102" xr:uid="{8E652EAB-4563-4CD6-98A9-6BF22F9F5A2A}"/>
    <cellStyle name="SAPBEXresDataEmph 4 2 3 2 2" xfId="46103" xr:uid="{A9E7442B-6ED1-4562-A342-C89D84858D19}"/>
    <cellStyle name="SAPBEXresDataEmph 4 2 3 3" xfId="46104" xr:uid="{8E52BFA3-A673-4656-BAE2-EBF4C6AA3A80}"/>
    <cellStyle name="SAPBEXresDataEmph 4 2 3 3 2" xfId="46105" xr:uid="{086F19FA-6256-446B-BEDB-3159DF405A7A}"/>
    <cellStyle name="SAPBEXresDataEmph 4 2 3 4" xfId="46106" xr:uid="{607311DF-6646-4A13-9256-B14540F1D283}"/>
    <cellStyle name="SAPBEXresDataEmph 4 2 3 4 2" xfId="46107" xr:uid="{96743C50-3D32-459E-89CF-5F335B573AE0}"/>
    <cellStyle name="SAPBEXresDataEmph 4 2 3 5" xfId="46108" xr:uid="{6D88421E-BE21-4D88-BA5C-A99BD3E88CF5}"/>
    <cellStyle name="SAPBEXresDataEmph 4 2 3 5 2" xfId="46109" xr:uid="{E984E94C-FFB0-4CE9-9136-E760A05388C7}"/>
    <cellStyle name="SAPBEXresDataEmph 4 2 3 6" xfId="46110" xr:uid="{B57C9424-6E85-4301-90F8-5AEAB08122B6}"/>
    <cellStyle name="SAPBEXresDataEmph 4 2 3 6 2" xfId="46111" xr:uid="{A4FEE8A1-C42B-4C92-99CB-CE5E0B9E6D2A}"/>
    <cellStyle name="SAPBEXresDataEmph 4 2 3 7" xfId="46112" xr:uid="{12A28913-7E1F-48CC-BD63-DA15E8F19AD2}"/>
    <cellStyle name="SAPBEXresDataEmph 4 2 3 7 2" xfId="46113" xr:uid="{5A4F85F3-9E03-4A19-834B-D89AE6BACF7D}"/>
    <cellStyle name="SAPBEXresDataEmph 4 2 3 8" xfId="46114" xr:uid="{E9444DB2-3E26-4099-BAAA-84E6BB7BD927}"/>
    <cellStyle name="SAPBEXresDataEmph 4 2 3 9" xfId="46115" xr:uid="{D882CB24-09DB-4FD7-BA8D-A29165796AE3}"/>
    <cellStyle name="SAPBEXresDataEmph 4 2 4" xfId="46116" xr:uid="{AB839FA7-4332-4A7C-BD0A-03A408DE33E8}"/>
    <cellStyle name="SAPBEXresDataEmph 4 2 4 2" xfId="46117" xr:uid="{34278B2D-C510-4832-BDE2-03DD5CB3A1FD}"/>
    <cellStyle name="SAPBEXresDataEmph 4 2 5" xfId="46118" xr:uid="{617C504D-84B8-462B-9768-F59F6CFFFFAF}"/>
    <cellStyle name="SAPBEXresDataEmph 4 2 5 2" xfId="46119" xr:uid="{3BD86D98-3B64-4ED5-B755-5E6E60DE0FA1}"/>
    <cellStyle name="SAPBEXresDataEmph 4 2 6" xfId="46120" xr:uid="{B9059BD2-6530-4B11-B057-4484EF56A1E6}"/>
    <cellStyle name="SAPBEXresDataEmph 4 2 6 2" xfId="46121" xr:uid="{CA0BF6D5-0C51-4C1A-8638-2515F782FA9A}"/>
    <cellStyle name="SAPBEXresDataEmph 4 2 7" xfId="46122" xr:uid="{9C17728A-7EEB-40C1-86B6-44235A8D0BEB}"/>
    <cellStyle name="SAPBEXresDataEmph 4 2 7 2" xfId="46123" xr:uid="{5FCA3568-72AA-4D42-95F9-374515DD14A2}"/>
    <cellStyle name="SAPBEXresDataEmph 4 2 8" xfId="46124" xr:uid="{79741B89-38C1-436F-88D4-4E8AD23F38AC}"/>
    <cellStyle name="SAPBEXresDataEmph 4 2 8 2" xfId="46125" xr:uid="{42740136-8D9A-4ADC-932E-B486161AA6CD}"/>
    <cellStyle name="SAPBEXresDataEmph 4 2 9" xfId="46126" xr:uid="{CD110402-171F-4917-A2F0-8904E41F2326}"/>
    <cellStyle name="SAPBEXresDataEmph 4 3" xfId="46127" xr:uid="{0491BB67-DB85-4421-9532-9AA4897E8E6C}"/>
    <cellStyle name="SAPBEXresDataEmph 4 3 2" xfId="46128" xr:uid="{C748F59E-7038-43CB-BC7D-E40E7D0C6B76}"/>
    <cellStyle name="SAPBEXresDataEmph 4 3 2 10" xfId="46129" xr:uid="{852BF3F9-C074-4A6F-A015-163CCEC5BDC3}"/>
    <cellStyle name="SAPBEXresDataEmph 4 3 2 2" xfId="46130" xr:uid="{D91C5D15-2751-4DDE-87E6-8F31DF29B8BF}"/>
    <cellStyle name="SAPBEXresDataEmph 4 3 2 2 2" xfId="46131" xr:uid="{EF654BBA-8051-45F2-8AED-13DA48448504}"/>
    <cellStyle name="SAPBEXresDataEmph 4 3 2 2 2 2" xfId="46132" xr:uid="{515FD700-65C8-40F5-A2B0-266B8B112D5F}"/>
    <cellStyle name="SAPBEXresDataEmph 4 3 2 2 3" xfId="46133" xr:uid="{1B14BB58-866A-4F5C-928B-91D0258DCE6D}"/>
    <cellStyle name="SAPBEXresDataEmph 4 3 2 2 3 2" xfId="46134" xr:uid="{270F55AE-BE9A-4C9C-9B31-CE27A4DB7EC8}"/>
    <cellStyle name="SAPBEXresDataEmph 4 3 2 2 4" xfId="46135" xr:uid="{8931CAC2-919A-4B94-BDD7-94F6D2B41234}"/>
    <cellStyle name="SAPBEXresDataEmph 4 3 2 2 4 2" xfId="46136" xr:uid="{CFE13955-693E-4088-9C5E-148FF3125D8B}"/>
    <cellStyle name="SAPBEXresDataEmph 4 3 2 2 5" xfId="46137" xr:uid="{16E217FF-E057-46B6-83C3-C0857BFECD4C}"/>
    <cellStyle name="SAPBEXresDataEmph 4 3 2 2 5 2" xfId="46138" xr:uid="{9A77FFC2-D2D1-4524-B52F-67E73F6AA04C}"/>
    <cellStyle name="SAPBEXresDataEmph 4 3 2 2 6" xfId="46139" xr:uid="{50BA23DF-41BA-48AF-94F0-5675E28BE24B}"/>
    <cellStyle name="SAPBEXresDataEmph 4 3 2 2 6 2" xfId="46140" xr:uid="{3C398DC2-7D5F-4E61-99D0-474E8918E2AE}"/>
    <cellStyle name="SAPBEXresDataEmph 4 3 2 2 7" xfId="46141" xr:uid="{D62D91CA-832C-41FF-A2DF-D769B8947EE1}"/>
    <cellStyle name="SAPBEXresDataEmph 4 3 2 3" xfId="46142" xr:uid="{28B9922A-6D3A-4672-A9AB-201C7AA159A6}"/>
    <cellStyle name="SAPBEXresDataEmph 4 3 2 3 2" xfId="46143" xr:uid="{4A7FDF2E-6C2E-459D-BC31-373237CF10DC}"/>
    <cellStyle name="SAPBEXresDataEmph 4 3 2 3 2 2" xfId="46144" xr:uid="{4F2317F0-AFD4-4D8E-9C7A-4C7504061370}"/>
    <cellStyle name="SAPBEXresDataEmph 4 3 2 3 3" xfId="46145" xr:uid="{D4607D42-8710-41C5-90BE-C55840BF5E82}"/>
    <cellStyle name="SAPBEXresDataEmph 4 3 2 3 3 2" xfId="46146" xr:uid="{2AEDA4F5-EAEA-4362-96E3-02C51284FAB7}"/>
    <cellStyle name="SAPBEXresDataEmph 4 3 2 3 4" xfId="46147" xr:uid="{940E6971-9642-46E2-8BB8-09777DDF43AB}"/>
    <cellStyle name="SAPBEXresDataEmph 4 3 2 3 4 2" xfId="46148" xr:uid="{14AEE3E4-3FE4-4C5C-824F-C3B746809F9A}"/>
    <cellStyle name="SAPBEXresDataEmph 4 3 2 3 5" xfId="46149" xr:uid="{B527F23F-E73D-495C-93BA-BEB8C0095D15}"/>
    <cellStyle name="SAPBEXresDataEmph 4 3 2 3 5 2" xfId="46150" xr:uid="{95870EEE-EBCC-436A-B385-6CD55F3703A1}"/>
    <cellStyle name="SAPBEXresDataEmph 4 3 2 3 6" xfId="46151" xr:uid="{280FD276-A357-493C-9668-342CC3AE4072}"/>
    <cellStyle name="SAPBEXresDataEmph 4 3 2 3 6 2" xfId="46152" xr:uid="{2A830720-FE12-4AD0-8459-E0F649E4F9B8}"/>
    <cellStyle name="SAPBEXresDataEmph 4 3 2 3 7" xfId="46153" xr:uid="{962C152F-181F-46FF-A16B-D78BDFDFFBF7}"/>
    <cellStyle name="SAPBEXresDataEmph 4 3 2 4" xfId="46154" xr:uid="{5421C0C4-BF29-46B7-A342-62AE5037E235}"/>
    <cellStyle name="SAPBEXresDataEmph 4 3 2 4 2" xfId="46155" xr:uid="{284BB2B9-153F-4895-9CD6-08A8D927A598}"/>
    <cellStyle name="SAPBEXresDataEmph 4 3 2 5" xfId="46156" xr:uid="{F4E6E504-F2B0-4A92-8E3C-52ED24937AA9}"/>
    <cellStyle name="SAPBEXresDataEmph 4 3 2 5 2" xfId="46157" xr:uid="{2BFA090E-559E-4DD1-82F9-F789AC502722}"/>
    <cellStyle name="SAPBEXresDataEmph 4 3 2 6" xfId="46158" xr:uid="{C9B9C83D-28C7-47A0-9C90-E89650EBFF45}"/>
    <cellStyle name="SAPBEXresDataEmph 4 3 2 6 2" xfId="46159" xr:uid="{BA10B08C-FC99-41EA-BCAF-85EE37552FA2}"/>
    <cellStyle name="SAPBEXresDataEmph 4 3 2 7" xfId="46160" xr:uid="{D43A0D96-38FB-4BB8-98E3-5575574215DC}"/>
    <cellStyle name="SAPBEXresDataEmph 4 3 2 7 2" xfId="46161" xr:uid="{905FF481-CD56-4056-9D8A-5159BD8955F2}"/>
    <cellStyle name="SAPBEXresDataEmph 4 3 2 8" xfId="46162" xr:uid="{D1A9AB61-FA97-4A7D-98D2-7ACC6DB42920}"/>
    <cellStyle name="SAPBEXresDataEmph 4 3 2 8 2" xfId="46163" xr:uid="{50572578-353C-46E3-99C7-5BD93915646B}"/>
    <cellStyle name="SAPBEXresDataEmph 4 3 2 9" xfId="46164" xr:uid="{3557FF8C-E3EC-477E-81FC-C8A0781648EA}"/>
    <cellStyle name="SAPBEXresDataEmph 4 3 2 9 2" xfId="46165" xr:uid="{6914DB91-35AE-4C70-92AA-0D91B0F32557}"/>
    <cellStyle name="SAPBEXresDataEmph 4 3 3" xfId="46166" xr:uid="{9C1ECED1-0B2D-4DDC-AE61-CE41B1F7B933}"/>
    <cellStyle name="SAPBEXresDataEmph 4 3 3 2" xfId="46167" xr:uid="{5005FFC3-7EB7-4D90-9FD9-F117F48C431C}"/>
    <cellStyle name="SAPBEXresDataEmph 4 3 4" xfId="46168" xr:uid="{42494D38-652D-4A40-B4E6-6ED6E6E368E3}"/>
    <cellStyle name="SAPBEXresDataEmph 4 3 4 2" xfId="46169" xr:uid="{294A0773-C9FD-4CB9-9A74-37640BDF7A94}"/>
    <cellStyle name="SAPBEXresDataEmph 4 3 5" xfId="46170" xr:uid="{D729028B-7668-4C3B-BA16-C2AA3CB45093}"/>
    <cellStyle name="SAPBEXresDataEmph 4 4" xfId="46171" xr:uid="{2F911EF0-F628-4FB0-8460-9319D4C76694}"/>
    <cellStyle name="SAPBEXresDataEmph 4 4 10" xfId="46172" xr:uid="{42C39DF5-C9DF-430D-A4C9-3FD399B77920}"/>
    <cellStyle name="SAPBEXresDataEmph 4 4 2" xfId="46173" xr:uid="{964FF8AB-2221-4CA7-8374-954441F61D0C}"/>
    <cellStyle name="SAPBEXresDataEmph 4 4 2 2" xfId="46174" xr:uid="{00F558FA-62E2-498B-9326-FEC957A8217F}"/>
    <cellStyle name="SAPBEXresDataEmph 4 4 2 2 2" xfId="46175" xr:uid="{EFF21FF8-073D-40E4-8E28-3671E2C128DC}"/>
    <cellStyle name="SAPBEXresDataEmph 4 4 2 3" xfId="46176" xr:uid="{EDFBE566-A4BA-4380-8FBC-A592DBA22638}"/>
    <cellStyle name="SAPBEXresDataEmph 4 4 2 3 2" xfId="46177" xr:uid="{F9E3EA3F-9EA5-4E65-915B-B868EB7A1B5F}"/>
    <cellStyle name="SAPBEXresDataEmph 4 4 2 4" xfId="46178" xr:uid="{B978F3C5-9E14-4AAF-9D26-3CE961A740AE}"/>
    <cellStyle name="SAPBEXresDataEmph 4 4 2 4 2" xfId="46179" xr:uid="{B3A4F3D7-B14A-4DF1-950F-1441E8656555}"/>
    <cellStyle name="SAPBEXresDataEmph 4 4 2 5" xfId="46180" xr:uid="{C9371051-5847-47D8-8D05-6D5B72C0A407}"/>
    <cellStyle name="SAPBEXresDataEmph 4 4 2 5 2" xfId="46181" xr:uid="{F76BD21A-0FE7-4298-A23C-64D34B8A3A70}"/>
    <cellStyle name="SAPBEXresDataEmph 4 4 2 6" xfId="46182" xr:uid="{5D097B76-E0B8-464F-B662-BD668541E7C0}"/>
    <cellStyle name="SAPBEXresDataEmph 4 4 2 6 2" xfId="46183" xr:uid="{9DDFA99F-02BD-437B-A4FB-81E6F4E0A440}"/>
    <cellStyle name="SAPBEXresDataEmph 4 4 2 7" xfId="46184" xr:uid="{8B241940-0A7E-4CCA-A2E1-A5AA5D746D6B}"/>
    <cellStyle name="SAPBEXresDataEmph 4 4 3" xfId="46185" xr:uid="{82AE755A-64C2-484B-9622-9E9F4D2D4062}"/>
    <cellStyle name="SAPBEXresDataEmph 4 4 3 2" xfId="46186" xr:uid="{E482E9FA-D763-4F82-BDAA-0B10D4B9010D}"/>
    <cellStyle name="SAPBEXresDataEmph 4 4 3 2 2" xfId="46187" xr:uid="{ED4B29F2-51E1-4971-BC6C-8178F360EA4F}"/>
    <cellStyle name="SAPBEXresDataEmph 4 4 3 3" xfId="46188" xr:uid="{427C8FAC-E17B-4995-9717-C8F484DFC545}"/>
    <cellStyle name="SAPBEXresDataEmph 4 4 3 3 2" xfId="46189" xr:uid="{0ABE8014-B72C-4A97-A454-C83400D6080F}"/>
    <cellStyle name="SAPBEXresDataEmph 4 4 3 4" xfId="46190" xr:uid="{E4D3511C-93EE-44A3-940C-AA7FE2CEA08C}"/>
    <cellStyle name="SAPBEXresDataEmph 4 4 3 4 2" xfId="46191" xr:uid="{24589A51-9CBF-4325-B529-11892763F590}"/>
    <cellStyle name="SAPBEXresDataEmph 4 4 3 5" xfId="46192" xr:uid="{C52B1A4E-90BC-4F7A-AE72-0FF98CF1BEDF}"/>
    <cellStyle name="SAPBEXresDataEmph 4 4 3 5 2" xfId="46193" xr:uid="{9CDE3274-975D-4818-879E-FB412FF37C68}"/>
    <cellStyle name="SAPBEXresDataEmph 4 4 3 6" xfId="46194" xr:uid="{DE5910A1-FEE3-4403-95FB-6E6BC24240AF}"/>
    <cellStyle name="SAPBEXresDataEmph 4 4 3 6 2" xfId="46195" xr:uid="{CA504715-C047-45E4-AB83-0F968C0C16E3}"/>
    <cellStyle name="SAPBEXresDataEmph 4 4 3 7" xfId="46196" xr:uid="{9297413A-714E-4B2D-8D5A-5B79575EBCCD}"/>
    <cellStyle name="SAPBEXresDataEmph 4 4 4" xfId="46197" xr:uid="{F00CB80B-C3D9-450F-84DC-FC914BA68F2D}"/>
    <cellStyle name="SAPBEXresDataEmph 4 4 4 2" xfId="46198" xr:uid="{B5D2D083-FBA9-4BC9-AFCA-CBE8BA542A05}"/>
    <cellStyle name="SAPBEXresDataEmph 4 4 5" xfId="46199" xr:uid="{8CA8C9A0-E321-4188-AA2C-9871132CBD36}"/>
    <cellStyle name="SAPBEXresDataEmph 4 4 5 2" xfId="46200" xr:uid="{4327F351-142C-4232-A79F-077CC35F8B37}"/>
    <cellStyle name="SAPBEXresDataEmph 4 4 6" xfId="46201" xr:uid="{B8CD9B46-2F9F-4B38-8789-A328188BE590}"/>
    <cellStyle name="SAPBEXresDataEmph 4 4 6 2" xfId="46202" xr:uid="{9D703B9B-AB5F-4BA3-B441-135535FF1205}"/>
    <cellStyle name="SAPBEXresDataEmph 4 4 7" xfId="46203" xr:uid="{ABF34EA5-F362-4BBA-BB00-4D03D781CEAA}"/>
    <cellStyle name="SAPBEXresDataEmph 4 4 7 2" xfId="46204" xr:uid="{ED376D5C-65AE-48A7-A22E-6FC4DF8897FA}"/>
    <cellStyle name="SAPBEXresDataEmph 4 4 8" xfId="46205" xr:uid="{E6BAF91E-8CA1-4D46-8377-7EFC15DCC4B7}"/>
    <cellStyle name="SAPBEXresDataEmph 4 4 8 2" xfId="46206" xr:uid="{10535ACC-F258-4B63-A157-6FABF70E6A40}"/>
    <cellStyle name="SAPBEXresDataEmph 4 4 9" xfId="46207" xr:uid="{E3EE91BB-6323-4DC3-AFDB-BEA2FBED34FA}"/>
    <cellStyle name="SAPBEXresDataEmph 4 4 9 2" xfId="46208" xr:uid="{C8BCCF32-1DA8-4FE1-91E7-ADEEF0A54365}"/>
    <cellStyle name="SAPBEXresDataEmph 4 5" xfId="46209" xr:uid="{307E0783-8017-4D01-95AB-0E4D98194764}"/>
    <cellStyle name="SAPBEXresDataEmph 4 5 2" xfId="46210" xr:uid="{2944CE6F-938D-407E-ACFA-26EC5F0E1C65}"/>
    <cellStyle name="SAPBEXresDataEmph 4 6" xfId="46211" xr:uid="{542E4B3D-A6BC-42CD-8878-2A82856882E5}"/>
    <cellStyle name="SAPBEXresDataEmph 4 6 2" xfId="46212" xr:uid="{618EDCCA-7182-4184-9E76-E6D2590D9D3A}"/>
    <cellStyle name="SAPBEXresDataEmph 4 7" xfId="46213" xr:uid="{A14C2F75-F356-4C9D-A0E9-E4A3AC74E10C}"/>
    <cellStyle name="SAPBEXresDataEmph 4 8" xfId="46214" xr:uid="{3B7B38A4-1747-47A4-9E41-F9F6145A6D06}"/>
    <cellStyle name="SAPBEXresDataEmph 5" xfId="46215" xr:uid="{34ED7015-B081-4B19-90DE-7BA3BB5C12B0}"/>
    <cellStyle name="SAPBEXresDataEmph 5 2" xfId="46216" xr:uid="{503909AF-EE35-4163-81D4-1BCF25BC4C92}"/>
    <cellStyle name="SAPBEXresDataEmph 5 2 10" xfId="46217" xr:uid="{E63D515F-6B39-4A3E-B813-F1AFE905BBFE}"/>
    <cellStyle name="SAPBEXresDataEmph 5 2 2" xfId="46218" xr:uid="{FC073E3B-0B6D-47EA-9EF6-5DDDFC905C5A}"/>
    <cellStyle name="SAPBEXresDataEmph 5 2 2 10" xfId="46219" xr:uid="{CD9B8B5A-7E5B-4DE4-BD5E-7062E65D70C1}"/>
    <cellStyle name="SAPBEXresDataEmph 5 2 2 2" xfId="46220" xr:uid="{9BCED848-2330-4AC2-A488-DE4573A7D65F}"/>
    <cellStyle name="SAPBEXresDataEmph 5 2 2 2 2" xfId="46221" xr:uid="{2EFE21AE-92A1-4BD1-A943-3C57182C9CCE}"/>
    <cellStyle name="SAPBEXresDataEmph 5 2 2 2 2 2" xfId="46222" xr:uid="{E28BA558-B103-4E72-B0E8-C6DB501FDF9F}"/>
    <cellStyle name="SAPBEXresDataEmph 5 2 2 2 3" xfId="46223" xr:uid="{712D5FCF-8144-4626-8543-E7EA9E8E6C02}"/>
    <cellStyle name="SAPBEXresDataEmph 5 2 2 2 3 2" xfId="46224" xr:uid="{ACF58BE2-ED12-4A1A-B4E4-13764AB67A57}"/>
    <cellStyle name="SAPBEXresDataEmph 5 2 2 2 4" xfId="46225" xr:uid="{925F88BA-C44B-433F-A30D-17531B7B97CF}"/>
    <cellStyle name="SAPBEXresDataEmph 5 2 2 2 4 2" xfId="46226" xr:uid="{4AD680BE-1723-48FC-BEC6-BA12106D888B}"/>
    <cellStyle name="SAPBEXresDataEmph 5 2 2 2 5" xfId="46227" xr:uid="{2C3B0F44-FD94-4398-A2E3-B8DBD72259F7}"/>
    <cellStyle name="SAPBEXresDataEmph 5 2 2 2 5 2" xfId="46228" xr:uid="{5CC507C9-A856-4DF5-97DC-E62F167C8AB5}"/>
    <cellStyle name="SAPBEXresDataEmph 5 2 2 2 6" xfId="46229" xr:uid="{2E613AF9-F498-4B7B-9D4D-DBC896E4CFCF}"/>
    <cellStyle name="SAPBEXresDataEmph 5 2 2 2 6 2" xfId="46230" xr:uid="{F881D399-D8A2-431E-9877-C5D27D18F43D}"/>
    <cellStyle name="SAPBEXresDataEmph 5 2 2 2 7" xfId="46231" xr:uid="{E7EB69D0-170B-4B01-9C17-E93C8B094F7A}"/>
    <cellStyle name="SAPBEXresDataEmph 5 2 2 2 7 2" xfId="46232" xr:uid="{6EBB815C-A920-424C-ACD9-50C7987E04F6}"/>
    <cellStyle name="SAPBEXresDataEmph 5 2 2 2 8" xfId="46233" xr:uid="{984DB184-F3CD-4B57-A93E-F38BA77D32A9}"/>
    <cellStyle name="SAPBEXresDataEmph 5 2 2 3" xfId="46234" xr:uid="{AD3548F0-11EB-4277-8605-F9C84D8AB6F5}"/>
    <cellStyle name="SAPBEXresDataEmph 5 2 2 3 2" xfId="46235" xr:uid="{3BE1357A-E86B-420D-B8DA-1061E53917EA}"/>
    <cellStyle name="SAPBEXresDataEmph 5 2 2 4" xfId="46236" xr:uid="{39218343-59C4-4209-B9AA-EF807177A991}"/>
    <cellStyle name="SAPBEXresDataEmph 5 2 2 4 2" xfId="46237" xr:uid="{695844CC-1190-468B-A613-D13192D58950}"/>
    <cellStyle name="SAPBEXresDataEmph 5 2 2 5" xfId="46238" xr:uid="{73E815E1-378E-4782-8934-BAA128A290C0}"/>
    <cellStyle name="SAPBEXresDataEmph 5 2 2 5 2" xfId="46239" xr:uid="{A0853549-DC39-4250-9DC5-44BCC64A5DF2}"/>
    <cellStyle name="SAPBEXresDataEmph 5 2 2 6" xfId="46240" xr:uid="{180DBC55-6382-4D39-B762-E60CE2E8EE2C}"/>
    <cellStyle name="SAPBEXresDataEmph 5 2 2 6 2" xfId="46241" xr:uid="{9AD5D2D3-BD78-4A37-A0B9-2D1B429E22C8}"/>
    <cellStyle name="SAPBEXresDataEmph 5 2 2 7" xfId="46242" xr:uid="{9CADE8D3-F8EB-4783-8B69-1553FDD6D42E}"/>
    <cellStyle name="SAPBEXresDataEmph 5 2 2 7 2" xfId="46243" xr:uid="{CDA1D51C-7613-4035-9F1D-09E58121E156}"/>
    <cellStyle name="SAPBEXresDataEmph 5 2 2 8" xfId="46244" xr:uid="{16259421-BBE3-471D-829C-E556A1BBADAE}"/>
    <cellStyle name="SAPBEXresDataEmph 5 2 2 8 2" xfId="46245" xr:uid="{3DAAF0D0-1A08-4370-BCB2-F2E19A007F3B}"/>
    <cellStyle name="SAPBEXresDataEmph 5 2 2 9" xfId="46246" xr:uid="{BB8687B1-B670-4BE7-82AE-71B868985FC3}"/>
    <cellStyle name="SAPBEXresDataEmph 5 2 3" xfId="46247" xr:uid="{679D54FE-DA42-40BE-8F57-C85B9BD7A419}"/>
    <cellStyle name="SAPBEXresDataEmph 5 2 3 2" xfId="46248" xr:uid="{8B105818-C285-45D5-80CD-7364F24E8866}"/>
    <cellStyle name="SAPBEXresDataEmph 5 2 3 2 2" xfId="46249" xr:uid="{F3A20CAA-85FF-47F2-BE01-307B91E56533}"/>
    <cellStyle name="SAPBEXresDataEmph 5 2 3 3" xfId="46250" xr:uid="{38EE32D0-BEC1-4BC8-904F-F26B0470C621}"/>
    <cellStyle name="SAPBEXresDataEmph 5 2 3 3 2" xfId="46251" xr:uid="{9135746A-63C8-469D-B862-3C97A328140B}"/>
    <cellStyle name="SAPBEXresDataEmph 5 2 3 4" xfId="46252" xr:uid="{AE4F5812-B65C-4828-ABDF-737BADF4E2DA}"/>
    <cellStyle name="SAPBEXresDataEmph 5 2 3 4 2" xfId="46253" xr:uid="{06EB5EDC-1AE8-4D5F-8F43-EDB8A9EE6844}"/>
    <cellStyle name="SAPBEXresDataEmph 5 2 3 5" xfId="46254" xr:uid="{53D80305-E7F9-4FEC-A095-35AD8B2483B2}"/>
    <cellStyle name="SAPBEXresDataEmph 5 2 3 5 2" xfId="46255" xr:uid="{03136AE5-04C7-45A2-AB55-70C2F1AB7CF8}"/>
    <cellStyle name="SAPBEXresDataEmph 5 2 3 6" xfId="46256" xr:uid="{34407185-CDE3-4B25-A7B3-D58605EFE7D9}"/>
    <cellStyle name="SAPBEXresDataEmph 5 2 3 6 2" xfId="46257" xr:uid="{1C13142A-B10E-40B9-85C1-6C6FD34CD375}"/>
    <cellStyle name="SAPBEXresDataEmph 5 2 3 7" xfId="46258" xr:uid="{CDA26EE7-30D4-4107-983B-EDE3E450D1CA}"/>
    <cellStyle name="SAPBEXresDataEmph 5 2 3 7 2" xfId="46259" xr:uid="{6243CB0C-9846-4692-92E2-3983212F6EDB}"/>
    <cellStyle name="SAPBEXresDataEmph 5 2 3 8" xfId="46260" xr:uid="{E6E2E632-2FF9-4E31-A53A-19FD51F826B8}"/>
    <cellStyle name="SAPBEXresDataEmph 5 2 3 9" xfId="46261" xr:uid="{A055AC50-0B1B-4F87-90F1-F9997190C592}"/>
    <cellStyle name="SAPBEXresDataEmph 5 2 4" xfId="46262" xr:uid="{03A53E1E-A63E-404C-B5DC-337BE437EB01}"/>
    <cellStyle name="SAPBEXresDataEmph 5 2 4 2" xfId="46263" xr:uid="{62C5698E-BBD3-403D-9CC2-1D17E26EF6EC}"/>
    <cellStyle name="SAPBEXresDataEmph 5 2 5" xfId="46264" xr:uid="{C3AC4E91-E3C5-432C-8477-51BA564695B1}"/>
    <cellStyle name="SAPBEXresDataEmph 5 2 5 2" xfId="46265" xr:uid="{24B77B45-4CFD-419B-B97A-7E6482CFC858}"/>
    <cellStyle name="SAPBEXresDataEmph 5 2 6" xfId="46266" xr:uid="{974AF8BD-AA15-4848-9A19-F63C3A6E8709}"/>
    <cellStyle name="SAPBEXresDataEmph 5 2 6 2" xfId="46267" xr:uid="{F81B7091-134C-46D1-85E5-134A166BE707}"/>
    <cellStyle name="SAPBEXresDataEmph 5 2 7" xfId="46268" xr:uid="{55A5E5BA-AD61-4ECD-854C-7AD4C2BB4B3A}"/>
    <cellStyle name="SAPBEXresDataEmph 5 2 7 2" xfId="46269" xr:uid="{CFDA7253-6DC9-4989-B09B-3C2A54B84C1E}"/>
    <cellStyle name="SAPBEXresDataEmph 5 2 8" xfId="46270" xr:uid="{CA1B889D-57F6-4062-A1F7-CD8AD7473EF8}"/>
    <cellStyle name="SAPBEXresDataEmph 5 2 8 2" xfId="46271" xr:uid="{884539BD-7B5B-4BF7-8EFE-98DF587D64BA}"/>
    <cellStyle name="SAPBEXresDataEmph 5 2 9" xfId="46272" xr:uid="{19F3D918-2A2C-4F76-816B-0920F56583E5}"/>
    <cellStyle name="SAPBEXresDataEmph 5 3" xfId="46273" xr:uid="{86422042-8401-4033-95DE-5E7158563502}"/>
    <cellStyle name="SAPBEXresDataEmph 5 3 2" xfId="46274" xr:uid="{18FF0372-914F-41A0-9699-1BD94E945A63}"/>
    <cellStyle name="SAPBEXresDataEmph 5 3 2 10" xfId="46275" xr:uid="{A448DA8D-38DB-4BEF-AD39-D965437363B0}"/>
    <cellStyle name="SAPBEXresDataEmph 5 3 2 2" xfId="46276" xr:uid="{82ED5CB0-15CA-4B9E-AF90-658A07304934}"/>
    <cellStyle name="SAPBEXresDataEmph 5 3 2 2 2" xfId="46277" xr:uid="{76D58479-F977-4BCC-BC4E-91179B23BD0F}"/>
    <cellStyle name="SAPBEXresDataEmph 5 3 2 2 2 2" xfId="46278" xr:uid="{DA71A7E0-DE62-4F08-8BEB-7D0459B28CEB}"/>
    <cellStyle name="SAPBEXresDataEmph 5 3 2 2 3" xfId="46279" xr:uid="{DCA14F4B-6F93-46B7-A38C-2BEDF697F1B2}"/>
    <cellStyle name="SAPBEXresDataEmph 5 3 2 2 3 2" xfId="46280" xr:uid="{81DDCD55-DBEC-4C1F-9DF5-A2531519B5A8}"/>
    <cellStyle name="SAPBEXresDataEmph 5 3 2 2 4" xfId="46281" xr:uid="{785A5180-23DF-4BF7-9826-E3714C84638D}"/>
    <cellStyle name="SAPBEXresDataEmph 5 3 2 2 4 2" xfId="46282" xr:uid="{6DC8BD5D-45B1-426B-9B29-0D517760ED8B}"/>
    <cellStyle name="SAPBEXresDataEmph 5 3 2 2 5" xfId="46283" xr:uid="{37E37A1A-D228-4ECF-9648-8F03BC0394BC}"/>
    <cellStyle name="SAPBEXresDataEmph 5 3 2 2 5 2" xfId="46284" xr:uid="{6CD141EE-4567-4337-83A7-B79AA087FD8E}"/>
    <cellStyle name="SAPBEXresDataEmph 5 3 2 2 6" xfId="46285" xr:uid="{ACD8D8E6-C663-49AB-9A60-E2F6585F573F}"/>
    <cellStyle name="SAPBEXresDataEmph 5 3 2 2 6 2" xfId="46286" xr:uid="{805AE909-4F18-4ADE-99ED-08684B40B60D}"/>
    <cellStyle name="SAPBEXresDataEmph 5 3 2 2 7" xfId="46287" xr:uid="{88883D4B-7086-4573-A871-01285FAEAA4D}"/>
    <cellStyle name="SAPBEXresDataEmph 5 3 2 3" xfId="46288" xr:uid="{9B3525CA-53DB-497F-9CEB-680848CCFDB0}"/>
    <cellStyle name="SAPBEXresDataEmph 5 3 2 3 2" xfId="46289" xr:uid="{D433FB69-0C9F-4406-92BC-A48594712E04}"/>
    <cellStyle name="SAPBEXresDataEmph 5 3 2 3 2 2" xfId="46290" xr:uid="{EFC6FA2F-8C60-4E56-9AAB-DE8E12F13DBA}"/>
    <cellStyle name="SAPBEXresDataEmph 5 3 2 3 3" xfId="46291" xr:uid="{41FA417C-B355-4468-9986-82E0203F6C66}"/>
    <cellStyle name="SAPBEXresDataEmph 5 3 2 3 3 2" xfId="46292" xr:uid="{EB267B9F-F1D4-424D-BC5A-B161F1CF604B}"/>
    <cellStyle name="SAPBEXresDataEmph 5 3 2 3 4" xfId="46293" xr:uid="{037B6D28-5F2D-4BAD-AA51-7E7C286DD2D2}"/>
    <cellStyle name="SAPBEXresDataEmph 5 3 2 3 4 2" xfId="46294" xr:uid="{EF5201AE-6894-4D68-9B87-BEEC6CB44AB0}"/>
    <cellStyle name="SAPBEXresDataEmph 5 3 2 3 5" xfId="46295" xr:uid="{7C6A2897-3EDB-4AA5-B82D-467D8F16CD4D}"/>
    <cellStyle name="SAPBEXresDataEmph 5 3 2 3 5 2" xfId="46296" xr:uid="{CF858E04-8C7E-4217-B89C-D46738593E62}"/>
    <cellStyle name="SAPBEXresDataEmph 5 3 2 3 6" xfId="46297" xr:uid="{D2E63216-B931-4566-AFFA-12E8C501A00B}"/>
    <cellStyle name="SAPBEXresDataEmph 5 3 2 3 6 2" xfId="46298" xr:uid="{EE95CC7B-2992-4AC0-99D8-154F2E8D0093}"/>
    <cellStyle name="SAPBEXresDataEmph 5 3 2 3 7" xfId="46299" xr:uid="{DA6577FF-3A3F-44BC-AA62-FE21779C4495}"/>
    <cellStyle name="SAPBEXresDataEmph 5 3 2 4" xfId="46300" xr:uid="{7507FA10-7A8D-4F44-810C-16B5DF02F690}"/>
    <cellStyle name="SAPBEXresDataEmph 5 3 2 4 2" xfId="46301" xr:uid="{CD4286BD-76A3-4E09-888D-772A2122DAF5}"/>
    <cellStyle name="SAPBEXresDataEmph 5 3 2 5" xfId="46302" xr:uid="{1DA0901B-6CAE-4F90-B4A0-DE0F5D2C41B5}"/>
    <cellStyle name="SAPBEXresDataEmph 5 3 2 5 2" xfId="46303" xr:uid="{BCD32DF6-155F-45E8-9239-B2898643B755}"/>
    <cellStyle name="SAPBEXresDataEmph 5 3 2 6" xfId="46304" xr:uid="{AC2E145A-4E69-4075-A135-84A9E71D714A}"/>
    <cellStyle name="SAPBEXresDataEmph 5 3 2 6 2" xfId="46305" xr:uid="{843991DA-0E58-41DE-B600-ECF62A078BA4}"/>
    <cellStyle name="SAPBEXresDataEmph 5 3 2 7" xfId="46306" xr:uid="{65C71A99-FF3C-4FAC-8C25-D0F699CE8958}"/>
    <cellStyle name="SAPBEXresDataEmph 5 3 2 7 2" xfId="46307" xr:uid="{3F5C3CD7-5430-4AE8-AEC0-DB7726306581}"/>
    <cellStyle name="SAPBEXresDataEmph 5 3 2 8" xfId="46308" xr:uid="{9D96D161-3974-47AC-8974-5534159C5E32}"/>
    <cellStyle name="SAPBEXresDataEmph 5 3 2 8 2" xfId="46309" xr:uid="{DEE4E677-C37F-47DE-9026-193477118FBC}"/>
    <cellStyle name="SAPBEXresDataEmph 5 3 2 9" xfId="46310" xr:uid="{61260E81-EFEB-4E3D-8ADE-2879603D188B}"/>
    <cellStyle name="SAPBEXresDataEmph 5 3 2 9 2" xfId="46311" xr:uid="{DABE9223-DEA0-4263-943E-B63331FED078}"/>
    <cellStyle name="SAPBEXresDataEmph 5 3 3" xfId="46312" xr:uid="{FA755E73-BE33-491F-BF7C-15FE088656F9}"/>
    <cellStyle name="SAPBEXresDataEmph 5 3 3 2" xfId="46313" xr:uid="{E8217584-9DDE-4D7B-9D32-0DC3B9CEF097}"/>
    <cellStyle name="SAPBEXresDataEmph 5 3 4" xfId="46314" xr:uid="{9B209E49-4524-47B6-8769-C375AC359141}"/>
    <cellStyle name="SAPBEXresDataEmph 5 3 4 2" xfId="46315" xr:uid="{3F811B38-F454-4CAF-9068-5E78AEFCE399}"/>
    <cellStyle name="SAPBEXresDataEmph 5 3 5" xfId="46316" xr:uid="{2C301BCF-2FB1-4F5F-8EDD-2B81D6E27873}"/>
    <cellStyle name="SAPBEXresDataEmph 5 4" xfId="46317" xr:uid="{78A0D9B6-4B4B-4AA2-A4BF-4594A21D87DF}"/>
    <cellStyle name="SAPBEXresDataEmph 5 4 10" xfId="46318" xr:uid="{87BFBB3E-E5F3-47C7-867B-EAADF8968A42}"/>
    <cellStyle name="SAPBEXresDataEmph 5 4 2" xfId="46319" xr:uid="{80E522EE-0EAD-4DBD-8E50-BAB9AF93325B}"/>
    <cellStyle name="SAPBEXresDataEmph 5 4 2 2" xfId="46320" xr:uid="{9B30B165-C7A9-4E70-8FF2-9C9CD1A4CBD6}"/>
    <cellStyle name="SAPBEXresDataEmph 5 4 2 2 2" xfId="46321" xr:uid="{E4F267B1-8A47-4348-BED7-BCB33C98132D}"/>
    <cellStyle name="SAPBEXresDataEmph 5 4 2 3" xfId="46322" xr:uid="{C32930B9-44BB-4073-88ED-3789DD8228BA}"/>
    <cellStyle name="SAPBEXresDataEmph 5 4 2 3 2" xfId="46323" xr:uid="{4253B1F6-2A68-4186-85DE-7C59C7049628}"/>
    <cellStyle name="SAPBEXresDataEmph 5 4 2 4" xfId="46324" xr:uid="{EF3B18CF-4143-4AD9-AC71-978FBD93764D}"/>
    <cellStyle name="SAPBEXresDataEmph 5 4 2 4 2" xfId="46325" xr:uid="{D332D888-E496-48A7-B613-F23D82E1DC5E}"/>
    <cellStyle name="SAPBEXresDataEmph 5 4 2 5" xfId="46326" xr:uid="{960626D9-C335-4AE2-9BC4-A95F88CF95A6}"/>
    <cellStyle name="SAPBEXresDataEmph 5 4 2 5 2" xfId="46327" xr:uid="{C87CAB20-4F4B-40FD-8662-D3A0B35F9C19}"/>
    <cellStyle name="SAPBEXresDataEmph 5 4 2 6" xfId="46328" xr:uid="{337D5A2C-B4CA-4C55-B361-F9E50629F993}"/>
    <cellStyle name="SAPBEXresDataEmph 5 4 2 6 2" xfId="46329" xr:uid="{CC108486-4C20-4B1B-A8C2-50825FEE5BEB}"/>
    <cellStyle name="SAPBEXresDataEmph 5 4 2 7" xfId="46330" xr:uid="{59E9A482-DCAD-439F-97A9-47A4CD3C05EC}"/>
    <cellStyle name="SAPBEXresDataEmph 5 4 3" xfId="46331" xr:uid="{485786BC-06A5-45C1-ABF5-4EBFEC6C4051}"/>
    <cellStyle name="SAPBEXresDataEmph 5 4 3 2" xfId="46332" xr:uid="{827F1211-799E-4748-BFB1-547393D57CA0}"/>
    <cellStyle name="SAPBEXresDataEmph 5 4 3 2 2" xfId="46333" xr:uid="{72894379-00C6-467C-A461-485DE26FD62C}"/>
    <cellStyle name="SAPBEXresDataEmph 5 4 3 3" xfId="46334" xr:uid="{B4154B65-9B2D-4808-9C7B-556FA2725840}"/>
    <cellStyle name="SAPBEXresDataEmph 5 4 3 3 2" xfId="46335" xr:uid="{465BAA56-87B9-451F-BBD0-ECA4FBFCB5D0}"/>
    <cellStyle name="SAPBEXresDataEmph 5 4 3 4" xfId="46336" xr:uid="{B8CA94CC-0AEA-45DD-A649-EE33D400807E}"/>
    <cellStyle name="SAPBEXresDataEmph 5 4 3 4 2" xfId="46337" xr:uid="{B0D7151D-275B-4C8B-A0C8-6E27D28DA25E}"/>
    <cellStyle name="SAPBEXresDataEmph 5 4 3 5" xfId="46338" xr:uid="{9E4D83F2-32E6-4945-9779-98356DB085EE}"/>
    <cellStyle name="SAPBEXresDataEmph 5 4 3 5 2" xfId="46339" xr:uid="{3DEA8152-E5F7-42D9-A9A8-6D07DC80F167}"/>
    <cellStyle name="SAPBEXresDataEmph 5 4 3 6" xfId="46340" xr:uid="{37F968D6-292C-406D-BDE8-5584BFCCB01D}"/>
    <cellStyle name="SAPBEXresDataEmph 5 4 3 6 2" xfId="46341" xr:uid="{50EB8C0A-6691-4A38-9AE9-9EFF62B529C0}"/>
    <cellStyle name="SAPBEXresDataEmph 5 4 3 7" xfId="46342" xr:uid="{49F8801B-C6A0-4993-94D0-C2A12E1C75D6}"/>
    <cellStyle name="SAPBEXresDataEmph 5 4 4" xfId="46343" xr:uid="{56D9217E-142D-467E-A2A3-CD0EA58FF9D4}"/>
    <cellStyle name="SAPBEXresDataEmph 5 4 4 2" xfId="46344" xr:uid="{2D23DCE4-9710-4048-9D5B-36C6F146E133}"/>
    <cellStyle name="SAPBEXresDataEmph 5 4 5" xfId="46345" xr:uid="{5CD97755-FB25-4CB9-9BFF-B1F6CC7FB21A}"/>
    <cellStyle name="SAPBEXresDataEmph 5 4 5 2" xfId="46346" xr:uid="{BDBCB97A-D902-4AE6-9FBF-A1DB842E5120}"/>
    <cellStyle name="SAPBEXresDataEmph 5 4 6" xfId="46347" xr:uid="{664DE0AC-7FC1-44DE-B437-5151F62BE987}"/>
    <cellStyle name="SAPBEXresDataEmph 5 4 6 2" xfId="46348" xr:uid="{4635D374-9EFD-4115-84F3-AD169F3EA3D7}"/>
    <cellStyle name="SAPBEXresDataEmph 5 4 7" xfId="46349" xr:uid="{7A89D339-D228-43A7-BDB4-FDEC43556720}"/>
    <cellStyle name="SAPBEXresDataEmph 5 4 7 2" xfId="46350" xr:uid="{6828E919-AAE3-4B2A-BB5A-0F40442E3595}"/>
    <cellStyle name="SAPBEXresDataEmph 5 4 8" xfId="46351" xr:uid="{2BF022A2-2FB2-4762-98D9-324EB2E953C9}"/>
    <cellStyle name="SAPBEXresDataEmph 5 4 8 2" xfId="46352" xr:uid="{B35F252C-1F8E-45E2-8A6F-A74897A07A51}"/>
    <cellStyle name="SAPBEXresDataEmph 5 4 9" xfId="46353" xr:uid="{4EDE75C7-8BCE-4FC7-BF15-2FC0D69EA6CA}"/>
    <cellStyle name="SAPBEXresDataEmph 5 4 9 2" xfId="46354" xr:uid="{ADFB4E31-0CD7-4873-985C-845D7F158156}"/>
    <cellStyle name="SAPBEXresDataEmph 5 5" xfId="46355" xr:uid="{9A1E39B6-3198-4ED7-951E-79AB7FD7DFA1}"/>
    <cellStyle name="SAPBEXresDataEmph 5 5 2" xfId="46356" xr:uid="{479E92ED-5AC9-4B32-8C81-BAC6D3F922A0}"/>
    <cellStyle name="SAPBEXresDataEmph 5 6" xfId="46357" xr:uid="{9753B617-E649-4822-906D-61299F154788}"/>
    <cellStyle name="SAPBEXresDataEmph 5 6 2" xfId="46358" xr:uid="{47C26E8B-0209-4BB0-A31F-2E0ADF4EFE8C}"/>
    <cellStyle name="SAPBEXresDataEmph 5 7" xfId="46359" xr:uid="{14BF8CB6-D33F-44B6-8EDE-1939DD6BF177}"/>
    <cellStyle name="SAPBEXresDataEmph 5 8" xfId="46360" xr:uid="{680DDF8D-1EF4-4912-B131-5F54D41B9773}"/>
    <cellStyle name="SAPBEXresDataEmph 6" xfId="46361" xr:uid="{170663B7-9C13-4FDC-8DBE-155D5567D9D7}"/>
    <cellStyle name="SAPBEXresDataEmph 6 10" xfId="46362" xr:uid="{D1BF346F-32CD-40ED-84B1-A3A695A91B00}"/>
    <cellStyle name="SAPBEXresDataEmph 6 2" xfId="46363" xr:uid="{96D2BC12-CF81-4627-9D1C-466805E278D5}"/>
    <cellStyle name="SAPBEXresDataEmph 6 2 10" xfId="46364" xr:uid="{3C4EA689-7010-4FD3-8691-6E5EDF108DBD}"/>
    <cellStyle name="SAPBEXresDataEmph 6 2 2" xfId="46365" xr:uid="{8B870655-01DC-4F5F-A29D-E08FF0F4C4F0}"/>
    <cellStyle name="SAPBEXresDataEmph 6 2 2 2" xfId="46366" xr:uid="{4B9BE0EC-40FB-42EF-9AEE-4C81B9C7C0C0}"/>
    <cellStyle name="SAPBEXresDataEmph 6 2 2 2 2" xfId="46367" xr:uid="{1EF96563-97E4-4CFB-A094-435FDAFCE64C}"/>
    <cellStyle name="SAPBEXresDataEmph 6 2 2 3" xfId="46368" xr:uid="{82908D47-EDBF-4D4D-9AB0-446014C3467A}"/>
    <cellStyle name="SAPBEXresDataEmph 6 2 2 3 2" xfId="46369" xr:uid="{6313FF24-38FB-435A-8C16-BE6DF66C1476}"/>
    <cellStyle name="SAPBEXresDataEmph 6 2 2 4" xfId="46370" xr:uid="{E67ABAEC-7DAA-45E7-B96F-D89DE41D0700}"/>
    <cellStyle name="SAPBEXresDataEmph 6 2 2 4 2" xfId="46371" xr:uid="{468C9578-E404-47C7-ACFD-63BDADF523C0}"/>
    <cellStyle name="SAPBEXresDataEmph 6 2 2 5" xfId="46372" xr:uid="{765362C2-FE96-42D0-8EA3-CCB656433A8F}"/>
    <cellStyle name="SAPBEXresDataEmph 6 2 2 5 2" xfId="46373" xr:uid="{2838FE20-3954-432E-AB6D-BBDB9FA7FDE7}"/>
    <cellStyle name="SAPBEXresDataEmph 6 2 2 6" xfId="46374" xr:uid="{2575E791-5BF1-47DA-8129-41CA360D682A}"/>
    <cellStyle name="SAPBEXresDataEmph 6 2 2 6 2" xfId="46375" xr:uid="{80D6C1A2-4B7F-4406-ABC4-E0A3C991C326}"/>
    <cellStyle name="SAPBEXresDataEmph 6 2 2 7" xfId="46376" xr:uid="{B17BC7D6-BCEA-43A5-BA79-CCA53A7AEDA7}"/>
    <cellStyle name="SAPBEXresDataEmph 6 2 2 7 2" xfId="46377" xr:uid="{5652EA9C-42ED-4951-97B9-BF852D30103A}"/>
    <cellStyle name="SAPBEXresDataEmph 6 2 2 8" xfId="46378" xr:uid="{F6281D7F-5463-44ED-A489-73C5E64DE350}"/>
    <cellStyle name="SAPBEXresDataEmph 6 2 3" xfId="46379" xr:uid="{03EAFACE-A0A4-4226-9578-B5F528BF795A}"/>
    <cellStyle name="SAPBEXresDataEmph 6 2 3 2" xfId="46380" xr:uid="{C3508CA8-DB38-4B08-803C-0B164ED8DC87}"/>
    <cellStyle name="SAPBEXresDataEmph 6 2 4" xfId="46381" xr:uid="{643CA528-4BED-489C-88AA-0F21C6574575}"/>
    <cellStyle name="SAPBEXresDataEmph 6 2 4 2" xfId="46382" xr:uid="{30E66D69-500F-460A-BD9D-19D0580B6B2D}"/>
    <cellStyle name="SAPBEXresDataEmph 6 2 5" xfId="46383" xr:uid="{508971B0-7424-4A23-AB10-5EC33F3F7F34}"/>
    <cellStyle name="SAPBEXresDataEmph 6 2 5 2" xfId="46384" xr:uid="{EB8B4E35-D952-4058-817A-7BAB67AA8F54}"/>
    <cellStyle name="SAPBEXresDataEmph 6 2 6" xfId="46385" xr:uid="{61A37A19-4027-4F81-9E9C-819D6D57E124}"/>
    <cellStyle name="SAPBEXresDataEmph 6 2 6 2" xfId="46386" xr:uid="{83E269B4-95B1-4DAF-AB09-7023EE0320D2}"/>
    <cellStyle name="SAPBEXresDataEmph 6 2 7" xfId="46387" xr:uid="{3AA5E84C-A9EC-49D8-ABD9-B01219AB2327}"/>
    <cellStyle name="SAPBEXresDataEmph 6 2 7 2" xfId="46388" xr:uid="{29532AE0-B063-4DB4-858B-BCA0DBE241E0}"/>
    <cellStyle name="SAPBEXresDataEmph 6 2 8" xfId="46389" xr:uid="{5D181E26-FA2F-4DED-95AD-E0AC23C7ADDB}"/>
    <cellStyle name="SAPBEXresDataEmph 6 2 8 2" xfId="46390" xr:uid="{124A8C6E-90CB-48DD-99CD-C9D456A8C9EA}"/>
    <cellStyle name="SAPBEXresDataEmph 6 2 9" xfId="46391" xr:uid="{CE41F7BA-7788-4274-AF42-90477F98D1FA}"/>
    <cellStyle name="SAPBEXresDataEmph 6 3" xfId="46392" xr:uid="{5F082383-5C9F-4DC1-B939-01F439CDD63C}"/>
    <cellStyle name="SAPBEXresDataEmph 6 3 2" xfId="46393" xr:uid="{FAE65899-1BA6-43F3-B16E-52FD59FA3719}"/>
    <cellStyle name="SAPBEXresDataEmph 6 3 2 2" xfId="46394" xr:uid="{00303AFF-FCDA-4BB9-A7D0-78B8B9A55268}"/>
    <cellStyle name="SAPBEXresDataEmph 6 3 3" xfId="46395" xr:uid="{C2BC555B-B492-4074-A659-CF22F8828BA6}"/>
    <cellStyle name="SAPBEXresDataEmph 6 3 3 2" xfId="46396" xr:uid="{FA607AC8-3882-4362-93FA-5848FFD740AB}"/>
    <cellStyle name="SAPBEXresDataEmph 6 3 4" xfId="46397" xr:uid="{AD2D5BDA-583B-4D01-9612-465A6C3D93C9}"/>
    <cellStyle name="SAPBEXresDataEmph 6 3 4 2" xfId="46398" xr:uid="{D495F785-210D-4183-B390-E0C541ED5E6D}"/>
    <cellStyle name="SAPBEXresDataEmph 6 3 5" xfId="46399" xr:uid="{6E8450A5-9F80-4A3B-825C-C9E4AF132864}"/>
    <cellStyle name="SAPBEXresDataEmph 6 3 5 2" xfId="46400" xr:uid="{104E99FE-60F3-4F47-B74C-E09EC926476D}"/>
    <cellStyle name="SAPBEXresDataEmph 6 3 6" xfId="46401" xr:uid="{B0D9B4E2-3D81-41B6-BB6E-4B93A1FFA15D}"/>
    <cellStyle name="SAPBEXresDataEmph 6 3 6 2" xfId="46402" xr:uid="{FE8C80DA-26D8-49AF-AFD0-D693E227875A}"/>
    <cellStyle name="SAPBEXresDataEmph 6 3 7" xfId="46403" xr:uid="{F4E70ED3-3E5B-4C1A-9071-E090DDA558EF}"/>
    <cellStyle name="SAPBEXresDataEmph 6 3 7 2" xfId="46404" xr:uid="{18BE5F17-DE35-4F41-9F83-02B9E32A9FFC}"/>
    <cellStyle name="SAPBEXresDataEmph 6 3 8" xfId="46405" xr:uid="{2287A695-35F1-46AF-B18B-23255C7D1DAE}"/>
    <cellStyle name="SAPBEXresDataEmph 6 3 9" xfId="46406" xr:uid="{295BD5EE-A2E6-4FC6-8DEB-DFA464E479D7}"/>
    <cellStyle name="SAPBEXresDataEmph 6 4" xfId="46407" xr:uid="{AC25B406-7C88-46EE-92E5-4B84CCBA6F0C}"/>
    <cellStyle name="SAPBEXresDataEmph 6 4 2" xfId="46408" xr:uid="{6969E6B9-918B-4076-8A00-B52CA2E002CB}"/>
    <cellStyle name="SAPBEXresDataEmph 6 5" xfId="46409" xr:uid="{345A29F1-8425-4C8B-B92B-E698F1699674}"/>
    <cellStyle name="SAPBEXresDataEmph 6 5 2" xfId="46410" xr:uid="{4EC9D1F1-28DC-4F30-A784-67A56E331D02}"/>
    <cellStyle name="SAPBEXresDataEmph 6 6" xfId="46411" xr:uid="{106AD869-D1F7-47A1-8E9A-1C18760D487F}"/>
    <cellStyle name="SAPBEXresDataEmph 6 6 2" xfId="46412" xr:uid="{CF784A50-9791-4A00-851A-7095F8006C29}"/>
    <cellStyle name="SAPBEXresDataEmph 6 7" xfId="46413" xr:uid="{D207F69D-BE1E-44AD-95EB-76C7B27A4B4F}"/>
    <cellStyle name="SAPBEXresDataEmph 6 7 2" xfId="46414" xr:uid="{54D5A1A9-F34D-448C-9AE1-EF492473B917}"/>
    <cellStyle name="SAPBEXresDataEmph 6 8" xfId="46415" xr:uid="{290D0855-1227-4730-875A-FBD6854BF26B}"/>
    <cellStyle name="SAPBEXresDataEmph 6 8 2" xfId="46416" xr:uid="{E8B51AC5-23CC-4BD7-B348-6725FB67519B}"/>
    <cellStyle name="SAPBEXresDataEmph 6 9" xfId="46417" xr:uid="{81DF1A1F-4DCD-450C-B2FE-C031D11B3010}"/>
    <cellStyle name="SAPBEXresDataEmph 7" xfId="46418" xr:uid="{73778863-E5A8-4B09-B9F5-56584443E614}"/>
    <cellStyle name="SAPBEXresDataEmph 8" xfId="46419" xr:uid="{AD72FC37-7B57-4AB3-B0F3-52903F817D16}"/>
    <cellStyle name="SAPBEXresItem" xfId="46420" xr:uid="{69001B5C-6F5F-4E5E-A311-CC0E83F146FE}"/>
    <cellStyle name="SAPBEXresItem 2" xfId="46421" xr:uid="{2A22ADEC-DC2D-4D94-9E32-1B90DB09B333}"/>
    <cellStyle name="SAPBEXresItem 2 2" xfId="46422" xr:uid="{0145BB53-A0EE-412D-A0EA-71DC666E47C4}"/>
    <cellStyle name="SAPBEXresItem 2 2 2" xfId="46423" xr:uid="{07CAB994-FFB2-4CA5-8555-8D6E5EE25411}"/>
    <cellStyle name="SAPBEXresItem 2 2 2 10" xfId="46424" xr:uid="{92221D65-558A-464E-9814-D6A8C8A43618}"/>
    <cellStyle name="SAPBEXresItem 2 2 2 2" xfId="46425" xr:uid="{48DE35B4-D742-475A-915F-65F273C0E71F}"/>
    <cellStyle name="SAPBEXresItem 2 2 2 2 10" xfId="46426" xr:uid="{42FDB9D1-B6B8-4443-91A5-8B3FA520E85D}"/>
    <cellStyle name="SAPBEXresItem 2 2 2 2 2" xfId="46427" xr:uid="{5C1226D2-7180-431F-A6D6-7539C6306A40}"/>
    <cellStyle name="SAPBEXresItem 2 2 2 2 2 2" xfId="46428" xr:uid="{5C5DE414-36F0-4442-8AC0-36B09BBCAABA}"/>
    <cellStyle name="SAPBEXresItem 2 2 2 2 2 2 2" xfId="46429" xr:uid="{B68B560E-AE57-43C4-8FD5-1A28B75E22A8}"/>
    <cellStyle name="SAPBEXresItem 2 2 2 2 2 3" xfId="46430" xr:uid="{3A4BE5E9-155A-4D98-9671-7ECFB7FC6C05}"/>
    <cellStyle name="SAPBEXresItem 2 2 2 2 2 3 2" xfId="46431" xr:uid="{89DEAB8F-217B-41EE-8261-08EABA1A6843}"/>
    <cellStyle name="SAPBEXresItem 2 2 2 2 2 4" xfId="46432" xr:uid="{5A6A5BEB-9AC4-46B7-BE5F-93C912D3A573}"/>
    <cellStyle name="SAPBEXresItem 2 2 2 2 2 4 2" xfId="46433" xr:uid="{61BB8715-9E5B-4921-B901-4514D766D3CA}"/>
    <cellStyle name="SAPBEXresItem 2 2 2 2 2 5" xfId="46434" xr:uid="{CD00E4BA-A074-4F94-ADD9-645E7C6F3CD0}"/>
    <cellStyle name="SAPBEXresItem 2 2 2 2 2 5 2" xfId="46435" xr:uid="{991945B9-E024-478D-A7A3-60CC1175704C}"/>
    <cellStyle name="SAPBEXresItem 2 2 2 2 2 6" xfId="46436" xr:uid="{FAF043F7-BD8D-490B-BD15-3C5109F4AC84}"/>
    <cellStyle name="SAPBEXresItem 2 2 2 2 2 6 2" xfId="46437" xr:uid="{A34F5926-134E-409C-843E-E77BE27284D8}"/>
    <cellStyle name="SAPBEXresItem 2 2 2 2 2 7" xfId="46438" xr:uid="{EB8EE66D-DC9E-4742-8DD5-4363FB3276D6}"/>
    <cellStyle name="SAPBEXresItem 2 2 2 2 2 7 2" xfId="46439" xr:uid="{CD9EF0D0-60AF-4EB4-8318-CCDD564EF163}"/>
    <cellStyle name="SAPBEXresItem 2 2 2 2 2 8" xfId="46440" xr:uid="{D668D008-D017-439E-A6E7-4ABC5ABDCA51}"/>
    <cellStyle name="SAPBEXresItem 2 2 2 2 3" xfId="46441" xr:uid="{4E761085-EFA4-4B73-B3E2-30FBA045AE82}"/>
    <cellStyle name="SAPBEXresItem 2 2 2 2 3 2" xfId="46442" xr:uid="{402E86D9-4AD5-45AC-BB3B-A3F9FC447C6C}"/>
    <cellStyle name="SAPBEXresItem 2 2 2 2 4" xfId="46443" xr:uid="{A55926E2-79D9-4A3C-9699-43FC0D2116E9}"/>
    <cellStyle name="SAPBEXresItem 2 2 2 2 4 2" xfId="46444" xr:uid="{A4D770D7-ABDF-4EC3-B304-39D9EF14FAFA}"/>
    <cellStyle name="SAPBEXresItem 2 2 2 2 5" xfId="46445" xr:uid="{BD23F650-43BF-45AA-AD70-809F1FEB03F7}"/>
    <cellStyle name="SAPBEXresItem 2 2 2 2 5 2" xfId="46446" xr:uid="{E5677C41-111A-46B5-A81C-E561D0B913EB}"/>
    <cellStyle name="SAPBEXresItem 2 2 2 2 6" xfId="46447" xr:uid="{327BD4EF-277D-4ABE-8BC1-17E6FB2A31FD}"/>
    <cellStyle name="SAPBEXresItem 2 2 2 2 6 2" xfId="46448" xr:uid="{863B6010-2EE2-46E6-8EC9-FA17124DBAB4}"/>
    <cellStyle name="SAPBEXresItem 2 2 2 2 7" xfId="46449" xr:uid="{CAF5268F-12F1-4C5D-8683-CD4A70E22EB0}"/>
    <cellStyle name="SAPBEXresItem 2 2 2 2 7 2" xfId="46450" xr:uid="{724778C5-0DF0-4121-842C-FA4CC93F5DDB}"/>
    <cellStyle name="SAPBEXresItem 2 2 2 2 8" xfId="46451" xr:uid="{CE296ED9-5A0D-4A84-A5EB-3D47EB5DD156}"/>
    <cellStyle name="SAPBEXresItem 2 2 2 2 8 2" xfId="46452" xr:uid="{6EB200C6-89FD-448F-AFF7-F3C518BE5C2C}"/>
    <cellStyle name="SAPBEXresItem 2 2 2 2 9" xfId="46453" xr:uid="{4C8E06CA-0B2D-4282-975E-C9E3CEFD749E}"/>
    <cellStyle name="SAPBEXresItem 2 2 2 3" xfId="46454" xr:uid="{2CCBEF7A-F427-488C-89FF-C96E5EF3F993}"/>
    <cellStyle name="SAPBEXresItem 2 2 2 3 2" xfId="46455" xr:uid="{09752024-F4ED-41A4-80BB-B0D50474E234}"/>
    <cellStyle name="SAPBEXresItem 2 2 2 3 2 2" xfId="46456" xr:uid="{CDFCC887-5FD2-4EA7-9F2B-866A6981582D}"/>
    <cellStyle name="SAPBEXresItem 2 2 2 3 3" xfId="46457" xr:uid="{B8AAB966-C52B-4445-BBC0-3D765070FCFF}"/>
    <cellStyle name="SAPBEXresItem 2 2 2 3 3 2" xfId="46458" xr:uid="{A498CE56-963E-4979-9807-3D7BACDE9BD7}"/>
    <cellStyle name="SAPBEXresItem 2 2 2 3 4" xfId="46459" xr:uid="{3C355C2C-CD95-47E5-8621-C64284E46CB3}"/>
    <cellStyle name="SAPBEXresItem 2 2 2 3 4 2" xfId="46460" xr:uid="{D52F8AF1-FA46-47D2-BF23-E8216290BB2A}"/>
    <cellStyle name="SAPBEXresItem 2 2 2 3 5" xfId="46461" xr:uid="{E3F41675-6FB6-416F-BB80-04E2BD78FB15}"/>
    <cellStyle name="SAPBEXresItem 2 2 2 3 5 2" xfId="46462" xr:uid="{DD6AE758-4D88-4722-89CC-E128270B07A0}"/>
    <cellStyle name="SAPBEXresItem 2 2 2 3 6" xfId="46463" xr:uid="{1DD7B9E5-8252-4CE5-BDE0-5213D36034B8}"/>
    <cellStyle name="SAPBEXresItem 2 2 2 3 6 2" xfId="46464" xr:uid="{4E50C48C-174C-4A3B-8B9C-28C4A4E26CE5}"/>
    <cellStyle name="SAPBEXresItem 2 2 2 3 7" xfId="46465" xr:uid="{4620E76E-20B4-4DA1-8536-67BF958F2242}"/>
    <cellStyle name="SAPBEXresItem 2 2 2 3 7 2" xfId="46466" xr:uid="{B001191A-AAD3-411B-BD6E-F1F35D6CEDE0}"/>
    <cellStyle name="SAPBEXresItem 2 2 2 3 8" xfId="46467" xr:uid="{78385DFE-8BB0-49E1-9FF0-A122BA33F3C3}"/>
    <cellStyle name="SAPBEXresItem 2 2 2 3 9" xfId="46468" xr:uid="{9422A4DB-B4F9-4BB4-9B91-D742BC8BD822}"/>
    <cellStyle name="SAPBEXresItem 2 2 2 4" xfId="46469" xr:uid="{251FF8BC-0BD0-4A18-96D2-47F8A1C6D389}"/>
    <cellStyle name="SAPBEXresItem 2 2 2 4 2" xfId="46470" xr:uid="{453E4AE7-7194-48D5-AE4F-5BA4E6FEB539}"/>
    <cellStyle name="SAPBEXresItem 2 2 2 5" xfId="46471" xr:uid="{9562A3A1-3356-4E48-9650-80927D80BD5C}"/>
    <cellStyle name="SAPBEXresItem 2 2 2 5 2" xfId="46472" xr:uid="{C49CDD97-6D95-44AF-B560-5F3E509BC932}"/>
    <cellStyle name="SAPBEXresItem 2 2 2 6" xfId="46473" xr:uid="{A796D0D3-24FE-461D-847E-0F4100E3692A}"/>
    <cellStyle name="SAPBEXresItem 2 2 2 6 2" xfId="46474" xr:uid="{620F4593-5754-4D58-9045-79CDDB039C67}"/>
    <cellStyle name="SAPBEXresItem 2 2 2 7" xfId="46475" xr:uid="{185597B4-6EA2-4267-9E22-EDB6755689C2}"/>
    <cellStyle name="SAPBEXresItem 2 2 2 7 2" xfId="46476" xr:uid="{E51F8EE6-991E-41AA-A647-E5FE8C0A71B1}"/>
    <cellStyle name="SAPBEXresItem 2 2 2 8" xfId="46477" xr:uid="{050DB03F-544D-4CCE-9FC7-4866B2625DFC}"/>
    <cellStyle name="SAPBEXresItem 2 2 2 8 2" xfId="46478" xr:uid="{CB49B267-0A56-4C28-9FDD-1F00FBA90268}"/>
    <cellStyle name="SAPBEXresItem 2 2 2 9" xfId="46479" xr:uid="{2DF80283-D49F-4A57-80A4-71435B10901A}"/>
    <cellStyle name="SAPBEXresItem 2 2 3" xfId="46480" xr:uid="{D2C06FE5-0F52-4F49-B1C7-4706ED5ACA73}"/>
    <cellStyle name="SAPBEXresItem 2 2 3 2" xfId="46481" xr:uid="{4181CD23-0225-4F44-8E3F-257486B0FBDB}"/>
    <cellStyle name="SAPBEXresItem 2 2 3 2 10" xfId="46482" xr:uid="{A24A8529-6558-426B-9F8A-70A27439573E}"/>
    <cellStyle name="SAPBEXresItem 2 2 3 2 2" xfId="46483" xr:uid="{8DE53820-D685-4C41-BEB2-2B83FB25BF27}"/>
    <cellStyle name="SAPBEXresItem 2 2 3 2 2 2" xfId="46484" xr:uid="{5C97F246-096B-475B-A534-C9627C246C31}"/>
    <cellStyle name="SAPBEXresItem 2 2 3 2 2 2 2" xfId="46485" xr:uid="{15B0B9E5-3799-446F-95C8-CD9106A3CD3E}"/>
    <cellStyle name="SAPBEXresItem 2 2 3 2 2 3" xfId="46486" xr:uid="{98CBEBC2-7BF3-4432-BF06-42DF1BCA651E}"/>
    <cellStyle name="SAPBEXresItem 2 2 3 2 2 3 2" xfId="46487" xr:uid="{599CEDB6-6131-4183-9E52-9E07A87E7A9A}"/>
    <cellStyle name="SAPBEXresItem 2 2 3 2 2 4" xfId="46488" xr:uid="{0D8BA6CA-DFF9-42B1-BF4A-D7B1BAB87B5E}"/>
    <cellStyle name="SAPBEXresItem 2 2 3 2 2 4 2" xfId="46489" xr:uid="{79F36ED5-4DA8-4B8A-A1CB-ADF24229211F}"/>
    <cellStyle name="SAPBEXresItem 2 2 3 2 2 5" xfId="46490" xr:uid="{BC0DC313-3C51-4D98-B941-349270A1BB3C}"/>
    <cellStyle name="SAPBEXresItem 2 2 3 2 2 5 2" xfId="46491" xr:uid="{72EED863-7291-4617-950A-129538002F60}"/>
    <cellStyle name="SAPBEXresItem 2 2 3 2 2 6" xfId="46492" xr:uid="{FA6CBB44-EEEE-412A-9E43-53229A96E36E}"/>
    <cellStyle name="SAPBEXresItem 2 2 3 2 2 6 2" xfId="46493" xr:uid="{98DD1F78-2381-4F5E-BA14-41CD2A3A4372}"/>
    <cellStyle name="SAPBEXresItem 2 2 3 2 2 7" xfId="46494" xr:uid="{2D366797-73CA-4209-BCB3-E384229E77B3}"/>
    <cellStyle name="SAPBEXresItem 2 2 3 2 3" xfId="46495" xr:uid="{C3437C3C-0B09-47CE-888C-17B4C54BCA94}"/>
    <cellStyle name="SAPBEXresItem 2 2 3 2 3 2" xfId="46496" xr:uid="{AD5A639F-8BB1-49A4-BFED-5C1A07118588}"/>
    <cellStyle name="SAPBEXresItem 2 2 3 2 3 2 2" xfId="46497" xr:uid="{15C1CEEF-4E23-4A10-B51E-6553D87506EC}"/>
    <cellStyle name="SAPBEXresItem 2 2 3 2 3 3" xfId="46498" xr:uid="{FAD6C577-8E87-4199-A3AF-49B010ACABD7}"/>
    <cellStyle name="SAPBEXresItem 2 2 3 2 3 3 2" xfId="46499" xr:uid="{18C5EDE7-5D33-4BD3-AD12-647DA4FA59B4}"/>
    <cellStyle name="SAPBEXresItem 2 2 3 2 3 4" xfId="46500" xr:uid="{25AB60EA-50F3-4847-A930-6DF42FA95B3F}"/>
    <cellStyle name="SAPBEXresItem 2 2 3 2 3 4 2" xfId="46501" xr:uid="{E66D82AE-1A8F-4B35-BDFA-7942E0EB1A76}"/>
    <cellStyle name="SAPBEXresItem 2 2 3 2 3 5" xfId="46502" xr:uid="{8615D8CC-1C89-4C0A-8FB7-621F0E0F618E}"/>
    <cellStyle name="SAPBEXresItem 2 2 3 2 3 5 2" xfId="46503" xr:uid="{647AEC55-ECE8-49BC-A0FF-FFC230AA506E}"/>
    <cellStyle name="SAPBEXresItem 2 2 3 2 3 6" xfId="46504" xr:uid="{44FDF8DB-8D81-41D1-B975-DEA08804A4A0}"/>
    <cellStyle name="SAPBEXresItem 2 2 3 2 3 6 2" xfId="46505" xr:uid="{FC5993C3-8813-49CD-A873-E05587A62A2C}"/>
    <cellStyle name="SAPBEXresItem 2 2 3 2 3 7" xfId="46506" xr:uid="{880D27A6-EFE7-4E38-87D0-F74659532525}"/>
    <cellStyle name="SAPBEXresItem 2 2 3 2 4" xfId="46507" xr:uid="{EDA7408C-2AA6-40E8-95FB-F14B0D1BB25A}"/>
    <cellStyle name="SAPBEXresItem 2 2 3 2 4 2" xfId="46508" xr:uid="{04918A54-3318-4926-BFF5-5E3B8B1E3645}"/>
    <cellStyle name="SAPBEXresItem 2 2 3 2 5" xfId="46509" xr:uid="{3796106B-CB33-4949-BD7A-219DFC550815}"/>
    <cellStyle name="SAPBEXresItem 2 2 3 2 5 2" xfId="46510" xr:uid="{030779DE-3718-471A-9267-E307A8016A04}"/>
    <cellStyle name="SAPBEXresItem 2 2 3 2 6" xfId="46511" xr:uid="{D0C434B2-750C-4477-947B-A340D0E1CFCC}"/>
    <cellStyle name="SAPBEXresItem 2 2 3 2 6 2" xfId="46512" xr:uid="{76C31CFD-C502-4298-891F-004A867247C6}"/>
    <cellStyle name="SAPBEXresItem 2 2 3 2 7" xfId="46513" xr:uid="{2ED08EC3-3844-4624-993C-C5550C2B5160}"/>
    <cellStyle name="SAPBEXresItem 2 2 3 2 7 2" xfId="46514" xr:uid="{D51B5B5D-DE86-47EC-A866-EF3B45F89653}"/>
    <cellStyle name="SAPBEXresItem 2 2 3 2 8" xfId="46515" xr:uid="{EBD811D2-203F-4598-A949-6F8B46F937EE}"/>
    <cellStyle name="SAPBEXresItem 2 2 3 2 8 2" xfId="46516" xr:uid="{F2CE228A-0182-45FE-AA19-84229E4795A6}"/>
    <cellStyle name="SAPBEXresItem 2 2 3 2 9" xfId="46517" xr:uid="{A8855AF2-282E-4711-BA1C-E5FE9903C0ED}"/>
    <cellStyle name="SAPBEXresItem 2 2 3 2 9 2" xfId="46518" xr:uid="{31C1D7FC-F9D9-476D-8BE7-AE58B0B13DF4}"/>
    <cellStyle name="SAPBEXresItem 2 2 3 3" xfId="46519" xr:uid="{16F1CD71-B76A-4781-BE14-4BB271DB46D5}"/>
    <cellStyle name="SAPBEXresItem 2 2 3 3 2" xfId="46520" xr:uid="{EA189B2D-7743-49A6-B42B-5BCD8085F7D9}"/>
    <cellStyle name="SAPBEXresItem 2 2 3 4" xfId="46521" xr:uid="{BBEDD421-9A8F-4201-BE10-DCCC4A529C52}"/>
    <cellStyle name="SAPBEXresItem 2 2 3 4 2" xfId="46522" xr:uid="{E311E0D0-484C-490D-87A4-1757B37BC3A9}"/>
    <cellStyle name="SAPBEXresItem 2 2 3 5" xfId="46523" xr:uid="{71DCD58D-E1EE-4FC8-93BF-A2B29C4E570E}"/>
    <cellStyle name="SAPBEXresItem 2 2 4" xfId="46524" xr:uid="{0B3B2224-0E18-472E-B5C7-1C345CBED188}"/>
    <cellStyle name="SAPBEXresItem 2 2 4 10" xfId="46525" xr:uid="{29FE8E11-889C-44FB-A8D0-95C9443FD2DF}"/>
    <cellStyle name="SAPBEXresItem 2 2 4 2" xfId="46526" xr:uid="{18DF4850-0F10-4E45-BC62-D1B51656E39F}"/>
    <cellStyle name="SAPBEXresItem 2 2 4 2 2" xfId="46527" xr:uid="{10BAAEBA-F81F-496B-AFA5-28A88E77B2D6}"/>
    <cellStyle name="SAPBEXresItem 2 2 4 2 2 2" xfId="46528" xr:uid="{C3FEA77F-B1D2-4626-99DE-E1A0128F0C14}"/>
    <cellStyle name="SAPBEXresItem 2 2 4 2 3" xfId="46529" xr:uid="{C580667C-362B-494E-B62A-0957AAD41F8C}"/>
    <cellStyle name="SAPBEXresItem 2 2 4 2 3 2" xfId="46530" xr:uid="{AD344F88-1DE0-4593-9C51-74AA5B6FBFAB}"/>
    <cellStyle name="SAPBEXresItem 2 2 4 2 4" xfId="46531" xr:uid="{3DEC29AA-B91B-4079-B559-1BA867C7AA46}"/>
    <cellStyle name="SAPBEXresItem 2 2 4 2 4 2" xfId="46532" xr:uid="{E3210B96-DBD5-4E87-87F6-57C755880AEA}"/>
    <cellStyle name="SAPBEXresItem 2 2 4 2 5" xfId="46533" xr:uid="{DD842F02-C90E-4326-BE0D-4B80E7E96B30}"/>
    <cellStyle name="SAPBEXresItem 2 2 4 2 5 2" xfId="46534" xr:uid="{C3B89498-E266-4371-A37D-F96C7925EB47}"/>
    <cellStyle name="SAPBEXresItem 2 2 4 2 6" xfId="46535" xr:uid="{1A45965E-D53B-414C-A7FC-99676ADDB5AB}"/>
    <cellStyle name="SAPBEXresItem 2 2 4 2 6 2" xfId="46536" xr:uid="{0148B1C0-D831-4F04-93A6-F5E3BD11183E}"/>
    <cellStyle name="SAPBEXresItem 2 2 4 2 7" xfId="46537" xr:uid="{32CAAA61-2F92-4A9C-9B8E-C48B96FC3E7D}"/>
    <cellStyle name="SAPBEXresItem 2 2 4 3" xfId="46538" xr:uid="{97E4BA1A-F2FE-4D70-B4C4-A2BBCE9BB8A7}"/>
    <cellStyle name="SAPBEXresItem 2 2 4 3 2" xfId="46539" xr:uid="{BCCE4990-4390-47BB-8EDF-9724E0141FC5}"/>
    <cellStyle name="SAPBEXresItem 2 2 4 3 2 2" xfId="46540" xr:uid="{EF2A1752-F547-4DE3-AE11-A3164964CC6B}"/>
    <cellStyle name="SAPBEXresItem 2 2 4 3 3" xfId="46541" xr:uid="{427C4423-A11D-40E8-BB19-F9090A27F7D3}"/>
    <cellStyle name="SAPBEXresItem 2 2 4 3 3 2" xfId="46542" xr:uid="{5554F34D-7B1B-43BB-9D7C-DAC10385BDA5}"/>
    <cellStyle name="SAPBEXresItem 2 2 4 3 4" xfId="46543" xr:uid="{F8A4FA2F-E4EC-4D77-9777-1A74CEDCBF0E}"/>
    <cellStyle name="SAPBEXresItem 2 2 4 3 4 2" xfId="46544" xr:uid="{8BCA0C46-DC6D-4863-A568-4EA4B2EBF39D}"/>
    <cellStyle name="SAPBEXresItem 2 2 4 3 5" xfId="46545" xr:uid="{70E24DFC-F2F1-48A8-8B57-441556909C18}"/>
    <cellStyle name="SAPBEXresItem 2 2 4 3 5 2" xfId="46546" xr:uid="{CAB3904B-1434-4AC2-A2EC-0AF801829747}"/>
    <cellStyle name="SAPBEXresItem 2 2 4 3 6" xfId="46547" xr:uid="{07FB6765-1BF1-400E-9318-A8EC36256099}"/>
    <cellStyle name="SAPBEXresItem 2 2 4 3 6 2" xfId="46548" xr:uid="{6352CAED-C7E7-4981-860C-9C978D86C432}"/>
    <cellStyle name="SAPBEXresItem 2 2 4 3 7" xfId="46549" xr:uid="{3869BD0F-E212-4FA7-8852-C78F9DC890BA}"/>
    <cellStyle name="SAPBEXresItem 2 2 4 4" xfId="46550" xr:uid="{B0D9AE6E-11F0-45D2-926A-A011B3723210}"/>
    <cellStyle name="SAPBEXresItem 2 2 4 4 2" xfId="46551" xr:uid="{191E8CE1-7271-4519-AF2A-79FD4A016FC6}"/>
    <cellStyle name="SAPBEXresItem 2 2 4 5" xfId="46552" xr:uid="{1F440F11-3083-4B28-A452-0A59AB68D74A}"/>
    <cellStyle name="SAPBEXresItem 2 2 4 5 2" xfId="46553" xr:uid="{BA9E6B2C-86A1-49E4-9EC0-E0718483EC89}"/>
    <cellStyle name="SAPBEXresItem 2 2 4 6" xfId="46554" xr:uid="{20E13C46-B579-4C03-8547-2C8B84B637AF}"/>
    <cellStyle name="SAPBEXresItem 2 2 4 6 2" xfId="46555" xr:uid="{84DED6FA-E485-4F2A-B885-7BC1A7043227}"/>
    <cellStyle name="SAPBEXresItem 2 2 4 7" xfId="46556" xr:uid="{CB298AC9-267A-4AB6-92FB-08ABCE9D3F38}"/>
    <cellStyle name="SAPBEXresItem 2 2 4 7 2" xfId="46557" xr:uid="{49F25834-8DC8-4E3F-94F0-8C33B859E8C2}"/>
    <cellStyle name="SAPBEXresItem 2 2 4 8" xfId="46558" xr:uid="{BDEC5D1C-6E26-4825-901E-5AF860A8D4C9}"/>
    <cellStyle name="SAPBEXresItem 2 2 4 8 2" xfId="46559" xr:uid="{F68A8D1B-0D89-4A0A-9F50-B19E02AE1E06}"/>
    <cellStyle name="SAPBEXresItem 2 2 4 9" xfId="46560" xr:uid="{3669FB29-9FFE-4826-B4B4-B79865212214}"/>
    <cellStyle name="SAPBEXresItem 2 2 4 9 2" xfId="46561" xr:uid="{BC390427-A5AC-4260-B750-3CE6E5372E58}"/>
    <cellStyle name="SAPBEXresItem 2 2 5" xfId="46562" xr:uid="{C0DE91AA-A6F1-45B4-B7F3-4DCCA8AB83FC}"/>
    <cellStyle name="SAPBEXresItem 2 2 5 2" xfId="46563" xr:uid="{8621C7F1-DFC5-4179-AD61-5E32188CD2E1}"/>
    <cellStyle name="SAPBEXresItem 2 2 6" xfId="46564" xr:uid="{4AFE5CBC-6595-4A23-AC27-D9E3E46A8CE3}"/>
    <cellStyle name="SAPBEXresItem 2 2 6 2" xfId="46565" xr:uid="{79E92FC0-B587-4A1B-8AF1-420A0FE8C75A}"/>
    <cellStyle name="SAPBEXresItem 2 2 7" xfId="46566" xr:uid="{A6144E21-D68E-4178-BA6C-6DB0793649B6}"/>
    <cellStyle name="SAPBEXresItem 2 2 8" xfId="46567" xr:uid="{0FA5FE01-9FB4-4C79-BFFA-EF4CF643551F}"/>
    <cellStyle name="SAPBEXresItem 2 3" xfId="46568" xr:uid="{AC18A659-429C-4FDD-B09D-4868E9CC3565}"/>
    <cellStyle name="SAPBEXresItem 2 3 2" xfId="46569" xr:uid="{DAE42BBD-70D4-4256-998C-2F5FB1F7BD8B}"/>
    <cellStyle name="SAPBEXresItem 2 3 2 10" xfId="46570" xr:uid="{0EC293BA-3FF9-447B-AFF6-E2984167D197}"/>
    <cellStyle name="SAPBEXresItem 2 3 2 2" xfId="46571" xr:uid="{9D638748-C458-4FF6-BB71-92DD4EEF3690}"/>
    <cellStyle name="SAPBEXresItem 2 3 2 2 10" xfId="46572" xr:uid="{4B9EC4F7-4D0E-42A1-A9E7-18C14765F069}"/>
    <cellStyle name="SAPBEXresItem 2 3 2 2 2" xfId="46573" xr:uid="{BDAF2AC5-0FD0-482C-86EB-4C24A9576812}"/>
    <cellStyle name="SAPBEXresItem 2 3 2 2 2 2" xfId="46574" xr:uid="{C5D42650-3507-4B27-8EF3-AACC36991817}"/>
    <cellStyle name="SAPBEXresItem 2 3 2 2 2 2 2" xfId="46575" xr:uid="{18992E43-D7C6-4D24-94CD-D556728A2127}"/>
    <cellStyle name="SAPBEXresItem 2 3 2 2 2 3" xfId="46576" xr:uid="{C8348393-78D3-46C7-81C1-E0A8EFB329A5}"/>
    <cellStyle name="SAPBEXresItem 2 3 2 2 2 3 2" xfId="46577" xr:uid="{C9303201-9CA0-4206-AD73-118A79A13D7C}"/>
    <cellStyle name="SAPBEXresItem 2 3 2 2 2 4" xfId="46578" xr:uid="{43E20B16-3239-4330-96C2-ED81235FEC31}"/>
    <cellStyle name="SAPBEXresItem 2 3 2 2 2 4 2" xfId="46579" xr:uid="{0BAB98A8-2FDD-4010-BEDC-EA6F81A76D05}"/>
    <cellStyle name="SAPBEXresItem 2 3 2 2 2 5" xfId="46580" xr:uid="{78BB2F79-6E3E-4F2D-B3AD-603A924F4888}"/>
    <cellStyle name="SAPBEXresItem 2 3 2 2 2 5 2" xfId="46581" xr:uid="{AA6956A4-155D-4E08-B156-3A5798EAECAA}"/>
    <cellStyle name="SAPBEXresItem 2 3 2 2 2 6" xfId="46582" xr:uid="{3EEE916F-433A-4CFF-AED8-CAE58C845D53}"/>
    <cellStyle name="SAPBEXresItem 2 3 2 2 2 6 2" xfId="46583" xr:uid="{7532684C-D21E-405B-AA32-37CF3D867AB0}"/>
    <cellStyle name="SAPBEXresItem 2 3 2 2 2 7" xfId="46584" xr:uid="{ACD0442E-B3BF-47EA-AC6E-9E015ECA78DC}"/>
    <cellStyle name="SAPBEXresItem 2 3 2 2 2 7 2" xfId="46585" xr:uid="{E4965005-5212-4D8E-AE84-F6508EAFAB3F}"/>
    <cellStyle name="SAPBEXresItem 2 3 2 2 2 8" xfId="46586" xr:uid="{88027A38-1300-4885-B21E-16014A70F562}"/>
    <cellStyle name="SAPBEXresItem 2 3 2 2 3" xfId="46587" xr:uid="{F4C27C34-D5E0-4BD7-B7AA-23F8543C84B0}"/>
    <cellStyle name="SAPBEXresItem 2 3 2 2 3 2" xfId="46588" xr:uid="{025CE29A-DAFC-405B-A24A-04B14559DA9D}"/>
    <cellStyle name="SAPBEXresItem 2 3 2 2 4" xfId="46589" xr:uid="{9DF53A09-1C75-4F02-8741-BC825DE912B3}"/>
    <cellStyle name="SAPBEXresItem 2 3 2 2 4 2" xfId="46590" xr:uid="{87A32D19-582C-4E07-8570-740A7013D375}"/>
    <cellStyle name="SAPBEXresItem 2 3 2 2 5" xfId="46591" xr:uid="{30859602-F309-4F64-AE18-EFE2F9FC3DC4}"/>
    <cellStyle name="SAPBEXresItem 2 3 2 2 5 2" xfId="46592" xr:uid="{A62EE3C3-D49A-4E04-A8F9-FA6EB3B9DCF4}"/>
    <cellStyle name="SAPBEXresItem 2 3 2 2 6" xfId="46593" xr:uid="{A34A8D04-CAA5-4B40-A380-4CDA76BBC467}"/>
    <cellStyle name="SAPBEXresItem 2 3 2 2 6 2" xfId="46594" xr:uid="{F2EA8211-8CEB-4DC1-A17B-4E234071E335}"/>
    <cellStyle name="SAPBEXresItem 2 3 2 2 7" xfId="46595" xr:uid="{14B02B9F-9324-4FC6-B934-655607762252}"/>
    <cellStyle name="SAPBEXresItem 2 3 2 2 7 2" xfId="46596" xr:uid="{17EF52FE-85EE-42FF-B9A6-25C9DA5F5048}"/>
    <cellStyle name="SAPBEXresItem 2 3 2 2 8" xfId="46597" xr:uid="{2A85AAF2-0A89-4BC8-BDA3-BFC4E477837D}"/>
    <cellStyle name="SAPBEXresItem 2 3 2 2 8 2" xfId="46598" xr:uid="{1B97B3C8-29ED-4C32-9A0C-A3F6687D25CB}"/>
    <cellStyle name="SAPBEXresItem 2 3 2 2 9" xfId="46599" xr:uid="{287C5C07-F366-48C4-9FE2-A8E2CACBB031}"/>
    <cellStyle name="SAPBEXresItem 2 3 2 3" xfId="46600" xr:uid="{E12A68A5-F9C6-4198-9190-F421B3DFA287}"/>
    <cellStyle name="SAPBEXresItem 2 3 2 3 2" xfId="46601" xr:uid="{934F93D7-C809-4320-9ABC-D4D1513D4B80}"/>
    <cellStyle name="SAPBEXresItem 2 3 2 3 2 2" xfId="46602" xr:uid="{8B3B5B17-E521-43E8-887D-6EAE0AD6514E}"/>
    <cellStyle name="SAPBEXresItem 2 3 2 3 3" xfId="46603" xr:uid="{E7EB5668-D651-43E6-89B4-AF00208F248C}"/>
    <cellStyle name="SAPBEXresItem 2 3 2 3 3 2" xfId="46604" xr:uid="{F38498E9-92A8-4C0A-8B26-D2BA5E05C151}"/>
    <cellStyle name="SAPBEXresItem 2 3 2 3 4" xfId="46605" xr:uid="{2548052D-BBF5-43A9-8E79-AF62F20CA44B}"/>
    <cellStyle name="SAPBEXresItem 2 3 2 3 4 2" xfId="46606" xr:uid="{A327809B-7E63-4798-9FB6-241133802339}"/>
    <cellStyle name="SAPBEXresItem 2 3 2 3 5" xfId="46607" xr:uid="{2B3F130A-8908-4617-9FF9-BACFDF617823}"/>
    <cellStyle name="SAPBEXresItem 2 3 2 3 5 2" xfId="46608" xr:uid="{0B10A840-5FF0-4B2A-877D-9B3FE5289813}"/>
    <cellStyle name="SAPBEXresItem 2 3 2 3 6" xfId="46609" xr:uid="{BF6F230F-0C9C-45EB-AC03-2B4090B1BEBD}"/>
    <cellStyle name="SAPBEXresItem 2 3 2 3 6 2" xfId="46610" xr:uid="{7061DBAE-4146-480F-980C-A78606506AEB}"/>
    <cellStyle name="SAPBEXresItem 2 3 2 3 7" xfId="46611" xr:uid="{4A242420-A594-4BE7-810D-3065009E0AB5}"/>
    <cellStyle name="SAPBEXresItem 2 3 2 3 7 2" xfId="46612" xr:uid="{C8987F51-4205-4B39-B8AC-7C548B4903AC}"/>
    <cellStyle name="SAPBEXresItem 2 3 2 3 8" xfId="46613" xr:uid="{FFAEFC9E-7351-4375-8885-2C42D025937A}"/>
    <cellStyle name="SAPBEXresItem 2 3 2 3 9" xfId="46614" xr:uid="{B8C81D3F-89E1-485C-BC4A-9B4188D94C0C}"/>
    <cellStyle name="SAPBEXresItem 2 3 2 4" xfId="46615" xr:uid="{E2038534-BC47-45BF-8669-7076BEB2D9E3}"/>
    <cellStyle name="SAPBEXresItem 2 3 2 4 2" xfId="46616" xr:uid="{DB07915A-D7C1-4290-9172-CBEB8C91E409}"/>
    <cellStyle name="SAPBEXresItem 2 3 2 5" xfId="46617" xr:uid="{223E9737-09AE-40AB-A2BF-BE5C37EED5EB}"/>
    <cellStyle name="SAPBEXresItem 2 3 2 5 2" xfId="46618" xr:uid="{83B0FD67-9731-41BB-97E4-6007BCCBD0DB}"/>
    <cellStyle name="SAPBEXresItem 2 3 2 6" xfId="46619" xr:uid="{BE892FFA-B761-46E7-A81F-BCCCE31A7C27}"/>
    <cellStyle name="SAPBEXresItem 2 3 2 6 2" xfId="46620" xr:uid="{E0268DC3-C147-4095-9182-0088B6D6838E}"/>
    <cellStyle name="SAPBEXresItem 2 3 2 7" xfId="46621" xr:uid="{79650AD2-B7A8-45D0-A6B7-416BC968A75D}"/>
    <cellStyle name="SAPBEXresItem 2 3 2 7 2" xfId="46622" xr:uid="{2ABA86B0-13BE-4E3A-B9DB-5371D069E087}"/>
    <cellStyle name="SAPBEXresItem 2 3 2 8" xfId="46623" xr:uid="{77A1B25E-1E5F-400F-A88C-CB98EBC5F0FF}"/>
    <cellStyle name="SAPBEXresItem 2 3 2 8 2" xfId="46624" xr:uid="{842B8F42-AF9A-4ED5-8C45-2345C7353889}"/>
    <cellStyle name="SAPBEXresItem 2 3 2 9" xfId="46625" xr:uid="{0029913D-8259-4F6D-A34D-84FFDD2646D6}"/>
    <cellStyle name="SAPBEXresItem 2 3 3" xfId="46626" xr:uid="{E9930E74-18B6-4459-B06C-9C413EA1B294}"/>
    <cellStyle name="SAPBEXresItem 2 3 3 2" xfId="46627" xr:uid="{31275292-3740-4753-A82C-161D6709C40C}"/>
    <cellStyle name="SAPBEXresItem 2 3 3 2 10" xfId="46628" xr:uid="{0F76C465-0C3A-44F5-9726-E6ADE385BA63}"/>
    <cellStyle name="SAPBEXresItem 2 3 3 2 2" xfId="46629" xr:uid="{A7A9E21B-187C-4925-A330-EE99977E3B8F}"/>
    <cellStyle name="SAPBEXresItem 2 3 3 2 2 2" xfId="46630" xr:uid="{3AF1D937-5655-4CBC-BCA7-2A058B099F54}"/>
    <cellStyle name="SAPBEXresItem 2 3 3 2 2 2 2" xfId="46631" xr:uid="{FDAA528A-6706-494D-8C12-81D8975FA104}"/>
    <cellStyle name="SAPBEXresItem 2 3 3 2 2 3" xfId="46632" xr:uid="{25AABB7E-76D3-48F2-B709-4FE74B63FC1C}"/>
    <cellStyle name="SAPBEXresItem 2 3 3 2 2 3 2" xfId="46633" xr:uid="{20C29F42-CD9C-49F8-B053-CAF202050211}"/>
    <cellStyle name="SAPBEXresItem 2 3 3 2 2 4" xfId="46634" xr:uid="{4AD7A93F-F99B-420D-903A-4974ABE2C28E}"/>
    <cellStyle name="SAPBEXresItem 2 3 3 2 2 4 2" xfId="46635" xr:uid="{8706C4DD-B680-4409-B79E-D6DAF555C4AF}"/>
    <cellStyle name="SAPBEXresItem 2 3 3 2 2 5" xfId="46636" xr:uid="{CA82CBF7-12BC-448C-8465-F80211A91F9B}"/>
    <cellStyle name="SAPBEXresItem 2 3 3 2 2 5 2" xfId="46637" xr:uid="{65F8141E-CA79-4C88-A925-7FB23DC498A7}"/>
    <cellStyle name="SAPBEXresItem 2 3 3 2 2 6" xfId="46638" xr:uid="{47CAB12E-B8A0-4C87-8D3C-22B569B782EF}"/>
    <cellStyle name="SAPBEXresItem 2 3 3 2 2 6 2" xfId="46639" xr:uid="{364FB384-C164-4404-8ADD-B396C66B73EC}"/>
    <cellStyle name="SAPBEXresItem 2 3 3 2 2 7" xfId="46640" xr:uid="{572B42E7-4DF1-443A-8485-ABA941FE2C73}"/>
    <cellStyle name="SAPBEXresItem 2 3 3 2 3" xfId="46641" xr:uid="{FEFE32C6-3B89-4568-B783-D62A6D7A88A5}"/>
    <cellStyle name="SAPBEXresItem 2 3 3 2 3 2" xfId="46642" xr:uid="{9E071F93-E981-4352-940A-372451BDD4E7}"/>
    <cellStyle name="SAPBEXresItem 2 3 3 2 3 2 2" xfId="46643" xr:uid="{052A81BF-8C14-48D0-A3B1-84CB297445BD}"/>
    <cellStyle name="SAPBEXresItem 2 3 3 2 3 3" xfId="46644" xr:uid="{BAD2B975-87B8-40DF-B5AA-5C9B3E0FAFF3}"/>
    <cellStyle name="SAPBEXresItem 2 3 3 2 3 3 2" xfId="46645" xr:uid="{B31DAB28-3091-49EB-94AD-83D295DEFF96}"/>
    <cellStyle name="SAPBEXresItem 2 3 3 2 3 4" xfId="46646" xr:uid="{EE7AD149-7C40-45BA-85F1-2B5B22DF89B0}"/>
    <cellStyle name="SAPBEXresItem 2 3 3 2 3 4 2" xfId="46647" xr:uid="{E4A1CAA8-C60B-489C-ABAA-B77AA9124DB7}"/>
    <cellStyle name="SAPBEXresItem 2 3 3 2 3 5" xfId="46648" xr:uid="{EB2CCE74-2913-408C-8FD9-2D75597867F9}"/>
    <cellStyle name="SAPBEXresItem 2 3 3 2 3 5 2" xfId="46649" xr:uid="{7ADABC66-D4DB-46D5-91C1-C00AA348DA11}"/>
    <cellStyle name="SAPBEXresItem 2 3 3 2 3 6" xfId="46650" xr:uid="{9667289B-A764-4260-9F2C-A1FFDB26466B}"/>
    <cellStyle name="SAPBEXresItem 2 3 3 2 3 6 2" xfId="46651" xr:uid="{DF6EEB5F-107B-46D5-A004-C6C1CE4982F9}"/>
    <cellStyle name="SAPBEXresItem 2 3 3 2 3 7" xfId="46652" xr:uid="{B155DF0C-F142-4310-A51E-E0F517982B24}"/>
    <cellStyle name="SAPBEXresItem 2 3 3 2 4" xfId="46653" xr:uid="{4D168C8B-90D7-46AE-81E8-8F20B5804013}"/>
    <cellStyle name="SAPBEXresItem 2 3 3 2 4 2" xfId="46654" xr:uid="{566DCC39-4ADF-4E7C-9480-830DCA7919AB}"/>
    <cellStyle name="SAPBEXresItem 2 3 3 2 5" xfId="46655" xr:uid="{0C4C7451-5A11-4AA5-960D-1A0006809C53}"/>
    <cellStyle name="SAPBEXresItem 2 3 3 2 5 2" xfId="46656" xr:uid="{BE525A38-06FC-4407-8578-D8F97304C097}"/>
    <cellStyle name="SAPBEXresItem 2 3 3 2 6" xfId="46657" xr:uid="{08044EF2-B649-4F51-8211-CB971ED3876A}"/>
    <cellStyle name="SAPBEXresItem 2 3 3 2 6 2" xfId="46658" xr:uid="{FC43D39A-7D0B-4B2D-91C1-EEAB4600C18A}"/>
    <cellStyle name="SAPBEXresItem 2 3 3 2 7" xfId="46659" xr:uid="{6781EFE4-CE26-4D26-991A-853E13162AE0}"/>
    <cellStyle name="SAPBEXresItem 2 3 3 2 7 2" xfId="46660" xr:uid="{111E58FA-21E2-462E-9099-0300B23AC89A}"/>
    <cellStyle name="SAPBEXresItem 2 3 3 2 8" xfId="46661" xr:uid="{FE0D8FB3-CB42-4693-B5A0-06700B441694}"/>
    <cellStyle name="SAPBEXresItem 2 3 3 2 8 2" xfId="46662" xr:uid="{0DAF9CA6-8029-48FD-A5FD-16203E834263}"/>
    <cellStyle name="SAPBEXresItem 2 3 3 2 9" xfId="46663" xr:uid="{7DFA0AD4-AEEB-43AC-ABC8-849EF0E2ECAB}"/>
    <cellStyle name="SAPBEXresItem 2 3 3 2 9 2" xfId="46664" xr:uid="{F3082866-9921-4911-8EB7-4D635CAA0399}"/>
    <cellStyle name="SAPBEXresItem 2 3 3 3" xfId="46665" xr:uid="{1253DC0B-3914-4F25-9EEC-D88ACF8E4825}"/>
    <cellStyle name="SAPBEXresItem 2 3 3 3 2" xfId="46666" xr:uid="{18768BC7-795B-4562-88D2-CE333AE7EE2A}"/>
    <cellStyle name="SAPBEXresItem 2 3 3 4" xfId="46667" xr:uid="{3ED2B34B-8854-4CBB-9E5C-9E78D75A1FE2}"/>
    <cellStyle name="SAPBEXresItem 2 3 3 4 2" xfId="46668" xr:uid="{04A08B6A-B0A9-4875-9630-A4CFEFC72529}"/>
    <cellStyle name="SAPBEXresItem 2 3 3 5" xfId="46669" xr:uid="{DC4ABED7-8BEF-4B67-9BE6-8AB8B2C1A89C}"/>
    <cellStyle name="SAPBEXresItem 2 3 4" xfId="46670" xr:uid="{85D2DF48-4DCA-403A-A9D8-64BC43543709}"/>
    <cellStyle name="SAPBEXresItem 2 3 4 10" xfId="46671" xr:uid="{2D29179D-4967-4E86-86D5-58085C02D3A1}"/>
    <cellStyle name="SAPBEXresItem 2 3 4 2" xfId="46672" xr:uid="{B9A64AAB-67FC-4D26-842C-B13FDA9DBB33}"/>
    <cellStyle name="SAPBEXresItem 2 3 4 2 2" xfId="46673" xr:uid="{D0773153-F7A5-4D42-99D5-0CBFF87C6B4D}"/>
    <cellStyle name="SAPBEXresItem 2 3 4 2 2 2" xfId="46674" xr:uid="{12F8B53C-0B62-47D8-A767-B536C8118511}"/>
    <cellStyle name="SAPBEXresItem 2 3 4 2 3" xfId="46675" xr:uid="{52EB85D8-254D-4067-9650-EB22CCB83333}"/>
    <cellStyle name="SAPBEXresItem 2 3 4 2 3 2" xfId="46676" xr:uid="{AAA17B67-A6FB-4CE8-B922-CDFD262665FE}"/>
    <cellStyle name="SAPBEXresItem 2 3 4 2 4" xfId="46677" xr:uid="{BC694A55-E31B-4132-A805-DB66834D8C5E}"/>
    <cellStyle name="SAPBEXresItem 2 3 4 2 4 2" xfId="46678" xr:uid="{2B77F207-C765-4A63-BBA6-558EC09258E8}"/>
    <cellStyle name="SAPBEXresItem 2 3 4 2 5" xfId="46679" xr:uid="{236D66E7-D7A5-45BF-9C82-D33C3D642AC4}"/>
    <cellStyle name="SAPBEXresItem 2 3 4 2 5 2" xfId="46680" xr:uid="{EE69308B-7D85-46B2-A14D-BF7A18573A29}"/>
    <cellStyle name="SAPBEXresItem 2 3 4 2 6" xfId="46681" xr:uid="{873FE884-EBE6-4299-8D70-3721CB2BBAF0}"/>
    <cellStyle name="SAPBEXresItem 2 3 4 2 6 2" xfId="46682" xr:uid="{F69AF62E-45E4-450F-A185-58F8EE9371F7}"/>
    <cellStyle name="SAPBEXresItem 2 3 4 2 7" xfId="46683" xr:uid="{846C5CD4-44FD-4404-85D8-DAAF90CB8760}"/>
    <cellStyle name="SAPBEXresItem 2 3 4 3" xfId="46684" xr:uid="{746B08E0-8B54-4671-A985-D880E963ADC6}"/>
    <cellStyle name="SAPBEXresItem 2 3 4 3 2" xfId="46685" xr:uid="{531A651B-9106-442C-A744-B66CB974E793}"/>
    <cellStyle name="SAPBEXresItem 2 3 4 3 2 2" xfId="46686" xr:uid="{87D63C0E-DF79-4DA2-9541-20FD74FB4394}"/>
    <cellStyle name="SAPBEXresItem 2 3 4 3 3" xfId="46687" xr:uid="{5CD34D04-9BFB-4D79-9CD4-85BAA8F0BA23}"/>
    <cellStyle name="SAPBEXresItem 2 3 4 3 3 2" xfId="46688" xr:uid="{DFF7CC0D-68DB-40E9-AA0C-327CE3D7D4C7}"/>
    <cellStyle name="SAPBEXresItem 2 3 4 3 4" xfId="46689" xr:uid="{2BCD823B-3467-4058-83B3-BE73FEFD4493}"/>
    <cellStyle name="SAPBEXresItem 2 3 4 3 4 2" xfId="46690" xr:uid="{C6C9299F-5501-4905-8DA1-CADB9C721938}"/>
    <cellStyle name="SAPBEXresItem 2 3 4 3 5" xfId="46691" xr:uid="{9C290EFB-D53A-4756-A3D6-46A63C23442C}"/>
    <cellStyle name="SAPBEXresItem 2 3 4 3 5 2" xfId="46692" xr:uid="{254080E8-2E8F-4845-B381-304DD580FD2C}"/>
    <cellStyle name="SAPBEXresItem 2 3 4 3 6" xfId="46693" xr:uid="{FFBA2DB5-4282-42F2-AA2D-E091841EB5BE}"/>
    <cellStyle name="SAPBEXresItem 2 3 4 3 6 2" xfId="46694" xr:uid="{5A9AFD09-4231-4C1E-AEF1-D4304CD9025F}"/>
    <cellStyle name="SAPBEXresItem 2 3 4 3 7" xfId="46695" xr:uid="{F4A84F45-48CA-4BDC-963F-16C38731038D}"/>
    <cellStyle name="SAPBEXresItem 2 3 4 4" xfId="46696" xr:uid="{334080F2-1721-4235-BC8E-B44A33462443}"/>
    <cellStyle name="SAPBEXresItem 2 3 4 4 2" xfId="46697" xr:uid="{5AE18501-1D02-44B8-97CE-5FBC0CAC2B40}"/>
    <cellStyle name="SAPBEXresItem 2 3 4 5" xfId="46698" xr:uid="{83A84764-8219-46C4-BC1D-FB5B7D74F555}"/>
    <cellStyle name="SAPBEXresItem 2 3 4 5 2" xfId="46699" xr:uid="{1C63E8F1-109D-4BD8-ABB8-498A95159896}"/>
    <cellStyle name="SAPBEXresItem 2 3 4 6" xfId="46700" xr:uid="{5F4043EE-5990-4798-A845-A9411095FE8D}"/>
    <cellStyle name="SAPBEXresItem 2 3 4 6 2" xfId="46701" xr:uid="{617FB517-8763-41B6-89B5-CFCE3DAAC110}"/>
    <cellStyle name="SAPBEXresItem 2 3 4 7" xfId="46702" xr:uid="{FD6FF147-18F4-41FC-8052-F6A631E57BA5}"/>
    <cellStyle name="SAPBEXresItem 2 3 4 7 2" xfId="46703" xr:uid="{6F2472DB-8DE7-4562-AE80-588BCE7E9E9C}"/>
    <cellStyle name="SAPBEXresItem 2 3 4 8" xfId="46704" xr:uid="{9C863CCC-78DA-44B0-BA4C-28296B961F49}"/>
    <cellStyle name="SAPBEXresItem 2 3 4 8 2" xfId="46705" xr:uid="{A016D842-AF64-4A47-ABF1-70854E6B1DA9}"/>
    <cellStyle name="SAPBEXresItem 2 3 4 9" xfId="46706" xr:uid="{40829315-A7A6-484C-9746-D296ACAC0F55}"/>
    <cellStyle name="SAPBEXresItem 2 3 4 9 2" xfId="46707" xr:uid="{FB7270B6-C488-45ED-9BDD-A1C5EDCD8ED7}"/>
    <cellStyle name="SAPBEXresItem 2 3 5" xfId="46708" xr:uid="{736710D6-BD7E-402E-956B-FB020ADF29D4}"/>
    <cellStyle name="SAPBEXresItem 2 3 5 2" xfId="46709" xr:uid="{A43F8339-107A-4E7D-B9AE-C39FC3272108}"/>
    <cellStyle name="SAPBEXresItem 2 3 6" xfId="46710" xr:uid="{D73E3A4A-F015-4CC9-A4BF-364C5285FDDE}"/>
    <cellStyle name="SAPBEXresItem 2 3 6 2" xfId="46711" xr:uid="{07CD24BE-E950-417F-9D9F-C44DA64E5AF4}"/>
    <cellStyle name="SAPBEXresItem 2 3 7" xfId="46712" xr:uid="{444F82EF-35BF-44C3-847E-010C445EB8DA}"/>
    <cellStyle name="SAPBEXresItem 2 3 8" xfId="46713" xr:uid="{CF443E03-493C-4BFA-9536-FB7BCFE1BE64}"/>
    <cellStyle name="SAPBEXresItem 2 4" xfId="46714" xr:uid="{B9369D3E-8A1A-4724-BA57-C447BAC54FB7}"/>
    <cellStyle name="SAPBEXresItem 2 4 10" xfId="46715" xr:uid="{596DEF1F-9687-4DEF-AA18-0D6D495C667D}"/>
    <cellStyle name="SAPBEXresItem 2 4 2" xfId="46716" xr:uid="{70DE44A0-856A-4268-A26E-7C6DFBE5E866}"/>
    <cellStyle name="SAPBEXresItem 2 4 2 10" xfId="46717" xr:uid="{09C0476A-7BA9-43D2-A1E1-F81C7B46D7E8}"/>
    <cellStyle name="SAPBEXresItem 2 4 2 2" xfId="46718" xr:uid="{D1EE61AF-58E4-4CC3-B04E-75BC16557ADE}"/>
    <cellStyle name="SAPBEXresItem 2 4 2 2 2" xfId="46719" xr:uid="{55FD4E87-D010-42EC-95F4-157EAED59988}"/>
    <cellStyle name="SAPBEXresItem 2 4 2 2 2 2" xfId="46720" xr:uid="{5FC83691-055A-440E-AFFB-C9F994E1975E}"/>
    <cellStyle name="SAPBEXresItem 2 4 2 2 3" xfId="46721" xr:uid="{1FEDA634-2CBD-4669-B93A-3C657EE069F9}"/>
    <cellStyle name="SAPBEXresItem 2 4 2 2 3 2" xfId="46722" xr:uid="{6BCF2D80-002A-4A00-BC14-2EFED46C80C4}"/>
    <cellStyle name="SAPBEXresItem 2 4 2 2 4" xfId="46723" xr:uid="{CDC532A5-8174-4852-9C43-B45605473ED4}"/>
    <cellStyle name="SAPBEXresItem 2 4 2 2 4 2" xfId="46724" xr:uid="{E32F9178-D6F5-498E-9797-42DEF52106D4}"/>
    <cellStyle name="SAPBEXresItem 2 4 2 2 5" xfId="46725" xr:uid="{4B7F71B0-640B-4F1A-B2D6-F74A0B0E0C01}"/>
    <cellStyle name="SAPBEXresItem 2 4 2 2 5 2" xfId="46726" xr:uid="{F18F9ACF-A168-4004-872F-44E4D095931C}"/>
    <cellStyle name="SAPBEXresItem 2 4 2 2 6" xfId="46727" xr:uid="{186A535E-0C8B-40A9-9B3C-D30D312951D5}"/>
    <cellStyle name="SAPBEXresItem 2 4 2 2 6 2" xfId="46728" xr:uid="{77D960D4-161B-45CE-836F-F1A91A3D3DAE}"/>
    <cellStyle name="SAPBEXresItem 2 4 2 2 7" xfId="46729" xr:uid="{3529A41E-CC28-46DC-9DA3-D40F53A3F4F7}"/>
    <cellStyle name="SAPBEXresItem 2 4 2 2 7 2" xfId="46730" xr:uid="{BFBB6F21-CEAA-4D70-A7DA-BB60318A7BA9}"/>
    <cellStyle name="SAPBEXresItem 2 4 2 2 8" xfId="46731" xr:uid="{043094F9-C4B0-479A-BE36-0522D81A2373}"/>
    <cellStyle name="SAPBEXresItem 2 4 2 3" xfId="46732" xr:uid="{A662B759-6CC9-4473-AAF0-F055E13C6DA2}"/>
    <cellStyle name="SAPBEXresItem 2 4 2 3 2" xfId="46733" xr:uid="{B0712C3E-46B7-439C-8C98-15FE1A6C9D08}"/>
    <cellStyle name="SAPBEXresItem 2 4 2 4" xfId="46734" xr:uid="{C52B3594-E3B4-402A-A10E-075897C30A93}"/>
    <cellStyle name="SAPBEXresItem 2 4 2 4 2" xfId="46735" xr:uid="{9EC25957-2C94-46C9-8A55-2CF01C05EB68}"/>
    <cellStyle name="SAPBEXresItem 2 4 2 5" xfId="46736" xr:uid="{9E31DC43-96EB-4940-A82A-A46FAE69C9F4}"/>
    <cellStyle name="SAPBEXresItem 2 4 2 5 2" xfId="46737" xr:uid="{AB5430AF-4D63-48FD-9591-7C8D7FFD6B02}"/>
    <cellStyle name="SAPBEXresItem 2 4 2 6" xfId="46738" xr:uid="{5B3DA4E7-A02D-45FF-9A7F-5C27C909D049}"/>
    <cellStyle name="SAPBEXresItem 2 4 2 6 2" xfId="46739" xr:uid="{B627D727-682F-4528-82D2-348D7E592ADE}"/>
    <cellStyle name="SAPBEXresItem 2 4 2 7" xfId="46740" xr:uid="{669643D3-8FAD-43A9-BABB-7659CE7D4B08}"/>
    <cellStyle name="SAPBEXresItem 2 4 2 7 2" xfId="46741" xr:uid="{26C2B2F6-1691-4634-8920-C5BAE7DE2255}"/>
    <cellStyle name="SAPBEXresItem 2 4 2 8" xfId="46742" xr:uid="{BE87C8F5-CD07-4EA8-AE9D-B1488C69B1DC}"/>
    <cellStyle name="SAPBEXresItem 2 4 2 8 2" xfId="46743" xr:uid="{C397675F-E1E1-4666-B206-612EA5CA21BC}"/>
    <cellStyle name="SAPBEXresItem 2 4 2 9" xfId="46744" xr:uid="{43140781-7374-4EE5-9993-B2711A935E97}"/>
    <cellStyle name="SAPBEXresItem 2 4 3" xfId="46745" xr:uid="{51DEF0F6-87C5-48CD-B28B-16826D1927C3}"/>
    <cellStyle name="SAPBEXresItem 2 4 3 2" xfId="46746" xr:uid="{777DC22B-2F64-4471-B85A-16D6E4B1392C}"/>
    <cellStyle name="SAPBEXresItem 2 4 3 2 2" xfId="46747" xr:uid="{D3880A6F-1D78-479B-BBC9-7F5B6DF7EC16}"/>
    <cellStyle name="SAPBEXresItem 2 4 3 3" xfId="46748" xr:uid="{22CF81C1-9453-4D8B-94D4-8BDEB7C683A9}"/>
    <cellStyle name="SAPBEXresItem 2 4 3 3 2" xfId="46749" xr:uid="{EE244D65-A99F-4C92-BD5F-1E053C565FA2}"/>
    <cellStyle name="SAPBEXresItem 2 4 3 4" xfId="46750" xr:uid="{C20CC61E-6256-4FA4-8750-B588C4814109}"/>
    <cellStyle name="SAPBEXresItem 2 4 3 4 2" xfId="46751" xr:uid="{3CFE9721-FA8D-45E1-A09F-A958A1AB8084}"/>
    <cellStyle name="SAPBEXresItem 2 4 3 5" xfId="46752" xr:uid="{2889ACE0-63A5-4B10-AF2C-C07BD9E5BD69}"/>
    <cellStyle name="SAPBEXresItem 2 4 3 5 2" xfId="46753" xr:uid="{317B06B1-0368-49A6-BA69-F5BEC3909BE4}"/>
    <cellStyle name="SAPBEXresItem 2 4 3 6" xfId="46754" xr:uid="{616EA860-CA41-43D8-A782-EA0C821B1BC2}"/>
    <cellStyle name="SAPBEXresItem 2 4 3 6 2" xfId="46755" xr:uid="{01FFC68F-A81E-4F33-AD00-397E760628F5}"/>
    <cellStyle name="SAPBEXresItem 2 4 3 7" xfId="46756" xr:uid="{3EA7CB65-B865-4865-9523-09E327326D8C}"/>
    <cellStyle name="SAPBEXresItem 2 4 3 7 2" xfId="46757" xr:uid="{18950B2C-D0D3-462C-84CE-81B4BE36FAD8}"/>
    <cellStyle name="SAPBEXresItem 2 4 3 8" xfId="46758" xr:uid="{A67379AC-E637-4FF8-9BF0-0483B253292B}"/>
    <cellStyle name="SAPBEXresItem 2 4 3 9" xfId="46759" xr:uid="{214666BA-E984-49B6-8182-9D614A5FB926}"/>
    <cellStyle name="SAPBEXresItem 2 4 4" xfId="46760" xr:uid="{F595E496-FE02-4B82-8688-17F9410CD355}"/>
    <cellStyle name="SAPBEXresItem 2 4 4 2" xfId="46761" xr:uid="{74EF6507-BD74-4A65-AB36-142E3DDB9D71}"/>
    <cellStyle name="SAPBEXresItem 2 4 5" xfId="46762" xr:uid="{D7F91D09-697D-4C9E-A665-77E39926C9F3}"/>
    <cellStyle name="SAPBEXresItem 2 4 5 2" xfId="46763" xr:uid="{1A055900-1FAE-40BB-A385-5EF0E09A306B}"/>
    <cellStyle name="SAPBEXresItem 2 4 6" xfId="46764" xr:uid="{FE57BE7F-D94E-4B23-A1DD-E9123EE50C8A}"/>
    <cellStyle name="SAPBEXresItem 2 4 6 2" xfId="46765" xr:uid="{52D6C63F-3D58-4C9C-BCC2-28F8BB8880C5}"/>
    <cellStyle name="SAPBEXresItem 2 4 7" xfId="46766" xr:uid="{45ED0736-69F0-44CC-9D52-C711DF3443CC}"/>
    <cellStyle name="SAPBEXresItem 2 4 7 2" xfId="46767" xr:uid="{F1DCDF64-6237-4196-9D1F-B45ABDDA0B76}"/>
    <cellStyle name="SAPBEXresItem 2 4 8" xfId="46768" xr:uid="{E19737AC-78B7-4442-9459-0AACDF4CBDA5}"/>
    <cellStyle name="SAPBEXresItem 2 4 8 2" xfId="46769" xr:uid="{06381D83-2DE5-4FEC-9CDA-C152762A0089}"/>
    <cellStyle name="SAPBEXresItem 2 4 9" xfId="46770" xr:uid="{CB0DBB53-2A9F-4C66-A5E3-1C3D9F3A035A}"/>
    <cellStyle name="SAPBEXresItem 2 5" xfId="46771" xr:uid="{679D5635-7E04-458A-9208-2C3AD25C469D}"/>
    <cellStyle name="SAPBEXresItem 2 6" xfId="46772" xr:uid="{CB83C6B1-F3B0-4F89-B1C9-A961A692A20D}"/>
    <cellStyle name="SAPBEXresItem 3" xfId="46773" xr:uid="{A6046E75-D468-4635-A6A9-EAC57C8A7C50}"/>
    <cellStyle name="SAPBEXresItem 3 2" xfId="46774" xr:uid="{4FD780B3-87A6-42EB-9C46-9460C501CEAC}"/>
    <cellStyle name="SAPBEXresItem 3 2 2" xfId="46775" xr:uid="{8F48EB0C-0A33-4E79-9D1B-0CBB63F815C9}"/>
    <cellStyle name="SAPBEXresItem 3 2 2 10" xfId="46776" xr:uid="{1B7D3FBE-BED7-4C74-90FB-5FEAB928F4CD}"/>
    <cellStyle name="SAPBEXresItem 3 2 2 2" xfId="46777" xr:uid="{56B8666C-BBAD-46EF-B578-1D60D5D23F8B}"/>
    <cellStyle name="SAPBEXresItem 3 2 2 2 10" xfId="46778" xr:uid="{64CB6F38-CAD9-4BC6-ABC3-CFF0BAACE4AC}"/>
    <cellStyle name="SAPBEXresItem 3 2 2 2 2" xfId="46779" xr:uid="{B7196FE5-DD85-4BC6-92F3-3EC09539DE8C}"/>
    <cellStyle name="SAPBEXresItem 3 2 2 2 2 2" xfId="46780" xr:uid="{C0C38C40-58AC-44FA-9EF2-81F3CD18ACAC}"/>
    <cellStyle name="SAPBEXresItem 3 2 2 2 2 2 2" xfId="46781" xr:uid="{2D3F2165-20EA-4A26-BEFA-816F5419176A}"/>
    <cellStyle name="SAPBEXresItem 3 2 2 2 2 3" xfId="46782" xr:uid="{6D961191-4885-45EE-8998-0211BFE26F25}"/>
    <cellStyle name="SAPBEXresItem 3 2 2 2 2 3 2" xfId="46783" xr:uid="{1B653ED5-0C04-47D0-94EE-A839C76744B9}"/>
    <cellStyle name="SAPBEXresItem 3 2 2 2 2 4" xfId="46784" xr:uid="{2222347D-3747-40F1-8291-06846ED8CABB}"/>
    <cellStyle name="SAPBEXresItem 3 2 2 2 2 4 2" xfId="46785" xr:uid="{E8F72EBA-89D3-4BB2-800A-220BDED5FE95}"/>
    <cellStyle name="SAPBEXresItem 3 2 2 2 2 5" xfId="46786" xr:uid="{70504BF7-E1C3-45D5-970B-48B596985054}"/>
    <cellStyle name="SAPBEXresItem 3 2 2 2 2 5 2" xfId="46787" xr:uid="{56E26DAA-D95C-4FC7-BA88-4489875C07CF}"/>
    <cellStyle name="SAPBEXresItem 3 2 2 2 2 6" xfId="46788" xr:uid="{7940C025-CE9D-406A-AF35-7F09993D4445}"/>
    <cellStyle name="SAPBEXresItem 3 2 2 2 2 6 2" xfId="46789" xr:uid="{31B69EDB-0DB1-4707-96FB-C71409F489AA}"/>
    <cellStyle name="SAPBEXresItem 3 2 2 2 2 7" xfId="46790" xr:uid="{FB6C17DB-061C-4018-8C85-A6E051659B51}"/>
    <cellStyle name="SAPBEXresItem 3 2 2 2 2 7 2" xfId="46791" xr:uid="{A2B84EC7-CDEB-4F26-A31D-1E0745193EB1}"/>
    <cellStyle name="SAPBEXresItem 3 2 2 2 2 8" xfId="46792" xr:uid="{E334CCC4-14AA-41D0-8D88-AF7412AF20DC}"/>
    <cellStyle name="SAPBEXresItem 3 2 2 2 3" xfId="46793" xr:uid="{0987EBAD-474A-4EA7-BE71-5610EE385941}"/>
    <cellStyle name="SAPBEXresItem 3 2 2 2 3 2" xfId="46794" xr:uid="{8B83802D-CC46-4A8E-9C50-1A8D11501FF3}"/>
    <cellStyle name="SAPBEXresItem 3 2 2 2 4" xfId="46795" xr:uid="{4514E700-49CF-4F00-B3CF-1B93435BE9B1}"/>
    <cellStyle name="SAPBEXresItem 3 2 2 2 4 2" xfId="46796" xr:uid="{4C5E0884-A0FE-42E1-B13D-A4FE557956AC}"/>
    <cellStyle name="SAPBEXresItem 3 2 2 2 5" xfId="46797" xr:uid="{A26767C0-EF63-44D8-809A-C299CEB80268}"/>
    <cellStyle name="SAPBEXresItem 3 2 2 2 5 2" xfId="46798" xr:uid="{58821B55-8B43-4A51-A3F3-01B12E541676}"/>
    <cellStyle name="SAPBEXresItem 3 2 2 2 6" xfId="46799" xr:uid="{12CBFD78-E882-4FB4-A03F-B71B691A4733}"/>
    <cellStyle name="SAPBEXresItem 3 2 2 2 6 2" xfId="46800" xr:uid="{99FDF4C0-F3C5-483C-B52D-EB5DF7F40F2F}"/>
    <cellStyle name="SAPBEXresItem 3 2 2 2 7" xfId="46801" xr:uid="{E09C8741-812E-41A9-BABC-6912170F4CF5}"/>
    <cellStyle name="SAPBEXresItem 3 2 2 2 7 2" xfId="46802" xr:uid="{F3B4FEF9-CECA-4CF0-9E98-5381044D3F96}"/>
    <cellStyle name="SAPBEXresItem 3 2 2 2 8" xfId="46803" xr:uid="{7FFCF85E-6F0C-47A4-8DF2-FBF22D3B062B}"/>
    <cellStyle name="SAPBEXresItem 3 2 2 2 8 2" xfId="46804" xr:uid="{3B029970-31C6-4C68-9AB9-BA65A1CEB413}"/>
    <cellStyle name="SAPBEXresItem 3 2 2 2 9" xfId="46805" xr:uid="{9FB08A93-DB9E-41D3-9B83-B18E8317351D}"/>
    <cellStyle name="SAPBEXresItem 3 2 2 3" xfId="46806" xr:uid="{77BBE407-1B54-4F19-BA10-A8F1F70D991F}"/>
    <cellStyle name="SAPBEXresItem 3 2 2 3 2" xfId="46807" xr:uid="{DAF86F5B-7DD6-4CFE-9597-A0FCF2308A51}"/>
    <cellStyle name="SAPBEXresItem 3 2 2 3 2 2" xfId="46808" xr:uid="{64851A59-3D3C-416B-9DED-4112B8826FC7}"/>
    <cellStyle name="SAPBEXresItem 3 2 2 3 3" xfId="46809" xr:uid="{8609C6F8-93DA-4E9D-AAAD-D5808303CDBD}"/>
    <cellStyle name="SAPBEXresItem 3 2 2 3 3 2" xfId="46810" xr:uid="{8C193809-C43C-4EEA-B545-974148C5491C}"/>
    <cellStyle name="SAPBEXresItem 3 2 2 3 4" xfId="46811" xr:uid="{909EA8DD-7D83-454C-B733-6E9ECFABA58D}"/>
    <cellStyle name="SAPBEXresItem 3 2 2 3 4 2" xfId="46812" xr:uid="{38409993-0758-4DC2-B2AF-761126848CF6}"/>
    <cellStyle name="SAPBEXresItem 3 2 2 3 5" xfId="46813" xr:uid="{F82BE805-F34B-431B-AF32-567E145A662F}"/>
    <cellStyle name="SAPBEXresItem 3 2 2 3 5 2" xfId="46814" xr:uid="{FC852559-0DCD-4D49-8A84-B4217BF354E6}"/>
    <cellStyle name="SAPBEXresItem 3 2 2 3 6" xfId="46815" xr:uid="{F7ED773D-DFB9-474F-BBC2-5F30B21E165A}"/>
    <cellStyle name="SAPBEXresItem 3 2 2 3 6 2" xfId="46816" xr:uid="{8A5C53B0-9F18-43F6-A4D2-1094EF5BD236}"/>
    <cellStyle name="SAPBEXresItem 3 2 2 3 7" xfId="46817" xr:uid="{0063C859-4D67-49DD-AAF6-198EE59A3C19}"/>
    <cellStyle name="SAPBEXresItem 3 2 2 3 7 2" xfId="46818" xr:uid="{17AB1C3F-F88B-4694-8A32-4CBC81680F99}"/>
    <cellStyle name="SAPBEXresItem 3 2 2 3 8" xfId="46819" xr:uid="{361240D6-1B5D-40DD-9509-11F07BEB45F0}"/>
    <cellStyle name="SAPBEXresItem 3 2 2 3 9" xfId="46820" xr:uid="{F288F83B-EAE3-47CE-A953-B2D5A2AB8F60}"/>
    <cellStyle name="SAPBEXresItem 3 2 2 4" xfId="46821" xr:uid="{438A0268-2888-4C5D-8BBD-830D3B056371}"/>
    <cellStyle name="SAPBEXresItem 3 2 2 4 2" xfId="46822" xr:uid="{19EDA267-462C-485B-BDA2-33F1AFCE5033}"/>
    <cellStyle name="SAPBEXresItem 3 2 2 5" xfId="46823" xr:uid="{336B743A-0430-4513-966E-DECB6B7849D9}"/>
    <cellStyle name="SAPBEXresItem 3 2 2 5 2" xfId="46824" xr:uid="{28DE2DE0-77AD-49C3-A52C-DEFC8765992C}"/>
    <cellStyle name="SAPBEXresItem 3 2 2 6" xfId="46825" xr:uid="{367B895C-8998-4000-9950-CB37E3C8989A}"/>
    <cellStyle name="SAPBEXresItem 3 2 2 6 2" xfId="46826" xr:uid="{AF1F4719-F7DE-4B11-8FB9-5A8FD267F6D4}"/>
    <cellStyle name="SAPBEXresItem 3 2 2 7" xfId="46827" xr:uid="{8C63E680-9CAB-4368-8C67-88E403404235}"/>
    <cellStyle name="SAPBEXresItem 3 2 2 7 2" xfId="46828" xr:uid="{2E4C17E6-8606-447C-B9F1-3EE3358A5DEE}"/>
    <cellStyle name="SAPBEXresItem 3 2 2 8" xfId="46829" xr:uid="{6250453B-F150-43C7-BD1F-A009CC0DD50F}"/>
    <cellStyle name="SAPBEXresItem 3 2 2 8 2" xfId="46830" xr:uid="{5C25B3E6-A342-49EC-B9EA-A957C4AC45BF}"/>
    <cellStyle name="SAPBEXresItem 3 2 2 9" xfId="46831" xr:uid="{A7E43A0D-AA59-4323-A1DF-D8D83B3C89FC}"/>
    <cellStyle name="SAPBEXresItem 3 2 3" xfId="46832" xr:uid="{2F1CD648-2867-43B3-87DE-460F4A685EC9}"/>
    <cellStyle name="SAPBEXresItem 3 2 3 2" xfId="46833" xr:uid="{98EEB015-80D8-49A7-9548-67357CF1CF4A}"/>
    <cellStyle name="SAPBEXresItem 3 2 3 2 10" xfId="46834" xr:uid="{A62F1691-110F-49DF-9A2A-37F2305035FE}"/>
    <cellStyle name="SAPBEXresItem 3 2 3 2 2" xfId="46835" xr:uid="{2A7B2EFC-EB3D-4817-BDA0-77EF757E7252}"/>
    <cellStyle name="SAPBEXresItem 3 2 3 2 2 2" xfId="46836" xr:uid="{67BED4FF-9A91-49DC-A202-7068C62EDC65}"/>
    <cellStyle name="SAPBEXresItem 3 2 3 2 2 2 2" xfId="46837" xr:uid="{FB5A8A95-7B34-4593-9581-E519FB384DDA}"/>
    <cellStyle name="SAPBEXresItem 3 2 3 2 2 3" xfId="46838" xr:uid="{3CA781AF-FCE6-426B-94C3-F777448A0856}"/>
    <cellStyle name="SAPBEXresItem 3 2 3 2 2 3 2" xfId="46839" xr:uid="{29134085-2EAC-49F1-8831-ACEE98FE2FDF}"/>
    <cellStyle name="SAPBEXresItem 3 2 3 2 2 4" xfId="46840" xr:uid="{5FE83948-55B9-4445-A9DE-8967FBD06967}"/>
    <cellStyle name="SAPBEXresItem 3 2 3 2 2 4 2" xfId="46841" xr:uid="{C6B46B94-4A6C-40C0-BDCB-0550E25F8329}"/>
    <cellStyle name="SAPBEXresItem 3 2 3 2 2 5" xfId="46842" xr:uid="{EF99F383-5064-45C3-ADC4-DD79B00CA67D}"/>
    <cellStyle name="SAPBEXresItem 3 2 3 2 2 5 2" xfId="46843" xr:uid="{58B22034-6105-496E-8F6A-AE55AE8FAF77}"/>
    <cellStyle name="SAPBEXresItem 3 2 3 2 2 6" xfId="46844" xr:uid="{59B18852-C304-4C84-ABD6-859513EEC84F}"/>
    <cellStyle name="SAPBEXresItem 3 2 3 2 2 6 2" xfId="46845" xr:uid="{8A0E2A4E-7367-4A9E-AAF9-E7ABBFCD6FB5}"/>
    <cellStyle name="SAPBEXresItem 3 2 3 2 2 7" xfId="46846" xr:uid="{292D79B7-FDB5-427F-820D-7D597B269100}"/>
    <cellStyle name="SAPBEXresItem 3 2 3 2 3" xfId="46847" xr:uid="{22B8DE2A-0BD9-4A33-95F4-B207B9C0B797}"/>
    <cellStyle name="SAPBEXresItem 3 2 3 2 3 2" xfId="46848" xr:uid="{4A0BA650-7792-47EB-AF70-943B2A7F5259}"/>
    <cellStyle name="SAPBEXresItem 3 2 3 2 3 2 2" xfId="46849" xr:uid="{92CE8A03-226C-4B06-BB5F-B0BD34B8874A}"/>
    <cellStyle name="SAPBEXresItem 3 2 3 2 3 3" xfId="46850" xr:uid="{306E41FF-FE80-4F40-A1E8-06E32217A102}"/>
    <cellStyle name="SAPBEXresItem 3 2 3 2 3 3 2" xfId="46851" xr:uid="{F94C5C79-0D17-4D70-A775-4F0E297AB2D6}"/>
    <cellStyle name="SAPBEXresItem 3 2 3 2 3 4" xfId="46852" xr:uid="{1C2F706B-981C-4F3B-8029-1E02B73D3B23}"/>
    <cellStyle name="SAPBEXresItem 3 2 3 2 3 4 2" xfId="46853" xr:uid="{F04EC848-6A45-4281-BA91-2B21BDFC72A2}"/>
    <cellStyle name="SAPBEXresItem 3 2 3 2 3 5" xfId="46854" xr:uid="{885F2368-0F86-497E-8118-8DDC8ED295A9}"/>
    <cellStyle name="SAPBEXresItem 3 2 3 2 3 5 2" xfId="46855" xr:uid="{C31CBBF7-440A-4EA4-A474-56397DA4267D}"/>
    <cellStyle name="SAPBEXresItem 3 2 3 2 3 6" xfId="46856" xr:uid="{4BE43A2C-A7FF-41B6-B791-33715B5038F4}"/>
    <cellStyle name="SAPBEXresItem 3 2 3 2 3 6 2" xfId="46857" xr:uid="{83CFA175-8C4C-4C76-B6F9-E1AE4BABF4A1}"/>
    <cellStyle name="SAPBEXresItem 3 2 3 2 3 7" xfId="46858" xr:uid="{D093C369-CAA7-4BF8-BFF4-FC52A8D23E72}"/>
    <cellStyle name="SAPBEXresItem 3 2 3 2 4" xfId="46859" xr:uid="{99A7462D-F8DF-42B9-9B0F-1DC3782A62AD}"/>
    <cellStyle name="SAPBEXresItem 3 2 3 2 4 2" xfId="46860" xr:uid="{62F42442-23CA-45F0-B9EA-B97D9C999AEA}"/>
    <cellStyle name="SAPBEXresItem 3 2 3 2 5" xfId="46861" xr:uid="{E6F29533-51E6-4ABA-A842-3144AD4FBEA2}"/>
    <cellStyle name="SAPBEXresItem 3 2 3 2 5 2" xfId="46862" xr:uid="{C7A0A0BE-89ED-4EDD-B96B-9B562201A92E}"/>
    <cellStyle name="SAPBEXresItem 3 2 3 2 6" xfId="46863" xr:uid="{CF9F3D35-D631-4F5E-82C5-B64455423C35}"/>
    <cellStyle name="SAPBEXresItem 3 2 3 2 6 2" xfId="46864" xr:uid="{E3B6AC0C-DE03-4239-BBD2-2C10768E2D2A}"/>
    <cellStyle name="SAPBEXresItem 3 2 3 2 7" xfId="46865" xr:uid="{C5E2ACFC-A042-4A6F-8CB9-B35C6B940DE8}"/>
    <cellStyle name="SAPBEXresItem 3 2 3 2 7 2" xfId="46866" xr:uid="{78BB2BCC-FDBC-4EBB-897E-89DC30D927BE}"/>
    <cellStyle name="SAPBEXresItem 3 2 3 2 8" xfId="46867" xr:uid="{19AEFD24-68CC-4046-B4E1-00542C0114D7}"/>
    <cellStyle name="SAPBEXresItem 3 2 3 2 8 2" xfId="46868" xr:uid="{7B458197-380D-4FA5-A4BF-20DFE3362C30}"/>
    <cellStyle name="SAPBEXresItem 3 2 3 2 9" xfId="46869" xr:uid="{B58388E7-7C94-439A-8ABD-A8B227F2391F}"/>
    <cellStyle name="SAPBEXresItem 3 2 3 2 9 2" xfId="46870" xr:uid="{EA204DCA-09E8-4BA8-BADC-29CD7795C8CE}"/>
    <cellStyle name="SAPBEXresItem 3 2 3 3" xfId="46871" xr:uid="{72DA45B8-3E73-4069-8328-BB5C5EBD4E9F}"/>
    <cellStyle name="SAPBEXresItem 3 2 3 3 2" xfId="46872" xr:uid="{91262054-283E-4A76-B9C9-488D3600B763}"/>
    <cellStyle name="SAPBEXresItem 3 2 3 4" xfId="46873" xr:uid="{AF11272E-C091-4503-9B70-F81A17C10A96}"/>
    <cellStyle name="SAPBEXresItem 3 2 3 4 2" xfId="46874" xr:uid="{EC7D87FC-5B77-4C6F-9E43-D1FC621BBAFE}"/>
    <cellStyle name="SAPBEXresItem 3 2 3 5" xfId="46875" xr:uid="{72DC9745-5850-4A6D-9988-BD66E7678A34}"/>
    <cellStyle name="SAPBEXresItem 3 2 4" xfId="46876" xr:uid="{0AC10030-084B-4BB3-905E-673D84595ED2}"/>
    <cellStyle name="SAPBEXresItem 3 2 4 10" xfId="46877" xr:uid="{F6D43C78-EF37-412E-8975-FB4227B1CBE8}"/>
    <cellStyle name="SAPBEXresItem 3 2 4 2" xfId="46878" xr:uid="{54812D17-E90A-4F19-A574-DD975E781E42}"/>
    <cellStyle name="SAPBEXresItem 3 2 4 2 2" xfId="46879" xr:uid="{73D3A5F8-A402-4035-9AA5-BFFDAD5BDD12}"/>
    <cellStyle name="SAPBEXresItem 3 2 4 2 2 2" xfId="46880" xr:uid="{C4F8C14A-9111-4355-B3FC-BC946A5404A4}"/>
    <cellStyle name="SAPBEXresItem 3 2 4 2 3" xfId="46881" xr:uid="{6E5115FE-BA6C-4A8D-B255-43062D351A01}"/>
    <cellStyle name="SAPBEXresItem 3 2 4 2 3 2" xfId="46882" xr:uid="{4E4300FD-AE51-43FC-A703-A049F7303A89}"/>
    <cellStyle name="SAPBEXresItem 3 2 4 2 4" xfId="46883" xr:uid="{56EA4695-6176-4A33-9580-AA8E43C35B0D}"/>
    <cellStyle name="SAPBEXresItem 3 2 4 2 4 2" xfId="46884" xr:uid="{6D524F30-D78E-4B29-AAB0-710F448FF8F4}"/>
    <cellStyle name="SAPBEXresItem 3 2 4 2 5" xfId="46885" xr:uid="{3C589891-7F85-4447-A4FF-92F5F3D60A8A}"/>
    <cellStyle name="SAPBEXresItem 3 2 4 2 5 2" xfId="46886" xr:uid="{4E4961F0-E612-4B52-A2AE-0F6C0E6B4E78}"/>
    <cellStyle name="SAPBEXresItem 3 2 4 2 6" xfId="46887" xr:uid="{19B13B58-A44C-4613-874F-2C4133929625}"/>
    <cellStyle name="SAPBEXresItem 3 2 4 2 6 2" xfId="46888" xr:uid="{EAEFEE02-E8DD-4483-A274-EBA0AD478029}"/>
    <cellStyle name="SAPBEXresItem 3 2 4 2 7" xfId="46889" xr:uid="{D69E1048-63D0-445C-8236-FF9921B7860F}"/>
    <cellStyle name="SAPBEXresItem 3 2 4 3" xfId="46890" xr:uid="{4124BFEB-ABAB-484C-8E9B-0AB9BDBAC088}"/>
    <cellStyle name="SAPBEXresItem 3 2 4 3 2" xfId="46891" xr:uid="{E7F37691-166D-405E-BBBA-49924C73BE89}"/>
    <cellStyle name="SAPBEXresItem 3 2 4 3 2 2" xfId="46892" xr:uid="{9FB0424E-F014-4D77-9ACC-9FFEFE593895}"/>
    <cellStyle name="SAPBEXresItem 3 2 4 3 3" xfId="46893" xr:uid="{76F15AD5-1AC2-400B-8D7F-04B3F4682865}"/>
    <cellStyle name="SAPBEXresItem 3 2 4 3 3 2" xfId="46894" xr:uid="{E11884BF-54AE-43E5-B667-65AF9325AA90}"/>
    <cellStyle name="SAPBEXresItem 3 2 4 3 4" xfId="46895" xr:uid="{A923D54F-BEAD-441D-8CE2-247FBC32FBD4}"/>
    <cellStyle name="SAPBEXresItem 3 2 4 3 4 2" xfId="46896" xr:uid="{22CE33D3-235C-4185-9546-36BB2EA5996B}"/>
    <cellStyle name="SAPBEXresItem 3 2 4 3 5" xfId="46897" xr:uid="{933D1548-2861-48EF-9D98-2D5E36830FC2}"/>
    <cellStyle name="SAPBEXresItem 3 2 4 3 5 2" xfId="46898" xr:uid="{CA5D3A39-3F30-4A40-AD53-DEA87437CA1B}"/>
    <cellStyle name="SAPBEXresItem 3 2 4 3 6" xfId="46899" xr:uid="{D10C63A5-B24F-4217-B8EC-64FDFD1D720F}"/>
    <cellStyle name="SAPBEXresItem 3 2 4 3 6 2" xfId="46900" xr:uid="{395FBB07-8AF7-4389-A8A8-DEB5349FB47B}"/>
    <cellStyle name="SAPBEXresItem 3 2 4 3 7" xfId="46901" xr:uid="{B152F336-893E-4CAD-8ECA-84766239FD76}"/>
    <cellStyle name="SAPBEXresItem 3 2 4 4" xfId="46902" xr:uid="{10192F3A-A1F7-49F8-A4ED-06F82A2B7E36}"/>
    <cellStyle name="SAPBEXresItem 3 2 4 4 2" xfId="46903" xr:uid="{CD6B229C-D69F-4103-8CFA-8A4524707A1D}"/>
    <cellStyle name="SAPBEXresItem 3 2 4 5" xfId="46904" xr:uid="{13E0FA71-997D-43FF-A178-B6C0B48AABDB}"/>
    <cellStyle name="SAPBEXresItem 3 2 4 5 2" xfId="46905" xr:uid="{77770D54-F618-4B58-8AFB-F7DDEE78BB03}"/>
    <cellStyle name="SAPBEXresItem 3 2 4 6" xfId="46906" xr:uid="{98280125-0C5E-445C-A1C9-089ADCA3DA2B}"/>
    <cellStyle name="SAPBEXresItem 3 2 4 6 2" xfId="46907" xr:uid="{9E217813-E3B8-4F55-8DDB-DE367B017656}"/>
    <cellStyle name="SAPBEXresItem 3 2 4 7" xfId="46908" xr:uid="{62B6C903-FF96-4AC3-9A58-32C62C5F45F7}"/>
    <cellStyle name="SAPBEXresItem 3 2 4 7 2" xfId="46909" xr:uid="{6DECC21E-DDD9-4EA5-B2E2-2B6E88EEA74A}"/>
    <cellStyle name="SAPBEXresItem 3 2 4 8" xfId="46910" xr:uid="{B20D0B36-5984-4DE0-9851-B1C9A9AA52BB}"/>
    <cellStyle name="SAPBEXresItem 3 2 4 8 2" xfId="46911" xr:uid="{E96E194A-A527-499D-B8FE-DBA6237B1217}"/>
    <cellStyle name="SAPBEXresItem 3 2 4 9" xfId="46912" xr:uid="{0A658241-AECF-4A2B-AAE7-18E0D307EA84}"/>
    <cellStyle name="SAPBEXresItem 3 2 4 9 2" xfId="46913" xr:uid="{21D64EC0-C2C3-42BF-B208-F46A7566D442}"/>
    <cellStyle name="SAPBEXresItem 3 2 5" xfId="46914" xr:uid="{8AEB58D9-9819-472A-8235-2D042BB22159}"/>
    <cellStyle name="SAPBEXresItem 3 2 5 2" xfId="46915" xr:uid="{47082279-08BE-464C-9BC0-F187BAEB3764}"/>
    <cellStyle name="SAPBEXresItem 3 2 6" xfId="46916" xr:uid="{E314B07A-FD57-4201-9C6A-8996D8DDA2B8}"/>
    <cellStyle name="SAPBEXresItem 3 2 6 2" xfId="46917" xr:uid="{794F97EB-FA92-4E39-BF80-0417ED071735}"/>
    <cellStyle name="SAPBEXresItem 3 2 7" xfId="46918" xr:uid="{29308E4A-35A7-48A8-9DCA-DCF1598045A3}"/>
    <cellStyle name="SAPBEXresItem 3 2 8" xfId="46919" xr:uid="{FF6C7947-47FC-48E3-800C-21CA0D72F50C}"/>
    <cellStyle name="SAPBEXresItem 3 3" xfId="46920" xr:uid="{253BD841-9810-45F2-A8FE-0AFA77B182B7}"/>
    <cellStyle name="SAPBEXresItem 3 3 2" xfId="46921" xr:uid="{323CDD56-1ED2-4BEC-9E11-B06C6A8D79B9}"/>
    <cellStyle name="SAPBEXresItem 3 3 2 10" xfId="46922" xr:uid="{C2C81669-E7A0-48A0-B126-63D776A450FC}"/>
    <cellStyle name="SAPBEXresItem 3 3 2 2" xfId="46923" xr:uid="{0E607978-95AB-424A-978A-62194B9AD0FC}"/>
    <cellStyle name="SAPBEXresItem 3 3 2 2 10" xfId="46924" xr:uid="{33542861-124C-4B40-AC73-C5AD15B81B8A}"/>
    <cellStyle name="SAPBEXresItem 3 3 2 2 2" xfId="46925" xr:uid="{FA2B5973-D71C-41F6-82B4-60E6EBBAF3BB}"/>
    <cellStyle name="SAPBEXresItem 3 3 2 2 2 2" xfId="46926" xr:uid="{486B3EBB-804F-47F0-9E8B-385CC90E1C89}"/>
    <cellStyle name="SAPBEXresItem 3 3 2 2 2 2 2" xfId="46927" xr:uid="{BF6D490B-C00E-414D-99BD-F840131826C1}"/>
    <cellStyle name="SAPBEXresItem 3 3 2 2 2 3" xfId="46928" xr:uid="{F6ABB513-3856-4729-8122-86CA8E242897}"/>
    <cellStyle name="SAPBEXresItem 3 3 2 2 2 3 2" xfId="46929" xr:uid="{2D9A86B6-B87C-4942-964E-EA4D2BD264A1}"/>
    <cellStyle name="SAPBEXresItem 3 3 2 2 2 4" xfId="46930" xr:uid="{14E34DFE-DF82-4A58-9EC7-4DA3EDEB1F63}"/>
    <cellStyle name="SAPBEXresItem 3 3 2 2 2 4 2" xfId="46931" xr:uid="{34E5B30E-6F0B-46FE-B5AE-C54A8750BD02}"/>
    <cellStyle name="SAPBEXresItem 3 3 2 2 2 5" xfId="46932" xr:uid="{2B35A494-ABDB-4AD7-A141-24322285EE69}"/>
    <cellStyle name="SAPBEXresItem 3 3 2 2 2 5 2" xfId="46933" xr:uid="{C5FE495D-6574-4F0D-B664-5F7356BAD3F9}"/>
    <cellStyle name="SAPBEXresItem 3 3 2 2 2 6" xfId="46934" xr:uid="{3B6CFBE8-638D-4C4D-9734-60218B20A171}"/>
    <cellStyle name="SAPBEXresItem 3 3 2 2 2 6 2" xfId="46935" xr:uid="{962A7465-0266-43EC-9B03-11E336E5FEC2}"/>
    <cellStyle name="SAPBEXresItem 3 3 2 2 2 7" xfId="46936" xr:uid="{7C0BB418-12B1-490C-9ED7-572CE8B83FC9}"/>
    <cellStyle name="SAPBEXresItem 3 3 2 2 2 7 2" xfId="46937" xr:uid="{4BF5DF01-665B-4E42-8069-741FDCA73520}"/>
    <cellStyle name="SAPBEXresItem 3 3 2 2 2 8" xfId="46938" xr:uid="{D804B6F6-CD7A-4790-94AF-FA523F1C3950}"/>
    <cellStyle name="SAPBEXresItem 3 3 2 2 3" xfId="46939" xr:uid="{85C5DAF5-7391-4C72-9BF3-0DD00BADEBFD}"/>
    <cellStyle name="SAPBEXresItem 3 3 2 2 3 2" xfId="46940" xr:uid="{8B7ACFBE-BB18-449D-B370-6C4567491138}"/>
    <cellStyle name="SAPBEXresItem 3 3 2 2 4" xfId="46941" xr:uid="{A63353E1-A894-4F36-9982-535046A33226}"/>
    <cellStyle name="SAPBEXresItem 3 3 2 2 4 2" xfId="46942" xr:uid="{5AE569C8-DA1F-4485-A670-A66D303CA501}"/>
    <cellStyle name="SAPBEXresItem 3 3 2 2 5" xfId="46943" xr:uid="{9553762C-9076-4BC0-8F68-77E7EB4A601C}"/>
    <cellStyle name="SAPBEXresItem 3 3 2 2 5 2" xfId="46944" xr:uid="{C8EBCD2A-4BBD-47C5-8B8D-A6836B252B36}"/>
    <cellStyle name="SAPBEXresItem 3 3 2 2 6" xfId="46945" xr:uid="{8A46A07F-659B-4050-8ABB-E17EB556A00B}"/>
    <cellStyle name="SAPBEXresItem 3 3 2 2 6 2" xfId="46946" xr:uid="{25E023DF-2C99-4829-836B-2BA48623F81B}"/>
    <cellStyle name="SAPBEXresItem 3 3 2 2 7" xfId="46947" xr:uid="{71BAAD36-C66A-4120-9A96-8A431F002EEA}"/>
    <cellStyle name="SAPBEXresItem 3 3 2 2 7 2" xfId="46948" xr:uid="{7E9BFA8F-838A-493F-9A61-51F3A7D4D230}"/>
    <cellStyle name="SAPBEXresItem 3 3 2 2 8" xfId="46949" xr:uid="{7809421C-80C8-48D9-BB32-F91A3E560B37}"/>
    <cellStyle name="SAPBEXresItem 3 3 2 2 8 2" xfId="46950" xr:uid="{A4E73CEE-7402-43E6-9BD0-C675A1B6C20A}"/>
    <cellStyle name="SAPBEXresItem 3 3 2 2 9" xfId="46951" xr:uid="{D1017037-6F99-49D4-99BC-D5BC30FD4B03}"/>
    <cellStyle name="SAPBEXresItem 3 3 2 3" xfId="46952" xr:uid="{C025C9B5-D01B-49BB-871E-1AE14AFCAFAD}"/>
    <cellStyle name="SAPBEXresItem 3 3 2 3 2" xfId="46953" xr:uid="{BED2114C-F957-4307-8077-46B90D337C49}"/>
    <cellStyle name="SAPBEXresItem 3 3 2 3 2 2" xfId="46954" xr:uid="{38EA784E-9228-4E02-928A-053CB430BD82}"/>
    <cellStyle name="SAPBEXresItem 3 3 2 3 3" xfId="46955" xr:uid="{A18A9588-A5A2-4D56-9D71-21E95A6BA0CA}"/>
    <cellStyle name="SAPBEXresItem 3 3 2 3 3 2" xfId="46956" xr:uid="{8307FFDF-07B2-4C19-BC06-2D052136D9BC}"/>
    <cellStyle name="SAPBEXresItem 3 3 2 3 4" xfId="46957" xr:uid="{3A557484-10EA-4BDC-AC53-55DE212D556F}"/>
    <cellStyle name="SAPBEXresItem 3 3 2 3 4 2" xfId="46958" xr:uid="{6CBE4641-256D-43AF-BC98-F8CD3890B76E}"/>
    <cellStyle name="SAPBEXresItem 3 3 2 3 5" xfId="46959" xr:uid="{1A354F93-F664-4DB6-BC74-2226FCFD70D9}"/>
    <cellStyle name="SAPBEXresItem 3 3 2 3 5 2" xfId="46960" xr:uid="{A11D6529-826E-4301-A640-51BEBE74CDC1}"/>
    <cellStyle name="SAPBEXresItem 3 3 2 3 6" xfId="46961" xr:uid="{44DB0A78-B9D9-4450-A245-CD531B40BDC1}"/>
    <cellStyle name="SAPBEXresItem 3 3 2 3 6 2" xfId="46962" xr:uid="{C5E9EA63-1738-4ACB-81EB-77085FDA7F27}"/>
    <cellStyle name="SAPBEXresItem 3 3 2 3 7" xfId="46963" xr:uid="{059ED6B3-D846-4E42-88B4-E9C2B6BFCFB5}"/>
    <cellStyle name="SAPBEXresItem 3 3 2 3 7 2" xfId="46964" xr:uid="{55B3D721-3E51-4461-9A6F-49A58CABB6D6}"/>
    <cellStyle name="SAPBEXresItem 3 3 2 3 8" xfId="46965" xr:uid="{BF987114-5B1B-4570-A76D-4BED3F6ABD54}"/>
    <cellStyle name="SAPBEXresItem 3 3 2 3 9" xfId="46966" xr:uid="{9912396C-63AA-4A95-964B-30D68E2099F2}"/>
    <cellStyle name="SAPBEXresItem 3 3 2 4" xfId="46967" xr:uid="{C495F9C4-879A-4F3D-8F9C-E784CD13E59C}"/>
    <cellStyle name="SAPBEXresItem 3 3 2 4 2" xfId="46968" xr:uid="{60EE4E77-1235-4444-A881-2A061DCCBCEB}"/>
    <cellStyle name="SAPBEXresItem 3 3 2 5" xfId="46969" xr:uid="{36EDFF6B-906F-4C79-9BD5-8295D2E10CDE}"/>
    <cellStyle name="SAPBEXresItem 3 3 2 5 2" xfId="46970" xr:uid="{98C33A49-4DD7-46B4-8DC0-CE1BAC71A1E2}"/>
    <cellStyle name="SAPBEXresItem 3 3 2 6" xfId="46971" xr:uid="{A7CB997D-EDF9-40C9-957B-D78B4E109F49}"/>
    <cellStyle name="SAPBEXresItem 3 3 2 6 2" xfId="46972" xr:uid="{490A0EA5-8743-457C-97A4-0143D9A3B393}"/>
    <cellStyle name="SAPBEXresItem 3 3 2 7" xfId="46973" xr:uid="{DA906A50-CD4B-4DDC-B1C7-D8510CD0382F}"/>
    <cellStyle name="SAPBEXresItem 3 3 2 7 2" xfId="46974" xr:uid="{6EACCABC-134F-4D34-BCA8-FC019FFBD260}"/>
    <cellStyle name="SAPBEXresItem 3 3 2 8" xfId="46975" xr:uid="{174F051E-99A3-465C-AD32-B2127C49F91C}"/>
    <cellStyle name="SAPBEXresItem 3 3 2 8 2" xfId="46976" xr:uid="{A321A92E-FB66-47AF-A945-D7071BE8476E}"/>
    <cellStyle name="SAPBEXresItem 3 3 2 9" xfId="46977" xr:uid="{24E1218B-3EC6-4419-B5FC-CF788BE85CDC}"/>
    <cellStyle name="SAPBEXresItem 3 3 3" xfId="46978" xr:uid="{637C7223-0555-450E-B403-8B3D57732E43}"/>
    <cellStyle name="SAPBEXresItem 3 3 3 2" xfId="46979" xr:uid="{1C554660-FED4-4DAC-8274-3178EEE8DA61}"/>
    <cellStyle name="SAPBEXresItem 3 3 3 2 10" xfId="46980" xr:uid="{009C5349-8B52-4D02-9788-F242D2866863}"/>
    <cellStyle name="SAPBEXresItem 3 3 3 2 2" xfId="46981" xr:uid="{50703BFA-D2C5-4BA8-8072-A0CF06AEBFFD}"/>
    <cellStyle name="SAPBEXresItem 3 3 3 2 2 2" xfId="46982" xr:uid="{9095F941-49D6-4AFA-BAB0-EC9256E4CAFD}"/>
    <cellStyle name="SAPBEXresItem 3 3 3 2 2 2 2" xfId="46983" xr:uid="{364679C6-B7B5-4E08-B4A0-ED266C6762C9}"/>
    <cellStyle name="SAPBEXresItem 3 3 3 2 2 3" xfId="46984" xr:uid="{EC109ED8-4DD6-4CDB-B781-0F81EFA06B04}"/>
    <cellStyle name="SAPBEXresItem 3 3 3 2 2 3 2" xfId="46985" xr:uid="{4935142A-237F-404D-A147-E5C29701E690}"/>
    <cellStyle name="SAPBEXresItem 3 3 3 2 2 4" xfId="46986" xr:uid="{22F56B98-0A84-41B4-9FF2-F0D8F1DBD40F}"/>
    <cellStyle name="SAPBEXresItem 3 3 3 2 2 4 2" xfId="46987" xr:uid="{BD6BF831-380B-4A9F-AFDA-B7DA95D78AE6}"/>
    <cellStyle name="SAPBEXresItem 3 3 3 2 2 5" xfId="46988" xr:uid="{B9B8E4E2-CAF1-444F-A937-806984DF159D}"/>
    <cellStyle name="SAPBEXresItem 3 3 3 2 2 5 2" xfId="46989" xr:uid="{3FB51C8F-15B6-4977-A913-08FAD4ABAB53}"/>
    <cellStyle name="SAPBEXresItem 3 3 3 2 2 6" xfId="46990" xr:uid="{59C68936-FC93-49CD-BEB0-32465E08500A}"/>
    <cellStyle name="SAPBEXresItem 3 3 3 2 2 6 2" xfId="46991" xr:uid="{0D2DB904-2865-4457-BA4B-C084BA6F12F8}"/>
    <cellStyle name="SAPBEXresItem 3 3 3 2 2 7" xfId="46992" xr:uid="{1B565F2D-F20D-4307-9DBA-09AB73E95543}"/>
    <cellStyle name="SAPBEXresItem 3 3 3 2 3" xfId="46993" xr:uid="{8B8571D2-2701-4B10-8B88-73E240C5B7A4}"/>
    <cellStyle name="SAPBEXresItem 3 3 3 2 3 2" xfId="46994" xr:uid="{23F72077-AE15-48B8-B17E-60D8EE07C9BE}"/>
    <cellStyle name="SAPBEXresItem 3 3 3 2 3 2 2" xfId="46995" xr:uid="{30091BCF-FAD5-4EC4-A764-4408F4FC7688}"/>
    <cellStyle name="SAPBEXresItem 3 3 3 2 3 3" xfId="46996" xr:uid="{3BE8F7A9-26FA-4962-AEAB-B22F75152E5B}"/>
    <cellStyle name="SAPBEXresItem 3 3 3 2 3 3 2" xfId="46997" xr:uid="{617C9909-2F7B-44AF-A1E6-C68D11F0D2BE}"/>
    <cellStyle name="SAPBEXresItem 3 3 3 2 3 4" xfId="46998" xr:uid="{EBE19B9F-63BC-489C-A327-9E3CA7F90806}"/>
    <cellStyle name="SAPBEXresItem 3 3 3 2 3 4 2" xfId="46999" xr:uid="{52FA9125-FCAF-4F9A-AF47-A4C1E9CE5D58}"/>
    <cellStyle name="SAPBEXresItem 3 3 3 2 3 5" xfId="47000" xr:uid="{6AA9733D-63DB-4E0C-9834-2B28394E3ACE}"/>
    <cellStyle name="SAPBEXresItem 3 3 3 2 3 5 2" xfId="47001" xr:uid="{563BA0AD-EA90-49AE-B99F-AFB6F7B3C1F3}"/>
    <cellStyle name="SAPBEXresItem 3 3 3 2 3 6" xfId="47002" xr:uid="{277F1614-A9AE-4486-A48B-E02EBDC37483}"/>
    <cellStyle name="SAPBEXresItem 3 3 3 2 3 6 2" xfId="47003" xr:uid="{55F9847D-9C02-4CC1-9970-A4B4AEEA0512}"/>
    <cellStyle name="SAPBEXresItem 3 3 3 2 3 7" xfId="47004" xr:uid="{BD449B8A-8706-47DC-87BF-06997AD1E11B}"/>
    <cellStyle name="SAPBEXresItem 3 3 3 2 4" xfId="47005" xr:uid="{3B5882ED-F9E5-48A9-ABE6-4952ED203E1A}"/>
    <cellStyle name="SAPBEXresItem 3 3 3 2 4 2" xfId="47006" xr:uid="{DE2F9F64-CB99-4EE0-A43B-8A5B8CA75805}"/>
    <cellStyle name="SAPBEXresItem 3 3 3 2 5" xfId="47007" xr:uid="{1E29D9BE-465F-4F41-A520-641B0881E13E}"/>
    <cellStyle name="SAPBEXresItem 3 3 3 2 5 2" xfId="47008" xr:uid="{CC5D5F21-F6F6-4C96-A073-763DA5516A39}"/>
    <cellStyle name="SAPBEXresItem 3 3 3 2 6" xfId="47009" xr:uid="{74D1A77E-6613-4A21-87D9-72A86D1281E7}"/>
    <cellStyle name="SAPBEXresItem 3 3 3 2 6 2" xfId="47010" xr:uid="{E8871064-91D9-41A2-90EB-7D838082D3AD}"/>
    <cellStyle name="SAPBEXresItem 3 3 3 2 7" xfId="47011" xr:uid="{F1067B32-4740-425B-80C6-6C901E13A2A1}"/>
    <cellStyle name="SAPBEXresItem 3 3 3 2 7 2" xfId="47012" xr:uid="{5F7EAD5C-805B-47DE-A41A-39DB0A53F0CE}"/>
    <cellStyle name="SAPBEXresItem 3 3 3 2 8" xfId="47013" xr:uid="{C3454090-97A6-49DC-869B-A92ACB383DB5}"/>
    <cellStyle name="SAPBEXresItem 3 3 3 2 8 2" xfId="47014" xr:uid="{EF6D9567-F0EE-4103-8C2A-34E3940A5112}"/>
    <cellStyle name="SAPBEXresItem 3 3 3 2 9" xfId="47015" xr:uid="{23F00A6F-A5B2-42F1-8E9E-3AF5B1F1C5BE}"/>
    <cellStyle name="SAPBEXresItem 3 3 3 2 9 2" xfId="47016" xr:uid="{7C0B973D-25C2-4B1B-9C6F-B6890B1B55A2}"/>
    <cellStyle name="SAPBEXresItem 3 3 3 3" xfId="47017" xr:uid="{A78EE946-D655-4DCD-8642-465BCA80F8C6}"/>
    <cellStyle name="SAPBEXresItem 3 3 3 3 2" xfId="47018" xr:uid="{251C0B37-3BB0-4110-BBD7-AD8F07568FE0}"/>
    <cellStyle name="SAPBEXresItem 3 3 3 4" xfId="47019" xr:uid="{D5BA1445-3145-4293-8D95-8BC4C5A2B0D3}"/>
    <cellStyle name="SAPBEXresItem 3 3 3 4 2" xfId="47020" xr:uid="{6F2F3250-81B3-4FD9-9E6D-1BF3EBA083F0}"/>
    <cellStyle name="SAPBEXresItem 3 3 3 5" xfId="47021" xr:uid="{1A25FD69-B773-4FC1-AD1B-1DEFEC31664D}"/>
    <cellStyle name="SAPBEXresItem 3 3 4" xfId="47022" xr:uid="{395A3C6C-FA9B-44BA-982D-D788668C57E8}"/>
    <cellStyle name="SAPBEXresItem 3 3 4 10" xfId="47023" xr:uid="{110A2F0C-9600-413D-B1AE-ABE71AF29333}"/>
    <cellStyle name="SAPBEXresItem 3 3 4 2" xfId="47024" xr:uid="{79D72480-C0F7-421E-93A7-7A267FE6D2A2}"/>
    <cellStyle name="SAPBEXresItem 3 3 4 2 2" xfId="47025" xr:uid="{57BD8C1B-6AF6-47C3-8536-E806D62C2D7D}"/>
    <cellStyle name="SAPBEXresItem 3 3 4 2 2 2" xfId="47026" xr:uid="{55F341FE-41F8-41C4-B0C0-DCA54054960A}"/>
    <cellStyle name="SAPBEXresItem 3 3 4 2 3" xfId="47027" xr:uid="{8F9CE33A-4AD5-4492-9322-19D8B87A661C}"/>
    <cellStyle name="SAPBEXresItem 3 3 4 2 3 2" xfId="47028" xr:uid="{AE6C76EB-897B-4923-AEB6-638B6701CC75}"/>
    <cellStyle name="SAPBEXresItem 3 3 4 2 4" xfId="47029" xr:uid="{B0218F30-D2B4-486B-A4C3-E787BFBA459D}"/>
    <cellStyle name="SAPBEXresItem 3 3 4 2 4 2" xfId="47030" xr:uid="{03D72C23-E837-4775-BA45-0EE9ACD60350}"/>
    <cellStyle name="SAPBEXresItem 3 3 4 2 5" xfId="47031" xr:uid="{678CCB84-1AB5-4F52-AEC5-299268E62EB8}"/>
    <cellStyle name="SAPBEXresItem 3 3 4 2 5 2" xfId="47032" xr:uid="{1249099B-5DB9-43A3-BF40-7A22638C26DD}"/>
    <cellStyle name="SAPBEXresItem 3 3 4 2 6" xfId="47033" xr:uid="{BAE51414-76F7-4A90-B76A-1B4BA2986A28}"/>
    <cellStyle name="SAPBEXresItem 3 3 4 2 6 2" xfId="47034" xr:uid="{E0F2580D-76BC-48EF-8B34-1D99B410E951}"/>
    <cellStyle name="SAPBEXresItem 3 3 4 2 7" xfId="47035" xr:uid="{78922D65-935B-4A75-A82A-B805A10AE517}"/>
    <cellStyle name="SAPBEXresItem 3 3 4 3" xfId="47036" xr:uid="{C727C405-5014-4B52-B602-9B3FFC81479E}"/>
    <cellStyle name="SAPBEXresItem 3 3 4 3 2" xfId="47037" xr:uid="{F28A1039-743E-4846-9D09-C2E789554A37}"/>
    <cellStyle name="SAPBEXresItem 3 3 4 3 2 2" xfId="47038" xr:uid="{F0F544C1-0136-42EB-9650-64C96EAD6067}"/>
    <cellStyle name="SAPBEXresItem 3 3 4 3 3" xfId="47039" xr:uid="{D6BDC7D3-9D23-43D5-AFC6-FB5A60187310}"/>
    <cellStyle name="SAPBEXresItem 3 3 4 3 3 2" xfId="47040" xr:uid="{922C7B11-1FFC-4C68-838F-72CE8945A8B7}"/>
    <cellStyle name="SAPBEXresItem 3 3 4 3 4" xfId="47041" xr:uid="{7E5F0E97-2589-4563-8A88-4D823AFD0481}"/>
    <cellStyle name="SAPBEXresItem 3 3 4 3 4 2" xfId="47042" xr:uid="{D596594F-5EA1-48D8-BFF9-35B34CE4CCA6}"/>
    <cellStyle name="SAPBEXresItem 3 3 4 3 5" xfId="47043" xr:uid="{534A16CA-87AC-4B7E-B262-0016A9E8C128}"/>
    <cellStyle name="SAPBEXresItem 3 3 4 3 5 2" xfId="47044" xr:uid="{1121BA73-A5DC-4D8D-AEA4-A783B6E12B50}"/>
    <cellStyle name="SAPBEXresItem 3 3 4 3 6" xfId="47045" xr:uid="{DBEACC68-455F-4ADD-AA07-4C272A494B01}"/>
    <cellStyle name="SAPBEXresItem 3 3 4 3 6 2" xfId="47046" xr:uid="{E61D1D5A-F8E0-47C5-9DC1-7F4318D4B305}"/>
    <cellStyle name="SAPBEXresItem 3 3 4 3 7" xfId="47047" xr:uid="{7D21F92A-AA2F-4DC8-8665-8C41EF17A533}"/>
    <cellStyle name="SAPBEXresItem 3 3 4 4" xfId="47048" xr:uid="{022A7F2E-828D-4416-AB0D-0DA9BE569D4C}"/>
    <cellStyle name="SAPBEXresItem 3 3 4 4 2" xfId="47049" xr:uid="{B9AACE08-F4BA-4535-B7AE-F6462BA1EC37}"/>
    <cellStyle name="SAPBEXresItem 3 3 4 5" xfId="47050" xr:uid="{8FDCCA39-9B77-4DD0-9A2B-56B2640DA9EC}"/>
    <cellStyle name="SAPBEXresItem 3 3 4 5 2" xfId="47051" xr:uid="{4856E8F1-758C-4853-9BC5-DC7581A4E83E}"/>
    <cellStyle name="SAPBEXresItem 3 3 4 6" xfId="47052" xr:uid="{61176EE5-D067-4EDA-9B54-CA198258924C}"/>
    <cellStyle name="SAPBEXresItem 3 3 4 6 2" xfId="47053" xr:uid="{052AE4B3-B6A7-4564-A028-771BF8F0A48C}"/>
    <cellStyle name="SAPBEXresItem 3 3 4 7" xfId="47054" xr:uid="{B815F7DF-F792-4F2D-B81B-695BE34A6F53}"/>
    <cellStyle name="SAPBEXresItem 3 3 4 7 2" xfId="47055" xr:uid="{52376EED-1BBB-4C21-B1A5-9D4A807A6CFC}"/>
    <cellStyle name="SAPBEXresItem 3 3 4 8" xfId="47056" xr:uid="{89B833D8-0A57-4D45-AA12-C0CB274C6BBD}"/>
    <cellStyle name="SAPBEXresItem 3 3 4 8 2" xfId="47057" xr:uid="{6558342E-049C-4069-8B5D-A9DAFB2961C7}"/>
    <cellStyle name="SAPBEXresItem 3 3 4 9" xfId="47058" xr:uid="{65B4D3E9-6CFB-4BB9-9DB0-C7599E6DC21F}"/>
    <cellStyle name="SAPBEXresItem 3 3 4 9 2" xfId="47059" xr:uid="{5281DBC3-2687-4425-B14F-E3A4D114E600}"/>
    <cellStyle name="SAPBEXresItem 3 3 5" xfId="47060" xr:uid="{F67EBF91-E5DF-4423-A882-0D005063D21A}"/>
    <cellStyle name="SAPBEXresItem 3 3 5 2" xfId="47061" xr:uid="{C0DE50F9-A607-49C6-9FA8-6B75C53B1C28}"/>
    <cellStyle name="SAPBEXresItem 3 3 6" xfId="47062" xr:uid="{4133B7BB-DCB4-4C70-9D95-264DC5088B17}"/>
    <cellStyle name="SAPBEXresItem 3 3 6 2" xfId="47063" xr:uid="{2A2C7B86-A8B2-44D4-8D01-BC53E87D6EBA}"/>
    <cellStyle name="SAPBEXresItem 3 3 7" xfId="47064" xr:uid="{2A212DB1-5241-4C6A-B583-EED7EAD63760}"/>
    <cellStyle name="SAPBEXresItem 3 3 8" xfId="47065" xr:uid="{3FEFFFC2-F799-4DE8-BB3D-A71ACF4C9287}"/>
    <cellStyle name="SAPBEXresItem 3 4" xfId="47066" xr:uid="{0CCA8B3B-DEAF-40A0-897E-491D408A6DCE}"/>
    <cellStyle name="SAPBEXresItem 3 4 10" xfId="47067" xr:uid="{7FCE6B47-56EC-4EF4-B161-88483E77D292}"/>
    <cellStyle name="SAPBEXresItem 3 4 2" xfId="47068" xr:uid="{8BA1172D-67BA-4671-B6A6-9E701419E6AB}"/>
    <cellStyle name="SAPBEXresItem 3 4 2 10" xfId="47069" xr:uid="{C9DE8C20-1F66-4DB6-9B08-507946887FDA}"/>
    <cellStyle name="SAPBEXresItem 3 4 2 2" xfId="47070" xr:uid="{28DD71D1-E13C-45E5-97E0-1B80CDD785D4}"/>
    <cellStyle name="SAPBEXresItem 3 4 2 2 2" xfId="47071" xr:uid="{03348CF0-D864-49D5-8DF7-5654FC2DAE0E}"/>
    <cellStyle name="SAPBEXresItem 3 4 2 2 2 2" xfId="47072" xr:uid="{4C8E9D7E-8C86-4F7C-97C5-6C89095A0AD7}"/>
    <cellStyle name="SAPBEXresItem 3 4 2 2 3" xfId="47073" xr:uid="{FAB44C42-C3EB-4387-939D-1C3C9B12501A}"/>
    <cellStyle name="SAPBEXresItem 3 4 2 2 3 2" xfId="47074" xr:uid="{8E3F9DC2-E0E4-45A7-8ED7-22FFB80D3AAA}"/>
    <cellStyle name="SAPBEXresItem 3 4 2 2 4" xfId="47075" xr:uid="{CB6CC35C-4E07-4F3D-B113-CDB48DD62170}"/>
    <cellStyle name="SAPBEXresItem 3 4 2 2 4 2" xfId="47076" xr:uid="{895A1ACE-7196-404D-B0B5-C492AA4F6E9C}"/>
    <cellStyle name="SAPBEXresItem 3 4 2 2 5" xfId="47077" xr:uid="{0A3C5583-1204-49F2-99E4-67236637E285}"/>
    <cellStyle name="SAPBEXresItem 3 4 2 2 5 2" xfId="47078" xr:uid="{B7B73955-E132-4AAE-82FF-F1FE3FA0EDBA}"/>
    <cellStyle name="SAPBEXresItem 3 4 2 2 6" xfId="47079" xr:uid="{F982AE65-8305-473F-901E-80C89E7F780D}"/>
    <cellStyle name="SAPBEXresItem 3 4 2 2 6 2" xfId="47080" xr:uid="{9D4B63B1-8F91-4619-9982-E793C2005001}"/>
    <cellStyle name="SAPBEXresItem 3 4 2 2 7" xfId="47081" xr:uid="{50E12A12-D286-4D55-A14F-541EC12CA69B}"/>
    <cellStyle name="SAPBEXresItem 3 4 2 2 7 2" xfId="47082" xr:uid="{7390C382-6BF0-4550-A148-7BA541145EDE}"/>
    <cellStyle name="SAPBEXresItem 3 4 2 2 8" xfId="47083" xr:uid="{B98DE8A8-3173-4175-A40D-70423A5B4E2C}"/>
    <cellStyle name="SAPBEXresItem 3 4 2 3" xfId="47084" xr:uid="{D8516791-26F0-4C5E-8520-5E1A145BAB1E}"/>
    <cellStyle name="SAPBEXresItem 3 4 2 3 2" xfId="47085" xr:uid="{C9318993-D5A6-42C6-9288-755DDFF10046}"/>
    <cellStyle name="SAPBEXresItem 3 4 2 4" xfId="47086" xr:uid="{5AAEC782-01FB-450B-9277-E02A63DC085C}"/>
    <cellStyle name="SAPBEXresItem 3 4 2 4 2" xfId="47087" xr:uid="{B7547DAC-C1AE-41A1-A434-FFA451D89EF5}"/>
    <cellStyle name="SAPBEXresItem 3 4 2 5" xfId="47088" xr:uid="{46A98306-92C6-42F7-B047-859ACCCE466F}"/>
    <cellStyle name="SAPBEXresItem 3 4 2 5 2" xfId="47089" xr:uid="{3F9D2386-8E31-4ECB-A4E5-4F6B463A9DDA}"/>
    <cellStyle name="SAPBEXresItem 3 4 2 6" xfId="47090" xr:uid="{232330C2-8170-4301-8040-4B130D69081F}"/>
    <cellStyle name="SAPBEXresItem 3 4 2 6 2" xfId="47091" xr:uid="{26AF93AA-EA6E-49F4-869D-4875D60CB132}"/>
    <cellStyle name="SAPBEXresItem 3 4 2 7" xfId="47092" xr:uid="{7B92164B-ACDF-48F5-B321-DD33FDB400E4}"/>
    <cellStyle name="SAPBEXresItem 3 4 2 7 2" xfId="47093" xr:uid="{416F4D4E-B91C-45B1-A41F-9F4CD4D031E3}"/>
    <cellStyle name="SAPBEXresItem 3 4 2 8" xfId="47094" xr:uid="{93DE3082-EF9C-48A2-B884-0023D5004FE6}"/>
    <cellStyle name="SAPBEXresItem 3 4 2 8 2" xfId="47095" xr:uid="{AAB7CA30-CEA7-4143-844A-17980AE2B6D8}"/>
    <cellStyle name="SAPBEXresItem 3 4 2 9" xfId="47096" xr:uid="{38B914D4-E506-499B-B1FD-8F9D1388C970}"/>
    <cellStyle name="SAPBEXresItem 3 4 3" xfId="47097" xr:uid="{A71A800A-D3E7-4B70-AE47-3180AC8162B8}"/>
    <cellStyle name="SAPBEXresItem 3 4 3 2" xfId="47098" xr:uid="{9FB9E7AD-44D9-4311-8F3A-348F01E51279}"/>
    <cellStyle name="SAPBEXresItem 3 4 3 2 2" xfId="47099" xr:uid="{17570977-5607-4DD3-8F70-9EDB39F911EC}"/>
    <cellStyle name="SAPBEXresItem 3 4 3 3" xfId="47100" xr:uid="{44671A4E-8C1C-421E-B4C1-A5F178DD2A92}"/>
    <cellStyle name="SAPBEXresItem 3 4 3 3 2" xfId="47101" xr:uid="{91C94CFD-2318-4ED8-B6C2-572EAFF1D1A1}"/>
    <cellStyle name="SAPBEXresItem 3 4 3 4" xfId="47102" xr:uid="{C0DBB1ED-BA61-4D1D-804C-DF3D7650955F}"/>
    <cellStyle name="SAPBEXresItem 3 4 3 4 2" xfId="47103" xr:uid="{C9822D2F-75E4-4AA8-8870-D50454CC540C}"/>
    <cellStyle name="SAPBEXresItem 3 4 3 5" xfId="47104" xr:uid="{A4394F8E-0E52-4572-9FFD-DC2429EDF820}"/>
    <cellStyle name="SAPBEXresItem 3 4 3 5 2" xfId="47105" xr:uid="{4ECD0B03-4BBE-4FF6-ABA2-2154CED7B71A}"/>
    <cellStyle name="SAPBEXresItem 3 4 3 6" xfId="47106" xr:uid="{1DBA52E1-D2E0-4904-B8E2-E0F14B4A74F3}"/>
    <cellStyle name="SAPBEXresItem 3 4 3 6 2" xfId="47107" xr:uid="{FC1669E2-F83A-437F-A5D8-F715826415AA}"/>
    <cellStyle name="SAPBEXresItem 3 4 3 7" xfId="47108" xr:uid="{0D614EB3-24D6-4EDD-893D-0FCCB5D1FE19}"/>
    <cellStyle name="SAPBEXresItem 3 4 3 7 2" xfId="47109" xr:uid="{E3B9546E-1503-4215-A72F-98EC2C5E2307}"/>
    <cellStyle name="SAPBEXresItem 3 4 3 8" xfId="47110" xr:uid="{68C3F626-954F-466B-B4AC-E0238618B191}"/>
    <cellStyle name="SAPBEXresItem 3 4 3 9" xfId="47111" xr:uid="{1A904F7F-0D20-4265-BB31-FFEB780F2B10}"/>
    <cellStyle name="SAPBEXresItem 3 4 4" xfId="47112" xr:uid="{60080BDC-1A1E-40F2-9CD9-18F99277AFAC}"/>
    <cellStyle name="SAPBEXresItem 3 4 4 2" xfId="47113" xr:uid="{7B32AF07-6A60-46FB-AB5E-B148F36C2884}"/>
    <cellStyle name="SAPBEXresItem 3 4 5" xfId="47114" xr:uid="{74C65483-B30C-4FF2-87D1-C3BF0649A161}"/>
    <cellStyle name="SAPBEXresItem 3 4 5 2" xfId="47115" xr:uid="{A5EBC1E5-4190-493D-8FFB-6AACA68EC24B}"/>
    <cellStyle name="SAPBEXresItem 3 4 6" xfId="47116" xr:uid="{E4537663-6D86-49F8-AC74-6E7CCC88F97D}"/>
    <cellStyle name="SAPBEXresItem 3 4 6 2" xfId="47117" xr:uid="{CCBC1D72-4108-4322-B2F2-A4511FBF8561}"/>
    <cellStyle name="SAPBEXresItem 3 4 7" xfId="47118" xr:uid="{E9377BC0-24CD-4F2C-B403-7DC20AC4E569}"/>
    <cellStyle name="SAPBEXresItem 3 4 7 2" xfId="47119" xr:uid="{51D745DE-B48B-44B7-B813-1E30FB5CAFBB}"/>
    <cellStyle name="SAPBEXresItem 3 4 8" xfId="47120" xr:uid="{613F523C-7369-47D9-9603-62DB7110CA75}"/>
    <cellStyle name="SAPBEXresItem 3 4 8 2" xfId="47121" xr:uid="{78ABB672-5C89-4F1B-B39D-4D8CEA1A763A}"/>
    <cellStyle name="SAPBEXresItem 3 4 9" xfId="47122" xr:uid="{30CB7353-2E26-4822-836D-D2B6D8EE207B}"/>
    <cellStyle name="SAPBEXresItem 3 5" xfId="47123" xr:uid="{DF75A0F4-40BA-47A5-B497-0FE3DB6C03C4}"/>
    <cellStyle name="SAPBEXresItem 3 6" xfId="47124" xr:uid="{74AACF6B-C4D2-46AB-B518-1B5AC750D53F}"/>
    <cellStyle name="SAPBEXresItem 4" xfId="47125" xr:uid="{8DACE3C2-190F-40D2-B3CF-97A0AAA97CF2}"/>
    <cellStyle name="SAPBEXresItem 4 2" xfId="47126" xr:uid="{30095787-3B82-49C2-BAC4-F5738342486D}"/>
    <cellStyle name="SAPBEXresItem 4 2 10" xfId="47127" xr:uid="{2707FEDA-533E-40B0-8857-59D540975299}"/>
    <cellStyle name="SAPBEXresItem 4 2 2" xfId="47128" xr:uid="{408A758A-E487-4B21-93D8-3A366CD1D7F6}"/>
    <cellStyle name="SAPBEXresItem 4 2 2 10" xfId="47129" xr:uid="{77539223-3DC6-43E1-8304-645C99EDD9A6}"/>
    <cellStyle name="SAPBEXresItem 4 2 2 2" xfId="47130" xr:uid="{533C381E-A5CA-4692-B0CC-5F6AF3C4EF89}"/>
    <cellStyle name="SAPBEXresItem 4 2 2 2 2" xfId="47131" xr:uid="{0C1BBD69-84E3-4596-BD79-9ECCC12D8969}"/>
    <cellStyle name="SAPBEXresItem 4 2 2 2 2 2" xfId="47132" xr:uid="{30F0D103-8FA2-4002-8EEC-D9F03DE1CC2C}"/>
    <cellStyle name="SAPBEXresItem 4 2 2 2 3" xfId="47133" xr:uid="{89DBA7BC-D073-46CF-BC29-F387C47B6BC2}"/>
    <cellStyle name="SAPBEXresItem 4 2 2 2 3 2" xfId="47134" xr:uid="{312D7060-526E-4CD8-9C09-019AA8BB154D}"/>
    <cellStyle name="SAPBEXresItem 4 2 2 2 4" xfId="47135" xr:uid="{2C75F43D-87AE-4155-8E03-63AC07B8D40E}"/>
    <cellStyle name="SAPBEXresItem 4 2 2 2 4 2" xfId="47136" xr:uid="{C5D2A126-6659-4484-807B-5D2C967C116E}"/>
    <cellStyle name="SAPBEXresItem 4 2 2 2 5" xfId="47137" xr:uid="{8A27CAE3-B132-46A7-8893-AE68AB432CFA}"/>
    <cellStyle name="SAPBEXresItem 4 2 2 2 5 2" xfId="47138" xr:uid="{0892D1F9-37B4-48BB-B244-CB5B410CAE67}"/>
    <cellStyle name="SAPBEXresItem 4 2 2 2 6" xfId="47139" xr:uid="{41F27522-4BA1-47A7-9818-2ACAA5F78CDD}"/>
    <cellStyle name="SAPBEXresItem 4 2 2 2 6 2" xfId="47140" xr:uid="{A3B9B026-D592-41F7-83BD-21270E19C633}"/>
    <cellStyle name="SAPBEXresItem 4 2 2 2 7" xfId="47141" xr:uid="{BCB8C231-EF36-4B0A-8036-5CC5FD409915}"/>
    <cellStyle name="SAPBEXresItem 4 2 2 2 7 2" xfId="47142" xr:uid="{E2F0A771-6E15-400C-A3D6-FA9FE586D7E3}"/>
    <cellStyle name="SAPBEXresItem 4 2 2 2 8" xfId="47143" xr:uid="{3A174C2E-D141-414D-BDF8-7D0230E0F4E8}"/>
    <cellStyle name="SAPBEXresItem 4 2 2 3" xfId="47144" xr:uid="{F9DE39CE-9B36-4222-8410-3D643504C507}"/>
    <cellStyle name="SAPBEXresItem 4 2 2 3 2" xfId="47145" xr:uid="{1A1C5115-7C98-4993-925D-288F70AF1899}"/>
    <cellStyle name="SAPBEXresItem 4 2 2 4" xfId="47146" xr:uid="{B9E6D4FD-F2D7-4664-BE44-7D2F4D4260CF}"/>
    <cellStyle name="SAPBEXresItem 4 2 2 4 2" xfId="47147" xr:uid="{5036D705-5BEE-44FC-86CD-BC74BE6F21AD}"/>
    <cellStyle name="SAPBEXresItem 4 2 2 5" xfId="47148" xr:uid="{E73F6E5F-6677-4339-A902-06DB58F1469E}"/>
    <cellStyle name="SAPBEXresItem 4 2 2 5 2" xfId="47149" xr:uid="{9A5C1231-F723-4F70-A461-DAAB09E5544E}"/>
    <cellStyle name="SAPBEXresItem 4 2 2 6" xfId="47150" xr:uid="{31B45FCF-B314-45CE-8B62-64E9280824E0}"/>
    <cellStyle name="SAPBEXresItem 4 2 2 6 2" xfId="47151" xr:uid="{E208FD5B-21DD-4B6D-B314-DE4233D9EF90}"/>
    <cellStyle name="SAPBEXresItem 4 2 2 7" xfId="47152" xr:uid="{C7AE09C4-9B7D-4593-9F28-21D6EC17F3B3}"/>
    <cellStyle name="SAPBEXresItem 4 2 2 7 2" xfId="47153" xr:uid="{4B46C711-A352-4828-A7C6-91577F9F3886}"/>
    <cellStyle name="SAPBEXresItem 4 2 2 8" xfId="47154" xr:uid="{6C13BD36-BD3E-4A7D-8869-440F79D12B01}"/>
    <cellStyle name="SAPBEXresItem 4 2 2 8 2" xfId="47155" xr:uid="{BE771492-57FB-4976-8F15-7E83C93BD292}"/>
    <cellStyle name="SAPBEXresItem 4 2 2 9" xfId="47156" xr:uid="{1E2D0816-B751-443C-9F93-8E1B3F86C8E4}"/>
    <cellStyle name="SAPBEXresItem 4 2 3" xfId="47157" xr:uid="{D2438217-F871-422A-956B-A5C90449AFEF}"/>
    <cellStyle name="SAPBEXresItem 4 2 3 2" xfId="47158" xr:uid="{3A674F5B-65B7-4368-8C5F-AF245E0A6B37}"/>
    <cellStyle name="SAPBEXresItem 4 2 3 2 2" xfId="47159" xr:uid="{3B398DD3-6AFC-4295-894B-0822A05F0044}"/>
    <cellStyle name="SAPBEXresItem 4 2 3 3" xfId="47160" xr:uid="{9AC292E6-2A2C-4F0C-93CC-2FDDE2DE1B42}"/>
    <cellStyle name="SAPBEXresItem 4 2 3 3 2" xfId="47161" xr:uid="{D373AC79-3ED0-4F7A-B6EC-CC4255FFCDEE}"/>
    <cellStyle name="SAPBEXresItem 4 2 3 4" xfId="47162" xr:uid="{1F5A7DB9-4F5B-486C-9359-91069E25910E}"/>
    <cellStyle name="SAPBEXresItem 4 2 3 4 2" xfId="47163" xr:uid="{00CB2326-ED9A-41E8-80FF-87B1C4CA3F02}"/>
    <cellStyle name="SAPBEXresItem 4 2 3 5" xfId="47164" xr:uid="{C00717FE-6414-4E73-9687-572CD04408FF}"/>
    <cellStyle name="SAPBEXresItem 4 2 3 5 2" xfId="47165" xr:uid="{9A508A3D-9466-4EF9-AA90-3373782D5E03}"/>
    <cellStyle name="SAPBEXresItem 4 2 3 6" xfId="47166" xr:uid="{DF1421E1-2855-4AC2-AA36-4D0483EE3664}"/>
    <cellStyle name="SAPBEXresItem 4 2 3 6 2" xfId="47167" xr:uid="{2AD28D56-04AC-48EA-BF4C-A60CC6C7F37D}"/>
    <cellStyle name="SAPBEXresItem 4 2 3 7" xfId="47168" xr:uid="{96413A54-8D5F-4FD4-9178-72769021D0F4}"/>
    <cellStyle name="SAPBEXresItem 4 2 3 7 2" xfId="47169" xr:uid="{34B519AA-DDA0-483B-A340-98E06AD6D898}"/>
    <cellStyle name="SAPBEXresItem 4 2 3 8" xfId="47170" xr:uid="{6FBB6531-3CD3-434B-944B-606450794AD4}"/>
    <cellStyle name="SAPBEXresItem 4 2 3 9" xfId="47171" xr:uid="{096082F4-BB66-4837-85E4-5B4F63F8776A}"/>
    <cellStyle name="SAPBEXresItem 4 2 4" xfId="47172" xr:uid="{74582A0B-4948-44B5-860B-BB8C729BDBF3}"/>
    <cellStyle name="SAPBEXresItem 4 2 4 2" xfId="47173" xr:uid="{7D7189AD-EED7-414F-BE29-FE60E5614BCD}"/>
    <cellStyle name="SAPBEXresItem 4 2 5" xfId="47174" xr:uid="{EAE0E99B-CF5B-4EF5-A658-9C8A961BD755}"/>
    <cellStyle name="SAPBEXresItem 4 2 5 2" xfId="47175" xr:uid="{21C8A2E5-0228-44AB-8B74-FF508274143D}"/>
    <cellStyle name="SAPBEXresItem 4 2 6" xfId="47176" xr:uid="{06135970-DD4D-4EB4-920C-01E1FC991BFB}"/>
    <cellStyle name="SAPBEXresItem 4 2 6 2" xfId="47177" xr:uid="{4A741B7A-8B8C-4524-9970-9E9EAA3E98DE}"/>
    <cellStyle name="SAPBEXresItem 4 2 7" xfId="47178" xr:uid="{55280FF7-216C-4D79-9611-666B9C30E699}"/>
    <cellStyle name="SAPBEXresItem 4 2 7 2" xfId="47179" xr:uid="{9BF2B172-5926-4699-B861-3E36CA289E46}"/>
    <cellStyle name="SAPBEXresItem 4 2 8" xfId="47180" xr:uid="{FFAA5CF3-ABF9-4261-A038-6103C60DE876}"/>
    <cellStyle name="SAPBEXresItem 4 2 8 2" xfId="47181" xr:uid="{1F634BFD-B4C0-4673-B225-C1E899C7B9F0}"/>
    <cellStyle name="SAPBEXresItem 4 2 9" xfId="47182" xr:uid="{FAB39035-77AC-45EE-BC4D-5B4C5C92DFB7}"/>
    <cellStyle name="SAPBEXresItem 4 3" xfId="47183" xr:uid="{F70E6A16-3FCD-415A-895F-D567D5E1E9EA}"/>
    <cellStyle name="SAPBEXresItem 4 3 2" xfId="47184" xr:uid="{07F2CD7A-4CE6-4E47-A3DA-F1F166EF5861}"/>
    <cellStyle name="SAPBEXresItem 4 3 2 10" xfId="47185" xr:uid="{08BA897A-3446-4B48-8843-3FA49CAE4185}"/>
    <cellStyle name="SAPBEXresItem 4 3 2 2" xfId="47186" xr:uid="{D09D115E-F3DC-48FD-9A4B-8802ABC06FA9}"/>
    <cellStyle name="SAPBEXresItem 4 3 2 2 2" xfId="47187" xr:uid="{46C36289-E0B5-4634-8405-FE2FE577007B}"/>
    <cellStyle name="SAPBEXresItem 4 3 2 2 2 2" xfId="47188" xr:uid="{83782AEC-D69E-4B0C-909C-48B73ED4CA32}"/>
    <cellStyle name="SAPBEXresItem 4 3 2 2 3" xfId="47189" xr:uid="{10F178F1-A062-4AAB-A117-7C0B33F0B94B}"/>
    <cellStyle name="SAPBEXresItem 4 3 2 2 3 2" xfId="47190" xr:uid="{A11322BB-0FB5-4430-B636-1BBB7F586EB1}"/>
    <cellStyle name="SAPBEXresItem 4 3 2 2 4" xfId="47191" xr:uid="{C551D67A-E95F-437B-8EA6-427585ED954A}"/>
    <cellStyle name="SAPBEXresItem 4 3 2 2 4 2" xfId="47192" xr:uid="{FC30EB5F-C105-44A3-8E5F-3CB997AE9620}"/>
    <cellStyle name="SAPBEXresItem 4 3 2 2 5" xfId="47193" xr:uid="{C8168ED3-BAC1-4B3F-A750-F6773B39C4D8}"/>
    <cellStyle name="SAPBEXresItem 4 3 2 2 5 2" xfId="47194" xr:uid="{5FDFA59C-E5BA-43FA-B09A-D79FEF8E65EB}"/>
    <cellStyle name="SAPBEXresItem 4 3 2 2 6" xfId="47195" xr:uid="{5FF0C85A-3FC1-4138-BFA1-82AF3E51D9DC}"/>
    <cellStyle name="SAPBEXresItem 4 3 2 2 6 2" xfId="47196" xr:uid="{7FB0A44D-952D-4877-8B61-0ED7C169E5B0}"/>
    <cellStyle name="SAPBEXresItem 4 3 2 2 7" xfId="47197" xr:uid="{AF91FF1D-2D51-49C9-A1B7-BB907FCECA7A}"/>
    <cellStyle name="SAPBEXresItem 4 3 2 3" xfId="47198" xr:uid="{81D34007-C353-4784-914D-3ED4B171648B}"/>
    <cellStyle name="SAPBEXresItem 4 3 2 3 2" xfId="47199" xr:uid="{8F707775-5DDC-4A3F-9161-8FB5D0C484A2}"/>
    <cellStyle name="SAPBEXresItem 4 3 2 3 2 2" xfId="47200" xr:uid="{CF8CF06E-5781-4222-B1B6-4AF53B3D478F}"/>
    <cellStyle name="SAPBEXresItem 4 3 2 3 3" xfId="47201" xr:uid="{209E4A21-D562-4FDA-A3C6-CCC766C58DF1}"/>
    <cellStyle name="SAPBEXresItem 4 3 2 3 3 2" xfId="47202" xr:uid="{20C76A28-CF70-4385-9920-BF4F89B47704}"/>
    <cellStyle name="SAPBEXresItem 4 3 2 3 4" xfId="47203" xr:uid="{FE3C6ABE-A241-4EF4-BC3B-6E91F031DCF5}"/>
    <cellStyle name="SAPBEXresItem 4 3 2 3 4 2" xfId="47204" xr:uid="{DDFF5695-B2A7-4EA9-BB06-522940C0D7B5}"/>
    <cellStyle name="SAPBEXresItem 4 3 2 3 5" xfId="47205" xr:uid="{4BD11663-2024-4C3A-BE94-215D2BF895B1}"/>
    <cellStyle name="SAPBEXresItem 4 3 2 3 5 2" xfId="47206" xr:uid="{0F58E56A-41E4-4C2B-AFEC-5860E6273297}"/>
    <cellStyle name="SAPBEXresItem 4 3 2 3 6" xfId="47207" xr:uid="{A546E2DB-CC1E-44B0-9772-F2A7A68B905D}"/>
    <cellStyle name="SAPBEXresItem 4 3 2 3 6 2" xfId="47208" xr:uid="{9260DB25-6888-4B97-9C64-A79883EF854C}"/>
    <cellStyle name="SAPBEXresItem 4 3 2 3 7" xfId="47209" xr:uid="{E499D306-F7F0-4F91-95B5-43A8CE9EC8BF}"/>
    <cellStyle name="SAPBEXresItem 4 3 2 4" xfId="47210" xr:uid="{392A0B5A-E4DE-460F-B422-191A91A421CA}"/>
    <cellStyle name="SAPBEXresItem 4 3 2 4 2" xfId="47211" xr:uid="{DA0A051E-9FD0-47A7-B34C-1A09A0289B1A}"/>
    <cellStyle name="SAPBEXresItem 4 3 2 5" xfId="47212" xr:uid="{C09C45CC-7533-41FD-BF65-150A14210135}"/>
    <cellStyle name="SAPBEXresItem 4 3 2 5 2" xfId="47213" xr:uid="{CD20604C-4743-4001-B981-5BA07303AB5F}"/>
    <cellStyle name="SAPBEXresItem 4 3 2 6" xfId="47214" xr:uid="{6934B000-3187-4CCA-80CB-983CE022B613}"/>
    <cellStyle name="SAPBEXresItem 4 3 2 6 2" xfId="47215" xr:uid="{54B29F6F-531E-4AEE-8A68-BA235F6061A0}"/>
    <cellStyle name="SAPBEXresItem 4 3 2 7" xfId="47216" xr:uid="{9E594308-E6A2-44B5-A5CA-3756E345C692}"/>
    <cellStyle name="SAPBEXresItem 4 3 2 7 2" xfId="47217" xr:uid="{7D1AC29A-C496-46AD-AC7F-B2D36D0535F9}"/>
    <cellStyle name="SAPBEXresItem 4 3 2 8" xfId="47218" xr:uid="{5E23EAFC-C06A-46D9-BBB7-A24BE93FF36E}"/>
    <cellStyle name="SAPBEXresItem 4 3 2 8 2" xfId="47219" xr:uid="{264E4828-1B6F-495D-963C-B554E65396A1}"/>
    <cellStyle name="SAPBEXresItem 4 3 2 9" xfId="47220" xr:uid="{35F141F0-C059-4D1F-B270-811D14E93675}"/>
    <cellStyle name="SAPBEXresItem 4 3 2 9 2" xfId="47221" xr:uid="{A63816FD-98C9-465D-B22D-C76F44D92C13}"/>
    <cellStyle name="SAPBEXresItem 4 3 3" xfId="47222" xr:uid="{C6812C1F-47D4-4617-9D6C-833E14C2FDA9}"/>
    <cellStyle name="SAPBEXresItem 4 3 3 2" xfId="47223" xr:uid="{B3079618-5DBA-43EC-9AD0-69977BA6E6D4}"/>
    <cellStyle name="SAPBEXresItem 4 3 4" xfId="47224" xr:uid="{BE6733BC-3B4A-4EB9-9A1F-B9110CFEFAF7}"/>
    <cellStyle name="SAPBEXresItem 4 3 4 2" xfId="47225" xr:uid="{5D65BC57-9A9C-4E73-BAE6-317D0F6D12D8}"/>
    <cellStyle name="SAPBEXresItem 4 3 5" xfId="47226" xr:uid="{DCED9F6C-C666-4774-8EE2-BDD97526C5EC}"/>
    <cellStyle name="SAPBEXresItem 4 4" xfId="47227" xr:uid="{0788B47C-083F-4739-9740-57EB50AD13AE}"/>
    <cellStyle name="SAPBEXresItem 4 4 10" xfId="47228" xr:uid="{2FAAD28B-8DA5-4471-A907-20A299F37FDB}"/>
    <cellStyle name="SAPBEXresItem 4 4 2" xfId="47229" xr:uid="{63951C3F-A424-4873-8892-1B9DF278FBAF}"/>
    <cellStyle name="SAPBEXresItem 4 4 2 2" xfId="47230" xr:uid="{D4F8F986-C699-4507-9384-854BBB127B1F}"/>
    <cellStyle name="SAPBEXresItem 4 4 2 2 2" xfId="47231" xr:uid="{888DB142-13D7-4A25-8832-B59FF9E06434}"/>
    <cellStyle name="SAPBEXresItem 4 4 2 3" xfId="47232" xr:uid="{A242D505-DA42-4381-8A68-439F333549BD}"/>
    <cellStyle name="SAPBEXresItem 4 4 2 3 2" xfId="47233" xr:uid="{1F7C9ED3-3121-4FB5-8CFB-933E78221B40}"/>
    <cellStyle name="SAPBEXresItem 4 4 2 4" xfId="47234" xr:uid="{9607B881-05E7-485C-BDA2-D872DCD005B7}"/>
    <cellStyle name="SAPBEXresItem 4 4 2 4 2" xfId="47235" xr:uid="{B4D88E82-7EA5-4618-9A35-60901EB607F9}"/>
    <cellStyle name="SAPBEXresItem 4 4 2 5" xfId="47236" xr:uid="{40040A53-9B52-4857-A258-B9B268EC936E}"/>
    <cellStyle name="SAPBEXresItem 4 4 2 5 2" xfId="47237" xr:uid="{387ECF09-0EEB-49F0-BB1D-754CE8FEB406}"/>
    <cellStyle name="SAPBEXresItem 4 4 2 6" xfId="47238" xr:uid="{8ECEBE64-836E-4327-BC9E-A917081845B6}"/>
    <cellStyle name="SAPBEXresItem 4 4 2 6 2" xfId="47239" xr:uid="{ACE8309B-E66C-48B4-B720-1B463558B99F}"/>
    <cellStyle name="SAPBEXresItem 4 4 2 7" xfId="47240" xr:uid="{22648B8D-90EA-450D-9D65-6D4797C59C7A}"/>
    <cellStyle name="SAPBEXresItem 4 4 3" xfId="47241" xr:uid="{D4AA7561-A71F-4537-BE55-047E1B429DE2}"/>
    <cellStyle name="SAPBEXresItem 4 4 3 2" xfId="47242" xr:uid="{84A36EF8-A910-4514-9E97-BAA363D3A267}"/>
    <cellStyle name="SAPBEXresItem 4 4 3 2 2" xfId="47243" xr:uid="{11DCE49B-7493-403B-8590-41FF14040524}"/>
    <cellStyle name="SAPBEXresItem 4 4 3 3" xfId="47244" xr:uid="{5FD4ED6B-C589-41D4-89DB-EDDD358FADA3}"/>
    <cellStyle name="SAPBEXresItem 4 4 3 3 2" xfId="47245" xr:uid="{84B6D961-4315-432D-8A78-E12ABE719491}"/>
    <cellStyle name="SAPBEXresItem 4 4 3 4" xfId="47246" xr:uid="{E1D02CFD-6FAC-4DAF-A624-5D6101449F6E}"/>
    <cellStyle name="SAPBEXresItem 4 4 3 4 2" xfId="47247" xr:uid="{E59BED77-7A15-49EE-A043-2176D5DBCD79}"/>
    <cellStyle name="SAPBEXresItem 4 4 3 5" xfId="47248" xr:uid="{E9F3947C-8D78-4C1C-91B7-55445BF2DA29}"/>
    <cellStyle name="SAPBEXresItem 4 4 3 5 2" xfId="47249" xr:uid="{0634873D-5661-41BA-B813-116AD9BEC7F2}"/>
    <cellStyle name="SAPBEXresItem 4 4 3 6" xfId="47250" xr:uid="{B671091E-CE2D-452C-A658-B88309E1AFD0}"/>
    <cellStyle name="SAPBEXresItem 4 4 3 6 2" xfId="47251" xr:uid="{12B53BC6-71F2-43E7-8B87-8311F2493B06}"/>
    <cellStyle name="SAPBEXresItem 4 4 3 7" xfId="47252" xr:uid="{B02FB248-7488-4558-A11F-1DC73942829A}"/>
    <cellStyle name="SAPBEXresItem 4 4 4" xfId="47253" xr:uid="{42568038-22BD-45F6-8F90-F7F8A8B24F3A}"/>
    <cellStyle name="SAPBEXresItem 4 4 4 2" xfId="47254" xr:uid="{EACFB4B9-DC94-4A21-BAB0-7A72F4511A62}"/>
    <cellStyle name="SAPBEXresItem 4 4 5" xfId="47255" xr:uid="{14D5CAD3-5EF4-45DF-9555-1BE0DBB7EB66}"/>
    <cellStyle name="SAPBEXresItem 4 4 5 2" xfId="47256" xr:uid="{C191A404-A625-4293-BEAA-39B9C2BCE983}"/>
    <cellStyle name="SAPBEXresItem 4 4 6" xfId="47257" xr:uid="{883C1B8D-7CC0-401E-84BB-2E90D59725CE}"/>
    <cellStyle name="SAPBEXresItem 4 4 6 2" xfId="47258" xr:uid="{BCDBDEDA-83ED-4287-A389-AE55C672158D}"/>
    <cellStyle name="SAPBEXresItem 4 4 7" xfId="47259" xr:uid="{562E9F58-9952-4B71-A9AD-5014708F7BED}"/>
    <cellStyle name="SAPBEXresItem 4 4 7 2" xfId="47260" xr:uid="{3FC21735-AA2B-4DCA-A29B-F45D3518A303}"/>
    <cellStyle name="SAPBEXresItem 4 4 8" xfId="47261" xr:uid="{EC090E04-DF14-4E71-8CFC-C1A506FDD3CA}"/>
    <cellStyle name="SAPBEXresItem 4 4 8 2" xfId="47262" xr:uid="{91A282A8-261B-45E5-A2D7-E8DDF1CDB708}"/>
    <cellStyle name="SAPBEXresItem 4 4 9" xfId="47263" xr:uid="{5F07FC27-0DFC-4D1B-B12D-8AF27924432A}"/>
    <cellStyle name="SAPBEXresItem 4 4 9 2" xfId="47264" xr:uid="{D6BC9C70-6185-4D75-B00E-863047DC133F}"/>
    <cellStyle name="SAPBEXresItem 4 5" xfId="47265" xr:uid="{9827C454-2CDB-462B-A29C-2A297BA4002D}"/>
    <cellStyle name="SAPBEXresItem 4 5 2" xfId="47266" xr:uid="{B11B2916-3420-4228-AC78-D2F006DBBA5B}"/>
    <cellStyle name="SAPBEXresItem 4 6" xfId="47267" xr:uid="{348E1DAC-8512-409D-A34A-3448468C8E77}"/>
    <cellStyle name="SAPBEXresItem 4 6 2" xfId="47268" xr:uid="{295447B4-AD2D-4EEF-AD7D-700C371671CD}"/>
    <cellStyle name="SAPBEXresItem 4 7" xfId="47269" xr:uid="{0839BCFB-8603-4087-A706-9EBE538CC1D7}"/>
    <cellStyle name="SAPBEXresItem 4 8" xfId="47270" xr:uid="{FD14A0A0-5C15-4D10-8B7B-6631A26C26A7}"/>
    <cellStyle name="SAPBEXresItem 5" xfId="47271" xr:uid="{136B73E9-5219-4726-8AEE-40167C1B8EFD}"/>
    <cellStyle name="SAPBEXresItem 5 2" xfId="47272" xr:uid="{9C1EBE1A-7380-4C30-9C52-C4B0F36BAEF2}"/>
    <cellStyle name="SAPBEXresItem 5 2 10" xfId="47273" xr:uid="{65344FDB-4E08-4CBB-BB6A-0B2DF9D983BB}"/>
    <cellStyle name="SAPBEXresItem 5 2 2" xfId="47274" xr:uid="{65D0BBEE-E33D-4CE8-A525-91893A328675}"/>
    <cellStyle name="SAPBEXresItem 5 2 2 10" xfId="47275" xr:uid="{CD40E585-453C-43C8-AE23-F3C0FFF3AA9B}"/>
    <cellStyle name="SAPBEXresItem 5 2 2 2" xfId="47276" xr:uid="{C56E181F-687A-40F2-AD81-913D902419D6}"/>
    <cellStyle name="SAPBEXresItem 5 2 2 2 2" xfId="47277" xr:uid="{E830099E-0B94-4FBE-A6CC-F04F9690E1DB}"/>
    <cellStyle name="SAPBEXresItem 5 2 2 2 2 2" xfId="47278" xr:uid="{D4DDA808-96E1-4719-AB60-547E84AF9261}"/>
    <cellStyle name="SAPBEXresItem 5 2 2 2 3" xfId="47279" xr:uid="{100A24BB-9EC6-4E44-9C0D-47152842A2C4}"/>
    <cellStyle name="SAPBEXresItem 5 2 2 2 3 2" xfId="47280" xr:uid="{1C58777B-AEE0-4F83-9F81-C072F4A6007D}"/>
    <cellStyle name="SAPBEXresItem 5 2 2 2 4" xfId="47281" xr:uid="{F759C59D-C0B2-43DF-8748-8B2DF0C9A76F}"/>
    <cellStyle name="SAPBEXresItem 5 2 2 2 4 2" xfId="47282" xr:uid="{235F0493-79C6-4098-8867-CDB1D3A1FB93}"/>
    <cellStyle name="SAPBEXresItem 5 2 2 2 5" xfId="47283" xr:uid="{CC85AA6C-C33F-497A-8E89-ED75BC993296}"/>
    <cellStyle name="SAPBEXresItem 5 2 2 2 5 2" xfId="47284" xr:uid="{9BA008DE-E81E-4788-A972-5F402091DDDB}"/>
    <cellStyle name="SAPBEXresItem 5 2 2 2 6" xfId="47285" xr:uid="{658EF749-AE09-4560-A503-25E660933B68}"/>
    <cellStyle name="SAPBEXresItem 5 2 2 2 6 2" xfId="47286" xr:uid="{8EAC27FD-1C58-42A7-A238-5E87C693A522}"/>
    <cellStyle name="SAPBEXresItem 5 2 2 2 7" xfId="47287" xr:uid="{E23FEFE9-CE4E-4479-9F25-D07C22C66712}"/>
    <cellStyle name="SAPBEXresItem 5 2 2 2 7 2" xfId="47288" xr:uid="{55AC7A37-ED0B-4083-AF06-597CDDBD9E59}"/>
    <cellStyle name="SAPBEXresItem 5 2 2 2 8" xfId="47289" xr:uid="{6A63A153-4E4B-4AC3-BDB3-2FEC20A509FC}"/>
    <cellStyle name="SAPBEXresItem 5 2 2 3" xfId="47290" xr:uid="{644A39D8-3101-4D53-AF68-A873A6FF15CE}"/>
    <cellStyle name="SAPBEXresItem 5 2 2 3 2" xfId="47291" xr:uid="{E051D78A-2D6A-496B-9827-154F28C00D6E}"/>
    <cellStyle name="SAPBEXresItem 5 2 2 4" xfId="47292" xr:uid="{1E50295A-9B25-4E4B-B975-FA311EAC7D1D}"/>
    <cellStyle name="SAPBEXresItem 5 2 2 4 2" xfId="47293" xr:uid="{DF3DCD22-061D-4E08-84CB-801436D266FD}"/>
    <cellStyle name="SAPBEXresItem 5 2 2 5" xfId="47294" xr:uid="{A48C524D-BD62-4A8B-851C-43217FA56064}"/>
    <cellStyle name="SAPBEXresItem 5 2 2 5 2" xfId="47295" xr:uid="{CAAA2EA2-F148-4953-9F2C-382C30E36E32}"/>
    <cellStyle name="SAPBEXresItem 5 2 2 6" xfId="47296" xr:uid="{E74533E1-FC60-4942-9AD7-5E3796744DC0}"/>
    <cellStyle name="SAPBEXresItem 5 2 2 6 2" xfId="47297" xr:uid="{9C432DB9-50F0-49C9-80F5-448DC580C750}"/>
    <cellStyle name="SAPBEXresItem 5 2 2 7" xfId="47298" xr:uid="{418C7962-10D5-4766-8964-7888B08CE540}"/>
    <cellStyle name="SAPBEXresItem 5 2 2 7 2" xfId="47299" xr:uid="{F966A072-5CE5-48B2-9A34-77442AC9BE19}"/>
    <cellStyle name="SAPBEXresItem 5 2 2 8" xfId="47300" xr:uid="{90E005E0-AA0E-4137-B68B-586A7A12C3E3}"/>
    <cellStyle name="SAPBEXresItem 5 2 2 8 2" xfId="47301" xr:uid="{E4980FFA-981E-4200-A576-E8FFDF8E2BB9}"/>
    <cellStyle name="SAPBEXresItem 5 2 2 9" xfId="47302" xr:uid="{FE7F0A22-8F0E-40E7-9031-AD3402303240}"/>
    <cellStyle name="SAPBEXresItem 5 2 3" xfId="47303" xr:uid="{5E61D997-3A04-4E53-8797-6FC961FE9888}"/>
    <cellStyle name="SAPBEXresItem 5 2 3 2" xfId="47304" xr:uid="{50DD74A0-CF14-429F-B556-78E4938C5838}"/>
    <cellStyle name="SAPBEXresItem 5 2 3 2 2" xfId="47305" xr:uid="{17E2B14E-DA2A-4451-B341-8FB753E8493D}"/>
    <cellStyle name="SAPBEXresItem 5 2 3 3" xfId="47306" xr:uid="{497D0B0C-B857-49D0-A054-AAFE35EB9929}"/>
    <cellStyle name="SAPBEXresItem 5 2 3 3 2" xfId="47307" xr:uid="{3D118E9C-18CE-4144-9840-5AF37FAC056B}"/>
    <cellStyle name="SAPBEXresItem 5 2 3 4" xfId="47308" xr:uid="{3909D46D-617F-4E00-A484-19B8CFE862B5}"/>
    <cellStyle name="SAPBEXresItem 5 2 3 4 2" xfId="47309" xr:uid="{9A6FFB19-7414-4E60-B191-4B0177C19C97}"/>
    <cellStyle name="SAPBEXresItem 5 2 3 5" xfId="47310" xr:uid="{7E5F74F8-5648-44CA-8D8E-B47C77BCC5F6}"/>
    <cellStyle name="SAPBEXresItem 5 2 3 5 2" xfId="47311" xr:uid="{B8959E37-062A-4245-B179-C9022CCF50D8}"/>
    <cellStyle name="SAPBEXresItem 5 2 3 6" xfId="47312" xr:uid="{7D9E0502-C5FB-4C0F-9046-DABD9FDE2E7E}"/>
    <cellStyle name="SAPBEXresItem 5 2 3 6 2" xfId="47313" xr:uid="{17543792-3073-4712-B445-C18DCD79A8FF}"/>
    <cellStyle name="SAPBEXresItem 5 2 3 7" xfId="47314" xr:uid="{8E7575C4-42AC-450A-9E6F-DF68799446F9}"/>
    <cellStyle name="SAPBEXresItem 5 2 3 7 2" xfId="47315" xr:uid="{9737F0B9-E82F-499B-A51B-0E9529AC7FCB}"/>
    <cellStyle name="SAPBEXresItem 5 2 3 8" xfId="47316" xr:uid="{29E4D776-9FE1-4D5D-A36E-5C1A48262D02}"/>
    <cellStyle name="SAPBEXresItem 5 2 3 9" xfId="47317" xr:uid="{1EDD5883-760A-49D4-94A6-0074B005FFF0}"/>
    <cellStyle name="SAPBEXresItem 5 2 4" xfId="47318" xr:uid="{3037DB59-BE86-48EF-81DB-C8AB76A2EA9E}"/>
    <cellStyle name="SAPBEXresItem 5 2 4 2" xfId="47319" xr:uid="{39C5B567-3B14-43AF-9B68-B35283E4E53D}"/>
    <cellStyle name="SAPBEXresItem 5 2 5" xfId="47320" xr:uid="{54CF2E4F-A2E7-4BF5-B39E-F20B2D61E73C}"/>
    <cellStyle name="SAPBEXresItem 5 2 5 2" xfId="47321" xr:uid="{A393DE6D-ADE2-46CB-A715-B162FA4A4F03}"/>
    <cellStyle name="SAPBEXresItem 5 2 6" xfId="47322" xr:uid="{96B3DF3E-5A76-4596-B7BE-CF8184013FEC}"/>
    <cellStyle name="SAPBEXresItem 5 2 6 2" xfId="47323" xr:uid="{0990D752-11A6-46FD-8FD9-9F27620A9F97}"/>
    <cellStyle name="SAPBEXresItem 5 2 7" xfId="47324" xr:uid="{40A6985D-8594-41BC-90CA-D19EBF9E94D4}"/>
    <cellStyle name="SAPBEXresItem 5 2 7 2" xfId="47325" xr:uid="{9FD4723D-1A24-4B02-9901-40BFC0DA62CA}"/>
    <cellStyle name="SAPBEXresItem 5 2 8" xfId="47326" xr:uid="{45E22DF1-7CE1-4623-9EAD-2154D391FDD6}"/>
    <cellStyle name="SAPBEXresItem 5 2 8 2" xfId="47327" xr:uid="{E21E6CC8-4560-4CD5-9B54-7BF0D178207E}"/>
    <cellStyle name="SAPBEXresItem 5 2 9" xfId="47328" xr:uid="{02F705DD-233E-421A-BB34-10A3863C0C5B}"/>
    <cellStyle name="SAPBEXresItem 5 3" xfId="47329" xr:uid="{EC6D9AC6-0CCB-4E12-BCFB-6D3D7EBAEEDD}"/>
    <cellStyle name="SAPBEXresItem 5 3 2" xfId="47330" xr:uid="{D948E9C3-4B1A-4966-BB57-34B5D086A588}"/>
    <cellStyle name="SAPBEXresItem 5 3 2 10" xfId="47331" xr:uid="{67E80620-55AB-412D-AFA1-69324E65BF28}"/>
    <cellStyle name="SAPBEXresItem 5 3 2 2" xfId="47332" xr:uid="{E7633BAB-A4F6-440D-895E-DA60514C91F0}"/>
    <cellStyle name="SAPBEXresItem 5 3 2 2 2" xfId="47333" xr:uid="{3F6FA3C5-FB39-4FA0-BC35-103741FEB680}"/>
    <cellStyle name="SAPBEXresItem 5 3 2 2 2 2" xfId="47334" xr:uid="{6EE734C6-833E-4B09-B1CB-702BB730D1B2}"/>
    <cellStyle name="SAPBEXresItem 5 3 2 2 3" xfId="47335" xr:uid="{CC478463-7202-42D2-98D3-C3A93003BDFE}"/>
    <cellStyle name="SAPBEXresItem 5 3 2 2 3 2" xfId="47336" xr:uid="{17E9F497-A5B4-4387-87FD-FFB30E82D7A1}"/>
    <cellStyle name="SAPBEXresItem 5 3 2 2 4" xfId="47337" xr:uid="{4B8E42E3-A4B9-4D60-ACA5-C72EBC0E746F}"/>
    <cellStyle name="SAPBEXresItem 5 3 2 2 4 2" xfId="47338" xr:uid="{B85F009A-0542-4686-83FD-F0CC829DC9D4}"/>
    <cellStyle name="SAPBEXresItem 5 3 2 2 5" xfId="47339" xr:uid="{20BFE762-E6F3-4FA0-B56F-9E70FBAB9F26}"/>
    <cellStyle name="SAPBEXresItem 5 3 2 2 5 2" xfId="47340" xr:uid="{BE0E3DC8-3988-43CE-9EAA-A8D5A23D7C2D}"/>
    <cellStyle name="SAPBEXresItem 5 3 2 2 6" xfId="47341" xr:uid="{13D74FD8-621E-42E6-98E3-DD052C592B12}"/>
    <cellStyle name="SAPBEXresItem 5 3 2 2 6 2" xfId="47342" xr:uid="{F09147EF-5840-436D-B0D4-DE1B2B45283D}"/>
    <cellStyle name="SAPBEXresItem 5 3 2 2 7" xfId="47343" xr:uid="{E81941EE-F6A5-4DFD-8D6C-352944DA36B7}"/>
    <cellStyle name="SAPBEXresItem 5 3 2 3" xfId="47344" xr:uid="{AC186830-044B-45D9-A705-A1AAA595CC6D}"/>
    <cellStyle name="SAPBEXresItem 5 3 2 3 2" xfId="47345" xr:uid="{533D29B8-4E1D-40E9-AEA1-9B54E33ACBDD}"/>
    <cellStyle name="SAPBEXresItem 5 3 2 3 2 2" xfId="47346" xr:uid="{2B6D2F5D-A5A5-4B20-AFBE-9AC7F98686FF}"/>
    <cellStyle name="SAPBEXresItem 5 3 2 3 3" xfId="47347" xr:uid="{3EE0EEFC-E2C3-4FFA-988F-2BCE6795ECCA}"/>
    <cellStyle name="SAPBEXresItem 5 3 2 3 3 2" xfId="47348" xr:uid="{4BCA72E1-8EB6-4581-B9F7-529A49422F3F}"/>
    <cellStyle name="SAPBEXresItem 5 3 2 3 4" xfId="47349" xr:uid="{64902E1F-0BDA-4D16-B204-2BD1C9D890D3}"/>
    <cellStyle name="SAPBEXresItem 5 3 2 3 4 2" xfId="47350" xr:uid="{D57EC417-9C99-4077-B789-925688900CFA}"/>
    <cellStyle name="SAPBEXresItem 5 3 2 3 5" xfId="47351" xr:uid="{A1A2584A-BC53-4EED-A232-9AF40F2F0595}"/>
    <cellStyle name="SAPBEXresItem 5 3 2 3 5 2" xfId="47352" xr:uid="{CFAC4C28-2879-4D58-B966-76D0B9C8B2F5}"/>
    <cellStyle name="SAPBEXresItem 5 3 2 3 6" xfId="47353" xr:uid="{5CAC2A86-C4E9-4BE1-A1A8-8E6A7989BF68}"/>
    <cellStyle name="SAPBEXresItem 5 3 2 3 6 2" xfId="47354" xr:uid="{29451BF1-BBC6-471B-BB3C-7D97641AC662}"/>
    <cellStyle name="SAPBEXresItem 5 3 2 3 7" xfId="47355" xr:uid="{342808B2-60A1-4A0B-A752-5185E03A6A8D}"/>
    <cellStyle name="SAPBEXresItem 5 3 2 4" xfId="47356" xr:uid="{574E9E50-85D1-4015-BA51-CA4DAE871A8A}"/>
    <cellStyle name="SAPBEXresItem 5 3 2 4 2" xfId="47357" xr:uid="{EBDCB476-FADE-410B-BC97-C92E2CC508B4}"/>
    <cellStyle name="SAPBEXresItem 5 3 2 5" xfId="47358" xr:uid="{3151DC7A-DD0C-480D-BA4D-F4A71BFAFE8D}"/>
    <cellStyle name="SAPBEXresItem 5 3 2 5 2" xfId="47359" xr:uid="{4FAC9F6F-6902-4828-9B2A-B2FD5D05C1A9}"/>
    <cellStyle name="SAPBEXresItem 5 3 2 6" xfId="47360" xr:uid="{F6FD7EF1-23C8-499A-A1FF-9FFAA5669DF6}"/>
    <cellStyle name="SAPBEXresItem 5 3 2 6 2" xfId="47361" xr:uid="{07185BE3-5EA8-49D6-BF54-1393723D3438}"/>
    <cellStyle name="SAPBEXresItem 5 3 2 7" xfId="47362" xr:uid="{5C573645-A5F3-4D2E-8B73-8AC1A1038D65}"/>
    <cellStyle name="SAPBEXresItem 5 3 2 7 2" xfId="47363" xr:uid="{6EC20D1F-8EB4-4896-B299-16FC182D306D}"/>
    <cellStyle name="SAPBEXresItem 5 3 2 8" xfId="47364" xr:uid="{BEE40A3B-40CC-4E10-A16B-59D4C7463D04}"/>
    <cellStyle name="SAPBEXresItem 5 3 2 8 2" xfId="47365" xr:uid="{4E24A728-9568-46C7-830F-D70174407F52}"/>
    <cellStyle name="SAPBEXresItem 5 3 2 9" xfId="47366" xr:uid="{4CF28A3F-285F-4AC4-8111-B19B7FE15AFE}"/>
    <cellStyle name="SAPBEXresItem 5 3 2 9 2" xfId="47367" xr:uid="{66A74718-4BA2-4B64-84BE-65891DA5EFD1}"/>
    <cellStyle name="SAPBEXresItem 5 3 3" xfId="47368" xr:uid="{4C730B1A-D97B-49E9-9A8A-4D1348162C19}"/>
    <cellStyle name="SAPBEXresItem 5 3 3 2" xfId="47369" xr:uid="{3231F547-1D03-47E0-88E5-7A088F737A66}"/>
    <cellStyle name="SAPBEXresItem 5 3 4" xfId="47370" xr:uid="{B3740AD1-932D-4D74-96DD-9F631312204F}"/>
    <cellStyle name="SAPBEXresItem 5 3 4 2" xfId="47371" xr:uid="{7F24BC54-D5EC-4B88-920F-9318B1BD0A44}"/>
    <cellStyle name="SAPBEXresItem 5 3 5" xfId="47372" xr:uid="{01818E12-AB61-4628-BEA1-3A48BA30A20C}"/>
    <cellStyle name="SAPBEXresItem 5 4" xfId="47373" xr:uid="{B6C19123-5C30-4778-8582-83BE6EE73024}"/>
    <cellStyle name="SAPBEXresItem 5 4 10" xfId="47374" xr:uid="{BD873FB4-8EC4-47E4-90D3-FDE50675BE5F}"/>
    <cellStyle name="SAPBEXresItem 5 4 2" xfId="47375" xr:uid="{BA321055-74F1-40A7-AE40-605D6767B469}"/>
    <cellStyle name="SAPBEXresItem 5 4 2 2" xfId="47376" xr:uid="{A8195752-E5E3-4E5F-8322-84C913C815FD}"/>
    <cellStyle name="SAPBEXresItem 5 4 2 2 2" xfId="47377" xr:uid="{AC880BBF-5BFD-419B-9B2E-6305BE4AF7A0}"/>
    <cellStyle name="SAPBEXresItem 5 4 2 3" xfId="47378" xr:uid="{62A57685-FA01-48F3-87D0-979FFEE2E0CF}"/>
    <cellStyle name="SAPBEXresItem 5 4 2 3 2" xfId="47379" xr:uid="{AF08D2E0-95DA-4701-85C0-90ED763119FC}"/>
    <cellStyle name="SAPBEXresItem 5 4 2 4" xfId="47380" xr:uid="{1DE4AD8C-3C50-4632-B1D9-7E12047F77E4}"/>
    <cellStyle name="SAPBEXresItem 5 4 2 4 2" xfId="47381" xr:uid="{066BB7D5-AE5E-42D4-A4DA-DC8A7F2CD454}"/>
    <cellStyle name="SAPBEXresItem 5 4 2 5" xfId="47382" xr:uid="{CA1FEDAD-1C9F-404C-9498-B14625B02D91}"/>
    <cellStyle name="SAPBEXresItem 5 4 2 5 2" xfId="47383" xr:uid="{83D12875-34BA-461B-801B-E0C7C47B43BE}"/>
    <cellStyle name="SAPBEXresItem 5 4 2 6" xfId="47384" xr:uid="{14468AD8-60AD-4E9C-B517-BBC5B25DE879}"/>
    <cellStyle name="SAPBEXresItem 5 4 2 6 2" xfId="47385" xr:uid="{014CCB3C-7717-4054-935D-D8146D7CE132}"/>
    <cellStyle name="SAPBEXresItem 5 4 2 7" xfId="47386" xr:uid="{B0D887F0-21CA-4D86-8F9B-54BF3F529FC7}"/>
    <cellStyle name="SAPBEXresItem 5 4 3" xfId="47387" xr:uid="{57E1B620-5DDE-4844-9FBE-F6D7361EE889}"/>
    <cellStyle name="SAPBEXresItem 5 4 3 2" xfId="47388" xr:uid="{996E0FB7-1DE3-4744-BD4A-4BA15B835406}"/>
    <cellStyle name="SAPBEXresItem 5 4 3 2 2" xfId="47389" xr:uid="{75D01A71-2A86-4F63-AF36-331E07EA5330}"/>
    <cellStyle name="SAPBEXresItem 5 4 3 3" xfId="47390" xr:uid="{0241B7BB-505F-44AC-9F18-554DD1172887}"/>
    <cellStyle name="SAPBEXresItem 5 4 3 3 2" xfId="47391" xr:uid="{E50A99B5-A07D-4BEC-A448-1E57A8762F47}"/>
    <cellStyle name="SAPBEXresItem 5 4 3 4" xfId="47392" xr:uid="{ED1BCA08-F90B-4DDE-B11E-E39D03E951D0}"/>
    <cellStyle name="SAPBEXresItem 5 4 3 4 2" xfId="47393" xr:uid="{E0F7D51D-0A4E-4AA4-B2A7-6B46EE8120FE}"/>
    <cellStyle name="SAPBEXresItem 5 4 3 5" xfId="47394" xr:uid="{56C3B810-394A-4027-BE80-E2E6C5B6CEFA}"/>
    <cellStyle name="SAPBEXresItem 5 4 3 5 2" xfId="47395" xr:uid="{5E16B3C0-4C2D-4EF1-B860-D431D02FE021}"/>
    <cellStyle name="SAPBEXresItem 5 4 3 6" xfId="47396" xr:uid="{41DA9B94-D062-4FE7-A8F0-C1CBB2C77ECD}"/>
    <cellStyle name="SAPBEXresItem 5 4 3 6 2" xfId="47397" xr:uid="{63398A25-8DF4-44C6-9C43-6D49E3AC80DD}"/>
    <cellStyle name="SAPBEXresItem 5 4 3 7" xfId="47398" xr:uid="{E8E2DBFB-B025-4C32-8B3C-05A4C46A3F5C}"/>
    <cellStyle name="SAPBEXresItem 5 4 4" xfId="47399" xr:uid="{0A6D3122-3265-4237-9E47-8141EBFB3E6F}"/>
    <cellStyle name="SAPBEXresItem 5 4 4 2" xfId="47400" xr:uid="{03312966-3F20-4108-A0D5-6DC767711936}"/>
    <cellStyle name="SAPBEXresItem 5 4 5" xfId="47401" xr:uid="{F2950980-06D2-47D9-931D-C6BA378A2B61}"/>
    <cellStyle name="SAPBEXresItem 5 4 5 2" xfId="47402" xr:uid="{10051CBB-7CB7-46C7-90CE-B5F88742CCE5}"/>
    <cellStyle name="SAPBEXresItem 5 4 6" xfId="47403" xr:uid="{FF29EEB2-9BDB-4488-BDF4-F1C0450F1E48}"/>
    <cellStyle name="SAPBEXresItem 5 4 6 2" xfId="47404" xr:uid="{B142BB22-D2FD-432E-9A69-4498B127D046}"/>
    <cellStyle name="SAPBEXresItem 5 4 7" xfId="47405" xr:uid="{88A39BD9-EC07-4E53-9ABD-9C2C74420E9A}"/>
    <cellStyle name="SAPBEXresItem 5 4 7 2" xfId="47406" xr:uid="{4DDA6572-976A-46BE-A195-4AA72A9D8977}"/>
    <cellStyle name="SAPBEXresItem 5 4 8" xfId="47407" xr:uid="{1C9091C0-C1C2-489A-B01A-E75806517FA1}"/>
    <cellStyle name="SAPBEXresItem 5 4 8 2" xfId="47408" xr:uid="{781AC18D-268C-4A67-AA40-4F4E87E4D2C7}"/>
    <cellStyle name="SAPBEXresItem 5 4 9" xfId="47409" xr:uid="{BD7F7DB1-B186-4487-8F78-E589DD9ABA51}"/>
    <cellStyle name="SAPBEXresItem 5 4 9 2" xfId="47410" xr:uid="{D4E5879F-C4C1-47AB-9EE0-04CFA28EB90C}"/>
    <cellStyle name="SAPBEXresItem 5 5" xfId="47411" xr:uid="{B5B1DC35-F9E7-4FFF-9C9E-BA8588365A0E}"/>
    <cellStyle name="SAPBEXresItem 5 5 2" xfId="47412" xr:uid="{D48BEEFA-C0F8-471B-959D-8F0222DE510D}"/>
    <cellStyle name="SAPBEXresItem 5 6" xfId="47413" xr:uid="{A8C30CAB-ADFD-4A62-AF2B-C1932765D987}"/>
    <cellStyle name="SAPBEXresItem 5 6 2" xfId="47414" xr:uid="{303793A1-40F6-40EB-8CE5-5F1ACD09D876}"/>
    <cellStyle name="SAPBEXresItem 5 7" xfId="47415" xr:uid="{BA035F1E-F9C8-4A96-81B3-6E0061893544}"/>
    <cellStyle name="SAPBEXresItem 5 8" xfId="47416" xr:uid="{AE191AF6-8126-4B62-A246-A2588F73581F}"/>
    <cellStyle name="SAPBEXresItem 6" xfId="47417" xr:uid="{2AB4B79D-D6E9-4A85-B53E-5DA5D483686D}"/>
    <cellStyle name="SAPBEXresItem 6 10" xfId="47418" xr:uid="{0DF3C7E5-79B0-4FC7-819A-BCED9860BFF2}"/>
    <cellStyle name="SAPBEXresItem 6 2" xfId="47419" xr:uid="{6607B3CB-3115-421E-AAF7-B93A21A0F005}"/>
    <cellStyle name="SAPBEXresItem 6 2 10" xfId="47420" xr:uid="{FC0ADE42-470A-4502-9F8E-A16E609876D2}"/>
    <cellStyle name="SAPBEXresItem 6 2 2" xfId="47421" xr:uid="{98CD2B4C-6147-449E-A8BB-BAAC39880D5F}"/>
    <cellStyle name="SAPBEXresItem 6 2 2 2" xfId="47422" xr:uid="{344C7D9C-A581-4D3E-90B6-8DCC60BE4976}"/>
    <cellStyle name="SAPBEXresItem 6 2 2 2 2" xfId="47423" xr:uid="{7A91D464-E9FE-46C6-B7BB-B03CA1E18E81}"/>
    <cellStyle name="SAPBEXresItem 6 2 2 3" xfId="47424" xr:uid="{55FB0318-A029-40FD-8A55-72F0CA8CCB5B}"/>
    <cellStyle name="SAPBEXresItem 6 2 2 3 2" xfId="47425" xr:uid="{BCD58035-742D-4AF3-847D-17654EFD52DF}"/>
    <cellStyle name="SAPBEXresItem 6 2 2 4" xfId="47426" xr:uid="{BC99477B-B169-4AD0-A896-48A8CB8F4E7B}"/>
    <cellStyle name="SAPBEXresItem 6 2 2 4 2" xfId="47427" xr:uid="{E4E3F7E8-C391-4D1D-97AC-B9F77DFA160D}"/>
    <cellStyle name="SAPBEXresItem 6 2 2 5" xfId="47428" xr:uid="{4333C7EF-1E2A-48E8-984D-5AB37897E7E7}"/>
    <cellStyle name="SAPBEXresItem 6 2 2 5 2" xfId="47429" xr:uid="{B75466B0-269F-4D00-95D0-B7D71E20139A}"/>
    <cellStyle name="SAPBEXresItem 6 2 2 6" xfId="47430" xr:uid="{D661AA5D-88D1-41A3-8FF8-952944B803DA}"/>
    <cellStyle name="SAPBEXresItem 6 2 2 6 2" xfId="47431" xr:uid="{2223B17F-B40F-4E93-B504-6C80547D871D}"/>
    <cellStyle name="SAPBEXresItem 6 2 2 7" xfId="47432" xr:uid="{8988BCED-A39F-4F32-8ED4-E5CD9007921A}"/>
    <cellStyle name="SAPBEXresItem 6 2 2 7 2" xfId="47433" xr:uid="{7711ADBB-1D6C-4834-A474-A8D29C041EED}"/>
    <cellStyle name="SAPBEXresItem 6 2 2 8" xfId="47434" xr:uid="{6C064865-E556-4A2C-97EA-68772E0E1A63}"/>
    <cellStyle name="SAPBEXresItem 6 2 3" xfId="47435" xr:uid="{9BC668F4-0651-4718-961C-59B421BAFB54}"/>
    <cellStyle name="SAPBEXresItem 6 2 3 2" xfId="47436" xr:uid="{460F3538-A2BA-4D81-AFA6-277DC990B036}"/>
    <cellStyle name="SAPBEXresItem 6 2 4" xfId="47437" xr:uid="{AA859938-7BD3-4947-B481-70F8F14CBE08}"/>
    <cellStyle name="SAPBEXresItem 6 2 4 2" xfId="47438" xr:uid="{EE7CBCA0-A1DB-4607-95E5-22F81674B17C}"/>
    <cellStyle name="SAPBEXresItem 6 2 5" xfId="47439" xr:uid="{CB09EEDD-4B59-4CAA-A490-5C53C0F9EB13}"/>
    <cellStyle name="SAPBEXresItem 6 2 5 2" xfId="47440" xr:uid="{8CFF0D1A-61AF-4C72-B39E-642126ABDEB0}"/>
    <cellStyle name="SAPBEXresItem 6 2 6" xfId="47441" xr:uid="{691D3D81-B26F-4284-8FAA-612CA426DFC7}"/>
    <cellStyle name="SAPBEXresItem 6 2 6 2" xfId="47442" xr:uid="{0D1D2D68-61D9-40BF-91BD-5DD13D53A882}"/>
    <cellStyle name="SAPBEXresItem 6 2 7" xfId="47443" xr:uid="{3998A1C8-F202-4D8F-A293-EDD4A541A8FF}"/>
    <cellStyle name="SAPBEXresItem 6 2 7 2" xfId="47444" xr:uid="{2EFAF549-0AD3-451A-9D2A-3CC852682133}"/>
    <cellStyle name="SAPBEXresItem 6 2 8" xfId="47445" xr:uid="{2CE89202-5488-450F-AD1F-3A4699DE329A}"/>
    <cellStyle name="SAPBEXresItem 6 2 8 2" xfId="47446" xr:uid="{4725F298-767D-4554-8794-6A4B8DA59691}"/>
    <cellStyle name="SAPBEXresItem 6 2 9" xfId="47447" xr:uid="{607284DB-050B-4708-B6A0-85D39AE138E3}"/>
    <cellStyle name="SAPBEXresItem 6 3" xfId="47448" xr:uid="{B7B4DEFE-7FFC-4937-8A1A-7429CB25B807}"/>
    <cellStyle name="SAPBEXresItem 6 3 2" xfId="47449" xr:uid="{BA483B77-9D3E-4991-A508-7A8716F1AFA8}"/>
    <cellStyle name="SAPBEXresItem 6 3 2 2" xfId="47450" xr:uid="{C862DEB8-E443-463F-BC8F-8CCCC2EE269E}"/>
    <cellStyle name="SAPBEXresItem 6 3 3" xfId="47451" xr:uid="{44BE0E6D-C103-4695-B47D-1B3D148D87DB}"/>
    <cellStyle name="SAPBEXresItem 6 3 3 2" xfId="47452" xr:uid="{2BD108D6-1272-4E8D-AECE-2F01EF4C9074}"/>
    <cellStyle name="SAPBEXresItem 6 3 4" xfId="47453" xr:uid="{25D7E03D-AC96-4753-865B-F7948821062A}"/>
    <cellStyle name="SAPBEXresItem 6 3 4 2" xfId="47454" xr:uid="{84425635-AC78-441E-B4F2-AD11A243B8FC}"/>
    <cellStyle name="SAPBEXresItem 6 3 5" xfId="47455" xr:uid="{FDAB7090-FAAB-4138-BA6E-B8D52DD5D6B9}"/>
    <cellStyle name="SAPBEXresItem 6 3 5 2" xfId="47456" xr:uid="{8FB4F327-96B5-4EEE-AB25-88F29A124867}"/>
    <cellStyle name="SAPBEXresItem 6 3 6" xfId="47457" xr:uid="{E443D9C5-2129-4C91-A856-7E547DE725E7}"/>
    <cellStyle name="SAPBEXresItem 6 3 6 2" xfId="47458" xr:uid="{23283364-4FFD-4B18-B121-88078D395F82}"/>
    <cellStyle name="SAPBEXresItem 6 3 7" xfId="47459" xr:uid="{B36C1B6F-046B-4C79-ACE6-8CA4CD8F3C72}"/>
    <cellStyle name="SAPBEXresItem 6 3 7 2" xfId="47460" xr:uid="{B88B5777-58E6-4B8B-9B64-055B71EC051F}"/>
    <cellStyle name="SAPBEXresItem 6 3 8" xfId="47461" xr:uid="{5D53F06D-4CC2-4A15-9128-F4ED4A9914C0}"/>
    <cellStyle name="SAPBEXresItem 6 3 9" xfId="47462" xr:uid="{A9E8B8C9-DBBB-4261-B5A4-1CCA1E74D7CC}"/>
    <cellStyle name="SAPBEXresItem 6 4" xfId="47463" xr:uid="{6220902A-737E-4E8F-B1F6-1540D84AEC9B}"/>
    <cellStyle name="SAPBEXresItem 6 4 2" xfId="47464" xr:uid="{00F77D2E-DB48-4171-A4B5-4120E9575E33}"/>
    <cellStyle name="SAPBEXresItem 6 5" xfId="47465" xr:uid="{F26E3D6D-FB2A-4DFF-A0B1-0762154AA920}"/>
    <cellStyle name="SAPBEXresItem 6 5 2" xfId="47466" xr:uid="{ACFBF9DC-4BCC-4FD3-A392-DE14508583FE}"/>
    <cellStyle name="SAPBEXresItem 6 6" xfId="47467" xr:uid="{05F20E31-B9C0-4366-90DD-E74A7D42741D}"/>
    <cellStyle name="SAPBEXresItem 6 6 2" xfId="47468" xr:uid="{D99A494C-8E3B-4331-ACC2-F08A1D9E886E}"/>
    <cellStyle name="SAPBEXresItem 6 7" xfId="47469" xr:uid="{2E405B8E-2B47-443F-A3AC-268A9D8AA530}"/>
    <cellStyle name="SAPBEXresItem 6 7 2" xfId="47470" xr:uid="{7268495B-8009-49EC-8421-0EFCC7888F9F}"/>
    <cellStyle name="SAPBEXresItem 6 8" xfId="47471" xr:uid="{0A9B0C14-690E-47A8-B8D4-3A5825021CBB}"/>
    <cellStyle name="SAPBEXresItem 6 8 2" xfId="47472" xr:uid="{A161D9AE-21CB-491D-B10B-ED5A3AC33DC5}"/>
    <cellStyle name="SAPBEXresItem 6 9" xfId="47473" xr:uid="{9EB14C9D-350A-4041-AA69-CBAD448B08DA}"/>
    <cellStyle name="SAPBEXresItem 7" xfId="47474" xr:uid="{9E008D66-650B-4C1D-951A-9BEC51CC1461}"/>
    <cellStyle name="SAPBEXresItem 8" xfId="47475" xr:uid="{434FA2A3-1AAE-45FA-9AB8-6B1D787DFC16}"/>
    <cellStyle name="SAPBEXresItemX" xfId="47476" xr:uid="{83091979-873C-4CC1-8CBA-CAD5BF9DD4B9}"/>
    <cellStyle name="SAPBEXresItemX 2" xfId="47477" xr:uid="{A515586C-ECDC-482A-B4F5-759F2D3AB2A9}"/>
    <cellStyle name="SAPBEXresItemX 2 2" xfId="47478" xr:uid="{0AF13581-1430-4502-910C-0E617F4B6BED}"/>
    <cellStyle name="SAPBEXresItemX 2 2 2" xfId="47479" xr:uid="{A06AC365-A625-441C-ABE8-3571E5184684}"/>
    <cellStyle name="SAPBEXresItemX 2 2 2 10" xfId="47480" xr:uid="{FA1F68C0-3321-45EB-87A3-DB01C5C170B4}"/>
    <cellStyle name="SAPBEXresItemX 2 2 2 2" xfId="47481" xr:uid="{CC1B6831-6D59-49AC-AB0B-8250306500AE}"/>
    <cellStyle name="SAPBEXresItemX 2 2 2 2 10" xfId="47482" xr:uid="{86629B3F-F55B-46C1-9A38-DF2CF8B4FE93}"/>
    <cellStyle name="SAPBEXresItemX 2 2 2 2 2" xfId="47483" xr:uid="{A1327EB3-6138-4F3D-9817-4E9C99FCA54A}"/>
    <cellStyle name="SAPBEXresItemX 2 2 2 2 2 2" xfId="47484" xr:uid="{97EA0B04-9303-4480-BB3B-1DEA032CB517}"/>
    <cellStyle name="SAPBEXresItemX 2 2 2 2 2 2 2" xfId="47485" xr:uid="{660A2B56-2516-4F70-8B14-99DBA7ACBBDE}"/>
    <cellStyle name="SAPBEXresItemX 2 2 2 2 2 3" xfId="47486" xr:uid="{A75AFFDA-B808-415E-B315-CD3716EF956B}"/>
    <cellStyle name="SAPBEXresItemX 2 2 2 2 2 3 2" xfId="47487" xr:uid="{6352A603-A275-4B6D-9AB5-E43926F6C161}"/>
    <cellStyle name="SAPBEXresItemX 2 2 2 2 2 4" xfId="47488" xr:uid="{54D10686-6783-4763-9F27-80D8FE41C151}"/>
    <cellStyle name="SAPBEXresItemX 2 2 2 2 2 4 2" xfId="47489" xr:uid="{73C1DEF4-140F-4217-841E-02AA252B77D3}"/>
    <cellStyle name="SAPBEXresItemX 2 2 2 2 2 5" xfId="47490" xr:uid="{DF485999-7092-46D3-9CAE-DDB95615D94F}"/>
    <cellStyle name="SAPBEXresItemX 2 2 2 2 2 5 2" xfId="47491" xr:uid="{77DBA6E2-040E-440A-B108-94F3A5D06F08}"/>
    <cellStyle name="SAPBEXresItemX 2 2 2 2 2 6" xfId="47492" xr:uid="{8324A30F-2EB1-43E7-9FB5-4188B00CB091}"/>
    <cellStyle name="SAPBEXresItemX 2 2 2 2 2 6 2" xfId="47493" xr:uid="{123938F3-24F5-4EE2-9161-F934A04E220D}"/>
    <cellStyle name="SAPBEXresItemX 2 2 2 2 2 7" xfId="47494" xr:uid="{3D71ECAA-ED2C-41A3-A589-16B41DD7104B}"/>
    <cellStyle name="SAPBEXresItemX 2 2 2 2 2 7 2" xfId="47495" xr:uid="{9ECFAE7E-AA5A-466E-81B5-084DE8FFA610}"/>
    <cellStyle name="SAPBEXresItemX 2 2 2 2 2 8" xfId="47496" xr:uid="{65D1DFA2-2AE5-46A3-A083-11E7E3B0C2B4}"/>
    <cellStyle name="SAPBEXresItemX 2 2 2 2 3" xfId="47497" xr:uid="{41F3222C-68D1-4256-AACC-E6D8F31E5D12}"/>
    <cellStyle name="SAPBEXresItemX 2 2 2 2 3 2" xfId="47498" xr:uid="{F75A0711-0402-4FAC-9222-C638CE904F06}"/>
    <cellStyle name="SAPBEXresItemX 2 2 2 2 4" xfId="47499" xr:uid="{6C629140-2A2C-4D08-84A1-D7DB00C1533D}"/>
    <cellStyle name="SAPBEXresItemX 2 2 2 2 4 2" xfId="47500" xr:uid="{0B7B3C4E-A6F8-4B35-902A-2141488D7F0C}"/>
    <cellStyle name="SAPBEXresItemX 2 2 2 2 5" xfId="47501" xr:uid="{E175C964-CBF7-4A53-B92C-09BF57202F26}"/>
    <cellStyle name="SAPBEXresItemX 2 2 2 2 5 2" xfId="47502" xr:uid="{FE55A6E5-4F95-47F3-8E06-D072DA67D512}"/>
    <cellStyle name="SAPBEXresItemX 2 2 2 2 6" xfId="47503" xr:uid="{2E282FC8-822F-446E-91B0-1ACB4353A819}"/>
    <cellStyle name="SAPBEXresItemX 2 2 2 2 6 2" xfId="47504" xr:uid="{19895A92-4809-4209-BD3F-907375FD993D}"/>
    <cellStyle name="SAPBEXresItemX 2 2 2 2 7" xfId="47505" xr:uid="{BFC16189-80E5-4B4B-BB67-F39CA8D585FC}"/>
    <cellStyle name="SAPBEXresItemX 2 2 2 2 7 2" xfId="47506" xr:uid="{C4BCDCF3-2136-497A-AEDC-7CABB5D262EB}"/>
    <cellStyle name="SAPBEXresItemX 2 2 2 2 8" xfId="47507" xr:uid="{B16DC670-53F0-40F5-A632-0CAB3D0140C7}"/>
    <cellStyle name="SAPBEXresItemX 2 2 2 2 8 2" xfId="47508" xr:uid="{3013563B-0103-4D1F-910C-9075FC0FCC05}"/>
    <cellStyle name="SAPBEXresItemX 2 2 2 2 9" xfId="47509" xr:uid="{0A41C7F7-D52B-4601-9628-771816E4ECD5}"/>
    <cellStyle name="SAPBEXresItemX 2 2 2 3" xfId="47510" xr:uid="{B49E0A41-8F1B-4EA4-854B-179C7F5F2089}"/>
    <cellStyle name="SAPBEXresItemX 2 2 2 3 2" xfId="47511" xr:uid="{00C88D71-B10D-4C84-BE97-D37AC92110FA}"/>
    <cellStyle name="SAPBEXresItemX 2 2 2 3 2 2" xfId="47512" xr:uid="{5D1F6EEC-FA28-40C9-80E3-B0D5E192C6E6}"/>
    <cellStyle name="SAPBEXresItemX 2 2 2 3 3" xfId="47513" xr:uid="{8C928B02-3E33-4607-93CE-39BDFD4E7D50}"/>
    <cellStyle name="SAPBEXresItemX 2 2 2 3 3 2" xfId="47514" xr:uid="{DC6BEFD2-ECE4-4788-AB94-020B1241122D}"/>
    <cellStyle name="SAPBEXresItemX 2 2 2 3 4" xfId="47515" xr:uid="{8741F0F3-AB83-4352-BCAF-1A690212B7A1}"/>
    <cellStyle name="SAPBEXresItemX 2 2 2 3 4 2" xfId="47516" xr:uid="{57C94DC0-5D5A-467E-BED5-103974E3FD83}"/>
    <cellStyle name="SAPBEXresItemX 2 2 2 3 5" xfId="47517" xr:uid="{D4D5C576-1587-463C-93F2-695182A89615}"/>
    <cellStyle name="SAPBEXresItemX 2 2 2 3 5 2" xfId="47518" xr:uid="{5BA90EC8-8A59-40F3-955F-722BAEB694E1}"/>
    <cellStyle name="SAPBEXresItemX 2 2 2 3 6" xfId="47519" xr:uid="{4FE2BF7B-83D4-4BCC-8F76-A8A7B50F84D6}"/>
    <cellStyle name="SAPBEXresItemX 2 2 2 3 6 2" xfId="47520" xr:uid="{9E0E685E-2FCE-47C9-AD2E-BC85CBF0EE70}"/>
    <cellStyle name="SAPBEXresItemX 2 2 2 3 7" xfId="47521" xr:uid="{7A12BCD5-DE9E-4F33-9595-1BA3C5AB1DE1}"/>
    <cellStyle name="SAPBEXresItemX 2 2 2 3 7 2" xfId="47522" xr:uid="{ED846AFF-5598-47B4-8D30-AD94D2E3A5B2}"/>
    <cellStyle name="SAPBEXresItemX 2 2 2 3 8" xfId="47523" xr:uid="{2E0CD3D8-2743-4711-B4E7-855FEF284D19}"/>
    <cellStyle name="SAPBEXresItemX 2 2 2 3 9" xfId="47524" xr:uid="{24E4D089-AA6A-4BDE-99F0-E9F701095F2F}"/>
    <cellStyle name="SAPBEXresItemX 2 2 2 4" xfId="47525" xr:uid="{C827E07E-C6A6-4F13-9804-F484F96BFC73}"/>
    <cellStyle name="SAPBEXresItemX 2 2 2 4 2" xfId="47526" xr:uid="{6EBA4D8A-78B2-4766-8D76-92FC55F33830}"/>
    <cellStyle name="SAPBEXresItemX 2 2 2 5" xfId="47527" xr:uid="{F522AE4B-D781-4F6F-BA98-10E9C66190DC}"/>
    <cellStyle name="SAPBEXresItemX 2 2 2 5 2" xfId="47528" xr:uid="{FA267035-73B3-4821-9FC7-E75B87F6C668}"/>
    <cellStyle name="SAPBEXresItemX 2 2 2 6" xfId="47529" xr:uid="{9D82265E-13D2-47DA-BF37-7E891E683FE4}"/>
    <cellStyle name="SAPBEXresItemX 2 2 2 6 2" xfId="47530" xr:uid="{548379EA-D20A-4BBF-98C3-C057FC2234A9}"/>
    <cellStyle name="SAPBEXresItemX 2 2 2 7" xfId="47531" xr:uid="{1E906E24-DC98-43F5-9D92-8FADDD61D69C}"/>
    <cellStyle name="SAPBEXresItemX 2 2 2 7 2" xfId="47532" xr:uid="{76962034-7D81-4F65-A190-F9884E87E6A6}"/>
    <cellStyle name="SAPBEXresItemX 2 2 2 8" xfId="47533" xr:uid="{A26D3D56-0A74-4A3A-800A-0A8331EBBC8B}"/>
    <cellStyle name="SAPBEXresItemX 2 2 2 8 2" xfId="47534" xr:uid="{C17BDB45-ED65-415F-8E8C-29E45692154E}"/>
    <cellStyle name="SAPBEXresItemX 2 2 2 9" xfId="47535" xr:uid="{F886A600-885F-40F2-8384-F6BA4AE0F5E3}"/>
    <cellStyle name="SAPBEXresItemX 2 2 3" xfId="47536" xr:uid="{355982A0-B12B-4253-9DFE-049C7EFDBE9C}"/>
    <cellStyle name="SAPBEXresItemX 2 2 3 2" xfId="47537" xr:uid="{AD0E9908-E5C2-4CB5-A177-2CB7AC55DE1D}"/>
    <cellStyle name="SAPBEXresItemX 2 2 3 2 10" xfId="47538" xr:uid="{EB8AA4C3-3D0B-4786-9604-9137EBBF0643}"/>
    <cellStyle name="SAPBEXresItemX 2 2 3 2 2" xfId="47539" xr:uid="{4C5AA585-5CC9-4106-A85D-94020AA500B4}"/>
    <cellStyle name="SAPBEXresItemX 2 2 3 2 2 2" xfId="47540" xr:uid="{B8738B97-6856-4E4C-824B-614179157560}"/>
    <cellStyle name="SAPBEXresItemX 2 2 3 2 2 2 2" xfId="47541" xr:uid="{29F56364-6BD4-489D-8931-0008D4A74BD1}"/>
    <cellStyle name="SAPBEXresItemX 2 2 3 2 2 3" xfId="47542" xr:uid="{E559EB6D-5E03-42C2-9FDD-2794BFA7E8C5}"/>
    <cellStyle name="SAPBEXresItemX 2 2 3 2 2 3 2" xfId="47543" xr:uid="{E2F32587-8B55-46B6-AAD4-CAD0B2F06898}"/>
    <cellStyle name="SAPBEXresItemX 2 2 3 2 2 4" xfId="47544" xr:uid="{93392309-7FA6-46E2-A1F3-95ED52783984}"/>
    <cellStyle name="SAPBEXresItemX 2 2 3 2 2 4 2" xfId="47545" xr:uid="{E32DF9E3-3DE1-43C4-8531-B84985C7473C}"/>
    <cellStyle name="SAPBEXresItemX 2 2 3 2 2 5" xfId="47546" xr:uid="{AD65F7EF-D78F-4D50-BB34-829DF89DE887}"/>
    <cellStyle name="SAPBEXresItemX 2 2 3 2 2 5 2" xfId="47547" xr:uid="{9E1BB41C-AA0C-424B-B54F-7FBDA6B34A31}"/>
    <cellStyle name="SAPBEXresItemX 2 2 3 2 2 6" xfId="47548" xr:uid="{C4EA0F73-ABB7-420A-A31A-582415D845D6}"/>
    <cellStyle name="SAPBEXresItemX 2 2 3 2 2 6 2" xfId="47549" xr:uid="{10AA6FDD-279F-4295-B18A-0570A8E78E2A}"/>
    <cellStyle name="SAPBEXresItemX 2 2 3 2 2 7" xfId="47550" xr:uid="{BE53DDAC-2183-47A6-919E-B58A6200C4EB}"/>
    <cellStyle name="SAPBEXresItemX 2 2 3 2 3" xfId="47551" xr:uid="{720FF46C-B9C4-4577-8223-F257207D7623}"/>
    <cellStyle name="SAPBEXresItemX 2 2 3 2 3 2" xfId="47552" xr:uid="{3741CBBD-CCEC-49AC-96E8-8399A2AF5EC3}"/>
    <cellStyle name="SAPBEXresItemX 2 2 3 2 3 2 2" xfId="47553" xr:uid="{D299C744-3327-4290-A3CC-FD26B9B889FC}"/>
    <cellStyle name="SAPBEXresItemX 2 2 3 2 3 3" xfId="47554" xr:uid="{6EF5B233-DF0A-46EF-A8CA-3A7738748F79}"/>
    <cellStyle name="SAPBEXresItemX 2 2 3 2 3 3 2" xfId="47555" xr:uid="{BB20ACBD-E808-43CF-ACBE-DE58C288F52F}"/>
    <cellStyle name="SAPBEXresItemX 2 2 3 2 3 4" xfId="47556" xr:uid="{CD07E776-CF93-4451-959E-2715C29C6CF7}"/>
    <cellStyle name="SAPBEXresItemX 2 2 3 2 3 4 2" xfId="47557" xr:uid="{C33DDE99-E090-4C6A-9AFB-2FB74751C2D0}"/>
    <cellStyle name="SAPBEXresItemX 2 2 3 2 3 5" xfId="47558" xr:uid="{E0C1633C-3F6E-4156-90C2-4E0C1827F412}"/>
    <cellStyle name="SAPBEXresItemX 2 2 3 2 3 5 2" xfId="47559" xr:uid="{7ABE9827-64C6-4ED1-A54D-EBE088376987}"/>
    <cellStyle name="SAPBEXresItemX 2 2 3 2 3 6" xfId="47560" xr:uid="{645D1DBE-BD3E-46B2-8FB9-BB62FCD6A462}"/>
    <cellStyle name="SAPBEXresItemX 2 2 3 2 3 6 2" xfId="47561" xr:uid="{2D7667C6-8AF9-4E3B-B62E-0534938F98A7}"/>
    <cellStyle name="SAPBEXresItemX 2 2 3 2 3 7" xfId="47562" xr:uid="{C105F805-5A9B-437D-A0E6-EB21FA756420}"/>
    <cellStyle name="SAPBEXresItemX 2 2 3 2 4" xfId="47563" xr:uid="{514C39E6-D05C-400E-A9BC-615539244A3E}"/>
    <cellStyle name="SAPBEXresItemX 2 2 3 2 4 2" xfId="47564" xr:uid="{3F6400E0-0107-4597-9763-7D86EF3FFB3C}"/>
    <cellStyle name="SAPBEXresItemX 2 2 3 2 5" xfId="47565" xr:uid="{10407B42-BBCF-4CE9-B5E7-9B2B0F46EF61}"/>
    <cellStyle name="SAPBEXresItemX 2 2 3 2 5 2" xfId="47566" xr:uid="{7F58C417-0036-40E1-AEBD-691B6B03B377}"/>
    <cellStyle name="SAPBEXresItemX 2 2 3 2 6" xfId="47567" xr:uid="{8A1CC0AA-0C53-43D2-91E8-9BAC4C72D061}"/>
    <cellStyle name="SAPBEXresItemX 2 2 3 2 6 2" xfId="47568" xr:uid="{0E4260B7-18BB-417D-BE8D-5A5349D5CA61}"/>
    <cellStyle name="SAPBEXresItemX 2 2 3 2 7" xfId="47569" xr:uid="{C1AE6D4A-5A2E-4F58-8DE6-CCB7F60A260E}"/>
    <cellStyle name="SAPBEXresItemX 2 2 3 2 7 2" xfId="47570" xr:uid="{EAEE1F82-CF7C-4BB5-8DB1-D659FB7FB12D}"/>
    <cellStyle name="SAPBEXresItemX 2 2 3 2 8" xfId="47571" xr:uid="{AE5E77A6-A94B-42F6-BC36-AEE56BDBDE8B}"/>
    <cellStyle name="SAPBEXresItemX 2 2 3 2 8 2" xfId="47572" xr:uid="{2D532E40-02DC-4D1A-8A4A-9990D0BCCBA6}"/>
    <cellStyle name="SAPBEXresItemX 2 2 3 2 9" xfId="47573" xr:uid="{8245444D-BB4E-45E3-B9F1-F9EF800CA89C}"/>
    <cellStyle name="SAPBEXresItemX 2 2 3 2 9 2" xfId="47574" xr:uid="{7887091D-EFA2-4899-9160-83FD9448982D}"/>
    <cellStyle name="SAPBEXresItemX 2 2 3 3" xfId="47575" xr:uid="{7D62FE9C-A7EA-4CD6-9858-6710E0C91FB2}"/>
    <cellStyle name="SAPBEXresItemX 2 2 3 3 2" xfId="47576" xr:uid="{3C6F30AD-1FA6-4060-9B88-7DAC2BC0EC50}"/>
    <cellStyle name="SAPBEXresItemX 2 2 3 4" xfId="47577" xr:uid="{4F1DC96D-A1E5-46A0-B917-FA6605F5B2EF}"/>
    <cellStyle name="SAPBEXresItemX 2 2 3 4 2" xfId="47578" xr:uid="{70B59526-45F0-4666-8CE1-FB823D3597E5}"/>
    <cellStyle name="SAPBEXresItemX 2 2 3 5" xfId="47579" xr:uid="{8ADD96D9-D205-4F79-A137-4FEE87300965}"/>
    <cellStyle name="SAPBEXresItemX 2 2 4" xfId="47580" xr:uid="{C8E9E545-BB51-49EE-9755-76B03C9FC237}"/>
    <cellStyle name="SAPBEXresItemX 2 2 4 10" xfId="47581" xr:uid="{CA6334DE-9616-4270-88E7-2E63090307A7}"/>
    <cellStyle name="SAPBEXresItemX 2 2 4 2" xfId="47582" xr:uid="{4FBECC97-502B-47F0-929A-824BDBD17FD1}"/>
    <cellStyle name="SAPBEXresItemX 2 2 4 2 2" xfId="47583" xr:uid="{3A463656-D9A5-4187-87F8-BC594881030E}"/>
    <cellStyle name="SAPBEXresItemX 2 2 4 2 2 2" xfId="47584" xr:uid="{638F0180-7010-43B9-875C-A01D4D9338A2}"/>
    <cellStyle name="SAPBEXresItemX 2 2 4 2 3" xfId="47585" xr:uid="{FF948EDF-CE7C-48CF-ACE7-C18B206F4A76}"/>
    <cellStyle name="SAPBEXresItemX 2 2 4 2 3 2" xfId="47586" xr:uid="{FFA9CA38-FF1D-470D-983C-75D731EF77EA}"/>
    <cellStyle name="SAPBEXresItemX 2 2 4 2 4" xfId="47587" xr:uid="{A1F49E83-0FF9-40AF-A191-D8FF92D63DE2}"/>
    <cellStyle name="SAPBEXresItemX 2 2 4 2 4 2" xfId="47588" xr:uid="{E889A90E-49D9-4981-B627-FD46B7B942AD}"/>
    <cellStyle name="SAPBEXresItemX 2 2 4 2 5" xfId="47589" xr:uid="{4B9D7D5C-AE48-4359-8829-739D676B7B7F}"/>
    <cellStyle name="SAPBEXresItemX 2 2 4 2 5 2" xfId="47590" xr:uid="{F8F31438-C0FA-4DDA-A034-67FE6C14877A}"/>
    <cellStyle name="SAPBEXresItemX 2 2 4 2 6" xfId="47591" xr:uid="{32F7384D-761A-4D78-A046-17199B37B010}"/>
    <cellStyle name="SAPBEXresItemX 2 2 4 2 6 2" xfId="47592" xr:uid="{1A055728-A3C5-4E62-B8C3-E1471159063E}"/>
    <cellStyle name="SAPBEXresItemX 2 2 4 2 7" xfId="47593" xr:uid="{B2236309-6A74-4FD4-A2E2-17F53AE7272A}"/>
    <cellStyle name="SAPBEXresItemX 2 2 4 3" xfId="47594" xr:uid="{A802F57A-BAF3-47B6-9AAD-626038BD4A56}"/>
    <cellStyle name="SAPBEXresItemX 2 2 4 3 2" xfId="47595" xr:uid="{48BD5017-E91A-4A6B-9D7F-3DFF752801D8}"/>
    <cellStyle name="SAPBEXresItemX 2 2 4 3 2 2" xfId="47596" xr:uid="{E242E040-FAE8-4C86-A0C3-087C958556E0}"/>
    <cellStyle name="SAPBEXresItemX 2 2 4 3 3" xfId="47597" xr:uid="{F5EABD9A-30D3-4CE0-A744-20819CEA1F7A}"/>
    <cellStyle name="SAPBEXresItemX 2 2 4 3 3 2" xfId="47598" xr:uid="{CD1866F9-1D08-465D-90C9-92D26286A1E4}"/>
    <cellStyle name="SAPBEXresItemX 2 2 4 3 4" xfId="47599" xr:uid="{807D5F7A-74AE-4B68-951B-40C7F2D9B876}"/>
    <cellStyle name="SAPBEXresItemX 2 2 4 3 4 2" xfId="47600" xr:uid="{CDD5CCE1-C31C-4DDA-8256-43E7DB401743}"/>
    <cellStyle name="SAPBEXresItemX 2 2 4 3 5" xfId="47601" xr:uid="{CC9072B6-A53C-4F89-A3A6-B87FC5DB6375}"/>
    <cellStyle name="SAPBEXresItemX 2 2 4 3 5 2" xfId="47602" xr:uid="{DEAF5CAB-D678-4394-ACE9-B210AE9194BC}"/>
    <cellStyle name="SAPBEXresItemX 2 2 4 3 6" xfId="47603" xr:uid="{B1295932-1726-4E62-8D6D-FB25FEDD4099}"/>
    <cellStyle name="SAPBEXresItemX 2 2 4 3 6 2" xfId="47604" xr:uid="{60BC459D-551E-413F-BCDA-41AFA144E7D7}"/>
    <cellStyle name="SAPBEXresItemX 2 2 4 3 7" xfId="47605" xr:uid="{345BBF51-E8CB-4E36-B43A-A6F9E86CC01C}"/>
    <cellStyle name="SAPBEXresItemX 2 2 4 4" xfId="47606" xr:uid="{2049601E-BE8A-4936-BEAC-F25A3917AEA9}"/>
    <cellStyle name="SAPBEXresItemX 2 2 4 4 2" xfId="47607" xr:uid="{7DD76002-0923-4C61-8ADE-983AD62BC40E}"/>
    <cellStyle name="SAPBEXresItemX 2 2 4 5" xfId="47608" xr:uid="{729F50AD-8B8C-4499-927C-C0758249BFEC}"/>
    <cellStyle name="SAPBEXresItemX 2 2 4 5 2" xfId="47609" xr:uid="{E8755F6A-F4E8-465C-8B66-5AE9D8E31993}"/>
    <cellStyle name="SAPBEXresItemX 2 2 4 6" xfId="47610" xr:uid="{E686632C-2BE4-485D-B4A7-52DA95C1C9F8}"/>
    <cellStyle name="SAPBEXresItemX 2 2 4 6 2" xfId="47611" xr:uid="{5B0C0FB9-54DE-457D-B2A9-E94CFB5362CA}"/>
    <cellStyle name="SAPBEXresItemX 2 2 4 7" xfId="47612" xr:uid="{63E5EF9A-EF28-408C-A38D-95410E01DA32}"/>
    <cellStyle name="SAPBEXresItemX 2 2 4 7 2" xfId="47613" xr:uid="{8DBC79D2-37FE-4EC6-A5C9-C7B96DB5EEFD}"/>
    <cellStyle name="SAPBEXresItemX 2 2 4 8" xfId="47614" xr:uid="{055F2B97-6A5B-48A0-9D1F-F7C4E3A0882C}"/>
    <cellStyle name="SAPBEXresItemX 2 2 4 8 2" xfId="47615" xr:uid="{B226F547-B90B-4C61-8128-29180CDA0057}"/>
    <cellStyle name="SAPBEXresItemX 2 2 4 9" xfId="47616" xr:uid="{2C58CEBD-21C2-418B-90DF-67F4A81C04D2}"/>
    <cellStyle name="SAPBEXresItemX 2 2 4 9 2" xfId="47617" xr:uid="{F689734B-9C1B-4852-ADC3-7D4402D39A90}"/>
    <cellStyle name="SAPBEXresItemX 2 2 5" xfId="47618" xr:uid="{8CB3424C-AD58-454B-B936-31616F4AE3C4}"/>
    <cellStyle name="SAPBEXresItemX 2 2 5 2" xfId="47619" xr:uid="{826B9B30-D51F-438C-93A9-D56031E055C7}"/>
    <cellStyle name="SAPBEXresItemX 2 2 6" xfId="47620" xr:uid="{238C9EF3-3F70-4FF0-ADA6-9ACB30C55FD2}"/>
    <cellStyle name="SAPBEXresItemX 2 2 6 2" xfId="47621" xr:uid="{AEE1F201-8D8C-4AAE-B68A-A5C3DCBCCE8D}"/>
    <cellStyle name="SAPBEXresItemX 2 2 7" xfId="47622" xr:uid="{D29691EE-E6F1-42AF-8D0C-3C9FE8318283}"/>
    <cellStyle name="SAPBEXresItemX 2 2 8" xfId="47623" xr:uid="{A6C187BD-250C-472B-9837-56886F7F5C27}"/>
    <cellStyle name="SAPBEXresItemX 2 3" xfId="47624" xr:uid="{805616E0-6981-470D-8ADB-625069C4BEBB}"/>
    <cellStyle name="SAPBEXresItemX 2 3 2" xfId="47625" xr:uid="{10E40EF1-F65E-4C8E-B7C2-B6D5CDE48417}"/>
    <cellStyle name="SAPBEXresItemX 2 3 2 10" xfId="47626" xr:uid="{9748E9B4-49D2-47AB-BF9B-D077A88531F9}"/>
    <cellStyle name="SAPBEXresItemX 2 3 2 2" xfId="47627" xr:uid="{AD08A6F1-8FB6-4EBB-AE2A-CF6D3394A3BF}"/>
    <cellStyle name="SAPBEXresItemX 2 3 2 2 10" xfId="47628" xr:uid="{B0BF32EE-ECDA-4DA7-A1B3-2D1337D4236E}"/>
    <cellStyle name="SAPBEXresItemX 2 3 2 2 2" xfId="47629" xr:uid="{C1F91D83-AC0F-47A8-B2E2-80E14118944C}"/>
    <cellStyle name="SAPBEXresItemX 2 3 2 2 2 2" xfId="47630" xr:uid="{742E2955-8027-4577-9699-8D4728C53A4B}"/>
    <cellStyle name="SAPBEXresItemX 2 3 2 2 2 2 2" xfId="47631" xr:uid="{D6D141B4-7026-4AC0-8595-010F273F3372}"/>
    <cellStyle name="SAPBEXresItemX 2 3 2 2 2 3" xfId="47632" xr:uid="{08F3DAD6-D5D6-4D8B-AA24-9F45A4DE9A7D}"/>
    <cellStyle name="SAPBEXresItemX 2 3 2 2 2 3 2" xfId="47633" xr:uid="{963984C5-DF40-42CE-A955-E71E9A5E5FCB}"/>
    <cellStyle name="SAPBEXresItemX 2 3 2 2 2 4" xfId="47634" xr:uid="{05C7B97A-4132-4EFA-A362-93FE5021F00F}"/>
    <cellStyle name="SAPBEXresItemX 2 3 2 2 2 4 2" xfId="47635" xr:uid="{0EA13F64-2FE6-4A82-998E-CB37C83376AE}"/>
    <cellStyle name="SAPBEXresItemX 2 3 2 2 2 5" xfId="47636" xr:uid="{970E3CF8-BC87-49B3-B55D-9ADE81EF3FEC}"/>
    <cellStyle name="SAPBEXresItemX 2 3 2 2 2 5 2" xfId="47637" xr:uid="{AF24F805-C0EB-4C7A-B891-68ECEF3F0810}"/>
    <cellStyle name="SAPBEXresItemX 2 3 2 2 2 6" xfId="47638" xr:uid="{F6C0A915-7027-4F9D-B287-C42D196C6A1C}"/>
    <cellStyle name="SAPBEXresItemX 2 3 2 2 2 6 2" xfId="47639" xr:uid="{8265942E-14E1-41C1-844D-EAB3A33FC50A}"/>
    <cellStyle name="SAPBEXresItemX 2 3 2 2 2 7" xfId="47640" xr:uid="{8CE2C10F-41BD-49B5-9ABD-05989AE81110}"/>
    <cellStyle name="SAPBEXresItemX 2 3 2 2 2 7 2" xfId="47641" xr:uid="{09F93437-69B4-453C-B2E9-1667DCA63768}"/>
    <cellStyle name="SAPBEXresItemX 2 3 2 2 2 8" xfId="47642" xr:uid="{EFB86E51-FBD0-407D-8CF0-148D9B13DCF4}"/>
    <cellStyle name="SAPBEXresItemX 2 3 2 2 3" xfId="47643" xr:uid="{3167EE1C-318D-4B1D-B7D5-5FC4EEDBF0E7}"/>
    <cellStyle name="SAPBEXresItemX 2 3 2 2 3 2" xfId="47644" xr:uid="{7F6B7F97-4387-45D4-905B-FEBDC94986CF}"/>
    <cellStyle name="SAPBEXresItemX 2 3 2 2 4" xfId="47645" xr:uid="{05EAF845-54E0-4F25-960E-102C7DE871F5}"/>
    <cellStyle name="SAPBEXresItemX 2 3 2 2 4 2" xfId="47646" xr:uid="{A6BA4736-20D8-4C9D-8D85-7471B634A653}"/>
    <cellStyle name="SAPBEXresItemX 2 3 2 2 5" xfId="47647" xr:uid="{3EF646D7-B38B-4C5F-9190-5AA8B3299DF4}"/>
    <cellStyle name="SAPBEXresItemX 2 3 2 2 5 2" xfId="47648" xr:uid="{E0186457-F935-40A4-B296-4C8FDA189713}"/>
    <cellStyle name="SAPBEXresItemX 2 3 2 2 6" xfId="47649" xr:uid="{A74828CF-5257-4238-96CD-41C7DD53DC21}"/>
    <cellStyle name="SAPBEXresItemX 2 3 2 2 6 2" xfId="47650" xr:uid="{20EEC24B-725A-46FC-A4C2-9BAB2BE75C0A}"/>
    <cellStyle name="SAPBEXresItemX 2 3 2 2 7" xfId="47651" xr:uid="{3F47CE5F-BE77-4E1F-B64C-693B7E4C41B4}"/>
    <cellStyle name="SAPBEXresItemX 2 3 2 2 7 2" xfId="47652" xr:uid="{F42F7716-9B34-4391-9FE6-28520D5CB5C1}"/>
    <cellStyle name="SAPBEXresItemX 2 3 2 2 8" xfId="47653" xr:uid="{BD0399AB-5469-46C7-987B-4F8240AA0D50}"/>
    <cellStyle name="SAPBEXresItemX 2 3 2 2 8 2" xfId="47654" xr:uid="{4E0CAF51-07F1-4E85-89AC-92E2E08A3DC8}"/>
    <cellStyle name="SAPBEXresItemX 2 3 2 2 9" xfId="47655" xr:uid="{503A422D-87CC-4CC7-A073-7C910ADF0EAA}"/>
    <cellStyle name="SAPBEXresItemX 2 3 2 3" xfId="47656" xr:uid="{41CF3613-A005-4C29-AB34-55D3C47EACEA}"/>
    <cellStyle name="SAPBEXresItemX 2 3 2 3 2" xfId="47657" xr:uid="{DC6CFABF-D07E-43B0-90BC-871B15FF7D90}"/>
    <cellStyle name="SAPBEXresItemX 2 3 2 3 2 2" xfId="47658" xr:uid="{88553051-636E-4649-99CF-3672FEEA1EEC}"/>
    <cellStyle name="SAPBEXresItemX 2 3 2 3 3" xfId="47659" xr:uid="{C5496069-C3F0-49CA-9C76-D26900F421D5}"/>
    <cellStyle name="SAPBEXresItemX 2 3 2 3 3 2" xfId="47660" xr:uid="{DA557168-1BDE-4D7B-A675-7F8168E96585}"/>
    <cellStyle name="SAPBEXresItemX 2 3 2 3 4" xfId="47661" xr:uid="{3F7C8265-D840-4237-910E-2D56519BFD3D}"/>
    <cellStyle name="SAPBEXresItemX 2 3 2 3 4 2" xfId="47662" xr:uid="{0F849CFE-1A86-438B-8E2A-411E55E3D5C8}"/>
    <cellStyle name="SAPBEXresItemX 2 3 2 3 5" xfId="47663" xr:uid="{A0E84F90-DF94-4F08-9776-219845665C49}"/>
    <cellStyle name="SAPBEXresItemX 2 3 2 3 5 2" xfId="47664" xr:uid="{0514AACB-C87A-4E61-A380-F4355EA54BF3}"/>
    <cellStyle name="SAPBEXresItemX 2 3 2 3 6" xfId="47665" xr:uid="{29F80A67-2E91-4E9B-BD71-9201D3447C8B}"/>
    <cellStyle name="SAPBEXresItemX 2 3 2 3 6 2" xfId="47666" xr:uid="{0CEF3F21-A880-4552-879B-5F9223319868}"/>
    <cellStyle name="SAPBEXresItemX 2 3 2 3 7" xfId="47667" xr:uid="{CE0EC49A-8EB4-4162-BE89-12B5495AB2EB}"/>
    <cellStyle name="SAPBEXresItemX 2 3 2 3 7 2" xfId="47668" xr:uid="{18FF0B7D-8E37-42B1-86EE-94598AD5E64B}"/>
    <cellStyle name="SAPBEXresItemX 2 3 2 3 8" xfId="47669" xr:uid="{EB800C3C-FF4B-4D8D-A6D0-986E2E62CC40}"/>
    <cellStyle name="SAPBEXresItemX 2 3 2 3 9" xfId="47670" xr:uid="{D0E2FF80-333D-4250-9F15-CF8ADC70ACC2}"/>
    <cellStyle name="SAPBEXresItemX 2 3 2 4" xfId="47671" xr:uid="{E7D2703B-6081-4BF6-9F97-72BFC53585C4}"/>
    <cellStyle name="SAPBEXresItemX 2 3 2 4 2" xfId="47672" xr:uid="{B42A5E4A-3E1D-47A5-8DAD-8C2AC4A8E8DA}"/>
    <cellStyle name="SAPBEXresItemX 2 3 2 5" xfId="47673" xr:uid="{74E0AC18-B113-4131-BFC0-6EFE83A18432}"/>
    <cellStyle name="SAPBEXresItemX 2 3 2 5 2" xfId="47674" xr:uid="{9DEB5F30-7CC1-4817-A875-DFF87B2A1D27}"/>
    <cellStyle name="SAPBEXresItemX 2 3 2 6" xfId="47675" xr:uid="{B4FC8AA4-27E2-4F6D-814A-0011F7878E14}"/>
    <cellStyle name="SAPBEXresItemX 2 3 2 6 2" xfId="47676" xr:uid="{B9DEC649-DB35-45D3-9CAF-810BD9C54BB3}"/>
    <cellStyle name="SAPBEXresItemX 2 3 2 7" xfId="47677" xr:uid="{CD964946-4900-4B5C-B611-FA1FD8D4B39A}"/>
    <cellStyle name="SAPBEXresItemX 2 3 2 7 2" xfId="47678" xr:uid="{3C231F7C-17CC-4A42-8C20-797CF3B173B2}"/>
    <cellStyle name="SAPBEXresItemX 2 3 2 8" xfId="47679" xr:uid="{97B84A16-DD1B-4ED4-BEBE-FC15D05CB38B}"/>
    <cellStyle name="SAPBEXresItemX 2 3 2 8 2" xfId="47680" xr:uid="{EAE4D049-4028-4490-8C02-9C691F060195}"/>
    <cellStyle name="SAPBEXresItemX 2 3 2 9" xfId="47681" xr:uid="{0D96D5A4-876E-460F-98C2-B59E7297B18A}"/>
    <cellStyle name="SAPBEXresItemX 2 3 3" xfId="47682" xr:uid="{CF3747C4-6A64-415E-A036-47F5FD1AA6DE}"/>
    <cellStyle name="SAPBEXresItemX 2 3 3 2" xfId="47683" xr:uid="{25948BF8-0753-442A-80D8-FB68FC0523AA}"/>
    <cellStyle name="SAPBEXresItemX 2 3 3 2 10" xfId="47684" xr:uid="{CAACA819-695F-43BC-85DC-E2AE9FE14F08}"/>
    <cellStyle name="SAPBEXresItemX 2 3 3 2 2" xfId="47685" xr:uid="{2FD31821-7F85-4260-B49D-38585532C463}"/>
    <cellStyle name="SAPBEXresItemX 2 3 3 2 2 2" xfId="47686" xr:uid="{A334E0E8-FFD2-4DA8-B3D4-C8AFE2935402}"/>
    <cellStyle name="SAPBEXresItemX 2 3 3 2 2 2 2" xfId="47687" xr:uid="{4D026D5C-B168-4329-8B98-4453C05E6A5E}"/>
    <cellStyle name="SAPBEXresItemX 2 3 3 2 2 3" xfId="47688" xr:uid="{26786830-567E-4B2A-BE4D-E4C75A991614}"/>
    <cellStyle name="SAPBEXresItemX 2 3 3 2 2 3 2" xfId="47689" xr:uid="{A9BEC5A3-3E1A-43D0-8667-BA94C3592F6C}"/>
    <cellStyle name="SAPBEXresItemX 2 3 3 2 2 4" xfId="47690" xr:uid="{858398E0-E64C-4151-A927-BBBD3BF19156}"/>
    <cellStyle name="SAPBEXresItemX 2 3 3 2 2 4 2" xfId="47691" xr:uid="{8CE9A3A6-044D-4D65-8BB8-D1E1A3B85033}"/>
    <cellStyle name="SAPBEXresItemX 2 3 3 2 2 5" xfId="47692" xr:uid="{E0460A7C-A180-430C-B23C-E8720A20BBA3}"/>
    <cellStyle name="SAPBEXresItemX 2 3 3 2 2 5 2" xfId="47693" xr:uid="{8BB09984-0EA2-4305-BC47-B19F7DE9E83F}"/>
    <cellStyle name="SAPBEXresItemX 2 3 3 2 2 6" xfId="47694" xr:uid="{399C95F1-DA8F-4C5D-B997-DB878D7F7126}"/>
    <cellStyle name="SAPBEXresItemX 2 3 3 2 2 6 2" xfId="47695" xr:uid="{F36B36A1-55E9-4DE7-ABA2-EE67AEF2BAB9}"/>
    <cellStyle name="SAPBEXresItemX 2 3 3 2 2 7" xfId="47696" xr:uid="{EF32CF4F-8C7E-4DE0-AD78-931CAB095EC5}"/>
    <cellStyle name="SAPBEXresItemX 2 3 3 2 3" xfId="47697" xr:uid="{AFDB9528-80CB-44A9-B7A3-C6EFA860E68E}"/>
    <cellStyle name="SAPBEXresItemX 2 3 3 2 3 2" xfId="47698" xr:uid="{0BA540BC-0236-446D-8AB5-DBBDBBECBBE0}"/>
    <cellStyle name="SAPBEXresItemX 2 3 3 2 3 2 2" xfId="47699" xr:uid="{BD06794A-3000-4F4A-B011-97B5EC8A096C}"/>
    <cellStyle name="SAPBEXresItemX 2 3 3 2 3 3" xfId="47700" xr:uid="{7B0F8E27-ED78-4F5D-A2DB-B12CED3CE780}"/>
    <cellStyle name="SAPBEXresItemX 2 3 3 2 3 3 2" xfId="47701" xr:uid="{A2CEC180-5835-4187-BBE1-11413CDB18FD}"/>
    <cellStyle name="SAPBEXresItemX 2 3 3 2 3 4" xfId="47702" xr:uid="{BD397061-4FA7-4B2A-BF43-745E9084FB5D}"/>
    <cellStyle name="SAPBEXresItemX 2 3 3 2 3 4 2" xfId="47703" xr:uid="{8FB5E745-6245-4DF2-8009-D4A43B8A2B30}"/>
    <cellStyle name="SAPBEXresItemX 2 3 3 2 3 5" xfId="47704" xr:uid="{FD4CFB40-0245-4361-ABDB-B18936ED5FAA}"/>
    <cellStyle name="SAPBEXresItemX 2 3 3 2 3 5 2" xfId="47705" xr:uid="{DC41EE10-1A2F-4B4C-8823-C079D68A9CBA}"/>
    <cellStyle name="SAPBEXresItemX 2 3 3 2 3 6" xfId="47706" xr:uid="{866A9B30-F0ED-4045-A737-6DAE16555A4D}"/>
    <cellStyle name="SAPBEXresItemX 2 3 3 2 3 6 2" xfId="47707" xr:uid="{5E4D5D33-2ABD-4F56-BC78-AEFAA865E246}"/>
    <cellStyle name="SAPBEXresItemX 2 3 3 2 3 7" xfId="47708" xr:uid="{855AAA85-0117-4714-A966-0D2B5AE6B27E}"/>
    <cellStyle name="SAPBEXresItemX 2 3 3 2 4" xfId="47709" xr:uid="{CEBE94CA-52AA-4649-A97B-73A0382C4373}"/>
    <cellStyle name="SAPBEXresItemX 2 3 3 2 4 2" xfId="47710" xr:uid="{015CF451-8951-4A03-ABAC-5F3DF234DBE0}"/>
    <cellStyle name="SAPBEXresItemX 2 3 3 2 5" xfId="47711" xr:uid="{F241BE00-B7D6-4AFF-B1B5-FAE33C261D9A}"/>
    <cellStyle name="SAPBEXresItemX 2 3 3 2 5 2" xfId="47712" xr:uid="{084E76E6-1565-4659-80EE-F13C8193C652}"/>
    <cellStyle name="SAPBEXresItemX 2 3 3 2 6" xfId="47713" xr:uid="{B8E39982-2F4E-40FC-9E36-57F9DC03499F}"/>
    <cellStyle name="SAPBEXresItemX 2 3 3 2 6 2" xfId="47714" xr:uid="{6E1006B7-DDE8-466E-BF5A-D27661EB9189}"/>
    <cellStyle name="SAPBEXresItemX 2 3 3 2 7" xfId="47715" xr:uid="{CD2296D6-E63E-46E5-B7ED-2E9C259672F9}"/>
    <cellStyle name="SAPBEXresItemX 2 3 3 2 7 2" xfId="47716" xr:uid="{B5190716-8EB2-43C3-B565-4566EEDD31B9}"/>
    <cellStyle name="SAPBEXresItemX 2 3 3 2 8" xfId="47717" xr:uid="{30FCA9F2-2317-4227-9338-5CB9242A3962}"/>
    <cellStyle name="SAPBEXresItemX 2 3 3 2 8 2" xfId="47718" xr:uid="{BB061D3A-1E8F-4300-8B16-F1C48B1985E0}"/>
    <cellStyle name="SAPBEXresItemX 2 3 3 2 9" xfId="47719" xr:uid="{87CE76D4-AC6C-4E86-A915-E315C30E152F}"/>
    <cellStyle name="SAPBEXresItemX 2 3 3 2 9 2" xfId="47720" xr:uid="{D3956EC8-4A6E-43AC-B985-8D190441514C}"/>
    <cellStyle name="SAPBEXresItemX 2 3 3 3" xfId="47721" xr:uid="{FA97CDAF-4F3B-42B6-A359-D840F027D070}"/>
    <cellStyle name="SAPBEXresItemX 2 3 3 3 2" xfId="47722" xr:uid="{E31ED471-B999-409B-A35C-B06F1E712384}"/>
    <cellStyle name="SAPBEXresItemX 2 3 3 4" xfId="47723" xr:uid="{FEBB9201-DE29-47AA-9A9F-C455E50F4AA1}"/>
    <cellStyle name="SAPBEXresItemX 2 3 3 4 2" xfId="47724" xr:uid="{DEE8E9D8-EBB3-4616-8B01-7A9FEE8FAE1C}"/>
    <cellStyle name="SAPBEXresItemX 2 3 3 5" xfId="47725" xr:uid="{15E5463A-F492-4804-A612-D9A89D8F5E6F}"/>
    <cellStyle name="SAPBEXresItemX 2 3 4" xfId="47726" xr:uid="{3B3F0C8F-C9AD-493E-94DB-DEA7BDB0261B}"/>
    <cellStyle name="SAPBEXresItemX 2 3 4 10" xfId="47727" xr:uid="{1C6A367A-29E4-4326-9EB1-83975718652E}"/>
    <cellStyle name="SAPBEXresItemX 2 3 4 2" xfId="47728" xr:uid="{A15C1519-8A4F-4BB4-8394-32C96379ABE8}"/>
    <cellStyle name="SAPBEXresItemX 2 3 4 2 2" xfId="47729" xr:uid="{5248ACCE-B65F-48EC-8DBD-355FDEC5CD29}"/>
    <cellStyle name="SAPBEXresItemX 2 3 4 2 2 2" xfId="47730" xr:uid="{7141C76E-3D98-41FC-95D8-002336E903AC}"/>
    <cellStyle name="SAPBEXresItemX 2 3 4 2 3" xfId="47731" xr:uid="{F31C6337-0F65-421E-9AAB-9DC531C6373C}"/>
    <cellStyle name="SAPBEXresItemX 2 3 4 2 3 2" xfId="47732" xr:uid="{19C9797A-6E9F-4170-9E89-CA0C411FA3D3}"/>
    <cellStyle name="SAPBEXresItemX 2 3 4 2 4" xfId="47733" xr:uid="{346EF098-7785-40E1-B3D7-C1D727C23018}"/>
    <cellStyle name="SAPBEXresItemX 2 3 4 2 4 2" xfId="47734" xr:uid="{5F33C577-EBF4-4BD3-B796-DC40ACEBEDBB}"/>
    <cellStyle name="SAPBEXresItemX 2 3 4 2 5" xfId="47735" xr:uid="{65F9DD1A-1992-4BC9-9AFB-5E595DB04E41}"/>
    <cellStyle name="SAPBEXresItemX 2 3 4 2 5 2" xfId="47736" xr:uid="{50461CF3-A7F7-4D93-B121-A1788A543150}"/>
    <cellStyle name="SAPBEXresItemX 2 3 4 2 6" xfId="47737" xr:uid="{A3EC6583-1E6C-4949-B4E5-57E3E820F874}"/>
    <cellStyle name="SAPBEXresItemX 2 3 4 2 6 2" xfId="47738" xr:uid="{9E707F13-D9E7-4553-8039-5A50E7F2CFAD}"/>
    <cellStyle name="SAPBEXresItemX 2 3 4 2 7" xfId="47739" xr:uid="{8EC95332-FE73-48D5-A921-595529DC608F}"/>
    <cellStyle name="SAPBEXresItemX 2 3 4 3" xfId="47740" xr:uid="{9D809120-F6F8-4004-8E6E-CCE86C93305F}"/>
    <cellStyle name="SAPBEXresItemX 2 3 4 3 2" xfId="47741" xr:uid="{87E2E08E-FD31-419B-BAD1-D21F8BAF416F}"/>
    <cellStyle name="SAPBEXresItemX 2 3 4 3 2 2" xfId="47742" xr:uid="{8833B7AF-5DA3-46EE-A746-B3EF28A07483}"/>
    <cellStyle name="SAPBEXresItemX 2 3 4 3 3" xfId="47743" xr:uid="{89739198-A7D9-4673-A114-152168D9284A}"/>
    <cellStyle name="SAPBEXresItemX 2 3 4 3 3 2" xfId="47744" xr:uid="{B69004C2-9C35-4804-9C40-AEC56E3B26CC}"/>
    <cellStyle name="SAPBEXresItemX 2 3 4 3 4" xfId="47745" xr:uid="{FDF8D46D-BD31-4231-919E-41C95CC65409}"/>
    <cellStyle name="SAPBEXresItemX 2 3 4 3 4 2" xfId="47746" xr:uid="{47F546FF-1CAE-435E-A2D5-D0F277D009FA}"/>
    <cellStyle name="SAPBEXresItemX 2 3 4 3 5" xfId="47747" xr:uid="{A33EB947-2AFD-4691-BB6E-AB2305A764A2}"/>
    <cellStyle name="SAPBEXresItemX 2 3 4 3 5 2" xfId="47748" xr:uid="{F1E4ED1A-B5DF-4CE2-A36F-B13B17B1220C}"/>
    <cellStyle name="SAPBEXresItemX 2 3 4 3 6" xfId="47749" xr:uid="{304F3FC1-BAFC-43C5-ADC6-682BD630A65B}"/>
    <cellStyle name="SAPBEXresItemX 2 3 4 3 6 2" xfId="47750" xr:uid="{2F1AFA53-80A9-47AE-AF71-27CD888FC87E}"/>
    <cellStyle name="SAPBEXresItemX 2 3 4 3 7" xfId="47751" xr:uid="{B797ACEC-E359-4F4A-A093-299042D2B95C}"/>
    <cellStyle name="SAPBEXresItemX 2 3 4 4" xfId="47752" xr:uid="{7698CAD7-17BA-41B8-A2BC-8E7C59A42399}"/>
    <cellStyle name="SAPBEXresItemX 2 3 4 4 2" xfId="47753" xr:uid="{A3700EA6-3BAF-4C42-95CD-6A385804F6C9}"/>
    <cellStyle name="SAPBEXresItemX 2 3 4 5" xfId="47754" xr:uid="{22EAF7F0-51B8-4D56-BEA8-9D4E394943B8}"/>
    <cellStyle name="SAPBEXresItemX 2 3 4 5 2" xfId="47755" xr:uid="{36487766-B3CF-4612-A02B-94CF8D9D12D6}"/>
    <cellStyle name="SAPBEXresItemX 2 3 4 6" xfId="47756" xr:uid="{2305D275-F5FE-4A1E-A0A1-D1F7F7DFBBFE}"/>
    <cellStyle name="SAPBEXresItemX 2 3 4 6 2" xfId="47757" xr:uid="{08BF02FE-7509-431C-8440-1010BBE7C758}"/>
    <cellStyle name="SAPBEXresItemX 2 3 4 7" xfId="47758" xr:uid="{C38CF713-DCB5-45BA-B54A-2E0162068583}"/>
    <cellStyle name="SAPBEXresItemX 2 3 4 7 2" xfId="47759" xr:uid="{E76B0D7D-6841-4C70-A1F2-5310A4469B22}"/>
    <cellStyle name="SAPBEXresItemX 2 3 4 8" xfId="47760" xr:uid="{DDA871CD-BDA5-48B7-8CEB-28D4CE4D5E24}"/>
    <cellStyle name="SAPBEXresItemX 2 3 4 8 2" xfId="47761" xr:uid="{38928E14-5218-433C-B900-465AF938DAA3}"/>
    <cellStyle name="SAPBEXresItemX 2 3 4 9" xfId="47762" xr:uid="{FF34AFC8-49A6-43E8-839B-44F8E154F55E}"/>
    <cellStyle name="SAPBEXresItemX 2 3 4 9 2" xfId="47763" xr:uid="{F8819752-EAA8-406A-81D6-85EAFD4BC625}"/>
    <cellStyle name="SAPBEXresItemX 2 3 5" xfId="47764" xr:uid="{A9258536-B8CE-41F7-BF67-0CB8B080059B}"/>
    <cellStyle name="SAPBEXresItemX 2 3 5 2" xfId="47765" xr:uid="{AFA3B974-5B8F-45D8-9452-8726D39D4E90}"/>
    <cellStyle name="SAPBEXresItemX 2 3 6" xfId="47766" xr:uid="{5EB670B7-1097-41F6-A2BD-33D328CEE368}"/>
    <cellStyle name="SAPBEXresItemX 2 3 6 2" xfId="47767" xr:uid="{4D0F8F48-5D77-4A6D-8C90-8392ACD10247}"/>
    <cellStyle name="SAPBEXresItemX 2 3 7" xfId="47768" xr:uid="{6584A71C-B555-4D80-AF6E-FC5008C895E3}"/>
    <cellStyle name="SAPBEXresItemX 2 3 8" xfId="47769" xr:uid="{489B41B5-42DC-463D-A312-8AC2E0D8DEBB}"/>
    <cellStyle name="SAPBEXresItemX 2 4" xfId="47770" xr:uid="{0585BABF-69D9-441B-866B-172B2FCD9F53}"/>
    <cellStyle name="SAPBEXresItemX 2 4 10" xfId="47771" xr:uid="{EED7338A-CCD6-4693-B931-B211DD35076F}"/>
    <cellStyle name="SAPBEXresItemX 2 4 2" xfId="47772" xr:uid="{4E577327-8C03-4A34-A39E-2B9DCFCAF022}"/>
    <cellStyle name="SAPBEXresItemX 2 4 2 10" xfId="47773" xr:uid="{022C47AD-4327-49A1-8A69-AB25A9B4874F}"/>
    <cellStyle name="SAPBEXresItemX 2 4 2 2" xfId="47774" xr:uid="{ECBFB2E1-5115-436E-A84A-49FCC9BEC68F}"/>
    <cellStyle name="SAPBEXresItemX 2 4 2 2 2" xfId="47775" xr:uid="{51A48268-7078-407E-A2C4-B9D7C3207037}"/>
    <cellStyle name="SAPBEXresItemX 2 4 2 2 2 2" xfId="47776" xr:uid="{7AE114B0-9222-457E-B0D2-5AA5E20E61D9}"/>
    <cellStyle name="SAPBEXresItemX 2 4 2 2 3" xfId="47777" xr:uid="{11F9ACAE-61D3-4CB6-9999-710BD076EDBB}"/>
    <cellStyle name="SAPBEXresItemX 2 4 2 2 3 2" xfId="47778" xr:uid="{CCEAE4C6-A003-43BF-BA1D-E4ADA561C1D6}"/>
    <cellStyle name="SAPBEXresItemX 2 4 2 2 4" xfId="47779" xr:uid="{24AD903B-23FF-4EBC-8C32-D79DE33FBF4C}"/>
    <cellStyle name="SAPBEXresItemX 2 4 2 2 4 2" xfId="47780" xr:uid="{84521F9B-896B-4B38-A6B1-F7B2F75047E0}"/>
    <cellStyle name="SAPBEXresItemX 2 4 2 2 5" xfId="47781" xr:uid="{67E1FCF2-BD49-416C-94C7-D4D4DF99098D}"/>
    <cellStyle name="SAPBEXresItemX 2 4 2 2 5 2" xfId="47782" xr:uid="{1525F7EC-469F-428C-B629-675453E68817}"/>
    <cellStyle name="SAPBEXresItemX 2 4 2 2 6" xfId="47783" xr:uid="{3472B47A-19FC-4EA9-8EA8-4F818169CF79}"/>
    <cellStyle name="SAPBEXresItemX 2 4 2 2 6 2" xfId="47784" xr:uid="{A9AE8910-1048-4814-889E-E2AE53771BEF}"/>
    <cellStyle name="SAPBEXresItemX 2 4 2 2 7" xfId="47785" xr:uid="{D806CFB7-4481-48B7-9E1F-BAC8BBB62AEA}"/>
    <cellStyle name="SAPBEXresItemX 2 4 2 2 7 2" xfId="47786" xr:uid="{88690B8D-3B9E-47A2-9907-5A4FC354A60F}"/>
    <cellStyle name="SAPBEXresItemX 2 4 2 2 8" xfId="47787" xr:uid="{553CC144-61C1-46FD-83B1-3733ECC569AD}"/>
    <cellStyle name="SAPBEXresItemX 2 4 2 3" xfId="47788" xr:uid="{39C34C26-B1A2-4931-9EBB-3920323676A6}"/>
    <cellStyle name="SAPBEXresItemX 2 4 2 3 2" xfId="47789" xr:uid="{4ABDD8F1-11CF-4402-897D-EB0B1404FD53}"/>
    <cellStyle name="SAPBEXresItemX 2 4 2 4" xfId="47790" xr:uid="{7B14585B-B5E0-45B2-803D-3C116AE2133A}"/>
    <cellStyle name="SAPBEXresItemX 2 4 2 4 2" xfId="47791" xr:uid="{36CDF850-600A-47E2-877A-83EC8E168813}"/>
    <cellStyle name="SAPBEXresItemX 2 4 2 5" xfId="47792" xr:uid="{528284D6-3D9E-4A7A-9BF1-645147C07DC2}"/>
    <cellStyle name="SAPBEXresItemX 2 4 2 5 2" xfId="47793" xr:uid="{363C8E0B-D279-4AEB-A3F6-E0E44B6990B9}"/>
    <cellStyle name="SAPBEXresItemX 2 4 2 6" xfId="47794" xr:uid="{F9E49D20-DE77-4D03-94A6-04444EA2CC08}"/>
    <cellStyle name="SAPBEXresItemX 2 4 2 6 2" xfId="47795" xr:uid="{E7AA75AD-F927-42E5-90D7-7CBC6CDCDA89}"/>
    <cellStyle name="SAPBEXresItemX 2 4 2 7" xfId="47796" xr:uid="{A916F8C2-607C-4892-9860-7C7A2AF24690}"/>
    <cellStyle name="SAPBEXresItemX 2 4 2 7 2" xfId="47797" xr:uid="{D937A27C-4211-4FE7-839C-AB8F281E4276}"/>
    <cellStyle name="SAPBEXresItemX 2 4 2 8" xfId="47798" xr:uid="{E3050E11-E193-4EC7-BBD6-5742506EE9BE}"/>
    <cellStyle name="SAPBEXresItemX 2 4 2 8 2" xfId="47799" xr:uid="{095FE4C5-42DD-4B5C-8A23-50046E378886}"/>
    <cellStyle name="SAPBEXresItemX 2 4 2 9" xfId="47800" xr:uid="{08CA07DA-69D9-424B-AF72-7E2E473040FE}"/>
    <cellStyle name="SAPBEXresItemX 2 4 3" xfId="47801" xr:uid="{23D8E40B-7D03-42D3-9735-668123687A8B}"/>
    <cellStyle name="SAPBEXresItemX 2 4 3 2" xfId="47802" xr:uid="{64FCCBED-9B7A-4C76-9880-692417F5D665}"/>
    <cellStyle name="SAPBEXresItemX 2 4 3 2 2" xfId="47803" xr:uid="{76CD9660-F212-4E17-882E-66F4A7C22F4E}"/>
    <cellStyle name="SAPBEXresItemX 2 4 3 3" xfId="47804" xr:uid="{C8FAD08E-1D29-4115-B55E-D000B5E03ADC}"/>
    <cellStyle name="SAPBEXresItemX 2 4 3 3 2" xfId="47805" xr:uid="{7D6F5EC7-1BAC-49F1-995E-3E3F19346613}"/>
    <cellStyle name="SAPBEXresItemX 2 4 3 4" xfId="47806" xr:uid="{41887E2A-B3B8-4DDD-8F49-6BA47DA879DF}"/>
    <cellStyle name="SAPBEXresItemX 2 4 3 4 2" xfId="47807" xr:uid="{745BD133-59A6-47FD-A634-ECF2CF29B344}"/>
    <cellStyle name="SAPBEXresItemX 2 4 3 5" xfId="47808" xr:uid="{E8F1520B-6CD9-4589-9420-175723E7BDBE}"/>
    <cellStyle name="SAPBEXresItemX 2 4 3 5 2" xfId="47809" xr:uid="{E89201F5-5A7D-4B67-940B-E6EF5A80A62A}"/>
    <cellStyle name="SAPBEXresItemX 2 4 3 6" xfId="47810" xr:uid="{03B03CCE-52CA-4AB8-BFB4-E5FE8B4830E9}"/>
    <cellStyle name="SAPBEXresItemX 2 4 3 6 2" xfId="47811" xr:uid="{B77EB9FB-D920-4770-8F52-2EB34F5301BA}"/>
    <cellStyle name="SAPBEXresItemX 2 4 3 7" xfId="47812" xr:uid="{BE3EA27D-00FF-4AE5-87D8-1949051D3602}"/>
    <cellStyle name="SAPBEXresItemX 2 4 3 7 2" xfId="47813" xr:uid="{0F51D5C3-460E-491C-95A3-A49505310EEC}"/>
    <cellStyle name="SAPBEXresItemX 2 4 3 8" xfId="47814" xr:uid="{2EC6921C-94B3-4299-9951-7C7D5E3D8632}"/>
    <cellStyle name="SAPBEXresItemX 2 4 3 9" xfId="47815" xr:uid="{664B1FEA-4A4F-40C3-9A0F-77F6EB34824A}"/>
    <cellStyle name="SAPBEXresItemX 2 4 4" xfId="47816" xr:uid="{D6E3352B-D7FC-437F-88F8-199589AA944F}"/>
    <cellStyle name="SAPBEXresItemX 2 4 4 2" xfId="47817" xr:uid="{3CF9A4AB-37FB-4CF6-A6D5-29786E47D75E}"/>
    <cellStyle name="SAPBEXresItemX 2 4 5" xfId="47818" xr:uid="{B3ED12F5-D175-4540-A676-AA074709F86C}"/>
    <cellStyle name="SAPBEXresItemX 2 4 5 2" xfId="47819" xr:uid="{F440C2EA-0F51-4E98-BE19-6ECE71832C24}"/>
    <cellStyle name="SAPBEXresItemX 2 4 6" xfId="47820" xr:uid="{60D06496-7430-457C-AA9C-9AF582528F4E}"/>
    <cellStyle name="SAPBEXresItemX 2 4 6 2" xfId="47821" xr:uid="{491C0BE7-05DB-4F92-B51C-EED63CDA99B1}"/>
    <cellStyle name="SAPBEXresItemX 2 4 7" xfId="47822" xr:uid="{E7114877-7788-4FDA-8FF5-AF9939B9B85F}"/>
    <cellStyle name="SAPBEXresItemX 2 4 7 2" xfId="47823" xr:uid="{99C078BE-CD64-4DC3-B824-5244D61E85FE}"/>
    <cellStyle name="SAPBEXresItemX 2 4 8" xfId="47824" xr:uid="{50C1A778-CEFC-4197-B9E0-4669604BDC54}"/>
    <cellStyle name="SAPBEXresItemX 2 4 8 2" xfId="47825" xr:uid="{FAEEFA52-6B0B-4622-B6D8-1CC47FE79ADD}"/>
    <cellStyle name="SAPBEXresItemX 2 4 9" xfId="47826" xr:uid="{72CD7CEF-BA8E-47ED-A5E3-77068DFCB0ED}"/>
    <cellStyle name="SAPBEXresItemX 2 5" xfId="47827" xr:uid="{B4B087F5-3E3D-4744-9F0D-7DDC3FEBCD95}"/>
    <cellStyle name="SAPBEXresItemX 2 6" xfId="47828" xr:uid="{0484B118-A022-4CBD-8416-0B7DFC03EF3E}"/>
    <cellStyle name="SAPBEXresItemX 3" xfId="47829" xr:uid="{C5D147D2-0E7B-4172-A4A2-2DCA3F339701}"/>
    <cellStyle name="SAPBEXresItemX 3 2" xfId="47830" xr:uid="{2179A006-5061-4FA8-9D5B-F6A52183E87F}"/>
    <cellStyle name="SAPBEXresItemX 3 2 2" xfId="47831" xr:uid="{33C647B8-57F0-4207-B47E-37EDC18DA160}"/>
    <cellStyle name="SAPBEXresItemX 3 2 2 10" xfId="47832" xr:uid="{8486C33A-DEFE-44DB-9E8E-88646618BEBB}"/>
    <cellStyle name="SAPBEXresItemX 3 2 2 2" xfId="47833" xr:uid="{C45AE11D-791E-4ABB-A64B-6E15CD493CA3}"/>
    <cellStyle name="SAPBEXresItemX 3 2 2 2 10" xfId="47834" xr:uid="{58762C9F-7F4B-4B52-8BEC-BA8AC4096496}"/>
    <cellStyle name="SAPBEXresItemX 3 2 2 2 2" xfId="47835" xr:uid="{50061776-0126-4F24-8746-C3E0D9112A29}"/>
    <cellStyle name="SAPBEXresItemX 3 2 2 2 2 2" xfId="47836" xr:uid="{BF67AE4B-16CD-4B68-8459-0BDDA17C8420}"/>
    <cellStyle name="SAPBEXresItemX 3 2 2 2 2 2 2" xfId="47837" xr:uid="{203FBA99-9686-4C93-8AF3-C2A417044232}"/>
    <cellStyle name="SAPBEXresItemX 3 2 2 2 2 3" xfId="47838" xr:uid="{539AE904-BBC1-4F4F-B5B8-B7EB3F097291}"/>
    <cellStyle name="SAPBEXresItemX 3 2 2 2 2 3 2" xfId="47839" xr:uid="{DC225D06-0236-443F-829E-92D08C2F55B3}"/>
    <cellStyle name="SAPBEXresItemX 3 2 2 2 2 4" xfId="47840" xr:uid="{8200257C-91CD-46E0-BF6D-3A0D24864F9B}"/>
    <cellStyle name="SAPBEXresItemX 3 2 2 2 2 4 2" xfId="47841" xr:uid="{9614E231-4EDD-44F2-A3F4-542900D64933}"/>
    <cellStyle name="SAPBEXresItemX 3 2 2 2 2 5" xfId="47842" xr:uid="{6CF00EC2-87DC-401F-BD04-F62DF573F266}"/>
    <cellStyle name="SAPBEXresItemX 3 2 2 2 2 5 2" xfId="47843" xr:uid="{2CDE4410-B8BD-4979-9158-6C70DCA347AB}"/>
    <cellStyle name="SAPBEXresItemX 3 2 2 2 2 6" xfId="47844" xr:uid="{340BC949-AD8E-4D28-AEEC-F677850F787F}"/>
    <cellStyle name="SAPBEXresItemX 3 2 2 2 2 6 2" xfId="47845" xr:uid="{48CEDCC6-9FAF-4A0D-BA51-5A32ACDE0CAC}"/>
    <cellStyle name="SAPBEXresItemX 3 2 2 2 2 7" xfId="47846" xr:uid="{B429695F-0B35-4608-BDBE-E7F23211E218}"/>
    <cellStyle name="SAPBEXresItemX 3 2 2 2 2 7 2" xfId="47847" xr:uid="{5E4C0589-C3EB-4F66-8314-0FB030F5B917}"/>
    <cellStyle name="SAPBEXresItemX 3 2 2 2 2 8" xfId="47848" xr:uid="{6D6B261C-6F94-4CA1-B458-646988894EC3}"/>
    <cellStyle name="SAPBEXresItemX 3 2 2 2 3" xfId="47849" xr:uid="{13398BEA-A3CB-4E7D-B633-26D8A49169BD}"/>
    <cellStyle name="SAPBEXresItemX 3 2 2 2 3 2" xfId="47850" xr:uid="{EC3AEC56-F041-4AC2-991A-C0D596861D9C}"/>
    <cellStyle name="SAPBEXresItemX 3 2 2 2 4" xfId="47851" xr:uid="{CED3CA53-EA64-4EF5-8831-FC6029A83A2A}"/>
    <cellStyle name="SAPBEXresItemX 3 2 2 2 4 2" xfId="47852" xr:uid="{E90ADE4B-1FAB-4572-BAF0-7425D9F82A20}"/>
    <cellStyle name="SAPBEXresItemX 3 2 2 2 5" xfId="47853" xr:uid="{2A7DE641-E14A-47C1-9C08-102D9D97D63B}"/>
    <cellStyle name="SAPBEXresItemX 3 2 2 2 5 2" xfId="47854" xr:uid="{3F27E4E4-A32B-4E0B-837A-925367418CF0}"/>
    <cellStyle name="SAPBEXresItemX 3 2 2 2 6" xfId="47855" xr:uid="{F4883592-4D2A-48F6-B407-49CEDD86BF06}"/>
    <cellStyle name="SAPBEXresItemX 3 2 2 2 6 2" xfId="47856" xr:uid="{E238A41E-F4B3-4C40-9265-C05B5D12D563}"/>
    <cellStyle name="SAPBEXresItemX 3 2 2 2 7" xfId="47857" xr:uid="{861D4FEC-71D8-48A1-B4A9-F37E36F7CC45}"/>
    <cellStyle name="SAPBEXresItemX 3 2 2 2 7 2" xfId="47858" xr:uid="{B465AF91-9D07-4915-BA2A-023259FE5421}"/>
    <cellStyle name="SAPBEXresItemX 3 2 2 2 8" xfId="47859" xr:uid="{4D6A8E85-2C1C-4B7C-8BEF-185DA79273B7}"/>
    <cellStyle name="SAPBEXresItemX 3 2 2 2 8 2" xfId="47860" xr:uid="{BF15DBA3-BC6B-45E7-8A28-5F86DE28E588}"/>
    <cellStyle name="SAPBEXresItemX 3 2 2 2 9" xfId="47861" xr:uid="{A6CF4E08-3AB9-4EFE-8043-98FD5C41E2F6}"/>
    <cellStyle name="SAPBEXresItemX 3 2 2 3" xfId="47862" xr:uid="{4DB0B665-A452-4027-9044-A2482960D561}"/>
    <cellStyle name="SAPBEXresItemX 3 2 2 3 2" xfId="47863" xr:uid="{073A5422-1DC2-4A4A-912D-3160090FC77C}"/>
    <cellStyle name="SAPBEXresItemX 3 2 2 3 2 2" xfId="47864" xr:uid="{27E6F2BF-979D-42D6-A0FF-D102AE346F47}"/>
    <cellStyle name="SAPBEXresItemX 3 2 2 3 3" xfId="47865" xr:uid="{8B0D005E-23B0-4F1C-A8C8-4497BD9B17C1}"/>
    <cellStyle name="SAPBEXresItemX 3 2 2 3 3 2" xfId="47866" xr:uid="{3701CFE3-7607-40CD-9066-41C52BAF72F4}"/>
    <cellStyle name="SAPBEXresItemX 3 2 2 3 4" xfId="47867" xr:uid="{271BDAEE-D819-4630-AB45-47EBE65A181D}"/>
    <cellStyle name="SAPBEXresItemX 3 2 2 3 4 2" xfId="47868" xr:uid="{862F87D3-DED2-4656-A254-409E81DEDFE4}"/>
    <cellStyle name="SAPBEXresItemX 3 2 2 3 5" xfId="47869" xr:uid="{6EF79B29-69EA-4881-B8A3-B0FCB37D01E9}"/>
    <cellStyle name="SAPBEXresItemX 3 2 2 3 5 2" xfId="47870" xr:uid="{2BE939C5-6B71-444F-A259-F97248147CA8}"/>
    <cellStyle name="SAPBEXresItemX 3 2 2 3 6" xfId="47871" xr:uid="{DC337B6F-CAA4-4D4C-B057-EE2F63721C80}"/>
    <cellStyle name="SAPBEXresItemX 3 2 2 3 6 2" xfId="47872" xr:uid="{547B10CB-3A28-4F22-B257-039944CC5E57}"/>
    <cellStyle name="SAPBEXresItemX 3 2 2 3 7" xfId="47873" xr:uid="{F4494D55-428C-4E01-9472-6D53985A05B2}"/>
    <cellStyle name="SAPBEXresItemX 3 2 2 3 7 2" xfId="47874" xr:uid="{9A6B68AC-8696-40E4-AADF-F317B16ED56E}"/>
    <cellStyle name="SAPBEXresItemX 3 2 2 3 8" xfId="47875" xr:uid="{170B2B45-5DC0-434E-B99E-31859EF632D7}"/>
    <cellStyle name="SAPBEXresItemX 3 2 2 3 9" xfId="47876" xr:uid="{9DD8558A-AA89-4D9B-89EA-8F527CB4CA8B}"/>
    <cellStyle name="SAPBEXresItemX 3 2 2 4" xfId="47877" xr:uid="{D6DE7B65-239B-4C22-92DF-8BF066CD7B00}"/>
    <cellStyle name="SAPBEXresItemX 3 2 2 4 2" xfId="47878" xr:uid="{67BA38E2-55A2-4023-901E-E754C2DC0B7D}"/>
    <cellStyle name="SAPBEXresItemX 3 2 2 5" xfId="47879" xr:uid="{BE67935F-3240-4736-B10F-275CDA5E24A1}"/>
    <cellStyle name="SAPBEXresItemX 3 2 2 5 2" xfId="47880" xr:uid="{B61F16BF-190F-4B54-9C6E-C17F66C53BC4}"/>
    <cellStyle name="SAPBEXresItemX 3 2 2 6" xfId="47881" xr:uid="{40B0F88C-94B1-4554-9994-EC85E8E69A4D}"/>
    <cellStyle name="SAPBEXresItemX 3 2 2 6 2" xfId="47882" xr:uid="{2B19B21B-C89C-4B1B-B1AB-7A3CB04EA4F7}"/>
    <cellStyle name="SAPBEXresItemX 3 2 2 7" xfId="47883" xr:uid="{DAB65A92-500F-47DA-8585-62082DE84AED}"/>
    <cellStyle name="SAPBEXresItemX 3 2 2 7 2" xfId="47884" xr:uid="{CEEC6038-D712-4F1E-BE77-FEB0E803158D}"/>
    <cellStyle name="SAPBEXresItemX 3 2 2 8" xfId="47885" xr:uid="{5631665B-D8B4-4007-BE82-04AF521CC3A4}"/>
    <cellStyle name="SAPBEXresItemX 3 2 2 8 2" xfId="47886" xr:uid="{32508F24-CA23-42E2-A75A-1F89BB19BA61}"/>
    <cellStyle name="SAPBEXresItemX 3 2 2 9" xfId="47887" xr:uid="{D8AC2A53-56A3-4BD1-B849-79958A6E5889}"/>
    <cellStyle name="SAPBEXresItemX 3 2 3" xfId="47888" xr:uid="{10AB31D8-E9C2-4D59-8BB6-2F6E62BC4801}"/>
    <cellStyle name="SAPBEXresItemX 3 2 3 2" xfId="47889" xr:uid="{19FCADBA-2D77-43AC-A44C-B50A2DE4DB56}"/>
    <cellStyle name="SAPBEXresItemX 3 2 3 2 10" xfId="47890" xr:uid="{BFFBE3C2-D0C9-4F19-891B-F59692273908}"/>
    <cellStyle name="SAPBEXresItemX 3 2 3 2 2" xfId="47891" xr:uid="{4B995D5A-A086-4AA9-99B5-013179FCCB99}"/>
    <cellStyle name="SAPBEXresItemX 3 2 3 2 2 2" xfId="47892" xr:uid="{A0BF4322-0FA2-42F5-BE14-97BD3AF4618A}"/>
    <cellStyle name="SAPBEXresItemX 3 2 3 2 2 2 2" xfId="47893" xr:uid="{DDB14498-73C7-4CCC-A913-B65BCFE93185}"/>
    <cellStyle name="SAPBEXresItemX 3 2 3 2 2 3" xfId="47894" xr:uid="{55D832D2-AC38-4720-B741-EB3C7430C2A7}"/>
    <cellStyle name="SAPBEXresItemX 3 2 3 2 2 3 2" xfId="47895" xr:uid="{6B16A8F0-6A16-468F-86A0-C881B888FDF6}"/>
    <cellStyle name="SAPBEXresItemX 3 2 3 2 2 4" xfId="47896" xr:uid="{48AE196E-3678-4355-BF51-AD1A1ECA1361}"/>
    <cellStyle name="SAPBEXresItemX 3 2 3 2 2 4 2" xfId="47897" xr:uid="{F93B257A-1762-408A-B99B-975BC73376AE}"/>
    <cellStyle name="SAPBEXresItemX 3 2 3 2 2 5" xfId="47898" xr:uid="{A2B1FD96-A30D-4C52-8A6C-F45AF7E444EF}"/>
    <cellStyle name="SAPBEXresItemX 3 2 3 2 2 5 2" xfId="47899" xr:uid="{C132B2FB-9A0B-472E-883D-037EBF600B67}"/>
    <cellStyle name="SAPBEXresItemX 3 2 3 2 2 6" xfId="47900" xr:uid="{6A6D21E6-DC9B-4C69-A2FA-551109CCF500}"/>
    <cellStyle name="SAPBEXresItemX 3 2 3 2 2 6 2" xfId="47901" xr:uid="{C7B6A547-E939-4BE2-BDA9-DDDCAB361F6F}"/>
    <cellStyle name="SAPBEXresItemX 3 2 3 2 2 7" xfId="47902" xr:uid="{AC743C2A-C932-4981-9BE3-5127523B8FF1}"/>
    <cellStyle name="SAPBEXresItemX 3 2 3 2 3" xfId="47903" xr:uid="{936A9F6F-6D40-445C-8EFB-92F7A8441725}"/>
    <cellStyle name="SAPBEXresItemX 3 2 3 2 3 2" xfId="47904" xr:uid="{E6430C27-857F-42AC-B58B-3D28F5E3C176}"/>
    <cellStyle name="SAPBEXresItemX 3 2 3 2 3 2 2" xfId="47905" xr:uid="{AB7A7C50-ECEB-4653-84A0-ED3ECE412FCA}"/>
    <cellStyle name="SAPBEXresItemX 3 2 3 2 3 3" xfId="47906" xr:uid="{CF973BA3-4363-47A4-A962-33C7C520DE88}"/>
    <cellStyle name="SAPBEXresItemX 3 2 3 2 3 3 2" xfId="47907" xr:uid="{5372B09D-A309-4273-BFD8-E006047B767E}"/>
    <cellStyle name="SAPBEXresItemX 3 2 3 2 3 4" xfId="47908" xr:uid="{81330FA9-DBCB-4213-9271-AB2A5B5E39B0}"/>
    <cellStyle name="SAPBEXresItemX 3 2 3 2 3 4 2" xfId="47909" xr:uid="{73A2BB34-75B9-4836-A19F-7F91AF6AC4BA}"/>
    <cellStyle name="SAPBEXresItemX 3 2 3 2 3 5" xfId="47910" xr:uid="{2B531BB4-2E31-4D17-846D-DBF693225BDA}"/>
    <cellStyle name="SAPBEXresItemX 3 2 3 2 3 5 2" xfId="47911" xr:uid="{5C511F29-3D14-469D-9EDC-E4550548858D}"/>
    <cellStyle name="SAPBEXresItemX 3 2 3 2 3 6" xfId="47912" xr:uid="{D29D1C9F-157B-4EC0-B95D-4A776ED813DF}"/>
    <cellStyle name="SAPBEXresItemX 3 2 3 2 3 6 2" xfId="47913" xr:uid="{91352A87-74F1-4232-ABFB-B06FC518F773}"/>
    <cellStyle name="SAPBEXresItemX 3 2 3 2 3 7" xfId="47914" xr:uid="{4B04B1C0-05DA-4F98-8E56-94B3C884914F}"/>
    <cellStyle name="SAPBEXresItemX 3 2 3 2 4" xfId="47915" xr:uid="{B7EF3BE9-B52A-4FE3-9144-603900F614DF}"/>
    <cellStyle name="SAPBEXresItemX 3 2 3 2 4 2" xfId="47916" xr:uid="{EA887535-7CB1-4517-BA8E-9AB7ADC767BA}"/>
    <cellStyle name="SAPBEXresItemX 3 2 3 2 5" xfId="47917" xr:uid="{89E027A7-42CD-43A7-9A3B-2122616BF7C3}"/>
    <cellStyle name="SAPBEXresItemX 3 2 3 2 5 2" xfId="47918" xr:uid="{BE854E3D-287F-479E-A135-2B2DC1F732C0}"/>
    <cellStyle name="SAPBEXresItemX 3 2 3 2 6" xfId="47919" xr:uid="{6C858F09-749E-419E-971A-330F74FA015E}"/>
    <cellStyle name="SAPBEXresItemX 3 2 3 2 6 2" xfId="47920" xr:uid="{2D95ADAB-0BBF-4612-9B8B-69F05B19F3E8}"/>
    <cellStyle name="SAPBEXresItemX 3 2 3 2 7" xfId="47921" xr:uid="{15F2E8E6-C1E7-4174-BEB5-71B84F5792E3}"/>
    <cellStyle name="SAPBEXresItemX 3 2 3 2 7 2" xfId="47922" xr:uid="{0DB923E3-FDCA-494C-97A8-F121418F17C4}"/>
    <cellStyle name="SAPBEXresItemX 3 2 3 2 8" xfId="47923" xr:uid="{D45D629C-D09A-49DE-B11E-92272EB37C7A}"/>
    <cellStyle name="SAPBEXresItemX 3 2 3 2 8 2" xfId="47924" xr:uid="{95364C46-A13B-48D4-8BC6-128FF0D83DCD}"/>
    <cellStyle name="SAPBEXresItemX 3 2 3 2 9" xfId="47925" xr:uid="{9C38B277-90CB-4714-952B-E7797AB095B7}"/>
    <cellStyle name="SAPBEXresItemX 3 2 3 2 9 2" xfId="47926" xr:uid="{D0E681D8-D75D-4A6E-BBED-80D38946D7D2}"/>
    <cellStyle name="SAPBEXresItemX 3 2 3 3" xfId="47927" xr:uid="{44D2B18D-80A0-4DF0-AB8D-F0FDA00A5E8A}"/>
    <cellStyle name="SAPBEXresItemX 3 2 3 3 2" xfId="47928" xr:uid="{774C0B6B-2678-44C9-9836-F29E5D3291F1}"/>
    <cellStyle name="SAPBEXresItemX 3 2 3 4" xfId="47929" xr:uid="{C7087CC4-BBF4-409A-9CB1-874E8DC6AF26}"/>
    <cellStyle name="SAPBEXresItemX 3 2 3 4 2" xfId="47930" xr:uid="{AA25487D-AD64-4B92-B80E-101A9977DE59}"/>
    <cellStyle name="SAPBEXresItemX 3 2 3 5" xfId="47931" xr:uid="{BC953762-EF03-4835-B8FE-FA8AD878391A}"/>
    <cellStyle name="SAPBEXresItemX 3 2 4" xfId="47932" xr:uid="{E8FCCED3-CC31-4985-ADD0-7525050AD2FC}"/>
    <cellStyle name="SAPBEXresItemX 3 2 4 10" xfId="47933" xr:uid="{A4C9A339-B606-4A68-8DC0-15AA1CB168A8}"/>
    <cellStyle name="SAPBEXresItemX 3 2 4 2" xfId="47934" xr:uid="{37503760-01CB-4398-94BD-1B2402065D4F}"/>
    <cellStyle name="SAPBEXresItemX 3 2 4 2 2" xfId="47935" xr:uid="{2E01F264-2214-4EAA-A4A7-3B56D5E1029E}"/>
    <cellStyle name="SAPBEXresItemX 3 2 4 2 2 2" xfId="47936" xr:uid="{8629B902-3DEE-4010-B1F7-FB96482315DB}"/>
    <cellStyle name="SAPBEXresItemX 3 2 4 2 3" xfId="47937" xr:uid="{6D2F1404-B7DE-4382-A0E5-9FD07FF735DA}"/>
    <cellStyle name="SAPBEXresItemX 3 2 4 2 3 2" xfId="47938" xr:uid="{59354D5F-6DB4-4EB3-A777-AC6A2E0A50EC}"/>
    <cellStyle name="SAPBEXresItemX 3 2 4 2 4" xfId="47939" xr:uid="{13C81042-DC20-402F-8C84-9CB5C3FA97C2}"/>
    <cellStyle name="SAPBEXresItemX 3 2 4 2 4 2" xfId="47940" xr:uid="{0D80D0E0-D473-4FA6-9BF4-39A59ABDDEE1}"/>
    <cellStyle name="SAPBEXresItemX 3 2 4 2 5" xfId="47941" xr:uid="{E4D6A09A-B397-453E-96BA-EA501ED8B8A4}"/>
    <cellStyle name="SAPBEXresItemX 3 2 4 2 5 2" xfId="47942" xr:uid="{E4746F11-B0FD-479E-A3F2-01DA085AFEF3}"/>
    <cellStyle name="SAPBEXresItemX 3 2 4 2 6" xfId="47943" xr:uid="{0C439FB8-48E1-41F2-977C-ABE55C3E4CA7}"/>
    <cellStyle name="SAPBEXresItemX 3 2 4 2 6 2" xfId="47944" xr:uid="{69C99D00-7316-40DB-A5C0-929CD93736ED}"/>
    <cellStyle name="SAPBEXresItemX 3 2 4 2 7" xfId="47945" xr:uid="{408460FE-EDBD-4C07-ADE1-1BBF5011D765}"/>
    <cellStyle name="SAPBEXresItemX 3 2 4 3" xfId="47946" xr:uid="{05813EAE-FBCD-4236-BBB5-177604895961}"/>
    <cellStyle name="SAPBEXresItemX 3 2 4 3 2" xfId="47947" xr:uid="{9A1F6C15-4565-40B3-851E-14973625F0A3}"/>
    <cellStyle name="SAPBEXresItemX 3 2 4 3 2 2" xfId="47948" xr:uid="{55E1B5D3-3566-4BCD-9497-710C65E25A26}"/>
    <cellStyle name="SAPBEXresItemX 3 2 4 3 3" xfId="47949" xr:uid="{B13BF928-79A3-46E5-B18A-04D4D4DE635A}"/>
    <cellStyle name="SAPBEXresItemX 3 2 4 3 3 2" xfId="47950" xr:uid="{65C2A80C-33D1-4DB9-9CDE-E199DB88DC56}"/>
    <cellStyle name="SAPBEXresItemX 3 2 4 3 4" xfId="47951" xr:uid="{12CD0D4D-ACB8-4125-B8FC-C2C8675002D6}"/>
    <cellStyle name="SAPBEXresItemX 3 2 4 3 4 2" xfId="47952" xr:uid="{0A923DAA-A450-4EC9-B902-960E2BC37827}"/>
    <cellStyle name="SAPBEXresItemX 3 2 4 3 5" xfId="47953" xr:uid="{F7C7EB76-394E-4955-841B-586681A02EB8}"/>
    <cellStyle name="SAPBEXresItemX 3 2 4 3 5 2" xfId="47954" xr:uid="{8B95BC8B-4E14-4075-A1CE-156408D210AE}"/>
    <cellStyle name="SAPBEXresItemX 3 2 4 3 6" xfId="47955" xr:uid="{10C5BE77-39AA-42D3-B5A9-8FD9EA08F61E}"/>
    <cellStyle name="SAPBEXresItemX 3 2 4 3 6 2" xfId="47956" xr:uid="{1E3C85F9-B0FD-4723-A9D6-051FA3A9EA35}"/>
    <cellStyle name="SAPBEXresItemX 3 2 4 3 7" xfId="47957" xr:uid="{C5A99DED-4F07-4626-A452-CB359550C7AB}"/>
    <cellStyle name="SAPBEXresItemX 3 2 4 4" xfId="47958" xr:uid="{30491011-4142-427D-93F5-6FA38E4F2169}"/>
    <cellStyle name="SAPBEXresItemX 3 2 4 4 2" xfId="47959" xr:uid="{EAA6F593-3A73-4121-897A-F528588DFE85}"/>
    <cellStyle name="SAPBEXresItemX 3 2 4 5" xfId="47960" xr:uid="{D9C88E28-EDD8-49A2-AA8C-6CDD089275C2}"/>
    <cellStyle name="SAPBEXresItemX 3 2 4 5 2" xfId="47961" xr:uid="{8D2CDA17-FA4C-4055-B89F-C75B64657BBC}"/>
    <cellStyle name="SAPBEXresItemX 3 2 4 6" xfId="47962" xr:uid="{9CD7B374-EE86-41A5-800F-1856ACE2B927}"/>
    <cellStyle name="SAPBEXresItemX 3 2 4 6 2" xfId="47963" xr:uid="{663F0429-1E8E-4265-971D-6A769569A300}"/>
    <cellStyle name="SAPBEXresItemX 3 2 4 7" xfId="47964" xr:uid="{71BB9912-8719-4083-9604-E5D7A6922209}"/>
    <cellStyle name="SAPBEXresItemX 3 2 4 7 2" xfId="47965" xr:uid="{AA6D0091-EBF4-4143-98F0-6687CD2612B9}"/>
    <cellStyle name="SAPBEXresItemX 3 2 4 8" xfId="47966" xr:uid="{93BB8EDB-B1D7-4582-8E0E-43BEAC2C7AA2}"/>
    <cellStyle name="SAPBEXresItemX 3 2 4 8 2" xfId="47967" xr:uid="{F5BF6717-7668-45E8-A27F-4A5F8D6BEE21}"/>
    <cellStyle name="SAPBEXresItemX 3 2 4 9" xfId="47968" xr:uid="{B2F03ADD-0ABD-4A84-BB6E-EB91E887C3B7}"/>
    <cellStyle name="SAPBEXresItemX 3 2 4 9 2" xfId="47969" xr:uid="{BE51F031-04F9-44F2-9280-254440A02A3F}"/>
    <cellStyle name="SAPBEXresItemX 3 2 5" xfId="47970" xr:uid="{D096BF17-E7F0-4063-9ADC-893488231B17}"/>
    <cellStyle name="SAPBEXresItemX 3 2 5 2" xfId="47971" xr:uid="{BCC943ED-9D1A-4547-BA55-94C2CC4604D0}"/>
    <cellStyle name="SAPBEXresItemX 3 2 6" xfId="47972" xr:uid="{0EC18BA4-F3B3-4195-91D4-60516889613A}"/>
    <cellStyle name="SAPBEXresItemX 3 2 6 2" xfId="47973" xr:uid="{DF32F9A0-A927-4EA2-AFD2-E7BC44FD6828}"/>
    <cellStyle name="SAPBEXresItemX 3 2 7" xfId="47974" xr:uid="{62082BBF-865A-4A6B-A316-A00D083AF625}"/>
    <cellStyle name="SAPBEXresItemX 3 2 8" xfId="47975" xr:uid="{C1087E58-C5CC-4AAA-9FBE-9EFA02656E8C}"/>
    <cellStyle name="SAPBEXresItemX 3 3" xfId="47976" xr:uid="{AD9AC7F7-F39B-4F8C-905A-5DDD98A14940}"/>
    <cellStyle name="SAPBEXresItemX 3 3 2" xfId="47977" xr:uid="{2332709D-E558-4D64-9340-7B5A410A8C7B}"/>
    <cellStyle name="SAPBEXresItemX 3 3 2 10" xfId="47978" xr:uid="{FA9DC948-DC0F-4C81-8F88-926DBC42DA80}"/>
    <cellStyle name="SAPBEXresItemX 3 3 2 2" xfId="47979" xr:uid="{6D18003C-FAE1-411F-A2F1-3BA3B37D1A67}"/>
    <cellStyle name="SAPBEXresItemX 3 3 2 2 10" xfId="47980" xr:uid="{B5D2EB34-15A1-408E-9A44-4765DD9BB28E}"/>
    <cellStyle name="SAPBEXresItemX 3 3 2 2 2" xfId="47981" xr:uid="{DEBD2FD3-8677-47E2-9C8D-010C304AFC6C}"/>
    <cellStyle name="SAPBEXresItemX 3 3 2 2 2 2" xfId="47982" xr:uid="{729EBF44-E2B0-4CD6-A99D-245E57328F55}"/>
    <cellStyle name="SAPBEXresItemX 3 3 2 2 2 2 2" xfId="47983" xr:uid="{7AAA0B12-2AC1-4457-8187-9A75A0B82407}"/>
    <cellStyle name="SAPBEXresItemX 3 3 2 2 2 3" xfId="47984" xr:uid="{7A72D36A-A2A3-4805-9762-FF17734A3582}"/>
    <cellStyle name="SAPBEXresItemX 3 3 2 2 2 3 2" xfId="47985" xr:uid="{A3F4B4C8-4426-4FB6-AE8D-F04CF17CCE57}"/>
    <cellStyle name="SAPBEXresItemX 3 3 2 2 2 4" xfId="47986" xr:uid="{14AE221A-E448-4AED-A879-04661107BD23}"/>
    <cellStyle name="SAPBEXresItemX 3 3 2 2 2 4 2" xfId="47987" xr:uid="{3791EFE5-667E-4AD1-AAF0-25EE400EFB00}"/>
    <cellStyle name="SAPBEXresItemX 3 3 2 2 2 5" xfId="47988" xr:uid="{C9C30434-10D4-4F00-ADBE-4D82221BFB3A}"/>
    <cellStyle name="SAPBEXresItemX 3 3 2 2 2 5 2" xfId="47989" xr:uid="{5CC955F1-B6B6-4727-8D95-4F7E31BF88BF}"/>
    <cellStyle name="SAPBEXresItemX 3 3 2 2 2 6" xfId="47990" xr:uid="{5985FB4E-2A93-4C01-8EC3-8B629E7755BF}"/>
    <cellStyle name="SAPBEXresItemX 3 3 2 2 2 6 2" xfId="47991" xr:uid="{360A5835-9244-4690-931A-88C28F75CF7A}"/>
    <cellStyle name="SAPBEXresItemX 3 3 2 2 2 7" xfId="47992" xr:uid="{42F04BA3-AA0A-41D5-94E0-73232A98654A}"/>
    <cellStyle name="SAPBEXresItemX 3 3 2 2 2 7 2" xfId="47993" xr:uid="{F2817B19-3A79-429C-9EC5-DC96D5F324C7}"/>
    <cellStyle name="SAPBEXresItemX 3 3 2 2 2 8" xfId="47994" xr:uid="{F467689C-55EC-44A6-A4E2-E413DAD45F15}"/>
    <cellStyle name="SAPBEXresItemX 3 3 2 2 3" xfId="47995" xr:uid="{39D69C96-9FED-458A-820D-AF79166F569C}"/>
    <cellStyle name="SAPBEXresItemX 3 3 2 2 3 2" xfId="47996" xr:uid="{75EE03CC-F919-4B19-8617-B69EC367E300}"/>
    <cellStyle name="SAPBEXresItemX 3 3 2 2 4" xfId="47997" xr:uid="{585353D3-5888-4AB4-B9E9-43D562813140}"/>
    <cellStyle name="SAPBEXresItemX 3 3 2 2 4 2" xfId="47998" xr:uid="{A6BEFE02-488B-48AE-8C8B-81CAB4524137}"/>
    <cellStyle name="SAPBEXresItemX 3 3 2 2 5" xfId="47999" xr:uid="{B5D826E9-9D78-49E3-9970-D50EF0EC3038}"/>
    <cellStyle name="SAPBEXresItemX 3 3 2 2 5 2" xfId="48000" xr:uid="{8DF189F8-FFE6-4D0B-BAE9-0397A26BD932}"/>
    <cellStyle name="SAPBEXresItemX 3 3 2 2 6" xfId="48001" xr:uid="{FD947E3F-58AC-44E1-AB1B-250CF8C8C139}"/>
    <cellStyle name="SAPBEXresItemX 3 3 2 2 6 2" xfId="48002" xr:uid="{866E28A2-F2A1-42CD-A4C2-A7F3A71E8636}"/>
    <cellStyle name="SAPBEXresItemX 3 3 2 2 7" xfId="48003" xr:uid="{6A831B77-FD65-409C-9107-66C0B82B7E4E}"/>
    <cellStyle name="SAPBEXresItemX 3 3 2 2 7 2" xfId="48004" xr:uid="{74D8135A-0609-4AD7-B223-0FD2F21F140C}"/>
    <cellStyle name="SAPBEXresItemX 3 3 2 2 8" xfId="48005" xr:uid="{5E282119-DBCD-478F-8DEA-001998A3C206}"/>
    <cellStyle name="SAPBEXresItemX 3 3 2 2 8 2" xfId="48006" xr:uid="{7E81DA4C-BF52-4A35-B399-9BAE73F91682}"/>
    <cellStyle name="SAPBEXresItemX 3 3 2 2 9" xfId="48007" xr:uid="{8AE3FB6B-AB06-4C7A-AA8E-DDB98A3AF2B3}"/>
    <cellStyle name="SAPBEXresItemX 3 3 2 3" xfId="48008" xr:uid="{4FCC582D-B227-49C2-AE1E-8AE5FE2A4549}"/>
    <cellStyle name="SAPBEXresItemX 3 3 2 3 2" xfId="48009" xr:uid="{71FE3A0F-BEF5-44C4-A357-145E4126B49D}"/>
    <cellStyle name="SAPBEXresItemX 3 3 2 3 2 2" xfId="48010" xr:uid="{B198257E-F0C2-449A-A8D8-549C11EDD4A8}"/>
    <cellStyle name="SAPBEXresItemX 3 3 2 3 3" xfId="48011" xr:uid="{5CD61A0D-1528-4C40-8842-CF488FBE8CB9}"/>
    <cellStyle name="SAPBEXresItemX 3 3 2 3 3 2" xfId="48012" xr:uid="{3AB82827-18C5-4DBA-AEC7-DCFAA5A3BBD6}"/>
    <cellStyle name="SAPBEXresItemX 3 3 2 3 4" xfId="48013" xr:uid="{1EA23D48-D598-495A-AE71-E1CF5D80E06F}"/>
    <cellStyle name="SAPBEXresItemX 3 3 2 3 4 2" xfId="48014" xr:uid="{2DE91516-94BD-4568-9D99-16B2AEDB9A58}"/>
    <cellStyle name="SAPBEXresItemX 3 3 2 3 5" xfId="48015" xr:uid="{854438F0-FEB3-4B60-B930-1990A683290A}"/>
    <cellStyle name="SAPBEXresItemX 3 3 2 3 5 2" xfId="48016" xr:uid="{7AE8E3A0-3F1C-46B1-ABC5-CE5B283B8070}"/>
    <cellStyle name="SAPBEXresItemX 3 3 2 3 6" xfId="48017" xr:uid="{5427EB78-3DD9-49FB-A670-3C68BEFF2E7D}"/>
    <cellStyle name="SAPBEXresItemX 3 3 2 3 6 2" xfId="48018" xr:uid="{476D9AA6-D37B-4C1E-97A0-04460E77249A}"/>
    <cellStyle name="SAPBEXresItemX 3 3 2 3 7" xfId="48019" xr:uid="{DEDFFF3F-0EF7-4E84-96A6-E28B72EB13AA}"/>
    <cellStyle name="SAPBEXresItemX 3 3 2 3 7 2" xfId="48020" xr:uid="{A4D3C3ED-FDC1-4A45-B0F2-265BD1348D80}"/>
    <cellStyle name="SAPBEXresItemX 3 3 2 3 8" xfId="48021" xr:uid="{CE81995F-986A-4750-A56B-A45F804C8568}"/>
    <cellStyle name="SAPBEXresItemX 3 3 2 3 9" xfId="48022" xr:uid="{E70F5BA3-FDD8-457D-A1DC-B1F263F91F4C}"/>
    <cellStyle name="SAPBEXresItemX 3 3 2 4" xfId="48023" xr:uid="{AD80E6E5-E127-4171-AA45-840D7991531C}"/>
    <cellStyle name="SAPBEXresItemX 3 3 2 4 2" xfId="48024" xr:uid="{C973F14D-7ED8-40AF-A8DB-62A8297B693B}"/>
    <cellStyle name="SAPBEXresItemX 3 3 2 5" xfId="48025" xr:uid="{B56CA977-DAED-4AEC-99A7-E651946551AE}"/>
    <cellStyle name="SAPBEXresItemX 3 3 2 5 2" xfId="48026" xr:uid="{028FB706-321E-40C5-B6C4-5200D29D75E2}"/>
    <cellStyle name="SAPBEXresItemX 3 3 2 6" xfId="48027" xr:uid="{498F1672-255F-48E3-BA9F-70A64ADC5913}"/>
    <cellStyle name="SAPBEXresItemX 3 3 2 6 2" xfId="48028" xr:uid="{37EFE8AE-7F23-437F-9C91-FA21EBBDA186}"/>
    <cellStyle name="SAPBEXresItemX 3 3 2 7" xfId="48029" xr:uid="{7B064588-2671-4FCE-96A2-6C39CA3DA0B0}"/>
    <cellStyle name="SAPBEXresItemX 3 3 2 7 2" xfId="48030" xr:uid="{B8467BFB-B3E0-405F-BCE9-C0F24AB1C282}"/>
    <cellStyle name="SAPBEXresItemX 3 3 2 8" xfId="48031" xr:uid="{DAABE909-B507-40E7-B50F-C6F7741BFD60}"/>
    <cellStyle name="SAPBEXresItemX 3 3 2 8 2" xfId="48032" xr:uid="{5CF89F33-6D68-4452-A35D-4FDC7018F746}"/>
    <cellStyle name="SAPBEXresItemX 3 3 2 9" xfId="48033" xr:uid="{EC4CD7A9-8DB8-48B9-8DE8-B1265ABC60AF}"/>
    <cellStyle name="SAPBEXresItemX 3 3 3" xfId="48034" xr:uid="{F96031F8-C6C3-46E2-A04B-FB8802201731}"/>
    <cellStyle name="SAPBEXresItemX 3 3 3 2" xfId="48035" xr:uid="{6EFC546C-F0A6-41B6-A6FC-DDFB98E1EFAC}"/>
    <cellStyle name="SAPBEXresItemX 3 3 3 2 10" xfId="48036" xr:uid="{E27C008A-0926-4811-8AB2-9CB82C365513}"/>
    <cellStyle name="SAPBEXresItemX 3 3 3 2 2" xfId="48037" xr:uid="{65518DA1-4000-4DB5-B380-62B897B627A3}"/>
    <cellStyle name="SAPBEXresItemX 3 3 3 2 2 2" xfId="48038" xr:uid="{7BE90788-F4FA-49F0-9046-850D74B1F743}"/>
    <cellStyle name="SAPBEXresItemX 3 3 3 2 2 2 2" xfId="48039" xr:uid="{A304B1DD-1F96-4F23-A484-02D81AF86D8D}"/>
    <cellStyle name="SAPBEXresItemX 3 3 3 2 2 3" xfId="48040" xr:uid="{ACF35797-B8AE-4A45-BE6E-E46D2354AF62}"/>
    <cellStyle name="SAPBEXresItemX 3 3 3 2 2 3 2" xfId="48041" xr:uid="{0BAD9E1E-2891-4511-9E7F-1490B819F75C}"/>
    <cellStyle name="SAPBEXresItemX 3 3 3 2 2 4" xfId="48042" xr:uid="{FCFF866E-85C9-4F44-A7AE-F6CBB239952C}"/>
    <cellStyle name="SAPBEXresItemX 3 3 3 2 2 4 2" xfId="48043" xr:uid="{E623734D-91B5-4BA3-8FF3-CEC8F46C094A}"/>
    <cellStyle name="SAPBEXresItemX 3 3 3 2 2 5" xfId="48044" xr:uid="{F63F0BF8-1470-4155-95A5-108C42A7CA2F}"/>
    <cellStyle name="SAPBEXresItemX 3 3 3 2 2 5 2" xfId="48045" xr:uid="{46778028-56A7-46E1-B92C-99C6F6694245}"/>
    <cellStyle name="SAPBEXresItemX 3 3 3 2 2 6" xfId="48046" xr:uid="{D3443085-294D-4F93-9738-80582FD3DD89}"/>
    <cellStyle name="SAPBEXresItemX 3 3 3 2 2 6 2" xfId="48047" xr:uid="{785BF5CD-B813-4EFC-864C-839AC13060BA}"/>
    <cellStyle name="SAPBEXresItemX 3 3 3 2 2 7" xfId="48048" xr:uid="{391054B1-D53A-4581-BE6A-7ABF4B39672C}"/>
    <cellStyle name="SAPBEXresItemX 3 3 3 2 3" xfId="48049" xr:uid="{44C3D768-C594-4881-B3A0-25FA2CBE1ED0}"/>
    <cellStyle name="SAPBEXresItemX 3 3 3 2 3 2" xfId="48050" xr:uid="{8F6A6DE4-1210-4BD8-8A2C-177170743849}"/>
    <cellStyle name="SAPBEXresItemX 3 3 3 2 3 2 2" xfId="48051" xr:uid="{84EE9137-DBEE-4C81-8D4B-FECFAE52BE96}"/>
    <cellStyle name="SAPBEXresItemX 3 3 3 2 3 3" xfId="48052" xr:uid="{329051AE-4107-4100-B053-F79D208BA8C0}"/>
    <cellStyle name="SAPBEXresItemX 3 3 3 2 3 3 2" xfId="48053" xr:uid="{C12A85E3-BF32-45DB-A344-B10FF5AF385B}"/>
    <cellStyle name="SAPBEXresItemX 3 3 3 2 3 4" xfId="48054" xr:uid="{32610C3B-4AC2-43EA-9711-AAAB788C695C}"/>
    <cellStyle name="SAPBEXresItemX 3 3 3 2 3 4 2" xfId="48055" xr:uid="{1DB6ABEE-39D9-4D34-BFF6-D9B38D649451}"/>
    <cellStyle name="SAPBEXresItemX 3 3 3 2 3 5" xfId="48056" xr:uid="{785FB52D-A5DB-4387-B8D4-7796C97E7132}"/>
    <cellStyle name="SAPBEXresItemX 3 3 3 2 3 5 2" xfId="48057" xr:uid="{A31BA912-19F4-4D82-ACEF-CDABD4F95AF2}"/>
    <cellStyle name="SAPBEXresItemX 3 3 3 2 3 6" xfId="48058" xr:uid="{103E4D81-1011-4ACD-8EA9-45457297807D}"/>
    <cellStyle name="SAPBEXresItemX 3 3 3 2 3 6 2" xfId="48059" xr:uid="{DA14BE7F-0A58-42F8-BB93-F67A4D66F861}"/>
    <cellStyle name="SAPBEXresItemX 3 3 3 2 3 7" xfId="48060" xr:uid="{A28A694F-D639-4AEA-8806-9BD54AA55CAA}"/>
    <cellStyle name="SAPBEXresItemX 3 3 3 2 4" xfId="48061" xr:uid="{18F8608F-A371-4892-BF94-5C69482F5A4E}"/>
    <cellStyle name="SAPBEXresItemX 3 3 3 2 4 2" xfId="48062" xr:uid="{18191EF0-FD34-44B1-8CA0-3417F10B214B}"/>
    <cellStyle name="SAPBEXresItemX 3 3 3 2 5" xfId="48063" xr:uid="{56465968-3F10-4901-941C-CF645987BBDB}"/>
    <cellStyle name="SAPBEXresItemX 3 3 3 2 5 2" xfId="48064" xr:uid="{90EFF6B0-ADA7-4CAC-A5BA-F5C5FB5219FB}"/>
    <cellStyle name="SAPBEXresItemX 3 3 3 2 6" xfId="48065" xr:uid="{B61ECBDC-C5B9-4617-96E0-5E5A2EFF236F}"/>
    <cellStyle name="SAPBEXresItemX 3 3 3 2 6 2" xfId="48066" xr:uid="{8B53FC19-F4BD-4F8E-AF03-8E2BC85C0061}"/>
    <cellStyle name="SAPBEXresItemX 3 3 3 2 7" xfId="48067" xr:uid="{1F344BAF-ABC9-4CC5-96F5-242C9D310980}"/>
    <cellStyle name="SAPBEXresItemX 3 3 3 2 7 2" xfId="48068" xr:uid="{D638E8A4-1DA6-49E1-98AF-E073585A4B4F}"/>
    <cellStyle name="SAPBEXresItemX 3 3 3 2 8" xfId="48069" xr:uid="{03649A36-3592-4833-A732-55AA0AFCFDAD}"/>
    <cellStyle name="SAPBEXresItemX 3 3 3 2 8 2" xfId="48070" xr:uid="{395D487D-1B34-4858-9D20-C0FF6E70E203}"/>
    <cellStyle name="SAPBEXresItemX 3 3 3 2 9" xfId="48071" xr:uid="{37BAC276-EF9D-4CD0-B33D-B3EE3E336B53}"/>
    <cellStyle name="SAPBEXresItemX 3 3 3 2 9 2" xfId="48072" xr:uid="{74CD8617-3F83-4849-9647-2197C3DF8FA5}"/>
    <cellStyle name="SAPBEXresItemX 3 3 3 3" xfId="48073" xr:uid="{F5F664B6-C7B5-4C93-9A45-B1FC8452356E}"/>
    <cellStyle name="SAPBEXresItemX 3 3 3 3 2" xfId="48074" xr:uid="{F2F9B58F-A520-43BF-822A-7E524E9D12BA}"/>
    <cellStyle name="SAPBEXresItemX 3 3 3 4" xfId="48075" xr:uid="{884CA5D3-5542-4DCD-92AF-7FE7A769ECD1}"/>
    <cellStyle name="SAPBEXresItemX 3 3 3 4 2" xfId="48076" xr:uid="{50BB4A89-E9DA-4E03-806A-90EB28916C7A}"/>
    <cellStyle name="SAPBEXresItemX 3 3 3 5" xfId="48077" xr:uid="{F5B5C81C-4194-4FA4-9E5B-746EB958EBC7}"/>
    <cellStyle name="SAPBEXresItemX 3 3 4" xfId="48078" xr:uid="{F5F056B5-31CC-41F9-BB32-B563857F12FE}"/>
    <cellStyle name="SAPBEXresItemX 3 3 4 10" xfId="48079" xr:uid="{2B32BCB0-628F-4B13-BBC8-A259979ED3DE}"/>
    <cellStyle name="SAPBEXresItemX 3 3 4 2" xfId="48080" xr:uid="{26F70C31-FDA8-450F-B778-8AC57F2ECF91}"/>
    <cellStyle name="SAPBEXresItemX 3 3 4 2 2" xfId="48081" xr:uid="{55E32BD5-09DF-4A87-B930-D40DE51F03A3}"/>
    <cellStyle name="SAPBEXresItemX 3 3 4 2 2 2" xfId="48082" xr:uid="{FBC5F5B0-EF88-46B9-BBED-DC31DE997339}"/>
    <cellStyle name="SAPBEXresItemX 3 3 4 2 3" xfId="48083" xr:uid="{FE84CA6E-84FA-4660-8FF4-CD1D5EBACF10}"/>
    <cellStyle name="SAPBEXresItemX 3 3 4 2 3 2" xfId="48084" xr:uid="{5105ABBE-643B-4DA1-8A3F-B9992B625EA5}"/>
    <cellStyle name="SAPBEXresItemX 3 3 4 2 4" xfId="48085" xr:uid="{4D3AF455-0976-4BC1-9B11-EF326AF96A82}"/>
    <cellStyle name="SAPBEXresItemX 3 3 4 2 4 2" xfId="48086" xr:uid="{96CA0F5A-DA26-43A2-9A99-E34199CB8C02}"/>
    <cellStyle name="SAPBEXresItemX 3 3 4 2 5" xfId="48087" xr:uid="{DE4F066A-6D0C-40F4-BBFB-515796A0AC14}"/>
    <cellStyle name="SAPBEXresItemX 3 3 4 2 5 2" xfId="48088" xr:uid="{4D72B718-30A7-4BCC-A4C8-0D2E709C41D4}"/>
    <cellStyle name="SAPBEXresItemX 3 3 4 2 6" xfId="48089" xr:uid="{F263EF2F-6711-4370-A41E-4AD817EF68A3}"/>
    <cellStyle name="SAPBEXresItemX 3 3 4 2 6 2" xfId="48090" xr:uid="{8D546CAC-A29B-4429-B34F-5A7C768B359D}"/>
    <cellStyle name="SAPBEXresItemX 3 3 4 2 7" xfId="48091" xr:uid="{DB663306-D609-4094-AE31-AC34C5053B12}"/>
    <cellStyle name="SAPBEXresItemX 3 3 4 3" xfId="48092" xr:uid="{A70B7766-3631-4759-A230-2159B86A1F8D}"/>
    <cellStyle name="SAPBEXresItemX 3 3 4 3 2" xfId="48093" xr:uid="{F7FBF7D6-09EC-4887-A709-E94A100607FD}"/>
    <cellStyle name="SAPBEXresItemX 3 3 4 3 2 2" xfId="48094" xr:uid="{D8E166E4-76E7-4E9A-83EB-BCF2D622D893}"/>
    <cellStyle name="SAPBEXresItemX 3 3 4 3 3" xfId="48095" xr:uid="{1BEE6595-F60E-438E-9815-04BCE8213427}"/>
    <cellStyle name="SAPBEXresItemX 3 3 4 3 3 2" xfId="48096" xr:uid="{DEAC8BA3-9412-469D-BDC6-82D8F2E9744A}"/>
    <cellStyle name="SAPBEXresItemX 3 3 4 3 4" xfId="48097" xr:uid="{4F49E80C-FCB1-4DA9-BFA7-CF7CB6F045EB}"/>
    <cellStyle name="SAPBEXresItemX 3 3 4 3 4 2" xfId="48098" xr:uid="{647DF956-F523-4F19-8B26-A811B34EA0B1}"/>
    <cellStyle name="SAPBEXresItemX 3 3 4 3 5" xfId="48099" xr:uid="{822709A3-DDC3-499B-A5ED-7833D2CA7A60}"/>
    <cellStyle name="SAPBEXresItemX 3 3 4 3 5 2" xfId="48100" xr:uid="{80846382-6BED-4FC1-8E62-060DEBA2F873}"/>
    <cellStyle name="SAPBEXresItemX 3 3 4 3 6" xfId="48101" xr:uid="{32ADD408-44C9-428F-B0E9-465CBB8BE68C}"/>
    <cellStyle name="SAPBEXresItemX 3 3 4 3 6 2" xfId="48102" xr:uid="{1488E110-469C-42AF-A5F7-D0642B5397A9}"/>
    <cellStyle name="SAPBEXresItemX 3 3 4 3 7" xfId="48103" xr:uid="{8F2F08C3-1816-464E-AE41-319C9398434A}"/>
    <cellStyle name="SAPBEXresItemX 3 3 4 4" xfId="48104" xr:uid="{950100BD-038B-4710-87E2-1A6557557BFC}"/>
    <cellStyle name="SAPBEXresItemX 3 3 4 4 2" xfId="48105" xr:uid="{382E9EFD-4FC9-434B-A0C1-9B547B540E19}"/>
    <cellStyle name="SAPBEXresItemX 3 3 4 5" xfId="48106" xr:uid="{3A493233-4ECE-42D4-AC22-CA6491A93B57}"/>
    <cellStyle name="SAPBEXresItemX 3 3 4 5 2" xfId="48107" xr:uid="{13ABECA3-70AD-4D4C-8DD0-40063D55F179}"/>
    <cellStyle name="SAPBEXresItemX 3 3 4 6" xfId="48108" xr:uid="{582D5608-C8FB-4B95-ADB3-F92C5FF2DB47}"/>
    <cellStyle name="SAPBEXresItemX 3 3 4 6 2" xfId="48109" xr:uid="{E9241EC4-7855-4EFE-AA6D-8F0768439E9C}"/>
    <cellStyle name="SAPBEXresItemX 3 3 4 7" xfId="48110" xr:uid="{1D927644-2653-45D2-BD45-DB9B69940B9B}"/>
    <cellStyle name="SAPBEXresItemX 3 3 4 7 2" xfId="48111" xr:uid="{07FD1D8C-29AE-439E-8F20-AE2668943BAD}"/>
    <cellStyle name="SAPBEXresItemX 3 3 4 8" xfId="48112" xr:uid="{88FDB929-9B7B-45FE-9999-8ADBF28B1F9C}"/>
    <cellStyle name="SAPBEXresItemX 3 3 4 8 2" xfId="48113" xr:uid="{A653D332-0FE2-4709-B974-781D32FCC2D4}"/>
    <cellStyle name="SAPBEXresItemX 3 3 4 9" xfId="48114" xr:uid="{1B3ECEC7-9553-43EB-8B51-6E9522C12C96}"/>
    <cellStyle name="SAPBEXresItemX 3 3 4 9 2" xfId="48115" xr:uid="{289CC7FA-CC9E-4A84-8FCC-640711E08984}"/>
    <cellStyle name="SAPBEXresItemX 3 3 5" xfId="48116" xr:uid="{62612A4F-C1E4-4A55-9CF6-4CFC0431F895}"/>
    <cellStyle name="SAPBEXresItemX 3 3 5 2" xfId="48117" xr:uid="{3308B9AE-7427-4D35-8985-DA3C8862343A}"/>
    <cellStyle name="SAPBEXresItemX 3 3 6" xfId="48118" xr:uid="{EE504D09-F624-4112-A6BB-F5B538CB4112}"/>
    <cellStyle name="SAPBEXresItemX 3 3 6 2" xfId="48119" xr:uid="{494B77B8-DE1F-4D8E-BD58-0A60FC08763B}"/>
    <cellStyle name="SAPBEXresItemX 3 3 7" xfId="48120" xr:uid="{80081150-BBDA-41D0-8068-6B1FE6467411}"/>
    <cellStyle name="SAPBEXresItemX 3 3 8" xfId="48121" xr:uid="{47EE540E-D3B0-4D06-9B03-42D759027FBD}"/>
    <cellStyle name="SAPBEXresItemX 3 4" xfId="48122" xr:uid="{FEB9CB70-E7E5-4048-9FFC-76CB5D704295}"/>
    <cellStyle name="SAPBEXresItemX 3 4 10" xfId="48123" xr:uid="{FE51E019-D54B-4F17-A1F9-9B17F6DE7838}"/>
    <cellStyle name="SAPBEXresItemX 3 4 2" xfId="48124" xr:uid="{1D940792-0D06-4DA8-832A-FBDD5B92445E}"/>
    <cellStyle name="SAPBEXresItemX 3 4 2 10" xfId="48125" xr:uid="{C1597A60-8AEA-45B5-8CC5-1F36F0E4E4A4}"/>
    <cellStyle name="SAPBEXresItemX 3 4 2 2" xfId="48126" xr:uid="{E37536D0-7DD5-4713-9881-84CA99A74137}"/>
    <cellStyle name="SAPBEXresItemX 3 4 2 2 2" xfId="48127" xr:uid="{3C5FA404-ED92-458F-BCF5-0B43CD639EE8}"/>
    <cellStyle name="SAPBEXresItemX 3 4 2 2 2 2" xfId="48128" xr:uid="{28012C77-A9C4-49B3-A678-48C845475343}"/>
    <cellStyle name="SAPBEXresItemX 3 4 2 2 3" xfId="48129" xr:uid="{EF955154-EB4E-41A2-BAC7-E70DEBECEF15}"/>
    <cellStyle name="SAPBEXresItemX 3 4 2 2 3 2" xfId="48130" xr:uid="{5FCFB156-4229-4CF7-B917-654E0896CBB6}"/>
    <cellStyle name="SAPBEXresItemX 3 4 2 2 4" xfId="48131" xr:uid="{22A2F576-D611-450E-AA16-6AE6A711858A}"/>
    <cellStyle name="SAPBEXresItemX 3 4 2 2 4 2" xfId="48132" xr:uid="{0FCDDCD5-3170-4076-B1A6-722FD91A134A}"/>
    <cellStyle name="SAPBEXresItemX 3 4 2 2 5" xfId="48133" xr:uid="{D17C3D66-852C-4CC6-A09D-6B951789FA65}"/>
    <cellStyle name="SAPBEXresItemX 3 4 2 2 5 2" xfId="48134" xr:uid="{CB30A0BC-159E-4003-9A87-B382B4EC74FE}"/>
    <cellStyle name="SAPBEXresItemX 3 4 2 2 6" xfId="48135" xr:uid="{759D1EF0-9FC7-481F-A2C7-231E6A0C6E82}"/>
    <cellStyle name="SAPBEXresItemX 3 4 2 2 6 2" xfId="48136" xr:uid="{75B6EB31-BDA2-4F84-BFB6-E5CC1AB703DC}"/>
    <cellStyle name="SAPBEXresItemX 3 4 2 2 7" xfId="48137" xr:uid="{D4C24B40-76EA-4771-8A52-3B6AD914FE53}"/>
    <cellStyle name="SAPBEXresItemX 3 4 2 2 7 2" xfId="48138" xr:uid="{A851F13B-C532-47A3-ABBB-63EC39561619}"/>
    <cellStyle name="SAPBEXresItemX 3 4 2 2 8" xfId="48139" xr:uid="{75CC4216-D521-4C65-AFBF-C8BFB75DBFA6}"/>
    <cellStyle name="SAPBEXresItemX 3 4 2 3" xfId="48140" xr:uid="{714AB29D-BE34-44AC-AF3C-8DCEAF1D638E}"/>
    <cellStyle name="SAPBEXresItemX 3 4 2 3 2" xfId="48141" xr:uid="{5ECDE0D9-CD61-4A3F-B08C-BDFD972A3496}"/>
    <cellStyle name="SAPBEXresItemX 3 4 2 4" xfId="48142" xr:uid="{BCA165F7-EE73-42A4-8A79-BDE2A947444A}"/>
    <cellStyle name="SAPBEXresItemX 3 4 2 4 2" xfId="48143" xr:uid="{9E413B09-32F1-4503-AE8C-01EA171DF6E5}"/>
    <cellStyle name="SAPBEXresItemX 3 4 2 5" xfId="48144" xr:uid="{90993A2B-0F29-4800-8212-088ACA79652C}"/>
    <cellStyle name="SAPBEXresItemX 3 4 2 5 2" xfId="48145" xr:uid="{349669CC-D3CC-47E7-8A1F-9F5165637113}"/>
    <cellStyle name="SAPBEXresItemX 3 4 2 6" xfId="48146" xr:uid="{DA1CDFFF-75A9-4642-8187-8B6EEC8EB526}"/>
    <cellStyle name="SAPBEXresItemX 3 4 2 6 2" xfId="48147" xr:uid="{E3E71E55-6747-4DFC-A989-76EDF12F995F}"/>
    <cellStyle name="SAPBEXresItemX 3 4 2 7" xfId="48148" xr:uid="{B054F9D6-3598-426B-8B9D-18CD4775871C}"/>
    <cellStyle name="SAPBEXresItemX 3 4 2 7 2" xfId="48149" xr:uid="{ACBD4884-907F-463C-AEB2-D1B789397CBA}"/>
    <cellStyle name="SAPBEXresItemX 3 4 2 8" xfId="48150" xr:uid="{CE9048AA-BA8E-4BA9-9FF8-2FA58781CC2F}"/>
    <cellStyle name="SAPBEXresItemX 3 4 2 8 2" xfId="48151" xr:uid="{939DC840-F04F-403F-AA75-204A3BAE6F7A}"/>
    <cellStyle name="SAPBEXresItemX 3 4 2 9" xfId="48152" xr:uid="{5D821539-DEF5-471F-BD79-CB50EE9F995C}"/>
    <cellStyle name="SAPBEXresItemX 3 4 3" xfId="48153" xr:uid="{E7A701A0-958A-4B13-9C14-D839A21286E6}"/>
    <cellStyle name="SAPBEXresItemX 3 4 3 2" xfId="48154" xr:uid="{51FDA7B3-2970-493F-98E5-4A323AE1FCC4}"/>
    <cellStyle name="SAPBEXresItemX 3 4 3 2 2" xfId="48155" xr:uid="{E100121E-EE22-47D9-AE21-18231DD0956A}"/>
    <cellStyle name="SAPBEXresItemX 3 4 3 3" xfId="48156" xr:uid="{571855D8-0AE6-445B-9527-658DD1602C86}"/>
    <cellStyle name="SAPBEXresItemX 3 4 3 3 2" xfId="48157" xr:uid="{47214364-0F31-4BF2-AA1D-8838E501877C}"/>
    <cellStyle name="SAPBEXresItemX 3 4 3 4" xfId="48158" xr:uid="{5139354B-4537-4333-8E76-05D29A55CE1E}"/>
    <cellStyle name="SAPBEXresItemX 3 4 3 4 2" xfId="48159" xr:uid="{99BE1ACE-D1B4-4E12-9B63-27B00D794530}"/>
    <cellStyle name="SAPBEXresItemX 3 4 3 5" xfId="48160" xr:uid="{84272F74-A7D5-4624-AC84-D95E81726888}"/>
    <cellStyle name="SAPBEXresItemX 3 4 3 5 2" xfId="48161" xr:uid="{0949887D-6627-4AAD-8DE1-380C4C37BC95}"/>
    <cellStyle name="SAPBEXresItemX 3 4 3 6" xfId="48162" xr:uid="{F0FF369F-B4E8-4CC3-9E1C-E1B166392697}"/>
    <cellStyle name="SAPBEXresItemX 3 4 3 6 2" xfId="48163" xr:uid="{FE07FDCB-32A0-49B6-B4F3-B207DD6431FD}"/>
    <cellStyle name="SAPBEXresItemX 3 4 3 7" xfId="48164" xr:uid="{9466B4F5-C744-49CE-8ABB-F7ACC9691FA9}"/>
    <cellStyle name="SAPBEXresItemX 3 4 3 7 2" xfId="48165" xr:uid="{E8937EF8-C977-4A35-8AB6-39B696BC7DF0}"/>
    <cellStyle name="SAPBEXresItemX 3 4 3 8" xfId="48166" xr:uid="{34019B00-F8E7-4435-90DE-F69576FFBA82}"/>
    <cellStyle name="SAPBEXresItemX 3 4 3 9" xfId="48167" xr:uid="{6FEDAE84-D45C-4BD0-8F55-BC5BB6FA3154}"/>
    <cellStyle name="SAPBEXresItemX 3 4 4" xfId="48168" xr:uid="{4DB5E9D4-BB4F-47F8-855B-62435DFCDEDA}"/>
    <cellStyle name="SAPBEXresItemX 3 4 4 2" xfId="48169" xr:uid="{6707947E-7F29-453A-A45D-CA8FA26D677B}"/>
    <cellStyle name="SAPBEXresItemX 3 4 5" xfId="48170" xr:uid="{979A9295-497F-4A7F-BE55-EA766F7A426B}"/>
    <cellStyle name="SAPBEXresItemX 3 4 5 2" xfId="48171" xr:uid="{9D737568-C274-42D4-94DC-4DBEA53AA679}"/>
    <cellStyle name="SAPBEXresItemX 3 4 6" xfId="48172" xr:uid="{5D8964C9-F489-4CE0-9887-A26B1C064924}"/>
    <cellStyle name="SAPBEXresItemX 3 4 6 2" xfId="48173" xr:uid="{F4DEB188-DF81-415F-B44A-F373899A4E0B}"/>
    <cellStyle name="SAPBEXresItemX 3 4 7" xfId="48174" xr:uid="{A269F8BD-94ED-4588-9781-285D8FC132AA}"/>
    <cellStyle name="SAPBEXresItemX 3 4 7 2" xfId="48175" xr:uid="{053DB6F9-1506-47FA-A477-BB399EB75E52}"/>
    <cellStyle name="SAPBEXresItemX 3 4 8" xfId="48176" xr:uid="{A055339F-F233-4B7D-B3C2-D0C1CC328C07}"/>
    <cellStyle name="SAPBEXresItemX 3 4 8 2" xfId="48177" xr:uid="{6D1FAAC9-445D-47B9-9D3C-03AAC1669159}"/>
    <cellStyle name="SAPBEXresItemX 3 4 9" xfId="48178" xr:uid="{AC013A96-9935-4663-9468-7B900C30E399}"/>
    <cellStyle name="SAPBEXresItemX 3 5" xfId="48179" xr:uid="{B7B26746-C849-47FE-A3B3-ECE9BCDE73D2}"/>
    <cellStyle name="SAPBEXresItemX 3 6" xfId="48180" xr:uid="{E90FB87F-3E95-4B8C-B008-5E818C8F875D}"/>
    <cellStyle name="SAPBEXresItemX 4" xfId="48181" xr:uid="{4393E0AF-B7AB-429B-AE14-0E34843B1DA4}"/>
    <cellStyle name="SAPBEXresItemX 4 2" xfId="48182" xr:uid="{FB5469D3-1B0A-477B-A9EE-F13ACF93A6E4}"/>
    <cellStyle name="SAPBEXresItemX 4 2 10" xfId="48183" xr:uid="{2029BC85-BAB5-4787-A2E4-30842F0865B9}"/>
    <cellStyle name="SAPBEXresItemX 4 2 2" xfId="48184" xr:uid="{88594B92-6570-48B7-BFA3-D417034E29D3}"/>
    <cellStyle name="SAPBEXresItemX 4 2 2 10" xfId="48185" xr:uid="{536C5427-ACDB-46DA-A9BD-DC8D6B707B56}"/>
    <cellStyle name="SAPBEXresItemX 4 2 2 2" xfId="48186" xr:uid="{F3523462-FF40-45C8-B27A-3BD181076ECA}"/>
    <cellStyle name="SAPBEXresItemX 4 2 2 2 2" xfId="48187" xr:uid="{FCD7236A-0115-4DCE-8E1A-3C7955D6BB42}"/>
    <cellStyle name="SAPBEXresItemX 4 2 2 2 2 2" xfId="48188" xr:uid="{F3AF85D2-DC0A-40CD-B48D-4313A6B8A528}"/>
    <cellStyle name="SAPBEXresItemX 4 2 2 2 3" xfId="48189" xr:uid="{A929E929-C82F-42D5-9C38-AC54A1C33129}"/>
    <cellStyle name="SAPBEXresItemX 4 2 2 2 3 2" xfId="48190" xr:uid="{7E424F14-C185-4442-BEEE-C607D88708AD}"/>
    <cellStyle name="SAPBEXresItemX 4 2 2 2 4" xfId="48191" xr:uid="{99B20BE0-3C83-401A-A94E-5F6EFA6E3E9D}"/>
    <cellStyle name="SAPBEXresItemX 4 2 2 2 4 2" xfId="48192" xr:uid="{8494B3FA-E33B-4798-9956-879AEE080B88}"/>
    <cellStyle name="SAPBEXresItemX 4 2 2 2 5" xfId="48193" xr:uid="{AA2BE383-6F9B-4ABB-8383-AB20D38E7C59}"/>
    <cellStyle name="SAPBEXresItemX 4 2 2 2 5 2" xfId="48194" xr:uid="{D712152E-C30F-4C5F-A1B5-A060C4117A1E}"/>
    <cellStyle name="SAPBEXresItemX 4 2 2 2 6" xfId="48195" xr:uid="{89D037E3-70A2-4DA5-9646-12E5F8540B7D}"/>
    <cellStyle name="SAPBEXresItemX 4 2 2 2 6 2" xfId="48196" xr:uid="{868F8EE5-4A47-412F-851A-E37970760897}"/>
    <cellStyle name="SAPBEXresItemX 4 2 2 2 7" xfId="48197" xr:uid="{D95F5D48-2CF9-4A54-B643-4380F2A1967D}"/>
    <cellStyle name="SAPBEXresItemX 4 2 2 2 7 2" xfId="48198" xr:uid="{56ABC3D3-56EE-4FD7-9C4D-24CDBFBFC827}"/>
    <cellStyle name="SAPBEXresItemX 4 2 2 2 8" xfId="48199" xr:uid="{E4072B4F-1ED0-4FB0-B048-C4E6E752B8C1}"/>
    <cellStyle name="SAPBEXresItemX 4 2 2 3" xfId="48200" xr:uid="{B49D28E5-D300-4955-B60F-E7684B98C2C7}"/>
    <cellStyle name="SAPBEXresItemX 4 2 2 3 2" xfId="48201" xr:uid="{A80C5DFE-52A1-4ACC-A686-BD2B5C31C22F}"/>
    <cellStyle name="SAPBEXresItemX 4 2 2 4" xfId="48202" xr:uid="{54F698DF-B8D8-430C-986F-20417B7C4FAF}"/>
    <cellStyle name="SAPBEXresItemX 4 2 2 4 2" xfId="48203" xr:uid="{F510F1B2-B5F5-4E76-BCAC-98D608912250}"/>
    <cellStyle name="SAPBEXresItemX 4 2 2 5" xfId="48204" xr:uid="{5EDE560C-CA66-4D92-A4A6-2F61410B1689}"/>
    <cellStyle name="SAPBEXresItemX 4 2 2 5 2" xfId="48205" xr:uid="{2D8B95D3-3DB9-43EE-B0DD-1E14CE533B65}"/>
    <cellStyle name="SAPBEXresItemX 4 2 2 6" xfId="48206" xr:uid="{8E4EB98C-DA62-4FDA-8270-B1170E1FBD83}"/>
    <cellStyle name="SAPBEXresItemX 4 2 2 6 2" xfId="48207" xr:uid="{CB4B4CF2-C967-4C8F-8C4D-9E90B5147B41}"/>
    <cellStyle name="SAPBEXresItemX 4 2 2 7" xfId="48208" xr:uid="{F0B94688-9951-4525-8267-21CFA3EB4850}"/>
    <cellStyle name="SAPBEXresItemX 4 2 2 7 2" xfId="48209" xr:uid="{314599B5-A231-4423-98A3-71F8BA759AE3}"/>
    <cellStyle name="SAPBEXresItemX 4 2 2 8" xfId="48210" xr:uid="{6F05ECEF-04BE-46FE-9FD7-661FF6A3E2C0}"/>
    <cellStyle name="SAPBEXresItemX 4 2 2 8 2" xfId="48211" xr:uid="{22A86818-C6A8-4483-8B11-4BFDB7CE5FB1}"/>
    <cellStyle name="SAPBEXresItemX 4 2 2 9" xfId="48212" xr:uid="{D491A19A-1F5A-4D99-AEB5-0348261BA0DD}"/>
    <cellStyle name="SAPBEXresItemX 4 2 3" xfId="48213" xr:uid="{5849A571-F8C4-4BA7-A59C-CF816D56453D}"/>
    <cellStyle name="SAPBEXresItemX 4 2 3 2" xfId="48214" xr:uid="{41D42ABE-4866-4192-932A-7B300015A9C0}"/>
    <cellStyle name="SAPBEXresItemX 4 2 3 2 2" xfId="48215" xr:uid="{25673816-0FAA-419A-8DAC-38B8EFD0977F}"/>
    <cellStyle name="SAPBEXresItemX 4 2 3 3" xfId="48216" xr:uid="{60F17703-5C2C-4B70-8EA5-C90AAE52E14E}"/>
    <cellStyle name="SAPBEXresItemX 4 2 3 3 2" xfId="48217" xr:uid="{C01F4762-C698-4E05-996D-9A151D2C642C}"/>
    <cellStyle name="SAPBEXresItemX 4 2 3 4" xfId="48218" xr:uid="{2B1CB566-88F2-4222-A5BF-76F172A37B6B}"/>
    <cellStyle name="SAPBEXresItemX 4 2 3 4 2" xfId="48219" xr:uid="{9659C6BE-ECFE-4ACC-8540-F6DC3AB14BE7}"/>
    <cellStyle name="SAPBEXresItemX 4 2 3 5" xfId="48220" xr:uid="{A1DB244A-E823-4E11-BFA1-084CE2B753BF}"/>
    <cellStyle name="SAPBEXresItemX 4 2 3 5 2" xfId="48221" xr:uid="{C44268F2-9EAA-4507-8C72-A186413FFA44}"/>
    <cellStyle name="SAPBEXresItemX 4 2 3 6" xfId="48222" xr:uid="{329A8C40-0CFB-41B4-9392-C408B1E83727}"/>
    <cellStyle name="SAPBEXresItemX 4 2 3 6 2" xfId="48223" xr:uid="{1987D846-91DF-43CC-B8BF-10BBE1056805}"/>
    <cellStyle name="SAPBEXresItemX 4 2 3 7" xfId="48224" xr:uid="{8E6565A5-03E3-48C8-8CD7-555ACFA1B286}"/>
    <cellStyle name="SAPBEXresItemX 4 2 3 7 2" xfId="48225" xr:uid="{C32A832F-6388-405B-B06E-31B7C36EBEAA}"/>
    <cellStyle name="SAPBEXresItemX 4 2 3 8" xfId="48226" xr:uid="{7B659ED5-5A43-4BD8-B717-9CDFDB80C70A}"/>
    <cellStyle name="SAPBEXresItemX 4 2 3 9" xfId="48227" xr:uid="{E59BAADB-DCD1-4751-957F-6753DA5BD72F}"/>
    <cellStyle name="SAPBEXresItemX 4 2 4" xfId="48228" xr:uid="{8E6A51B2-48E8-46C6-BF83-E0F31CE9D2B9}"/>
    <cellStyle name="SAPBEXresItemX 4 2 4 2" xfId="48229" xr:uid="{721AEB15-9903-41A9-A7F2-5A759163A9B7}"/>
    <cellStyle name="SAPBEXresItemX 4 2 5" xfId="48230" xr:uid="{6ABE772D-E0EE-43CB-B22A-14536545A32C}"/>
    <cellStyle name="SAPBEXresItemX 4 2 5 2" xfId="48231" xr:uid="{8FFD5806-55DC-4A9B-B21B-52363746AA72}"/>
    <cellStyle name="SAPBEXresItemX 4 2 6" xfId="48232" xr:uid="{883E403D-A13C-49C8-9D84-F51735F5CD98}"/>
    <cellStyle name="SAPBEXresItemX 4 2 6 2" xfId="48233" xr:uid="{2552B946-63B6-4263-A715-BEC864024160}"/>
    <cellStyle name="SAPBEXresItemX 4 2 7" xfId="48234" xr:uid="{2463D33A-A49E-40A4-89D9-BB12E0525C95}"/>
    <cellStyle name="SAPBEXresItemX 4 2 7 2" xfId="48235" xr:uid="{E133E2A8-F7ED-432D-876B-DBB89951C36C}"/>
    <cellStyle name="SAPBEXresItemX 4 2 8" xfId="48236" xr:uid="{16B4A1E9-CD5B-491A-BF33-93DEE390B7C6}"/>
    <cellStyle name="SAPBEXresItemX 4 2 8 2" xfId="48237" xr:uid="{5EF1ED88-7566-4AED-B86A-2DD10F5A3522}"/>
    <cellStyle name="SAPBEXresItemX 4 2 9" xfId="48238" xr:uid="{039D0CDF-085B-438D-B455-83CAF3B0A7F7}"/>
    <cellStyle name="SAPBEXresItemX 4 3" xfId="48239" xr:uid="{9C0B1781-ADA7-416F-A5F6-0ABC51CF5E70}"/>
    <cellStyle name="SAPBEXresItemX 4 3 2" xfId="48240" xr:uid="{37774D0E-BB03-4BEA-A1CA-B9755534C006}"/>
    <cellStyle name="SAPBEXresItemX 4 3 2 10" xfId="48241" xr:uid="{90A5783A-2EEE-4039-A8D6-D79776F0CD8C}"/>
    <cellStyle name="SAPBEXresItemX 4 3 2 2" xfId="48242" xr:uid="{C550A97C-A0DC-4F0B-834D-AFD4AA6C7434}"/>
    <cellStyle name="SAPBEXresItemX 4 3 2 2 2" xfId="48243" xr:uid="{ED3C7E3E-22BD-4580-BA2E-C51A286EA64E}"/>
    <cellStyle name="SAPBEXresItemX 4 3 2 2 2 2" xfId="48244" xr:uid="{58E6F077-4F6C-4DC5-81D3-3503295E3A7E}"/>
    <cellStyle name="SAPBEXresItemX 4 3 2 2 3" xfId="48245" xr:uid="{1CED265D-1D6C-49AB-939D-BBCFC2CBB10B}"/>
    <cellStyle name="SAPBEXresItemX 4 3 2 2 3 2" xfId="48246" xr:uid="{91EF1172-BD22-4A69-B3B4-1BEFC0959F00}"/>
    <cellStyle name="SAPBEXresItemX 4 3 2 2 4" xfId="48247" xr:uid="{86A764EB-DC00-4E73-8932-866BC7D473E7}"/>
    <cellStyle name="SAPBEXresItemX 4 3 2 2 4 2" xfId="48248" xr:uid="{BB619902-59D8-48E0-9FCC-FF0B946794AE}"/>
    <cellStyle name="SAPBEXresItemX 4 3 2 2 5" xfId="48249" xr:uid="{568B5760-0D5E-4955-A8ED-3CFE0B51BEAC}"/>
    <cellStyle name="SAPBEXresItemX 4 3 2 2 5 2" xfId="48250" xr:uid="{2E6B9445-9B7B-4DDE-9ABC-149B3FD6F753}"/>
    <cellStyle name="SAPBEXresItemX 4 3 2 2 6" xfId="48251" xr:uid="{C8133704-E134-4D92-8DAA-DD945B86C877}"/>
    <cellStyle name="SAPBEXresItemX 4 3 2 2 6 2" xfId="48252" xr:uid="{AA91ED76-99A6-4392-88F1-9754B1ED7F50}"/>
    <cellStyle name="SAPBEXresItemX 4 3 2 2 7" xfId="48253" xr:uid="{D9132A48-17FF-4E09-8BAF-61CE420E66FF}"/>
    <cellStyle name="SAPBEXresItemX 4 3 2 3" xfId="48254" xr:uid="{0609A9DB-E423-49EF-B298-5DE01DDB7D84}"/>
    <cellStyle name="SAPBEXresItemX 4 3 2 3 2" xfId="48255" xr:uid="{7D2C1085-FC63-479F-8324-264691B80F39}"/>
    <cellStyle name="SAPBEXresItemX 4 3 2 3 2 2" xfId="48256" xr:uid="{597DFD60-7011-4549-B872-BEB11E6524AB}"/>
    <cellStyle name="SAPBEXresItemX 4 3 2 3 3" xfId="48257" xr:uid="{F42B932A-7442-4B2B-9A9B-45B39918C97A}"/>
    <cellStyle name="SAPBEXresItemX 4 3 2 3 3 2" xfId="48258" xr:uid="{CB264064-7575-4186-9A37-0AC875FD62DC}"/>
    <cellStyle name="SAPBEXresItemX 4 3 2 3 4" xfId="48259" xr:uid="{463B56D3-81E1-4E17-A1E8-63401CC6E3D7}"/>
    <cellStyle name="SAPBEXresItemX 4 3 2 3 4 2" xfId="48260" xr:uid="{F043636A-F545-41DF-BACB-0221868C8679}"/>
    <cellStyle name="SAPBEXresItemX 4 3 2 3 5" xfId="48261" xr:uid="{C2ED4581-2499-461C-88EC-8E85B928F277}"/>
    <cellStyle name="SAPBEXresItemX 4 3 2 3 5 2" xfId="48262" xr:uid="{B6292663-F0A6-4057-ADA6-2816504F76BB}"/>
    <cellStyle name="SAPBEXresItemX 4 3 2 3 6" xfId="48263" xr:uid="{D105ADFF-B14F-4BAC-B14B-494DC4A75274}"/>
    <cellStyle name="SAPBEXresItemX 4 3 2 3 6 2" xfId="48264" xr:uid="{38775C72-9CF1-49D8-8DE1-DF5AC4DE4E7C}"/>
    <cellStyle name="SAPBEXresItemX 4 3 2 3 7" xfId="48265" xr:uid="{F729158C-F2B8-4F98-9065-D3F78CE474F8}"/>
    <cellStyle name="SAPBEXresItemX 4 3 2 4" xfId="48266" xr:uid="{7EFF621B-C04D-4F77-AD56-B8DA02DF2676}"/>
    <cellStyle name="SAPBEXresItemX 4 3 2 4 2" xfId="48267" xr:uid="{303862A2-56C1-42CE-9F8A-B02F8CE35E63}"/>
    <cellStyle name="SAPBEXresItemX 4 3 2 5" xfId="48268" xr:uid="{47A69607-51C2-4E8D-816C-9FFB97FAA8F5}"/>
    <cellStyle name="SAPBEXresItemX 4 3 2 5 2" xfId="48269" xr:uid="{659C8D37-E982-4DFB-B525-6B472ED99574}"/>
    <cellStyle name="SAPBEXresItemX 4 3 2 6" xfId="48270" xr:uid="{D36F0B19-773E-4515-9A2D-BF67BD339F70}"/>
    <cellStyle name="SAPBEXresItemX 4 3 2 6 2" xfId="48271" xr:uid="{54EB951E-3A6A-4E9A-94CC-432689377536}"/>
    <cellStyle name="SAPBEXresItemX 4 3 2 7" xfId="48272" xr:uid="{0FEC955C-91DE-434A-8AC6-EE277F2F8466}"/>
    <cellStyle name="SAPBEXresItemX 4 3 2 7 2" xfId="48273" xr:uid="{5993739C-BCC5-488C-90F2-4E2EF22331F9}"/>
    <cellStyle name="SAPBEXresItemX 4 3 2 8" xfId="48274" xr:uid="{F2C70DD0-4915-4C64-ADD1-C84BAD771CCB}"/>
    <cellStyle name="SAPBEXresItemX 4 3 2 8 2" xfId="48275" xr:uid="{5A56292F-249A-4800-8D19-265CB3D5716F}"/>
    <cellStyle name="SAPBEXresItemX 4 3 2 9" xfId="48276" xr:uid="{B68E7D50-DA1C-4F66-97AA-4D3BCAE87EFF}"/>
    <cellStyle name="SAPBEXresItemX 4 3 2 9 2" xfId="48277" xr:uid="{77BA72BE-2915-4ADB-85DF-F091ABACB965}"/>
    <cellStyle name="SAPBEXresItemX 4 3 3" xfId="48278" xr:uid="{16B71923-59FA-432E-9D9C-24746E88021C}"/>
    <cellStyle name="SAPBEXresItemX 4 3 3 2" xfId="48279" xr:uid="{6301C286-DFCB-4C7C-BF02-4913D2137A83}"/>
    <cellStyle name="SAPBEXresItemX 4 3 4" xfId="48280" xr:uid="{8B6C5556-D973-4D86-BDCD-039A10BD9E5A}"/>
    <cellStyle name="SAPBEXresItemX 4 3 4 2" xfId="48281" xr:uid="{905A78CF-C089-4D86-8C22-CF7A825F402F}"/>
    <cellStyle name="SAPBEXresItemX 4 3 5" xfId="48282" xr:uid="{EA21BFDB-C5E9-4F68-8339-147FCA54371E}"/>
    <cellStyle name="SAPBEXresItemX 4 4" xfId="48283" xr:uid="{6110CA8C-1491-4094-ACC4-2028D076AFD3}"/>
    <cellStyle name="SAPBEXresItemX 4 4 10" xfId="48284" xr:uid="{5D3EAECE-948D-4582-B9A1-0822D0D345E5}"/>
    <cellStyle name="SAPBEXresItemX 4 4 2" xfId="48285" xr:uid="{684D4C4E-8D80-4219-A2CB-3573A1EEE8B0}"/>
    <cellStyle name="SAPBEXresItemX 4 4 2 2" xfId="48286" xr:uid="{F2B4E220-804E-410F-A8B0-CFEFBDF1D7DD}"/>
    <cellStyle name="SAPBEXresItemX 4 4 2 2 2" xfId="48287" xr:uid="{633241D9-7160-43F4-B7AC-61E7494C0304}"/>
    <cellStyle name="SAPBEXresItemX 4 4 2 3" xfId="48288" xr:uid="{F68510B0-7FBD-4D19-AD0D-92BE7FB4035A}"/>
    <cellStyle name="SAPBEXresItemX 4 4 2 3 2" xfId="48289" xr:uid="{9358F8FC-7E8E-47C7-8B95-17EFE304E4E6}"/>
    <cellStyle name="SAPBEXresItemX 4 4 2 4" xfId="48290" xr:uid="{4745FBA7-E602-4AD9-B028-FAE31E96C41C}"/>
    <cellStyle name="SAPBEXresItemX 4 4 2 4 2" xfId="48291" xr:uid="{44190152-D6DD-4525-AF97-E3CB3858DF1A}"/>
    <cellStyle name="SAPBEXresItemX 4 4 2 5" xfId="48292" xr:uid="{2DB97233-8FA3-480D-9990-CC987A68A87F}"/>
    <cellStyle name="SAPBEXresItemX 4 4 2 5 2" xfId="48293" xr:uid="{20A33406-1D21-4E63-8A58-182816458766}"/>
    <cellStyle name="SAPBEXresItemX 4 4 2 6" xfId="48294" xr:uid="{9D725C90-95F2-42A0-8B22-8C6E95DD5898}"/>
    <cellStyle name="SAPBEXresItemX 4 4 2 6 2" xfId="48295" xr:uid="{3E4ECA7F-CCA6-49F3-8025-2E86BCAAA725}"/>
    <cellStyle name="SAPBEXresItemX 4 4 2 7" xfId="48296" xr:uid="{CE85C337-059C-4EF3-AE92-6FCBEF225FC4}"/>
    <cellStyle name="SAPBEXresItemX 4 4 3" xfId="48297" xr:uid="{F92DDB82-672D-4E97-BC22-8FC477688118}"/>
    <cellStyle name="SAPBEXresItemX 4 4 3 2" xfId="48298" xr:uid="{C4AD0AB6-CCC5-480B-ACAF-C64CFD549893}"/>
    <cellStyle name="SAPBEXresItemX 4 4 3 2 2" xfId="48299" xr:uid="{335B0EF4-8273-45BD-BC4C-33A7D7AF1C9B}"/>
    <cellStyle name="SAPBEXresItemX 4 4 3 3" xfId="48300" xr:uid="{DA046C09-916B-4DAF-9D8E-9DE2B7979DFD}"/>
    <cellStyle name="SAPBEXresItemX 4 4 3 3 2" xfId="48301" xr:uid="{DE7CC39D-44FB-4B0E-9E45-29C2899004F7}"/>
    <cellStyle name="SAPBEXresItemX 4 4 3 4" xfId="48302" xr:uid="{2FB38DFD-1B69-42E4-8A4A-3AE5D03F0DF4}"/>
    <cellStyle name="SAPBEXresItemX 4 4 3 4 2" xfId="48303" xr:uid="{3B3F5A07-D1D9-4891-A313-C24D2312732E}"/>
    <cellStyle name="SAPBEXresItemX 4 4 3 5" xfId="48304" xr:uid="{EFCBA2FF-4C38-4012-86BD-6B2FC89E84B7}"/>
    <cellStyle name="SAPBEXresItemX 4 4 3 5 2" xfId="48305" xr:uid="{08F06863-028F-4F34-A376-B817EC967520}"/>
    <cellStyle name="SAPBEXresItemX 4 4 3 6" xfId="48306" xr:uid="{5B2BF897-97FE-42D4-BE72-C1E8E3B7B99A}"/>
    <cellStyle name="SAPBEXresItemX 4 4 3 6 2" xfId="48307" xr:uid="{BACBD03C-33A5-4C23-A29E-3AB7AEA2F82F}"/>
    <cellStyle name="SAPBEXresItemX 4 4 3 7" xfId="48308" xr:uid="{E4E5B2C1-3394-4666-A616-2F8970A3E5CA}"/>
    <cellStyle name="SAPBEXresItemX 4 4 4" xfId="48309" xr:uid="{C694296A-2531-4B1D-B2EA-153EDD1EA8B8}"/>
    <cellStyle name="SAPBEXresItemX 4 4 4 2" xfId="48310" xr:uid="{55A2DB09-52E8-44B6-A6B6-E5D5EDF27F9E}"/>
    <cellStyle name="SAPBEXresItemX 4 4 5" xfId="48311" xr:uid="{8650E8DF-E1D6-4E03-9E45-4264F3BA5FD5}"/>
    <cellStyle name="SAPBEXresItemX 4 4 5 2" xfId="48312" xr:uid="{D1A34EBA-7608-4D9E-A4CE-7D49BB6CD387}"/>
    <cellStyle name="SAPBEXresItemX 4 4 6" xfId="48313" xr:uid="{EA5FB2BD-F55F-4357-8B48-7CCB2493D91E}"/>
    <cellStyle name="SAPBEXresItemX 4 4 6 2" xfId="48314" xr:uid="{419B0A18-433B-4344-B904-BE82C9190811}"/>
    <cellStyle name="SAPBEXresItemX 4 4 7" xfId="48315" xr:uid="{00425A62-3B84-41CF-834F-33D1E06BD44C}"/>
    <cellStyle name="SAPBEXresItemX 4 4 7 2" xfId="48316" xr:uid="{3F7365E9-3D0A-47E3-A169-73D80B0B13ED}"/>
    <cellStyle name="SAPBEXresItemX 4 4 8" xfId="48317" xr:uid="{8ACAF279-D6A4-4720-BCEF-ACFB608975A9}"/>
    <cellStyle name="SAPBEXresItemX 4 4 8 2" xfId="48318" xr:uid="{3C134F90-EF6A-4F52-BF2F-24E096B13B37}"/>
    <cellStyle name="SAPBEXresItemX 4 4 9" xfId="48319" xr:uid="{C7979D60-5586-49F4-BE87-6989343E7D7A}"/>
    <cellStyle name="SAPBEXresItemX 4 4 9 2" xfId="48320" xr:uid="{3D6965CB-CCF4-4F54-B3A6-8A7C0EFA8F92}"/>
    <cellStyle name="SAPBEXresItemX 4 5" xfId="48321" xr:uid="{64A8BADA-5E98-4E53-A36D-652A1DAEB340}"/>
    <cellStyle name="SAPBEXresItemX 4 5 2" xfId="48322" xr:uid="{2D004F48-9A43-4D5A-8CC3-967ECD3B4891}"/>
    <cellStyle name="SAPBEXresItemX 4 6" xfId="48323" xr:uid="{1E7F4030-DCA8-4D1E-BD35-0C32CCCE97B4}"/>
    <cellStyle name="SAPBEXresItemX 4 6 2" xfId="48324" xr:uid="{D8D4B7B0-7C84-43DC-B019-6E895ADB9FE6}"/>
    <cellStyle name="SAPBEXresItemX 4 7" xfId="48325" xr:uid="{C650C0B6-9227-4FB8-B270-7B7E485C55B6}"/>
    <cellStyle name="SAPBEXresItemX 4 8" xfId="48326" xr:uid="{7A6F8173-FF19-4B6A-B8A2-C9227DDD5133}"/>
    <cellStyle name="SAPBEXresItemX 5" xfId="48327" xr:uid="{95DAB299-0120-4B35-91A3-5ABBEB17DD08}"/>
    <cellStyle name="SAPBEXresItemX 5 2" xfId="48328" xr:uid="{FD00E509-D62D-4DF7-A5ED-7CBB55231756}"/>
    <cellStyle name="SAPBEXresItemX 5 2 10" xfId="48329" xr:uid="{2FCEDCCB-6930-4086-B669-59197F6C672D}"/>
    <cellStyle name="SAPBEXresItemX 5 2 2" xfId="48330" xr:uid="{B93DCF8F-D079-44DE-95DE-BA0ACF18865F}"/>
    <cellStyle name="SAPBEXresItemX 5 2 2 10" xfId="48331" xr:uid="{123890AA-6D1C-4498-9D5C-68AC798FEC4E}"/>
    <cellStyle name="SAPBEXresItemX 5 2 2 2" xfId="48332" xr:uid="{4A698AB2-EB55-48B0-83A7-4314CE3FE7BF}"/>
    <cellStyle name="SAPBEXresItemX 5 2 2 2 2" xfId="48333" xr:uid="{2D5CF227-63C6-4DA0-973C-5DD638AD0A43}"/>
    <cellStyle name="SAPBEXresItemX 5 2 2 2 2 2" xfId="48334" xr:uid="{C8DE1E65-6DC7-407E-90CE-B214452ABE1A}"/>
    <cellStyle name="SAPBEXresItemX 5 2 2 2 3" xfId="48335" xr:uid="{F89091A1-33E7-4095-9045-A9D3865EA9A6}"/>
    <cellStyle name="SAPBEXresItemX 5 2 2 2 3 2" xfId="48336" xr:uid="{B8020231-EB6C-4ED9-8E1B-111810E7C2C2}"/>
    <cellStyle name="SAPBEXresItemX 5 2 2 2 4" xfId="48337" xr:uid="{6C0A39A5-4E30-4E91-9AC0-D3396F21F17A}"/>
    <cellStyle name="SAPBEXresItemX 5 2 2 2 4 2" xfId="48338" xr:uid="{89B94B6F-9638-464B-B93D-357DBF181C51}"/>
    <cellStyle name="SAPBEXresItemX 5 2 2 2 5" xfId="48339" xr:uid="{6E3D8514-6277-42E5-AE12-FDA2CBFA27AE}"/>
    <cellStyle name="SAPBEXresItemX 5 2 2 2 5 2" xfId="48340" xr:uid="{FA964CF1-7365-4E6A-82D5-354469C8BF54}"/>
    <cellStyle name="SAPBEXresItemX 5 2 2 2 6" xfId="48341" xr:uid="{8890D0D0-2C53-48E3-B65A-992B20F89EF4}"/>
    <cellStyle name="SAPBEXresItemX 5 2 2 2 6 2" xfId="48342" xr:uid="{293E1447-03C3-4119-9DE2-D3C44ED9C02A}"/>
    <cellStyle name="SAPBEXresItemX 5 2 2 2 7" xfId="48343" xr:uid="{97B64DA5-3E6A-4245-8F20-E68602309D9B}"/>
    <cellStyle name="SAPBEXresItemX 5 2 2 2 7 2" xfId="48344" xr:uid="{8350A650-C669-4FB9-9011-0665981CC23D}"/>
    <cellStyle name="SAPBEXresItemX 5 2 2 2 8" xfId="48345" xr:uid="{DD25D082-D677-421D-BBAF-A8BC0D8C1372}"/>
    <cellStyle name="SAPBEXresItemX 5 2 2 3" xfId="48346" xr:uid="{C5F6D90F-9439-4995-8BC7-D218208B05F9}"/>
    <cellStyle name="SAPBEXresItemX 5 2 2 3 2" xfId="48347" xr:uid="{9B17CD20-CA8C-470D-A8AA-C170FE79A357}"/>
    <cellStyle name="SAPBEXresItemX 5 2 2 4" xfId="48348" xr:uid="{C2836960-092B-436D-89E5-0B039129264C}"/>
    <cellStyle name="SAPBEXresItemX 5 2 2 4 2" xfId="48349" xr:uid="{E2FF82E2-0A0B-4248-ACEA-E75E2DD0F931}"/>
    <cellStyle name="SAPBEXresItemX 5 2 2 5" xfId="48350" xr:uid="{BF06F6A1-0C31-4B06-9783-949F469E59CE}"/>
    <cellStyle name="SAPBEXresItemX 5 2 2 5 2" xfId="48351" xr:uid="{CF8EEE57-5FF2-4A10-9813-5951A515C4A7}"/>
    <cellStyle name="SAPBEXresItemX 5 2 2 6" xfId="48352" xr:uid="{B04B5644-060C-4956-9AFD-56876FBB3CFB}"/>
    <cellStyle name="SAPBEXresItemX 5 2 2 6 2" xfId="48353" xr:uid="{37A1C5C4-62FA-4146-9528-DBD8265E5D30}"/>
    <cellStyle name="SAPBEXresItemX 5 2 2 7" xfId="48354" xr:uid="{55E956A9-6E43-4950-AEF5-BBAF176B778A}"/>
    <cellStyle name="SAPBEXresItemX 5 2 2 7 2" xfId="48355" xr:uid="{9F1BBA66-6DEA-4035-AA86-2A5F1F9BB0DF}"/>
    <cellStyle name="SAPBEXresItemX 5 2 2 8" xfId="48356" xr:uid="{FCED3EFF-A831-48D3-95F3-271BA59D7326}"/>
    <cellStyle name="SAPBEXresItemX 5 2 2 8 2" xfId="48357" xr:uid="{5440F709-D46A-49CC-8367-021E85AC63E3}"/>
    <cellStyle name="SAPBEXresItemX 5 2 2 9" xfId="48358" xr:uid="{AB42800F-3882-4B88-BB05-D54CDC736D85}"/>
    <cellStyle name="SAPBEXresItemX 5 2 3" xfId="48359" xr:uid="{91B301C8-34CA-4EE6-84CB-0440B3588A03}"/>
    <cellStyle name="SAPBEXresItemX 5 2 3 2" xfId="48360" xr:uid="{F31986D6-248F-488F-B396-54D091133711}"/>
    <cellStyle name="SAPBEXresItemX 5 2 3 2 2" xfId="48361" xr:uid="{FFC4B1E3-8FEC-4FE7-927A-D6892D434D07}"/>
    <cellStyle name="SAPBEXresItemX 5 2 3 3" xfId="48362" xr:uid="{2D439213-4A38-4970-8AA3-62DBD09F8DB9}"/>
    <cellStyle name="SAPBEXresItemX 5 2 3 3 2" xfId="48363" xr:uid="{F001E1B5-AFCC-48F5-8EA3-0231EC40A2E1}"/>
    <cellStyle name="SAPBEXresItemX 5 2 3 4" xfId="48364" xr:uid="{70304D28-31BB-4361-A117-92817F289D86}"/>
    <cellStyle name="SAPBEXresItemX 5 2 3 4 2" xfId="48365" xr:uid="{E1E5C921-3622-4E2D-9FC6-CEF6C67C0301}"/>
    <cellStyle name="SAPBEXresItemX 5 2 3 5" xfId="48366" xr:uid="{2BFF6501-8956-43C1-8DD8-1CA1E70B14D6}"/>
    <cellStyle name="SAPBEXresItemX 5 2 3 5 2" xfId="48367" xr:uid="{AF5DA154-7132-4CAA-B56B-C3FC6535CDD4}"/>
    <cellStyle name="SAPBEXresItemX 5 2 3 6" xfId="48368" xr:uid="{A09EAA23-91A6-44A8-A083-B79DC4A3127D}"/>
    <cellStyle name="SAPBEXresItemX 5 2 3 6 2" xfId="48369" xr:uid="{CCB43B83-95D9-4FB7-B10E-50231A4DCDD4}"/>
    <cellStyle name="SAPBEXresItemX 5 2 3 7" xfId="48370" xr:uid="{D87A4532-6089-485F-B1FA-D1F9F01190E0}"/>
    <cellStyle name="SAPBEXresItemX 5 2 3 7 2" xfId="48371" xr:uid="{4A4631A5-9216-4BBB-B5CA-3AEED5856E27}"/>
    <cellStyle name="SAPBEXresItemX 5 2 3 8" xfId="48372" xr:uid="{1B904EC3-0063-4F38-9B09-B45F1D7012B1}"/>
    <cellStyle name="SAPBEXresItemX 5 2 3 9" xfId="48373" xr:uid="{D96CBC07-C4C8-45E8-881A-FF4F5799C106}"/>
    <cellStyle name="SAPBEXresItemX 5 2 4" xfId="48374" xr:uid="{DABEAFDB-9A25-400C-998D-652C706E29CE}"/>
    <cellStyle name="SAPBEXresItemX 5 2 4 2" xfId="48375" xr:uid="{2CEE422E-763B-4BA6-A7CB-971E0A13189F}"/>
    <cellStyle name="SAPBEXresItemX 5 2 5" xfId="48376" xr:uid="{BF0FECAC-9D74-4E6D-96B8-B2B9D3034963}"/>
    <cellStyle name="SAPBEXresItemX 5 2 5 2" xfId="48377" xr:uid="{9BFCBDF2-3780-4171-BC4B-0EBC60D3E2A9}"/>
    <cellStyle name="SAPBEXresItemX 5 2 6" xfId="48378" xr:uid="{D2A69BE3-EEFD-452A-938C-06E8DAC96E48}"/>
    <cellStyle name="SAPBEXresItemX 5 2 6 2" xfId="48379" xr:uid="{AC259E92-6E49-44A0-BB12-D1BA0D8178C1}"/>
    <cellStyle name="SAPBEXresItemX 5 2 7" xfId="48380" xr:uid="{5E3D810E-DA34-43B0-AC68-3574B6CAF3FE}"/>
    <cellStyle name="SAPBEXresItemX 5 2 7 2" xfId="48381" xr:uid="{E995C41F-133B-4AE1-BF81-9D834B4FEE40}"/>
    <cellStyle name="SAPBEXresItemX 5 2 8" xfId="48382" xr:uid="{F7FB0108-DAAD-4718-ACEB-1ABF0F3395A6}"/>
    <cellStyle name="SAPBEXresItemX 5 2 8 2" xfId="48383" xr:uid="{3B6B3416-1F31-44CE-B81C-BAECD9710607}"/>
    <cellStyle name="SAPBEXresItemX 5 2 9" xfId="48384" xr:uid="{FFD6A23D-83B5-4E5E-8080-C1D5DC35303D}"/>
    <cellStyle name="SAPBEXresItemX 5 3" xfId="48385" xr:uid="{623EFDA9-DFF1-46B7-A849-0A3A375E2169}"/>
    <cellStyle name="SAPBEXresItemX 5 3 2" xfId="48386" xr:uid="{5112B89A-7762-4B1B-B4B8-0B66B5D86FB0}"/>
    <cellStyle name="SAPBEXresItemX 5 3 2 10" xfId="48387" xr:uid="{8815DA8A-C437-415F-82F4-573F9261766D}"/>
    <cellStyle name="SAPBEXresItemX 5 3 2 2" xfId="48388" xr:uid="{29A6AD6D-CDD4-47D6-8CF5-3A813884DE3C}"/>
    <cellStyle name="SAPBEXresItemX 5 3 2 2 2" xfId="48389" xr:uid="{7A2F534B-753D-4A2F-958D-43510968422F}"/>
    <cellStyle name="SAPBEXresItemX 5 3 2 2 2 2" xfId="48390" xr:uid="{D8CB1FA4-DE34-4D39-8C58-CBF1536D22C8}"/>
    <cellStyle name="SAPBEXresItemX 5 3 2 2 3" xfId="48391" xr:uid="{71967AE3-E587-4208-9711-470395A549A5}"/>
    <cellStyle name="SAPBEXresItemX 5 3 2 2 3 2" xfId="48392" xr:uid="{32B6D556-A687-48A5-ABA9-AB1AD11DCB1F}"/>
    <cellStyle name="SAPBEXresItemX 5 3 2 2 4" xfId="48393" xr:uid="{FE0D6A68-DDC6-4149-B28D-939749CA5F77}"/>
    <cellStyle name="SAPBEXresItemX 5 3 2 2 4 2" xfId="48394" xr:uid="{BEA16A9F-1DE4-4A73-B5F0-E15C7CC5D0AA}"/>
    <cellStyle name="SAPBEXresItemX 5 3 2 2 5" xfId="48395" xr:uid="{DBD0F001-0363-4038-943A-31E0B0242EB3}"/>
    <cellStyle name="SAPBEXresItemX 5 3 2 2 5 2" xfId="48396" xr:uid="{89588D61-7B38-4F65-9C09-C444EC471DD1}"/>
    <cellStyle name="SAPBEXresItemX 5 3 2 2 6" xfId="48397" xr:uid="{6A65E14E-F4B5-4BEE-98D3-7779AA7BC965}"/>
    <cellStyle name="SAPBEXresItemX 5 3 2 2 6 2" xfId="48398" xr:uid="{C257FA8A-6E2C-410E-8017-D3453A64186A}"/>
    <cellStyle name="SAPBEXresItemX 5 3 2 2 7" xfId="48399" xr:uid="{F5834425-05E4-4237-9D1B-15D7B401510C}"/>
    <cellStyle name="SAPBEXresItemX 5 3 2 3" xfId="48400" xr:uid="{E4210093-A7C3-4D1A-A457-377E8CE52549}"/>
    <cellStyle name="SAPBEXresItemX 5 3 2 3 2" xfId="48401" xr:uid="{454FC1BF-F172-4EE9-9DE0-651625325B57}"/>
    <cellStyle name="SAPBEXresItemX 5 3 2 3 2 2" xfId="48402" xr:uid="{C9F40C82-691C-4334-9E50-81C2ACAE1DCC}"/>
    <cellStyle name="SAPBEXresItemX 5 3 2 3 3" xfId="48403" xr:uid="{5C17527D-B8E7-4696-8835-14DCA3EBBD49}"/>
    <cellStyle name="SAPBEXresItemX 5 3 2 3 3 2" xfId="48404" xr:uid="{EF85B891-2B0C-4781-BCF2-9A506D08BB58}"/>
    <cellStyle name="SAPBEXresItemX 5 3 2 3 4" xfId="48405" xr:uid="{BFF60C49-B3A7-4E02-981A-2B21FF3F2032}"/>
    <cellStyle name="SAPBEXresItemX 5 3 2 3 4 2" xfId="48406" xr:uid="{7F30B13F-D306-41D3-AA83-BBE4299C7F03}"/>
    <cellStyle name="SAPBEXresItemX 5 3 2 3 5" xfId="48407" xr:uid="{35F54E98-A083-4414-B06A-8F7C13ADE090}"/>
    <cellStyle name="SAPBEXresItemX 5 3 2 3 5 2" xfId="48408" xr:uid="{75B06505-940D-44E1-B27A-CB39FD0624A7}"/>
    <cellStyle name="SAPBEXresItemX 5 3 2 3 6" xfId="48409" xr:uid="{AF8A6AC7-6270-484C-8C1E-967C5A4FE975}"/>
    <cellStyle name="SAPBEXresItemX 5 3 2 3 6 2" xfId="48410" xr:uid="{2E175B75-52CF-4F5E-86C6-77B1925CB43B}"/>
    <cellStyle name="SAPBEXresItemX 5 3 2 3 7" xfId="48411" xr:uid="{58FD1AB8-4721-4507-948B-83DE5ADC7B2C}"/>
    <cellStyle name="SAPBEXresItemX 5 3 2 4" xfId="48412" xr:uid="{7D23071A-4042-40E3-ACC1-122202CE7625}"/>
    <cellStyle name="SAPBEXresItemX 5 3 2 4 2" xfId="48413" xr:uid="{9BDEAE34-4956-46C7-9253-E21271AA762C}"/>
    <cellStyle name="SAPBEXresItemX 5 3 2 5" xfId="48414" xr:uid="{BAA5406C-2749-45CB-9B62-D675EAB1B9C9}"/>
    <cellStyle name="SAPBEXresItemX 5 3 2 5 2" xfId="48415" xr:uid="{6BC309F8-F0B2-4331-8A5C-3CD5452DF9E1}"/>
    <cellStyle name="SAPBEXresItemX 5 3 2 6" xfId="48416" xr:uid="{C15B5BEF-33F1-48EB-A7B1-ADF34F1C694B}"/>
    <cellStyle name="SAPBEXresItemX 5 3 2 6 2" xfId="48417" xr:uid="{0C6CACA3-439C-4F97-8074-EDC4B781B01E}"/>
    <cellStyle name="SAPBEXresItemX 5 3 2 7" xfId="48418" xr:uid="{468D7A32-1F8D-4F85-AD03-B424CCD05D89}"/>
    <cellStyle name="SAPBEXresItemX 5 3 2 7 2" xfId="48419" xr:uid="{930AB6BA-9978-45F6-99F8-FE746EF80EFD}"/>
    <cellStyle name="SAPBEXresItemX 5 3 2 8" xfId="48420" xr:uid="{003106B5-E5EA-454D-876A-979D58DD6893}"/>
    <cellStyle name="SAPBEXresItemX 5 3 2 8 2" xfId="48421" xr:uid="{CF328F10-F843-4BD2-8BDC-0AFF3A9D9564}"/>
    <cellStyle name="SAPBEXresItemX 5 3 2 9" xfId="48422" xr:uid="{B673E654-2464-42F8-A7E0-865896E85626}"/>
    <cellStyle name="SAPBEXresItemX 5 3 2 9 2" xfId="48423" xr:uid="{1BD506E0-3E67-4A16-ACAE-E5874483D329}"/>
    <cellStyle name="SAPBEXresItemX 5 3 3" xfId="48424" xr:uid="{86DD69E5-D81C-4802-9D01-4B94F8F47F5F}"/>
    <cellStyle name="SAPBEXresItemX 5 3 3 2" xfId="48425" xr:uid="{D671DDCE-2B53-400E-A910-CA706930796A}"/>
    <cellStyle name="SAPBEXresItemX 5 3 4" xfId="48426" xr:uid="{E0EBCA01-E00F-4296-A676-6F355AC7FB37}"/>
    <cellStyle name="SAPBEXresItemX 5 3 4 2" xfId="48427" xr:uid="{57F7276B-3E57-4252-A33E-9A211551D186}"/>
    <cellStyle name="SAPBEXresItemX 5 3 5" xfId="48428" xr:uid="{BF0B6919-CC60-49D6-8595-A170BD302C0F}"/>
    <cellStyle name="SAPBEXresItemX 5 4" xfId="48429" xr:uid="{63035EEB-9D44-4D90-9A1E-B1CF7B821CA3}"/>
    <cellStyle name="SAPBEXresItemX 5 4 10" xfId="48430" xr:uid="{4D3A0748-0204-4797-BBBC-70AAD434FF90}"/>
    <cellStyle name="SAPBEXresItemX 5 4 2" xfId="48431" xr:uid="{2C7C48E5-E316-4AC8-964F-18C799161693}"/>
    <cellStyle name="SAPBEXresItemX 5 4 2 2" xfId="48432" xr:uid="{B7ECF80A-348A-4B02-AD4F-A7C67E2EE536}"/>
    <cellStyle name="SAPBEXresItemX 5 4 2 2 2" xfId="48433" xr:uid="{18121AA1-BD01-4FD6-93CF-9FB84B3BCA59}"/>
    <cellStyle name="SAPBEXresItemX 5 4 2 3" xfId="48434" xr:uid="{B3FA429D-452E-4F6D-B36F-DEF68096E519}"/>
    <cellStyle name="SAPBEXresItemX 5 4 2 3 2" xfId="48435" xr:uid="{E7F081F3-D1B4-471C-A502-B166AD4E35E3}"/>
    <cellStyle name="SAPBEXresItemX 5 4 2 4" xfId="48436" xr:uid="{D5D77CAD-89D9-4EF2-9083-E07325A71787}"/>
    <cellStyle name="SAPBEXresItemX 5 4 2 4 2" xfId="48437" xr:uid="{215474AE-BD44-45F1-AF38-B23199BFD16C}"/>
    <cellStyle name="SAPBEXresItemX 5 4 2 5" xfId="48438" xr:uid="{FD3D7BD6-EF53-43EF-9B3D-C55B2D049256}"/>
    <cellStyle name="SAPBEXresItemX 5 4 2 5 2" xfId="48439" xr:uid="{C17E7C99-A495-42F5-9552-4E028487CC77}"/>
    <cellStyle name="SAPBEXresItemX 5 4 2 6" xfId="48440" xr:uid="{B527AC3B-B141-4920-9C3D-1580D90ED85A}"/>
    <cellStyle name="SAPBEXresItemX 5 4 2 6 2" xfId="48441" xr:uid="{E5528B1A-259E-476B-85A0-43CA92ECC4E7}"/>
    <cellStyle name="SAPBEXresItemX 5 4 2 7" xfId="48442" xr:uid="{70F4005A-0833-41AB-884A-1AF1807F34F9}"/>
    <cellStyle name="SAPBEXresItemX 5 4 3" xfId="48443" xr:uid="{F0320CBB-62E1-4F22-AFEF-0D240ACC9717}"/>
    <cellStyle name="SAPBEXresItemX 5 4 3 2" xfId="48444" xr:uid="{77FE01FB-EBC4-4972-A3FC-F605DEF7F8CB}"/>
    <cellStyle name="SAPBEXresItemX 5 4 3 2 2" xfId="48445" xr:uid="{8E9989C8-2809-434F-AF67-41EE1DDF8F99}"/>
    <cellStyle name="SAPBEXresItemX 5 4 3 3" xfId="48446" xr:uid="{19F95AF2-D8E9-4F15-8E10-AEE99E657502}"/>
    <cellStyle name="SAPBEXresItemX 5 4 3 3 2" xfId="48447" xr:uid="{24FA3C83-A64D-49D6-A215-004337AD42E2}"/>
    <cellStyle name="SAPBEXresItemX 5 4 3 4" xfId="48448" xr:uid="{D38974B3-817B-44F3-B6EF-E1D018EB7AC4}"/>
    <cellStyle name="SAPBEXresItemX 5 4 3 4 2" xfId="48449" xr:uid="{FD2324CE-5567-454F-8158-A2A426C3B6E3}"/>
    <cellStyle name="SAPBEXresItemX 5 4 3 5" xfId="48450" xr:uid="{F39D613A-0D27-44F6-993A-C7925E779738}"/>
    <cellStyle name="SAPBEXresItemX 5 4 3 5 2" xfId="48451" xr:uid="{C08052AE-2FF2-4DDB-BCB8-41319A950CD1}"/>
    <cellStyle name="SAPBEXresItemX 5 4 3 6" xfId="48452" xr:uid="{B176DF57-183F-4602-A772-C1800F63D255}"/>
    <cellStyle name="SAPBEXresItemX 5 4 3 6 2" xfId="48453" xr:uid="{EBD59597-13AE-4DE5-B80D-3E249FC552BF}"/>
    <cellStyle name="SAPBEXresItemX 5 4 3 7" xfId="48454" xr:uid="{3E82642D-2711-4DBB-A047-5A520B196F26}"/>
    <cellStyle name="SAPBEXresItemX 5 4 4" xfId="48455" xr:uid="{D796F722-3284-42B4-81E1-5CC3AFE4DF85}"/>
    <cellStyle name="SAPBEXresItemX 5 4 4 2" xfId="48456" xr:uid="{0883BAA2-D6F2-43DF-8B20-112D1857B977}"/>
    <cellStyle name="SAPBEXresItemX 5 4 5" xfId="48457" xr:uid="{27D4875E-BE5C-4D14-B339-6C1183BA8A94}"/>
    <cellStyle name="SAPBEXresItemX 5 4 5 2" xfId="48458" xr:uid="{562188A6-3516-405B-A2A2-C539776A0625}"/>
    <cellStyle name="SAPBEXresItemX 5 4 6" xfId="48459" xr:uid="{25C62FF3-43FE-42BC-9BE3-609263FBBD2E}"/>
    <cellStyle name="SAPBEXresItemX 5 4 6 2" xfId="48460" xr:uid="{5733D029-029D-4F50-97B2-33A83BFB338E}"/>
    <cellStyle name="SAPBEXresItemX 5 4 7" xfId="48461" xr:uid="{667C0D50-732D-47F2-A23E-96830BD149DD}"/>
    <cellStyle name="SAPBEXresItemX 5 4 7 2" xfId="48462" xr:uid="{834A1731-BB16-49FF-91DE-B9A01EC7410D}"/>
    <cellStyle name="SAPBEXresItemX 5 4 8" xfId="48463" xr:uid="{C5DD36DA-7247-4A1C-9A3F-4F403C4EF78D}"/>
    <cellStyle name="SAPBEXresItemX 5 4 8 2" xfId="48464" xr:uid="{1AB2309E-50FA-450E-88C6-DDEBDA543BAE}"/>
    <cellStyle name="SAPBEXresItemX 5 4 9" xfId="48465" xr:uid="{EAB26CCF-407C-45A9-9726-55481709A0E1}"/>
    <cellStyle name="SAPBEXresItemX 5 4 9 2" xfId="48466" xr:uid="{20EC8FE4-A7F5-4BC9-9AA0-0BD3A0776EAA}"/>
    <cellStyle name="SAPBEXresItemX 5 5" xfId="48467" xr:uid="{F7203C20-4F1A-43C2-BED1-23DE9EBA4809}"/>
    <cellStyle name="SAPBEXresItemX 5 5 2" xfId="48468" xr:uid="{81DA12A6-0460-46DB-8D56-EB24CF6BFBB7}"/>
    <cellStyle name="SAPBEXresItemX 5 6" xfId="48469" xr:uid="{A1B95679-E6AA-45BB-978C-E000E1B39C5F}"/>
    <cellStyle name="SAPBEXresItemX 5 6 2" xfId="48470" xr:uid="{7FC0416B-FA3A-4D3E-BF6F-9C31CE9B9875}"/>
    <cellStyle name="SAPBEXresItemX 5 7" xfId="48471" xr:uid="{D78C48B1-7807-4444-93C9-B5C50E6B31BE}"/>
    <cellStyle name="SAPBEXresItemX 5 8" xfId="48472" xr:uid="{59A60A6C-5929-4AF3-ACA5-AD0CFAAAD374}"/>
    <cellStyle name="SAPBEXresItemX 6" xfId="48473" xr:uid="{B7B4103D-CCDC-4545-8C62-E4157291D607}"/>
    <cellStyle name="SAPBEXresItemX 6 10" xfId="48474" xr:uid="{816FFC3C-1559-4ACB-9984-40CB5DA7D214}"/>
    <cellStyle name="SAPBEXresItemX 6 2" xfId="48475" xr:uid="{4B5FFC0E-87CB-4F3E-8544-2A23F7FEEC69}"/>
    <cellStyle name="SAPBEXresItemX 6 2 10" xfId="48476" xr:uid="{912986C4-3002-4B16-9AA7-52B6CC41A53C}"/>
    <cellStyle name="SAPBEXresItemX 6 2 2" xfId="48477" xr:uid="{7B4A78A7-1D49-4F36-BD04-26AF6CACFB23}"/>
    <cellStyle name="SAPBEXresItemX 6 2 2 2" xfId="48478" xr:uid="{B14A11A0-3502-44A5-918B-D6231CD10193}"/>
    <cellStyle name="SAPBEXresItemX 6 2 2 2 2" xfId="48479" xr:uid="{0B4E125D-4A0C-478C-9426-FEE3DEDE37D2}"/>
    <cellStyle name="SAPBEXresItemX 6 2 2 3" xfId="48480" xr:uid="{7EAB9B29-F27B-49D2-81B0-DB6CB64C469C}"/>
    <cellStyle name="SAPBEXresItemX 6 2 2 3 2" xfId="48481" xr:uid="{2D5D6E0E-6CFF-4C90-BEB4-50D8519E67E7}"/>
    <cellStyle name="SAPBEXresItemX 6 2 2 4" xfId="48482" xr:uid="{F651AF8E-5507-4F4C-958E-E59661140F7E}"/>
    <cellStyle name="SAPBEXresItemX 6 2 2 4 2" xfId="48483" xr:uid="{F961532B-5AD2-447E-9979-044E59A28725}"/>
    <cellStyle name="SAPBEXresItemX 6 2 2 5" xfId="48484" xr:uid="{7273FAC1-137C-4B15-8EA3-C26EF032AC95}"/>
    <cellStyle name="SAPBEXresItemX 6 2 2 5 2" xfId="48485" xr:uid="{298F8C54-2664-4575-BA86-96E3E26ACCCE}"/>
    <cellStyle name="SAPBEXresItemX 6 2 2 6" xfId="48486" xr:uid="{33DD4E50-8ECD-4613-9404-120B1A82516F}"/>
    <cellStyle name="SAPBEXresItemX 6 2 2 6 2" xfId="48487" xr:uid="{02A69330-A7F4-4636-B7BB-10DC822F6E21}"/>
    <cellStyle name="SAPBEXresItemX 6 2 2 7" xfId="48488" xr:uid="{A3C231C8-0337-4345-A0D1-E4B520B98B10}"/>
    <cellStyle name="SAPBEXresItemX 6 2 2 7 2" xfId="48489" xr:uid="{5849A03C-19EB-44DE-9AB1-9040DA5D1262}"/>
    <cellStyle name="SAPBEXresItemX 6 2 2 8" xfId="48490" xr:uid="{DD99A803-F637-48A0-9C26-09C521CD0F1C}"/>
    <cellStyle name="SAPBEXresItemX 6 2 3" xfId="48491" xr:uid="{9F5FAD4B-3471-474F-B82B-C86ACCD63994}"/>
    <cellStyle name="SAPBEXresItemX 6 2 3 2" xfId="48492" xr:uid="{8A110963-6393-4892-B29F-27B4A2378152}"/>
    <cellStyle name="SAPBEXresItemX 6 2 4" xfId="48493" xr:uid="{3A1E087B-57F2-4FA4-B69B-D549146935B6}"/>
    <cellStyle name="SAPBEXresItemX 6 2 4 2" xfId="48494" xr:uid="{37DA864A-4375-4814-BB34-8C28D9DFE5CB}"/>
    <cellStyle name="SAPBEXresItemX 6 2 5" xfId="48495" xr:uid="{4C0261C0-56BA-4722-976F-86FF8B958302}"/>
    <cellStyle name="SAPBEXresItemX 6 2 5 2" xfId="48496" xr:uid="{9236E191-D5DE-46F8-A759-7A37BCD60FB3}"/>
    <cellStyle name="SAPBEXresItemX 6 2 6" xfId="48497" xr:uid="{2B2D0EB9-EFF6-4DAF-9463-0CB2D6E2BD92}"/>
    <cellStyle name="SAPBEXresItemX 6 2 6 2" xfId="48498" xr:uid="{66B2E17F-2423-4BC0-B928-D000F14BA4FC}"/>
    <cellStyle name="SAPBEXresItemX 6 2 7" xfId="48499" xr:uid="{DD3A46FB-7287-4A08-820A-6F516F61674B}"/>
    <cellStyle name="SAPBEXresItemX 6 2 7 2" xfId="48500" xr:uid="{B8233E9C-8F82-4DD0-8F96-2E4F86424526}"/>
    <cellStyle name="SAPBEXresItemX 6 2 8" xfId="48501" xr:uid="{C120DC5A-F0DB-4E33-95B9-C3553DF47566}"/>
    <cellStyle name="SAPBEXresItemX 6 2 8 2" xfId="48502" xr:uid="{DB5D12A3-B9AC-4845-B262-13A3B1F9CEA2}"/>
    <cellStyle name="SAPBEXresItemX 6 2 9" xfId="48503" xr:uid="{4E49A39E-BF6D-4E80-9F53-94B1C4E664BC}"/>
    <cellStyle name="SAPBEXresItemX 6 3" xfId="48504" xr:uid="{AC68650C-850F-44ED-A161-1466FCCF87CC}"/>
    <cellStyle name="SAPBEXresItemX 6 3 2" xfId="48505" xr:uid="{D8E192F6-8930-4507-9871-2ACEA4D74FB7}"/>
    <cellStyle name="SAPBEXresItemX 6 3 2 2" xfId="48506" xr:uid="{E183F97B-A005-47C9-90FA-B5EEDFEE8F82}"/>
    <cellStyle name="SAPBEXresItemX 6 3 3" xfId="48507" xr:uid="{E433B88F-5AA1-4BC3-B3DC-35F7842B0C3E}"/>
    <cellStyle name="SAPBEXresItemX 6 3 3 2" xfId="48508" xr:uid="{8C3899F9-33C0-40F3-A7C1-CFCBA44778E4}"/>
    <cellStyle name="SAPBEXresItemX 6 3 4" xfId="48509" xr:uid="{9A15C688-2E32-4968-8C6C-3A84C8739963}"/>
    <cellStyle name="SAPBEXresItemX 6 3 4 2" xfId="48510" xr:uid="{AF328B0E-3FAE-488A-8AAF-22C395C94635}"/>
    <cellStyle name="SAPBEXresItemX 6 3 5" xfId="48511" xr:uid="{F2CB4433-2569-4C80-925F-8FD3A9405ECF}"/>
    <cellStyle name="SAPBEXresItemX 6 3 5 2" xfId="48512" xr:uid="{2942D24C-C17A-4334-A185-4078EDAD2DCA}"/>
    <cellStyle name="SAPBEXresItemX 6 3 6" xfId="48513" xr:uid="{1F116A7B-3EC2-4FD2-893D-D78816CB3CD8}"/>
    <cellStyle name="SAPBEXresItemX 6 3 6 2" xfId="48514" xr:uid="{540F145A-6F6A-4A6F-84F0-4AD8F6176F5D}"/>
    <cellStyle name="SAPBEXresItemX 6 3 7" xfId="48515" xr:uid="{4CA42BCA-C4E2-4882-A77F-44FDFB7A49BC}"/>
    <cellStyle name="SAPBEXresItemX 6 3 7 2" xfId="48516" xr:uid="{609C6916-F00F-41D1-B869-C2D715068F95}"/>
    <cellStyle name="SAPBEXresItemX 6 3 8" xfId="48517" xr:uid="{5EDF488F-962C-4822-8152-E619D2938F45}"/>
    <cellStyle name="SAPBEXresItemX 6 3 9" xfId="48518" xr:uid="{3B03C45D-DFBB-437B-B06E-A27D8CBF9F00}"/>
    <cellStyle name="SAPBEXresItemX 6 4" xfId="48519" xr:uid="{7628E8C2-8265-4D72-9531-B166EE4DF48A}"/>
    <cellStyle name="SAPBEXresItemX 6 4 2" xfId="48520" xr:uid="{644DF67E-F641-4D74-B80A-43F63B1C72AC}"/>
    <cellStyle name="SAPBEXresItemX 6 5" xfId="48521" xr:uid="{A86377D2-50D0-4A99-8398-C956532CA95A}"/>
    <cellStyle name="SAPBEXresItemX 6 5 2" xfId="48522" xr:uid="{0F6E98A8-5332-4863-A954-FFA353C12787}"/>
    <cellStyle name="SAPBEXresItemX 6 6" xfId="48523" xr:uid="{73752A4E-2F2E-4F22-BA8A-4F1D5C988968}"/>
    <cellStyle name="SAPBEXresItemX 6 6 2" xfId="48524" xr:uid="{9C59F206-250B-4C06-A8C0-FB7E71F0DE23}"/>
    <cellStyle name="SAPBEXresItemX 6 7" xfId="48525" xr:uid="{9372FC91-3B79-43F3-ADB7-702A720ECF8C}"/>
    <cellStyle name="SAPBEXresItemX 6 7 2" xfId="48526" xr:uid="{FEAFA56E-12E2-4A09-A170-E43DA2F8DF13}"/>
    <cellStyle name="SAPBEXresItemX 6 8" xfId="48527" xr:uid="{92AFBCC8-012E-44AE-ACA3-B13488FA11F9}"/>
    <cellStyle name="SAPBEXresItemX 6 8 2" xfId="48528" xr:uid="{BDBCE107-1A2F-4244-8768-035BDCF218D0}"/>
    <cellStyle name="SAPBEXresItemX 6 9" xfId="48529" xr:uid="{ECFE7596-658F-4124-83A0-0ED0E0EA5D85}"/>
    <cellStyle name="SAPBEXresItemX 7" xfId="48530" xr:uid="{4A4A5965-7ED9-4677-AEB4-24A24D56277E}"/>
    <cellStyle name="SAPBEXresItemX 8" xfId="48531" xr:uid="{2F074643-28FD-45A5-897B-089E2887939C}"/>
    <cellStyle name="SAPBEXstdData" xfId="15323" xr:uid="{7ECA0261-16E2-4715-A786-60FDAD352D11}"/>
    <cellStyle name="SAPBEXstdData 2" xfId="15427" xr:uid="{5D6B6E85-5D9C-43EF-B8B5-455292E386D2}"/>
    <cellStyle name="SAPBEXstdData 2 2" xfId="48534" xr:uid="{DE227E80-84D0-488B-B4EB-72F074D30883}"/>
    <cellStyle name="SAPBEXstdData 2 2 2" xfId="48535" xr:uid="{40B2A6E9-206D-4536-80FC-D8AA1F02250D}"/>
    <cellStyle name="SAPBEXstdData 2 2 2 10" xfId="48536" xr:uid="{46099FB4-4930-4B10-9515-75F563271FF9}"/>
    <cellStyle name="SAPBEXstdData 2 2 2 2" xfId="48537" xr:uid="{5D671FE3-A3A2-41E6-A628-4BBFD924D1B0}"/>
    <cellStyle name="SAPBEXstdData 2 2 2 2 10" xfId="48538" xr:uid="{4B9921E1-4175-4EC3-8A49-7C303BFF5D1D}"/>
    <cellStyle name="SAPBEXstdData 2 2 2 2 2" xfId="48539" xr:uid="{CA61260A-D815-4F14-AC0F-35DC25CDF92D}"/>
    <cellStyle name="SAPBEXstdData 2 2 2 2 2 2" xfId="48540" xr:uid="{B4730202-6BBF-4D2A-A28F-743DBBA2D6D4}"/>
    <cellStyle name="SAPBEXstdData 2 2 2 2 2 2 2" xfId="48541" xr:uid="{EE720DAC-30B5-425B-8D03-CF99F8F05684}"/>
    <cellStyle name="SAPBEXstdData 2 2 2 2 2 3" xfId="48542" xr:uid="{AB95AE78-6DC1-4702-8789-5097844F85E4}"/>
    <cellStyle name="SAPBEXstdData 2 2 2 2 2 3 2" xfId="48543" xr:uid="{A795F488-F1CA-4FF9-AE4F-EA0615DF5B6C}"/>
    <cellStyle name="SAPBEXstdData 2 2 2 2 2 4" xfId="48544" xr:uid="{DE20998D-D1E5-4908-AED9-9CE068C0C733}"/>
    <cellStyle name="SAPBEXstdData 2 2 2 2 2 4 2" xfId="48545" xr:uid="{18F88D5F-9803-48AB-8915-8B40FA80CB78}"/>
    <cellStyle name="SAPBEXstdData 2 2 2 2 2 5" xfId="48546" xr:uid="{6312F159-3FA7-4E5B-81CC-6BC049B4CF82}"/>
    <cellStyle name="SAPBEXstdData 2 2 2 2 2 5 2" xfId="48547" xr:uid="{C9E2DD60-E7FC-4F58-B939-5CEB9AEFF7C0}"/>
    <cellStyle name="SAPBEXstdData 2 2 2 2 2 6" xfId="48548" xr:uid="{0B7FA834-FC15-44EF-9F8C-EB67DBE071BE}"/>
    <cellStyle name="SAPBEXstdData 2 2 2 2 2 6 2" xfId="48549" xr:uid="{F4778959-2ACE-416E-8661-B1371CF71162}"/>
    <cellStyle name="SAPBEXstdData 2 2 2 2 2 7" xfId="48550" xr:uid="{14B9F1F0-36DA-41AE-B240-913AD3A784FE}"/>
    <cellStyle name="SAPBEXstdData 2 2 2 2 2 7 2" xfId="48551" xr:uid="{F7E292D7-D90B-494C-8F3F-18BE8C57F22B}"/>
    <cellStyle name="SAPBEXstdData 2 2 2 2 2 8" xfId="48552" xr:uid="{B20EA5F2-4EF4-4338-AD43-8D7862F6F745}"/>
    <cellStyle name="SAPBEXstdData 2 2 2 2 3" xfId="48553" xr:uid="{D51579A1-3DCD-482D-AE2E-246163524F98}"/>
    <cellStyle name="SAPBEXstdData 2 2 2 2 3 2" xfId="48554" xr:uid="{F10C87DB-5461-40FE-A91F-A47EA1CB279D}"/>
    <cellStyle name="SAPBEXstdData 2 2 2 2 4" xfId="48555" xr:uid="{8C839893-BC40-4441-96F2-10B7E9167FF0}"/>
    <cellStyle name="SAPBEXstdData 2 2 2 2 4 2" xfId="48556" xr:uid="{5BD34D0B-0BEE-4FA2-8BAF-2BA3C24DBAA2}"/>
    <cellStyle name="SAPBEXstdData 2 2 2 2 5" xfId="48557" xr:uid="{CEF67D88-6033-4163-AB0E-473320B2E646}"/>
    <cellStyle name="SAPBEXstdData 2 2 2 2 5 2" xfId="48558" xr:uid="{38EF5B99-8B92-4618-9C60-47401A85DB6E}"/>
    <cellStyle name="SAPBEXstdData 2 2 2 2 6" xfId="48559" xr:uid="{777F6984-104F-4FE5-800D-D853CCEDB6F0}"/>
    <cellStyle name="SAPBEXstdData 2 2 2 2 6 2" xfId="48560" xr:uid="{09E23DBF-7083-49E3-8266-641020EB0ED8}"/>
    <cellStyle name="SAPBEXstdData 2 2 2 2 7" xfId="48561" xr:uid="{68E1381B-C9B5-4FDA-AD39-77ACE661DBE6}"/>
    <cellStyle name="SAPBEXstdData 2 2 2 2 7 2" xfId="48562" xr:uid="{2FA5E651-ABB4-4118-8D46-B35C5609A952}"/>
    <cellStyle name="SAPBEXstdData 2 2 2 2 8" xfId="48563" xr:uid="{592B5899-6872-4AC8-A37B-E507F9428693}"/>
    <cellStyle name="SAPBEXstdData 2 2 2 2 8 2" xfId="48564" xr:uid="{28E9C463-3F26-4E48-8762-05B6993F4C3C}"/>
    <cellStyle name="SAPBEXstdData 2 2 2 2 9" xfId="48565" xr:uid="{BE6327A6-95CA-41F8-A275-97D9C49F0A81}"/>
    <cellStyle name="SAPBEXstdData 2 2 2 3" xfId="48566" xr:uid="{77D5A245-9082-4FCC-A440-E9507740F37C}"/>
    <cellStyle name="SAPBEXstdData 2 2 2 3 2" xfId="48567" xr:uid="{4F0CE8E0-3776-4F4C-A828-6A357DE937AF}"/>
    <cellStyle name="SAPBEXstdData 2 2 2 3 2 2" xfId="48568" xr:uid="{8C47F8FC-4217-40EB-8BCD-BE084B17CDAC}"/>
    <cellStyle name="SAPBEXstdData 2 2 2 3 3" xfId="48569" xr:uid="{8A2DF773-5FE0-4B7A-9653-66942A63DAF4}"/>
    <cellStyle name="SAPBEXstdData 2 2 2 3 3 2" xfId="48570" xr:uid="{5EB3DC9A-AA9B-4090-81A4-05CE9E4F9D1F}"/>
    <cellStyle name="SAPBEXstdData 2 2 2 3 4" xfId="48571" xr:uid="{3233C1C4-0155-43CB-ACE0-104326E95205}"/>
    <cellStyle name="SAPBEXstdData 2 2 2 3 4 2" xfId="48572" xr:uid="{47DCD441-010D-42E9-9E58-F1F081966FA9}"/>
    <cellStyle name="SAPBEXstdData 2 2 2 3 5" xfId="48573" xr:uid="{47D32E11-4B2F-4BCE-BB34-B698388B695E}"/>
    <cellStyle name="SAPBEXstdData 2 2 2 3 5 2" xfId="48574" xr:uid="{DAF827C9-8474-49E8-8658-B41B3FB8F223}"/>
    <cellStyle name="SAPBEXstdData 2 2 2 3 6" xfId="48575" xr:uid="{732970D7-B723-4EED-A30A-13503A2FD150}"/>
    <cellStyle name="SAPBEXstdData 2 2 2 3 6 2" xfId="48576" xr:uid="{6DA43F22-A7C1-440E-8B75-96FB7BF03640}"/>
    <cellStyle name="SAPBEXstdData 2 2 2 3 7" xfId="48577" xr:uid="{9C8F9EF0-3626-44A8-B11D-21A3AEE66961}"/>
    <cellStyle name="SAPBEXstdData 2 2 2 3 7 2" xfId="48578" xr:uid="{DD6B0B3C-902E-4B2E-B309-5CEDCCED9632}"/>
    <cellStyle name="SAPBEXstdData 2 2 2 3 8" xfId="48579" xr:uid="{0A4C401F-E59D-4E1C-ADA0-17B3D18033F4}"/>
    <cellStyle name="SAPBEXstdData 2 2 2 3 9" xfId="48580" xr:uid="{BFC6580E-F145-466B-B304-B7AB5AB4B60E}"/>
    <cellStyle name="SAPBEXstdData 2 2 2 4" xfId="48581" xr:uid="{51A67592-2DC5-4416-8D26-75E7B12E0FCE}"/>
    <cellStyle name="SAPBEXstdData 2 2 2 4 2" xfId="48582" xr:uid="{902BBAF3-4712-486C-91A7-D98656DE0498}"/>
    <cellStyle name="SAPBEXstdData 2 2 2 5" xfId="48583" xr:uid="{A0BAE5DD-A617-40BE-B9E4-5F5955A7FEC8}"/>
    <cellStyle name="SAPBEXstdData 2 2 2 5 2" xfId="48584" xr:uid="{0324B620-E7AA-4EEA-9332-13C8F82A8B04}"/>
    <cellStyle name="SAPBEXstdData 2 2 2 6" xfId="48585" xr:uid="{7450DD6F-1B88-4F73-AE93-2037B8B669A2}"/>
    <cellStyle name="SAPBEXstdData 2 2 2 6 2" xfId="48586" xr:uid="{75C2D511-93CA-4B26-98A7-45BC04699568}"/>
    <cellStyle name="SAPBEXstdData 2 2 2 7" xfId="48587" xr:uid="{F7FF03AA-AF75-43B8-A908-8E26691DC102}"/>
    <cellStyle name="SAPBEXstdData 2 2 2 7 2" xfId="48588" xr:uid="{CA82F419-1264-4253-A9AB-098F66B2597C}"/>
    <cellStyle name="SAPBEXstdData 2 2 2 8" xfId="48589" xr:uid="{EEBD8268-6A85-408D-B32F-B68F967AD624}"/>
    <cellStyle name="SAPBEXstdData 2 2 2 8 2" xfId="48590" xr:uid="{5FA1C4F2-15DC-465C-9D76-CCB65B98D897}"/>
    <cellStyle name="SAPBEXstdData 2 2 2 9" xfId="48591" xr:uid="{1E59316A-8269-466D-8D4D-B37EFD00C2B0}"/>
    <cellStyle name="SAPBEXstdData 2 2 3" xfId="48592" xr:uid="{C8C3D35D-4F2D-4365-829B-98860A3F82CD}"/>
    <cellStyle name="SAPBEXstdData 2 2 3 2" xfId="48593" xr:uid="{47CCB87D-269E-453C-B9AD-8DC0C3859DDA}"/>
    <cellStyle name="SAPBEXstdData 2 2 3 2 10" xfId="48594" xr:uid="{FDCE385C-6758-4C15-9F0F-F8AE98B9559F}"/>
    <cellStyle name="SAPBEXstdData 2 2 3 2 2" xfId="48595" xr:uid="{516FBF0F-9760-474B-B18C-FF1468A83AC4}"/>
    <cellStyle name="SAPBEXstdData 2 2 3 2 2 2" xfId="48596" xr:uid="{0419EBA3-4FF2-4112-AC5C-1E602B758816}"/>
    <cellStyle name="SAPBEXstdData 2 2 3 2 2 2 2" xfId="48597" xr:uid="{7833348D-1D10-4431-98AE-28D61D9F44AA}"/>
    <cellStyle name="SAPBEXstdData 2 2 3 2 2 3" xfId="48598" xr:uid="{85071EB3-40B9-422B-AC57-48089B10FDF4}"/>
    <cellStyle name="SAPBEXstdData 2 2 3 2 2 3 2" xfId="48599" xr:uid="{6E6CFA35-694F-42CF-98CA-02D907E5C674}"/>
    <cellStyle name="SAPBEXstdData 2 2 3 2 2 4" xfId="48600" xr:uid="{F9CB6206-7A00-49E0-BDD7-7845BD65A7C0}"/>
    <cellStyle name="SAPBEXstdData 2 2 3 2 2 4 2" xfId="48601" xr:uid="{C13DCC4E-A4C7-4503-B6C1-625A95B37632}"/>
    <cellStyle name="SAPBEXstdData 2 2 3 2 2 5" xfId="48602" xr:uid="{5B3EAA54-449F-46A7-8B87-71DFC8A0ECF2}"/>
    <cellStyle name="SAPBEXstdData 2 2 3 2 2 5 2" xfId="48603" xr:uid="{A152FC33-02D7-4362-8431-DE1F51416582}"/>
    <cellStyle name="SAPBEXstdData 2 2 3 2 2 6" xfId="48604" xr:uid="{52286351-165B-4BD9-86C7-569106BCBAA1}"/>
    <cellStyle name="SAPBEXstdData 2 2 3 2 2 6 2" xfId="48605" xr:uid="{B666BABE-A527-4FB1-923E-0F423497AEB8}"/>
    <cellStyle name="SAPBEXstdData 2 2 3 2 2 7" xfId="48606" xr:uid="{192FA099-4E91-4B00-9B0D-04D47D9BE268}"/>
    <cellStyle name="SAPBEXstdData 2 2 3 2 3" xfId="48607" xr:uid="{B7A5291D-09E5-4F1B-A409-22AED2CCAAC3}"/>
    <cellStyle name="SAPBEXstdData 2 2 3 2 3 2" xfId="48608" xr:uid="{55732274-4156-4C43-A1CE-253BC248A69B}"/>
    <cellStyle name="SAPBEXstdData 2 2 3 2 3 2 2" xfId="48609" xr:uid="{726B8ECC-0CE3-4F6E-A492-91D96E95618E}"/>
    <cellStyle name="SAPBEXstdData 2 2 3 2 3 3" xfId="48610" xr:uid="{E1A850F1-9224-45CD-9034-178D99B62037}"/>
    <cellStyle name="SAPBEXstdData 2 2 3 2 3 3 2" xfId="48611" xr:uid="{B4B2FF58-5048-4401-A9A0-555A8926A1D1}"/>
    <cellStyle name="SAPBEXstdData 2 2 3 2 3 4" xfId="48612" xr:uid="{CAF73494-D6C7-4697-8E99-B411F13C6A5B}"/>
    <cellStyle name="SAPBEXstdData 2 2 3 2 3 4 2" xfId="48613" xr:uid="{BD77A334-1BFD-4521-A6B4-67B6A8C3701F}"/>
    <cellStyle name="SAPBEXstdData 2 2 3 2 3 5" xfId="48614" xr:uid="{8B028413-C2C4-47F8-A6E4-FD2117C1343C}"/>
    <cellStyle name="SAPBEXstdData 2 2 3 2 3 5 2" xfId="48615" xr:uid="{5373C6AD-7A84-4C73-94E3-3C7707BCF0F8}"/>
    <cellStyle name="SAPBEXstdData 2 2 3 2 3 6" xfId="48616" xr:uid="{122E3FC8-A716-4152-8D7A-661051C15F38}"/>
    <cellStyle name="SAPBEXstdData 2 2 3 2 3 6 2" xfId="48617" xr:uid="{0781C828-1690-489A-A599-7D3CBC2C5AE2}"/>
    <cellStyle name="SAPBEXstdData 2 2 3 2 3 7" xfId="48618" xr:uid="{B0615B59-92EB-40DF-93E8-B62485390721}"/>
    <cellStyle name="SAPBEXstdData 2 2 3 2 4" xfId="48619" xr:uid="{E97C7B34-3B08-46C2-9BF6-9560EED33447}"/>
    <cellStyle name="SAPBEXstdData 2 2 3 2 4 2" xfId="48620" xr:uid="{009DEB7A-6A8B-4080-81F8-5C70D4E9BD82}"/>
    <cellStyle name="SAPBEXstdData 2 2 3 2 5" xfId="48621" xr:uid="{C06E7534-9E72-4B9E-9C1C-B06F02EADED3}"/>
    <cellStyle name="SAPBEXstdData 2 2 3 2 5 2" xfId="48622" xr:uid="{B3C21C9C-36FE-4AFB-9EF0-05B90919FA82}"/>
    <cellStyle name="SAPBEXstdData 2 2 3 2 6" xfId="48623" xr:uid="{4A8620E4-88A8-44C9-8423-C33354CC6E68}"/>
    <cellStyle name="SAPBEXstdData 2 2 3 2 6 2" xfId="48624" xr:uid="{7DCEA031-0641-4EE8-89EA-B91EF8D3F578}"/>
    <cellStyle name="SAPBEXstdData 2 2 3 2 7" xfId="48625" xr:uid="{D22C4722-4986-4B2A-B827-4D7F7ACD4856}"/>
    <cellStyle name="SAPBEXstdData 2 2 3 2 7 2" xfId="48626" xr:uid="{95B96327-B741-4E24-BA34-195072078C51}"/>
    <cellStyle name="SAPBEXstdData 2 2 3 2 8" xfId="48627" xr:uid="{334CA21B-1EB2-4AED-826B-D6AE8D3D95D4}"/>
    <cellStyle name="SAPBEXstdData 2 2 3 2 8 2" xfId="48628" xr:uid="{D2DA83F5-952C-4AC0-AC38-D6781ED08870}"/>
    <cellStyle name="SAPBEXstdData 2 2 3 2 9" xfId="48629" xr:uid="{68E1ECBE-7626-4294-8421-BAF775409F79}"/>
    <cellStyle name="SAPBEXstdData 2 2 3 2 9 2" xfId="48630" xr:uid="{BDCFE343-DB2D-4405-A199-83B55532813E}"/>
    <cellStyle name="SAPBEXstdData 2 2 3 3" xfId="48631" xr:uid="{68BF788F-EA7D-4B09-AB09-E2FA5470D442}"/>
    <cellStyle name="SAPBEXstdData 2 2 3 3 2" xfId="48632" xr:uid="{4AAAE8BA-B595-459A-839C-1BB2213FCD6D}"/>
    <cellStyle name="SAPBEXstdData 2 2 3 4" xfId="48633" xr:uid="{9D3486B1-1E3E-480E-8211-0AEBA4073912}"/>
    <cellStyle name="SAPBEXstdData 2 2 3 4 2" xfId="48634" xr:uid="{FD746F39-B57C-4206-93F0-749618FC7B66}"/>
    <cellStyle name="SAPBEXstdData 2 2 3 5" xfId="48635" xr:uid="{6BF39EBF-A0A4-4C80-A0BA-E854ECA67C81}"/>
    <cellStyle name="SAPBEXstdData 2 2 4" xfId="48636" xr:uid="{A8C5401F-FA4D-4B20-AC27-CB868AC643EF}"/>
    <cellStyle name="SAPBEXstdData 2 2 4 10" xfId="48637" xr:uid="{76B651BC-E4E0-466F-8CE9-A583C7BC5968}"/>
    <cellStyle name="SAPBEXstdData 2 2 4 2" xfId="48638" xr:uid="{A379EC4D-081D-4669-9F11-ECFA89AC1D90}"/>
    <cellStyle name="SAPBEXstdData 2 2 4 2 2" xfId="48639" xr:uid="{1274DB39-435B-4EEA-BB38-4013275D6454}"/>
    <cellStyle name="SAPBEXstdData 2 2 4 2 2 2" xfId="48640" xr:uid="{8CC04D67-36A6-4BF5-AB62-CBFE7528E215}"/>
    <cellStyle name="SAPBEXstdData 2 2 4 2 3" xfId="48641" xr:uid="{57948649-671E-4794-8850-86433A113DD4}"/>
    <cellStyle name="SAPBEXstdData 2 2 4 2 3 2" xfId="48642" xr:uid="{15266F90-729F-4E1B-A54B-FCE38C5C03A4}"/>
    <cellStyle name="SAPBEXstdData 2 2 4 2 4" xfId="48643" xr:uid="{CC31F8D3-5E6C-4158-BBD4-0A224BF72126}"/>
    <cellStyle name="SAPBEXstdData 2 2 4 2 4 2" xfId="48644" xr:uid="{08A37C3E-251E-4801-9949-C7F87BC4A3E5}"/>
    <cellStyle name="SAPBEXstdData 2 2 4 2 5" xfId="48645" xr:uid="{BE08C8CA-DF2A-4D9A-8D5C-CB039303A043}"/>
    <cellStyle name="SAPBEXstdData 2 2 4 2 5 2" xfId="48646" xr:uid="{93212391-7AE3-4A9A-80C7-EF8B25705640}"/>
    <cellStyle name="SAPBEXstdData 2 2 4 2 6" xfId="48647" xr:uid="{2D349837-6E32-4E89-8184-9B669337421D}"/>
    <cellStyle name="SAPBEXstdData 2 2 4 2 6 2" xfId="48648" xr:uid="{3850A354-F980-4E82-8933-CC70E248002F}"/>
    <cellStyle name="SAPBEXstdData 2 2 4 2 7" xfId="48649" xr:uid="{B67CEEDB-35E4-4E9F-B74F-087FCFEC2D4C}"/>
    <cellStyle name="SAPBEXstdData 2 2 4 3" xfId="48650" xr:uid="{BF28B3BD-4E81-4F35-98E5-71D4289C723F}"/>
    <cellStyle name="SAPBEXstdData 2 2 4 3 2" xfId="48651" xr:uid="{B7A6828E-12EF-46D3-8CAE-1EAAB3C88145}"/>
    <cellStyle name="SAPBEXstdData 2 2 4 3 2 2" xfId="48652" xr:uid="{FB7D676D-3AF0-44D1-9AEB-6B7F2D75A839}"/>
    <cellStyle name="SAPBEXstdData 2 2 4 3 3" xfId="48653" xr:uid="{9D3F273E-32BC-4C57-84B6-D223086A2014}"/>
    <cellStyle name="SAPBEXstdData 2 2 4 3 3 2" xfId="48654" xr:uid="{A2108012-5B25-44D5-8F14-D24522758980}"/>
    <cellStyle name="SAPBEXstdData 2 2 4 3 4" xfId="48655" xr:uid="{11473020-95F0-40C3-BAD3-AB08380F0707}"/>
    <cellStyle name="SAPBEXstdData 2 2 4 3 4 2" xfId="48656" xr:uid="{244E2439-E0A5-4ADC-9F1F-44D1A3B8666B}"/>
    <cellStyle name="SAPBEXstdData 2 2 4 3 5" xfId="48657" xr:uid="{C73CC5C3-B62D-4CB6-ABCA-606442807111}"/>
    <cellStyle name="SAPBEXstdData 2 2 4 3 5 2" xfId="48658" xr:uid="{58BA90E3-9391-4D57-9912-90093856AD41}"/>
    <cellStyle name="SAPBEXstdData 2 2 4 3 6" xfId="48659" xr:uid="{E9BE3F84-E12C-4BCC-8691-73FB42B33201}"/>
    <cellStyle name="SAPBEXstdData 2 2 4 3 6 2" xfId="48660" xr:uid="{A4BC3FD1-5692-43B3-B1C0-455E8C446AAB}"/>
    <cellStyle name="SAPBEXstdData 2 2 4 3 7" xfId="48661" xr:uid="{144F883D-D3DC-4EA3-9179-48AC2EAFACCC}"/>
    <cellStyle name="SAPBEXstdData 2 2 4 4" xfId="48662" xr:uid="{0182B6ED-463C-4DA3-B033-B44CDC1764FF}"/>
    <cellStyle name="SAPBEXstdData 2 2 4 4 2" xfId="48663" xr:uid="{C1FE73B9-5917-491E-9EFF-82B212480E83}"/>
    <cellStyle name="SAPBEXstdData 2 2 4 5" xfId="48664" xr:uid="{906E031E-4A6D-4D23-BA4D-AC4134B76260}"/>
    <cellStyle name="SAPBEXstdData 2 2 4 5 2" xfId="48665" xr:uid="{401B5814-E7B8-4F29-8578-BD9AFD9F18DC}"/>
    <cellStyle name="SAPBEXstdData 2 2 4 6" xfId="48666" xr:uid="{E607572B-6724-413F-A3B6-C308706B2601}"/>
    <cellStyle name="SAPBEXstdData 2 2 4 6 2" xfId="48667" xr:uid="{7FA67382-4920-49F4-B02E-CC1557F975C3}"/>
    <cellStyle name="SAPBEXstdData 2 2 4 7" xfId="48668" xr:uid="{D782F270-4EA7-48FA-AAB5-52FB7B9082BF}"/>
    <cellStyle name="SAPBEXstdData 2 2 4 7 2" xfId="48669" xr:uid="{BBBDCA0A-53AD-4FEB-8498-3180DAF27684}"/>
    <cellStyle name="SAPBEXstdData 2 2 4 8" xfId="48670" xr:uid="{D412142F-75A3-4E25-955D-CFC9AB9CE273}"/>
    <cellStyle name="SAPBEXstdData 2 2 4 8 2" xfId="48671" xr:uid="{8A89F2AB-EDB9-4D67-941E-82F40B53DD1E}"/>
    <cellStyle name="SAPBEXstdData 2 2 4 9" xfId="48672" xr:uid="{C43E8073-D8EF-4008-AE8A-15CA8FF54906}"/>
    <cellStyle name="SAPBEXstdData 2 2 4 9 2" xfId="48673" xr:uid="{60E9860B-C4F1-4A59-B26F-8B34D7F76A7D}"/>
    <cellStyle name="SAPBEXstdData 2 2 5" xfId="48674" xr:uid="{EA42CA1C-CB37-449A-B8EC-0977ADF4931E}"/>
    <cellStyle name="SAPBEXstdData 2 2 5 2" xfId="48675" xr:uid="{F811A5E5-4253-4291-B42D-AB5A2AA83EE9}"/>
    <cellStyle name="SAPBEXstdData 2 2 6" xfId="48676" xr:uid="{A29307D7-E953-45EA-9CF2-AD26381B460E}"/>
    <cellStyle name="SAPBEXstdData 2 2 6 2" xfId="48677" xr:uid="{2EFF7A39-DA8C-4469-9BE0-CA0B6B8AFBFB}"/>
    <cellStyle name="SAPBEXstdData 2 2 7" xfId="48678" xr:uid="{871A6B36-808F-4BCC-9124-EEB7A41987CD}"/>
    <cellStyle name="SAPBEXstdData 2 2 8" xfId="48679" xr:uid="{BB5142DD-B9CE-42D9-B3C9-B42641594C95}"/>
    <cellStyle name="SAPBEXstdData 2 3" xfId="48680" xr:uid="{01593313-E115-4CFE-B845-01AA09DC350D}"/>
    <cellStyle name="SAPBEXstdData 2 3 2" xfId="48681" xr:uid="{31287DB0-E48C-47D7-85D9-6275E913AC4B}"/>
    <cellStyle name="SAPBEXstdData 2 3 2 10" xfId="48682" xr:uid="{41A58EB9-2092-4FE9-8A4D-1627F0209DAA}"/>
    <cellStyle name="SAPBEXstdData 2 3 2 2" xfId="48683" xr:uid="{A256A9DB-AAF3-466C-92C6-AB07E75723CD}"/>
    <cellStyle name="SAPBEXstdData 2 3 2 2 10" xfId="48684" xr:uid="{2C94761B-C806-48A1-8E96-5CB13886CCC5}"/>
    <cellStyle name="SAPBEXstdData 2 3 2 2 2" xfId="48685" xr:uid="{AF4C60F1-8837-4BD7-A140-8D944BACF359}"/>
    <cellStyle name="SAPBEXstdData 2 3 2 2 2 2" xfId="48686" xr:uid="{BED5D7A3-616A-4BCA-8B16-4A656B44023A}"/>
    <cellStyle name="SAPBEXstdData 2 3 2 2 2 2 2" xfId="48687" xr:uid="{30AD4B1D-E22B-4B19-B1CD-F969FB9978C7}"/>
    <cellStyle name="SAPBEXstdData 2 3 2 2 2 3" xfId="48688" xr:uid="{7891EA1E-5DC6-4AEC-A0AC-5AC41D420E86}"/>
    <cellStyle name="SAPBEXstdData 2 3 2 2 2 3 2" xfId="48689" xr:uid="{EA322D20-2DA3-4CE5-8519-CD9E84BD9FFC}"/>
    <cellStyle name="SAPBEXstdData 2 3 2 2 2 4" xfId="48690" xr:uid="{6B4282EB-8A4F-4BB4-9883-C5DF12E7B2AC}"/>
    <cellStyle name="SAPBEXstdData 2 3 2 2 2 4 2" xfId="48691" xr:uid="{B7C4B98E-2ECA-4C6A-86FC-399A1A8D578B}"/>
    <cellStyle name="SAPBEXstdData 2 3 2 2 2 5" xfId="48692" xr:uid="{299CF0C3-2803-42E9-91C8-244E708059E1}"/>
    <cellStyle name="SAPBEXstdData 2 3 2 2 2 5 2" xfId="48693" xr:uid="{C063B04F-070E-45C1-B311-0BD740E20E2E}"/>
    <cellStyle name="SAPBEXstdData 2 3 2 2 2 6" xfId="48694" xr:uid="{CE334EAB-B77D-4696-92D9-B3B013CCBB2E}"/>
    <cellStyle name="SAPBEXstdData 2 3 2 2 2 6 2" xfId="48695" xr:uid="{08BD67DC-9EBC-4784-BDB2-4181E531B0EF}"/>
    <cellStyle name="SAPBEXstdData 2 3 2 2 2 7" xfId="48696" xr:uid="{56A5CD4D-EFCA-4255-AB23-AF426D575EC3}"/>
    <cellStyle name="SAPBEXstdData 2 3 2 2 2 7 2" xfId="48697" xr:uid="{430F3121-F8CC-48A2-B9D5-B26D3E35CC24}"/>
    <cellStyle name="SAPBEXstdData 2 3 2 2 2 8" xfId="48698" xr:uid="{F17A6E56-5AF2-435A-AE1B-03EC340C314D}"/>
    <cellStyle name="SAPBEXstdData 2 3 2 2 3" xfId="48699" xr:uid="{21107D0C-D798-4C9E-9367-0B3BEB9A3844}"/>
    <cellStyle name="SAPBEXstdData 2 3 2 2 3 2" xfId="48700" xr:uid="{3769A239-AE9D-4403-97E7-CD65186E054B}"/>
    <cellStyle name="SAPBEXstdData 2 3 2 2 4" xfId="48701" xr:uid="{A40181F8-762F-47A8-976D-C84220EC4054}"/>
    <cellStyle name="SAPBEXstdData 2 3 2 2 4 2" xfId="48702" xr:uid="{62D436DD-16B4-49F4-B0AD-5403EC20237C}"/>
    <cellStyle name="SAPBEXstdData 2 3 2 2 5" xfId="48703" xr:uid="{A68373E5-2557-48B9-A7DF-D1384783C18A}"/>
    <cellStyle name="SAPBEXstdData 2 3 2 2 5 2" xfId="48704" xr:uid="{4F78C597-71A7-4A29-A215-532562252917}"/>
    <cellStyle name="SAPBEXstdData 2 3 2 2 6" xfId="48705" xr:uid="{91A90BFA-2366-49EA-95D6-FF546259BEE2}"/>
    <cellStyle name="SAPBEXstdData 2 3 2 2 6 2" xfId="48706" xr:uid="{B8C7AD05-B541-4131-833D-CB2345BB972D}"/>
    <cellStyle name="SAPBEXstdData 2 3 2 2 7" xfId="48707" xr:uid="{55CC4DA6-4049-4848-A390-928839B69B43}"/>
    <cellStyle name="SAPBEXstdData 2 3 2 2 7 2" xfId="48708" xr:uid="{DCF1C58C-0F73-4005-8F6A-6AC31A9A5A2A}"/>
    <cellStyle name="SAPBEXstdData 2 3 2 2 8" xfId="48709" xr:uid="{6BC43EA7-A657-462D-B5BA-D8914BEA2D69}"/>
    <cellStyle name="SAPBEXstdData 2 3 2 2 8 2" xfId="48710" xr:uid="{20FF68D3-264E-4BAE-B189-8206DC960C33}"/>
    <cellStyle name="SAPBEXstdData 2 3 2 2 9" xfId="48711" xr:uid="{06C4D325-4BDD-44AD-A0C4-A3548770EDF0}"/>
    <cellStyle name="SAPBEXstdData 2 3 2 3" xfId="48712" xr:uid="{4009272B-6DDE-4FD1-AF2D-2CD3734AFA88}"/>
    <cellStyle name="SAPBEXstdData 2 3 2 3 2" xfId="48713" xr:uid="{B595C1D9-C363-436D-A597-687C659F0C20}"/>
    <cellStyle name="SAPBEXstdData 2 3 2 3 2 2" xfId="48714" xr:uid="{3F2D1A40-2520-4956-AE7A-003549EC86FC}"/>
    <cellStyle name="SAPBEXstdData 2 3 2 3 3" xfId="48715" xr:uid="{94D30331-8E92-4974-B6EB-7651B56F67AE}"/>
    <cellStyle name="SAPBEXstdData 2 3 2 3 3 2" xfId="48716" xr:uid="{A77645EA-087A-4FDF-BC61-0E7E01C63AA4}"/>
    <cellStyle name="SAPBEXstdData 2 3 2 3 4" xfId="48717" xr:uid="{9B766D8C-9C5E-4A88-BFF0-E75183D0088B}"/>
    <cellStyle name="SAPBEXstdData 2 3 2 3 4 2" xfId="48718" xr:uid="{2736ADE0-122E-4D7F-BD1E-8A42562B566D}"/>
    <cellStyle name="SAPBEXstdData 2 3 2 3 5" xfId="48719" xr:uid="{270F7F3B-AA2B-498E-B46E-DEFE6B5C57D7}"/>
    <cellStyle name="SAPBEXstdData 2 3 2 3 5 2" xfId="48720" xr:uid="{ED38F149-F56B-422D-9FDD-B68BC4DB011E}"/>
    <cellStyle name="SAPBEXstdData 2 3 2 3 6" xfId="48721" xr:uid="{4D7DDF25-A074-421F-9C5B-3A79C3606B3B}"/>
    <cellStyle name="SAPBEXstdData 2 3 2 3 6 2" xfId="48722" xr:uid="{88EC74B4-7242-4090-A7EB-3A7C72D848D7}"/>
    <cellStyle name="SAPBEXstdData 2 3 2 3 7" xfId="48723" xr:uid="{280A8E7F-6417-43C3-A8D6-06979F9F6896}"/>
    <cellStyle name="SAPBEXstdData 2 3 2 3 7 2" xfId="48724" xr:uid="{D3452BA1-4808-41F6-9A98-9720B4CAE9F0}"/>
    <cellStyle name="SAPBEXstdData 2 3 2 3 8" xfId="48725" xr:uid="{A9858B5B-B585-47DB-9470-A90D07D3ED9C}"/>
    <cellStyle name="SAPBEXstdData 2 3 2 3 9" xfId="48726" xr:uid="{8AB67873-5589-46AF-8DA2-991797F2CE92}"/>
    <cellStyle name="SAPBEXstdData 2 3 2 4" xfId="48727" xr:uid="{8945798B-B4BC-4B92-A251-CEB0DEF4388C}"/>
    <cellStyle name="SAPBEXstdData 2 3 2 4 2" xfId="48728" xr:uid="{5E437617-9DAB-4302-9C04-DC48A4DDDFA6}"/>
    <cellStyle name="SAPBEXstdData 2 3 2 5" xfId="48729" xr:uid="{993E5E0F-CC4D-4110-B187-F47D7F68A73E}"/>
    <cellStyle name="SAPBEXstdData 2 3 2 5 2" xfId="48730" xr:uid="{E44C9FB5-A194-4C5E-BE36-208259EB121C}"/>
    <cellStyle name="SAPBEXstdData 2 3 2 6" xfId="48731" xr:uid="{588D5D1E-FC16-4984-8915-AF63E9B5E9B2}"/>
    <cellStyle name="SAPBEXstdData 2 3 2 6 2" xfId="48732" xr:uid="{97D050FF-3845-4215-AE21-CE3D2F7D7805}"/>
    <cellStyle name="SAPBEXstdData 2 3 2 7" xfId="48733" xr:uid="{F8DA3BFD-46DA-4CC2-A97E-C9FA6D658101}"/>
    <cellStyle name="SAPBEXstdData 2 3 2 7 2" xfId="48734" xr:uid="{42AA56F4-2D54-4ADD-AE86-781058F21618}"/>
    <cellStyle name="SAPBEXstdData 2 3 2 8" xfId="48735" xr:uid="{AEB79B0C-B181-4D0F-9913-D9A77E07CBAB}"/>
    <cellStyle name="SAPBEXstdData 2 3 2 8 2" xfId="48736" xr:uid="{6286AEC2-0CF1-475E-9C61-F2430D8E2DBE}"/>
    <cellStyle name="SAPBEXstdData 2 3 2 9" xfId="48737" xr:uid="{6F049A42-EB69-4425-9A1F-E6DD917A8ABA}"/>
    <cellStyle name="SAPBEXstdData 2 3 3" xfId="48738" xr:uid="{B203FF83-097A-42FC-8922-CABA21D15005}"/>
    <cellStyle name="SAPBEXstdData 2 3 3 2" xfId="48739" xr:uid="{33FE8BA8-A1C8-47CC-A87A-6EC58D7B75EB}"/>
    <cellStyle name="SAPBEXstdData 2 3 3 2 10" xfId="48740" xr:uid="{E33AC0B6-7450-4B38-9C5C-074073D3CC57}"/>
    <cellStyle name="SAPBEXstdData 2 3 3 2 2" xfId="48741" xr:uid="{1D19C919-69EB-4E57-A6EE-BA1D6C1612C5}"/>
    <cellStyle name="SAPBEXstdData 2 3 3 2 2 2" xfId="48742" xr:uid="{E422D862-7928-4D01-8E0A-77BD820862F1}"/>
    <cellStyle name="SAPBEXstdData 2 3 3 2 2 2 2" xfId="48743" xr:uid="{37F62D4E-6163-4696-94C3-192FB5E9F698}"/>
    <cellStyle name="SAPBEXstdData 2 3 3 2 2 3" xfId="48744" xr:uid="{59D2BFFA-FB35-449D-B0B2-E3B5915B1DB3}"/>
    <cellStyle name="SAPBEXstdData 2 3 3 2 2 3 2" xfId="48745" xr:uid="{CB014CB5-64FD-4705-92AB-039FC651473E}"/>
    <cellStyle name="SAPBEXstdData 2 3 3 2 2 4" xfId="48746" xr:uid="{3A3A18F7-CF8F-40DB-A9EE-0F8DB6F8F97E}"/>
    <cellStyle name="SAPBEXstdData 2 3 3 2 2 4 2" xfId="48747" xr:uid="{94F2D2C7-CD4A-414A-820C-AEBF199587AE}"/>
    <cellStyle name="SAPBEXstdData 2 3 3 2 2 5" xfId="48748" xr:uid="{599DD8BA-53B3-4EF2-B147-793EF2939EE8}"/>
    <cellStyle name="SAPBEXstdData 2 3 3 2 2 5 2" xfId="48749" xr:uid="{CD3CA682-B474-4781-A00D-E46D51B01C1D}"/>
    <cellStyle name="SAPBEXstdData 2 3 3 2 2 6" xfId="48750" xr:uid="{F48BB19C-B42A-42C6-A43F-E949F63ADBAC}"/>
    <cellStyle name="SAPBEXstdData 2 3 3 2 2 6 2" xfId="48751" xr:uid="{CB84352B-C43F-420A-9388-7B9EB2973F71}"/>
    <cellStyle name="SAPBEXstdData 2 3 3 2 2 7" xfId="48752" xr:uid="{10A2E681-43D3-4BFE-A045-129AF61D3163}"/>
    <cellStyle name="SAPBEXstdData 2 3 3 2 3" xfId="48753" xr:uid="{8B4AEBCE-05F7-4D78-9588-4BA0A456C475}"/>
    <cellStyle name="SAPBEXstdData 2 3 3 2 3 2" xfId="48754" xr:uid="{07F46A4D-9C46-41E1-B438-B4332BCD3C5D}"/>
    <cellStyle name="SAPBEXstdData 2 3 3 2 3 2 2" xfId="48755" xr:uid="{C1259BEF-EAEE-4CB8-845E-7F4F07F9A558}"/>
    <cellStyle name="SAPBEXstdData 2 3 3 2 3 3" xfId="48756" xr:uid="{22B6F40C-1216-440D-9D27-BFD547A11909}"/>
    <cellStyle name="SAPBEXstdData 2 3 3 2 3 3 2" xfId="48757" xr:uid="{E7167CAD-3D52-4A4A-A35E-AF608E90057F}"/>
    <cellStyle name="SAPBEXstdData 2 3 3 2 3 4" xfId="48758" xr:uid="{7209EFB7-97A9-46D1-BBDA-040B95E28E75}"/>
    <cellStyle name="SAPBEXstdData 2 3 3 2 3 4 2" xfId="48759" xr:uid="{E12554D7-CD81-4EA4-AB4D-52F6D2025DDC}"/>
    <cellStyle name="SAPBEXstdData 2 3 3 2 3 5" xfId="48760" xr:uid="{22CC7B37-9B1B-499E-B37F-DBB0DE37B063}"/>
    <cellStyle name="SAPBEXstdData 2 3 3 2 3 5 2" xfId="48761" xr:uid="{5C66F44B-3940-41E0-A4B2-BFF22374715A}"/>
    <cellStyle name="SAPBEXstdData 2 3 3 2 3 6" xfId="48762" xr:uid="{CFC0FCAB-8CD8-4B0D-B4E9-FA8E22406A7C}"/>
    <cellStyle name="SAPBEXstdData 2 3 3 2 3 6 2" xfId="48763" xr:uid="{92BB6111-AABF-4792-A804-B4A772EFF75A}"/>
    <cellStyle name="SAPBEXstdData 2 3 3 2 3 7" xfId="48764" xr:uid="{B7ED9C28-BD6F-45E4-ADD2-9BADEE4EA13B}"/>
    <cellStyle name="SAPBEXstdData 2 3 3 2 4" xfId="48765" xr:uid="{11304A88-49D9-4CAA-9C03-8C93B7765454}"/>
    <cellStyle name="SAPBEXstdData 2 3 3 2 4 2" xfId="48766" xr:uid="{ABAD2BE6-1FDD-4173-AB4E-57BEF10E848A}"/>
    <cellStyle name="SAPBEXstdData 2 3 3 2 5" xfId="48767" xr:uid="{8FCFA10B-4A09-46BA-ADED-FAABD03DCC34}"/>
    <cellStyle name="SAPBEXstdData 2 3 3 2 5 2" xfId="48768" xr:uid="{001FD58C-0455-42B9-85DE-D3BE02180B4F}"/>
    <cellStyle name="SAPBEXstdData 2 3 3 2 6" xfId="48769" xr:uid="{2D155B5A-765E-4B33-ADAE-6680752B56A1}"/>
    <cellStyle name="SAPBEXstdData 2 3 3 2 6 2" xfId="48770" xr:uid="{C683DBDF-DA7D-46EB-82BD-A46DE880EE1B}"/>
    <cellStyle name="SAPBEXstdData 2 3 3 2 7" xfId="48771" xr:uid="{C27C9A15-3654-4196-B406-9DDECCDBFDF2}"/>
    <cellStyle name="SAPBEXstdData 2 3 3 2 7 2" xfId="48772" xr:uid="{A6AA1A8E-49FE-4B9A-85F0-5DB6C0C5E7C6}"/>
    <cellStyle name="SAPBEXstdData 2 3 3 2 8" xfId="48773" xr:uid="{24EEEA02-5F38-4AE1-9CBE-6F9450C8F0AA}"/>
    <cellStyle name="SAPBEXstdData 2 3 3 2 8 2" xfId="48774" xr:uid="{55639FC0-54F6-45D7-A099-9AE0E6556870}"/>
    <cellStyle name="SAPBEXstdData 2 3 3 2 9" xfId="48775" xr:uid="{4A892099-7461-4C6E-BB7F-B734614045A4}"/>
    <cellStyle name="SAPBEXstdData 2 3 3 2 9 2" xfId="48776" xr:uid="{DA6CA1BD-4134-4A7B-A7E9-FDE58F66DD96}"/>
    <cellStyle name="SAPBEXstdData 2 3 3 3" xfId="48777" xr:uid="{CE517D4A-2EF2-4833-B603-0158D578407D}"/>
    <cellStyle name="SAPBEXstdData 2 3 3 3 2" xfId="48778" xr:uid="{832BD065-E907-4AB3-ACFD-8118B1D3EF3E}"/>
    <cellStyle name="SAPBEXstdData 2 3 3 4" xfId="48779" xr:uid="{9DBAF7F1-D38A-493F-99AC-D04F93C2503A}"/>
    <cellStyle name="SAPBEXstdData 2 3 3 4 2" xfId="48780" xr:uid="{DF445AE5-3726-41A5-AC80-5EC910719C55}"/>
    <cellStyle name="SAPBEXstdData 2 3 3 5" xfId="48781" xr:uid="{01693651-98A0-4C51-B4A1-AA4B02432BAB}"/>
    <cellStyle name="SAPBEXstdData 2 3 4" xfId="48782" xr:uid="{FF8B21F6-EE2C-46A9-9270-F736742669C1}"/>
    <cellStyle name="SAPBEXstdData 2 3 4 10" xfId="48783" xr:uid="{517A4CA9-36DA-4A4B-9CA2-288440107790}"/>
    <cellStyle name="SAPBEXstdData 2 3 4 2" xfId="48784" xr:uid="{8B6F2138-DA2E-44C2-B55B-CEE1494818A0}"/>
    <cellStyle name="SAPBEXstdData 2 3 4 2 2" xfId="48785" xr:uid="{5919A4EA-E6D3-4438-89EC-73674B522533}"/>
    <cellStyle name="SAPBEXstdData 2 3 4 2 2 2" xfId="48786" xr:uid="{E8CD1B98-741D-40BF-9541-590EB8A0278A}"/>
    <cellStyle name="SAPBEXstdData 2 3 4 2 3" xfId="48787" xr:uid="{ADC32983-D892-4D85-B507-5481FE258E1F}"/>
    <cellStyle name="SAPBEXstdData 2 3 4 2 3 2" xfId="48788" xr:uid="{5E0D0932-2703-40E8-A496-59131BD6D825}"/>
    <cellStyle name="SAPBEXstdData 2 3 4 2 4" xfId="48789" xr:uid="{866F3687-DA3C-4533-ADEF-BBC95BE9A2EA}"/>
    <cellStyle name="SAPBEXstdData 2 3 4 2 4 2" xfId="48790" xr:uid="{08C41230-F738-47CF-8F7E-989D4D5A6056}"/>
    <cellStyle name="SAPBEXstdData 2 3 4 2 5" xfId="48791" xr:uid="{1E344DF7-E5ED-45D8-84DE-91A4C465E089}"/>
    <cellStyle name="SAPBEXstdData 2 3 4 2 5 2" xfId="48792" xr:uid="{AF80E5A9-C6BB-4D12-8C81-D09BDFDD1CC6}"/>
    <cellStyle name="SAPBEXstdData 2 3 4 2 6" xfId="48793" xr:uid="{8DB948B2-CB45-4187-9E97-B7C64C4DE7C5}"/>
    <cellStyle name="SAPBEXstdData 2 3 4 2 6 2" xfId="48794" xr:uid="{93352EC8-6F99-4605-9781-D1A0201C48E6}"/>
    <cellStyle name="SAPBEXstdData 2 3 4 2 7" xfId="48795" xr:uid="{036B6CC6-CB6A-4039-B635-ACDFC28652B8}"/>
    <cellStyle name="SAPBEXstdData 2 3 4 3" xfId="48796" xr:uid="{3FC23341-EA4C-490E-B7E7-89D0F4A601FD}"/>
    <cellStyle name="SAPBEXstdData 2 3 4 3 2" xfId="48797" xr:uid="{2352466B-942F-498E-9B92-EA8425E3F8AC}"/>
    <cellStyle name="SAPBEXstdData 2 3 4 3 2 2" xfId="48798" xr:uid="{0689F03E-B89C-430F-BD1D-23D7E2AAE732}"/>
    <cellStyle name="SAPBEXstdData 2 3 4 3 3" xfId="48799" xr:uid="{CBE714EA-6038-451F-9023-5DB988B0B850}"/>
    <cellStyle name="SAPBEXstdData 2 3 4 3 3 2" xfId="48800" xr:uid="{AAD6CA3F-A096-45A1-A5B9-D3276DD7D516}"/>
    <cellStyle name="SAPBEXstdData 2 3 4 3 4" xfId="48801" xr:uid="{327B02CE-E2DC-4F5B-B1A8-9F0F79CF91A4}"/>
    <cellStyle name="SAPBEXstdData 2 3 4 3 4 2" xfId="48802" xr:uid="{824A3A4A-F7F1-476A-BED5-384A72012FA9}"/>
    <cellStyle name="SAPBEXstdData 2 3 4 3 5" xfId="48803" xr:uid="{74338A47-2D63-42A2-843A-6AA851C98C41}"/>
    <cellStyle name="SAPBEXstdData 2 3 4 3 5 2" xfId="48804" xr:uid="{8732CF5A-D2A0-4DC3-B2B1-D311D1FFCCF2}"/>
    <cellStyle name="SAPBEXstdData 2 3 4 3 6" xfId="48805" xr:uid="{1260B48B-153A-4FA1-88DA-AF6C03C0DE5C}"/>
    <cellStyle name="SAPBEXstdData 2 3 4 3 6 2" xfId="48806" xr:uid="{FE061A69-D3A3-4FAB-BDB6-29FFC507B4EA}"/>
    <cellStyle name="SAPBEXstdData 2 3 4 3 7" xfId="48807" xr:uid="{0BD9138A-73FB-498C-B485-8821093C225A}"/>
    <cellStyle name="SAPBEXstdData 2 3 4 4" xfId="48808" xr:uid="{985D4E64-BEC8-4F99-926B-0AD650931FA6}"/>
    <cellStyle name="SAPBEXstdData 2 3 4 4 2" xfId="48809" xr:uid="{D5910158-6B2F-4B8F-AEA9-9826A388E022}"/>
    <cellStyle name="SAPBEXstdData 2 3 4 5" xfId="48810" xr:uid="{A8E12ED8-0144-4DDC-AC32-EAEB66C3A854}"/>
    <cellStyle name="SAPBEXstdData 2 3 4 5 2" xfId="48811" xr:uid="{8D2101D5-DCC1-4E48-AB5A-346D5FB43ED8}"/>
    <cellStyle name="SAPBEXstdData 2 3 4 6" xfId="48812" xr:uid="{2FDE116F-BD31-4DAC-AEA4-8C04A0021ACA}"/>
    <cellStyle name="SAPBEXstdData 2 3 4 6 2" xfId="48813" xr:uid="{135791EC-0D92-49D1-8657-92089610B20A}"/>
    <cellStyle name="SAPBEXstdData 2 3 4 7" xfId="48814" xr:uid="{85A25A5B-EAFD-49B4-A663-1B95F8B589E3}"/>
    <cellStyle name="SAPBEXstdData 2 3 4 7 2" xfId="48815" xr:uid="{86D9F83F-7A7D-4253-BAD1-1DBCA6BD1BFF}"/>
    <cellStyle name="SAPBEXstdData 2 3 4 8" xfId="48816" xr:uid="{0DF16C33-87A3-4ACA-AF9C-3369BA948C0D}"/>
    <cellStyle name="SAPBEXstdData 2 3 4 8 2" xfId="48817" xr:uid="{9AE81A42-11CB-4AF6-BB2B-043ED25F5D31}"/>
    <cellStyle name="SAPBEXstdData 2 3 4 9" xfId="48818" xr:uid="{F58DCEF4-7E52-466C-A116-5B9CBF997A58}"/>
    <cellStyle name="SAPBEXstdData 2 3 4 9 2" xfId="48819" xr:uid="{4CE2B96C-2D89-45D6-ADE9-9DDEBDFA86F8}"/>
    <cellStyle name="SAPBEXstdData 2 3 5" xfId="48820" xr:uid="{4220A400-140C-4D87-BC42-347686CC6B06}"/>
    <cellStyle name="SAPBEXstdData 2 3 5 2" xfId="48821" xr:uid="{3ACA2F81-7A02-4C87-BA4A-F87BA39C1189}"/>
    <cellStyle name="SAPBEXstdData 2 3 6" xfId="48822" xr:uid="{D5BFD84B-26A8-4A63-B5BF-4B116859DFF1}"/>
    <cellStyle name="SAPBEXstdData 2 3 6 2" xfId="48823" xr:uid="{9716CEF1-EB34-4F87-9D0D-CFEDCB626EDE}"/>
    <cellStyle name="SAPBEXstdData 2 3 7" xfId="48824" xr:uid="{A6D6344C-11F4-4618-925D-2B793987A53B}"/>
    <cellStyle name="SAPBEXstdData 2 3 8" xfId="48825" xr:uid="{3C444C0A-6990-4EC4-BA2E-8555B4FA97C2}"/>
    <cellStyle name="SAPBEXstdData 2 4" xfId="48826" xr:uid="{5B2ADAE9-54FC-4FC4-9D9B-B62A71DA7649}"/>
    <cellStyle name="SAPBEXstdData 2 4 10" xfId="48827" xr:uid="{3677C2A5-7747-41BC-A5BE-DEC34E167211}"/>
    <cellStyle name="SAPBEXstdData 2 4 2" xfId="48828" xr:uid="{D138DE3E-AD02-45BA-A965-DDA5EB83A406}"/>
    <cellStyle name="SAPBEXstdData 2 4 2 10" xfId="48829" xr:uid="{181C34E1-63E1-47AE-B2E1-4753218E5C08}"/>
    <cellStyle name="SAPBEXstdData 2 4 2 2" xfId="48830" xr:uid="{5354382C-2616-46C8-843D-4739F6060E54}"/>
    <cellStyle name="SAPBEXstdData 2 4 2 2 2" xfId="48831" xr:uid="{9598F17A-8C12-43DA-B5E7-09B5789DDC70}"/>
    <cellStyle name="SAPBEXstdData 2 4 2 2 2 2" xfId="48832" xr:uid="{4F265FE8-D83B-4951-9046-95615833199A}"/>
    <cellStyle name="SAPBEXstdData 2 4 2 2 3" xfId="48833" xr:uid="{299AB343-3461-4163-A85F-B1D133CADD16}"/>
    <cellStyle name="SAPBEXstdData 2 4 2 2 3 2" xfId="48834" xr:uid="{176D2ECE-6499-43B2-964D-D46377CE0F84}"/>
    <cellStyle name="SAPBEXstdData 2 4 2 2 4" xfId="48835" xr:uid="{34D5F8E3-1546-4991-A33C-B2C7611BCA0B}"/>
    <cellStyle name="SAPBEXstdData 2 4 2 2 4 2" xfId="48836" xr:uid="{E5814514-E715-477F-8568-C6A8E1E4B08F}"/>
    <cellStyle name="SAPBEXstdData 2 4 2 2 5" xfId="48837" xr:uid="{DC15A6CE-6654-41FE-BAB1-E1868EB18C0F}"/>
    <cellStyle name="SAPBEXstdData 2 4 2 2 5 2" xfId="48838" xr:uid="{7BA148E6-1B03-4100-8BCD-8ED1DDA04968}"/>
    <cellStyle name="SAPBEXstdData 2 4 2 2 6" xfId="48839" xr:uid="{CC2538BE-9A99-44E4-8DE6-C63AF6FF1DEA}"/>
    <cellStyle name="SAPBEXstdData 2 4 2 2 6 2" xfId="48840" xr:uid="{9F43F6C9-1942-46BA-B6AE-79488FCB29E9}"/>
    <cellStyle name="SAPBEXstdData 2 4 2 2 7" xfId="48841" xr:uid="{3BFE1292-2118-4413-AC5B-7121C9E3A538}"/>
    <cellStyle name="SAPBEXstdData 2 4 2 2 7 2" xfId="48842" xr:uid="{0F2019E3-0E60-415E-B840-8BF1DEA81482}"/>
    <cellStyle name="SAPBEXstdData 2 4 2 2 8" xfId="48843" xr:uid="{A958BAE4-BA01-4265-933C-246EC155C2FE}"/>
    <cellStyle name="SAPBEXstdData 2 4 2 3" xfId="48844" xr:uid="{8B847790-23D2-41BC-AD73-6D44BE56FAE0}"/>
    <cellStyle name="SAPBEXstdData 2 4 2 3 2" xfId="48845" xr:uid="{3D58B214-0867-4B3E-9CB7-5F744CA921D5}"/>
    <cellStyle name="SAPBEXstdData 2 4 2 4" xfId="48846" xr:uid="{71DD9343-1BEF-47F7-951C-0EE5E5094B05}"/>
    <cellStyle name="SAPBEXstdData 2 4 2 4 2" xfId="48847" xr:uid="{C9FFB9FE-D340-4395-9DD6-32B1B414F78E}"/>
    <cellStyle name="SAPBEXstdData 2 4 2 5" xfId="48848" xr:uid="{FBE660DC-D65F-4422-8ADD-012D4DBC73E3}"/>
    <cellStyle name="SAPBEXstdData 2 4 2 5 2" xfId="48849" xr:uid="{179250D1-1607-4F96-AB76-73B52425F089}"/>
    <cellStyle name="SAPBEXstdData 2 4 2 6" xfId="48850" xr:uid="{68D09DDC-7126-4C95-9839-5A53EF3256BE}"/>
    <cellStyle name="SAPBEXstdData 2 4 2 6 2" xfId="48851" xr:uid="{FB15310E-8BAA-4A6F-9B71-E56BFFA08A2B}"/>
    <cellStyle name="SAPBEXstdData 2 4 2 7" xfId="48852" xr:uid="{20ACB650-8145-46B9-977B-5B84CAD96B5D}"/>
    <cellStyle name="SAPBEXstdData 2 4 2 7 2" xfId="48853" xr:uid="{BFAC716D-D3B1-432F-822B-3B6BCB208473}"/>
    <cellStyle name="SAPBEXstdData 2 4 2 8" xfId="48854" xr:uid="{31386ADD-7439-4634-8133-B3A03F639430}"/>
    <cellStyle name="SAPBEXstdData 2 4 2 8 2" xfId="48855" xr:uid="{C7F4746B-7DEB-4306-8727-3D0AF500A576}"/>
    <cellStyle name="SAPBEXstdData 2 4 2 9" xfId="48856" xr:uid="{EB44EA28-9D07-4BAA-820C-8C965DE1D8C8}"/>
    <cellStyle name="SAPBEXstdData 2 4 3" xfId="48857" xr:uid="{6DF395F2-4FBE-410E-8A10-460FACAB66BB}"/>
    <cellStyle name="SAPBEXstdData 2 4 3 2" xfId="48858" xr:uid="{BEED214D-3844-4DA0-A9E5-F7EB74ACF04B}"/>
    <cellStyle name="SAPBEXstdData 2 4 3 2 2" xfId="48859" xr:uid="{0A6DB24D-7F02-485F-8407-7B7EDC33439C}"/>
    <cellStyle name="SAPBEXstdData 2 4 3 3" xfId="48860" xr:uid="{B12046D0-0D39-4B11-8782-75A5C9455CFE}"/>
    <cellStyle name="SAPBEXstdData 2 4 3 3 2" xfId="48861" xr:uid="{9A6F660C-DCAD-4CE1-A60F-8D78F6075AB1}"/>
    <cellStyle name="SAPBEXstdData 2 4 3 4" xfId="48862" xr:uid="{00CC3960-EB19-4C3B-856A-DE20245AED02}"/>
    <cellStyle name="SAPBEXstdData 2 4 3 4 2" xfId="48863" xr:uid="{C9A9CDEA-B350-491F-A68B-A7C6CFD4111F}"/>
    <cellStyle name="SAPBEXstdData 2 4 3 5" xfId="48864" xr:uid="{22729170-F806-49F6-98F7-EAFEEDF28354}"/>
    <cellStyle name="SAPBEXstdData 2 4 3 5 2" xfId="48865" xr:uid="{586C5E38-E48C-4A0C-BEBA-DD0E384DC09D}"/>
    <cellStyle name="SAPBEXstdData 2 4 3 6" xfId="48866" xr:uid="{D04FBB36-D951-4F87-B4F5-F85C9F3E4FE1}"/>
    <cellStyle name="SAPBEXstdData 2 4 3 6 2" xfId="48867" xr:uid="{71590199-95BA-4D3E-97AE-ED17F12528DE}"/>
    <cellStyle name="SAPBEXstdData 2 4 3 7" xfId="48868" xr:uid="{D0D45B11-CF69-4DE2-A8C2-85D25EFA5077}"/>
    <cellStyle name="SAPBEXstdData 2 4 3 7 2" xfId="48869" xr:uid="{A5F110C6-A306-4993-BB86-E22274061E93}"/>
    <cellStyle name="SAPBEXstdData 2 4 3 8" xfId="48870" xr:uid="{6D4C8C34-8107-4B9E-A1F3-F218B6677B1E}"/>
    <cellStyle name="SAPBEXstdData 2 4 3 9" xfId="48871" xr:uid="{47992FE4-241A-4D0D-A56A-9B2154217294}"/>
    <cellStyle name="SAPBEXstdData 2 4 4" xfId="48872" xr:uid="{9D9D5B0E-E17B-4CB0-96D4-F06307DCE137}"/>
    <cellStyle name="SAPBEXstdData 2 4 4 2" xfId="48873" xr:uid="{BA050AE6-7344-45BF-B7B7-08C5B76956E9}"/>
    <cellStyle name="SAPBEXstdData 2 4 5" xfId="48874" xr:uid="{B447B68D-B17C-48D6-88B7-1FB9674F1F81}"/>
    <cellStyle name="SAPBEXstdData 2 4 5 2" xfId="48875" xr:uid="{96647C43-FE42-4114-8EE2-CD429410BE46}"/>
    <cellStyle name="SAPBEXstdData 2 4 6" xfId="48876" xr:uid="{C9AB6F28-BAF9-4D80-A436-74EBA3190471}"/>
    <cellStyle name="SAPBEXstdData 2 4 6 2" xfId="48877" xr:uid="{37C370F2-CACD-48FF-9D0C-EC9D8BBFD01B}"/>
    <cellStyle name="SAPBEXstdData 2 4 7" xfId="48878" xr:uid="{7CCD1AFF-DE94-449E-A827-092FF4C853E7}"/>
    <cellStyle name="SAPBEXstdData 2 4 7 2" xfId="48879" xr:uid="{F7FD85EA-8251-47BA-81FE-4AB789A3AEF1}"/>
    <cellStyle name="SAPBEXstdData 2 4 8" xfId="48880" xr:uid="{0DAEA7A6-F049-4400-9DEA-054FA457DE50}"/>
    <cellStyle name="SAPBEXstdData 2 4 8 2" xfId="48881" xr:uid="{782E775D-8B36-4CD7-8949-E0BA1DD9D147}"/>
    <cellStyle name="SAPBEXstdData 2 4 9" xfId="48882" xr:uid="{152B07B2-16FC-463A-9279-331AD420E761}"/>
    <cellStyle name="SAPBEXstdData 2 5" xfId="48883" xr:uid="{FBE3EF38-C0A0-48B6-80CF-30A121200A57}"/>
    <cellStyle name="SAPBEXstdData 2 6" xfId="48884" xr:uid="{E5012B58-526D-4C27-8D3A-05FCE11ECDD8}"/>
    <cellStyle name="SAPBEXstdData 2 7" xfId="48533" xr:uid="{DC4756BD-D285-4442-A694-F954FCAF1E7D}"/>
    <cellStyle name="SAPBEXstdData 3" xfId="48885" xr:uid="{4979C782-30EC-4FEB-B44F-219FA6931F1D}"/>
    <cellStyle name="SAPBEXstdData 3 2" xfId="48886" xr:uid="{E8B726F3-5061-4A18-9DAB-A77F27486EF6}"/>
    <cellStyle name="SAPBEXstdData 3 2 2" xfId="48887" xr:uid="{3882AA23-8122-4681-ACB5-0E2F163286F0}"/>
    <cellStyle name="SAPBEXstdData 3 2 2 10" xfId="48888" xr:uid="{FF57E524-100D-474B-B7C1-B9D0AC47726F}"/>
    <cellStyle name="SAPBEXstdData 3 2 2 2" xfId="48889" xr:uid="{E89C19BD-D045-4DB7-BAB1-39ECBCFF21AE}"/>
    <cellStyle name="SAPBEXstdData 3 2 2 2 10" xfId="48890" xr:uid="{4E0E1969-A8BB-43C7-BF46-EEA7C85F0D84}"/>
    <cellStyle name="SAPBEXstdData 3 2 2 2 2" xfId="48891" xr:uid="{5F030ABC-5377-407E-932D-58F8D55D95B6}"/>
    <cellStyle name="SAPBEXstdData 3 2 2 2 2 2" xfId="48892" xr:uid="{D12E312E-84E9-4302-AAC4-966FDB378217}"/>
    <cellStyle name="SAPBEXstdData 3 2 2 2 2 2 2" xfId="48893" xr:uid="{55CD18F3-DC6D-4CCB-8F55-14C9EDCB97DC}"/>
    <cellStyle name="SAPBEXstdData 3 2 2 2 2 3" xfId="48894" xr:uid="{1480410E-A77E-4C6B-AC9E-6A711C61E8E8}"/>
    <cellStyle name="SAPBEXstdData 3 2 2 2 2 3 2" xfId="48895" xr:uid="{B17462E3-B0A2-41AB-9A02-DBCCE15A4C19}"/>
    <cellStyle name="SAPBEXstdData 3 2 2 2 2 4" xfId="48896" xr:uid="{503477D9-A259-4AFF-9F49-232FB60537A9}"/>
    <cellStyle name="SAPBEXstdData 3 2 2 2 2 4 2" xfId="48897" xr:uid="{F90187E1-5297-47BF-97BA-D0F45A595587}"/>
    <cellStyle name="SAPBEXstdData 3 2 2 2 2 5" xfId="48898" xr:uid="{F3773AE7-15DD-4956-B7E1-704C0CD339C2}"/>
    <cellStyle name="SAPBEXstdData 3 2 2 2 2 5 2" xfId="48899" xr:uid="{EA479BD6-90BD-46F5-885D-D39B3A097987}"/>
    <cellStyle name="SAPBEXstdData 3 2 2 2 2 6" xfId="48900" xr:uid="{C1033B5F-B2B9-4817-B4F6-E21A9482514E}"/>
    <cellStyle name="SAPBEXstdData 3 2 2 2 2 6 2" xfId="48901" xr:uid="{F728F36C-1BA5-4F7B-BCFD-13EF77B1E6FF}"/>
    <cellStyle name="SAPBEXstdData 3 2 2 2 2 7" xfId="48902" xr:uid="{0BB71469-B2AB-44BF-81DB-C6347278E99F}"/>
    <cellStyle name="SAPBEXstdData 3 2 2 2 2 7 2" xfId="48903" xr:uid="{6AE23DD5-92EC-4547-880F-EADD3DC67008}"/>
    <cellStyle name="SAPBEXstdData 3 2 2 2 2 8" xfId="48904" xr:uid="{368C44A8-48AA-492F-8537-00DF01960421}"/>
    <cellStyle name="SAPBEXstdData 3 2 2 2 3" xfId="48905" xr:uid="{AFFBF897-C07C-4A2F-BEBC-1EB36F9B9BA0}"/>
    <cellStyle name="SAPBEXstdData 3 2 2 2 3 2" xfId="48906" xr:uid="{DC07B34C-9E0F-4E23-BF75-79662AAEFF50}"/>
    <cellStyle name="SAPBEXstdData 3 2 2 2 4" xfId="48907" xr:uid="{A480C8A2-93E7-46E6-ADA3-C16C34313985}"/>
    <cellStyle name="SAPBEXstdData 3 2 2 2 4 2" xfId="48908" xr:uid="{9CBC3B9A-9956-4AFC-8FBB-99B5F0DA45A7}"/>
    <cellStyle name="SAPBEXstdData 3 2 2 2 5" xfId="48909" xr:uid="{AD989D72-7595-41EC-A7C7-C17AA3F366AC}"/>
    <cellStyle name="SAPBEXstdData 3 2 2 2 5 2" xfId="48910" xr:uid="{4772ECE0-45DF-4638-90DF-3C8703D0D6DB}"/>
    <cellStyle name="SAPBEXstdData 3 2 2 2 6" xfId="48911" xr:uid="{E7D48E5F-BD94-4278-AF4D-2D388CE65B5D}"/>
    <cellStyle name="SAPBEXstdData 3 2 2 2 6 2" xfId="48912" xr:uid="{6CB78C56-D1FC-4AA1-AA2F-D83026589D3A}"/>
    <cellStyle name="SAPBEXstdData 3 2 2 2 7" xfId="48913" xr:uid="{747E6698-3C48-4301-B7E2-DF723ED92374}"/>
    <cellStyle name="SAPBEXstdData 3 2 2 2 7 2" xfId="48914" xr:uid="{C80D535B-A614-4506-BC02-270782063572}"/>
    <cellStyle name="SAPBEXstdData 3 2 2 2 8" xfId="48915" xr:uid="{8E6B4158-26C2-48F5-87D9-B06E9A0D08DA}"/>
    <cellStyle name="SAPBEXstdData 3 2 2 2 8 2" xfId="48916" xr:uid="{3FA905AC-AC9C-477A-96FD-442CCC567858}"/>
    <cellStyle name="SAPBEXstdData 3 2 2 2 9" xfId="48917" xr:uid="{22A37539-94AC-4BEA-9C46-00C3510B729D}"/>
    <cellStyle name="SAPBEXstdData 3 2 2 3" xfId="48918" xr:uid="{48C83A56-1236-448B-BA61-1E584F4FE210}"/>
    <cellStyle name="SAPBEXstdData 3 2 2 3 2" xfId="48919" xr:uid="{FDFC0D5D-5B13-4872-82C1-9BA9B419BADD}"/>
    <cellStyle name="SAPBEXstdData 3 2 2 3 2 2" xfId="48920" xr:uid="{E3A4E43A-72A6-4736-9B0A-7D1F62252CEC}"/>
    <cellStyle name="SAPBEXstdData 3 2 2 3 3" xfId="48921" xr:uid="{0469DF67-5476-496D-AF42-F49056369901}"/>
    <cellStyle name="SAPBEXstdData 3 2 2 3 3 2" xfId="48922" xr:uid="{DAD07078-7466-4EEA-8279-C130E6723A9D}"/>
    <cellStyle name="SAPBEXstdData 3 2 2 3 4" xfId="48923" xr:uid="{A5F3C6A3-D2D2-4B1E-8AD4-32F38966EC2E}"/>
    <cellStyle name="SAPBEXstdData 3 2 2 3 4 2" xfId="48924" xr:uid="{AEF22FC9-CA23-43F8-885C-547594971EE0}"/>
    <cellStyle name="SAPBEXstdData 3 2 2 3 5" xfId="48925" xr:uid="{F67A648F-E011-4BE7-A999-AF4A97E3513D}"/>
    <cellStyle name="SAPBEXstdData 3 2 2 3 5 2" xfId="48926" xr:uid="{B47E2E93-2D7F-4DFA-9431-AE9C1CBB2FEF}"/>
    <cellStyle name="SAPBEXstdData 3 2 2 3 6" xfId="48927" xr:uid="{707E728C-1CC3-47EB-9B6A-5A9C6A07ABAD}"/>
    <cellStyle name="SAPBEXstdData 3 2 2 3 6 2" xfId="48928" xr:uid="{7D344A35-145F-470B-B572-4FC8F9484C26}"/>
    <cellStyle name="SAPBEXstdData 3 2 2 3 7" xfId="48929" xr:uid="{9A909BA8-3B29-4DF1-A6AE-0175A0FA4E7D}"/>
    <cellStyle name="SAPBEXstdData 3 2 2 3 7 2" xfId="48930" xr:uid="{A1693014-132A-4533-8FA4-9A0E4AF2C24C}"/>
    <cellStyle name="SAPBEXstdData 3 2 2 3 8" xfId="48931" xr:uid="{AA97E198-2B2C-4701-8E43-ADCF0F60144D}"/>
    <cellStyle name="SAPBEXstdData 3 2 2 3 9" xfId="48932" xr:uid="{9F67C1DC-1653-40A0-BA32-CE82D6CA63FF}"/>
    <cellStyle name="SAPBEXstdData 3 2 2 4" xfId="48933" xr:uid="{30462C61-0922-4516-B7DE-1A204E02268D}"/>
    <cellStyle name="SAPBEXstdData 3 2 2 4 2" xfId="48934" xr:uid="{C4527E4B-9418-42DC-A7DC-AB655786F111}"/>
    <cellStyle name="SAPBEXstdData 3 2 2 5" xfId="48935" xr:uid="{A05959E4-D950-4D34-BDC9-0CD5F6C56E9F}"/>
    <cellStyle name="SAPBEXstdData 3 2 2 5 2" xfId="48936" xr:uid="{899C75FB-ABC0-4E62-AB0E-921305169BC0}"/>
    <cellStyle name="SAPBEXstdData 3 2 2 6" xfId="48937" xr:uid="{9C6D3E63-FABD-497D-97B7-A5622BC68E77}"/>
    <cellStyle name="SAPBEXstdData 3 2 2 6 2" xfId="48938" xr:uid="{EADBEC78-62A9-4FF2-91E7-98F558AF487D}"/>
    <cellStyle name="SAPBEXstdData 3 2 2 7" xfId="48939" xr:uid="{12D7AA28-C6CA-4918-A851-E64108E54E07}"/>
    <cellStyle name="SAPBEXstdData 3 2 2 7 2" xfId="48940" xr:uid="{6A8829C5-DF41-4DC5-8400-C396310F863F}"/>
    <cellStyle name="SAPBEXstdData 3 2 2 8" xfId="48941" xr:uid="{469B2D13-A324-4EF7-9109-8CF168E8CAC4}"/>
    <cellStyle name="SAPBEXstdData 3 2 2 8 2" xfId="48942" xr:uid="{461C19BA-022B-4C24-AF7D-4DEAA5B09FAE}"/>
    <cellStyle name="SAPBEXstdData 3 2 2 9" xfId="48943" xr:uid="{AE8F5FF9-8741-4B67-8274-A705A2BF48FC}"/>
    <cellStyle name="SAPBEXstdData 3 2 3" xfId="48944" xr:uid="{D1BECF0F-1E4F-438C-8D8D-A0A93CC79B6F}"/>
    <cellStyle name="SAPBEXstdData 3 2 3 2" xfId="48945" xr:uid="{2F0A5529-48EE-4EE9-A3DD-A99A371E7151}"/>
    <cellStyle name="SAPBEXstdData 3 2 3 2 10" xfId="48946" xr:uid="{79913942-4080-4C24-AEDF-CCB659E54003}"/>
    <cellStyle name="SAPBEXstdData 3 2 3 2 2" xfId="48947" xr:uid="{923420C8-D017-462D-8E9D-F3C70568E357}"/>
    <cellStyle name="SAPBEXstdData 3 2 3 2 2 2" xfId="48948" xr:uid="{B30D61BD-9487-4CC8-BF30-84C131F153D7}"/>
    <cellStyle name="SAPBEXstdData 3 2 3 2 2 2 2" xfId="48949" xr:uid="{48584525-310C-452E-9F82-8318B28FFDC6}"/>
    <cellStyle name="SAPBEXstdData 3 2 3 2 2 3" xfId="48950" xr:uid="{7C54A478-DD7D-49FE-8B1A-ECC46291A680}"/>
    <cellStyle name="SAPBEXstdData 3 2 3 2 2 3 2" xfId="48951" xr:uid="{8964C8B8-C2CB-467E-9541-8951DECD9E83}"/>
    <cellStyle name="SAPBEXstdData 3 2 3 2 2 4" xfId="48952" xr:uid="{C1CB571C-DB3C-45C0-B200-244AA1554389}"/>
    <cellStyle name="SAPBEXstdData 3 2 3 2 2 4 2" xfId="48953" xr:uid="{39570B05-8E7D-41F9-8447-964220EE114C}"/>
    <cellStyle name="SAPBEXstdData 3 2 3 2 2 5" xfId="48954" xr:uid="{7F2CCAFC-7E91-49EA-B07B-544641CB11E9}"/>
    <cellStyle name="SAPBEXstdData 3 2 3 2 2 5 2" xfId="48955" xr:uid="{BE5512AA-0697-4380-8C9B-B8B6C6668725}"/>
    <cellStyle name="SAPBEXstdData 3 2 3 2 2 6" xfId="48956" xr:uid="{374F8224-926E-40A1-87C1-96456041BEEA}"/>
    <cellStyle name="SAPBEXstdData 3 2 3 2 2 6 2" xfId="48957" xr:uid="{46E5B8A9-6C9F-4431-A565-EA419EB316B8}"/>
    <cellStyle name="SAPBEXstdData 3 2 3 2 2 7" xfId="48958" xr:uid="{87D047D0-3315-49DE-9A41-507D3B02B3BF}"/>
    <cellStyle name="SAPBEXstdData 3 2 3 2 3" xfId="48959" xr:uid="{0742FAE8-72DD-4B81-8E5D-C4E67F72B2FD}"/>
    <cellStyle name="SAPBEXstdData 3 2 3 2 3 2" xfId="48960" xr:uid="{F013CB49-E2DF-4346-ABA8-1D9B84DFFF16}"/>
    <cellStyle name="SAPBEXstdData 3 2 3 2 3 2 2" xfId="48961" xr:uid="{4DC03F0B-D51D-4FF9-A11F-56E919453A01}"/>
    <cellStyle name="SAPBEXstdData 3 2 3 2 3 3" xfId="48962" xr:uid="{1BA876D0-64BB-4A27-BC7E-C6A8C9B51895}"/>
    <cellStyle name="SAPBEXstdData 3 2 3 2 3 3 2" xfId="48963" xr:uid="{E93C6DA0-E1CE-4B47-BF8A-228B8B33E748}"/>
    <cellStyle name="SAPBEXstdData 3 2 3 2 3 4" xfId="48964" xr:uid="{AEF42EB8-E1D8-4EF3-9D33-F0BA6CB6982F}"/>
    <cellStyle name="SAPBEXstdData 3 2 3 2 3 4 2" xfId="48965" xr:uid="{99AB7B5D-EE42-4D28-8A12-54ED600BD39E}"/>
    <cellStyle name="SAPBEXstdData 3 2 3 2 3 5" xfId="48966" xr:uid="{116C3763-C103-4E1D-92E4-83E12D39FC4F}"/>
    <cellStyle name="SAPBEXstdData 3 2 3 2 3 5 2" xfId="48967" xr:uid="{92694F01-450E-4E85-A350-1BA386DB89FE}"/>
    <cellStyle name="SAPBEXstdData 3 2 3 2 3 6" xfId="48968" xr:uid="{8FC68BE3-A748-4A78-87E6-A645E6D15210}"/>
    <cellStyle name="SAPBEXstdData 3 2 3 2 3 6 2" xfId="48969" xr:uid="{4B13C42F-FE66-4137-9448-971610D55CEF}"/>
    <cellStyle name="SAPBEXstdData 3 2 3 2 3 7" xfId="48970" xr:uid="{4728168C-6C09-407A-B8FA-8FC4705C8D51}"/>
    <cellStyle name="SAPBEXstdData 3 2 3 2 4" xfId="48971" xr:uid="{6FDB749F-12F3-49F7-905F-A2A87A47FA8F}"/>
    <cellStyle name="SAPBEXstdData 3 2 3 2 4 2" xfId="48972" xr:uid="{A1FD2DD9-DF8F-4728-BC38-BB5AEE204EFA}"/>
    <cellStyle name="SAPBEXstdData 3 2 3 2 5" xfId="48973" xr:uid="{9524DDBF-3368-4BB6-AEC8-FD0B59F310A5}"/>
    <cellStyle name="SAPBEXstdData 3 2 3 2 5 2" xfId="48974" xr:uid="{3F22442E-C61C-42CF-980F-8D568D9EF71B}"/>
    <cellStyle name="SAPBEXstdData 3 2 3 2 6" xfId="48975" xr:uid="{70A6F15C-3B13-42E2-9023-961B024B272F}"/>
    <cellStyle name="SAPBEXstdData 3 2 3 2 6 2" xfId="48976" xr:uid="{D12EA19A-9396-4979-AA45-9934C79D4049}"/>
    <cellStyle name="SAPBEXstdData 3 2 3 2 7" xfId="48977" xr:uid="{37D3321A-FCE5-4E34-B905-9A4D944C4217}"/>
    <cellStyle name="SAPBEXstdData 3 2 3 2 7 2" xfId="48978" xr:uid="{BC34BC7C-3089-4806-BECC-A92988AE0D46}"/>
    <cellStyle name="SAPBEXstdData 3 2 3 2 8" xfId="48979" xr:uid="{6E91244A-FA7B-4CD1-A7A2-709423FF6C4C}"/>
    <cellStyle name="SAPBEXstdData 3 2 3 2 8 2" xfId="48980" xr:uid="{E922B9E5-BFF2-4BB2-AE30-B38A8E462811}"/>
    <cellStyle name="SAPBEXstdData 3 2 3 2 9" xfId="48981" xr:uid="{888BF025-7919-4655-B920-522D55DAB897}"/>
    <cellStyle name="SAPBEXstdData 3 2 3 2 9 2" xfId="48982" xr:uid="{D59495A3-C3D2-4708-928F-6EE092C12336}"/>
    <cellStyle name="SAPBEXstdData 3 2 3 3" xfId="48983" xr:uid="{751A4289-5E4D-40D8-8AEB-70B31AA5E1B9}"/>
    <cellStyle name="SAPBEXstdData 3 2 3 3 2" xfId="48984" xr:uid="{C62DD8C5-9796-4D1B-A66D-2C0950992AA7}"/>
    <cellStyle name="SAPBEXstdData 3 2 3 4" xfId="48985" xr:uid="{4628397A-298F-40A8-940A-1B76BBCF331A}"/>
    <cellStyle name="SAPBEXstdData 3 2 3 4 2" xfId="48986" xr:uid="{05DB6D82-6C4C-4AEB-95F2-F4A458A8AC44}"/>
    <cellStyle name="SAPBEXstdData 3 2 3 5" xfId="48987" xr:uid="{F1555C4D-6DD2-44C8-AEE1-E7BC387F3A9F}"/>
    <cellStyle name="SAPBEXstdData 3 2 4" xfId="48988" xr:uid="{730C2AE9-81B1-49AA-A8C3-4D5DA231366A}"/>
    <cellStyle name="SAPBEXstdData 3 2 4 10" xfId="48989" xr:uid="{F7105F9C-7F14-4F32-A4EE-E748356FAF5D}"/>
    <cellStyle name="SAPBEXstdData 3 2 4 2" xfId="48990" xr:uid="{009A5138-9E69-492D-8E6D-43947A71FACB}"/>
    <cellStyle name="SAPBEXstdData 3 2 4 2 2" xfId="48991" xr:uid="{0C130DFF-6465-4B5E-B7B0-3AC1B0A9C77C}"/>
    <cellStyle name="SAPBEXstdData 3 2 4 2 2 2" xfId="48992" xr:uid="{DBE4D329-B930-4EFD-B83F-939339011BE7}"/>
    <cellStyle name="SAPBEXstdData 3 2 4 2 3" xfId="48993" xr:uid="{9F2F51F5-1A37-4BC9-B170-BC44C819CE35}"/>
    <cellStyle name="SAPBEXstdData 3 2 4 2 3 2" xfId="48994" xr:uid="{8A9722A3-F8BC-45E8-B50C-A075D2C09BB4}"/>
    <cellStyle name="SAPBEXstdData 3 2 4 2 4" xfId="48995" xr:uid="{8763FCEB-1C55-44C1-AEB4-86791DBE247A}"/>
    <cellStyle name="SAPBEXstdData 3 2 4 2 4 2" xfId="48996" xr:uid="{B2779BB4-4AB3-4B0B-82E0-DFCEACF7FD5B}"/>
    <cellStyle name="SAPBEXstdData 3 2 4 2 5" xfId="48997" xr:uid="{FACD66C6-4C3B-424F-8A8C-A3EEDEFB5061}"/>
    <cellStyle name="SAPBEXstdData 3 2 4 2 5 2" xfId="48998" xr:uid="{30ED00AF-B449-4FE4-A301-C2DC48A6130A}"/>
    <cellStyle name="SAPBEXstdData 3 2 4 2 6" xfId="48999" xr:uid="{540CF1A3-70E1-4703-A81C-1796EC930C1D}"/>
    <cellStyle name="SAPBEXstdData 3 2 4 2 6 2" xfId="49000" xr:uid="{3E89346C-DB14-4B68-8360-B908E1D7ED05}"/>
    <cellStyle name="SAPBEXstdData 3 2 4 2 7" xfId="49001" xr:uid="{C5A6704F-246A-4FD8-BE99-446BB56F5DD8}"/>
    <cellStyle name="SAPBEXstdData 3 2 4 3" xfId="49002" xr:uid="{F739F82A-E752-4211-B27D-F69F0107D18C}"/>
    <cellStyle name="SAPBEXstdData 3 2 4 3 2" xfId="49003" xr:uid="{802760A3-057F-4C7E-8796-3C2573BA1758}"/>
    <cellStyle name="SAPBEXstdData 3 2 4 3 2 2" xfId="49004" xr:uid="{A0D8BBB3-C0C4-45A5-81BA-970DC7A50E33}"/>
    <cellStyle name="SAPBEXstdData 3 2 4 3 3" xfId="49005" xr:uid="{9AE42283-BA95-4A70-80B7-CCC42F5DE4FD}"/>
    <cellStyle name="SAPBEXstdData 3 2 4 3 3 2" xfId="49006" xr:uid="{7865498C-04FA-4FEB-9105-D7962770C475}"/>
    <cellStyle name="SAPBEXstdData 3 2 4 3 4" xfId="49007" xr:uid="{5021D3EA-2661-4FDD-97F7-CF4448E95669}"/>
    <cellStyle name="SAPBEXstdData 3 2 4 3 4 2" xfId="49008" xr:uid="{F741F3C6-8E1F-40A7-AC71-D5BB784A570B}"/>
    <cellStyle name="SAPBEXstdData 3 2 4 3 5" xfId="49009" xr:uid="{5BCCA8E1-5A67-4494-A34A-C28407A94B2B}"/>
    <cellStyle name="SAPBEXstdData 3 2 4 3 5 2" xfId="49010" xr:uid="{ECBDF130-48D9-4C49-BEFF-734B74EA449B}"/>
    <cellStyle name="SAPBEXstdData 3 2 4 3 6" xfId="49011" xr:uid="{6E1F842E-FE94-42FB-BA5B-0DF98C2A5B65}"/>
    <cellStyle name="SAPBEXstdData 3 2 4 3 6 2" xfId="49012" xr:uid="{3C1FAD9B-DE7D-4D4E-A418-3B4666256186}"/>
    <cellStyle name="SAPBEXstdData 3 2 4 3 7" xfId="49013" xr:uid="{ED8EE639-F568-4138-A3FC-9BB001F702BA}"/>
    <cellStyle name="SAPBEXstdData 3 2 4 4" xfId="49014" xr:uid="{4218238B-8BE3-4112-AFE3-C544D1A56C3D}"/>
    <cellStyle name="SAPBEXstdData 3 2 4 4 2" xfId="49015" xr:uid="{ABF7BA18-5713-43F7-ABAE-669680426426}"/>
    <cellStyle name="SAPBEXstdData 3 2 4 5" xfId="49016" xr:uid="{8E8A3559-18F8-4632-BC4A-288A542D473A}"/>
    <cellStyle name="SAPBEXstdData 3 2 4 5 2" xfId="49017" xr:uid="{324AF453-7441-4EC7-B8D2-C14DE425AA9A}"/>
    <cellStyle name="SAPBEXstdData 3 2 4 6" xfId="49018" xr:uid="{569CB0DB-10BD-490E-87FD-1205DEE83F6A}"/>
    <cellStyle name="SAPBEXstdData 3 2 4 6 2" xfId="49019" xr:uid="{45C462F9-7B09-46BE-9985-978EB8E1A172}"/>
    <cellStyle name="SAPBEXstdData 3 2 4 7" xfId="49020" xr:uid="{E3CFD450-3A7A-43B1-9DB7-9579C39C8846}"/>
    <cellStyle name="SAPBEXstdData 3 2 4 7 2" xfId="49021" xr:uid="{1777E3DF-D57B-4787-A36F-4E88BB21C03D}"/>
    <cellStyle name="SAPBEXstdData 3 2 4 8" xfId="49022" xr:uid="{BD1837FB-A8BA-4A30-AE99-40AAFEF22510}"/>
    <cellStyle name="SAPBEXstdData 3 2 4 8 2" xfId="49023" xr:uid="{909F44F9-9DBA-4162-9AE7-6E137AA440BD}"/>
    <cellStyle name="SAPBEXstdData 3 2 4 9" xfId="49024" xr:uid="{A32866EE-9465-49DA-9845-15C077FBCBE9}"/>
    <cellStyle name="SAPBEXstdData 3 2 4 9 2" xfId="49025" xr:uid="{DCAE7548-C25F-4ACA-AC00-9071D3D73D5C}"/>
    <cellStyle name="SAPBEXstdData 3 2 5" xfId="49026" xr:uid="{CB54762C-BBB9-4E45-9A76-454E05B7825C}"/>
    <cellStyle name="SAPBEXstdData 3 2 5 2" xfId="49027" xr:uid="{688F1CD1-F30E-48B1-A4C5-93ED320AC2EE}"/>
    <cellStyle name="SAPBEXstdData 3 2 6" xfId="49028" xr:uid="{DD6C728D-E843-48CD-8BF2-4E1CB2825A8E}"/>
    <cellStyle name="SAPBEXstdData 3 2 6 2" xfId="49029" xr:uid="{CA7191D9-B568-464A-A392-7455912900D4}"/>
    <cellStyle name="SAPBEXstdData 3 2 7" xfId="49030" xr:uid="{1B34D017-F18D-4FC3-9589-5E3E0307F80F}"/>
    <cellStyle name="SAPBEXstdData 3 2 8" xfId="49031" xr:uid="{3044CCA8-41C1-4E0F-AAD2-5F1A41DAAD2E}"/>
    <cellStyle name="SAPBEXstdData 3 3" xfId="49032" xr:uid="{412EA9DD-B069-4EA7-B2E4-D62EB5904E22}"/>
    <cellStyle name="SAPBEXstdData 3 3 2" xfId="49033" xr:uid="{8239E332-4690-4726-9D5F-DB52E350C851}"/>
    <cellStyle name="SAPBEXstdData 3 3 2 10" xfId="49034" xr:uid="{9AD375C1-1A8A-451B-87FD-B0F8CD21F253}"/>
    <cellStyle name="SAPBEXstdData 3 3 2 2" xfId="49035" xr:uid="{3C8209EF-A718-4C15-87BB-644423A5FF1E}"/>
    <cellStyle name="SAPBEXstdData 3 3 2 2 10" xfId="49036" xr:uid="{F81B5629-2786-4D04-B14A-9B4C97608E59}"/>
    <cellStyle name="SAPBEXstdData 3 3 2 2 2" xfId="49037" xr:uid="{E69A54E0-DC33-4336-AEC2-240D383804E1}"/>
    <cellStyle name="SAPBEXstdData 3 3 2 2 2 2" xfId="49038" xr:uid="{A6DCF284-BEB6-4572-932A-28BF995CAAAC}"/>
    <cellStyle name="SAPBEXstdData 3 3 2 2 2 2 2" xfId="49039" xr:uid="{63416C9B-EAA7-4C3C-A3FE-C6D4EA6B4E0E}"/>
    <cellStyle name="SAPBEXstdData 3 3 2 2 2 3" xfId="49040" xr:uid="{CC4B08F9-9A48-4EF7-93A8-2C9B7C796E7F}"/>
    <cellStyle name="SAPBEXstdData 3 3 2 2 2 3 2" xfId="49041" xr:uid="{0B80553C-B2DA-4E74-BBAF-FD89403DB946}"/>
    <cellStyle name="SAPBEXstdData 3 3 2 2 2 4" xfId="49042" xr:uid="{6E7750F9-E360-4002-AA79-3D1C88F25258}"/>
    <cellStyle name="SAPBEXstdData 3 3 2 2 2 4 2" xfId="49043" xr:uid="{BB69DDD9-327F-4886-81C3-DB210CC9C9A4}"/>
    <cellStyle name="SAPBEXstdData 3 3 2 2 2 5" xfId="49044" xr:uid="{4B2C15E8-7CA0-4158-AA8A-74B62876FA6A}"/>
    <cellStyle name="SAPBEXstdData 3 3 2 2 2 5 2" xfId="49045" xr:uid="{6C5712E7-9425-4358-BA4B-FD2DEE368F49}"/>
    <cellStyle name="SAPBEXstdData 3 3 2 2 2 6" xfId="49046" xr:uid="{DF999703-5A71-4267-A929-60C43F07F68A}"/>
    <cellStyle name="SAPBEXstdData 3 3 2 2 2 6 2" xfId="49047" xr:uid="{BEC17483-9124-44BD-8CF7-5D58F0B5041B}"/>
    <cellStyle name="SAPBEXstdData 3 3 2 2 2 7" xfId="49048" xr:uid="{8CC228FC-B415-4BDD-902E-12B29736E0E4}"/>
    <cellStyle name="SAPBEXstdData 3 3 2 2 2 7 2" xfId="49049" xr:uid="{C6EB94AB-4810-4F54-B139-98F7136174D9}"/>
    <cellStyle name="SAPBEXstdData 3 3 2 2 2 8" xfId="49050" xr:uid="{D95A0362-F0A1-48FC-A266-8551080A8262}"/>
    <cellStyle name="SAPBEXstdData 3 3 2 2 3" xfId="49051" xr:uid="{F2B5EF2F-36D2-480E-8F86-2A01174943F0}"/>
    <cellStyle name="SAPBEXstdData 3 3 2 2 3 2" xfId="49052" xr:uid="{5B9F8ACD-AAD1-48B8-86B4-079750BE9A0B}"/>
    <cellStyle name="SAPBEXstdData 3 3 2 2 4" xfId="49053" xr:uid="{7E94E917-34D0-4158-8CDE-7FC6C8BE95ED}"/>
    <cellStyle name="SAPBEXstdData 3 3 2 2 4 2" xfId="49054" xr:uid="{9C37C02B-00B4-495D-97A7-D2CE08DA397D}"/>
    <cellStyle name="SAPBEXstdData 3 3 2 2 5" xfId="49055" xr:uid="{AADCAB01-B315-4F8F-8211-DA4DA46C2AF4}"/>
    <cellStyle name="SAPBEXstdData 3 3 2 2 5 2" xfId="49056" xr:uid="{39EA727C-7BB9-47E8-8785-EDD76C6FECBE}"/>
    <cellStyle name="SAPBEXstdData 3 3 2 2 6" xfId="49057" xr:uid="{8D922C5B-7791-4C13-B15F-3783659BDD93}"/>
    <cellStyle name="SAPBEXstdData 3 3 2 2 6 2" xfId="49058" xr:uid="{081204F8-2104-4223-BBA8-0765C36735CB}"/>
    <cellStyle name="SAPBEXstdData 3 3 2 2 7" xfId="49059" xr:uid="{034B4110-E9F9-495D-B8F4-99C9C1A8349F}"/>
    <cellStyle name="SAPBEXstdData 3 3 2 2 7 2" xfId="49060" xr:uid="{101265B2-FD4A-406A-8E2F-0A44BFD9A766}"/>
    <cellStyle name="SAPBEXstdData 3 3 2 2 8" xfId="49061" xr:uid="{8A35D2C5-3B0F-46FA-ABE5-4E461BF82938}"/>
    <cellStyle name="SAPBEXstdData 3 3 2 2 8 2" xfId="49062" xr:uid="{AD229C00-B5B5-4F41-9397-C9AEE65478B0}"/>
    <cellStyle name="SAPBEXstdData 3 3 2 2 9" xfId="49063" xr:uid="{56153885-B77E-4E02-8277-CB50F62B214C}"/>
    <cellStyle name="SAPBEXstdData 3 3 2 3" xfId="49064" xr:uid="{38EC96B4-5013-4E3D-99D2-A9C444F20180}"/>
    <cellStyle name="SAPBEXstdData 3 3 2 3 2" xfId="49065" xr:uid="{C9564D8A-0CE0-45FC-B905-8C5265C9C63F}"/>
    <cellStyle name="SAPBEXstdData 3 3 2 3 2 2" xfId="49066" xr:uid="{C707C774-0A19-4C67-AB54-ACF85C863F8C}"/>
    <cellStyle name="SAPBEXstdData 3 3 2 3 3" xfId="49067" xr:uid="{568E61A7-C265-4C0A-B8B0-AAC82FD8A843}"/>
    <cellStyle name="SAPBEXstdData 3 3 2 3 3 2" xfId="49068" xr:uid="{2DC07854-9CA5-4A50-8143-81B9AA981751}"/>
    <cellStyle name="SAPBEXstdData 3 3 2 3 4" xfId="49069" xr:uid="{C2A8DCD5-83D5-4C94-8125-1E70D223A87D}"/>
    <cellStyle name="SAPBEXstdData 3 3 2 3 4 2" xfId="49070" xr:uid="{2BB47E49-C69E-4DCC-8024-06E4BAD30879}"/>
    <cellStyle name="SAPBEXstdData 3 3 2 3 5" xfId="49071" xr:uid="{BF97BB11-62E3-4380-9BB6-18ADACA1A110}"/>
    <cellStyle name="SAPBEXstdData 3 3 2 3 5 2" xfId="49072" xr:uid="{8E2493B2-A8BC-4375-BFE6-31441933520E}"/>
    <cellStyle name="SAPBEXstdData 3 3 2 3 6" xfId="49073" xr:uid="{2F57DB89-A4CB-4FE1-B092-019E215E0A93}"/>
    <cellStyle name="SAPBEXstdData 3 3 2 3 6 2" xfId="49074" xr:uid="{1CDDA56B-15C0-4FBE-B2E4-E30AC84ECD1D}"/>
    <cellStyle name="SAPBEXstdData 3 3 2 3 7" xfId="49075" xr:uid="{C03B54E6-AA5E-41BD-ABC8-5AEEA12A65B0}"/>
    <cellStyle name="SAPBEXstdData 3 3 2 3 7 2" xfId="49076" xr:uid="{A1DB30D2-09EF-48D9-A2A5-396E8628E713}"/>
    <cellStyle name="SAPBEXstdData 3 3 2 3 8" xfId="49077" xr:uid="{F27BEE08-F58D-4F8B-A484-D793EB51CB4F}"/>
    <cellStyle name="SAPBEXstdData 3 3 2 3 9" xfId="49078" xr:uid="{64D24F60-9628-4E13-8380-4C6221010E0A}"/>
    <cellStyle name="SAPBEXstdData 3 3 2 4" xfId="49079" xr:uid="{D0DE9E35-EA06-4071-B4EC-5EAD16486102}"/>
    <cellStyle name="SAPBEXstdData 3 3 2 4 2" xfId="49080" xr:uid="{7CBAD805-7329-46BF-9B27-4A9E08D0D175}"/>
    <cellStyle name="SAPBEXstdData 3 3 2 5" xfId="49081" xr:uid="{B3F33202-A9AE-4545-9E6B-AD8B6A6F8E49}"/>
    <cellStyle name="SAPBEXstdData 3 3 2 5 2" xfId="49082" xr:uid="{C634E9DC-B18D-405B-BC59-1D9DF3E3D2F3}"/>
    <cellStyle name="SAPBEXstdData 3 3 2 6" xfId="49083" xr:uid="{CFAC9234-CA1C-4B37-8845-ABD43ECAA6BB}"/>
    <cellStyle name="SAPBEXstdData 3 3 2 6 2" xfId="49084" xr:uid="{0B891D44-6521-4888-8065-D1C225925EA9}"/>
    <cellStyle name="SAPBEXstdData 3 3 2 7" xfId="49085" xr:uid="{9A7B2842-7E3D-400E-A5AB-13D836CFEB52}"/>
    <cellStyle name="SAPBEXstdData 3 3 2 7 2" xfId="49086" xr:uid="{2C692747-0C2C-4A55-BF04-C3717D6A73BF}"/>
    <cellStyle name="SAPBEXstdData 3 3 2 8" xfId="49087" xr:uid="{E718AD57-88D7-4E88-B9E5-8E893B5BA0AF}"/>
    <cellStyle name="SAPBEXstdData 3 3 2 8 2" xfId="49088" xr:uid="{69C9F3AE-D66A-4B15-B44B-922465ADA851}"/>
    <cellStyle name="SAPBEXstdData 3 3 2 9" xfId="49089" xr:uid="{B43AC742-C88C-4D6E-BB5A-87AEBA177542}"/>
    <cellStyle name="SAPBEXstdData 3 3 3" xfId="49090" xr:uid="{B66D4944-B76B-441F-9412-3C6114A69DB3}"/>
    <cellStyle name="SAPBEXstdData 3 3 3 2" xfId="49091" xr:uid="{D614369A-AB20-4E11-8D93-2414B75DDF79}"/>
    <cellStyle name="SAPBEXstdData 3 3 3 2 10" xfId="49092" xr:uid="{13DC7F7B-C325-436F-92AA-B807F9E93C7A}"/>
    <cellStyle name="SAPBEXstdData 3 3 3 2 2" xfId="49093" xr:uid="{73FAE11B-BB48-4819-8DCA-F92D73981262}"/>
    <cellStyle name="SAPBEXstdData 3 3 3 2 2 2" xfId="49094" xr:uid="{5FDF9284-46B2-4A09-884B-7A612899AC21}"/>
    <cellStyle name="SAPBEXstdData 3 3 3 2 2 2 2" xfId="49095" xr:uid="{4DC2D4B0-F682-412A-8E11-DFB7FE7D872E}"/>
    <cellStyle name="SAPBEXstdData 3 3 3 2 2 3" xfId="49096" xr:uid="{88D3F430-4404-406E-9903-5F96D4EE19A5}"/>
    <cellStyle name="SAPBEXstdData 3 3 3 2 2 3 2" xfId="49097" xr:uid="{A500F629-276C-4B1D-B964-84650D788D3C}"/>
    <cellStyle name="SAPBEXstdData 3 3 3 2 2 4" xfId="49098" xr:uid="{000541CD-2670-4773-A5E0-9A03D5EEB46C}"/>
    <cellStyle name="SAPBEXstdData 3 3 3 2 2 4 2" xfId="49099" xr:uid="{49E63062-6747-44FA-A907-9B3D9929957C}"/>
    <cellStyle name="SAPBEXstdData 3 3 3 2 2 5" xfId="49100" xr:uid="{9CA14289-B9E4-453B-BC50-6D6E8778388A}"/>
    <cellStyle name="SAPBEXstdData 3 3 3 2 2 5 2" xfId="49101" xr:uid="{DB96794B-8B53-48CD-BE49-F927EA66C3C4}"/>
    <cellStyle name="SAPBEXstdData 3 3 3 2 2 6" xfId="49102" xr:uid="{7ACAD3E9-0044-454D-98A4-36303A021EA9}"/>
    <cellStyle name="SAPBEXstdData 3 3 3 2 2 6 2" xfId="49103" xr:uid="{5C77733A-BDF3-4F3A-B38F-584DC466966E}"/>
    <cellStyle name="SAPBEXstdData 3 3 3 2 2 7" xfId="49104" xr:uid="{36E7A7BF-1D7F-4CC7-B2BE-5A993194EC52}"/>
    <cellStyle name="SAPBEXstdData 3 3 3 2 3" xfId="49105" xr:uid="{2D8CF70D-7732-45BC-8FE6-B8EE0B114211}"/>
    <cellStyle name="SAPBEXstdData 3 3 3 2 3 2" xfId="49106" xr:uid="{C00080BC-5124-4584-93ED-A80C1B3EB015}"/>
    <cellStyle name="SAPBEXstdData 3 3 3 2 3 2 2" xfId="49107" xr:uid="{8DA12A4F-A0F8-442C-BE3A-880E413D4C4F}"/>
    <cellStyle name="SAPBEXstdData 3 3 3 2 3 3" xfId="49108" xr:uid="{D728449E-154E-43FB-A8AB-6F0F7EEB701D}"/>
    <cellStyle name="SAPBEXstdData 3 3 3 2 3 3 2" xfId="49109" xr:uid="{2571F5C9-1BE9-4455-9A03-416E3FD5FF29}"/>
    <cellStyle name="SAPBEXstdData 3 3 3 2 3 4" xfId="49110" xr:uid="{9DA3884E-7AA1-463D-A60E-36F84ADB3F9E}"/>
    <cellStyle name="SAPBEXstdData 3 3 3 2 3 4 2" xfId="49111" xr:uid="{E8BCAA84-E2C1-430B-AEFC-40E8D8F4D2A8}"/>
    <cellStyle name="SAPBEXstdData 3 3 3 2 3 5" xfId="49112" xr:uid="{D57D223D-A1F0-42C2-A179-272D9019FC9E}"/>
    <cellStyle name="SAPBEXstdData 3 3 3 2 3 5 2" xfId="49113" xr:uid="{D9889363-F2A4-4DAD-9197-4F139B132334}"/>
    <cellStyle name="SAPBEXstdData 3 3 3 2 3 6" xfId="49114" xr:uid="{D7F65926-FE46-416D-AD0D-7E9EAE1E5B83}"/>
    <cellStyle name="SAPBEXstdData 3 3 3 2 3 6 2" xfId="49115" xr:uid="{8E3BED2D-2802-4C78-9820-334925647A49}"/>
    <cellStyle name="SAPBEXstdData 3 3 3 2 3 7" xfId="49116" xr:uid="{41088AB4-D2DB-425C-8F76-DF6C60ED7674}"/>
    <cellStyle name="SAPBEXstdData 3 3 3 2 4" xfId="49117" xr:uid="{7E9DA80B-2ED9-40DF-99E6-5CAC06AE7691}"/>
    <cellStyle name="SAPBEXstdData 3 3 3 2 4 2" xfId="49118" xr:uid="{C12312F1-DAA7-4100-B948-D6F516142EBF}"/>
    <cellStyle name="SAPBEXstdData 3 3 3 2 5" xfId="49119" xr:uid="{CA9A0B78-4803-4F66-A8E5-6AD213F1FF80}"/>
    <cellStyle name="SAPBEXstdData 3 3 3 2 5 2" xfId="49120" xr:uid="{6C294B61-773C-4AD5-9334-0AFB0DD7AA3F}"/>
    <cellStyle name="SAPBEXstdData 3 3 3 2 6" xfId="49121" xr:uid="{49F7CC8D-2801-4F57-9ABE-73E02F2697E8}"/>
    <cellStyle name="SAPBEXstdData 3 3 3 2 6 2" xfId="49122" xr:uid="{E843105F-7036-43BD-BB91-0B49DC21C002}"/>
    <cellStyle name="SAPBEXstdData 3 3 3 2 7" xfId="49123" xr:uid="{E0CE204C-011D-4F3D-98F1-86B521E464A1}"/>
    <cellStyle name="SAPBEXstdData 3 3 3 2 7 2" xfId="49124" xr:uid="{83514C18-1319-4409-AB12-C4A9DD1831C1}"/>
    <cellStyle name="SAPBEXstdData 3 3 3 2 8" xfId="49125" xr:uid="{DBFE50DB-6EEF-4CE2-AFF6-92CDBA20955F}"/>
    <cellStyle name="SAPBEXstdData 3 3 3 2 8 2" xfId="49126" xr:uid="{6820C3A3-2EBF-4375-8687-64DBB97CC371}"/>
    <cellStyle name="SAPBEXstdData 3 3 3 2 9" xfId="49127" xr:uid="{94317B29-A795-4527-8E5B-401ACD756C98}"/>
    <cellStyle name="SAPBEXstdData 3 3 3 2 9 2" xfId="49128" xr:uid="{9BE87DFE-E05C-4DE8-9F73-E794EF0B1C43}"/>
    <cellStyle name="SAPBEXstdData 3 3 3 3" xfId="49129" xr:uid="{8B9564B7-5045-470C-AA04-A50071B8BEFB}"/>
    <cellStyle name="SAPBEXstdData 3 3 3 3 2" xfId="49130" xr:uid="{DC3E286B-F0F0-4A89-A9FD-2CE31E9CAB48}"/>
    <cellStyle name="SAPBEXstdData 3 3 3 4" xfId="49131" xr:uid="{9D45F4A6-064F-4FCE-B0C5-5D6B6303D3E9}"/>
    <cellStyle name="SAPBEXstdData 3 3 3 4 2" xfId="49132" xr:uid="{952CB6A4-B3E0-45AC-81A5-8622A3FE4F67}"/>
    <cellStyle name="SAPBEXstdData 3 3 3 5" xfId="49133" xr:uid="{274B7D02-582D-4FC4-BDB0-45AD52A165B2}"/>
    <cellStyle name="SAPBEXstdData 3 3 4" xfId="49134" xr:uid="{7B834726-C91F-46E0-900B-CFF6F510A7AA}"/>
    <cellStyle name="SAPBEXstdData 3 3 4 10" xfId="49135" xr:uid="{33F78A95-A7FB-41D0-95BE-45715EAE3332}"/>
    <cellStyle name="SAPBEXstdData 3 3 4 2" xfId="49136" xr:uid="{E8653DAC-1801-4149-92AF-F13D484DC399}"/>
    <cellStyle name="SAPBEXstdData 3 3 4 2 2" xfId="49137" xr:uid="{CB23AEF4-43BD-4A81-B26F-A6D160349381}"/>
    <cellStyle name="SAPBEXstdData 3 3 4 2 2 2" xfId="49138" xr:uid="{6BD9A0C9-E2BA-4AB5-89F6-C81ACBD79F9B}"/>
    <cellStyle name="SAPBEXstdData 3 3 4 2 3" xfId="49139" xr:uid="{F15E5B80-32EF-45EB-A1DA-89C13E3BAD31}"/>
    <cellStyle name="SAPBEXstdData 3 3 4 2 3 2" xfId="49140" xr:uid="{B7336139-D63C-45CE-9983-244899E90FDA}"/>
    <cellStyle name="SAPBEXstdData 3 3 4 2 4" xfId="49141" xr:uid="{1F260B42-BCF8-48C2-94E8-2291130F26B0}"/>
    <cellStyle name="SAPBEXstdData 3 3 4 2 4 2" xfId="49142" xr:uid="{115A5E08-FD45-48C3-AB04-64EFEAC6F752}"/>
    <cellStyle name="SAPBEXstdData 3 3 4 2 5" xfId="49143" xr:uid="{BB5EA43C-A97F-4932-8375-CD6370052BF0}"/>
    <cellStyle name="SAPBEXstdData 3 3 4 2 5 2" xfId="49144" xr:uid="{59574FBA-022E-4527-AAC1-C74688E1D69D}"/>
    <cellStyle name="SAPBEXstdData 3 3 4 2 6" xfId="49145" xr:uid="{877260BA-4CDE-4280-B886-C7F897B4D4F0}"/>
    <cellStyle name="SAPBEXstdData 3 3 4 2 6 2" xfId="49146" xr:uid="{437CD685-08BA-4CD4-BDDC-2E820969E28E}"/>
    <cellStyle name="SAPBEXstdData 3 3 4 2 7" xfId="49147" xr:uid="{92DF24C0-8943-4748-9EA9-EE19C06D75E2}"/>
    <cellStyle name="SAPBEXstdData 3 3 4 3" xfId="49148" xr:uid="{63124FE8-D52A-44EA-AF81-1D1E4F309476}"/>
    <cellStyle name="SAPBEXstdData 3 3 4 3 2" xfId="49149" xr:uid="{AA9236E5-7C8A-4433-BE72-B20DEA43C3BF}"/>
    <cellStyle name="SAPBEXstdData 3 3 4 3 2 2" xfId="49150" xr:uid="{F09C6ED4-CFCA-40AE-A656-0EC9B0F30FD2}"/>
    <cellStyle name="SAPBEXstdData 3 3 4 3 3" xfId="49151" xr:uid="{660F1999-9A46-4466-815D-418AACBC1284}"/>
    <cellStyle name="SAPBEXstdData 3 3 4 3 3 2" xfId="49152" xr:uid="{D96ABC36-C3A7-4EC5-911A-B689E808D2F6}"/>
    <cellStyle name="SAPBEXstdData 3 3 4 3 4" xfId="49153" xr:uid="{80DB38EF-65FC-43F1-A91E-12FF07AF5EEE}"/>
    <cellStyle name="SAPBEXstdData 3 3 4 3 4 2" xfId="49154" xr:uid="{780159D1-719E-42E0-A3AB-B98A16E979B7}"/>
    <cellStyle name="SAPBEXstdData 3 3 4 3 5" xfId="49155" xr:uid="{5DAC4334-BC3B-451F-97BD-CDD8CF4E9691}"/>
    <cellStyle name="SAPBEXstdData 3 3 4 3 5 2" xfId="49156" xr:uid="{51A783F5-B365-4820-BEC0-723B9ABB3BBB}"/>
    <cellStyle name="SAPBEXstdData 3 3 4 3 6" xfId="49157" xr:uid="{73EDE09D-CDC7-4138-BEA3-631047019714}"/>
    <cellStyle name="SAPBEXstdData 3 3 4 3 6 2" xfId="49158" xr:uid="{D6D75B9C-061C-4C6A-B374-2D2E48CEEF57}"/>
    <cellStyle name="SAPBEXstdData 3 3 4 3 7" xfId="49159" xr:uid="{7128740D-5D73-4FA2-BA8E-E2FCBD2CFA70}"/>
    <cellStyle name="SAPBEXstdData 3 3 4 4" xfId="49160" xr:uid="{71365A2E-A50A-4E61-8D12-C0B88F84A1BE}"/>
    <cellStyle name="SAPBEXstdData 3 3 4 4 2" xfId="49161" xr:uid="{D3EA131B-4871-4609-82C5-AE1BFB723B16}"/>
    <cellStyle name="SAPBEXstdData 3 3 4 5" xfId="49162" xr:uid="{FC467AA8-A5A1-48F5-8549-B75D6D32C8FA}"/>
    <cellStyle name="SAPBEXstdData 3 3 4 5 2" xfId="49163" xr:uid="{7CDA9BF3-DF45-4179-8BB9-A5EDA550FBF6}"/>
    <cellStyle name="SAPBEXstdData 3 3 4 6" xfId="49164" xr:uid="{887CF2AF-BDE1-49C7-8D78-B54F9FBF643F}"/>
    <cellStyle name="SAPBEXstdData 3 3 4 6 2" xfId="49165" xr:uid="{63E4B3AB-F212-490F-88AC-3FED61DF69E9}"/>
    <cellStyle name="SAPBEXstdData 3 3 4 7" xfId="49166" xr:uid="{76E3A56E-2C66-491D-85E7-8F3F8AC2C93C}"/>
    <cellStyle name="SAPBEXstdData 3 3 4 7 2" xfId="49167" xr:uid="{8DD9C388-A784-4353-8AE7-D1A911B3420E}"/>
    <cellStyle name="SAPBEXstdData 3 3 4 8" xfId="49168" xr:uid="{1C658C34-5F4F-4903-BF36-69FAB2F7734A}"/>
    <cellStyle name="SAPBEXstdData 3 3 4 8 2" xfId="49169" xr:uid="{2AFB5917-E276-478C-8D80-C82CA59982BF}"/>
    <cellStyle name="SAPBEXstdData 3 3 4 9" xfId="49170" xr:uid="{C6A987D6-605D-46B3-A36A-90E9AB30E300}"/>
    <cellStyle name="SAPBEXstdData 3 3 4 9 2" xfId="49171" xr:uid="{5B06A5D4-F2E1-4EFD-B368-B44FCCA20F36}"/>
    <cellStyle name="SAPBEXstdData 3 3 5" xfId="49172" xr:uid="{181649D8-DE8F-448A-B072-2BE54CED5D5F}"/>
    <cellStyle name="SAPBEXstdData 3 3 5 2" xfId="49173" xr:uid="{CCBC0A30-8E72-4A94-A8DF-8ED6C2436152}"/>
    <cellStyle name="SAPBEXstdData 3 3 6" xfId="49174" xr:uid="{0BDD53ED-D17E-4D1E-BD8D-C3671455403B}"/>
    <cellStyle name="SAPBEXstdData 3 3 6 2" xfId="49175" xr:uid="{CDF362F2-63E0-4AD1-9D9B-223CBF34677A}"/>
    <cellStyle name="SAPBEXstdData 3 3 7" xfId="49176" xr:uid="{A7553C3C-0CC2-4694-9A28-235D245C32B0}"/>
    <cellStyle name="SAPBEXstdData 3 3 8" xfId="49177" xr:uid="{5427112E-B883-4E86-A822-CA2BA993736B}"/>
    <cellStyle name="SAPBEXstdData 3 4" xfId="49178" xr:uid="{3B7734C1-2183-4EED-9C39-156B8C64CFEF}"/>
    <cellStyle name="SAPBEXstdData 3 4 10" xfId="49179" xr:uid="{4EBE79B8-0DFA-4B58-A295-C70583BF0D71}"/>
    <cellStyle name="SAPBEXstdData 3 4 2" xfId="49180" xr:uid="{66967749-DCCB-41F0-9D21-497D9DDBA924}"/>
    <cellStyle name="SAPBEXstdData 3 4 2 10" xfId="49181" xr:uid="{3EAD214F-869A-4625-9302-736153D80074}"/>
    <cellStyle name="SAPBEXstdData 3 4 2 2" xfId="49182" xr:uid="{A9334ECB-50AB-4604-BFCE-14BB48B75E15}"/>
    <cellStyle name="SAPBEXstdData 3 4 2 2 2" xfId="49183" xr:uid="{69473800-4CA7-48EC-B69D-CF1FA0AC70F9}"/>
    <cellStyle name="SAPBEXstdData 3 4 2 2 2 2" xfId="49184" xr:uid="{B25AEEFB-F818-4024-BC30-08BCAB15BE2C}"/>
    <cellStyle name="SAPBEXstdData 3 4 2 2 3" xfId="49185" xr:uid="{1EAACAA1-F683-4B42-A182-3FE0750AD41E}"/>
    <cellStyle name="SAPBEXstdData 3 4 2 2 3 2" xfId="49186" xr:uid="{2E88E3C5-AEF9-439F-9BAD-268665AEB7A7}"/>
    <cellStyle name="SAPBEXstdData 3 4 2 2 4" xfId="49187" xr:uid="{B858699F-E29A-481E-813A-2D099C499683}"/>
    <cellStyle name="SAPBEXstdData 3 4 2 2 4 2" xfId="49188" xr:uid="{49AE7E5C-9C93-47D3-9BA9-57181DA93771}"/>
    <cellStyle name="SAPBEXstdData 3 4 2 2 5" xfId="49189" xr:uid="{9B6FDE80-2C21-4858-9048-A510A35383D9}"/>
    <cellStyle name="SAPBEXstdData 3 4 2 2 5 2" xfId="49190" xr:uid="{6024AD3B-893C-42F8-924B-95CC9B6F4AAC}"/>
    <cellStyle name="SAPBEXstdData 3 4 2 2 6" xfId="49191" xr:uid="{4232C0CA-5F99-4377-8172-68D0E894247A}"/>
    <cellStyle name="SAPBEXstdData 3 4 2 2 6 2" xfId="49192" xr:uid="{A182DCF4-E5C5-4F53-AFE2-335F703D1981}"/>
    <cellStyle name="SAPBEXstdData 3 4 2 2 7" xfId="49193" xr:uid="{DC58DDCE-EA8F-468E-BB18-E97557D12BAE}"/>
    <cellStyle name="SAPBEXstdData 3 4 2 2 7 2" xfId="49194" xr:uid="{14423775-E962-4363-A04C-B31233A6FFDF}"/>
    <cellStyle name="SAPBEXstdData 3 4 2 2 8" xfId="49195" xr:uid="{353F8482-9C43-4C11-9A92-B4D97C67CADC}"/>
    <cellStyle name="SAPBEXstdData 3 4 2 3" xfId="49196" xr:uid="{76E1D530-E949-4D7E-9389-C74A6AF14785}"/>
    <cellStyle name="SAPBEXstdData 3 4 2 3 2" xfId="49197" xr:uid="{E70F141D-957A-46FE-B2FC-F2065C7FD558}"/>
    <cellStyle name="SAPBEXstdData 3 4 2 4" xfId="49198" xr:uid="{53FAA299-B820-4EAF-A5EC-2884597DF559}"/>
    <cellStyle name="SAPBEXstdData 3 4 2 4 2" xfId="49199" xr:uid="{B728FF1C-85CD-4696-B0FD-079545A9C460}"/>
    <cellStyle name="SAPBEXstdData 3 4 2 5" xfId="49200" xr:uid="{F08EA5AD-D91E-4D6A-89B3-A5ECE617F7C1}"/>
    <cellStyle name="SAPBEXstdData 3 4 2 5 2" xfId="49201" xr:uid="{292D4CFD-8EF1-4DB1-B0C7-982A3D7467DB}"/>
    <cellStyle name="SAPBEXstdData 3 4 2 6" xfId="49202" xr:uid="{B1CE1ADB-7B19-4794-BD9D-855EB958A468}"/>
    <cellStyle name="SAPBEXstdData 3 4 2 6 2" xfId="49203" xr:uid="{C4C3ADC5-08CF-42D8-9DE8-B36A567D877D}"/>
    <cellStyle name="SAPBEXstdData 3 4 2 7" xfId="49204" xr:uid="{1E1BB4AF-62FE-4B46-8263-F22A6D8ECA12}"/>
    <cellStyle name="SAPBEXstdData 3 4 2 7 2" xfId="49205" xr:uid="{32A4AE1C-B935-45A5-8E11-EE17FA6444F3}"/>
    <cellStyle name="SAPBEXstdData 3 4 2 8" xfId="49206" xr:uid="{D0D13D6E-3019-407C-9BE2-B460DB2BF09C}"/>
    <cellStyle name="SAPBEXstdData 3 4 2 8 2" xfId="49207" xr:uid="{631830C1-9E31-4574-A96E-19C0127FF0AA}"/>
    <cellStyle name="SAPBEXstdData 3 4 2 9" xfId="49208" xr:uid="{83143447-E1BD-4ECE-8D96-27DFB6A8C9C8}"/>
    <cellStyle name="SAPBEXstdData 3 4 3" xfId="49209" xr:uid="{511D5203-7A6D-4AF2-8B29-CDBA531C6237}"/>
    <cellStyle name="SAPBEXstdData 3 4 3 2" xfId="49210" xr:uid="{4CDD3A8B-08EE-4005-B2FC-D8BA1D64D6EE}"/>
    <cellStyle name="SAPBEXstdData 3 4 3 2 2" xfId="49211" xr:uid="{81038556-8A4A-4002-80A5-2F58603693E8}"/>
    <cellStyle name="SAPBEXstdData 3 4 3 3" xfId="49212" xr:uid="{902022E3-AEB7-4F5D-823E-F1786B2F41F3}"/>
    <cellStyle name="SAPBEXstdData 3 4 3 3 2" xfId="49213" xr:uid="{6C1E288F-5855-430C-950F-E174A49623E7}"/>
    <cellStyle name="SAPBEXstdData 3 4 3 4" xfId="49214" xr:uid="{F97399F4-A8FD-4AD6-8B89-A79279661E93}"/>
    <cellStyle name="SAPBEXstdData 3 4 3 4 2" xfId="49215" xr:uid="{2AF14BB7-31FD-4F29-BF08-480C04BB1277}"/>
    <cellStyle name="SAPBEXstdData 3 4 3 5" xfId="49216" xr:uid="{77564B0B-7B7C-4664-B66E-1B90147F8216}"/>
    <cellStyle name="SAPBEXstdData 3 4 3 5 2" xfId="49217" xr:uid="{E0E24242-9802-4658-9C2D-B8EB588216BF}"/>
    <cellStyle name="SAPBEXstdData 3 4 3 6" xfId="49218" xr:uid="{B9B09AF2-F594-4E09-B160-65E5577E68D2}"/>
    <cellStyle name="SAPBEXstdData 3 4 3 6 2" xfId="49219" xr:uid="{7B39A1D5-0E4D-485D-9EBC-7975900F30C7}"/>
    <cellStyle name="SAPBEXstdData 3 4 3 7" xfId="49220" xr:uid="{DF27D16E-791F-4ACB-BD7A-C234A966C3B9}"/>
    <cellStyle name="SAPBEXstdData 3 4 3 7 2" xfId="49221" xr:uid="{2B91214B-54A3-4038-A22B-81534450B6C0}"/>
    <cellStyle name="SAPBEXstdData 3 4 3 8" xfId="49222" xr:uid="{EFE2F841-9B74-4CB3-860A-29E1C29E57C2}"/>
    <cellStyle name="SAPBEXstdData 3 4 3 9" xfId="49223" xr:uid="{490A9782-BC78-41E5-875B-9C03B20380FD}"/>
    <cellStyle name="SAPBEXstdData 3 4 4" xfId="49224" xr:uid="{CA84012F-B4C9-45FB-9A75-AA3DFFEDD462}"/>
    <cellStyle name="SAPBEXstdData 3 4 4 2" xfId="49225" xr:uid="{CBA0D178-0EC7-44FC-8011-393C3EEEE8E5}"/>
    <cellStyle name="SAPBEXstdData 3 4 5" xfId="49226" xr:uid="{4E324EF6-BB46-4A18-B293-C681B25BC3DD}"/>
    <cellStyle name="SAPBEXstdData 3 4 5 2" xfId="49227" xr:uid="{9E1E60EC-41BE-4F99-9FE9-0D698E1F1EF5}"/>
    <cellStyle name="SAPBEXstdData 3 4 6" xfId="49228" xr:uid="{EF849223-55B1-4C65-ACF0-7F6FD917C07F}"/>
    <cellStyle name="SAPBEXstdData 3 4 6 2" xfId="49229" xr:uid="{3AC3ABD8-56E2-4E95-8BC0-AB2DD79CF55E}"/>
    <cellStyle name="SAPBEXstdData 3 4 7" xfId="49230" xr:uid="{6A3B6AA9-8E3A-4BBC-9557-EAD4EA7A1367}"/>
    <cellStyle name="SAPBEXstdData 3 4 7 2" xfId="49231" xr:uid="{0C8DBA92-57F5-4B03-A026-EA9931CC24E7}"/>
    <cellStyle name="SAPBEXstdData 3 4 8" xfId="49232" xr:uid="{9DD84805-F60E-4886-96ED-FF2ADE56CF39}"/>
    <cellStyle name="SAPBEXstdData 3 4 8 2" xfId="49233" xr:uid="{789A7CCA-13FB-4F6B-B9BB-AA5AFD9BD539}"/>
    <cellStyle name="SAPBEXstdData 3 4 9" xfId="49234" xr:uid="{7656B943-85EC-4B80-92E4-4D7FB2C1B391}"/>
    <cellStyle name="SAPBEXstdData 3 5" xfId="49235" xr:uid="{258F2B9C-CAA8-46AE-8EC2-E05334489FF4}"/>
    <cellStyle name="SAPBEXstdData 3 6" xfId="49236" xr:uid="{98C52EB0-916F-47A3-A985-532A81BB6A3E}"/>
    <cellStyle name="SAPBEXstdData 4" xfId="49237" xr:uid="{C58E9098-2CDB-43B5-B5F0-4F1088E40FB3}"/>
    <cellStyle name="SAPBEXstdData 4 2" xfId="49238" xr:uid="{DAA1C771-1577-4AEB-A5BE-96FD09546F42}"/>
    <cellStyle name="SAPBEXstdData 4 2 10" xfId="49239" xr:uid="{BAE606B6-CE14-400B-B5AC-47EA7F4707EE}"/>
    <cellStyle name="SAPBEXstdData 4 2 2" xfId="49240" xr:uid="{894B223E-E7E2-4D3D-948A-E89D6232891A}"/>
    <cellStyle name="SAPBEXstdData 4 2 2 10" xfId="49241" xr:uid="{FEFAB9B1-FE55-4452-84F6-F581A4041844}"/>
    <cellStyle name="SAPBEXstdData 4 2 2 2" xfId="49242" xr:uid="{23BBB6D2-5002-4D0C-897B-6149A25DF6FE}"/>
    <cellStyle name="SAPBEXstdData 4 2 2 2 2" xfId="49243" xr:uid="{358EBF6F-9EEC-4830-B57C-27E54CF3AF4F}"/>
    <cellStyle name="SAPBEXstdData 4 2 2 2 2 2" xfId="49244" xr:uid="{B3740434-505E-410D-8473-9EE1796FCBB1}"/>
    <cellStyle name="SAPBEXstdData 4 2 2 2 3" xfId="49245" xr:uid="{2F359106-7216-48B9-9848-2B5F69394EF8}"/>
    <cellStyle name="SAPBEXstdData 4 2 2 2 3 2" xfId="49246" xr:uid="{0578E1AD-DB6F-4C22-B9B6-C3089A8374BB}"/>
    <cellStyle name="SAPBEXstdData 4 2 2 2 4" xfId="49247" xr:uid="{E90CF143-9691-4E3A-ACBC-2148CF9F94F7}"/>
    <cellStyle name="SAPBEXstdData 4 2 2 2 4 2" xfId="49248" xr:uid="{43C25414-3653-455F-AF19-55F9B0DFB9B9}"/>
    <cellStyle name="SAPBEXstdData 4 2 2 2 5" xfId="49249" xr:uid="{14749BC4-E07A-4A7E-AF69-20083C6D76AB}"/>
    <cellStyle name="SAPBEXstdData 4 2 2 2 5 2" xfId="49250" xr:uid="{1DE89B0A-EA48-4C25-8272-DCEF7805344C}"/>
    <cellStyle name="SAPBEXstdData 4 2 2 2 6" xfId="49251" xr:uid="{1CBF13F5-84EA-4863-BD37-CE79DEBCEA9B}"/>
    <cellStyle name="SAPBEXstdData 4 2 2 2 6 2" xfId="49252" xr:uid="{F9E5F42F-B332-4EEB-AB0E-0BE1DA8E5AC4}"/>
    <cellStyle name="SAPBEXstdData 4 2 2 2 7" xfId="49253" xr:uid="{AE3554E9-2511-4599-A889-C45053AA70C4}"/>
    <cellStyle name="SAPBEXstdData 4 2 2 2 7 2" xfId="49254" xr:uid="{0A07CCDF-EEB9-481E-B0DC-E5353508EC8C}"/>
    <cellStyle name="SAPBEXstdData 4 2 2 2 8" xfId="49255" xr:uid="{8EE2C83E-2313-40B6-89A4-37FB177957CD}"/>
    <cellStyle name="SAPBEXstdData 4 2 2 3" xfId="49256" xr:uid="{3D5C80F6-C6CF-422C-8329-F03C424FA8E8}"/>
    <cellStyle name="SAPBEXstdData 4 2 2 3 2" xfId="49257" xr:uid="{48C55E08-4B95-4B25-871B-593828052E6D}"/>
    <cellStyle name="SAPBEXstdData 4 2 2 4" xfId="49258" xr:uid="{B26A2211-6D59-48A7-94A0-53EDDF64BD21}"/>
    <cellStyle name="SAPBEXstdData 4 2 2 4 2" xfId="49259" xr:uid="{A4745F51-0F99-4BDB-9920-791B00B01CF0}"/>
    <cellStyle name="SAPBEXstdData 4 2 2 5" xfId="49260" xr:uid="{897F439C-21C0-44BF-BB97-EA11BAE52D0A}"/>
    <cellStyle name="SAPBEXstdData 4 2 2 5 2" xfId="49261" xr:uid="{2C8F8A1A-0F5C-4B4D-850F-DD4DB36C6047}"/>
    <cellStyle name="SAPBEXstdData 4 2 2 6" xfId="49262" xr:uid="{9AEB9DFE-6C3C-45F7-880F-936FBA3E6F37}"/>
    <cellStyle name="SAPBEXstdData 4 2 2 6 2" xfId="49263" xr:uid="{D8221A59-31AC-4179-9A4A-7280989D9338}"/>
    <cellStyle name="SAPBEXstdData 4 2 2 7" xfId="49264" xr:uid="{6F6BF6CD-8FD6-495A-8567-6140D37540D5}"/>
    <cellStyle name="SAPBEXstdData 4 2 2 7 2" xfId="49265" xr:uid="{9148DC92-5B52-4CF0-8FE7-D93C7630093B}"/>
    <cellStyle name="SAPBEXstdData 4 2 2 8" xfId="49266" xr:uid="{54CB3CA1-AAE8-416C-8832-1FF6092111B0}"/>
    <cellStyle name="SAPBEXstdData 4 2 2 8 2" xfId="49267" xr:uid="{26B34AB1-CE8B-48CB-A16C-35A127BC8EC6}"/>
    <cellStyle name="SAPBEXstdData 4 2 2 9" xfId="49268" xr:uid="{8DCCCC68-57D0-4055-8AD8-7713EACC0196}"/>
    <cellStyle name="SAPBEXstdData 4 2 3" xfId="49269" xr:uid="{E5F29A0C-0ADC-4803-A025-CF614F9B4F95}"/>
    <cellStyle name="SAPBEXstdData 4 2 3 2" xfId="49270" xr:uid="{B8CCCB76-6F90-499E-BF1D-761E9510A842}"/>
    <cellStyle name="SAPBEXstdData 4 2 3 2 2" xfId="49271" xr:uid="{09155AC9-7E54-4769-AEC3-8A0514580861}"/>
    <cellStyle name="SAPBEXstdData 4 2 3 3" xfId="49272" xr:uid="{52176325-C135-4E31-93E7-017C4F3B6D09}"/>
    <cellStyle name="SAPBEXstdData 4 2 3 3 2" xfId="49273" xr:uid="{0B6F8A24-DC5E-4612-9D6E-71BF1E84F4A4}"/>
    <cellStyle name="SAPBEXstdData 4 2 3 4" xfId="49274" xr:uid="{DF43D6D9-80B6-4786-B9B1-F66A46A812F1}"/>
    <cellStyle name="SAPBEXstdData 4 2 3 4 2" xfId="49275" xr:uid="{1BDD29F0-29FB-4E36-B9DA-F1EF449ED5E5}"/>
    <cellStyle name="SAPBEXstdData 4 2 3 5" xfId="49276" xr:uid="{BDF314B2-4315-47B8-BD59-BEA23E05FAE5}"/>
    <cellStyle name="SAPBEXstdData 4 2 3 5 2" xfId="49277" xr:uid="{D2E2BA87-275B-4D2A-94F3-22A8F46BF8F2}"/>
    <cellStyle name="SAPBEXstdData 4 2 3 6" xfId="49278" xr:uid="{9B8A07A6-B417-4448-9B13-FD516F33435B}"/>
    <cellStyle name="SAPBEXstdData 4 2 3 6 2" xfId="49279" xr:uid="{B19933E6-E9C7-444A-B5C4-A4746B859369}"/>
    <cellStyle name="SAPBEXstdData 4 2 3 7" xfId="49280" xr:uid="{5D2B86D0-D5B2-4A36-920F-63A676644712}"/>
    <cellStyle name="SAPBEXstdData 4 2 3 7 2" xfId="49281" xr:uid="{4C41ECCB-595F-4E14-BC46-C646C39FAA98}"/>
    <cellStyle name="SAPBEXstdData 4 2 3 8" xfId="49282" xr:uid="{B097B276-8273-4063-86AA-DCE48D46EDB5}"/>
    <cellStyle name="SAPBEXstdData 4 2 3 9" xfId="49283" xr:uid="{B4A8B21E-2FBC-432C-BA0B-D7BB971C18B5}"/>
    <cellStyle name="SAPBEXstdData 4 2 4" xfId="49284" xr:uid="{C2B1956B-CE6E-48D0-9E86-F12971789136}"/>
    <cellStyle name="SAPBEXstdData 4 2 4 2" xfId="49285" xr:uid="{7B064A2E-CB6F-4FB2-A964-6843FF3A09E0}"/>
    <cellStyle name="SAPBEXstdData 4 2 5" xfId="49286" xr:uid="{1EC91B84-201E-4ADA-9B70-878C506CB06B}"/>
    <cellStyle name="SAPBEXstdData 4 2 5 2" xfId="49287" xr:uid="{76A4ADEA-2AB7-4D2F-9F00-B7964FE6FB38}"/>
    <cellStyle name="SAPBEXstdData 4 2 6" xfId="49288" xr:uid="{C4A12006-0258-41DA-A5B2-3FEDD043CEC1}"/>
    <cellStyle name="SAPBEXstdData 4 2 6 2" xfId="49289" xr:uid="{A8BB419E-620C-4165-AB6F-9B6430D06199}"/>
    <cellStyle name="SAPBEXstdData 4 2 7" xfId="49290" xr:uid="{ACF8409F-7EB3-45BD-BEAC-0DCBFC495728}"/>
    <cellStyle name="SAPBEXstdData 4 2 7 2" xfId="49291" xr:uid="{DFEFDA60-21F2-4DBB-8A87-9217B8551C60}"/>
    <cellStyle name="SAPBEXstdData 4 2 8" xfId="49292" xr:uid="{74826017-17CB-4EF7-8DD7-33AD7BC2CDB9}"/>
    <cellStyle name="SAPBEXstdData 4 2 8 2" xfId="49293" xr:uid="{F37E823D-2DCE-4C51-8A5B-87A63A333526}"/>
    <cellStyle name="SAPBEXstdData 4 2 9" xfId="49294" xr:uid="{886EEC86-B4FF-4B7D-A6E1-A792734C50D2}"/>
    <cellStyle name="SAPBEXstdData 4 3" xfId="49295" xr:uid="{B03DF11E-3ADB-43DB-9E4D-59A7314692A0}"/>
    <cellStyle name="SAPBEXstdData 4 3 2" xfId="49296" xr:uid="{CE75D6C5-D7A4-4692-82B7-9ACD093FCD48}"/>
    <cellStyle name="SAPBEXstdData 4 3 2 10" xfId="49297" xr:uid="{00356AD0-E158-479F-869D-4AA053DA6A3A}"/>
    <cellStyle name="SAPBEXstdData 4 3 2 2" xfId="49298" xr:uid="{1DA4393D-C94E-4926-A060-6E70CA282BC7}"/>
    <cellStyle name="SAPBEXstdData 4 3 2 2 2" xfId="49299" xr:uid="{5C2085DB-2669-47FB-A06C-1CC13F5C7E1D}"/>
    <cellStyle name="SAPBEXstdData 4 3 2 2 2 2" xfId="49300" xr:uid="{AF9B5940-CE28-4C4B-AFF6-C8A0D501BA6B}"/>
    <cellStyle name="SAPBEXstdData 4 3 2 2 3" xfId="49301" xr:uid="{5E9E36C7-1510-4042-9850-C67D48E38A16}"/>
    <cellStyle name="SAPBEXstdData 4 3 2 2 3 2" xfId="49302" xr:uid="{FF9C46AD-3E11-4336-9FD4-19D6E17DEA71}"/>
    <cellStyle name="SAPBEXstdData 4 3 2 2 4" xfId="49303" xr:uid="{C3B0B7FD-AC4B-4D89-850C-CC43B7EAA9B8}"/>
    <cellStyle name="SAPBEXstdData 4 3 2 2 4 2" xfId="49304" xr:uid="{6D2CFC95-E81E-4CD3-B948-3659D96BF7A6}"/>
    <cellStyle name="SAPBEXstdData 4 3 2 2 5" xfId="49305" xr:uid="{4AE48DD9-6FB2-4ED8-9FA0-495ABCC099BC}"/>
    <cellStyle name="SAPBEXstdData 4 3 2 2 5 2" xfId="49306" xr:uid="{3391D49F-B65D-4D0D-A134-5A92DBF01D3D}"/>
    <cellStyle name="SAPBEXstdData 4 3 2 2 6" xfId="49307" xr:uid="{59D209F4-6781-454D-8E85-182608B52AFD}"/>
    <cellStyle name="SAPBEXstdData 4 3 2 2 6 2" xfId="49308" xr:uid="{02FA719A-8E20-49E5-BAB8-40C1064CBCDB}"/>
    <cellStyle name="SAPBEXstdData 4 3 2 2 7" xfId="49309" xr:uid="{DE9D09A1-302C-4709-B640-BB7674C4ED1C}"/>
    <cellStyle name="SAPBEXstdData 4 3 2 3" xfId="49310" xr:uid="{382EF192-5E9D-4321-9E27-1009C860CC1F}"/>
    <cellStyle name="SAPBEXstdData 4 3 2 3 2" xfId="49311" xr:uid="{70D3876B-40A3-4A17-A371-B93474297367}"/>
    <cellStyle name="SAPBEXstdData 4 3 2 3 2 2" xfId="49312" xr:uid="{316FFEF6-BF1F-4FE2-AB5D-67BB9310E04D}"/>
    <cellStyle name="SAPBEXstdData 4 3 2 3 3" xfId="49313" xr:uid="{BFFAAB34-32BB-4E9A-999C-D01A21A9F648}"/>
    <cellStyle name="SAPBEXstdData 4 3 2 3 3 2" xfId="49314" xr:uid="{A2D8415F-A199-4229-BC29-1ADA16B65158}"/>
    <cellStyle name="SAPBEXstdData 4 3 2 3 4" xfId="49315" xr:uid="{495D8D41-B50B-47F2-8DDD-81E88A9B1A9C}"/>
    <cellStyle name="SAPBEXstdData 4 3 2 3 4 2" xfId="49316" xr:uid="{BBBC386B-3BA5-4A43-8C4E-CD31892B2FC0}"/>
    <cellStyle name="SAPBEXstdData 4 3 2 3 5" xfId="49317" xr:uid="{3563869C-E4EB-4E41-B7FA-BF085FCC2D34}"/>
    <cellStyle name="SAPBEXstdData 4 3 2 3 5 2" xfId="49318" xr:uid="{F92CA522-DD1D-4E2E-A954-BD8FB94F39B7}"/>
    <cellStyle name="SAPBEXstdData 4 3 2 3 6" xfId="49319" xr:uid="{8D0751F2-A940-4059-B358-DF4B8D292117}"/>
    <cellStyle name="SAPBEXstdData 4 3 2 3 6 2" xfId="49320" xr:uid="{854212F2-01D5-4363-8F50-7AB55C0B16B2}"/>
    <cellStyle name="SAPBEXstdData 4 3 2 3 7" xfId="49321" xr:uid="{429625B3-4DDE-4322-96B3-C44E076CAAD8}"/>
    <cellStyle name="SAPBEXstdData 4 3 2 4" xfId="49322" xr:uid="{4824B17F-79D9-4D04-B67D-88727B789B6B}"/>
    <cellStyle name="SAPBEXstdData 4 3 2 4 2" xfId="49323" xr:uid="{5508DE21-105E-465E-ACD4-CD6C9F5DB7F4}"/>
    <cellStyle name="SAPBEXstdData 4 3 2 5" xfId="49324" xr:uid="{BAC06D08-8969-4B4D-9350-A79818CF0B77}"/>
    <cellStyle name="SAPBEXstdData 4 3 2 5 2" xfId="49325" xr:uid="{101C45F4-3B8D-419C-AFFB-EB70A97BDE00}"/>
    <cellStyle name="SAPBEXstdData 4 3 2 6" xfId="49326" xr:uid="{A23C0D73-2342-4FBF-9E7D-19DE00FB917A}"/>
    <cellStyle name="SAPBEXstdData 4 3 2 6 2" xfId="49327" xr:uid="{5A245C25-7B9B-48B2-8277-4ECD01C8D8D3}"/>
    <cellStyle name="SAPBEXstdData 4 3 2 7" xfId="49328" xr:uid="{D51081CC-4F9E-4774-8D2E-9FB2A1F31206}"/>
    <cellStyle name="SAPBEXstdData 4 3 2 7 2" xfId="49329" xr:uid="{17DE6E87-657A-40B3-90FF-0E8C391AD349}"/>
    <cellStyle name="SAPBEXstdData 4 3 2 8" xfId="49330" xr:uid="{1CDA8AFD-F61B-4024-8FC0-8FE03C07645E}"/>
    <cellStyle name="SAPBEXstdData 4 3 2 8 2" xfId="49331" xr:uid="{76409867-F07C-40A5-8B17-22C47BDC42B9}"/>
    <cellStyle name="SAPBEXstdData 4 3 2 9" xfId="49332" xr:uid="{EAD52A08-DADC-4C30-9F74-E104D8C0D680}"/>
    <cellStyle name="SAPBEXstdData 4 3 2 9 2" xfId="49333" xr:uid="{96324CCD-5BB7-4ABA-9FC6-770CFCA87CF6}"/>
    <cellStyle name="SAPBEXstdData 4 3 3" xfId="49334" xr:uid="{CB1B09D3-E8BC-48F9-9F2C-A8D343883BDA}"/>
    <cellStyle name="SAPBEXstdData 4 3 3 2" xfId="49335" xr:uid="{0F927F42-BA4F-49CE-AF9F-CE1496F622CF}"/>
    <cellStyle name="SAPBEXstdData 4 3 4" xfId="49336" xr:uid="{18E72F24-3766-452B-A512-36004D1760F2}"/>
    <cellStyle name="SAPBEXstdData 4 3 4 2" xfId="49337" xr:uid="{DB51A93B-698E-49C8-9ADF-E8296C58C029}"/>
    <cellStyle name="SAPBEXstdData 4 3 5" xfId="49338" xr:uid="{B123DC19-88CD-4FD1-A614-7D7B04CC9BFF}"/>
    <cellStyle name="SAPBEXstdData 4 4" xfId="49339" xr:uid="{38617371-C17E-470F-BB8A-15CCF848333B}"/>
    <cellStyle name="SAPBEXstdData 4 4 10" xfId="49340" xr:uid="{5FBEC4B4-3C45-4A40-B237-6416CD7AB4E2}"/>
    <cellStyle name="SAPBEXstdData 4 4 2" xfId="49341" xr:uid="{F16BF03D-3566-4FEB-96C0-F0D8FCD1DD0D}"/>
    <cellStyle name="SAPBEXstdData 4 4 2 2" xfId="49342" xr:uid="{DB329BAF-CC08-4D2D-B6E0-9A4186B0A33A}"/>
    <cellStyle name="SAPBEXstdData 4 4 2 2 2" xfId="49343" xr:uid="{BA4D9C32-B916-408D-B126-7451E929DFE7}"/>
    <cellStyle name="SAPBEXstdData 4 4 2 3" xfId="49344" xr:uid="{73B32DD2-5C37-4924-ACA1-5BA731514E9C}"/>
    <cellStyle name="SAPBEXstdData 4 4 2 3 2" xfId="49345" xr:uid="{016A75EB-5617-4FC2-AD0F-9C01DA38B3A8}"/>
    <cellStyle name="SAPBEXstdData 4 4 2 4" xfId="49346" xr:uid="{2AAD05BF-CA89-456F-94E0-EC4D41688BB2}"/>
    <cellStyle name="SAPBEXstdData 4 4 2 4 2" xfId="49347" xr:uid="{E8AD84AB-D445-4DC7-85C9-811F4B5FEFE2}"/>
    <cellStyle name="SAPBEXstdData 4 4 2 5" xfId="49348" xr:uid="{A4FBDB0B-71C9-41EE-8FD1-AB08065C7D35}"/>
    <cellStyle name="SAPBEXstdData 4 4 2 5 2" xfId="49349" xr:uid="{0E6B5535-3B33-4426-BA0D-8B94BD34A456}"/>
    <cellStyle name="SAPBEXstdData 4 4 2 6" xfId="49350" xr:uid="{197E95EF-AFC8-4306-B22B-679EA092668C}"/>
    <cellStyle name="SAPBEXstdData 4 4 2 6 2" xfId="49351" xr:uid="{0C23DAE9-3CE2-41FD-8147-416628A9F202}"/>
    <cellStyle name="SAPBEXstdData 4 4 2 7" xfId="49352" xr:uid="{2DDDF00F-6692-4926-B739-696C584FFC5B}"/>
    <cellStyle name="SAPBEXstdData 4 4 3" xfId="49353" xr:uid="{2A7F525A-7FD1-46D0-9F2A-8760D9B80FD5}"/>
    <cellStyle name="SAPBEXstdData 4 4 3 2" xfId="49354" xr:uid="{A035A105-E7FD-4DE8-B6E4-2B23BA46BFA1}"/>
    <cellStyle name="SAPBEXstdData 4 4 3 2 2" xfId="49355" xr:uid="{BCC0822D-3FDE-4CBB-913E-344EFB422842}"/>
    <cellStyle name="SAPBEXstdData 4 4 3 3" xfId="49356" xr:uid="{5D0E09E8-4C34-4E0E-9C88-AC0B9CF9A94D}"/>
    <cellStyle name="SAPBEXstdData 4 4 3 3 2" xfId="49357" xr:uid="{5B9FF1C3-72AA-4331-BBB6-9C73B5C7FF23}"/>
    <cellStyle name="SAPBEXstdData 4 4 3 4" xfId="49358" xr:uid="{A981D940-2561-461E-915A-74C3D0FE7F03}"/>
    <cellStyle name="SAPBEXstdData 4 4 3 4 2" xfId="49359" xr:uid="{C9EC4515-A7AE-46E6-8CFF-38FE7AB55664}"/>
    <cellStyle name="SAPBEXstdData 4 4 3 5" xfId="49360" xr:uid="{78D3FF53-6CBF-406F-A0E5-8029126932BC}"/>
    <cellStyle name="SAPBEXstdData 4 4 3 5 2" xfId="49361" xr:uid="{25897713-7692-44DF-A38F-92B618F928F8}"/>
    <cellStyle name="SAPBEXstdData 4 4 3 6" xfId="49362" xr:uid="{C28FAEF2-A405-4338-9644-26556B7B7439}"/>
    <cellStyle name="SAPBEXstdData 4 4 3 6 2" xfId="49363" xr:uid="{7F27225D-15BF-4E3E-B74E-D03199DF26F0}"/>
    <cellStyle name="SAPBEXstdData 4 4 3 7" xfId="49364" xr:uid="{36D8DD27-AF71-4409-A600-5656069CCB0D}"/>
    <cellStyle name="SAPBEXstdData 4 4 4" xfId="49365" xr:uid="{BBBDB7FD-1CB7-4925-9ECE-EC9036F1908E}"/>
    <cellStyle name="SAPBEXstdData 4 4 4 2" xfId="49366" xr:uid="{6889D044-6D20-4841-81D4-5651D058FD82}"/>
    <cellStyle name="SAPBEXstdData 4 4 5" xfId="49367" xr:uid="{9FAE47A6-88A9-4C0B-919E-1EAC684BC4A0}"/>
    <cellStyle name="SAPBEXstdData 4 4 5 2" xfId="49368" xr:uid="{586950A6-C572-4752-A225-85EDF422DC9A}"/>
    <cellStyle name="SAPBEXstdData 4 4 6" xfId="49369" xr:uid="{199E0387-87A0-41F8-B84D-FD5F7ADEE7F7}"/>
    <cellStyle name="SAPBEXstdData 4 4 6 2" xfId="49370" xr:uid="{8319DB0D-C9FF-41D7-87F8-378C7839545E}"/>
    <cellStyle name="SAPBEXstdData 4 4 7" xfId="49371" xr:uid="{237E8165-AF88-4D87-BBE2-2B6AB70ED3E7}"/>
    <cellStyle name="SAPBEXstdData 4 4 7 2" xfId="49372" xr:uid="{E64FB8E6-9C85-472A-920E-E20B66CEFAEF}"/>
    <cellStyle name="SAPBEXstdData 4 4 8" xfId="49373" xr:uid="{222D238D-7101-4950-84F1-348DD4FAEB17}"/>
    <cellStyle name="SAPBEXstdData 4 4 8 2" xfId="49374" xr:uid="{F97D70DB-BF58-42AC-90F4-72F490A3F91C}"/>
    <cellStyle name="SAPBEXstdData 4 4 9" xfId="49375" xr:uid="{78830CA3-FDE5-4A72-8A44-849E5E68EFEF}"/>
    <cellStyle name="SAPBEXstdData 4 4 9 2" xfId="49376" xr:uid="{C3240BF1-5F3B-4307-98EE-9C903E8A93D7}"/>
    <cellStyle name="SAPBEXstdData 4 5" xfId="49377" xr:uid="{E7F57EAE-3EBE-4EB4-90F8-BE434AEF9C27}"/>
    <cellStyle name="SAPBEXstdData 4 5 2" xfId="49378" xr:uid="{E93B655C-FADA-4DA3-9F62-F4450A287168}"/>
    <cellStyle name="SAPBEXstdData 4 6" xfId="49379" xr:uid="{220260A3-05FC-4E44-9D00-231359C2C93E}"/>
    <cellStyle name="SAPBEXstdData 4 6 2" xfId="49380" xr:uid="{B11CE100-5C0D-4CA3-86AC-339596F32C39}"/>
    <cellStyle name="SAPBEXstdData 4 7" xfId="49381" xr:uid="{547A4ED1-0B11-484F-A086-7BB42019DADF}"/>
    <cellStyle name="SAPBEXstdData 4 8" xfId="49382" xr:uid="{D2E71930-68D9-425D-A50E-5885464A3980}"/>
    <cellStyle name="SAPBEXstdData 5" xfId="49383" xr:uid="{9E6CE10F-0045-482D-ACE4-EAE67B99A5F6}"/>
    <cellStyle name="SAPBEXstdData 5 2" xfId="49384" xr:uid="{3FE91AA6-8E70-4EC4-B18D-4AB0566FE93F}"/>
    <cellStyle name="SAPBEXstdData 5 2 10" xfId="49385" xr:uid="{4E2EB3AE-DE40-423A-9B5E-60F83DBD86DE}"/>
    <cellStyle name="SAPBEXstdData 5 2 2" xfId="49386" xr:uid="{ED4E88FD-3987-4DFF-BFA2-D09B417035BA}"/>
    <cellStyle name="SAPBEXstdData 5 2 2 10" xfId="49387" xr:uid="{EE3B3EA6-78D3-429A-9047-4494BE82FBD6}"/>
    <cellStyle name="SAPBEXstdData 5 2 2 2" xfId="49388" xr:uid="{E2C7828A-6233-4CAA-864C-E4539B16641D}"/>
    <cellStyle name="SAPBEXstdData 5 2 2 2 2" xfId="49389" xr:uid="{CCE4B020-185D-4050-B8B7-E958C4AE5C96}"/>
    <cellStyle name="SAPBEXstdData 5 2 2 2 2 2" xfId="49390" xr:uid="{E9648F9D-3B8A-49A0-9333-15CCCC185A31}"/>
    <cellStyle name="SAPBEXstdData 5 2 2 2 3" xfId="49391" xr:uid="{AB1B816F-95DF-43F6-8879-74D6EF71EF8F}"/>
    <cellStyle name="SAPBEXstdData 5 2 2 2 3 2" xfId="49392" xr:uid="{88031769-29A4-48C8-A527-E9E917FCBE3B}"/>
    <cellStyle name="SAPBEXstdData 5 2 2 2 4" xfId="49393" xr:uid="{AEFD1573-04CD-4C70-B82D-C8DC616C7BBE}"/>
    <cellStyle name="SAPBEXstdData 5 2 2 2 4 2" xfId="49394" xr:uid="{16919E15-A62E-4984-B077-D444A044C492}"/>
    <cellStyle name="SAPBEXstdData 5 2 2 2 5" xfId="49395" xr:uid="{299BE5D3-DF89-491A-B035-37E1B4FA3CAA}"/>
    <cellStyle name="SAPBEXstdData 5 2 2 2 5 2" xfId="49396" xr:uid="{ACCAF942-984E-41AD-B3D6-6FB6247C47E8}"/>
    <cellStyle name="SAPBEXstdData 5 2 2 2 6" xfId="49397" xr:uid="{F760CF4B-F9D4-4042-A047-8132C62FD2B6}"/>
    <cellStyle name="SAPBEXstdData 5 2 2 2 6 2" xfId="49398" xr:uid="{724E6846-3A73-4172-AE19-C3F2BDBE27B6}"/>
    <cellStyle name="SAPBEXstdData 5 2 2 2 7" xfId="49399" xr:uid="{E7C8F23D-E7BB-4855-AAFD-73B9427A23A4}"/>
    <cellStyle name="SAPBEXstdData 5 2 2 2 7 2" xfId="49400" xr:uid="{75BB1929-3434-4777-95EE-2170547F0A9B}"/>
    <cellStyle name="SAPBEXstdData 5 2 2 2 8" xfId="49401" xr:uid="{936F5249-0B65-4CA9-B0D9-0980EAEBDEC3}"/>
    <cellStyle name="SAPBEXstdData 5 2 2 3" xfId="49402" xr:uid="{036728D5-6F92-4B25-8E5E-AB2C67F5A333}"/>
    <cellStyle name="SAPBEXstdData 5 2 2 3 2" xfId="49403" xr:uid="{977B66EB-993A-4D0B-94C3-A45CE4AEAE04}"/>
    <cellStyle name="SAPBEXstdData 5 2 2 4" xfId="49404" xr:uid="{8C2BD27C-C1FB-4891-9F76-8E9B9F87347F}"/>
    <cellStyle name="SAPBEXstdData 5 2 2 4 2" xfId="49405" xr:uid="{95BDF076-9DCB-4F90-ADA4-BD958E002019}"/>
    <cellStyle name="SAPBEXstdData 5 2 2 5" xfId="49406" xr:uid="{5D581343-4A69-4EC1-8609-B4F662CFB618}"/>
    <cellStyle name="SAPBEXstdData 5 2 2 5 2" xfId="49407" xr:uid="{E58616AE-DF8B-44CD-8D4D-7B95ECD99999}"/>
    <cellStyle name="SAPBEXstdData 5 2 2 6" xfId="49408" xr:uid="{9EFD1D31-49A5-4ACA-8624-DDCE2BC0726B}"/>
    <cellStyle name="SAPBEXstdData 5 2 2 6 2" xfId="49409" xr:uid="{B70CD885-8790-4018-93D9-1AFA28B981DD}"/>
    <cellStyle name="SAPBEXstdData 5 2 2 7" xfId="49410" xr:uid="{3C555DA5-7E49-4C32-A742-9934C69DBDDF}"/>
    <cellStyle name="SAPBEXstdData 5 2 2 7 2" xfId="49411" xr:uid="{01533814-F584-47A9-BBA3-B34B1B2D30E6}"/>
    <cellStyle name="SAPBEXstdData 5 2 2 8" xfId="49412" xr:uid="{F76B92AA-CBA5-453F-A917-EF925413DEB8}"/>
    <cellStyle name="SAPBEXstdData 5 2 2 8 2" xfId="49413" xr:uid="{FF0C8C77-C195-45B0-8BA3-99BCF5704EED}"/>
    <cellStyle name="SAPBEXstdData 5 2 2 9" xfId="49414" xr:uid="{102F4506-F3D0-493B-A898-A2451F9FFD22}"/>
    <cellStyle name="SAPBEXstdData 5 2 3" xfId="49415" xr:uid="{66C88525-1A35-4C63-922E-2C860764D4A8}"/>
    <cellStyle name="SAPBEXstdData 5 2 3 2" xfId="49416" xr:uid="{A867421B-CC95-4BEA-A53A-18703FAD5909}"/>
    <cellStyle name="SAPBEXstdData 5 2 3 2 2" xfId="49417" xr:uid="{F734B459-393C-4078-B151-A87338BF5295}"/>
    <cellStyle name="SAPBEXstdData 5 2 3 3" xfId="49418" xr:uid="{B418F909-1788-4799-8CB8-F64794D165AF}"/>
    <cellStyle name="SAPBEXstdData 5 2 3 3 2" xfId="49419" xr:uid="{4CD10AD3-12A1-4708-AD2D-32893863F2F0}"/>
    <cellStyle name="SAPBEXstdData 5 2 3 4" xfId="49420" xr:uid="{7A9E2A82-7398-4C25-B39E-CF793C09694C}"/>
    <cellStyle name="SAPBEXstdData 5 2 3 4 2" xfId="49421" xr:uid="{2171085A-EA00-4FE9-A4EE-6B0FA499F0E5}"/>
    <cellStyle name="SAPBEXstdData 5 2 3 5" xfId="49422" xr:uid="{74BCE2CE-84F8-4FC0-BDD2-AC45237DA9E5}"/>
    <cellStyle name="SAPBEXstdData 5 2 3 5 2" xfId="49423" xr:uid="{93172F34-61EC-4EE3-B46B-46B54F0987FE}"/>
    <cellStyle name="SAPBEXstdData 5 2 3 6" xfId="49424" xr:uid="{1385036E-D3C0-41E3-933E-A5A8A1C7549F}"/>
    <cellStyle name="SAPBEXstdData 5 2 3 6 2" xfId="49425" xr:uid="{F303615D-18B1-4203-9B12-36B9FBD08ECD}"/>
    <cellStyle name="SAPBEXstdData 5 2 3 7" xfId="49426" xr:uid="{E5C07BE5-9B9A-4CE6-9FFF-589983B7C392}"/>
    <cellStyle name="SAPBEXstdData 5 2 3 7 2" xfId="49427" xr:uid="{45321EAB-307E-4562-B389-E2AB12EBD204}"/>
    <cellStyle name="SAPBEXstdData 5 2 3 8" xfId="49428" xr:uid="{2636921E-8D26-49D5-A417-E877E177971A}"/>
    <cellStyle name="SAPBEXstdData 5 2 3 9" xfId="49429" xr:uid="{AE4CA29B-1BA0-4D09-9F72-F76531898DF7}"/>
    <cellStyle name="SAPBEXstdData 5 2 4" xfId="49430" xr:uid="{DB968CF3-416E-400A-B27E-6F8CAFE0B129}"/>
    <cellStyle name="SAPBEXstdData 5 2 4 2" xfId="49431" xr:uid="{BC4CD097-6E7F-4821-A78C-97FB1F5C6036}"/>
    <cellStyle name="SAPBEXstdData 5 2 5" xfId="49432" xr:uid="{852F43FC-31E4-4282-8C0B-D5DF6D28B440}"/>
    <cellStyle name="SAPBEXstdData 5 2 5 2" xfId="49433" xr:uid="{C4CC4B74-F4A5-4757-8B0C-3EAC5B4CB843}"/>
    <cellStyle name="SAPBEXstdData 5 2 6" xfId="49434" xr:uid="{258700B1-D504-49FC-B658-E623895751B1}"/>
    <cellStyle name="SAPBEXstdData 5 2 6 2" xfId="49435" xr:uid="{788CA305-B777-4D05-9D10-3A43033191D7}"/>
    <cellStyle name="SAPBEXstdData 5 2 7" xfId="49436" xr:uid="{5395F2E7-3804-4756-A21A-558C8BFD21EE}"/>
    <cellStyle name="SAPBEXstdData 5 2 7 2" xfId="49437" xr:uid="{8100D330-7E10-43C9-872C-30112B42A14A}"/>
    <cellStyle name="SAPBEXstdData 5 2 8" xfId="49438" xr:uid="{821482B4-AE6D-470D-A43A-5BA87966F923}"/>
    <cellStyle name="SAPBEXstdData 5 2 8 2" xfId="49439" xr:uid="{B79C1F1A-39CF-48F5-B9DD-801612444819}"/>
    <cellStyle name="SAPBEXstdData 5 2 9" xfId="49440" xr:uid="{2BE4A4F3-DD6D-4030-A463-D78D9A535F2D}"/>
    <cellStyle name="SAPBEXstdData 5 3" xfId="49441" xr:uid="{805F9971-40A6-4439-AF4D-F62322489B01}"/>
    <cellStyle name="SAPBEXstdData 5 3 2" xfId="49442" xr:uid="{15ECC5AE-955B-45F6-BDBE-6C733B0EBEDA}"/>
    <cellStyle name="SAPBEXstdData 5 3 2 10" xfId="49443" xr:uid="{C278CF2D-99E0-4103-A348-02F026A1754B}"/>
    <cellStyle name="SAPBEXstdData 5 3 2 2" xfId="49444" xr:uid="{901388A2-6316-4B8C-A8BD-D381BEFF824E}"/>
    <cellStyle name="SAPBEXstdData 5 3 2 2 2" xfId="49445" xr:uid="{CD5F603B-7D84-48E0-9270-74E28037C384}"/>
    <cellStyle name="SAPBEXstdData 5 3 2 2 2 2" xfId="49446" xr:uid="{CB063C95-3A2C-4BAD-A194-78429C7AF6DE}"/>
    <cellStyle name="SAPBEXstdData 5 3 2 2 3" xfId="49447" xr:uid="{D45C921B-D1DF-4AAE-A4E3-AC46E368D640}"/>
    <cellStyle name="SAPBEXstdData 5 3 2 2 3 2" xfId="49448" xr:uid="{DB865C2E-160D-4652-9867-898AEC02007C}"/>
    <cellStyle name="SAPBEXstdData 5 3 2 2 4" xfId="49449" xr:uid="{C2CB7E63-8BEB-4570-8149-BD1D43B18607}"/>
    <cellStyle name="SAPBEXstdData 5 3 2 2 4 2" xfId="49450" xr:uid="{C869B935-2E9A-4FB2-8B53-59F3BC4C8574}"/>
    <cellStyle name="SAPBEXstdData 5 3 2 2 5" xfId="49451" xr:uid="{38FA6C7E-1A3A-4CA2-8530-5E7C63F183F8}"/>
    <cellStyle name="SAPBEXstdData 5 3 2 2 5 2" xfId="49452" xr:uid="{7B9FF175-231F-4E38-91D8-259012C87008}"/>
    <cellStyle name="SAPBEXstdData 5 3 2 2 6" xfId="49453" xr:uid="{1D1C2517-D760-4423-9830-375CB44DC671}"/>
    <cellStyle name="SAPBEXstdData 5 3 2 2 6 2" xfId="49454" xr:uid="{208B51BE-E8C6-4BEF-A75A-AFBC327E4368}"/>
    <cellStyle name="SAPBEXstdData 5 3 2 2 7" xfId="49455" xr:uid="{CD4D649C-055B-48B5-A2CB-919B178526F0}"/>
    <cellStyle name="SAPBEXstdData 5 3 2 3" xfId="49456" xr:uid="{2EFC695B-34C2-4F34-9F65-4B32C5FBB030}"/>
    <cellStyle name="SAPBEXstdData 5 3 2 3 2" xfId="49457" xr:uid="{00CD1D3B-0119-4CB7-B52A-F06E175745D8}"/>
    <cellStyle name="SAPBEXstdData 5 3 2 3 2 2" xfId="49458" xr:uid="{9B16D71F-FF15-4D53-BCD1-333100C49D83}"/>
    <cellStyle name="SAPBEXstdData 5 3 2 3 3" xfId="49459" xr:uid="{4831AC76-54E3-44C9-9B8D-BE04AD7A6002}"/>
    <cellStyle name="SAPBEXstdData 5 3 2 3 3 2" xfId="49460" xr:uid="{003331B0-E99D-4970-9169-D1E0C1009882}"/>
    <cellStyle name="SAPBEXstdData 5 3 2 3 4" xfId="49461" xr:uid="{2324E06D-DFE4-4209-9F2A-44D3AD1E7714}"/>
    <cellStyle name="SAPBEXstdData 5 3 2 3 4 2" xfId="49462" xr:uid="{DA08FA32-E5B5-40FD-A2A0-BFE8DD86124A}"/>
    <cellStyle name="SAPBEXstdData 5 3 2 3 5" xfId="49463" xr:uid="{5E65372F-E65E-49F8-AE67-012D47631888}"/>
    <cellStyle name="SAPBEXstdData 5 3 2 3 5 2" xfId="49464" xr:uid="{93BA3B62-E986-4C26-B54F-C7982B15D1E3}"/>
    <cellStyle name="SAPBEXstdData 5 3 2 3 6" xfId="49465" xr:uid="{6FD1B27D-7B94-4CA9-9B86-04D84CE0BDF5}"/>
    <cellStyle name="SAPBEXstdData 5 3 2 3 6 2" xfId="49466" xr:uid="{90AC26D5-B730-487B-85E7-A878BDE9871D}"/>
    <cellStyle name="SAPBEXstdData 5 3 2 3 7" xfId="49467" xr:uid="{DADBB33D-BDF4-4825-AFBA-8514BA2A4F31}"/>
    <cellStyle name="SAPBEXstdData 5 3 2 4" xfId="49468" xr:uid="{4F200693-7B34-4F97-97E0-DCCB068F9CF0}"/>
    <cellStyle name="SAPBEXstdData 5 3 2 4 2" xfId="49469" xr:uid="{26EB2F8C-F9C4-47D8-8CAC-EF71A0FCB121}"/>
    <cellStyle name="SAPBEXstdData 5 3 2 5" xfId="49470" xr:uid="{4B89EBD2-A2C9-4E4F-AFB8-A648E979BDB3}"/>
    <cellStyle name="SAPBEXstdData 5 3 2 5 2" xfId="49471" xr:uid="{85525504-D45A-4FCB-8A6F-7B0A4B04C21F}"/>
    <cellStyle name="SAPBEXstdData 5 3 2 6" xfId="49472" xr:uid="{5987D6EE-9DA0-4F96-B664-0027F3C13076}"/>
    <cellStyle name="SAPBEXstdData 5 3 2 6 2" xfId="49473" xr:uid="{19B7DC5B-0A6E-4DA1-A7A0-BBBBF0F6B5F4}"/>
    <cellStyle name="SAPBEXstdData 5 3 2 7" xfId="49474" xr:uid="{FFDBE524-812D-4B7C-AF3E-CE4D1E594A1D}"/>
    <cellStyle name="SAPBEXstdData 5 3 2 7 2" xfId="49475" xr:uid="{05CEE885-1890-4599-838B-2EAF95D67E8D}"/>
    <cellStyle name="SAPBEXstdData 5 3 2 8" xfId="49476" xr:uid="{7BF2BF6A-D824-4768-B6AE-BBCA677E0E2E}"/>
    <cellStyle name="SAPBEXstdData 5 3 2 8 2" xfId="49477" xr:uid="{5575AE52-44A4-4E46-819E-B7EC742F6849}"/>
    <cellStyle name="SAPBEXstdData 5 3 2 9" xfId="49478" xr:uid="{E248816C-AE71-40E3-A3F6-6AE9675558F6}"/>
    <cellStyle name="SAPBEXstdData 5 3 2 9 2" xfId="49479" xr:uid="{FB60A513-65B8-4C20-9FC7-B93CBF297C64}"/>
    <cellStyle name="SAPBEXstdData 5 3 3" xfId="49480" xr:uid="{32E2D3F4-262C-4865-A338-4DF283B2DB29}"/>
    <cellStyle name="SAPBEXstdData 5 3 3 2" xfId="49481" xr:uid="{D80F0F86-1EFC-4EDD-8BB8-FDD5995A4791}"/>
    <cellStyle name="SAPBEXstdData 5 3 4" xfId="49482" xr:uid="{20DD0300-9EB7-414F-82D8-C62BD93144B4}"/>
    <cellStyle name="SAPBEXstdData 5 3 4 2" xfId="49483" xr:uid="{305AFC5B-61A6-4CFB-97FD-365C6C1A3740}"/>
    <cellStyle name="SAPBEXstdData 5 3 5" xfId="49484" xr:uid="{35F00B57-51E2-419F-ABE8-96238232F1ED}"/>
    <cellStyle name="SAPBEXstdData 5 4" xfId="49485" xr:uid="{EBCCB542-4926-4136-A22E-AE058AEE9FE7}"/>
    <cellStyle name="SAPBEXstdData 5 4 10" xfId="49486" xr:uid="{2F0EEE91-A759-4B2B-80BE-3F42B556711B}"/>
    <cellStyle name="SAPBEXstdData 5 4 2" xfId="49487" xr:uid="{1E564B02-B3AC-4721-BD03-F7C154B1DD24}"/>
    <cellStyle name="SAPBEXstdData 5 4 2 2" xfId="49488" xr:uid="{721FEAFE-7EE9-495B-BE2C-982CCAF67EB0}"/>
    <cellStyle name="SAPBEXstdData 5 4 2 2 2" xfId="49489" xr:uid="{BC433116-90CC-4784-A04F-6D2CBBED2F49}"/>
    <cellStyle name="SAPBEXstdData 5 4 2 3" xfId="49490" xr:uid="{6C47E287-9FAD-407A-B33C-A9D8BB700B49}"/>
    <cellStyle name="SAPBEXstdData 5 4 2 3 2" xfId="49491" xr:uid="{FB18E044-E21F-46FE-AF32-B2027832FFA3}"/>
    <cellStyle name="SAPBEXstdData 5 4 2 4" xfId="49492" xr:uid="{23D17A03-2A94-4F39-A6C9-326ACA4128FD}"/>
    <cellStyle name="SAPBEXstdData 5 4 2 4 2" xfId="49493" xr:uid="{3F4801ED-D54E-4834-8457-6D9FBF851448}"/>
    <cellStyle name="SAPBEXstdData 5 4 2 5" xfId="49494" xr:uid="{4A8C8EE1-99E4-469B-9FAE-1BAE74DB5134}"/>
    <cellStyle name="SAPBEXstdData 5 4 2 5 2" xfId="49495" xr:uid="{2DD00D4A-7C68-40AE-AD41-6475D86BDF3D}"/>
    <cellStyle name="SAPBEXstdData 5 4 2 6" xfId="49496" xr:uid="{6CC9F0F2-A1F8-4279-BB8D-BC65AD92CB40}"/>
    <cellStyle name="SAPBEXstdData 5 4 2 6 2" xfId="49497" xr:uid="{2C0B8139-550A-48C3-8263-34880456831E}"/>
    <cellStyle name="SAPBEXstdData 5 4 2 7" xfId="49498" xr:uid="{FF341A3A-1E94-44FD-A7D0-78717777DB9B}"/>
    <cellStyle name="SAPBEXstdData 5 4 3" xfId="49499" xr:uid="{6A7DFA27-B3E2-4F58-9183-68BE8FB8E32F}"/>
    <cellStyle name="SAPBEXstdData 5 4 3 2" xfId="49500" xr:uid="{22354883-D968-4655-89BD-B86103A6E1EB}"/>
    <cellStyle name="SAPBEXstdData 5 4 3 2 2" xfId="49501" xr:uid="{D83DA13A-935E-4686-B76D-A284630186A4}"/>
    <cellStyle name="SAPBEXstdData 5 4 3 3" xfId="49502" xr:uid="{0C3EF1CC-85F6-4C96-A5A6-7828C8BBF411}"/>
    <cellStyle name="SAPBEXstdData 5 4 3 3 2" xfId="49503" xr:uid="{274542CB-8ED4-4B99-98F0-8E260080B14F}"/>
    <cellStyle name="SAPBEXstdData 5 4 3 4" xfId="49504" xr:uid="{73A6F755-383A-4B0A-ACFE-E02001F46EBB}"/>
    <cellStyle name="SAPBEXstdData 5 4 3 4 2" xfId="49505" xr:uid="{C49D54B6-9987-4FCD-8684-C0ACA2E40DA4}"/>
    <cellStyle name="SAPBEXstdData 5 4 3 5" xfId="49506" xr:uid="{E5E45661-4767-4B2C-9E67-37FCC3227E30}"/>
    <cellStyle name="SAPBEXstdData 5 4 3 5 2" xfId="49507" xr:uid="{B293BC46-F81C-4CC1-B22D-E9BEFECE209C}"/>
    <cellStyle name="SAPBEXstdData 5 4 3 6" xfId="49508" xr:uid="{48D18D7F-B680-4435-BEB6-1720F651867F}"/>
    <cellStyle name="SAPBEXstdData 5 4 3 6 2" xfId="49509" xr:uid="{246F274E-095A-4325-BB9F-60EA2CF8BD82}"/>
    <cellStyle name="SAPBEXstdData 5 4 3 7" xfId="49510" xr:uid="{82170956-415F-4C71-A747-7F1F98CBDFBD}"/>
    <cellStyle name="SAPBEXstdData 5 4 4" xfId="49511" xr:uid="{1C834772-A3A2-4214-8531-97CBFC3085FD}"/>
    <cellStyle name="SAPBEXstdData 5 4 4 2" xfId="49512" xr:uid="{5E5F2EB3-D6B8-447F-80F9-AB5A7C16B0C6}"/>
    <cellStyle name="SAPBEXstdData 5 4 5" xfId="49513" xr:uid="{DE03D413-7047-4A66-9CB7-DA48ECE2086F}"/>
    <cellStyle name="SAPBEXstdData 5 4 5 2" xfId="49514" xr:uid="{2BF6266B-D2E7-4D08-BFC8-7AB0F53D974B}"/>
    <cellStyle name="SAPBEXstdData 5 4 6" xfId="49515" xr:uid="{4B986CF5-451B-49CC-9939-E9F41C7C6AF4}"/>
    <cellStyle name="SAPBEXstdData 5 4 6 2" xfId="49516" xr:uid="{AB5732B2-CAC3-4407-9422-B87EC7DD0276}"/>
    <cellStyle name="SAPBEXstdData 5 4 7" xfId="49517" xr:uid="{7FA716D4-1BC6-431A-B16E-2CA34D78C7B1}"/>
    <cellStyle name="SAPBEXstdData 5 4 7 2" xfId="49518" xr:uid="{DB8CE671-8642-4D39-8649-71F9E469C812}"/>
    <cellStyle name="SAPBEXstdData 5 4 8" xfId="49519" xr:uid="{8A40AF92-71A3-4458-BF3B-A99E7C0C94C7}"/>
    <cellStyle name="SAPBEXstdData 5 4 8 2" xfId="49520" xr:uid="{7200CDC4-1157-4AB7-B879-0D787413E434}"/>
    <cellStyle name="SAPBEXstdData 5 4 9" xfId="49521" xr:uid="{C797DFFC-9BB6-4869-A939-3EC08B58F21E}"/>
    <cellStyle name="SAPBEXstdData 5 4 9 2" xfId="49522" xr:uid="{21667C3B-8CE4-4FEE-B03B-92D26DB66D04}"/>
    <cellStyle name="SAPBEXstdData 5 5" xfId="49523" xr:uid="{FB79A167-4981-419D-9507-8E989AD6CC99}"/>
    <cellStyle name="SAPBEXstdData 5 5 2" xfId="49524" xr:uid="{4C1621D2-1C84-426E-8F95-080335ADBE5A}"/>
    <cellStyle name="SAPBEXstdData 5 6" xfId="49525" xr:uid="{39806BE3-DE3F-4AD0-97DB-2FC979F03A36}"/>
    <cellStyle name="SAPBEXstdData 5 6 2" xfId="49526" xr:uid="{B925978C-CDCC-456F-AFCB-90A42E36F253}"/>
    <cellStyle name="SAPBEXstdData 5 7" xfId="49527" xr:uid="{2A29A879-AFF3-4A58-866B-C85183EABDD2}"/>
    <cellStyle name="SAPBEXstdData 5 8" xfId="49528" xr:uid="{38475F9B-8A69-4070-BD5C-962B070A651C}"/>
    <cellStyle name="SAPBEXstdData 6" xfId="49529" xr:uid="{A2B7FFE4-8A8F-449C-88BA-0E15C117C17A}"/>
    <cellStyle name="SAPBEXstdData 6 10" xfId="49530" xr:uid="{471B356F-FEF4-4512-B220-507A6DFE06D6}"/>
    <cellStyle name="SAPBEXstdData 6 2" xfId="49531" xr:uid="{1275C80D-6C93-4C6E-BB2F-FF28F694F199}"/>
    <cellStyle name="SAPBEXstdData 6 2 10" xfId="49532" xr:uid="{A5285EBF-F0AD-4E7C-9285-66E711A79D56}"/>
    <cellStyle name="SAPBEXstdData 6 2 2" xfId="49533" xr:uid="{E68C7703-12A6-40DE-A96D-BAC10259A310}"/>
    <cellStyle name="SAPBEXstdData 6 2 2 2" xfId="49534" xr:uid="{118CC02B-DBC2-4699-826D-5174A8D62D7E}"/>
    <cellStyle name="SAPBEXstdData 6 2 2 2 2" xfId="49535" xr:uid="{F461A4A9-052B-4AF4-B0A2-9E5CD10F989F}"/>
    <cellStyle name="SAPBEXstdData 6 2 2 3" xfId="49536" xr:uid="{C3796240-5B82-46D6-AAA2-6EAA8D08E2AC}"/>
    <cellStyle name="SAPBEXstdData 6 2 2 3 2" xfId="49537" xr:uid="{5E58F476-B631-476B-A50D-4BD90FA770F9}"/>
    <cellStyle name="SAPBEXstdData 6 2 2 4" xfId="49538" xr:uid="{CD483D3E-6C88-4981-93EF-E3EA8E6AA231}"/>
    <cellStyle name="SAPBEXstdData 6 2 2 4 2" xfId="49539" xr:uid="{A6E7BDDE-6D00-4A39-BDF8-05D3ADC35095}"/>
    <cellStyle name="SAPBEXstdData 6 2 2 5" xfId="49540" xr:uid="{5CFBB413-4624-47AC-81CE-B7A30E4B6A31}"/>
    <cellStyle name="SAPBEXstdData 6 2 2 5 2" xfId="49541" xr:uid="{994BE352-9C67-416D-A7C0-A0F4B05B1988}"/>
    <cellStyle name="SAPBEXstdData 6 2 2 6" xfId="49542" xr:uid="{BFAE920A-A862-4F61-8E0B-18D1112F1F2E}"/>
    <cellStyle name="SAPBEXstdData 6 2 2 6 2" xfId="49543" xr:uid="{9FE2AD53-B826-47EC-B64D-632E96986DC2}"/>
    <cellStyle name="SAPBEXstdData 6 2 2 7" xfId="49544" xr:uid="{58DBCB6A-1E2F-40F8-8FE4-455693CEF8B2}"/>
    <cellStyle name="SAPBEXstdData 6 2 2 7 2" xfId="49545" xr:uid="{16B69EAE-282C-4CA0-ACD8-F65D2A04237F}"/>
    <cellStyle name="SAPBEXstdData 6 2 2 8" xfId="49546" xr:uid="{5A2BBDE7-32FE-4CC2-A78A-9A881F65C125}"/>
    <cellStyle name="SAPBEXstdData 6 2 3" xfId="49547" xr:uid="{2B8B3A21-7C89-44A8-A70B-937139522134}"/>
    <cellStyle name="SAPBEXstdData 6 2 3 2" xfId="49548" xr:uid="{FA165F67-1EE7-4FF4-BE96-D78C660EA59B}"/>
    <cellStyle name="SAPBEXstdData 6 2 4" xfId="49549" xr:uid="{EFAE1D64-5149-4302-8733-1D6BD8769430}"/>
    <cellStyle name="SAPBEXstdData 6 2 4 2" xfId="49550" xr:uid="{1C813401-2673-498A-B3E5-7F92C09A97B4}"/>
    <cellStyle name="SAPBEXstdData 6 2 5" xfId="49551" xr:uid="{2CB7DE62-6982-4918-9B58-A1D0348F5A28}"/>
    <cellStyle name="SAPBEXstdData 6 2 5 2" xfId="49552" xr:uid="{A1DCA2C7-11EA-4453-930F-05ECBB5B8A42}"/>
    <cellStyle name="SAPBEXstdData 6 2 6" xfId="49553" xr:uid="{4A60D3FA-7043-4E83-BBE3-19551710930B}"/>
    <cellStyle name="SAPBEXstdData 6 2 6 2" xfId="49554" xr:uid="{94D74544-8999-4250-AC07-CFB4ADB7B07B}"/>
    <cellStyle name="SAPBEXstdData 6 2 7" xfId="49555" xr:uid="{52425F09-3841-4F7A-BCA8-0191460C82DF}"/>
    <cellStyle name="SAPBEXstdData 6 2 7 2" xfId="49556" xr:uid="{633301C6-86EB-4E2D-A627-9E2714874B03}"/>
    <cellStyle name="SAPBEXstdData 6 2 8" xfId="49557" xr:uid="{B4120AD2-00A8-4A0B-BC3E-DAD210C9E8B3}"/>
    <cellStyle name="SAPBEXstdData 6 2 8 2" xfId="49558" xr:uid="{4A8E48BD-0B28-45FF-931A-A4F20C6D2AEF}"/>
    <cellStyle name="SAPBEXstdData 6 2 9" xfId="49559" xr:uid="{2457DA9A-1F96-414E-B882-93DB9E13655E}"/>
    <cellStyle name="SAPBEXstdData 6 3" xfId="49560" xr:uid="{C881D0C2-DC86-4E0E-A2A2-8CDB39BF5BDF}"/>
    <cellStyle name="SAPBEXstdData 6 3 2" xfId="49561" xr:uid="{4269ED84-ABB7-452E-89F0-5C7C4A42F465}"/>
    <cellStyle name="SAPBEXstdData 6 3 2 2" xfId="49562" xr:uid="{6C1432E5-2FB9-4CB9-B2FA-C36FF2B0EA52}"/>
    <cellStyle name="SAPBEXstdData 6 3 3" xfId="49563" xr:uid="{408EF2F7-EE30-4502-B48A-EADE9B39FCAF}"/>
    <cellStyle name="SAPBEXstdData 6 3 3 2" xfId="49564" xr:uid="{6AE10520-E583-4605-89AE-DB0513C8913B}"/>
    <cellStyle name="SAPBEXstdData 6 3 4" xfId="49565" xr:uid="{522C2F0A-4158-49AD-B399-DF9C46946848}"/>
    <cellStyle name="SAPBEXstdData 6 3 4 2" xfId="49566" xr:uid="{153CE3E3-3D37-4AF0-8400-CFE850BC44D0}"/>
    <cellStyle name="SAPBEXstdData 6 3 5" xfId="49567" xr:uid="{7F958A9C-2F9F-4FE8-8137-27FF6222416F}"/>
    <cellStyle name="SAPBEXstdData 6 3 5 2" xfId="49568" xr:uid="{0F1EACDE-6A56-4407-BDD3-2F8B1BA7258A}"/>
    <cellStyle name="SAPBEXstdData 6 3 6" xfId="49569" xr:uid="{C0C6262F-BB5D-4C1E-9ADC-4B38A75565F0}"/>
    <cellStyle name="SAPBEXstdData 6 3 6 2" xfId="49570" xr:uid="{F0DCB835-013E-47FF-8E4B-CA4BECE26E87}"/>
    <cellStyle name="SAPBEXstdData 6 3 7" xfId="49571" xr:uid="{511036F6-85D3-404D-A181-CC1D369532D5}"/>
    <cellStyle name="SAPBEXstdData 6 3 7 2" xfId="49572" xr:uid="{A68E2C86-E63E-4F12-BB76-93DA53D3BC2B}"/>
    <cellStyle name="SAPBEXstdData 6 3 8" xfId="49573" xr:uid="{9018BB13-F4AB-4DCD-9199-3EBAD0B9831B}"/>
    <cellStyle name="SAPBEXstdData 6 3 9" xfId="49574" xr:uid="{E77E150C-86CE-4ABF-80AB-697AAC7D73BE}"/>
    <cellStyle name="SAPBEXstdData 6 4" xfId="49575" xr:uid="{05C3A5B8-A6B1-4D72-9552-897A012F0D05}"/>
    <cellStyle name="SAPBEXstdData 6 4 2" xfId="49576" xr:uid="{10A39634-8DC2-4E2E-AB88-EEDFDFC25427}"/>
    <cellStyle name="SAPBEXstdData 6 5" xfId="49577" xr:uid="{F7203D9F-99BF-42D4-96CB-E8AFE31CB1FD}"/>
    <cellStyle name="SAPBEXstdData 6 5 2" xfId="49578" xr:uid="{EF516466-530C-4793-AF0A-80E5F28C166A}"/>
    <cellStyle name="SAPBEXstdData 6 6" xfId="49579" xr:uid="{F2493314-A19E-4C6D-8B80-609B8DECD438}"/>
    <cellStyle name="SAPBEXstdData 6 6 2" xfId="49580" xr:uid="{FFDD6B9C-B8A4-465E-9E17-3F48309B06C8}"/>
    <cellStyle name="SAPBEXstdData 6 7" xfId="49581" xr:uid="{7492A684-B2F9-45EC-B91A-E73A9769DAB2}"/>
    <cellStyle name="SAPBEXstdData 6 7 2" xfId="49582" xr:uid="{7E1BEACD-DFF4-4147-A404-A2FBD5465998}"/>
    <cellStyle name="SAPBEXstdData 6 8" xfId="49583" xr:uid="{4006BD5D-AF7C-4E45-8BDE-7DC98737677C}"/>
    <cellStyle name="SAPBEXstdData 6 8 2" xfId="49584" xr:uid="{74C6D309-2532-467B-826B-5E6238E53B72}"/>
    <cellStyle name="SAPBEXstdData 6 9" xfId="49585" xr:uid="{C9BFF257-37C6-48C6-8AA0-F72D7DA07114}"/>
    <cellStyle name="SAPBEXstdData 7" xfId="49586" xr:uid="{C0F4CB61-0B81-4D6C-92F9-AE678336F1EE}"/>
    <cellStyle name="SAPBEXstdData 8" xfId="49587" xr:uid="{3EF8909B-AEE9-4712-AA8E-4E74B96944EE}"/>
    <cellStyle name="SAPBEXstdData 9" xfId="48532" xr:uid="{9A633872-108A-4D90-951E-5ACC98C073DB}"/>
    <cellStyle name="SAPBEXstdDataEmph" xfId="49588" xr:uid="{E8E5DC15-B4F5-4889-96E6-383C0C73C9DD}"/>
    <cellStyle name="SAPBEXstdDataEmph 2" xfId="49589" xr:uid="{AB7E9CC5-FCB6-4F73-8F85-17A931CD91E3}"/>
    <cellStyle name="SAPBEXstdDataEmph 2 2" xfId="49590" xr:uid="{5687E0E1-020F-4857-ABBC-3CEBE82722FB}"/>
    <cellStyle name="SAPBEXstdDataEmph 2 2 2" xfId="49591" xr:uid="{178D71FC-FD86-4B70-90C8-046FB678B01C}"/>
    <cellStyle name="SAPBEXstdDataEmph 2 2 2 10" xfId="49592" xr:uid="{92A8E0C0-24A8-4F46-A2E6-EFBDB4F12C3A}"/>
    <cellStyle name="SAPBEXstdDataEmph 2 2 2 2" xfId="49593" xr:uid="{DD419C9E-E4E5-4F4B-8411-8D44D33B807C}"/>
    <cellStyle name="SAPBEXstdDataEmph 2 2 2 2 10" xfId="49594" xr:uid="{4D12CDFC-B937-43E0-9136-3427BE46D06A}"/>
    <cellStyle name="SAPBEXstdDataEmph 2 2 2 2 2" xfId="49595" xr:uid="{F731E121-C524-421D-B58D-2A383E0CE02C}"/>
    <cellStyle name="SAPBEXstdDataEmph 2 2 2 2 2 2" xfId="49596" xr:uid="{0685870A-5572-4B9E-97BA-D1B0BE229465}"/>
    <cellStyle name="SAPBEXstdDataEmph 2 2 2 2 2 2 2" xfId="49597" xr:uid="{107569A4-93E1-4B0E-B83C-21DEE4420435}"/>
    <cellStyle name="SAPBEXstdDataEmph 2 2 2 2 2 3" xfId="49598" xr:uid="{10D19CA6-5451-48B6-8F54-216A0D8BFB21}"/>
    <cellStyle name="SAPBEXstdDataEmph 2 2 2 2 2 3 2" xfId="49599" xr:uid="{75F2EE2E-C9E5-4B26-846C-FB24D10F9ADA}"/>
    <cellStyle name="SAPBEXstdDataEmph 2 2 2 2 2 4" xfId="49600" xr:uid="{65C80710-8A55-4CAC-9857-2738E73877E0}"/>
    <cellStyle name="SAPBEXstdDataEmph 2 2 2 2 2 4 2" xfId="49601" xr:uid="{9CBC6C1C-1FD0-44C7-AB78-C69E1D142080}"/>
    <cellStyle name="SAPBEXstdDataEmph 2 2 2 2 2 5" xfId="49602" xr:uid="{1D62D682-23E5-4FCC-8310-1E16A5681D5E}"/>
    <cellStyle name="SAPBEXstdDataEmph 2 2 2 2 2 5 2" xfId="49603" xr:uid="{E255E9CB-EA89-41EF-97A6-5F2AA58E721E}"/>
    <cellStyle name="SAPBEXstdDataEmph 2 2 2 2 2 6" xfId="49604" xr:uid="{65FAB9D5-C4B2-42BD-B637-99D55A9D3C50}"/>
    <cellStyle name="SAPBEXstdDataEmph 2 2 2 2 2 6 2" xfId="49605" xr:uid="{0097F56E-C440-438A-9BE1-DAB6C4F42DD9}"/>
    <cellStyle name="SAPBEXstdDataEmph 2 2 2 2 2 7" xfId="49606" xr:uid="{780410AE-C5D5-4CAD-9854-BE9A9A328E92}"/>
    <cellStyle name="SAPBEXstdDataEmph 2 2 2 2 2 7 2" xfId="49607" xr:uid="{AF360D58-92D1-41AA-B87F-C4507943A546}"/>
    <cellStyle name="SAPBEXstdDataEmph 2 2 2 2 2 8" xfId="49608" xr:uid="{56FA8505-4AA6-4BD8-9D8E-B2DE8544EDA8}"/>
    <cellStyle name="SAPBEXstdDataEmph 2 2 2 2 3" xfId="49609" xr:uid="{B5C094F5-249B-4415-ADD6-C187F884A1EF}"/>
    <cellStyle name="SAPBEXstdDataEmph 2 2 2 2 3 2" xfId="49610" xr:uid="{CA85CFE1-B659-4380-AAD2-AD4A6C8B5684}"/>
    <cellStyle name="SAPBEXstdDataEmph 2 2 2 2 4" xfId="49611" xr:uid="{FE901D37-F133-4929-A599-54DF76721312}"/>
    <cellStyle name="SAPBEXstdDataEmph 2 2 2 2 4 2" xfId="49612" xr:uid="{46F4CCD7-76B2-4AD1-878A-2E5BD4175D22}"/>
    <cellStyle name="SAPBEXstdDataEmph 2 2 2 2 5" xfId="49613" xr:uid="{9EF6E245-2BED-4897-813A-CF41AD0CE1BC}"/>
    <cellStyle name="SAPBEXstdDataEmph 2 2 2 2 5 2" xfId="49614" xr:uid="{669FEE52-4AE6-43CE-8A60-248DB9FE348B}"/>
    <cellStyle name="SAPBEXstdDataEmph 2 2 2 2 6" xfId="49615" xr:uid="{FA6A62A3-C091-4061-A988-09B0A4F425E5}"/>
    <cellStyle name="SAPBEXstdDataEmph 2 2 2 2 6 2" xfId="49616" xr:uid="{E2B73C90-F665-48E2-9C11-6B84C7257DC8}"/>
    <cellStyle name="SAPBEXstdDataEmph 2 2 2 2 7" xfId="49617" xr:uid="{AF292E6A-F5E8-459A-AB5C-97324C849C7C}"/>
    <cellStyle name="SAPBEXstdDataEmph 2 2 2 2 7 2" xfId="49618" xr:uid="{EF6BB79C-C525-4C25-B681-8A27A2EC969C}"/>
    <cellStyle name="SAPBEXstdDataEmph 2 2 2 2 8" xfId="49619" xr:uid="{1CDD7E04-D33E-4487-966C-8D512B3DC901}"/>
    <cellStyle name="SAPBEXstdDataEmph 2 2 2 2 8 2" xfId="49620" xr:uid="{AB5D26D1-29D9-4129-B552-4B900786764A}"/>
    <cellStyle name="SAPBEXstdDataEmph 2 2 2 2 9" xfId="49621" xr:uid="{D771C5B7-02DC-4D9E-AFD9-3CF756410BAA}"/>
    <cellStyle name="SAPBEXstdDataEmph 2 2 2 3" xfId="49622" xr:uid="{BD07D78F-F73B-4B9A-94D5-D6A498D2990F}"/>
    <cellStyle name="SAPBEXstdDataEmph 2 2 2 3 2" xfId="49623" xr:uid="{09C2348C-2353-4AF1-9B33-74FE206258E8}"/>
    <cellStyle name="SAPBEXstdDataEmph 2 2 2 3 2 2" xfId="49624" xr:uid="{7CB61D5F-68FF-4B25-9CAE-EF968BE3478A}"/>
    <cellStyle name="SAPBEXstdDataEmph 2 2 2 3 3" xfId="49625" xr:uid="{1286CCAA-A69B-4C30-8578-B721B5B089E5}"/>
    <cellStyle name="SAPBEXstdDataEmph 2 2 2 3 3 2" xfId="49626" xr:uid="{B1FF56F6-80D6-44DD-B033-B2CDFDD07A47}"/>
    <cellStyle name="SAPBEXstdDataEmph 2 2 2 3 4" xfId="49627" xr:uid="{C13EDB41-49A1-4F9E-8D2A-676EA71837D6}"/>
    <cellStyle name="SAPBEXstdDataEmph 2 2 2 3 4 2" xfId="49628" xr:uid="{38BC18AF-BD9D-415C-997C-3CFC1AE9405E}"/>
    <cellStyle name="SAPBEXstdDataEmph 2 2 2 3 5" xfId="49629" xr:uid="{4B62994C-58EB-4325-B2B4-B4851F0DD0F3}"/>
    <cellStyle name="SAPBEXstdDataEmph 2 2 2 3 5 2" xfId="49630" xr:uid="{8324C8B8-C745-4B95-826B-4C640E277FF4}"/>
    <cellStyle name="SAPBEXstdDataEmph 2 2 2 3 6" xfId="49631" xr:uid="{84DE0A22-B8F1-48A7-B2A8-4223C917AC17}"/>
    <cellStyle name="SAPBEXstdDataEmph 2 2 2 3 6 2" xfId="49632" xr:uid="{946F54FD-94B6-4D99-9F3E-5A65D309AEED}"/>
    <cellStyle name="SAPBEXstdDataEmph 2 2 2 3 7" xfId="49633" xr:uid="{47388702-FECE-467A-8148-6A60A48DEEA8}"/>
    <cellStyle name="SAPBEXstdDataEmph 2 2 2 3 7 2" xfId="49634" xr:uid="{CDD6B42B-0B7E-4E72-BA8B-FADC884921B3}"/>
    <cellStyle name="SAPBEXstdDataEmph 2 2 2 3 8" xfId="49635" xr:uid="{43B96105-3CDB-4381-A330-83F82211DACF}"/>
    <cellStyle name="SAPBEXstdDataEmph 2 2 2 3 9" xfId="49636" xr:uid="{34E78134-72C6-4339-AF77-9B3572323E01}"/>
    <cellStyle name="SAPBEXstdDataEmph 2 2 2 4" xfId="49637" xr:uid="{418BB70C-87ED-4680-8B1F-9AAA2D4D9435}"/>
    <cellStyle name="SAPBEXstdDataEmph 2 2 2 4 2" xfId="49638" xr:uid="{46C88B17-7EFC-4846-9184-54C98C757078}"/>
    <cellStyle name="SAPBEXstdDataEmph 2 2 2 5" xfId="49639" xr:uid="{74EC54CB-3D6A-4F44-9EDF-B1B6B29C853B}"/>
    <cellStyle name="SAPBEXstdDataEmph 2 2 2 5 2" xfId="49640" xr:uid="{84576125-7EAE-4F38-B7B6-42A187CC4859}"/>
    <cellStyle name="SAPBEXstdDataEmph 2 2 2 6" xfId="49641" xr:uid="{B5975FE2-E14E-4533-9C11-7B6AA29AE3BC}"/>
    <cellStyle name="SAPBEXstdDataEmph 2 2 2 6 2" xfId="49642" xr:uid="{2FB95AAB-FF34-4704-A7AE-A09FB48DF44F}"/>
    <cellStyle name="SAPBEXstdDataEmph 2 2 2 7" xfId="49643" xr:uid="{F24C8D7F-9839-490B-923B-7A5F0FA9653F}"/>
    <cellStyle name="SAPBEXstdDataEmph 2 2 2 7 2" xfId="49644" xr:uid="{8D316F7C-2E9C-4AD8-BCAD-0B2801C45FAE}"/>
    <cellStyle name="SAPBEXstdDataEmph 2 2 2 8" xfId="49645" xr:uid="{B7DF57EB-B33C-4E7A-A2C6-6DB97CAF1B74}"/>
    <cellStyle name="SAPBEXstdDataEmph 2 2 2 8 2" xfId="49646" xr:uid="{D5A06441-2143-4DD4-8DBB-3BA061BD86B5}"/>
    <cellStyle name="SAPBEXstdDataEmph 2 2 2 9" xfId="49647" xr:uid="{A92BEF7F-BDA4-49CF-AF20-0C1DD0E90555}"/>
    <cellStyle name="SAPBEXstdDataEmph 2 2 3" xfId="49648" xr:uid="{6F795433-2531-4C20-A780-E4164DE80A94}"/>
    <cellStyle name="SAPBEXstdDataEmph 2 2 3 2" xfId="49649" xr:uid="{A4C7C23B-E5DF-4711-9DE9-BF8CC427F877}"/>
    <cellStyle name="SAPBEXstdDataEmph 2 2 3 2 10" xfId="49650" xr:uid="{9B3FB315-1032-41EF-81F6-DCC932245C7A}"/>
    <cellStyle name="SAPBEXstdDataEmph 2 2 3 2 2" xfId="49651" xr:uid="{B844F9F2-8FC0-4B6A-8789-02EDD3A49EFB}"/>
    <cellStyle name="SAPBEXstdDataEmph 2 2 3 2 2 2" xfId="49652" xr:uid="{ACB4EF50-5B66-4D37-818E-35DEEF67019B}"/>
    <cellStyle name="SAPBEXstdDataEmph 2 2 3 2 2 2 2" xfId="49653" xr:uid="{1F233965-3F8F-42D0-939B-4988B2E3A6A9}"/>
    <cellStyle name="SAPBEXstdDataEmph 2 2 3 2 2 3" xfId="49654" xr:uid="{3B2EEFA2-F904-4AB4-9477-31C5263DEBA3}"/>
    <cellStyle name="SAPBEXstdDataEmph 2 2 3 2 2 3 2" xfId="49655" xr:uid="{C67F4FDF-EC48-4E13-B6CE-787ACB784969}"/>
    <cellStyle name="SAPBEXstdDataEmph 2 2 3 2 2 4" xfId="49656" xr:uid="{BC70DFA7-22B7-42EC-B657-2801F2381C3F}"/>
    <cellStyle name="SAPBEXstdDataEmph 2 2 3 2 2 4 2" xfId="49657" xr:uid="{8D7DC683-3CE1-4FD8-83B7-0A577406995E}"/>
    <cellStyle name="SAPBEXstdDataEmph 2 2 3 2 2 5" xfId="49658" xr:uid="{1DF9AC46-A6EE-4476-A976-D1D14E525670}"/>
    <cellStyle name="SAPBEXstdDataEmph 2 2 3 2 2 5 2" xfId="49659" xr:uid="{34199254-3637-425E-A684-259DCA49B75E}"/>
    <cellStyle name="SAPBEXstdDataEmph 2 2 3 2 2 6" xfId="49660" xr:uid="{526346CC-F31E-44B1-B934-39177D0424D6}"/>
    <cellStyle name="SAPBEXstdDataEmph 2 2 3 2 2 6 2" xfId="49661" xr:uid="{3B903CA1-93A8-4251-9503-2BC3C2B678BD}"/>
    <cellStyle name="SAPBEXstdDataEmph 2 2 3 2 2 7" xfId="49662" xr:uid="{DFB900DF-8C77-4B94-A4C3-DABBAF1B3044}"/>
    <cellStyle name="SAPBEXstdDataEmph 2 2 3 2 3" xfId="49663" xr:uid="{69A16269-BDC3-41B5-9B86-CC690263E228}"/>
    <cellStyle name="SAPBEXstdDataEmph 2 2 3 2 3 2" xfId="49664" xr:uid="{30C8ED34-8D32-4637-AF21-78020D85FF38}"/>
    <cellStyle name="SAPBEXstdDataEmph 2 2 3 2 3 2 2" xfId="49665" xr:uid="{F2E96449-4331-42F3-8619-7BD6D8278B25}"/>
    <cellStyle name="SAPBEXstdDataEmph 2 2 3 2 3 3" xfId="49666" xr:uid="{350998A3-658E-4316-9580-18F7FAA7C197}"/>
    <cellStyle name="SAPBEXstdDataEmph 2 2 3 2 3 3 2" xfId="49667" xr:uid="{A1CDF63C-3066-4403-AC9D-31CE7709BD9B}"/>
    <cellStyle name="SAPBEXstdDataEmph 2 2 3 2 3 4" xfId="49668" xr:uid="{FD107E47-AAA3-4B62-9487-767ECEE8C777}"/>
    <cellStyle name="SAPBEXstdDataEmph 2 2 3 2 3 4 2" xfId="49669" xr:uid="{9C9C5022-18E0-4B23-8C18-6B37E2A9CEBA}"/>
    <cellStyle name="SAPBEXstdDataEmph 2 2 3 2 3 5" xfId="49670" xr:uid="{93521C9B-39EC-4737-A61A-27A6DD1404D3}"/>
    <cellStyle name="SAPBEXstdDataEmph 2 2 3 2 3 5 2" xfId="49671" xr:uid="{A14F8F40-F0AE-46C9-A3B8-0672BDEFF436}"/>
    <cellStyle name="SAPBEXstdDataEmph 2 2 3 2 3 6" xfId="49672" xr:uid="{576144E5-2058-4BEA-8894-DD7C606CB860}"/>
    <cellStyle name="SAPBEXstdDataEmph 2 2 3 2 3 6 2" xfId="49673" xr:uid="{31139FE4-10BD-41CE-86BF-776F33445EAA}"/>
    <cellStyle name="SAPBEXstdDataEmph 2 2 3 2 3 7" xfId="49674" xr:uid="{AB5BF432-A1CC-4452-BA28-BB8F30114C68}"/>
    <cellStyle name="SAPBEXstdDataEmph 2 2 3 2 4" xfId="49675" xr:uid="{6A546C3D-46B5-4B02-ACFC-E50B79C53247}"/>
    <cellStyle name="SAPBEXstdDataEmph 2 2 3 2 4 2" xfId="49676" xr:uid="{8C696EBC-5DF0-44D1-8190-61509E1C071D}"/>
    <cellStyle name="SAPBEXstdDataEmph 2 2 3 2 5" xfId="49677" xr:uid="{58E2806C-4714-45B4-9B8D-29F42D9F0434}"/>
    <cellStyle name="SAPBEXstdDataEmph 2 2 3 2 5 2" xfId="49678" xr:uid="{99FCC2F2-12AA-491F-9842-F007A9D3FD0F}"/>
    <cellStyle name="SAPBEXstdDataEmph 2 2 3 2 6" xfId="49679" xr:uid="{254EFA12-80DA-4648-86CB-958729877E2B}"/>
    <cellStyle name="SAPBEXstdDataEmph 2 2 3 2 6 2" xfId="49680" xr:uid="{147BC376-2C53-481C-A9D0-05FA0C21107E}"/>
    <cellStyle name="SAPBEXstdDataEmph 2 2 3 2 7" xfId="49681" xr:uid="{E4238379-CC62-424C-A0BC-B0DDB76D70A6}"/>
    <cellStyle name="SAPBEXstdDataEmph 2 2 3 2 7 2" xfId="49682" xr:uid="{B92BBD68-D7AF-4E1D-ACEE-6FC1E1F8B6ED}"/>
    <cellStyle name="SAPBEXstdDataEmph 2 2 3 2 8" xfId="49683" xr:uid="{FA8DAFAC-78F0-4E82-BD48-C4F3F3BCD203}"/>
    <cellStyle name="SAPBEXstdDataEmph 2 2 3 2 8 2" xfId="49684" xr:uid="{E20994B9-1113-4D8D-8216-18A4D10B7112}"/>
    <cellStyle name="SAPBEXstdDataEmph 2 2 3 2 9" xfId="49685" xr:uid="{5A162587-F241-4817-A25E-5C9E148DDC19}"/>
    <cellStyle name="SAPBEXstdDataEmph 2 2 3 2 9 2" xfId="49686" xr:uid="{69B59CEA-1079-4DB9-81F7-7D062D3BC054}"/>
    <cellStyle name="SAPBEXstdDataEmph 2 2 3 3" xfId="49687" xr:uid="{F3F73F87-203C-41D3-BB7B-3759B28BEEBD}"/>
    <cellStyle name="SAPBEXstdDataEmph 2 2 3 3 2" xfId="49688" xr:uid="{39CC2DA6-7F28-4E21-9F92-720099A264FB}"/>
    <cellStyle name="SAPBEXstdDataEmph 2 2 3 4" xfId="49689" xr:uid="{566E248C-0D40-45CF-9DA9-223E126FE7D8}"/>
    <cellStyle name="SAPBEXstdDataEmph 2 2 3 4 2" xfId="49690" xr:uid="{1A3E478A-E19A-490A-901D-1064A9C9913F}"/>
    <cellStyle name="SAPBEXstdDataEmph 2 2 3 5" xfId="49691" xr:uid="{1660F2DE-5348-4631-8F57-26A9AA44D9DB}"/>
    <cellStyle name="SAPBEXstdDataEmph 2 2 4" xfId="49692" xr:uid="{082D8FCC-4D1C-44BE-A43B-1C364500C49C}"/>
    <cellStyle name="SAPBEXstdDataEmph 2 2 4 10" xfId="49693" xr:uid="{F6B9991F-E5EB-48C4-8486-C15C142432ED}"/>
    <cellStyle name="SAPBEXstdDataEmph 2 2 4 2" xfId="49694" xr:uid="{B9F3B4FC-C2D8-4122-8202-A7A955370F95}"/>
    <cellStyle name="SAPBEXstdDataEmph 2 2 4 2 2" xfId="49695" xr:uid="{95F42F3F-478E-4694-B553-8F6E2682DD37}"/>
    <cellStyle name="SAPBEXstdDataEmph 2 2 4 2 2 2" xfId="49696" xr:uid="{E08FA0B6-C636-4088-9F9B-3E854998CBC0}"/>
    <cellStyle name="SAPBEXstdDataEmph 2 2 4 2 3" xfId="49697" xr:uid="{4921E817-AD74-44F2-A8B7-47D445815AE1}"/>
    <cellStyle name="SAPBEXstdDataEmph 2 2 4 2 3 2" xfId="49698" xr:uid="{34743AE1-7CC5-4A8A-A3B0-F2E85C532055}"/>
    <cellStyle name="SAPBEXstdDataEmph 2 2 4 2 4" xfId="49699" xr:uid="{6CD41362-326E-41FE-882D-884B818D3C69}"/>
    <cellStyle name="SAPBEXstdDataEmph 2 2 4 2 4 2" xfId="49700" xr:uid="{32555B41-ED7F-406E-A445-F1CC352EBCA6}"/>
    <cellStyle name="SAPBEXstdDataEmph 2 2 4 2 5" xfId="49701" xr:uid="{FB0CC72E-05D4-41DB-A703-0A2D9BECAE76}"/>
    <cellStyle name="SAPBEXstdDataEmph 2 2 4 2 5 2" xfId="49702" xr:uid="{28AB540C-CF8A-4ECC-B009-576701C82965}"/>
    <cellStyle name="SAPBEXstdDataEmph 2 2 4 2 6" xfId="49703" xr:uid="{7EDD873C-2681-4D80-BF75-658B4CD17A27}"/>
    <cellStyle name="SAPBEXstdDataEmph 2 2 4 2 6 2" xfId="49704" xr:uid="{23B1E08A-3260-4DD4-B3FA-B2EB561246D6}"/>
    <cellStyle name="SAPBEXstdDataEmph 2 2 4 2 7" xfId="49705" xr:uid="{4D1DE9FB-6D6C-414E-AAFF-DD348FDC90D6}"/>
    <cellStyle name="SAPBEXstdDataEmph 2 2 4 3" xfId="49706" xr:uid="{4D645B74-F22F-4BE0-8118-D164C2080ADF}"/>
    <cellStyle name="SAPBEXstdDataEmph 2 2 4 3 2" xfId="49707" xr:uid="{FB135D0F-A9B1-474C-B8EF-F1DE1A4E4730}"/>
    <cellStyle name="SAPBEXstdDataEmph 2 2 4 3 2 2" xfId="49708" xr:uid="{DFDD6391-08ED-4C53-B221-767B8948D426}"/>
    <cellStyle name="SAPBEXstdDataEmph 2 2 4 3 3" xfId="49709" xr:uid="{D0758895-CB5D-4CF7-AB3E-2AB6800E1883}"/>
    <cellStyle name="SAPBEXstdDataEmph 2 2 4 3 3 2" xfId="49710" xr:uid="{0BBB0D64-9C15-4944-AC38-A332226A3C59}"/>
    <cellStyle name="SAPBEXstdDataEmph 2 2 4 3 4" xfId="49711" xr:uid="{F19EFE16-1AB6-4AEC-8920-B25F07BC4BF9}"/>
    <cellStyle name="SAPBEXstdDataEmph 2 2 4 3 4 2" xfId="49712" xr:uid="{47ED8CF3-5C43-4C3E-B413-A8A0FA8105B1}"/>
    <cellStyle name="SAPBEXstdDataEmph 2 2 4 3 5" xfId="49713" xr:uid="{75F8B2E0-0638-4229-9B21-BE76DA2AE4B2}"/>
    <cellStyle name="SAPBEXstdDataEmph 2 2 4 3 5 2" xfId="49714" xr:uid="{3440028F-2C62-476F-815E-64E9C233D173}"/>
    <cellStyle name="SAPBEXstdDataEmph 2 2 4 3 6" xfId="49715" xr:uid="{AF730FB8-F8E3-483D-8E7E-4075068EFC8D}"/>
    <cellStyle name="SAPBEXstdDataEmph 2 2 4 3 6 2" xfId="49716" xr:uid="{77921AED-7828-4C7D-913E-153D64D76ABC}"/>
    <cellStyle name="SAPBEXstdDataEmph 2 2 4 3 7" xfId="49717" xr:uid="{F3E32E21-9AEF-485F-A06A-6504D35A6A04}"/>
    <cellStyle name="SAPBEXstdDataEmph 2 2 4 4" xfId="49718" xr:uid="{0139E98C-46DA-429D-A792-78F16AEF4290}"/>
    <cellStyle name="SAPBEXstdDataEmph 2 2 4 4 2" xfId="49719" xr:uid="{044AB08F-C975-4C24-9950-45282ED2A506}"/>
    <cellStyle name="SAPBEXstdDataEmph 2 2 4 5" xfId="49720" xr:uid="{15DD13D5-A607-48A4-84D2-058AAD1D7F9A}"/>
    <cellStyle name="SAPBEXstdDataEmph 2 2 4 5 2" xfId="49721" xr:uid="{72D01E26-F0E7-4CFA-BBCB-C07E4D0D363E}"/>
    <cellStyle name="SAPBEXstdDataEmph 2 2 4 6" xfId="49722" xr:uid="{6A89CA99-CB91-4924-8B3A-E7CEBD4EDEF1}"/>
    <cellStyle name="SAPBEXstdDataEmph 2 2 4 6 2" xfId="49723" xr:uid="{5B167D72-D0CC-461C-A143-28BC866D3936}"/>
    <cellStyle name="SAPBEXstdDataEmph 2 2 4 7" xfId="49724" xr:uid="{7D7FC9E7-E788-4D99-BC93-7DD4F48756DF}"/>
    <cellStyle name="SAPBEXstdDataEmph 2 2 4 7 2" xfId="49725" xr:uid="{9F6872F8-9516-42B4-B8F6-225FB8A39201}"/>
    <cellStyle name="SAPBEXstdDataEmph 2 2 4 8" xfId="49726" xr:uid="{38220DEB-3C59-44F9-80A2-A85F0F8216B2}"/>
    <cellStyle name="SAPBEXstdDataEmph 2 2 4 8 2" xfId="49727" xr:uid="{67728D54-FB77-4BC3-9915-3BFE8FF3B310}"/>
    <cellStyle name="SAPBEXstdDataEmph 2 2 4 9" xfId="49728" xr:uid="{30882FEA-B43D-4C19-8447-C28FC26C99E8}"/>
    <cellStyle name="SAPBEXstdDataEmph 2 2 4 9 2" xfId="49729" xr:uid="{CF78939D-5FC1-423D-AAFB-0B589AB59020}"/>
    <cellStyle name="SAPBEXstdDataEmph 2 2 5" xfId="49730" xr:uid="{3A615999-30BE-4C48-B7D0-409FB1949248}"/>
    <cellStyle name="SAPBEXstdDataEmph 2 2 5 2" xfId="49731" xr:uid="{EA6A878D-CC46-4CED-92A9-A13C1C9E16D5}"/>
    <cellStyle name="SAPBEXstdDataEmph 2 2 6" xfId="49732" xr:uid="{87586B26-E0BF-4597-BDBF-1187C873B348}"/>
    <cellStyle name="SAPBEXstdDataEmph 2 2 6 2" xfId="49733" xr:uid="{FC9B200D-7E75-4C0D-A37B-3B46EFEB2627}"/>
    <cellStyle name="SAPBEXstdDataEmph 2 2 7" xfId="49734" xr:uid="{EFCB76FB-4DFC-48F8-A59D-C9C3DBAFF74E}"/>
    <cellStyle name="SAPBEXstdDataEmph 2 2 8" xfId="49735" xr:uid="{12CEC37B-211E-45D2-AEF4-43AFCF17D022}"/>
    <cellStyle name="SAPBEXstdDataEmph 2 3" xfId="49736" xr:uid="{75B7E132-49F0-42E2-A21D-54BC68D65CB9}"/>
    <cellStyle name="SAPBEXstdDataEmph 2 3 2" xfId="49737" xr:uid="{1A21F82F-1406-43C1-80DE-083A015BC54B}"/>
    <cellStyle name="SAPBEXstdDataEmph 2 3 2 10" xfId="49738" xr:uid="{F0FA5A38-E4C8-4101-A28F-CA350718A8F1}"/>
    <cellStyle name="SAPBEXstdDataEmph 2 3 2 2" xfId="49739" xr:uid="{AA1411EB-0E65-4DD1-AB52-E7E97AA0363C}"/>
    <cellStyle name="SAPBEXstdDataEmph 2 3 2 2 10" xfId="49740" xr:uid="{AC0D49FE-484B-40BD-859B-1EEA73E7AEA3}"/>
    <cellStyle name="SAPBEXstdDataEmph 2 3 2 2 2" xfId="49741" xr:uid="{B59BEBC2-7771-4AD4-B72C-E969A6A664FA}"/>
    <cellStyle name="SAPBEXstdDataEmph 2 3 2 2 2 2" xfId="49742" xr:uid="{C3E4292E-D12A-430D-A5B9-66635E3A1AD1}"/>
    <cellStyle name="SAPBEXstdDataEmph 2 3 2 2 2 2 2" xfId="49743" xr:uid="{2965F39C-D35E-4AD5-9B1D-67DA1B46A571}"/>
    <cellStyle name="SAPBEXstdDataEmph 2 3 2 2 2 3" xfId="49744" xr:uid="{652B0C4F-D0E4-4EE5-8016-59D4AF7A7A15}"/>
    <cellStyle name="SAPBEXstdDataEmph 2 3 2 2 2 3 2" xfId="49745" xr:uid="{7B89E5C0-B3AA-4CE1-B19A-154C47D7B42A}"/>
    <cellStyle name="SAPBEXstdDataEmph 2 3 2 2 2 4" xfId="49746" xr:uid="{22AB52B8-71A2-4ECD-A242-545B4FC63FF8}"/>
    <cellStyle name="SAPBEXstdDataEmph 2 3 2 2 2 4 2" xfId="49747" xr:uid="{4BADAA1C-A5BF-484F-9B61-C324C744879E}"/>
    <cellStyle name="SAPBEXstdDataEmph 2 3 2 2 2 5" xfId="49748" xr:uid="{1B7B65ED-9979-44CB-ADE0-204770DE3EB4}"/>
    <cellStyle name="SAPBEXstdDataEmph 2 3 2 2 2 5 2" xfId="49749" xr:uid="{42C4A671-432D-4CD2-90B0-56AA9E540FF5}"/>
    <cellStyle name="SAPBEXstdDataEmph 2 3 2 2 2 6" xfId="49750" xr:uid="{4FA28273-D656-4FF0-BB8C-580817FC2DBE}"/>
    <cellStyle name="SAPBEXstdDataEmph 2 3 2 2 2 6 2" xfId="49751" xr:uid="{12E2F759-85DC-44CE-B924-55FACDDD7D10}"/>
    <cellStyle name="SAPBEXstdDataEmph 2 3 2 2 2 7" xfId="49752" xr:uid="{9423D27B-A0AF-4644-A560-DA5B14A78967}"/>
    <cellStyle name="SAPBEXstdDataEmph 2 3 2 2 2 7 2" xfId="49753" xr:uid="{D1FCCCC4-1BDE-4FDA-923E-693D5AAE0C2A}"/>
    <cellStyle name="SAPBEXstdDataEmph 2 3 2 2 2 8" xfId="49754" xr:uid="{96704345-1517-4211-B752-9B9D65DB0C95}"/>
    <cellStyle name="SAPBEXstdDataEmph 2 3 2 2 3" xfId="49755" xr:uid="{50CF71F4-B872-48F6-A95B-74F719592205}"/>
    <cellStyle name="SAPBEXstdDataEmph 2 3 2 2 3 2" xfId="49756" xr:uid="{8890CEED-E4E5-4AFB-B2FD-0628C907CAC2}"/>
    <cellStyle name="SAPBEXstdDataEmph 2 3 2 2 4" xfId="49757" xr:uid="{FBE87FB8-01CC-4AC4-89EC-09CA246E6CAB}"/>
    <cellStyle name="SAPBEXstdDataEmph 2 3 2 2 4 2" xfId="49758" xr:uid="{B932C8F2-8D08-4DDB-9963-E01537B306CD}"/>
    <cellStyle name="SAPBEXstdDataEmph 2 3 2 2 5" xfId="49759" xr:uid="{541C9FDF-1037-4C81-9898-CFDB7EBE9A45}"/>
    <cellStyle name="SAPBEXstdDataEmph 2 3 2 2 5 2" xfId="49760" xr:uid="{6DAFF8E4-B0C9-484A-AD03-CA3EA4C04571}"/>
    <cellStyle name="SAPBEXstdDataEmph 2 3 2 2 6" xfId="49761" xr:uid="{AE05EC1B-780B-4958-B521-CB2C1B23BDD8}"/>
    <cellStyle name="SAPBEXstdDataEmph 2 3 2 2 6 2" xfId="49762" xr:uid="{FFB23072-02AA-4B5B-9121-AB8BCDFA995C}"/>
    <cellStyle name="SAPBEXstdDataEmph 2 3 2 2 7" xfId="49763" xr:uid="{BEEF377D-9267-4E91-B24B-27F42DD541E6}"/>
    <cellStyle name="SAPBEXstdDataEmph 2 3 2 2 7 2" xfId="49764" xr:uid="{6D0E2443-60E3-44C8-A34A-D9E1AAA7A45B}"/>
    <cellStyle name="SAPBEXstdDataEmph 2 3 2 2 8" xfId="49765" xr:uid="{5DEE9429-2939-4169-B0AD-DC481AB928F1}"/>
    <cellStyle name="SAPBEXstdDataEmph 2 3 2 2 8 2" xfId="49766" xr:uid="{C3ED9AD8-F645-401C-9850-37C4495038FE}"/>
    <cellStyle name="SAPBEXstdDataEmph 2 3 2 2 9" xfId="49767" xr:uid="{39660712-48DE-4060-A68B-EC66A3CDAA8A}"/>
    <cellStyle name="SAPBEXstdDataEmph 2 3 2 3" xfId="49768" xr:uid="{FEBBE52C-A791-4BC1-9167-EAE0E3B133FA}"/>
    <cellStyle name="SAPBEXstdDataEmph 2 3 2 3 2" xfId="49769" xr:uid="{E8B0B40F-A09B-44C2-913E-59D629145745}"/>
    <cellStyle name="SAPBEXstdDataEmph 2 3 2 3 2 2" xfId="49770" xr:uid="{01C7D16B-AA14-4926-AF12-683420F55C68}"/>
    <cellStyle name="SAPBEXstdDataEmph 2 3 2 3 3" xfId="49771" xr:uid="{3D14BB2C-4BEA-44F9-97DC-82AF5F6FB187}"/>
    <cellStyle name="SAPBEXstdDataEmph 2 3 2 3 3 2" xfId="49772" xr:uid="{B97CF246-2A74-4D19-80EB-AE9F0B78DF34}"/>
    <cellStyle name="SAPBEXstdDataEmph 2 3 2 3 4" xfId="49773" xr:uid="{3091E1E5-6D94-4F87-9355-FE6B57F1426F}"/>
    <cellStyle name="SAPBEXstdDataEmph 2 3 2 3 4 2" xfId="49774" xr:uid="{332303D0-F607-49F7-8A5D-765D2B50B155}"/>
    <cellStyle name="SAPBEXstdDataEmph 2 3 2 3 5" xfId="49775" xr:uid="{46CA8842-E7E1-4710-9CE4-9F607AC2BD6F}"/>
    <cellStyle name="SAPBEXstdDataEmph 2 3 2 3 5 2" xfId="49776" xr:uid="{89A3E3A6-B2E0-4A50-8771-E39FC5B7D59F}"/>
    <cellStyle name="SAPBEXstdDataEmph 2 3 2 3 6" xfId="49777" xr:uid="{72AA67E0-C7FE-41CA-9831-818C6C716049}"/>
    <cellStyle name="SAPBEXstdDataEmph 2 3 2 3 6 2" xfId="49778" xr:uid="{39EB8FAC-FB46-4890-B1AA-F3A81DDFB08A}"/>
    <cellStyle name="SAPBEXstdDataEmph 2 3 2 3 7" xfId="49779" xr:uid="{71464B3F-0C9E-41FB-93E3-3AF9EF6EEC6E}"/>
    <cellStyle name="SAPBEXstdDataEmph 2 3 2 3 7 2" xfId="49780" xr:uid="{72D871A0-1A62-40A9-A567-C10E958D6C9F}"/>
    <cellStyle name="SAPBEXstdDataEmph 2 3 2 3 8" xfId="49781" xr:uid="{257C3939-E920-4937-9C96-F12D7EBE42D8}"/>
    <cellStyle name="SAPBEXstdDataEmph 2 3 2 3 9" xfId="49782" xr:uid="{505C37C6-2270-424F-8E4E-91559618DBA3}"/>
    <cellStyle name="SAPBEXstdDataEmph 2 3 2 4" xfId="49783" xr:uid="{4308A3EA-71C4-40D8-86E1-CA69EAC70D4A}"/>
    <cellStyle name="SAPBEXstdDataEmph 2 3 2 4 2" xfId="49784" xr:uid="{D8C7CAB8-575A-4D88-8855-CF2C93F7EFE0}"/>
    <cellStyle name="SAPBEXstdDataEmph 2 3 2 5" xfId="49785" xr:uid="{5423B80F-C6D3-4DCC-91FE-63B723B4C53D}"/>
    <cellStyle name="SAPBEXstdDataEmph 2 3 2 5 2" xfId="49786" xr:uid="{0759E0C4-C0D7-46BD-BC4C-EC0197C53C0D}"/>
    <cellStyle name="SAPBEXstdDataEmph 2 3 2 6" xfId="49787" xr:uid="{053D0D42-13B1-4CA3-A517-27DC594B7A2F}"/>
    <cellStyle name="SAPBEXstdDataEmph 2 3 2 6 2" xfId="49788" xr:uid="{BD76747D-37CF-4602-A43A-D8E4A6D4F9A3}"/>
    <cellStyle name="SAPBEXstdDataEmph 2 3 2 7" xfId="49789" xr:uid="{409CBDE3-E6BB-4F26-A58D-3AE293F0D470}"/>
    <cellStyle name="SAPBEXstdDataEmph 2 3 2 7 2" xfId="49790" xr:uid="{730D9DC3-12C1-425C-A1F6-F95FF4AE9C26}"/>
    <cellStyle name="SAPBEXstdDataEmph 2 3 2 8" xfId="49791" xr:uid="{7EAB8892-49D4-4A91-8F38-B110D22A4942}"/>
    <cellStyle name="SAPBEXstdDataEmph 2 3 2 8 2" xfId="49792" xr:uid="{02F9655A-D780-495D-951E-2FF8CBC28C15}"/>
    <cellStyle name="SAPBEXstdDataEmph 2 3 2 9" xfId="49793" xr:uid="{83F79AC6-F8BA-4289-A214-466ED8599319}"/>
    <cellStyle name="SAPBEXstdDataEmph 2 3 3" xfId="49794" xr:uid="{7A007135-A85E-4715-998C-8A26DCA8B1DC}"/>
    <cellStyle name="SAPBEXstdDataEmph 2 3 3 2" xfId="49795" xr:uid="{A9531C90-7040-4A62-9619-1180B6CCB01B}"/>
    <cellStyle name="SAPBEXstdDataEmph 2 3 3 2 10" xfId="49796" xr:uid="{53EF9FF0-F668-430E-89A6-92D6CD05717F}"/>
    <cellStyle name="SAPBEXstdDataEmph 2 3 3 2 2" xfId="49797" xr:uid="{74EE40E9-6A43-49AA-94D6-FBB56C0F9E1A}"/>
    <cellStyle name="SAPBEXstdDataEmph 2 3 3 2 2 2" xfId="49798" xr:uid="{18876F41-22E5-4DF6-B1C8-A95C8B891F9D}"/>
    <cellStyle name="SAPBEXstdDataEmph 2 3 3 2 2 2 2" xfId="49799" xr:uid="{D1D3F7EB-3DB1-451E-8C06-7ADA62916C56}"/>
    <cellStyle name="SAPBEXstdDataEmph 2 3 3 2 2 3" xfId="49800" xr:uid="{7C9EE063-6610-43F6-8CE7-3D0C79EE8C5E}"/>
    <cellStyle name="SAPBEXstdDataEmph 2 3 3 2 2 3 2" xfId="49801" xr:uid="{64BA6558-8EC0-491A-97F4-6FD94985C883}"/>
    <cellStyle name="SAPBEXstdDataEmph 2 3 3 2 2 4" xfId="49802" xr:uid="{F38D75AB-4E9B-4D64-8346-BAB400083734}"/>
    <cellStyle name="SAPBEXstdDataEmph 2 3 3 2 2 4 2" xfId="49803" xr:uid="{9F7B6BA5-ABCA-4DB3-AFC2-269700CD2CC8}"/>
    <cellStyle name="SAPBEXstdDataEmph 2 3 3 2 2 5" xfId="49804" xr:uid="{3892F58B-7DDA-4F3F-83BE-FC9225611084}"/>
    <cellStyle name="SAPBEXstdDataEmph 2 3 3 2 2 5 2" xfId="49805" xr:uid="{2C298734-0D44-4ECE-98A4-2F8EA475A20A}"/>
    <cellStyle name="SAPBEXstdDataEmph 2 3 3 2 2 6" xfId="49806" xr:uid="{B7A6AEAE-FD5F-4318-A48F-A343B7D8D2A6}"/>
    <cellStyle name="SAPBEXstdDataEmph 2 3 3 2 2 6 2" xfId="49807" xr:uid="{B7E7D6AA-B759-451F-B667-D47D8DFEEB49}"/>
    <cellStyle name="SAPBEXstdDataEmph 2 3 3 2 2 7" xfId="49808" xr:uid="{F84EAFE7-3ECC-4B94-B10F-242A8C9AA3A4}"/>
    <cellStyle name="SAPBEXstdDataEmph 2 3 3 2 3" xfId="49809" xr:uid="{82F265BB-3398-4450-8DF6-90ECFE43D3E8}"/>
    <cellStyle name="SAPBEXstdDataEmph 2 3 3 2 3 2" xfId="49810" xr:uid="{36CE31E9-3DBC-4B4F-BC52-D84A047F8886}"/>
    <cellStyle name="SAPBEXstdDataEmph 2 3 3 2 3 2 2" xfId="49811" xr:uid="{23B163FD-09FB-4749-A66D-454E5D76D81D}"/>
    <cellStyle name="SAPBEXstdDataEmph 2 3 3 2 3 3" xfId="49812" xr:uid="{7C6AE8FB-5425-4AFA-840C-934C73EB8F96}"/>
    <cellStyle name="SAPBEXstdDataEmph 2 3 3 2 3 3 2" xfId="49813" xr:uid="{03A1A338-F445-4FD5-A288-0924076E95AE}"/>
    <cellStyle name="SAPBEXstdDataEmph 2 3 3 2 3 4" xfId="49814" xr:uid="{89596BE7-5FFB-4B6E-827D-8F3C8E468A64}"/>
    <cellStyle name="SAPBEXstdDataEmph 2 3 3 2 3 4 2" xfId="49815" xr:uid="{CDD99851-7310-4E58-B3E1-51E8F17EC946}"/>
    <cellStyle name="SAPBEXstdDataEmph 2 3 3 2 3 5" xfId="49816" xr:uid="{925038ED-7534-4FE1-989F-1FEC736F9782}"/>
    <cellStyle name="SAPBEXstdDataEmph 2 3 3 2 3 5 2" xfId="49817" xr:uid="{B9A4B981-7673-460B-944C-1376BD71DE57}"/>
    <cellStyle name="SAPBEXstdDataEmph 2 3 3 2 3 6" xfId="49818" xr:uid="{B1E48B30-2FC4-410A-9C4F-CD3DE86BB408}"/>
    <cellStyle name="SAPBEXstdDataEmph 2 3 3 2 3 6 2" xfId="49819" xr:uid="{6BFDBF7E-62F5-447D-8413-6B10253C2D17}"/>
    <cellStyle name="SAPBEXstdDataEmph 2 3 3 2 3 7" xfId="49820" xr:uid="{B0F10AF4-60FE-42B9-AF10-E22973D2913F}"/>
    <cellStyle name="SAPBEXstdDataEmph 2 3 3 2 4" xfId="49821" xr:uid="{37B7E2F1-0A66-4AB6-B7D5-B1FA7DE85656}"/>
    <cellStyle name="SAPBEXstdDataEmph 2 3 3 2 4 2" xfId="49822" xr:uid="{26A0BD29-2A5F-4EF6-A2F2-09DDD9943BD2}"/>
    <cellStyle name="SAPBEXstdDataEmph 2 3 3 2 5" xfId="49823" xr:uid="{53887F3A-F6C2-4DC4-A2CB-6136607F6A80}"/>
    <cellStyle name="SAPBEXstdDataEmph 2 3 3 2 5 2" xfId="49824" xr:uid="{1CDF2367-780E-408D-8A6D-0464009D47FE}"/>
    <cellStyle name="SAPBEXstdDataEmph 2 3 3 2 6" xfId="49825" xr:uid="{A8DA1254-0A92-4740-B165-1A715EF5F595}"/>
    <cellStyle name="SAPBEXstdDataEmph 2 3 3 2 6 2" xfId="49826" xr:uid="{ACF972EA-5C3A-4BF4-901A-BE73E62CD126}"/>
    <cellStyle name="SAPBEXstdDataEmph 2 3 3 2 7" xfId="49827" xr:uid="{0ECFFF51-91FD-43AF-A1A6-1521157E0967}"/>
    <cellStyle name="SAPBEXstdDataEmph 2 3 3 2 7 2" xfId="49828" xr:uid="{E8605547-99C6-488A-A81B-248FA2FCA296}"/>
    <cellStyle name="SAPBEXstdDataEmph 2 3 3 2 8" xfId="49829" xr:uid="{5E1A5754-5BED-43B5-A06A-77D51C144D92}"/>
    <cellStyle name="SAPBEXstdDataEmph 2 3 3 2 8 2" xfId="49830" xr:uid="{2B420DA9-4B0E-4BF8-9F41-613828B852E3}"/>
    <cellStyle name="SAPBEXstdDataEmph 2 3 3 2 9" xfId="49831" xr:uid="{1350392F-0255-40EC-A6EE-910B95DF6BC7}"/>
    <cellStyle name="SAPBEXstdDataEmph 2 3 3 2 9 2" xfId="49832" xr:uid="{C89FBAF5-3DA3-4B60-9578-85DAC30B37A5}"/>
    <cellStyle name="SAPBEXstdDataEmph 2 3 3 3" xfId="49833" xr:uid="{D59C6237-9BF3-4E31-B0AA-9DC5F1F145DF}"/>
    <cellStyle name="SAPBEXstdDataEmph 2 3 3 3 2" xfId="49834" xr:uid="{A015956C-5824-4A6E-A271-C32729A9F166}"/>
    <cellStyle name="SAPBEXstdDataEmph 2 3 3 4" xfId="49835" xr:uid="{15310CA8-8BA3-4055-AB9A-9D0F90BF89D5}"/>
    <cellStyle name="SAPBEXstdDataEmph 2 3 3 4 2" xfId="49836" xr:uid="{A80A5FCF-55C7-4BFE-B649-6285834F1A64}"/>
    <cellStyle name="SAPBEXstdDataEmph 2 3 3 5" xfId="49837" xr:uid="{02A2E9CF-E237-458B-BA93-BE434239EB2C}"/>
    <cellStyle name="SAPBEXstdDataEmph 2 3 4" xfId="49838" xr:uid="{86613216-04EB-4ADC-857E-38FC6EB2FB54}"/>
    <cellStyle name="SAPBEXstdDataEmph 2 3 4 10" xfId="49839" xr:uid="{D6A5432D-0064-4E27-85D8-7F1BA6FDD08D}"/>
    <cellStyle name="SAPBEXstdDataEmph 2 3 4 2" xfId="49840" xr:uid="{6F1FC18B-B11C-4E5D-916C-F52A58624759}"/>
    <cellStyle name="SAPBEXstdDataEmph 2 3 4 2 2" xfId="49841" xr:uid="{A990AA6A-EB99-4638-B8FF-C15DEDFAD7E2}"/>
    <cellStyle name="SAPBEXstdDataEmph 2 3 4 2 2 2" xfId="49842" xr:uid="{6426414C-BF14-4680-B5AE-9547031E00E2}"/>
    <cellStyle name="SAPBEXstdDataEmph 2 3 4 2 3" xfId="49843" xr:uid="{F2C54840-5D69-469D-A108-89965633AF9A}"/>
    <cellStyle name="SAPBEXstdDataEmph 2 3 4 2 3 2" xfId="49844" xr:uid="{29DB1F65-22A7-4D9A-9603-FAAD629E2332}"/>
    <cellStyle name="SAPBEXstdDataEmph 2 3 4 2 4" xfId="49845" xr:uid="{E0012470-3D51-492B-9F2D-A202D3F95A8B}"/>
    <cellStyle name="SAPBEXstdDataEmph 2 3 4 2 4 2" xfId="49846" xr:uid="{602E5DC7-F71A-4DCC-ADEC-AABC2B23D856}"/>
    <cellStyle name="SAPBEXstdDataEmph 2 3 4 2 5" xfId="49847" xr:uid="{35444E0A-AB76-457E-AC25-E886D130592B}"/>
    <cellStyle name="SAPBEXstdDataEmph 2 3 4 2 5 2" xfId="49848" xr:uid="{98E778AD-2577-4D1C-BF7A-A12A0A6F5D14}"/>
    <cellStyle name="SAPBEXstdDataEmph 2 3 4 2 6" xfId="49849" xr:uid="{64AE4537-994F-4D5A-AF06-0AD91C19E831}"/>
    <cellStyle name="SAPBEXstdDataEmph 2 3 4 2 6 2" xfId="49850" xr:uid="{7958A45E-B0B4-4887-A29F-073921ECC045}"/>
    <cellStyle name="SAPBEXstdDataEmph 2 3 4 2 7" xfId="49851" xr:uid="{9E0C4805-8BA1-4EBD-93D5-F788537B2FE6}"/>
    <cellStyle name="SAPBEXstdDataEmph 2 3 4 3" xfId="49852" xr:uid="{3EE31A54-6E88-45FD-8E22-EE7D7766E7BC}"/>
    <cellStyle name="SAPBEXstdDataEmph 2 3 4 3 2" xfId="49853" xr:uid="{A623F2B5-4CC2-4DE0-9047-D04683981756}"/>
    <cellStyle name="SAPBEXstdDataEmph 2 3 4 3 2 2" xfId="49854" xr:uid="{9D994947-A49B-4C4A-B521-D51D5F604E00}"/>
    <cellStyle name="SAPBEXstdDataEmph 2 3 4 3 3" xfId="49855" xr:uid="{25C4F74D-CED7-404A-921E-33109DCAEBD6}"/>
    <cellStyle name="SAPBEXstdDataEmph 2 3 4 3 3 2" xfId="49856" xr:uid="{19CC6E1F-74E1-467C-A18B-AA841EEC9FC5}"/>
    <cellStyle name="SAPBEXstdDataEmph 2 3 4 3 4" xfId="49857" xr:uid="{79B8CE26-D720-4342-808D-EF46611EA243}"/>
    <cellStyle name="SAPBEXstdDataEmph 2 3 4 3 4 2" xfId="49858" xr:uid="{CCBCE0FA-49A5-4C5A-83AE-132ADA832C5D}"/>
    <cellStyle name="SAPBEXstdDataEmph 2 3 4 3 5" xfId="49859" xr:uid="{098534F3-4E60-4674-9DDD-A37BA8BBF871}"/>
    <cellStyle name="SAPBEXstdDataEmph 2 3 4 3 5 2" xfId="49860" xr:uid="{B3BA15EF-C7C1-40B2-BE74-279795C08D4B}"/>
    <cellStyle name="SAPBEXstdDataEmph 2 3 4 3 6" xfId="49861" xr:uid="{7A0627BF-3920-4820-9A3D-B2A320D1EADD}"/>
    <cellStyle name="SAPBEXstdDataEmph 2 3 4 3 6 2" xfId="49862" xr:uid="{46B6CBAB-5A93-4AA2-8D9C-821227D3F947}"/>
    <cellStyle name="SAPBEXstdDataEmph 2 3 4 3 7" xfId="49863" xr:uid="{E0D78997-6436-40C2-A05F-218413A13971}"/>
    <cellStyle name="SAPBEXstdDataEmph 2 3 4 4" xfId="49864" xr:uid="{CC6EADE5-C820-4E22-89BF-31951FAA743F}"/>
    <cellStyle name="SAPBEXstdDataEmph 2 3 4 4 2" xfId="49865" xr:uid="{485E03B4-82CD-47AE-A209-A2D2415FE113}"/>
    <cellStyle name="SAPBEXstdDataEmph 2 3 4 5" xfId="49866" xr:uid="{42BB4FF9-4C68-4DE7-AFB6-6672CDAF658D}"/>
    <cellStyle name="SAPBEXstdDataEmph 2 3 4 5 2" xfId="49867" xr:uid="{CD81FCCA-CA28-4658-84A4-B31511CD05FC}"/>
    <cellStyle name="SAPBEXstdDataEmph 2 3 4 6" xfId="49868" xr:uid="{8B6D5E01-B9CF-456E-95D9-31A41832BD7F}"/>
    <cellStyle name="SAPBEXstdDataEmph 2 3 4 6 2" xfId="49869" xr:uid="{C261630E-E827-429E-8C30-B5A0BF33C507}"/>
    <cellStyle name="SAPBEXstdDataEmph 2 3 4 7" xfId="49870" xr:uid="{62F7DCF9-AA62-4E2F-8A0A-CDB55605AC57}"/>
    <cellStyle name="SAPBEXstdDataEmph 2 3 4 7 2" xfId="49871" xr:uid="{37ACD660-B987-40F7-8B93-EC3C4024D0C5}"/>
    <cellStyle name="SAPBEXstdDataEmph 2 3 4 8" xfId="49872" xr:uid="{CFFFE70F-E0B6-4D76-8627-900AAEEBB76E}"/>
    <cellStyle name="SAPBEXstdDataEmph 2 3 4 8 2" xfId="49873" xr:uid="{E5693139-A175-4BD1-B210-6975BC23FA2C}"/>
    <cellStyle name="SAPBEXstdDataEmph 2 3 4 9" xfId="49874" xr:uid="{53A65442-CF0D-474F-B3F9-9893E319321C}"/>
    <cellStyle name="SAPBEXstdDataEmph 2 3 4 9 2" xfId="49875" xr:uid="{9FB04FE5-D1CB-4BFC-BC85-D714D9389AC9}"/>
    <cellStyle name="SAPBEXstdDataEmph 2 3 5" xfId="49876" xr:uid="{3376E20D-E3E1-4FB8-B1E4-523A0BC3C16B}"/>
    <cellStyle name="SAPBEXstdDataEmph 2 3 5 2" xfId="49877" xr:uid="{4851949C-C925-49A0-AABD-D259F9956E31}"/>
    <cellStyle name="SAPBEXstdDataEmph 2 3 6" xfId="49878" xr:uid="{FB6FDA37-FA12-450A-A120-5B8D4BE72FDD}"/>
    <cellStyle name="SAPBEXstdDataEmph 2 3 6 2" xfId="49879" xr:uid="{CE26DA8C-CEDF-4FDC-BE71-EDE0FD73CB28}"/>
    <cellStyle name="SAPBEXstdDataEmph 2 3 7" xfId="49880" xr:uid="{465A3F0B-919B-4DB6-AB01-97972B7044A7}"/>
    <cellStyle name="SAPBEXstdDataEmph 2 3 8" xfId="49881" xr:uid="{B1ED12A0-2FBA-4C2C-BA03-9526E4432879}"/>
    <cellStyle name="SAPBEXstdDataEmph 2 4" xfId="49882" xr:uid="{AD5E4AC6-2260-486C-B556-5E832C114698}"/>
    <cellStyle name="SAPBEXstdDataEmph 2 4 10" xfId="49883" xr:uid="{BA6FCC4D-135A-4D23-81BB-A9BDFA3B3AC1}"/>
    <cellStyle name="SAPBEXstdDataEmph 2 4 2" xfId="49884" xr:uid="{AA3CF455-E8BC-4793-A9FF-CE153EC6AB61}"/>
    <cellStyle name="SAPBEXstdDataEmph 2 4 2 10" xfId="49885" xr:uid="{B4A4ABB5-A019-4C0E-A706-EE5BC3E61A97}"/>
    <cellStyle name="SAPBEXstdDataEmph 2 4 2 2" xfId="49886" xr:uid="{23344186-7A99-4181-A8DA-05D4AAC9827B}"/>
    <cellStyle name="SAPBEXstdDataEmph 2 4 2 2 2" xfId="49887" xr:uid="{74CBBD02-DEB8-42B7-B304-F916DC974E9D}"/>
    <cellStyle name="SAPBEXstdDataEmph 2 4 2 2 2 2" xfId="49888" xr:uid="{7F720C61-8ADF-4399-9E33-88CFE8A46A6F}"/>
    <cellStyle name="SAPBEXstdDataEmph 2 4 2 2 3" xfId="49889" xr:uid="{BE7873EA-197A-4363-B5DB-340646E5E1B7}"/>
    <cellStyle name="SAPBEXstdDataEmph 2 4 2 2 3 2" xfId="49890" xr:uid="{63B8FE61-7615-4E05-B66B-F29ACA77CD79}"/>
    <cellStyle name="SAPBEXstdDataEmph 2 4 2 2 4" xfId="49891" xr:uid="{427F187D-3193-4294-AF49-E04184D72AD5}"/>
    <cellStyle name="SAPBEXstdDataEmph 2 4 2 2 4 2" xfId="49892" xr:uid="{2F60B95F-3080-4DDA-835C-C49A9DCB8D9A}"/>
    <cellStyle name="SAPBEXstdDataEmph 2 4 2 2 5" xfId="49893" xr:uid="{0E53FD37-5CEB-460A-9C89-DD91EF3AEFC2}"/>
    <cellStyle name="SAPBEXstdDataEmph 2 4 2 2 5 2" xfId="49894" xr:uid="{9029BFFA-6584-4183-B69B-DE9E759EE021}"/>
    <cellStyle name="SAPBEXstdDataEmph 2 4 2 2 6" xfId="49895" xr:uid="{52BC6C1B-13FD-45A9-9D22-975424D74016}"/>
    <cellStyle name="SAPBEXstdDataEmph 2 4 2 2 6 2" xfId="49896" xr:uid="{1AEEDB98-CA75-4FFE-A76D-3F645D4814E6}"/>
    <cellStyle name="SAPBEXstdDataEmph 2 4 2 2 7" xfId="49897" xr:uid="{01E07497-29DB-47E0-9846-D9E67CB75056}"/>
    <cellStyle name="SAPBEXstdDataEmph 2 4 2 2 7 2" xfId="49898" xr:uid="{8FA49E0E-CE85-4E9B-AD3C-DC4DCF4099F9}"/>
    <cellStyle name="SAPBEXstdDataEmph 2 4 2 2 8" xfId="49899" xr:uid="{E546086D-879B-4FFD-B544-B66954D03ADD}"/>
    <cellStyle name="SAPBEXstdDataEmph 2 4 2 3" xfId="49900" xr:uid="{B45710A5-7BB9-489B-B616-12FB94B11D28}"/>
    <cellStyle name="SAPBEXstdDataEmph 2 4 2 3 2" xfId="49901" xr:uid="{BD851507-DAF2-4C2E-A12D-5B5591EBDBDD}"/>
    <cellStyle name="SAPBEXstdDataEmph 2 4 2 4" xfId="49902" xr:uid="{2998FEC0-766F-435C-B93D-E5E5664CBC26}"/>
    <cellStyle name="SAPBEXstdDataEmph 2 4 2 4 2" xfId="49903" xr:uid="{AF9CDC71-B227-48EE-8A82-C767A672911F}"/>
    <cellStyle name="SAPBEXstdDataEmph 2 4 2 5" xfId="49904" xr:uid="{371E1C50-BFAB-434F-BED7-D686F1E192E4}"/>
    <cellStyle name="SAPBEXstdDataEmph 2 4 2 5 2" xfId="49905" xr:uid="{96669004-7964-4917-86C9-905DE4C1CCEA}"/>
    <cellStyle name="SAPBEXstdDataEmph 2 4 2 6" xfId="49906" xr:uid="{697808B6-A9C7-4550-B5F8-319C0CE531CC}"/>
    <cellStyle name="SAPBEXstdDataEmph 2 4 2 6 2" xfId="49907" xr:uid="{0B18C1F1-5F52-4642-A4AC-165652961A30}"/>
    <cellStyle name="SAPBEXstdDataEmph 2 4 2 7" xfId="49908" xr:uid="{9114CF4A-9A5E-4A41-956C-31515EEDCDE3}"/>
    <cellStyle name="SAPBEXstdDataEmph 2 4 2 7 2" xfId="49909" xr:uid="{EAC896A8-29C1-43CA-99BF-1F318521EA52}"/>
    <cellStyle name="SAPBEXstdDataEmph 2 4 2 8" xfId="49910" xr:uid="{EF5EBC59-C73B-4AA0-9CCA-DF2A4DFF5319}"/>
    <cellStyle name="SAPBEXstdDataEmph 2 4 2 8 2" xfId="49911" xr:uid="{001ABCAB-6C5D-4BD4-8F20-A1FFF6F2EEB0}"/>
    <cellStyle name="SAPBEXstdDataEmph 2 4 2 9" xfId="49912" xr:uid="{C7A70076-F4E7-4663-B585-008BDAB89928}"/>
    <cellStyle name="SAPBEXstdDataEmph 2 4 3" xfId="49913" xr:uid="{59327581-BB61-4D51-B8E0-2EC058819233}"/>
    <cellStyle name="SAPBEXstdDataEmph 2 4 3 2" xfId="49914" xr:uid="{9795E1B1-76A3-4A8D-82FF-CFA3408F82DF}"/>
    <cellStyle name="SAPBEXstdDataEmph 2 4 3 2 2" xfId="49915" xr:uid="{38D5BC92-DC2A-40F1-A19D-DEE0DD2BE8E7}"/>
    <cellStyle name="SAPBEXstdDataEmph 2 4 3 3" xfId="49916" xr:uid="{A161F359-A436-4935-B9B0-1182A08FBB48}"/>
    <cellStyle name="SAPBEXstdDataEmph 2 4 3 3 2" xfId="49917" xr:uid="{23BD5717-3B41-4218-8F7B-9CE297D66137}"/>
    <cellStyle name="SAPBEXstdDataEmph 2 4 3 4" xfId="49918" xr:uid="{47DBB24A-F9C7-434C-9D4D-D37093BD79C0}"/>
    <cellStyle name="SAPBEXstdDataEmph 2 4 3 4 2" xfId="49919" xr:uid="{2189A34D-9ABE-4298-879C-B122010DFED0}"/>
    <cellStyle name="SAPBEXstdDataEmph 2 4 3 5" xfId="49920" xr:uid="{D7302372-4A51-4C12-BA19-CD28C1818D8F}"/>
    <cellStyle name="SAPBEXstdDataEmph 2 4 3 5 2" xfId="49921" xr:uid="{5CA45338-CBB5-4C16-ADEE-579CD7C10795}"/>
    <cellStyle name="SAPBEXstdDataEmph 2 4 3 6" xfId="49922" xr:uid="{280B2D54-A446-4575-BC0E-2D170B325279}"/>
    <cellStyle name="SAPBEXstdDataEmph 2 4 3 6 2" xfId="49923" xr:uid="{A1EED442-3580-4FA7-88BF-4BECC6B1D4DC}"/>
    <cellStyle name="SAPBEXstdDataEmph 2 4 3 7" xfId="49924" xr:uid="{F80D8E55-D616-4D15-87A0-9739AF849B55}"/>
    <cellStyle name="SAPBEXstdDataEmph 2 4 3 7 2" xfId="49925" xr:uid="{E3C2EA46-CD5B-4C2E-8BE6-52BD6282D8CB}"/>
    <cellStyle name="SAPBEXstdDataEmph 2 4 3 8" xfId="49926" xr:uid="{4C9CEC50-AD42-4819-A0F5-FD978867709F}"/>
    <cellStyle name="SAPBEXstdDataEmph 2 4 3 9" xfId="49927" xr:uid="{1BB9DFA7-15FE-4D4E-8736-5C3E6CAC16A9}"/>
    <cellStyle name="SAPBEXstdDataEmph 2 4 4" xfId="49928" xr:uid="{F2516B58-75E0-4C3F-A1CA-F92593995F19}"/>
    <cellStyle name="SAPBEXstdDataEmph 2 4 4 2" xfId="49929" xr:uid="{0678A8DF-922A-4191-94D5-47ECD11C1ECF}"/>
    <cellStyle name="SAPBEXstdDataEmph 2 4 5" xfId="49930" xr:uid="{E42C2C60-CC48-455F-8384-BABBC309EC37}"/>
    <cellStyle name="SAPBEXstdDataEmph 2 4 5 2" xfId="49931" xr:uid="{41301A73-4896-4B9A-B2ED-A05CC87F3E31}"/>
    <cellStyle name="SAPBEXstdDataEmph 2 4 6" xfId="49932" xr:uid="{F77DB655-1F67-474F-B862-67025E0B7980}"/>
    <cellStyle name="SAPBEXstdDataEmph 2 4 6 2" xfId="49933" xr:uid="{041320BF-4DFF-426A-9797-5DA908E60E85}"/>
    <cellStyle name="SAPBEXstdDataEmph 2 4 7" xfId="49934" xr:uid="{E0CBB626-5FB8-4F9C-BA8C-5D6D3273B8BF}"/>
    <cellStyle name="SAPBEXstdDataEmph 2 4 7 2" xfId="49935" xr:uid="{96B3977F-B5F4-4AA9-AD13-2511BA3E1B01}"/>
    <cellStyle name="SAPBEXstdDataEmph 2 4 8" xfId="49936" xr:uid="{11A62834-45DD-450B-8F68-E91064B7E289}"/>
    <cellStyle name="SAPBEXstdDataEmph 2 4 8 2" xfId="49937" xr:uid="{762014AC-0BA8-4153-B641-3A42163D9501}"/>
    <cellStyle name="SAPBEXstdDataEmph 2 4 9" xfId="49938" xr:uid="{FAC43E73-90A0-4EAB-87EE-D1E5B9773A11}"/>
    <cellStyle name="SAPBEXstdDataEmph 2 5" xfId="49939" xr:uid="{C7EAEF87-D1B9-4827-B7A9-E333106A76A2}"/>
    <cellStyle name="SAPBEXstdDataEmph 2 6" xfId="49940" xr:uid="{7EA015F0-5142-41D2-9B71-28EC593A2487}"/>
    <cellStyle name="SAPBEXstdDataEmph 3" xfId="49941" xr:uid="{6A47966C-1A12-44D5-B20B-4C43AF1D3E9B}"/>
    <cellStyle name="SAPBEXstdDataEmph 3 2" xfId="49942" xr:uid="{14CD9B64-F560-47DC-A8BF-7D221D5A96C8}"/>
    <cellStyle name="SAPBEXstdDataEmph 3 2 2" xfId="49943" xr:uid="{AFCFCF2F-180F-469D-ADE6-2464BBDF60F7}"/>
    <cellStyle name="SAPBEXstdDataEmph 3 2 2 10" xfId="49944" xr:uid="{93589F2D-58F4-41E1-959B-10A3A1F65A57}"/>
    <cellStyle name="SAPBEXstdDataEmph 3 2 2 2" xfId="49945" xr:uid="{F98777C6-F5CC-45CC-860C-40655E186852}"/>
    <cellStyle name="SAPBEXstdDataEmph 3 2 2 2 10" xfId="49946" xr:uid="{61271029-C744-4637-B5D9-814E801D1D4C}"/>
    <cellStyle name="SAPBEXstdDataEmph 3 2 2 2 2" xfId="49947" xr:uid="{85929D0F-EB27-40CC-81D7-1C7E2FDED6DB}"/>
    <cellStyle name="SAPBEXstdDataEmph 3 2 2 2 2 2" xfId="49948" xr:uid="{4F7EA9B0-1452-46C0-A87C-54DF8678EFC6}"/>
    <cellStyle name="SAPBEXstdDataEmph 3 2 2 2 2 2 2" xfId="49949" xr:uid="{8387A7FB-ACEE-496C-A4D4-174A4A1EBCB8}"/>
    <cellStyle name="SAPBEXstdDataEmph 3 2 2 2 2 3" xfId="49950" xr:uid="{6578256E-34C4-466F-B602-F6019FC02756}"/>
    <cellStyle name="SAPBEXstdDataEmph 3 2 2 2 2 3 2" xfId="49951" xr:uid="{E55569D9-AF5C-4A2D-BB6F-876F78592F45}"/>
    <cellStyle name="SAPBEXstdDataEmph 3 2 2 2 2 4" xfId="49952" xr:uid="{FED2DC55-F430-4FA7-9EDE-C36C9144F01E}"/>
    <cellStyle name="SAPBEXstdDataEmph 3 2 2 2 2 4 2" xfId="49953" xr:uid="{A99A8663-1BA4-4F51-9BC4-DBD2884DEF6C}"/>
    <cellStyle name="SAPBEXstdDataEmph 3 2 2 2 2 5" xfId="49954" xr:uid="{9D58E87A-9073-4B41-9AE9-806EAE8585D5}"/>
    <cellStyle name="SAPBEXstdDataEmph 3 2 2 2 2 5 2" xfId="49955" xr:uid="{A1DD6F21-979D-47BE-A867-0DC7663AC6E8}"/>
    <cellStyle name="SAPBEXstdDataEmph 3 2 2 2 2 6" xfId="49956" xr:uid="{140EE0F9-418A-4435-BCAF-F7A4C6374F68}"/>
    <cellStyle name="SAPBEXstdDataEmph 3 2 2 2 2 6 2" xfId="49957" xr:uid="{7FE2BC2A-779E-4931-ACB0-182BE6036CD5}"/>
    <cellStyle name="SAPBEXstdDataEmph 3 2 2 2 2 7" xfId="49958" xr:uid="{51887947-FD5A-4323-8B15-47C36A766842}"/>
    <cellStyle name="SAPBEXstdDataEmph 3 2 2 2 2 7 2" xfId="49959" xr:uid="{8C31D8B9-4C00-4644-B946-8E3343BD481A}"/>
    <cellStyle name="SAPBEXstdDataEmph 3 2 2 2 2 8" xfId="49960" xr:uid="{6E4861FE-84D1-4B6B-A389-70D4E949AFF6}"/>
    <cellStyle name="SAPBEXstdDataEmph 3 2 2 2 3" xfId="49961" xr:uid="{92F0A0D6-7C8D-4B94-AAA0-541F1ED0D4A4}"/>
    <cellStyle name="SAPBEXstdDataEmph 3 2 2 2 3 2" xfId="49962" xr:uid="{E58DA10D-F239-4E3B-B50D-A9F303719A9D}"/>
    <cellStyle name="SAPBEXstdDataEmph 3 2 2 2 4" xfId="49963" xr:uid="{5A4F7A79-BC61-4D22-8BC6-BC1AF46886F7}"/>
    <cellStyle name="SAPBEXstdDataEmph 3 2 2 2 4 2" xfId="49964" xr:uid="{784EC45E-F35B-4ABB-BA10-618DA38EE387}"/>
    <cellStyle name="SAPBEXstdDataEmph 3 2 2 2 5" xfId="49965" xr:uid="{FBDF684C-DED7-433C-A26D-50FCD42D8F17}"/>
    <cellStyle name="SAPBEXstdDataEmph 3 2 2 2 5 2" xfId="49966" xr:uid="{A88CBA08-4FA8-4842-8412-FCD9862266CF}"/>
    <cellStyle name="SAPBEXstdDataEmph 3 2 2 2 6" xfId="49967" xr:uid="{253B4EFE-D404-4F1C-BCA1-085880DB9294}"/>
    <cellStyle name="SAPBEXstdDataEmph 3 2 2 2 6 2" xfId="49968" xr:uid="{30F354A3-BCCD-42F0-9904-34DB508416B3}"/>
    <cellStyle name="SAPBEXstdDataEmph 3 2 2 2 7" xfId="49969" xr:uid="{31C2E68D-602D-4DE9-979A-73658215CF9A}"/>
    <cellStyle name="SAPBEXstdDataEmph 3 2 2 2 7 2" xfId="49970" xr:uid="{4B41A388-00DF-49DD-BA02-45E05E53D80F}"/>
    <cellStyle name="SAPBEXstdDataEmph 3 2 2 2 8" xfId="49971" xr:uid="{4F10A614-0E65-45BB-B6A9-F987022F2713}"/>
    <cellStyle name="SAPBEXstdDataEmph 3 2 2 2 8 2" xfId="49972" xr:uid="{31E97564-061E-4761-96D9-AC99B470CABB}"/>
    <cellStyle name="SAPBEXstdDataEmph 3 2 2 2 9" xfId="49973" xr:uid="{E85DBF66-229E-462A-B61C-AD5D9243A2AF}"/>
    <cellStyle name="SAPBEXstdDataEmph 3 2 2 3" xfId="49974" xr:uid="{D2BADE0B-4F37-4EF3-ABAC-9F6141B83FFE}"/>
    <cellStyle name="SAPBEXstdDataEmph 3 2 2 3 2" xfId="49975" xr:uid="{5F80E53C-3A01-49E0-986E-9778BF0A2D5E}"/>
    <cellStyle name="SAPBEXstdDataEmph 3 2 2 3 2 2" xfId="49976" xr:uid="{8C3DDBB8-121F-45A5-9C59-07253814CF2C}"/>
    <cellStyle name="SAPBEXstdDataEmph 3 2 2 3 3" xfId="49977" xr:uid="{2BC71940-9F14-44D4-A30B-3AB9DBBAE30F}"/>
    <cellStyle name="SAPBEXstdDataEmph 3 2 2 3 3 2" xfId="49978" xr:uid="{4B32FEE4-C297-4287-AA22-52A7AC1B009A}"/>
    <cellStyle name="SAPBEXstdDataEmph 3 2 2 3 4" xfId="49979" xr:uid="{C3344B37-6771-4DCF-BC32-A468D5EAAFE3}"/>
    <cellStyle name="SAPBEXstdDataEmph 3 2 2 3 4 2" xfId="49980" xr:uid="{B3D8B086-5B3C-42FE-9DE3-46409351B7F4}"/>
    <cellStyle name="SAPBEXstdDataEmph 3 2 2 3 5" xfId="49981" xr:uid="{A129BE46-4DBD-4FD3-8236-A283C6513404}"/>
    <cellStyle name="SAPBEXstdDataEmph 3 2 2 3 5 2" xfId="49982" xr:uid="{5E343185-ADD0-40C0-AF42-27856B72CD80}"/>
    <cellStyle name="SAPBEXstdDataEmph 3 2 2 3 6" xfId="49983" xr:uid="{FD638D83-9A08-417C-B65E-EB793C53D1BA}"/>
    <cellStyle name="SAPBEXstdDataEmph 3 2 2 3 6 2" xfId="49984" xr:uid="{5CF0006D-F485-4727-9A23-053F0BCF6AA1}"/>
    <cellStyle name="SAPBEXstdDataEmph 3 2 2 3 7" xfId="49985" xr:uid="{154215ED-B29E-4B7E-91BA-1694D9C10D64}"/>
    <cellStyle name="SAPBEXstdDataEmph 3 2 2 3 7 2" xfId="49986" xr:uid="{95768389-B848-458F-BBB4-9F67EBB9FD6C}"/>
    <cellStyle name="SAPBEXstdDataEmph 3 2 2 3 8" xfId="49987" xr:uid="{022836C8-CC67-4D9C-9D73-057D350F7C18}"/>
    <cellStyle name="SAPBEXstdDataEmph 3 2 2 3 9" xfId="49988" xr:uid="{AE71DA2E-0ED9-4744-976C-0D94ACD6032B}"/>
    <cellStyle name="SAPBEXstdDataEmph 3 2 2 4" xfId="49989" xr:uid="{67395121-91B2-47D9-8DC0-65FAB1594EC6}"/>
    <cellStyle name="SAPBEXstdDataEmph 3 2 2 4 2" xfId="49990" xr:uid="{0661CB52-9712-4443-9D35-506472FD4870}"/>
    <cellStyle name="SAPBEXstdDataEmph 3 2 2 5" xfId="49991" xr:uid="{9D3C1277-E851-4170-A36A-FFEE356B706E}"/>
    <cellStyle name="SAPBEXstdDataEmph 3 2 2 5 2" xfId="49992" xr:uid="{11BFAA8C-DD2D-4A5D-A185-4476D0D3AFA4}"/>
    <cellStyle name="SAPBEXstdDataEmph 3 2 2 6" xfId="49993" xr:uid="{B37771CB-FEC1-411D-BB3F-2A2A763E0720}"/>
    <cellStyle name="SAPBEXstdDataEmph 3 2 2 6 2" xfId="49994" xr:uid="{E0D5FBE8-3EC8-4103-981E-29CCF8613B1C}"/>
    <cellStyle name="SAPBEXstdDataEmph 3 2 2 7" xfId="49995" xr:uid="{542463B5-EE69-428F-80BA-E117A78B8B0F}"/>
    <cellStyle name="SAPBEXstdDataEmph 3 2 2 7 2" xfId="49996" xr:uid="{7E9BFCAB-DC6E-4A66-A3D2-7642CC5CD68D}"/>
    <cellStyle name="SAPBEXstdDataEmph 3 2 2 8" xfId="49997" xr:uid="{67FF72CF-D503-4B57-8F8A-F94D61D45F85}"/>
    <cellStyle name="SAPBEXstdDataEmph 3 2 2 8 2" xfId="49998" xr:uid="{117FA0B4-06B3-4DE1-BB29-F59B896C6480}"/>
    <cellStyle name="SAPBEXstdDataEmph 3 2 2 9" xfId="49999" xr:uid="{51DA99CD-BF9C-415C-8131-F3AA85883315}"/>
    <cellStyle name="SAPBEXstdDataEmph 3 2 3" xfId="50000" xr:uid="{E8F9488C-30C7-4BF7-878E-B412BDA6869C}"/>
    <cellStyle name="SAPBEXstdDataEmph 3 2 3 2" xfId="50001" xr:uid="{37D52DFB-CA0B-4B8B-BAD2-BCCA521AB7F2}"/>
    <cellStyle name="SAPBEXstdDataEmph 3 2 3 2 10" xfId="50002" xr:uid="{9AE17A1E-5B48-4AE6-A898-B8271AC3E044}"/>
    <cellStyle name="SAPBEXstdDataEmph 3 2 3 2 2" xfId="50003" xr:uid="{6F386333-EB86-4763-AC41-2DA6F639FF93}"/>
    <cellStyle name="SAPBEXstdDataEmph 3 2 3 2 2 2" xfId="50004" xr:uid="{2559105E-1CC7-49EA-A149-205C115BD16C}"/>
    <cellStyle name="SAPBEXstdDataEmph 3 2 3 2 2 2 2" xfId="50005" xr:uid="{08D5F363-7B78-49E7-9399-E5A566CAED31}"/>
    <cellStyle name="SAPBEXstdDataEmph 3 2 3 2 2 3" xfId="50006" xr:uid="{3A3857FF-001C-49BE-A4FE-8A2BA5F62392}"/>
    <cellStyle name="SAPBEXstdDataEmph 3 2 3 2 2 3 2" xfId="50007" xr:uid="{D5B386EE-489F-42E9-B2D1-1A02258C3D66}"/>
    <cellStyle name="SAPBEXstdDataEmph 3 2 3 2 2 4" xfId="50008" xr:uid="{D83EAC11-0039-40EC-90F6-9608EDA00E35}"/>
    <cellStyle name="SAPBEXstdDataEmph 3 2 3 2 2 4 2" xfId="50009" xr:uid="{AA676EBD-7069-4161-AC3E-7ED68A9CF9C8}"/>
    <cellStyle name="SAPBEXstdDataEmph 3 2 3 2 2 5" xfId="50010" xr:uid="{7A16389F-A782-416B-870F-44095101463C}"/>
    <cellStyle name="SAPBEXstdDataEmph 3 2 3 2 2 5 2" xfId="50011" xr:uid="{5C23E909-39E7-4D8A-B807-493738AD2099}"/>
    <cellStyle name="SAPBEXstdDataEmph 3 2 3 2 2 6" xfId="50012" xr:uid="{9D1963AE-2487-42D8-A729-F0B8AD25D33F}"/>
    <cellStyle name="SAPBEXstdDataEmph 3 2 3 2 2 6 2" xfId="50013" xr:uid="{E217C932-0102-47F2-830F-A2D18A0ADFAA}"/>
    <cellStyle name="SAPBEXstdDataEmph 3 2 3 2 2 7" xfId="50014" xr:uid="{D82D07CD-8533-4B27-AB5A-228285362AAB}"/>
    <cellStyle name="SAPBEXstdDataEmph 3 2 3 2 3" xfId="50015" xr:uid="{30B75091-7B85-461C-885D-4B918A25A054}"/>
    <cellStyle name="SAPBEXstdDataEmph 3 2 3 2 3 2" xfId="50016" xr:uid="{3FACEEFE-B609-45AC-A516-9478D40C7A34}"/>
    <cellStyle name="SAPBEXstdDataEmph 3 2 3 2 3 2 2" xfId="50017" xr:uid="{28DC06BA-4567-41F2-BE40-7338B715184D}"/>
    <cellStyle name="SAPBEXstdDataEmph 3 2 3 2 3 3" xfId="50018" xr:uid="{92AF8269-FBE0-4599-A31E-3A3DCE142D0F}"/>
    <cellStyle name="SAPBEXstdDataEmph 3 2 3 2 3 3 2" xfId="50019" xr:uid="{44ECB1B2-CA0E-488C-993E-5A89504FF70F}"/>
    <cellStyle name="SAPBEXstdDataEmph 3 2 3 2 3 4" xfId="50020" xr:uid="{8DE58916-0A17-4285-BDE6-2F9E1C9A540C}"/>
    <cellStyle name="SAPBEXstdDataEmph 3 2 3 2 3 4 2" xfId="50021" xr:uid="{7F183D3C-D6C9-47E4-93AE-4C6A4B842AA4}"/>
    <cellStyle name="SAPBEXstdDataEmph 3 2 3 2 3 5" xfId="50022" xr:uid="{BCA43673-EAE8-4ECD-A7C3-8AFFF8AC7ADA}"/>
    <cellStyle name="SAPBEXstdDataEmph 3 2 3 2 3 5 2" xfId="50023" xr:uid="{42392ECE-C41B-4C25-A4FE-AEE58AE27D7C}"/>
    <cellStyle name="SAPBEXstdDataEmph 3 2 3 2 3 6" xfId="50024" xr:uid="{D25B2261-D3C5-4B9D-A7D4-26FDB20EF0FF}"/>
    <cellStyle name="SAPBEXstdDataEmph 3 2 3 2 3 6 2" xfId="50025" xr:uid="{39347D18-1870-4A2B-BB4C-D62E231DD826}"/>
    <cellStyle name="SAPBEXstdDataEmph 3 2 3 2 3 7" xfId="50026" xr:uid="{85597A7E-E13A-42CF-B5C2-CF0947F576D1}"/>
    <cellStyle name="SAPBEXstdDataEmph 3 2 3 2 4" xfId="50027" xr:uid="{15ED0B67-6684-4D5C-9605-45AF57F9413D}"/>
    <cellStyle name="SAPBEXstdDataEmph 3 2 3 2 4 2" xfId="50028" xr:uid="{87C6B0C8-8C06-4413-83CC-C0513EA657EB}"/>
    <cellStyle name="SAPBEXstdDataEmph 3 2 3 2 5" xfId="50029" xr:uid="{73FCAD3F-3811-4409-A38E-3F9C61E74DAB}"/>
    <cellStyle name="SAPBEXstdDataEmph 3 2 3 2 5 2" xfId="50030" xr:uid="{1DB3CD8C-6D6E-4AE5-959D-6F6BA0F0B26B}"/>
    <cellStyle name="SAPBEXstdDataEmph 3 2 3 2 6" xfId="50031" xr:uid="{FF6D15C4-2A95-4006-A62E-105D8AAB28E1}"/>
    <cellStyle name="SAPBEXstdDataEmph 3 2 3 2 6 2" xfId="50032" xr:uid="{1691E3F3-A3CC-48F1-B0E3-01F49CDA242A}"/>
    <cellStyle name="SAPBEXstdDataEmph 3 2 3 2 7" xfId="50033" xr:uid="{7187665E-B737-4016-9C4B-E3449DF6ACF5}"/>
    <cellStyle name="SAPBEXstdDataEmph 3 2 3 2 7 2" xfId="50034" xr:uid="{96EBFB51-8509-4DB8-AE12-9BADA31D4736}"/>
    <cellStyle name="SAPBEXstdDataEmph 3 2 3 2 8" xfId="50035" xr:uid="{7F2A35B2-7277-4426-A461-F06E21468FCE}"/>
    <cellStyle name="SAPBEXstdDataEmph 3 2 3 2 8 2" xfId="50036" xr:uid="{01049E96-8104-4E07-8A2A-5DFF90011B11}"/>
    <cellStyle name="SAPBEXstdDataEmph 3 2 3 2 9" xfId="50037" xr:uid="{0D6DD110-B6D6-4272-B006-62643961C232}"/>
    <cellStyle name="SAPBEXstdDataEmph 3 2 3 2 9 2" xfId="50038" xr:uid="{A7FFBCFA-453F-4A1D-B3B2-AEA3CC29CB59}"/>
    <cellStyle name="SAPBEXstdDataEmph 3 2 3 3" xfId="50039" xr:uid="{B594D910-F7C2-4E74-8588-EB26BFD3C11D}"/>
    <cellStyle name="SAPBEXstdDataEmph 3 2 3 3 2" xfId="50040" xr:uid="{A901A9BD-6EDD-42EF-8384-6A97D9CA1F80}"/>
    <cellStyle name="SAPBEXstdDataEmph 3 2 3 4" xfId="50041" xr:uid="{63D02948-22B2-4587-B62D-021C6ABB95C7}"/>
    <cellStyle name="SAPBEXstdDataEmph 3 2 3 4 2" xfId="50042" xr:uid="{CEC7454D-2CD9-4998-AB6F-C75D34F812D6}"/>
    <cellStyle name="SAPBEXstdDataEmph 3 2 3 5" xfId="50043" xr:uid="{A49EC328-5552-423E-AD3E-5AA0904E1DE1}"/>
    <cellStyle name="SAPBEXstdDataEmph 3 2 4" xfId="50044" xr:uid="{0BCD9D5D-31E0-4F16-A216-75E58BDC5F07}"/>
    <cellStyle name="SAPBEXstdDataEmph 3 2 4 10" xfId="50045" xr:uid="{A38EACA0-DE7D-45D2-821E-FC74462C2257}"/>
    <cellStyle name="SAPBEXstdDataEmph 3 2 4 2" xfId="50046" xr:uid="{33F67AA3-6892-405E-8444-6E23A089CE50}"/>
    <cellStyle name="SAPBEXstdDataEmph 3 2 4 2 2" xfId="50047" xr:uid="{A63F55F9-D8D0-4AC5-84D9-49FCF7A916AD}"/>
    <cellStyle name="SAPBEXstdDataEmph 3 2 4 2 2 2" xfId="50048" xr:uid="{2891FC10-50FC-4305-8CCD-7B555C9FF078}"/>
    <cellStyle name="SAPBEXstdDataEmph 3 2 4 2 3" xfId="50049" xr:uid="{6153187B-643C-443D-932F-B51E12CE14EF}"/>
    <cellStyle name="SAPBEXstdDataEmph 3 2 4 2 3 2" xfId="50050" xr:uid="{8E3903EC-359B-4DA8-B74C-CFA51725F699}"/>
    <cellStyle name="SAPBEXstdDataEmph 3 2 4 2 4" xfId="50051" xr:uid="{22FF0800-EF7B-46AF-AE5E-5F0221673D0B}"/>
    <cellStyle name="SAPBEXstdDataEmph 3 2 4 2 4 2" xfId="50052" xr:uid="{1DBD0472-7A9D-4964-B9F4-B1020C766352}"/>
    <cellStyle name="SAPBEXstdDataEmph 3 2 4 2 5" xfId="50053" xr:uid="{7E1CDCC2-FB6C-4F8C-80F8-0D3D452FF419}"/>
    <cellStyle name="SAPBEXstdDataEmph 3 2 4 2 5 2" xfId="50054" xr:uid="{B7DCE29C-32FA-4A0B-B2FF-BE8E5849E79B}"/>
    <cellStyle name="SAPBEXstdDataEmph 3 2 4 2 6" xfId="50055" xr:uid="{3EBF0EFB-8581-4B53-AF80-4258AFFF468B}"/>
    <cellStyle name="SAPBEXstdDataEmph 3 2 4 2 6 2" xfId="50056" xr:uid="{6B282458-C338-45A1-AC60-E40D8ED07F8F}"/>
    <cellStyle name="SAPBEXstdDataEmph 3 2 4 2 7" xfId="50057" xr:uid="{1CF021EC-64B2-4BB8-97B3-180514EA90D3}"/>
    <cellStyle name="SAPBEXstdDataEmph 3 2 4 3" xfId="50058" xr:uid="{1459AE41-DE43-436E-8796-3CE915B6D81A}"/>
    <cellStyle name="SAPBEXstdDataEmph 3 2 4 3 2" xfId="50059" xr:uid="{8F4723D3-5C11-4278-B581-71A9AAED50F6}"/>
    <cellStyle name="SAPBEXstdDataEmph 3 2 4 3 2 2" xfId="50060" xr:uid="{F519BA66-5D0A-4E42-A373-5E7B12DE1DA4}"/>
    <cellStyle name="SAPBEXstdDataEmph 3 2 4 3 3" xfId="50061" xr:uid="{8664681C-CF8C-4A10-9D23-7C6DFD6A3E6F}"/>
    <cellStyle name="SAPBEXstdDataEmph 3 2 4 3 3 2" xfId="50062" xr:uid="{E0CBECE5-ADC6-45CC-933F-AAED6CF79247}"/>
    <cellStyle name="SAPBEXstdDataEmph 3 2 4 3 4" xfId="50063" xr:uid="{6079EC2C-DCF1-4991-8FA3-D4DF7CEDEE6B}"/>
    <cellStyle name="SAPBEXstdDataEmph 3 2 4 3 4 2" xfId="50064" xr:uid="{704A55BD-DC84-4A3A-A527-F6284A971842}"/>
    <cellStyle name="SAPBEXstdDataEmph 3 2 4 3 5" xfId="50065" xr:uid="{FBFE4FD9-5D93-4B8F-9CBF-DC62966901DB}"/>
    <cellStyle name="SAPBEXstdDataEmph 3 2 4 3 5 2" xfId="50066" xr:uid="{DF7579A2-C66E-4399-8712-4CA13D65BBF1}"/>
    <cellStyle name="SAPBEXstdDataEmph 3 2 4 3 6" xfId="50067" xr:uid="{509E1C97-03C2-46B4-A145-7D8653963BB4}"/>
    <cellStyle name="SAPBEXstdDataEmph 3 2 4 3 6 2" xfId="50068" xr:uid="{30FFC3B5-8612-422F-AECB-7BA13D7D40B9}"/>
    <cellStyle name="SAPBEXstdDataEmph 3 2 4 3 7" xfId="50069" xr:uid="{A84391B2-C708-4317-A41D-8F6C5F3C3F74}"/>
    <cellStyle name="SAPBEXstdDataEmph 3 2 4 4" xfId="50070" xr:uid="{007C87C5-B65F-488D-945E-EBA17246D955}"/>
    <cellStyle name="SAPBEXstdDataEmph 3 2 4 4 2" xfId="50071" xr:uid="{70DD2FD3-B093-41B1-96DB-674F640C321A}"/>
    <cellStyle name="SAPBEXstdDataEmph 3 2 4 5" xfId="50072" xr:uid="{FDACA2DC-C2DF-462E-ACD8-9E0544D0EBDE}"/>
    <cellStyle name="SAPBEXstdDataEmph 3 2 4 5 2" xfId="50073" xr:uid="{D7FBED8E-751F-4CF4-BA6F-9702BEABC98D}"/>
    <cellStyle name="SAPBEXstdDataEmph 3 2 4 6" xfId="50074" xr:uid="{457F46EB-AA76-4D1E-B3A6-43DCA8A62CB9}"/>
    <cellStyle name="SAPBEXstdDataEmph 3 2 4 6 2" xfId="50075" xr:uid="{3B0E9210-C2A8-40A0-AEB9-D81DCD51BC45}"/>
    <cellStyle name="SAPBEXstdDataEmph 3 2 4 7" xfId="50076" xr:uid="{1116B4C4-05A2-407C-B400-FCB529C3A770}"/>
    <cellStyle name="SAPBEXstdDataEmph 3 2 4 7 2" xfId="50077" xr:uid="{A5DE8D7D-BEF8-4B96-9623-22E36BA94F0D}"/>
    <cellStyle name="SAPBEXstdDataEmph 3 2 4 8" xfId="50078" xr:uid="{6B93DF14-F0F5-47E4-A1C3-51E23BF984A1}"/>
    <cellStyle name="SAPBEXstdDataEmph 3 2 4 8 2" xfId="50079" xr:uid="{FC769D8B-638A-4448-9188-7C0FFBB595E8}"/>
    <cellStyle name="SAPBEXstdDataEmph 3 2 4 9" xfId="50080" xr:uid="{42BBF625-6DB7-43B9-834C-A7B17A58F2EC}"/>
    <cellStyle name="SAPBEXstdDataEmph 3 2 4 9 2" xfId="50081" xr:uid="{1B41A944-337A-41A6-8DA2-870BE80F29A4}"/>
    <cellStyle name="SAPBEXstdDataEmph 3 2 5" xfId="50082" xr:uid="{F8C46975-784B-446C-8D15-B6324BB9FFBC}"/>
    <cellStyle name="SAPBEXstdDataEmph 3 2 5 2" xfId="50083" xr:uid="{A15E2AEF-D815-40B8-8EBE-C51B2364FC15}"/>
    <cellStyle name="SAPBEXstdDataEmph 3 2 6" xfId="50084" xr:uid="{8B03A5DC-A4C5-448C-8D48-46D690CC44F0}"/>
    <cellStyle name="SAPBEXstdDataEmph 3 2 6 2" xfId="50085" xr:uid="{5DD38EDB-D241-4FC3-B7EE-C386B4041C49}"/>
    <cellStyle name="SAPBEXstdDataEmph 3 2 7" xfId="50086" xr:uid="{69CA2440-C2E1-4E9A-B43F-D121F59042C1}"/>
    <cellStyle name="SAPBEXstdDataEmph 3 2 8" xfId="50087" xr:uid="{65D16A46-864D-428C-82B1-645A574846E5}"/>
    <cellStyle name="SAPBEXstdDataEmph 3 3" xfId="50088" xr:uid="{8A650C70-E589-443E-97AF-847DA776F1B6}"/>
    <cellStyle name="SAPBEXstdDataEmph 3 3 2" xfId="50089" xr:uid="{B586D02E-1716-4D85-A7F0-84770535DF97}"/>
    <cellStyle name="SAPBEXstdDataEmph 3 3 2 10" xfId="50090" xr:uid="{68A0F1A4-70E0-4E8D-8FF0-332C17A4D6E7}"/>
    <cellStyle name="SAPBEXstdDataEmph 3 3 2 2" xfId="50091" xr:uid="{5CFAB63E-365B-4E5E-9CA1-C63183C389B2}"/>
    <cellStyle name="SAPBEXstdDataEmph 3 3 2 2 10" xfId="50092" xr:uid="{DF9677A8-CC88-4839-B365-62B82E85ED1A}"/>
    <cellStyle name="SAPBEXstdDataEmph 3 3 2 2 2" xfId="50093" xr:uid="{32F744F3-75F7-4BE2-9199-C029FDEFC5F1}"/>
    <cellStyle name="SAPBEXstdDataEmph 3 3 2 2 2 2" xfId="50094" xr:uid="{1ED9D5E3-83FC-4564-9785-418E98E65138}"/>
    <cellStyle name="SAPBEXstdDataEmph 3 3 2 2 2 2 2" xfId="50095" xr:uid="{1FCAD99D-AEA6-4ABA-A194-E15790E06657}"/>
    <cellStyle name="SAPBEXstdDataEmph 3 3 2 2 2 3" xfId="50096" xr:uid="{1570F6A1-3393-4798-B245-EACDBF0E2E2D}"/>
    <cellStyle name="SAPBEXstdDataEmph 3 3 2 2 2 3 2" xfId="50097" xr:uid="{57B3E692-3FF0-439F-9B18-A6348070F012}"/>
    <cellStyle name="SAPBEXstdDataEmph 3 3 2 2 2 4" xfId="50098" xr:uid="{9D9BD2F6-09C0-483A-AEE4-D5EE30F894F6}"/>
    <cellStyle name="SAPBEXstdDataEmph 3 3 2 2 2 4 2" xfId="50099" xr:uid="{B2D7AD40-D8E2-483F-984C-6B6B2F005C31}"/>
    <cellStyle name="SAPBEXstdDataEmph 3 3 2 2 2 5" xfId="50100" xr:uid="{419EAAA3-1CC8-40BC-BBA0-3D2B1541C7DB}"/>
    <cellStyle name="SAPBEXstdDataEmph 3 3 2 2 2 5 2" xfId="50101" xr:uid="{699BFEF7-0C17-4169-B912-7B88A7B67F61}"/>
    <cellStyle name="SAPBEXstdDataEmph 3 3 2 2 2 6" xfId="50102" xr:uid="{2760C079-0A31-431D-9364-EF662CB46D59}"/>
    <cellStyle name="SAPBEXstdDataEmph 3 3 2 2 2 6 2" xfId="50103" xr:uid="{7527C571-9EB5-4BB7-86B4-E87E541D8466}"/>
    <cellStyle name="SAPBEXstdDataEmph 3 3 2 2 2 7" xfId="50104" xr:uid="{ABFB9535-43C4-486D-94DA-989068949EE0}"/>
    <cellStyle name="SAPBEXstdDataEmph 3 3 2 2 2 7 2" xfId="50105" xr:uid="{7B724D56-D3B5-4DE0-B959-93D05C06185E}"/>
    <cellStyle name="SAPBEXstdDataEmph 3 3 2 2 2 8" xfId="50106" xr:uid="{4D62F5D3-B0A4-4FA9-9EA7-DD541F8D7C3D}"/>
    <cellStyle name="SAPBEXstdDataEmph 3 3 2 2 3" xfId="50107" xr:uid="{E7C9A316-2E4F-48BA-94F8-B5324910B74D}"/>
    <cellStyle name="SAPBEXstdDataEmph 3 3 2 2 3 2" xfId="50108" xr:uid="{322C55BC-A052-4941-B1EC-34CCAD5113E0}"/>
    <cellStyle name="SAPBEXstdDataEmph 3 3 2 2 4" xfId="50109" xr:uid="{362B62C7-B4A4-490B-BB48-914BD9C9B0D1}"/>
    <cellStyle name="SAPBEXstdDataEmph 3 3 2 2 4 2" xfId="50110" xr:uid="{F1773B0E-A7B3-456A-A200-1604E1B56177}"/>
    <cellStyle name="SAPBEXstdDataEmph 3 3 2 2 5" xfId="50111" xr:uid="{4643563C-059C-4F36-8A46-E60705D9E3F1}"/>
    <cellStyle name="SAPBEXstdDataEmph 3 3 2 2 5 2" xfId="50112" xr:uid="{C2BD20BD-764F-4C7D-A053-505F8B8A1B19}"/>
    <cellStyle name="SAPBEXstdDataEmph 3 3 2 2 6" xfId="50113" xr:uid="{A7DFCCA5-CBCF-4617-9C6A-968F6923E7F5}"/>
    <cellStyle name="SAPBEXstdDataEmph 3 3 2 2 6 2" xfId="50114" xr:uid="{3AE6A890-66F1-482E-BB01-55951027D7F3}"/>
    <cellStyle name="SAPBEXstdDataEmph 3 3 2 2 7" xfId="50115" xr:uid="{C8F7F7F1-E7E3-4127-BB89-09ED84ED8E66}"/>
    <cellStyle name="SAPBEXstdDataEmph 3 3 2 2 7 2" xfId="50116" xr:uid="{9E98138C-A350-426D-BA2F-5EB73F1B0AE5}"/>
    <cellStyle name="SAPBEXstdDataEmph 3 3 2 2 8" xfId="50117" xr:uid="{92AEED08-258D-471E-A4D1-F81F476AD7D6}"/>
    <cellStyle name="SAPBEXstdDataEmph 3 3 2 2 8 2" xfId="50118" xr:uid="{AB5EBE45-B6BA-4308-A597-09BBD6A823E1}"/>
    <cellStyle name="SAPBEXstdDataEmph 3 3 2 2 9" xfId="50119" xr:uid="{54155558-C36C-4901-A378-F5E088975013}"/>
    <cellStyle name="SAPBEXstdDataEmph 3 3 2 3" xfId="50120" xr:uid="{1183E817-6EAB-4F2E-B685-8F48FAC3AD40}"/>
    <cellStyle name="SAPBEXstdDataEmph 3 3 2 3 2" xfId="50121" xr:uid="{708F82F8-D284-43B1-9E10-1095B9009778}"/>
    <cellStyle name="SAPBEXstdDataEmph 3 3 2 3 2 2" xfId="50122" xr:uid="{B874B75F-EA7E-4FB8-BD43-C0378FBC396F}"/>
    <cellStyle name="SAPBEXstdDataEmph 3 3 2 3 3" xfId="50123" xr:uid="{912842B8-8D73-4EAB-BE84-747C743B366A}"/>
    <cellStyle name="SAPBEXstdDataEmph 3 3 2 3 3 2" xfId="50124" xr:uid="{ED7FA4DE-2D35-4C1D-A7B3-AFA6F9C3B957}"/>
    <cellStyle name="SAPBEXstdDataEmph 3 3 2 3 4" xfId="50125" xr:uid="{D385C3F7-1077-4A9B-BE35-1AAD355475F9}"/>
    <cellStyle name="SAPBEXstdDataEmph 3 3 2 3 4 2" xfId="50126" xr:uid="{2A26C502-9F0F-43D5-9C3B-BDD64C634103}"/>
    <cellStyle name="SAPBEXstdDataEmph 3 3 2 3 5" xfId="50127" xr:uid="{452B109E-ABD8-47C9-858A-01551FF14866}"/>
    <cellStyle name="SAPBEXstdDataEmph 3 3 2 3 5 2" xfId="50128" xr:uid="{C938CC45-88FB-405C-8110-AEADA25C9A27}"/>
    <cellStyle name="SAPBEXstdDataEmph 3 3 2 3 6" xfId="50129" xr:uid="{48A2EE68-3C8F-4B63-BBE4-E92025EC4471}"/>
    <cellStyle name="SAPBEXstdDataEmph 3 3 2 3 6 2" xfId="50130" xr:uid="{1A02185C-6B4E-4915-AFC4-E737F79D4CED}"/>
    <cellStyle name="SAPBEXstdDataEmph 3 3 2 3 7" xfId="50131" xr:uid="{75E578C5-209A-4153-BCA0-1A8B651C0A06}"/>
    <cellStyle name="SAPBEXstdDataEmph 3 3 2 3 7 2" xfId="50132" xr:uid="{20665782-FD74-45EF-8AEB-4B0654C0019B}"/>
    <cellStyle name="SAPBEXstdDataEmph 3 3 2 3 8" xfId="50133" xr:uid="{EDDC7AC2-5F37-4CF9-BE9A-52A5132904FE}"/>
    <cellStyle name="SAPBEXstdDataEmph 3 3 2 3 9" xfId="50134" xr:uid="{2EF79A27-70F1-4941-A305-CD8833919E5B}"/>
    <cellStyle name="SAPBEXstdDataEmph 3 3 2 4" xfId="50135" xr:uid="{8BE2FDED-7E69-4ED9-AAE4-766E641ACF4E}"/>
    <cellStyle name="SAPBEXstdDataEmph 3 3 2 4 2" xfId="50136" xr:uid="{1650260F-7C82-4F13-B2C6-D5BBBE02CE2D}"/>
    <cellStyle name="SAPBEXstdDataEmph 3 3 2 5" xfId="50137" xr:uid="{9DE7B8F8-3A41-493C-ABDB-1EC952D50389}"/>
    <cellStyle name="SAPBEXstdDataEmph 3 3 2 5 2" xfId="50138" xr:uid="{7155DB84-52F4-4D7B-95E0-05442D210153}"/>
    <cellStyle name="SAPBEXstdDataEmph 3 3 2 6" xfId="50139" xr:uid="{936DB1A7-543E-4019-ABA4-F54D442122EE}"/>
    <cellStyle name="SAPBEXstdDataEmph 3 3 2 6 2" xfId="50140" xr:uid="{77978076-B4B2-448D-9A29-C14CEF26CC41}"/>
    <cellStyle name="SAPBEXstdDataEmph 3 3 2 7" xfId="50141" xr:uid="{2CF6E45C-67B7-4B68-B050-5A35E845650A}"/>
    <cellStyle name="SAPBEXstdDataEmph 3 3 2 7 2" xfId="50142" xr:uid="{AB883735-E828-44E7-8E92-29D62F428F28}"/>
    <cellStyle name="SAPBEXstdDataEmph 3 3 2 8" xfId="50143" xr:uid="{43F2225B-92BD-43DE-A9AA-E4727E4AD549}"/>
    <cellStyle name="SAPBEXstdDataEmph 3 3 2 8 2" xfId="50144" xr:uid="{6A73D962-6EDE-4712-8B74-E8A8C02AAD89}"/>
    <cellStyle name="SAPBEXstdDataEmph 3 3 2 9" xfId="50145" xr:uid="{D9A255FC-F19E-4C42-8A24-6DB44B994CE4}"/>
    <cellStyle name="SAPBEXstdDataEmph 3 3 3" xfId="50146" xr:uid="{10C8287A-D9CC-41C8-9800-4F9F72DF1278}"/>
    <cellStyle name="SAPBEXstdDataEmph 3 3 3 2" xfId="50147" xr:uid="{724AFA58-C7A9-48EB-AB1D-BD8D00B25999}"/>
    <cellStyle name="SAPBEXstdDataEmph 3 3 3 2 10" xfId="50148" xr:uid="{F83D9560-C314-47A7-BF96-C8D60622E312}"/>
    <cellStyle name="SAPBEXstdDataEmph 3 3 3 2 2" xfId="50149" xr:uid="{C51CCBB6-6513-4F56-965C-E9CD385A491B}"/>
    <cellStyle name="SAPBEXstdDataEmph 3 3 3 2 2 2" xfId="50150" xr:uid="{54024444-6C8B-40D7-BEA6-479D57192087}"/>
    <cellStyle name="SAPBEXstdDataEmph 3 3 3 2 2 2 2" xfId="50151" xr:uid="{D8C4798D-C15F-4540-AABA-745B883DB1E5}"/>
    <cellStyle name="SAPBEXstdDataEmph 3 3 3 2 2 3" xfId="50152" xr:uid="{4ED0871C-AC55-4A39-98F2-E962114ACECA}"/>
    <cellStyle name="SAPBEXstdDataEmph 3 3 3 2 2 3 2" xfId="50153" xr:uid="{60C1C00F-17D7-4921-A38E-BCDD8650CC33}"/>
    <cellStyle name="SAPBEXstdDataEmph 3 3 3 2 2 4" xfId="50154" xr:uid="{7C0F65E9-F3FF-47D2-B233-176A08F8B1B3}"/>
    <cellStyle name="SAPBEXstdDataEmph 3 3 3 2 2 4 2" xfId="50155" xr:uid="{EF88D20B-6812-4C3E-BCB1-9D1E7BD6CEF2}"/>
    <cellStyle name="SAPBEXstdDataEmph 3 3 3 2 2 5" xfId="50156" xr:uid="{B4D5877B-AA00-41F7-836E-AF149548D214}"/>
    <cellStyle name="SAPBEXstdDataEmph 3 3 3 2 2 5 2" xfId="50157" xr:uid="{5D175574-2F6D-451E-AB93-4FB85CA3A9C0}"/>
    <cellStyle name="SAPBEXstdDataEmph 3 3 3 2 2 6" xfId="50158" xr:uid="{4E286D0E-DFAF-4700-8B51-DD3549DADC7B}"/>
    <cellStyle name="SAPBEXstdDataEmph 3 3 3 2 2 6 2" xfId="50159" xr:uid="{7B54C66E-F01B-4E5F-AFFD-E6E2B86CD39E}"/>
    <cellStyle name="SAPBEXstdDataEmph 3 3 3 2 2 7" xfId="50160" xr:uid="{FE667F2A-7546-4C25-8B28-0FAD83FBE6B0}"/>
    <cellStyle name="SAPBEXstdDataEmph 3 3 3 2 3" xfId="50161" xr:uid="{74CDCA70-015A-4F53-9A28-34172A6561F0}"/>
    <cellStyle name="SAPBEXstdDataEmph 3 3 3 2 3 2" xfId="50162" xr:uid="{F423850A-A121-4500-9DD9-6FEE9D8718C9}"/>
    <cellStyle name="SAPBEXstdDataEmph 3 3 3 2 3 2 2" xfId="50163" xr:uid="{2039F14A-550B-4DAC-B2E6-14B43A9C7A77}"/>
    <cellStyle name="SAPBEXstdDataEmph 3 3 3 2 3 3" xfId="50164" xr:uid="{3D806258-5DEF-4238-84A8-3B8A021004FA}"/>
    <cellStyle name="SAPBEXstdDataEmph 3 3 3 2 3 3 2" xfId="50165" xr:uid="{6616BD73-7922-481D-A3EF-DFC118E3F4B6}"/>
    <cellStyle name="SAPBEXstdDataEmph 3 3 3 2 3 4" xfId="50166" xr:uid="{70EBEBD8-70ED-473B-AB40-9098525EDAB6}"/>
    <cellStyle name="SAPBEXstdDataEmph 3 3 3 2 3 4 2" xfId="50167" xr:uid="{916E84C5-BA12-449D-B7CF-085DDF769377}"/>
    <cellStyle name="SAPBEXstdDataEmph 3 3 3 2 3 5" xfId="50168" xr:uid="{3CC1AAA9-138D-4F30-9B81-B2553947B0DC}"/>
    <cellStyle name="SAPBEXstdDataEmph 3 3 3 2 3 5 2" xfId="50169" xr:uid="{2E6A94A5-B40E-486F-A4AD-88069647DA33}"/>
    <cellStyle name="SAPBEXstdDataEmph 3 3 3 2 3 6" xfId="50170" xr:uid="{15FC32D1-0C90-4AD7-948E-21A50DB144C2}"/>
    <cellStyle name="SAPBEXstdDataEmph 3 3 3 2 3 6 2" xfId="50171" xr:uid="{1367F8D1-5657-4B6D-AF06-0A4E11E9B5F3}"/>
    <cellStyle name="SAPBEXstdDataEmph 3 3 3 2 3 7" xfId="50172" xr:uid="{9DC0B7E9-3D9D-40AB-9806-4F246B9DC830}"/>
    <cellStyle name="SAPBEXstdDataEmph 3 3 3 2 4" xfId="50173" xr:uid="{27898499-E995-4FE8-A575-BCC5852DE396}"/>
    <cellStyle name="SAPBEXstdDataEmph 3 3 3 2 4 2" xfId="50174" xr:uid="{806E9407-D245-4AA9-94EC-E5398B9752B1}"/>
    <cellStyle name="SAPBEXstdDataEmph 3 3 3 2 5" xfId="50175" xr:uid="{3BD0C9D9-17BD-419D-9C9F-AD5C0CE35CCB}"/>
    <cellStyle name="SAPBEXstdDataEmph 3 3 3 2 5 2" xfId="50176" xr:uid="{FAC6A1EB-B6F3-4224-ABB9-9D31046391D8}"/>
    <cellStyle name="SAPBEXstdDataEmph 3 3 3 2 6" xfId="50177" xr:uid="{971C8F04-E08C-48DA-B35D-446B4BD4005F}"/>
    <cellStyle name="SAPBEXstdDataEmph 3 3 3 2 6 2" xfId="50178" xr:uid="{232170B3-9088-47CE-BB42-CF74220200CF}"/>
    <cellStyle name="SAPBEXstdDataEmph 3 3 3 2 7" xfId="50179" xr:uid="{2853B255-8BFF-463C-B581-D627F1622352}"/>
    <cellStyle name="SAPBEXstdDataEmph 3 3 3 2 7 2" xfId="50180" xr:uid="{99158170-6A24-4025-B1B8-AD93C0B8F17A}"/>
    <cellStyle name="SAPBEXstdDataEmph 3 3 3 2 8" xfId="50181" xr:uid="{BBDC7189-0C23-4652-BF08-11AB33D44FD8}"/>
    <cellStyle name="SAPBEXstdDataEmph 3 3 3 2 8 2" xfId="50182" xr:uid="{83FD40E4-D62D-431C-B9B3-8239720B3B0A}"/>
    <cellStyle name="SAPBEXstdDataEmph 3 3 3 2 9" xfId="50183" xr:uid="{1E0B9FAD-A1BF-486C-82BC-F9CC31567451}"/>
    <cellStyle name="SAPBEXstdDataEmph 3 3 3 2 9 2" xfId="50184" xr:uid="{CFC44F3B-F077-4173-AE8C-0072C1BBEF50}"/>
    <cellStyle name="SAPBEXstdDataEmph 3 3 3 3" xfId="50185" xr:uid="{BDC07C28-7F11-4260-B1F8-E0B35A1C25E2}"/>
    <cellStyle name="SAPBEXstdDataEmph 3 3 3 3 2" xfId="50186" xr:uid="{B116EF0B-D86A-4C69-A3E6-D2977C020579}"/>
    <cellStyle name="SAPBEXstdDataEmph 3 3 3 4" xfId="50187" xr:uid="{8CBCF6C8-A6A8-425C-B8AD-5AECD56D94BA}"/>
    <cellStyle name="SAPBEXstdDataEmph 3 3 3 4 2" xfId="50188" xr:uid="{9D6A3F79-2961-4ABB-B065-CD610F5C8F65}"/>
    <cellStyle name="SAPBEXstdDataEmph 3 3 3 5" xfId="50189" xr:uid="{AB3723E4-E548-4B12-A456-2F51A535F6ED}"/>
    <cellStyle name="SAPBEXstdDataEmph 3 3 4" xfId="50190" xr:uid="{A20773FF-D521-473D-9B1E-22C71F0523A7}"/>
    <cellStyle name="SAPBEXstdDataEmph 3 3 4 10" xfId="50191" xr:uid="{4F39BDD8-1F3C-4832-AEFF-26A92EBACC4A}"/>
    <cellStyle name="SAPBEXstdDataEmph 3 3 4 2" xfId="50192" xr:uid="{17EB4AA6-A16E-42FE-BA0C-1645C9F0036E}"/>
    <cellStyle name="SAPBEXstdDataEmph 3 3 4 2 2" xfId="50193" xr:uid="{98625901-24C6-41FE-972E-C11D08B83AC9}"/>
    <cellStyle name="SAPBEXstdDataEmph 3 3 4 2 2 2" xfId="50194" xr:uid="{3455C7DB-2A9C-496C-91D0-10AEA41CAA28}"/>
    <cellStyle name="SAPBEXstdDataEmph 3 3 4 2 3" xfId="50195" xr:uid="{B6713EF3-6715-4006-AB49-443996933B35}"/>
    <cellStyle name="SAPBEXstdDataEmph 3 3 4 2 3 2" xfId="50196" xr:uid="{3459C855-DE54-43D5-8B1A-CB24B12A05EE}"/>
    <cellStyle name="SAPBEXstdDataEmph 3 3 4 2 4" xfId="50197" xr:uid="{CECC86EE-B241-4DDC-91E4-2B77D40FB6EA}"/>
    <cellStyle name="SAPBEXstdDataEmph 3 3 4 2 4 2" xfId="50198" xr:uid="{1B6193D2-FA60-4F14-8B53-FEA3B4BB2843}"/>
    <cellStyle name="SAPBEXstdDataEmph 3 3 4 2 5" xfId="50199" xr:uid="{F267BEBB-6C34-4043-A1A1-06D4F71B559E}"/>
    <cellStyle name="SAPBEXstdDataEmph 3 3 4 2 5 2" xfId="50200" xr:uid="{54923D9E-1FBC-48E4-9C84-A4CFDD7A506B}"/>
    <cellStyle name="SAPBEXstdDataEmph 3 3 4 2 6" xfId="50201" xr:uid="{20F8F100-BB54-4F11-9BFB-0BD936704B06}"/>
    <cellStyle name="SAPBEXstdDataEmph 3 3 4 2 6 2" xfId="50202" xr:uid="{BBDA70A6-239E-45E8-B00A-E933C9D1C64E}"/>
    <cellStyle name="SAPBEXstdDataEmph 3 3 4 2 7" xfId="50203" xr:uid="{DE0383C0-9B01-4F03-AFD8-1EE5D93C759E}"/>
    <cellStyle name="SAPBEXstdDataEmph 3 3 4 3" xfId="50204" xr:uid="{7F8B57D2-B4EA-4BDF-BBF5-7B2C3C4A1582}"/>
    <cellStyle name="SAPBEXstdDataEmph 3 3 4 3 2" xfId="50205" xr:uid="{3EEF3E32-373F-4FEC-8CAF-8E2D1FBC51DF}"/>
    <cellStyle name="SAPBEXstdDataEmph 3 3 4 3 2 2" xfId="50206" xr:uid="{94E07053-612C-477E-AC2D-E01AC1A770AA}"/>
    <cellStyle name="SAPBEXstdDataEmph 3 3 4 3 3" xfId="50207" xr:uid="{13773075-2CB8-44EE-BC2D-496EC9DCF3E0}"/>
    <cellStyle name="SAPBEXstdDataEmph 3 3 4 3 3 2" xfId="50208" xr:uid="{FD214422-6CC2-4D01-B79E-D008A3A2DF6C}"/>
    <cellStyle name="SAPBEXstdDataEmph 3 3 4 3 4" xfId="50209" xr:uid="{7E153C11-AB58-481F-B405-6A138A0EFF0C}"/>
    <cellStyle name="SAPBEXstdDataEmph 3 3 4 3 4 2" xfId="50210" xr:uid="{D42B8990-758C-4E63-8294-7725FA570409}"/>
    <cellStyle name="SAPBEXstdDataEmph 3 3 4 3 5" xfId="50211" xr:uid="{B53E9DBD-FED7-4D3A-A00A-AD0180B77A19}"/>
    <cellStyle name="SAPBEXstdDataEmph 3 3 4 3 5 2" xfId="50212" xr:uid="{4EBBEDC9-7E8B-4517-9229-CF8FF7ED1858}"/>
    <cellStyle name="SAPBEXstdDataEmph 3 3 4 3 6" xfId="50213" xr:uid="{31600F13-A37B-4749-9A37-07D9EDAB394F}"/>
    <cellStyle name="SAPBEXstdDataEmph 3 3 4 3 6 2" xfId="50214" xr:uid="{741E6E45-7291-414D-8C31-880DBA3B91E2}"/>
    <cellStyle name="SAPBEXstdDataEmph 3 3 4 3 7" xfId="50215" xr:uid="{894DFD9C-CECE-404B-B6ED-3725F50E6A65}"/>
    <cellStyle name="SAPBEXstdDataEmph 3 3 4 4" xfId="50216" xr:uid="{E79C3B01-BE60-4B53-AAD6-C7882CB29E9F}"/>
    <cellStyle name="SAPBEXstdDataEmph 3 3 4 4 2" xfId="50217" xr:uid="{F0227943-07F9-49F9-ACDA-4E02EEC463BA}"/>
    <cellStyle name="SAPBEXstdDataEmph 3 3 4 5" xfId="50218" xr:uid="{4AA4C412-AB81-4C37-B1E4-24DB5733C0B7}"/>
    <cellStyle name="SAPBEXstdDataEmph 3 3 4 5 2" xfId="50219" xr:uid="{4FEB6F4B-51C4-4D56-8B1C-A677572CE8B1}"/>
    <cellStyle name="SAPBEXstdDataEmph 3 3 4 6" xfId="50220" xr:uid="{81166681-F526-4212-8490-F31DBB5B5177}"/>
    <cellStyle name="SAPBEXstdDataEmph 3 3 4 6 2" xfId="50221" xr:uid="{84A7CEFC-576B-45DF-B751-43996F5866A9}"/>
    <cellStyle name="SAPBEXstdDataEmph 3 3 4 7" xfId="50222" xr:uid="{CF807DA0-17D8-4638-9591-EAB9A38F74AC}"/>
    <cellStyle name="SAPBEXstdDataEmph 3 3 4 7 2" xfId="50223" xr:uid="{D47D1CAA-C1FD-4720-A6F0-6E36D8E963D8}"/>
    <cellStyle name="SAPBEXstdDataEmph 3 3 4 8" xfId="50224" xr:uid="{E70DC6D7-990E-4467-AF41-D077AAC8087E}"/>
    <cellStyle name="SAPBEXstdDataEmph 3 3 4 8 2" xfId="50225" xr:uid="{05E2CAE3-BF1E-45FE-B8E3-CCF70154769C}"/>
    <cellStyle name="SAPBEXstdDataEmph 3 3 4 9" xfId="50226" xr:uid="{E757CCE0-B4CB-401A-A89E-72F30D9BF895}"/>
    <cellStyle name="SAPBEXstdDataEmph 3 3 4 9 2" xfId="50227" xr:uid="{73A6C1D7-7C11-433F-9173-DA8CA81E4AE3}"/>
    <cellStyle name="SAPBEXstdDataEmph 3 3 5" xfId="50228" xr:uid="{C45EC679-53E5-484F-A13C-62159E362712}"/>
    <cellStyle name="SAPBEXstdDataEmph 3 3 5 2" xfId="50229" xr:uid="{E2E0D9CE-54DF-4E59-B486-E178A120F2D5}"/>
    <cellStyle name="SAPBEXstdDataEmph 3 3 6" xfId="50230" xr:uid="{19064DD7-42C4-4650-8CE3-81D670461630}"/>
    <cellStyle name="SAPBEXstdDataEmph 3 3 6 2" xfId="50231" xr:uid="{A59A981C-04C5-4017-B77B-E3307CC61E2C}"/>
    <cellStyle name="SAPBEXstdDataEmph 3 3 7" xfId="50232" xr:uid="{2D9989EA-CF7F-4EA5-B66A-F7D9AD61E07F}"/>
    <cellStyle name="SAPBEXstdDataEmph 3 3 8" xfId="50233" xr:uid="{0EDC9597-F074-45D8-9E08-4228DD413905}"/>
    <cellStyle name="SAPBEXstdDataEmph 3 4" xfId="50234" xr:uid="{D9FBDA5C-260B-466C-B5F6-DD47C554F44E}"/>
    <cellStyle name="SAPBEXstdDataEmph 3 4 10" xfId="50235" xr:uid="{75494AEC-F844-4C4A-B7BF-EA92BCB7A10C}"/>
    <cellStyle name="SAPBEXstdDataEmph 3 4 2" xfId="50236" xr:uid="{87CB2CA1-C808-4D90-9149-1A1B3F37B1B8}"/>
    <cellStyle name="SAPBEXstdDataEmph 3 4 2 10" xfId="50237" xr:uid="{4A111E0E-581F-4081-8237-AD72EFBC77F8}"/>
    <cellStyle name="SAPBEXstdDataEmph 3 4 2 2" xfId="50238" xr:uid="{AD985694-03A4-498C-8586-E5477CA991BC}"/>
    <cellStyle name="SAPBEXstdDataEmph 3 4 2 2 2" xfId="50239" xr:uid="{2EB617A9-FE8D-443E-AF7A-82D35A96646A}"/>
    <cellStyle name="SAPBEXstdDataEmph 3 4 2 2 2 2" xfId="50240" xr:uid="{38592337-F04D-42A4-B4DF-82DD823BCB43}"/>
    <cellStyle name="SAPBEXstdDataEmph 3 4 2 2 3" xfId="50241" xr:uid="{0BCDDE3E-3561-4F91-B0AB-B31702A19BC6}"/>
    <cellStyle name="SAPBEXstdDataEmph 3 4 2 2 3 2" xfId="50242" xr:uid="{901050B8-C09F-4424-892A-ACC772411C3A}"/>
    <cellStyle name="SAPBEXstdDataEmph 3 4 2 2 4" xfId="50243" xr:uid="{DB5FA063-EA86-48A9-BB2D-B6A232A6EC15}"/>
    <cellStyle name="SAPBEXstdDataEmph 3 4 2 2 4 2" xfId="50244" xr:uid="{7BB36E54-5884-4AB5-971E-6F4553566BFB}"/>
    <cellStyle name="SAPBEXstdDataEmph 3 4 2 2 5" xfId="50245" xr:uid="{B7C3E5FE-5E75-4E4C-A7A4-9BB1C238AAA0}"/>
    <cellStyle name="SAPBEXstdDataEmph 3 4 2 2 5 2" xfId="50246" xr:uid="{0844AC4B-C009-4B26-A90E-4FF568A50B24}"/>
    <cellStyle name="SAPBEXstdDataEmph 3 4 2 2 6" xfId="50247" xr:uid="{AC542A4C-DE5B-45B7-A5C0-50286550F268}"/>
    <cellStyle name="SAPBEXstdDataEmph 3 4 2 2 6 2" xfId="50248" xr:uid="{BEBE51B9-F056-4BC5-B11E-C21A2CCE99C0}"/>
    <cellStyle name="SAPBEXstdDataEmph 3 4 2 2 7" xfId="50249" xr:uid="{BA8F0704-DD87-444A-888C-ABF5B90DC3C2}"/>
    <cellStyle name="SAPBEXstdDataEmph 3 4 2 2 7 2" xfId="50250" xr:uid="{358669D4-0527-4AE6-ACE7-9AB7B0DE6755}"/>
    <cellStyle name="SAPBEXstdDataEmph 3 4 2 2 8" xfId="50251" xr:uid="{9CB089B5-6537-4E6C-AB6C-C487AA5FDE0B}"/>
    <cellStyle name="SAPBEXstdDataEmph 3 4 2 3" xfId="50252" xr:uid="{BB296C30-5C8C-4513-AC22-9BD635F07C3B}"/>
    <cellStyle name="SAPBEXstdDataEmph 3 4 2 3 2" xfId="50253" xr:uid="{207DA365-5B1A-4A2B-B7BC-B7C8408AFD72}"/>
    <cellStyle name="SAPBEXstdDataEmph 3 4 2 4" xfId="50254" xr:uid="{F90888F8-A887-48C1-BE6E-611DE676E3A3}"/>
    <cellStyle name="SAPBEXstdDataEmph 3 4 2 4 2" xfId="50255" xr:uid="{85D1E10F-5E44-4466-8D6F-EF7518D83C7E}"/>
    <cellStyle name="SAPBEXstdDataEmph 3 4 2 5" xfId="50256" xr:uid="{44232EB2-AD71-4DDE-9033-0BA9EC50AAA0}"/>
    <cellStyle name="SAPBEXstdDataEmph 3 4 2 5 2" xfId="50257" xr:uid="{75F3CC13-1A63-48D1-989F-400BACCC0BC5}"/>
    <cellStyle name="SAPBEXstdDataEmph 3 4 2 6" xfId="50258" xr:uid="{5E73DB41-D37D-421A-B2D4-AA88AB50CD72}"/>
    <cellStyle name="SAPBEXstdDataEmph 3 4 2 6 2" xfId="50259" xr:uid="{A776D1D0-B1FD-413F-A085-360AA5DB3421}"/>
    <cellStyle name="SAPBEXstdDataEmph 3 4 2 7" xfId="50260" xr:uid="{CD1B12E1-F976-49E5-8841-541AC08A0A4C}"/>
    <cellStyle name="SAPBEXstdDataEmph 3 4 2 7 2" xfId="50261" xr:uid="{CA2F0E75-D03E-450C-B1E5-020ECA7BF973}"/>
    <cellStyle name="SAPBEXstdDataEmph 3 4 2 8" xfId="50262" xr:uid="{DCF2606E-6508-45C8-8975-71A4630CC092}"/>
    <cellStyle name="SAPBEXstdDataEmph 3 4 2 8 2" xfId="50263" xr:uid="{2970C1EE-3218-489E-A2A0-26706A01F927}"/>
    <cellStyle name="SAPBEXstdDataEmph 3 4 2 9" xfId="50264" xr:uid="{07B9099D-D398-43DD-89FA-DF34C49DC19A}"/>
    <cellStyle name="SAPBEXstdDataEmph 3 4 3" xfId="50265" xr:uid="{ED1288A2-7450-4313-8E30-499E399D603D}"/>
    <cellStyle name="SAPBEXstdDataEmph 3 4 3 2" xfId="50266" xr:uid="{1EC7F3F9-76FA-4317-8613-CFC21F7A3B73}"/>
    <cellStyle name="SAPBEXstdDataEmph 3 4 3 2 2" xfId="50267" xr:uid="{E453ECFF-DB0C-4096-BF3E-FD28BAE199FA}"/>
    <cellStyle name="SAPBEXstdDataEmph 3 4 3 3" xfId="50268" xr:uid="{AB9B5605-3504-4A56-8298-7FA8F94BBAD8}"/>
    <cellStyle name="SAPBEXstdDataEmph 3 4 3 3 2" xfId="50269" xr:uid="{43016550-A011-429B-8C29-E5450A587E81}"/>
    <cellStyle name="SAPBEXstdDataEmph 3 4 3 4" xfId="50270" xr:uid="{ED51F0C4-C365-491B-972B-251741B4F844}"/>
    <cellStyle name="SAPBEXstdDataEmph 3 4 3 4 2" xfId="50271" xr:uid="{08EE17B7-8260-483C-9239-327F41935B72}"/>
    <cellStyle name="SAPBEXstdDataEmph 3 4 3 5" xfId="50272" xr:uid="{F81F7A6E-E9A6-4A09-AC1E-8013D0C2A19D}"/>
    <cellStyle name="SAPBEXstdDataEmph 3 4 3 5 2" xfId="50273" xr:uid="{EAAB2FDC-13C6-4BD6-AA79-CF8DF275695A}"/>
    <cellStyle name="SAPBEXstdDataEmph 3 4 3 6" xfId="50274" xr:uid="{7C77FAF1-696F-43C1-9966-01FFEF86EC2D}"/>
    <cellStyle name="SAPBEXstdDataEmph 3 4 3 6 2" xfId="50275" xr:uid="{FEB46E43-08A8-4BD2-9888-FC85E3C7D915}"/>
    <cellStyle name="SAPBEXstdDataEmph 3 4 3 7" xfId="50276" xr:uid="{583143FD-2540-470F-A22D-8473C77D5E87}"/>
    <cellStyle name="SAPBEXstdDataEmph 3 4 3 7 2" xfId="50277" xr:uid="{A348F798-C299-4611-A304-E5C607CE0114}"/>
    <cellStyle name="SAPBEXstdDataEmph 3 4 3 8" xfId="50278" xr:uid="{BB61F35D-145A-4C85-9C92-E8CF9917C6BB}"/>
    <cellStyle name="SAPBEXstdDataEmph 3 4 3 9" xfId="50279" xr:uid="{5F100858-F35B-4704-A39B-F1D7CD4C5741}"/>
    <cellStyle name="SAPBEXstdDataEmph 3 4 4" xfId="50280" xr:uid="{374E5991-575F-4572-B612-A0A5414C22E1}"/>
    <cellStyle name="SAPBEXstdDataEmph 3 4 4 2" xfId="50281" xr:uid="{F2630E9C-2DCD-4934-BE22-63A8BDA1541E}"/>
    <cellStyle name="SAPBEXstdDataEmph 3 4 5" xfId="50282" xr:uid="{1CE509AA-9640-48B4-84DF-0C38CA144E90}"/>
    <cellStyle name="SAPBEXstdDataEmph 3 4 5 2" xfId="50283" xr:uid="{D7C5DC81-25C1-49E9-8690-B97D8449D767}"/>
    <cellStyle name="SAPBEXstdDataEmph 3 4 6" xfId="50284" xr:uid="{E7DB5042-1CD1-4666-99F5-C70EB0D271EB}"/>
    <cellStyle name="SAPBEXstdDataEmph 3 4 6 2" xfId="50285" xr:uid="{93922271-B19D-446C-B2DC-B3FF5F3EC3A7}"/>
    <cellStyle name="SAPBEXstdDataEmph 3 4 7" xfId="50286" xr:uid="{30ACDB78-7E5B-415B-B8A9-5632B7DCC3CC}"/>
    <cellStyle name="SAPBEXstdDataEmph 3 4 7 2" xfId="50287" xr:uid="{92F6AC6F-2F70-4057-986E-F9843004A652}"/>
    <cellStyle name="SAPBEXstdDataEmph 3 4 8" xfId="50288" xr:uid="{94F72D48-4773-408E-B584-FCC2D559673A}"/>
    <cellStyle name="SAPBEXstdDataEmph 3 4 8 2" xfId="50289" xr:uid="{887E776C-D5BD-4456-9F4B-2BBA872C4850}"/>
    <cellStyle name="SAPBEXstdDataEmph 3 4 9" xfId="50290" xr:uid="{51D78C94-4200-4E42-A0C6-14E3F7BD529F}"/>
    <cellStyle name="SAPBEXstdDataEmph 3 5" xfId="50291" xr:uid="{00AE1780-28AA-4ED4-B7D8-C83B415BEAA3}"/>
    <cellStyle name="SAPBEXstdDataEmph 3 6" xfId="50292" xr:uid="{0DA96B50-E46C-4C2E-94C1-EDB258E78385}"/>
    <cellStyle name="SAPBEXstdDataEmph 4" xfId="50293" xr:uid="{79D41676-CDDF-4B28-8DA9-14F8E731770B}"/>
    <cellStyle name="SAPBEXstdDataEmph 4 2" xfId="50294" xr:uid="{7A12EA6F-3A0C-455F-8798-6D72AF4505E0}"/>
    <cellStyle name="SAPBEXstdDataEmph 4 2 10" xfId="50295" xr:uid="{99602DA0-6278-45E0-BABC-6AD61D3CC3E7}"/>
    <cellStyle name="SAPBEXstdDataEmph 4 2 2" xfId="50296" xr:uid="{623C9D1B-25A1-411A-AD45-7649B29F876D}"/>
    <cellStyle name="SAPBEXstdDataEmph 4 2 2 10" xfId="50297" xr:uid="{AEFA16CB-E8C6-4EDB-A38C-93023B38AA8A}"/>
    <cellStyle name="SAPBEXstdDataEmph 4 2 2 2" xfId="50298" xr:uid="{6F73BD39-3C1A-4DFB-8D69-8555AC9D49DB}"/>
    <cellStyle name="SAPBEXstdDataEmph 4 2 2 2 2" xfId="50299" xr:uid="{2F33E7B5-B76D-4686-A346-1FF5EAC721AC}"/>
    <cellStyle name="SAPBEXstdDataEmph 4 2 2 2 2 2" xfId="50300" xr:uid="{CB64C52C-D350-4554-A15E-5B4E8761B159}"/>
    <cellStyle name="SAPBEXstdDataEmph 4 2 2 2 3" xfId="50301" xr:uid="{5DACB8C3-C073-435E-8ED1-D2A7244D4E05}"/>
    <cellStyle name="SAPBEXstdDataEmph 4 2 2 2 3 2" xfId="50302" xr:uid="{61315E4C-503A-4193-BD88-713A8427E9A9}"/>
    <cellStyle name="SAPBEXstdDataEmph 4 2 2 2 4" xfId="50303" xr:uid="{02C5A541-B32A-4718-9D6A-299A51A0FB0C}"/>
    <cellStyle name="SAPBEXstdDataEmph 4 2 2 2 4 2" xfId="50304" xr:uid="{03FDC9C0-9AE9-4819-9C4E-5B25ABA7EA5A}"/>
    <cellStyle name="SAPBEXstdDataEmph 4 2 2 2 5" xfId="50305" xr:uid="{3CA85F65-B622-4BE4-B84F-E3A81F189528}"/>
    <cellStyle name="SAPBEXstdDataEmph 4 2 2 2 5 2" xfId="50306" xr:uid="{605330EF-D403-4760-AB4C-466D9059E5E2}"/>
    <cellStyle name="SAPBEXstdDataEmph 4 2 2 2 6" xfId="50307" xr:uid="{1EFD03EC-68C1-4774-B184-74DD04D7D14E}"/>
    <cellStyle name="SAPBEXstdDataEmph 4 2 2 2 6 2" xfId="50308" xr:uid="{BC9AA8A4-1947-4D8D-A9A7-7822F825A837}"/>
    <cellStyle name="SAPBEXstdDataEmph 4 2 2 2 7" xfId="50309" xr:uid="{5AB48314-E641-4973-AFBE-3D4B336E9032}"/>
    <cellStyle name="SAPBEXstdDataEmph 4 2 2 2 7 2" xfId="50310" xr:uid="{C14F089E-A728-4738-B446-04F255C81CFA}"/>
    <cellStyle name="SAPBEXstdDataEmph 4 2 2 2 8" xfId="50311" xr:uid="{D6236640-2163-4DAC-B74C-BF9F10887001}"/>
    <cellStyle name="SAPBEXstdDataEmph 4 2 2 3" xfId="50312" xr:uid="{694DE8BE-4B03-4B56-A376-828108AA77C6}"/>
    <cellStyle name="SAPBEXstdDataEmph 4 2 2 3 2" xfId="50313" xr:uid="{B11C4E02-404C-4B55-BB03-7E1653779A32}"/>
    <cellStyle name="SAPBEXstdDataEmph 4 2 2 4" xfId="50314" xr:uid="{31AF0FD3-981D-456F-8E63-EEE483DE09F9}"/>
    <cellStyle name="SAPBEXstdDataEmph 4 2 2 4 2" xfId="50315" xr:uid="{10388F53-9AF5-438B-8B22-1603568FEE44}"/>
    <cellStyle name="SAPBEXstdDataEmph 4 2 2 5" xfId="50316" xr:uid="{803B970A-0AAB-46E9-81FB-5B752CC02E8B}"/>
    <cellStyle name="SAPBEXstdDataEmph 4 2 2 5 2" xfId="50317" xr:uid="{710F9B94-686C-452D-9FFA-431E02AD34C8}"/>
    <cellStyle name="SAPBEXstdDataEmph 4 2 2 6" xfId="50318" xr:uid="{E4482C9F-5CB2-47C6-A16E-34F7C7E3F806}"/>
    <cellStyle name="SAPBEXstdDataEmph 4 2 2 6 2" xfId="50319" xr:uid="{36CBCCBE-CC7E-4FE5-8DE5-EEB6AFD299C6}"/>
    <cellStyle name="SAPBEXstdDataEmph 4 2 2 7" xfId="50320" xr:uid="{4C9D93E3-0352-4F64-8E26-CB48430864C1}"/>
    <cellStyle name="SAPBEXstdDataEmph 4 2 2 7 2" xfId="50321" xr:uid="{5A322114-8094-46D9-ACC5-A41078855983}"/>
    <cellStyle name="SAPBEXstdDataEmph 4 2 2 8" xfId="50322" xr:uid="{E5AF4ABB-5389-42C9-ABD1-6CA5ED6BE55B}"/>
    <cellStyle name="SAPBEXstdDataEmph 4 2 2 8 2" xfId="50323" xr:uid="{728A81E4-0846-4A8F-8CF8-6C459D9B120E}"/>
    <cellStyle name="SAPBEXstdDataEmph 4 2 2 9" xfId="50324" xr:uid="{053449A8-C895-42D4-8052-E12221803080}"/>
    <cellStyle name="SAPBEXstdDataEmph 4 2 3" xfId="50325" xr:uid="{11C1B0DE-1256-4E80-8DCC-304090C68BA1}"/>
    <cellStyle name="SAPBEXstdDataEmph 4 2 3 2" xfId="50326" xr:uid="{483A635B-0625-4438-BE56-53DB6CEC4B2C}"/>
    <cellStyle name="SAPBEXstdDataEmph 4 2 3 2 2" xfId="50327" xr:uid="{81F6707C-9CF0-4831-8850-B06F6DCBB043}"/>
    <cellStyle name="SAPBEXstdDataEmph 4 2 3 3" xfId="50328" xr:uid="{ED14B524-3C23-49BB-9EB9-D635DA518C6E}"/>
    <cellStyle name="SAPBEXstdDataEmph 4 2 3 3 2" xfId="50329" xr:uid="{1CFE7313-B2AF-4DAB-8264-8669512B00D1}"/>
    <cellStyle name="SAPBEXstdDataEmph 4 2 3 4" xfId="50330" xr:uid="{65C7E182-4460-4F94-8894-4DB914AFBBA5}"/>
    <cellStyle name="SAPBEXstdDataEmph 4 2 3 4 2" xfId="50331" xr:uid="{54C595FD-A60D-45BD-AC9A-EA7131159F23}"/>
    <cellStyle name="SAPBEXstdDataEmph 4 2 3 5" xfId="50332" xr:uid="{360F3315-46AE-4DD4-AC02-779C29539D7E}"/>
    <cellStyle name="SAPBEXstdDataEmph 4 2 3 5 2" xfId="50333" xr:uid="{5CC06446-5E33-4E09-AB47-77F7A692B2B4}"/>
    <cellStyle name="SAPBEXstdDataEmph 4 2 3 6" xfId="50334" xr:uid="{5FBE8414-759F-45ED-8BCF-9ACEFE239824}"/>
    <cellStyle name="SAPBEXstdDataEmph 4 2 3 6 2" xfId="50335" xr:uid="{B0604C33-C762-4271-B6F4-14EE271985CB}"/>
    <cellStyle name="SAPBEXstdDataEmph 4 2 3 7" xfId="50336" xr:uid="{E5A2E46E-833A-47EB-B9A9-BA65D213E1B6}"/>
    <cellStyle name="SAPBEXstdDataEmph 4 2 3 7 2" xfId="50337" xr:uid="{60374FC7-536B-4817-9BD3-502A23804C97}"/>
    <cellStyle name="SAPBEXstdDataEmph 4 2 3 8" xfId="50338" xr:uid="{DA709031-39CE-4B72-AA5B-F87762EA9BAA}"/>
    <cellStyle name="SAPBEXstdDataEmph 4 2 3 9" xfId="50339" xr:uid="{3250B2BC-7F98-41A4-AC53-09EFEF7B0745}"/>
    <cellStyle name="SAPBEXstdDataEmph 4 2 4" xfId="50340" xr:uid="{A4C00405-F9F9-43D2-BAB8-CEF039FDD3C3}"/>
    <cellStyle name="SAPBEXstdDataEmph 4 2 4 2" xfId="50341" xr:uid="{94541CB6-E205-4463-8F0A-932A9B004B80}"/>
    <cellStyle name="SAPBEXstdDataEmph 4 2 5" xfId="50342" xr:uid="{5E6735AA-4184-4A20-A640-F946F21571C8}"/>
    <cellStyle name="SAPBEXstdDataEmph 4 2 5 2" xfId="50343" xr:uid="{A81140E7-8D9D-476F-843B-C89430818498}"/>
    <cellStyle name="SAPBEXstdDataEmph 4 2 6" xfId="50344" xr:uid="{D604288C-6448-4CB8-BE76-39DE3491C8D6}"/>
    <cellStyle name="SAPBEXstdDataEmph 4 2 6 2" xfId="50345" xr:uid="{9CD1C3A2-E7D7-4CC3-BF18-B74B0FCED55A}"/>
    <cellStyle name="SAPBEXstdDataEmph 4 2 7" xfId="50346" xr:uid="{77DE26EC-3934-4B34-BEF9-BFD33256ECE9}"/>
    <cellStyle name="SAPBEXstdDataEmph 4 2 7 2" xfId="50347" xr:uid="{976A2416-2611-4BB5-84F0-91E32FF08ED1}"/>
    <cellStyle name="SAPBEXstdDataEmph 4 2 8" xfId="50348" xr:uid="{CCBB652D-3CEC-48C8-85C4-0CCD93E4A602}"/>
    <cellStyle name="SAPBEXstdDataEmph 4 2 8 2" xfId="50349" xr:uid="{BA3AACD4-B400-4589-976E-1E830A145A63}"/>
    <cellStyle name="SAPBEXstdDataEmph 4 2 9" xfId="50350" xr:uid="{07374C70-A5F1-4255-A7C4-9D5507368DF4}"/>
    <cellStyle name="SAPBEXstdDataEmph 4 3" xfId="50351" xr:uid="{1B4748B9-EE11-439D-82ED-1E27E4FA7F2B}"/>
    <cellStyle name="SAPBEXstdDataEmph 4 3 2" xfId="50352" xr:uid="{682F40B3-9B7A-4074-AFD2-9B055B5CB5BD}"/>
    <cellStyle name="SAPBEXstdDataEmph 4 3 2 10" xfId="50353" xr:uid="{66578A96-30F4-4B36-B965-645032A9739F}"/>
    <cellStyle name="SAPBEXstdDataEmph 4 3 2 2" xfId="50354" xr:uid="{F56FD3CE-3D4F-45E8-8AC0-47AD1AEA4FF9}"/>
    <cellStyle name="SAPBEXstdDataEmph 4 3 2 2 2" xfId="50355" xr:uid="{2037C3C6-D62D-4FA5-9247-A641C8FE5AA0}"/>
    <cellStyle name="SAPBEXstdDataEmph 4 3 2 2 2 2" xfId="50356" xr:uid="{7923B5CA-5F0E-4F38-916B-6542A6AAD8D1}"/>
    <cellStyle name="SAPBEXstdDataEmph 4 3 2 2 3" xfId="50357" xr:uid="{C7F32A6C-EAD7-4144-8ECF-A255BCF36740}"/>
    <cellStyle name="SAPBEXstdDataEmph 4 3 2 2 3 2" xfId="50358" xr:uid="{0B69C056-9F0A-4D9A-9295-F261E86106AB}"/>
    <cellStyle name="SAPBEXstdDataEmph 4 3 2 2 4" xfId="50359" xr:uid="{E42267B7-907E-4F61-96A9-1F68893D8D1A}"/>
    <cellStyle name="SAPBEXstdDataEmph 4 3 2 2 4 2" xfId="50360" xr:uid="{9E74925E-09A6-4E6A-A385-896F05B666A2}"/>
    <cellStyle name="SAPBEXstdDataEmph 4 3 2 2 5" xfId="50361" xr:uid="{C87EB29D-79E4-46A3-9E0D-DE43B470BD8E}"/>
    <cellStyle name="SAPBEXstdDataEmph 4 3 2 2 5 2" xfId="50362" xr:uid="{ED0A539C-7AAF-4D91-A2A9-E486E17BDCB4}"/>
    <cellStyle name="SAPBEXstdDataEmph 4 3 2 2 6" xfId="50363" xr:uid="{A0C0674E-35D7-4C29-BBEF-462F9B9A63B1}"/>
    <cellStyle name="SAPBEXstdDataEmph 4 3 2 2 6 2" xfId="50364" xr:uid="{A9EAC9CC-BDF0-4E1A-AD62-D743FF4AB200}"/>
    <cellStyle name="SAPBEXstdDataEmph 4 3 2 2 7" xfId="50365" xr:uid="{A0E86EAF-4FC6-44AE-A834-BC2524C08E42}"/>
    <cellStyle name="SAPBEXstdDataEmph 4 3 2 3" xfId="50366" xr:uid="{40E8E957-285F-4779-8C29-CA2FEF5D9A75}"/>
    <cellStyle name="SAPBEXstdDataEmph 4 3 2 3 2" xfId="50367" xr:uid="{60C6C789-C2A7-4A25-BBE7-AF5EF31908B9}"/>
    <cellStyle name="SAPBEXstdDataEmph 4 3 2 3 2 2" xfId="50368" xr:uid="{10D5B097-8792-4127-A1B6-FF4653FF667C}"/>
    <cellStyle name="SAPBEXstdDataEmph 4 3 2 3 3" xfId="50369" xr:uid="{4F5C82C2-B409-4FF8-A87E-463A707666E6}"/>
    <cellStyle name="SAPBEXstdDataEmph 4 3 2 3 3 2" xfId="50370" xr:uid="{6B83E086-E3E4-4788-A826-A16E041D0C57}"/>
    <cellStyle name="SAPBEXstdDataEmph 4 3 2 3 4" xfId="50371" xr:uid="{69569782-EB00-48B4-A3CC-D76DA4E9D6E2}"/>
    <cellStyle name="SAPBEXstdDataEmph 4 3 2 3 4 2" xfId="50372" xr:uid="{458EA737-FB80-452D-97AA-DC9214DB48DA}"/>
    <cellStyle name="SAPBEXstdDataEmph 4 3 2 3 5" xfId="50373" xr:uid="{1FD15361-1B51-4C55-A145-C9B62EAA89D5}"/>
    <cellStyle name="SAPBEXstdDataEmph 4 3 2 3 5 2" xfId="50374" xr:uid="{B4C876A1-1E4D-4533-80DA-2037234074CE}"/>
    <cellStyle name="SAPBEXstdDataEmph 4 3 2 3 6" xfId="50375" xr:uid="{0AC3673E-FFAD-44EF-A53B-BA49DDD53CFA}"/>
    <cellStyle name="SAPBEXstdDataEmph 4 3 2 3 6 2" xfId="50376" xr:uid="{16A24962-9786-475E-9D4C-F267DC8825CF}"/>
    <cellStyle name="SAPBEXstdDataEmph 4 3 2 3 7" xfId="50377" xr:uid="{EB0E7C1A-0FED-4750-A43E-1D043B2FA843}"/>
    <cellStyle name="SAPBEXstdDataEmph 4 3 2 4" xfId="50378" xr:uid="{5E59AA4B-EE0E-4F38-8319-46E445A36296}"/>
    <cellStyle name="SAPBEXstdDataEmph 4 3 2 4 2" xfId="50379" xr:uid="{4E30608A-CB34-4906-94A8-A0B3F58DD495}"/>
    <cellStyle name="SAPBEXstdDataEmph 4 3 2 5" xfId="50380" xr:uid="{F4B5BC10-60D9-40D6-B400-867DB1BDA172}"/>
    <cellStyle name="SAPBEXstdDataEmph 4 3 2 5 2" xfId="50381" xr:uid="{2549F59A-198A-4EE0-A571-DE72BDD59959}"/>
    <cellStyle name="SAPBEXstdDataEmph 4 3 2 6" xfId="50382" xr:uid="{D755E5B6-D1A5-4CBF-8D8B-14790447F172}"/>
    <cellStyle name="SAPBEXstdDataEmph 4 3 2 6 2" xfId="50383" xr:uid="{5FFC94D8-9FE3-49B4-8E94-062DBB3A004F}"/>
    <cellStyle name="SAPBEXstdDataEmph 4 3 2 7" xfId="50384" xr:uid="{6E7F5DBF-A462-4C66-B679-E8618BDBEF09}"/>
    <cellStyle name="SAPBEXstdDataEmph 4 3 2 7 2" xfId="50385" xr:uid="{94BC166C-34DE-4397-9E54-57797AC143A9}"/>
    <cellStyle name="SAPBEXstdDataEmph 4 3 2 8" xfId="50386" xr:uid="{0174AB7B-424C-46F0-99B5-DD03EA7DE589}"/>
    <cellStyle name="SAPBEXstdDataEmph 4 3 2 8 2" xfId="50387" xr:uid="{10310F5B-2BAC-4380-8235-CF2289E08623}"/>
    <cellStyle name="SAPBEXstdDataEmph 4 3 2 9" xfId="50388" xr:uid="{0484545A-C092-49B8-9E2A-C7430C82F057}"/>
    <cellStyle name="SAPBEXstdDataEmph 4 3 2 9 2" xfId="50389" xr:uid="{9F106F46-DBD9-4D64-83FA-F1B20344153C}"/>
    <cellStyle name="SAPBEXstdDataEmph 4 3 3" xfId="50390" xr:uid="{3DC277C7-DCAF-404E-8738-EAC756BDB694}"/>
    <cellStyle name="SAPBEXstdDataEmph 4 3 3 2" xfId="50391" xr:uid="{ED1D117B-FEF3-4270-867B-B4E98EE6EC44}"/>
    <cellStyle name="SAPBEXstdDataEmph 4 3 4" xfId="50392" xr:uid="{82001F8B-B366-4F54-8975-D9A91A6AA85B}"/>
    <cellStyle name="SAPBEXstdDataEmph 4 3 4 2" xfId="50393" xr:uid="{7669EFE4-557E-4461-AD69-F24C4E7B90A3}"/>
    <cellStyle name="SAPBEXstdDataEmph 4 3 5" xfId="50394" xr:uid="{68E14009-3ECD-46D1-82EE-900FDEA2746A}"/>
    <cellStyle name="SAPBEXstdDataEmph 4 4" xfId="50395" xr:uid="{C54CCCF5-818C-4673-B206-2875EC08B7BB}"/>
    <cellStyle name="SAPBEXstdDataEmph 4 4 10" xfId="50396" xr:uid="{9DB21CFD-7742-4779-A061-CD6F05FFCB4A}"/>
    <cellStyle name="SAPBEXstdDataEmph 4 4 2" xfId="50397" xr:uid="{133A284F-68AF-44CE-8270-042DA6192866}"/>
    <cellStyle name="SAPBEXstdDataEmph 4 4 2 2" xfId="50398" xr:uid="{D7745CDB-8C0E-4639-A642-0E51E4EEB3EC}"/>
    <cellStyle name="SAPBEXstdDataEmph 4 4 2 2 2" xfId="50399" xr:uid="{5B1C3DF0-BAD8-4E46-B9FE-94815A9BAF1E}"/>
    <cellStyle name="SAPBEXstdDataEmph 4 4 2 3" xfId="50400" xr:uid="{4C32CF41-C797-4672-AE1B-CE266D7F9BBE}"/>
    <cellStyle name="SAPBEXstdDataEmph 4 4 2 3 2" xfId="50401" xr:uid="{B732D801-C50A-4EFE-99E7-8947B5EE3FAA}"/>
    <cellStyle name="SAPBEXstdDataEmph 4 4 2 4" xfId="50402" xr:uid="{83B0D84E-3885-4F0D-AF65-3EE3C6314A6C}"/>
    <cellStyle name="SAPBEXstdDataEmph 4 4 2 4 2" xfId="50403" xr:uid="{981098C4-B4AE-4BA6-9D3C-EE02BD21892C}"/>
    <cellStyle name="SAPBEXstdDataEmph 4 4 2 5" xfId="50404" xr:uid="{71063B1F-A03D-4E7A-A209-DC09B3F2B9AD}"/>
    <cellStyle name="SAPBEXstdDataEmph 4 4 2 5 2" xfId="50405" xr:uid="{561925CA-9EE6-45C6-9104-D4C8FEB8C610}"/>
    <cellStyle name="SAPBEXstdDataEmph 4 4 2 6" xfId="50406" xr:uid="{81B3BCAA-0252-4DC5-9414-69B3AC458A9B}"/>
    <cellStyle name="SAPBEXstdDataEmph 4 4 2 6 2" xfId="50407" xr:uid="{C5FF5F05-8DA3-4EE1-B3FF-4B7599869240}"/>
    <cellStyle name="SAPBEXstdDataEmph 4 4 2 7" xfId="50408" xr:uid="{6743B73E-82A6-441C-A728-8BE5F138DD9D}"/>
    <cellStyle name="SAPBEXstdDataEmph 4 4 3" xfId="50409" xr:uid="{2E45B179-AFD9-4F20-952E-4DE1FB55EE87}"/>
    <cellStyle name="SAPBEXstdDataEmph 4 4 3 2" xfId="50410" xr:uid="{03FD0E5B-E18D-487C-86BB-57157507C7FE}"/>
    <cellStyle name="SAPBEXstdDataEmph 4 4 3 2 2" xfId="50411" xr:uid="{E85FB3DC-E9A7-4E4C-B692-A7AF4768422D}"/>
    <cellStyle name="SAPBEXstdDataEmph 4 4 3 3" xfId="50412" xr:uid="{A56237B5-35F6-4A8E-8E58-6E8FD33DE438}"/>
    <cellStyle name="SAPBEXstdDataEmph 4 4 3 3 2" xfId="50413" xr:uid="{70D577E6-2595-43CC-B9DE-877CD8416789}"/>
    <cellStyle name="SAPBEXstdDataEmph 4 4 3 4" xfId="50414" xr:uid="{8416692B-4AA6-45ED-A0AE-EF4040A0EC34}"/>
    <cellStyle name="SAPBEXstdDataEmph 4 4 3 4 2" xfId="50415" xr:uid="{CF9D33FA-CE17-4828-A75D-38421ED717E2}"/>
    <cellStyle name="SAPBEXstdDataEmph 4 4 3 5" xfId="50416" xr:uid="{9747CF85-8317-48E3-9DC0-1D4DA7C4B2A5}"/>
    <cellStyle name="SAPBEXstdDataEmph 4 4 3 5 2" xfId="50417" xr:uid="{7AFF8B4D-6B4E-4C66-91B1-1FDB2175A11C}"/>
    <cellStyle name="SAPBEXstdDataEmph 4 4 3 6" xfId="50418" xr:uid="{12DACE78-7495-4A76-A430-0867196A3CFC}"/>
    <cellStyle name="SAPBEXstdDataEmph 4 4 3 6 2" xfId="50419" xr:uid="{9CF5CF32-2D3F-41C9-B475-287345351D83}"/>
    <cellStyle name="SAPBEXstdDataEmph 4 4 3 7" xfId="50420" xr:uid="{EB8BE6CB-37D5-4C93-A465-E5A4EE1ADFC9}"/>
    <cellStyle name="SAPBEXstdDataEmph 4 4 4" xfId="50421" xr:uid="{D801B99C-20B5-443F-8B49-EFC6CFBEA5C7}"/>
    <cellStyle name="SAPBEXstdDataEmph 4 4 4 2" xfId="50422" xr:uid="{A318A363-ACCF-4C82-95F0-396B0928B7BA}"/>
    <cellStyle name="SAPBEXstdDataEmph 4 4 5" xfId="50423" xr:uid="{D95A432C-08DE-4813-A2BA-E34F8898A91E}"/>
    <cellStyle name="SAPBEXstdDataEmph 4 4 5 2" xfId="50424" xr:uid="{3A9F35DA-D1A2-49E4-A34A-519F5E748CA7}"/>
    <cellStyle name="SAPBEXstdDataEmph 4 4 6" xfId="50425" xr:uid="{3EB40FD7-F49D-4F01-812A-57404DCF21FB}"/>
    <cellStyle name="SAPBEXstdDataEmph 4 4 6 2" xfId="50426" xr:uid="{FCD936A7-C2C6-4A3C-8530-C99826B626D8}"/>
    <cellStyle name="SAPBEXstdDataEmph 4 4 7" xfId="50427" xr:uid="{6752005B-91AE-4ADA-8F9A-04BBA1ADA7D5}"/>
    <cellStyle name="SAPBEXstdDataEmph 4 4 7 2" xfId="50428" xr:uid="{8C107C71-C44C-49F6-9A24-B8A48988AB92}"/>
    <cellStyle name="SAPBEXstdDataEmph 4 4 8" xfId="50429" xr:uid="{19F1DEC9-28A8-4FA2-B7BC-C8F82C007518}"/>
    <cellStyle name="SAPBEXstdDataEmph 4 4 8 2" xfId="50430" xr:uid="{14AFDF9B-1FD5-42DD-B52B-B2B896E7979B}"/>
    <cellStyle name="SAPBEXstdDataEmph 4 4 9" xfId="50431" xr:uid="{29E31F29-9130-424C-99D0-6399039BE51F}"/>
    <cellStyle name="SAPBEXstdDataEmph 4 4 9 2" xfId="50432" xr:uid="{D7E79EFB-3ACC-411D-B863-66EBDFA1FC99}"/>
    <cellStyle name="SAPBEXstdDataEmph 4 5" xfId="50433" xr:uid="{92F2628D-E8A1-44A5-9AB8-F8F048F5CFF4}"/>
    <cellStyle name="SAPBEXstdDataEmph 4 5 2" xfId="50434" xr:uid="{B0EFF4F2-FCE9-41CE-8FF1-E634463D5608}"/>
    <cellStyle name="SAPBEXstdDataEmph 4 6" xfId="50435" xr:uid="{A8266BA1-7A65-462B-BB70-0DCD5117258D}"/>
    <cellStyle name="SAPBEXstdDataEmph 4 6 2" xfId="50436" xr:uid="{CE7BB19A-9C14-4490-928D-3820C4ED1403}"/>
    <cellStyle name="SAPBEXstdDataEmph 4 7" xfId="50437" xr:uid="{121701C8-8CA0-45B0-A901-A5C585A7858C}"/>
    <cellStyle name="SAPBEXstdDataEmph 4 8" xfId="50438" xr:uid="{7362EC1A-9467-4957-B235-2F87085B92B7}"/>
    <cellStyle name="SAPBEXstdDataEmph 5" xfId="50439" xr:uid="{9D3E2064-C713-40AF-A4CB-65E07FFB4E68}"/>
    <cellStyle name="SAPBEXstdDataEmph 5 2" xfId="50440" xr:uid="{F5A7A44F-8776-4C40-AEDC-40E64558D7B7}"/>
    <cellStyle name="SAPBEXstdDataEmph 5 2 10" xfId="50441" xr:uid="{A099BD31-A0D5-44FF-807F-A6C39B1156B4}"/>
    <cellStyle name="SAPBEXstdDataEmph 5 2 2" xfId="50442" xr:uid="{F5537B1A-3318-4F7C-82C7-9D68773E70EB}"/>
    <cellStyle name="SAPBEXstdDataEmph 5 2 2 10" xfId="50443" xr:uid="{AD48FB34-FAE5-4B11-B36C-87856A6E4EF7}"/>
    <cellStyle name="SAPBEXstdDataEmph 5 2 2 2" xfId="50444" xr:uid="{B37E98B2-5036-481D-ADAF-15917C1C6D35}"/>
    <cellStyle name="SAPBEXstdDataEmph 5 2 2 2 2" xfId="50445" xr:uid="{0E31B749-6883-45E2-BBBC-44D8CD611138}"/>
    <cellStyle name="SAPBEXstdDataEmph 5 2 2 2 2 2" xfId="50446" xr:uid="{4773C716-DFD2-4520-9F13-958B09F25973}"/>
    <cellStyle name="SAPBEXstdDataEmph 5 2 2 2 3" xfId="50447" xr:uid="{651321E3-9DFE-41A6-BB26-CF4F573F9F8C}"/>
    <cellStyle name="SAPBEXstdDataEmph 5 2 2 2 3 2" xfId="50448" xr:uid="{F6691DBA-BF94-4A19-B15B-6C10C7D284CD}"/>
    <cellStyle name="SAPBEXstdDataEmph 5 2 2 2 4" xfId="50449" xr:uid="{C3E95075-E15E-46C9-8671-6B593BDC3444}"/>
    <cellStyle name="SAPBEXstdDataEmph 5 2 2 2 4 2" xfId="50450" xr:uid="{547BEC2C-0C48-4184-9E20-3ECB9189D8D9}"/>
    <cellStyle name="SAPBEXstdDataEmph 5 2 2 2 5" xfId="50451" xr:uid="{30713424-4871-4480-B2AE-D50BC9664446}"/>
    <cellStyle name="SAPBEXstdDataEmph 5 2 2 2 5 2" xfId="50452" xr:uid="{1AF4690D-C8BE-467F-8878-4A1C30AC5BD3}"/>
    <cellStyle name="SAPBEXstdDataEmph 5 2 2 2 6" xfId="50453" xr:uid="{8B1A1549-0526-4D89-83AB-8A576840B689}"/>
    <cellStyle name="SAPBEXstdDataEmph 5 2 2 2 6 2" xfId="50454" xr:uid="{B6E47322-7756-451E-B82D-B8A002135DEB}"/>
    <cellStyle name="SAPBEXstdDataEmph 5 2 2 2 7" xfId="50455" xr:uid="{1D222E95-04D7-4EED-97AB-5CDE2E6C7828}"/>
    <cellStyle name="SAPBEXstdDataEmph 5 2 2 2 7 2" xfId="50456" xr:uid="{CC59D8DC-BB8E-493E-BA97-4BC1983F6509}"/>
    <cellStyle name="SAPBEXstdDataEmph 5 2 2 2 8" xfId="50457" xr:uid="{AD4AA991-6EE7-456F-831C-290780271828}"/>
    <cellStyle name="SAPBEXstdDataEmph 5 2 2 3" xfId="50458" xr:uid="{5A4306DA-9FA7-492A-9404-37EFC79A4B6A}"/>
    <cellStyle name="SAPBEXstdDataEmph 5 2 2 3 2" xfId="50459" xr:uid="{0B62552E-7283-4776-9180-45DDC71F3697}"/>
    <cellStyle name="SAPBEXstdDataEmph 5 2 2 4" xfId="50460" xr:uid="{B8A7211D-9406-4BAF-BB95-46DCCA4C6C30}"/>
    <cellStyle name="SAPBEXstdDataEmph 5 2 2 4 2" xfId="50461" xr:uid="{B192CC33-6580-410E-88E5-282BDF238A5E}"/>
    <cellStyle name="SAPBEXstdDataEmph 5 2 2 5" xfId="50462" xr:uid="{667A8FA4-83E4-426C-BED7-DC08A404FED7}"/>
    <cellStyle name="SAPBEXstdDataEmph 5 2 2 5 2" xfId="50463" xr:uid="{E406E4F1-E7E4-4455-BE37-337019EC3AB9}"/>
    <cellStyle name="SAPBEXstdDataEmph 5 2 2 6" xfId="50464" xr:uid="{19DABFCB-5F21-4BD4-8CFA-485C1E78E0CF}"/>
    <cellStyle name="SAPBEXstdDataEmph 5 2 2 6 2" xfId="50465" xr:uid="{E98802E9-3389-459B-8E8D-43C441285D94}"/>
    <cellStyle name="SAPBEXstdDataEmph 5 2 2 7" xfId="50466" xr:uid="{E66920ED-0086-4E4E-A88B-7B2ACA3EA50E}"/>
    <cellStyle name="SAPBEXstdDataEmph 5 2 2 7 2" xfId="50467" xr:uid="{2F543663-0F0D-4E78-9CD4-2B9EBA27E701}"/>
    <cellStyle name="SAPBEXstdDataEmph 5 2 2 8" xfId="50468" xr:uid="{8088AA6A-50B1-45F7-BDB3-A8E16CBB3F7E}"/>
    <cellStyle name="SAPBEXstdDataEmph 5 2 2 8 2" xfId="50469" xr:uid="{2F493E8D-D03A-479F-B650-13E173A6D959}"/>
    <cellStyle name="SAPBEXstdDataEmph 5 2 2 9" xfId="50470" xr:uid="{6EB58888-B128-436B-B83E-C4E48189A050}"/>
    <cellStyle name="SAPBEXstdDataEmph 5 2 3" xfId="50471" xr:uid="{E935A2C4-5E89-494D-BC29-58044C440BFE}"/>
    <cellStyle name="SAPBEXstdDataEmph 5 2 3 2" xfId="50472" xr:uid="{FEA94563-8C3D-42E2-AA0F-2376986A3F59}"/>
    <cellStyle name="SAPBEXstdDataEmph 5 2 3 2 2" xfId="50473" xr:uid="{36672BFB-49B9-4434-8DA8-B9380DB94B4F}"/>
    <cellStyle name="SAPBEXstdDataEmph 5 2 3 3" xfId="50474" xr:uid="{A50A6260-597C-45F3-A5DE-B43981E3E9D9}"/>
    <cellStyle name="SAPBEXstdDataEmph 5 2 3 3 2" xfId="50475" xr:uid="{C95DEA2D-17ED-4406-87D4-419F1A08FFE7}"/>
    <cellStyle name="SAPBEXstdDataEmph 5 2 3 4" xfId="50476" xr:uid="{E445659B-3DBA-4970-8B8F-93D576D32F07}"/>
    <cellStyle name="SAPBEXstdDataEmph 5 2 3 4 2" xfId="50477" xr:uid="{E74DB843-A7D5-40D8-B115-80B9A4424B21}"/>
    <cellStyle name="SAPBEXstdDataEmph 5 2 3 5" xfId="50478" xr:uid="{BC55D680-3DF1-4879-8E04-5D71F484F651}"/>
    <cellStyle name="SAPBEXstdDataEmph 5 2 3 5 2" xfId="50479" xr:uid="{EED4840B-6058-4568-B972-FF3F89D5E361}"/>
    <cellStyle name="SAPBEXstdDataEmph 5 2 3 6" xfId="50480" xr:uid="{5D2C9F57-6D12-4474-AF99-72E0BECF5573}"/>
    <cellStyle name="SAPBEXstdDataEmph 5 2 3 6 2" xfId="50481" xr:uid="{F54F8EC2-04A3-4241-9030-1235BF420B7D}"/>
    <cellStyle name="SAPBEXstdDataEmph 5 2 3 7" xfId="50482" xr:uid="{89275ADE-7D49-44E3-9F76-6E102D13911B}"/>
    <cellStyle name="SAPBEXstdDataEmph 5 2 3 7 2" xfId="50483" xr:uid="{D94B2558-BFA6-42EF-B15D-B4BBE1247E4C}"/>
    <cellStyle name="SAPBEXstdDataEmph 5 2 3 8" xfId="50484" xr:uid="{2E2BB95D-D347-4E43-9FB2-78210D8117B0}"/>
    <cellStyle name="SAPBEXstdDataEmph 5 2 3 9" xfId="50485" xr:uid="{06B45CFA-3899-48E8-B5C7-6C76B11694C3}"/>
    <cellStyle name="SAPBEXstdDataEmph 5 2 4" xfId="50486" xr:uid="{E842FE0F-2E25-4C5D-B2AC-4F289A9D30ED}"/>
    <cellStyle name="SAPBEXstdDataEmph 5 2 4 2" xfId="50487" xr:uid="{A0EC9A75-BDC5-4150-B662-7FCDF7725478}"/>
    <cellStyle name="SAPBEXstdDataEmph 5 2 5" xfId="50488" xr:uid="{072E2ACE-29E7-430B-8C2E-751FF4DAAE4D}"/>
    <cellStyle name="SAPBEXstdDataEmph 5 2 5 2" xfId="50489" xr:uid="{A8A1DCDC-0DF5-4704-9AAF-C5F771DF0849}"/>
    <cellStyle name="SAPBEXstdDataEmph 5 2 6" xfId="50490" xr:uid="{10CB4FDE-9E71-4390-8FF9-C795F6BEF9A4}"/>
    <cellStyle name="SAPBEXstdDataEmph 5 2 6 2" xfId="50491" xr:uid="{D06A4193-E372-4B28-A7CC-563F4AA044F3}"/>
    <cellStyle name="SAPBEXstdDataEmph 5 2 7" xfId="50492" xr:uid="{DF231D68-6F0A-4CCF-9256-EF26E1CAE843}"/>
    <cellStyle name="SAPBEXstdDataEmph 5 2 7 2" xfId="50493" xr:uid="{0681724C-F043-4347-8D19-7CB871A42013}"/>
    <cellStyle name="SAPBEXstdDataEmph 5 2 8" xfId="50494" xr:uid="{43199433-DBCE-4E50-BB71-6A914056D0CC}"/>
    <cellStyle name="SAPBEXstdDataEmph 5 2 8 2" xfId="50495" xr:uid="{E592075A-1D5B-48B9-9C20-9B784DB3AD18}"/>
    <cellStyle name="SAPBEXstdDataEmph 5 2 9" xfId="50496" xr:uid="{51EEFAF0-8111-4A18-80B0-3A2522A6F5D4}"/>
    <cellStyle name="SAPBEXstdDataEmph 5 3" xfId="50497" xr:uid="{DB077193-0376-42E4-81E1-674E49A3BC35}"/>
    <cellStyle name="SAPBEXstdDataEmph 5 3 2" xfId="50498" xr:uid="{27C35680-4039-40BB-BCA8-E5589B9B9B14}"/>
    <cellStyle name="SAPBEXstdDataEmph 5 3 2 10" xfId="50499" xr:uid="{193BAE3D-6C87-4F83-91DB-BD82F745F16E}"/>
    <cellStyle name="SAPBEXstdDataEmph 5 3 2 2" xfId="50500" xr:uid="{990AEDB2-DBFB-4F3B-95A7-D2B41DDE4697}"/>
    <cellStyle name="SAPBEXstdDataEmph 5 3 2 2 2" xfId="50501" xr:uid="{FF86E325-4F8B-444D-B731-0E6E10560F46}"/>
    <cellStyle name="SAPBEXstdDataEmph 5 3 2 2 2 2" xfId="50502" xr:uid="{43F8CF90-DEA1-46DF-8B9B-385D8F35D72E}"/>
    <cellStyle name="SAPBEXstdDataEmph 5 3 2 2 3" xfId="50503" xr:uid="{BBD2FDE6-AEA3-490E-B910-0EAC9F646EDE}"/>
    <cellStyle name="SAPBEXstdDataEmph 5 3 2 2 3 2" xfId="50504" xr:uid="{557AF8C7-6EBF-4AD5-854D-3863B46ACF84}"/>
    <cellStyle name="SAPBEXstdDataEmph 5 3 2 2 4" xfId="50505" xr:uid="{1546F510-D361-4F04-BBA0-DA47AA17615B}"/>
    <cellStyle name="SAPBEXstdDataEmph 5 3 2 2 4 2" xfId="50506" xr:uid="{09BDC1A7-E8B2-4DCD-A5EB-74F99F8CAB28}"/>
    <cellStyle name="SAPBEXstdDataEmph 5 3 2 2 5" xfId="50507" xr:uid="{F6DDCA0B-A510-405C-AB15-677B2E6339BA}"/>
    <cellStyle name="SAPBEXstdDataEmph 5 3 2 2 5 2" xfId="50508" xr:uid="{B1477267-EFD5-4F6A-B8C8-1D508ECB5CE4}"/>
    <cellStyle name="SAPBEXstdDataEmph 5 3 2 2 6" xfId="50509" xr:uid="{9B6D9664-E1F8-4F5B-834F-AC0F617C60A8}"/>
    <cellStyle name="SAPBEXstdDataEmph 5 3 2 2 6 2" xfId="50510" xr:uid="{7E312547-1E5B-45E8-B0EE-8ABF08392901}"/>
    <cellStyle name="SAPBEXstdDataEmph 5 3 2 2 7" xfId="50511" xr:uid="{2FFE818A-75D0-487E-9BE6-E31720966E6D}"/>
    <cellStyle name="SAPBEXstdDataEmph 5 3 2 3" xfId="50512" xr:uid="{9677CABD-1D86-4577-AE1E-A79D2068AAA7}"/>
    <cellStyle name="SAPBEXstdDataEmph 5 3 2 3 2" xfId="50513" xr:uid="{C3B0BB1E-980B-48A4-B9C0-C806C373F473}"/>
    <cellStyle name="SAPBEXstdDataEmph 5 3 2 3 2 2" xfId="50514" xr:uid="{1F9799FB-72AF-45A0-8C43-200B687A1AB4}"/>
    <cellStyle name="SAPBEXstdDataEmph 5 3 2 3 3" xfId="50515" xr:uid="{353181D0-C1A6-425A-8DAE-FAC2235E9C02}"/>
    <cellStyle name="SAPBEXstdDataEmph 5 3 2 3 3 2" xfId="50516" xr:uid="{D6BB45A0-D088-4E93-8E6B-BCBF91F1053A}"/>
    <cellStyle name="SAPBEXstdDataEmph 5 3 2 3 4" xfId="50517" xr:uid="{AC350A4C-18FE-42F8-B4F6-DFD0A0C9CE77}"/>
    <cellStyle name="SAPBEXstdDataEmph 5 3 2 3 4 2" xfId="50518" xr:uid="{8A3C5807-1EC8-48CA-B7DC-7DC259F26200}"/>
    <cellStyle name="SAPBEXstdDataEmph 5 3 2 3 5" xfId="50519" xr:uid="{1E5B9ECF-FE04-447F-A87D-393265BF4FAC}"/>
    <cellStyle name="SAPBEXstdDataEmph 5 3 2 3 5 2" xfId="50520" xr:uid="{A5CA1D78-6E7E-4483-8049-EDE339D66138}"/>
    <cellStyle name="SAPBEXstdDataEmph 5 3 2 3 6" xfId="50521" xr:uid="{849A526D-911E-44C6-AE74-13EFC9B1B6DB}"/>
    <cellStyle name="SAPBEXstdDataEmph 5 3 2 3 6 2" xfId="50522" xr:uid="{BE605BC5-DC3E-4864-A47A-CEED0B18A8A9}"/>
    <cellStyle name="SAPBEXstdDataEmph 5 3 2 3 7" xfId="50523" xr:uid="{5A8CF5EB-7C17-40D2-BB90-A14F062DBCB9}"/>
    <cellStyle name="SAPBEXstdDataEmph 5 3 2 4" xfId="50524" xr:uid="{65373D6A-62BC-4909-8423-3C5BD12A4308}"/>
    <cellStyle name="SAPBEXstdDataEmph 5 3 2 4 2" xfId="50525" xr:uid="{DBC01E7E-337F-48D5-A6B0-2F605FDC8C70}"/>
    <cellStyle name="SAPBEXstdDataEmph 5 3 2 5" xfId="50526" xr:uid="{E6E8F0FA-065A-4BEC-B6D2-5704EED1C181}"/>
    <cellStyle name="SAPBEXstdDataEmph 5 3 2 5 2" xfId="50527" xr:uid="{D09107C4-2747-404E-9169-2898EF49003D}"/>
    <cellStyle name="SAPBEXstdDataEmph 5 3 2 6" xfId="50528" xr:uid="{FDF35624-C6A2-43A2-97CE-D9CCF4349B1E}"/>
    <cellStyle name="SAPBEXstdDataEmph 5 3 2 6 2" xfId="50529" xr:uid="{5819299C-C14C-4EF3-915F-CD2DF87993A0}"/>
    <cellStyle name="SAPBEXstdDataEmph 5 3 2 7" xfId="50530" xr:uid="{9F258F37-EE73-47D2-88C0-12FE6E677120}"/>
    <cellStyle name="SAPBEXstdDataEmph 5 3 2 7 2" xfId="50531" xr:uid="{A74669CF-5DF8-4DAE-8C9F-DB9E8AD0DE16}"/>
    <cellStyle name="SAPBEXstdDataEmph 5 3 2 8" xfId="50532" xr:uid="{64AE991E-7195-4C74-9C8C-6E62A905C0BC}"/>
    <cellStyle name="SAPBEXstdDataEmph 5 3 2 8 2" xfId="50533" xr:uid="{FE72B7A0-9866-46DC-A77B-5441A08D9EF4}"/>
    <cellStyle name="SAPBEXstdDataEmph 5 3 2 9" xfId="50534" xr:uid="{BE81D622-5E14-44D9-8981-C0BFCFD940FD}"/>
    <cellStyle name="SAPBEXstdDataEmph 5 3 2 9 2" xfId="50535" xr:uid="{8267EEB2-CEF7-4C7D-A65E-D644098F17E9}"/>
    <cellStyle name="SAPBEXstdDataEmph 5 3 3" xfId="50536" xr:uid="{9DB04AE1-71D0-42F6-8067-9FE184ED9200}"/>
    <cellStyle name="SAPBEXstdDataEmph 5 3 3 2" xfId="50537" xr:uid="{6A4A5F3A-EBD1-4447-B1C2-8CB31AF53B8A}"/>
    <cellStyle name="SAPBEXstdDataEmph 5 3 4" xfId="50538" xr:uid="{F230E035-47AF-4D51-936A-C74599E2EEC0}"/>
    <cellStyle name="SAPBEXstdDataEmph 5 3 4 2" xfId="50539" xr:uid="{4A4CE0FF-5446-482D-B904-B0DB2F9BB26D}"/>
    <cellStyle name="SAPBEXstdDataEmph 5 3 5" xfId="50540" xr:uid="{2F965ED2-A73C-417A-80B6-95CCA2FEB9D3}"/>
    <cellStyle name="SAPBEXstdDataEmph 5 4" xfId="50541" xr:uid="{1C5C57C9-831E-44F2-A827-500D26E4E56E}"/>
    <cellStyle name="SAPBEXstdDataEmph 5 4 10" xfId="50542" xr:uid="{3DFEA3A8-4BD2-4401-9997-36F1B6B6CBC9}"/>
    <cellStyle name="SAPBEXstdDataEmph 5 4 2" xfId="50543" xr:uid="{0E521753-1A45-42EC-89E1-4D422F6117B7}"/>
    <cellStyle name="SAPBEXstdDataEmph 5 4 2 2" xfId="50544" xr:uid="{0F1BD75D-7003-4EC1-BF13-4EF3328E8ECB}"/>
    <cellStyle name="SAPBEXstdDataEmph 5 4 2 2 2" xfId="50545" xr:uid="{99764830-6872-4BCC-BC57-DF242A1A8640}"/>
    <cellStyle name="SAPBEXstdDataEmph 5 4 2 3" xfId="50546" xr:uid="{27E56D04-64D6-4143-88B1-13BFF3FE7EB1}"/>
    <cellStyle name="SAPBEXstdDataEmph 5 4 2 3 2" xfId="50547" xr:uid="{B8A099BE-16DA-4127-B554-D834DEFB019C}"/>
    <cellStyle name="SAPBEXstdDataEmph 5 4 2 4" xfId="50548" xr:uid="{C21F5CAA-2FC6-4995-92EE-5684920A82F5}"/>
    <cellStyle name="SAPBEXstdDataEmph 5 4 2 4 2" xfId="50549" xr:uid="{F62E17F9-C356-4A2E-9571-6002CF1B9027}"/>
    <cellStyle name="SAPBEXstdDataEmph 5 4 2 5" xfId="50550" xr:uid="{4CC69D89-00A2-461F-A186-354EEE142229}"/>
    <cellStyle name="SAPBEXstdDataEmph 5 4 2 5 2" xfId="50551" xr:uid="{F8B1C672-E2BE-4E50-807D-693A622CED19}"/>
    <cellStyle name="SAPBEXstdDataEmph 5 4 2 6" xfId="50552" xr:uid="{547F22F6-7945-4F3E-8BD6-0935DF0A8473}"/>
    <cellStyle name="SAPBEXstdDataEmph 5 4 2 6 2" xfId="50553" xr:uid="{349B5846-D350-49CA-BFD8-6FDF49073D8C}"/>
    <cellStyle name="SAPBEXstdDataEmph 5 4 2 7" xfId="50554" xr:uid="{AF44B7E9-8A28-4838-BFCA-1039B553D08A}"/>
    <cellStyle name="SAPBEXstdDataEmph 5 4 3" xfId="50555" xr:uid="{708E21A1-CCDF-4EA8-A315-A75351D11C11}"/>
    <cellStyle name="SAPBEXstdDataEmph 5 4 3 2" xfId="50556" xr:uid="{3F22C6D7-07A6-4565-8910-B3F447F60426}"/>
    <cellStyle name="SAPBEXstdDataEmph 5 4 3 2 2" xfId="50557" xr:uid="{E6E5CF48-D2DA-4340-B833-3493E4B3E837}"/>
    <cellStyle name="SAPBEXstdDataEmph 5 4 3 3" xfId="50558" xr:uid="{354FD56D-99A8-42CE-A5CD-A66C5C6D235F}"/>
    <cellStyle name="SAPBEXstdDataEmph 5 4 3 3 2" xfId="50559" xr:uid="{54C7A1CF-8607-4CE9-9C14-6EA40E70ACA9}"/>
    <cellStyle name="SAPBEXstdDataEmph 5 4 3 4" xfId="50560" xr:uid="{63939F75-2498-446D-AFEF-DEE331C2E4FF}"/>
    <cellStyle name="SAPBEXstdDataEmph 5 4 3 4 2" xfId="50561" xr:uid="{A6BB795E-ECF0-484F-BFF7-6F7B8CF5AC9C}"/>
    <cellStyle name="SAPBEXstdDataEmph 5 4 3 5" xfId="50562" xr:uid="{F5EC3520-0DBA-4B0C-B7DA-ED75BD349A7D}"/>
    <cellStyle name="SAPBEXstdDataEmph 5 4 3 5 2" xfId="50563" xr:uid="{B7DB5E50-C99E-456A-9873-4CBB3EA5D6AE}"/>
    <cellStyle name="SAPBEXstdDataEmph 5 4 3 6" xfId="50564" xr:uid="{EA261D55-B422-4DB7-BC3B-70E31095E27A}"/>
    <cellStyle name="SAPBEXstdDataEmph 5 4 3 6 2" xfId="50565" xr:uid="{C56579AD-C783-42C0-9040-CE8D6EC61C1A}"/>
    <cellStyle name="SAPBEXstdDataEmph 5 4 3 7" xfId="50566" xr:uid="{D699CB6E-1ECC-475A-959C-CDED09771AA9}"/>
    <cellStyle name="SAPBEXstdDataEmph 5 4 4" xfId="50567" xr:uid="{B5409B8B-A410-4A95-A200-CFD9EDC9D5E2}"/>
    <cellStyle name="SAPBEXstdDataEmph 5 4 4 2" xfId="50568" xr:uid="{7764F933-C3D7-4422-A9BB-693867CDAA02}"/>
    <cellStyle name="SAPBEXstdDataEmph 5 4 5" xfId="50569" xr:uid="{C13BA85A-6FD0-478C-8592-230D4C3D6384}"/>
    <cellStyle name="SAPBEXstdDataEmph 5 4 5 2" xfId="50570" xr:uid="{A9B5A625-0890-4A1A-A931-356B5739812B}"/>
    <cellStyle name="SAPBEXstdDataEmph 5 4 6" xfId="50571" xr:uid="{D83C5C53-02CD-4590-97E4-8FEE788CEF1F}"/>
    <cellStyle name="SAPBEXstdDataEmph 5 4 6 2" xfId="50572" xr:uid="{D20B6BCD-2A4B-45C5-8D61-DA2003805827}"/>
    <cellStyle name="SAPBEXstdDataEmph 5 4 7" xfId="50573" xr:uid="{AB8FB07B-F3CE-4B0A-90D0-4A81719CA698}"/>
    <cellStyle name="SAPBEXstdDataEmph 5 4 7 2" xfId="50574" xr:uid="{A4E9F245-88CA-4630-8B88-F5A96FE924F4}"/>
    <cellStyle name="SAPBEXstdDataEmph 5 4 8" xfId="50575" xr:uid="{3457E226-6F22-4A55-8ED2-B717B0B40BC3}"/>
    <cellStyle name="SAPBEXstdDataEmph 5 4 8 2" xfId="50576" xr:uid="{664139AE-BF0D-4568-AF07-AD2316549542}"/>
    <cellStyle name="SAPBEXstdDataEmph 5 4 9" xfId="50577" xr:uid="{154F1284-0ED5-4D5A-8ED3-111380494465}"/>
    <cellStyle name="SAPBEXstdDataEmph 5 4 9 2" xfId="50578" xr:uid="{19689A6E-BF84-4B43-B354-4674B0D1F411}"/>
    <cellStyle name="SAPBEXstdDataEmph 5 5" xfId="50579" xr:uid="{5BCBF59A-A9DD-4951-8089-A21EA07D71A4}"/>
    <cellStyle name="SAPBEXstdDataEmph 5 5 2" xfId="50580" xr:uid="{A8C8BD15-9EB8-4C5D-8EF3-C152CB9D8B76}"/>
    <cellStyle name="SAPBEXstdDataEmph 5 6" xfId="50581" xr:uid="{F57CE127-C622-4BED-ACBA-4284DB5F2B6E}"/>
    <cellStyle name="SAPBEXstdDataEmph 5 6 2" xfId="50582" xr:uid="{43FF4D4E-3C8E-4E1B-BEDF-79442F58616D}"/>
    <cellStyle name="SAPBEXstdDataEmph 5 7" xfId="50583" xr:uid="{263148B0-C058-4EA5-8C66-526079ABA474}"/>
    <cellStyle name="SAPBEXstdDataEmph 5 8" xfId="50584" xr:uid="{FC97EB01-30F0-4A8F-AD50-75E894F411D4}"/>
    <cellStyle name="SAPBEXstdDataEmph 6" xfId="50585" xr:uid="{6C926ED3-24CA-43FE-A24A-8815429EDF17}"/>
    <cellStyle name="SAPBEXstdDataEmph 6 10" xfId="50586" xr:uid="{629AA7A8-22FE-42C1-A672-30A6A4C90FD6}"/>
    <cellStyle name="SAPBEXstdDataEmph 6 2" xfId="50587" xr:uid="{779C048E-DC4D-4E8A-AE15-B3F768DFF6D7}"/>
    <cellStyle name="SAPBEXstdDataEmph 6 2 10" xfId="50588" xr:uid="{177D3BED-89A9-4008-9743-4780DA22B05D}"/>
    <cellStyle name="SAPBEXstdDataEmph 6 2 2" xfId="50589" xr:uid="{78962414-C543-4036-A9CD-26E10FB8634B}"/>
    <cellStyle name="SAPBEXstdDataEmph 6 2 2 2" xfId="50590" xr:uid="{5B1ECC70-01AF-460B-8DF4-924609A1A7E1}"/>
    <cellStyle name="SAPBEXstdDataEmph 6 2 2 2 2" xfId="50591" xr:uid="{F9EF69CD-465B-4071-82E6-E70810FB1FD7}"/>
    <cellStyle name="SAPBEXstdDataEmph 6 2 2 3" xfId="50592" xr:uid="{2AA6F7E8-FE2E-44CE-A184-CBFC0B1786F9}"/>
    <cellStyle name="SAPBEXstdDataEmph 6 2 2 3 2" xfId="50593" xr:uid="{B157C750-B1DE-4E67-8FE7-601E084D0894}"/>
    <cellStyle name="SAPBEXstdDataEmph 6 2 2 4" xfId="50594" xr:uid="{DB0AAA63-C42A-40E3-A61A-71C55FFC1345}"/>
    <cellStyle name="SAPBEXstdDataEmph 6 2 2 4 2" xfId="50595" xr:uid="{759EE79E-CC3E-45CC-B279-F196A048B248}"/>
    <cellStyle name="SAPBEXstdDataEmph 6 2 2 5" xfId="50596" xr:uid="{5E915299-7149-47F7-9554-3AAD2D120767}"/>
    <cellStyle name="SAPBEXstdDataEmph 6 2 2 5 2" xfId="50597" xr:uid="{C7DFD7E2-4E09-4736-84A9-C331E37A84A5}"/>
    <cellStyle name="SAPBEXstdDataEmph 6 2 2 6" xfId="50598" xr:uid="{8DC0F3F3-BA06-4E5F-B7E0-006093102291}"/>
    <cellStyle name="SAPBEXstdDataEmph 6 2 2 6 2" xfId="50599" xr:uid="{43D4AFA4-BDFC-4389-AF7D-ACB5EBBF8ECE}"/>
    <cellStyle name="SAPBEXstdDataEmph 6 2 2 7" xfId="50600" xr:uid="{4A2F5FC9-39CB-42EF-B783-3D1892478033}"/>
    <cellStyle name="SAPBEXstdDataEmph 6 2 2 7 2" xfId="50601" xr:uid="{79F00A6E-87C4-4741-A2DF-9AA535382C3F}"/>
    <cellStyle name="SAPBEXstdDataEmph 6 2 2 8" xfId="50602" xr:uid="{D8A5E605-8977-4E08-A6F0-81D29757D69A}"/>
    <cellStyle name="SAPBEXstdDataEmph 6 2 3" xfId="50603" xr:uid="{3445EDFA-1FAB-45E8-8905-565B67D2CEFF}"/>
    <cellStyle name="SAPBEXstdDataEmph 6 2 3 2" xfId="50604" xr:uid="{3CCFB250-8155-4C89-9646-7D298674EEA5}"/>
    <cellStyle name="SAPBEXstdDataEmph 6 2 4" xfId="50605" xr:uid="{61844603-0E23-4B33-A088-258A98C4654B}"/>
    <cellStyle name="SAPBEXstdDataEmph 6 2 4 2" xfId="50606" xr:uid="{6AFCAB6A-977C-4D0B-ADD7-64C75712EF44}"/>
    <cellStyle name="SAPBEXstdDataEmph 6 2 5" xfId="50607" xr:uid="{A4AE9A2E-46E4-4E10-83AC-1A69B5C2514E}"/>
    <cellStyle name="SAPBEXstdDataEmph 6 2 5 2" xfId="50608" xr:uid="{36648247-B2DA-472F-A784-E81431A11EFF}"/>
    <cellStyle name="SAPBEXstdDataEmph 6 2 6" xfId="50609" xr:uid="{218A3EDE-1CFE-4330-99B9-75A05738BC0B}"/>
    <cellStyle name="SAPBEXstdDataEmph 6 2 6 2" xfId="50610" xr:uid="{35301230-40DD-42F6-8A94-FF2C275F865F}"/>
    <cellStyle name="SAPBEXstdDataEmph 6 2 7" xfId="50611" xr:uid="{88CD9D98-5846-4A03-8F18-6580576F77B9}"/>
    <cellStyle name="SAPBEXstdDataEmph 6 2 7 2" xfId="50612" xr:uid="{CDD8539F-F1B4-4BF9-823F-3B9523EEAA3C}"/>
    <cellStyle name="SAPBEXstdDataEmph 6 2 8" xfId="50613" xr:uid="{C90A2761-4854-4120-A83F-9C9445E02ABE}"/>
    <cellStyle name="SAPBEXstdDataEmph 6 2 8 2" xfId="50614" xr:uid="{056F37FD-409C-424D-9CD6-10EFAFFAB21F}"/>
    <cellStyle name="SAPBEXstdDataEmph 6 2 9" xfId="50615" xr:uid="{2FA1368C-D5E3-4166-82CC-656CC6153AC5}"/>
    <cellStyle name="SAPBEXstdDataEmph 6 3" xfId="50616" xr:uid="{3E440A90-BFC9-48EE-839C-2D67C7B20FF1}"/>
    <cellStyle name="SAPBEXstdDataEmph 6 3 2" xfId="50617" xr:uid="{D4441492-0473-443E-B5DC-91F3E855315B}"/>
    <cellStyle name="SAPBEXstdDataEmph 6 3 2 2" xfId="50618" xr:uid="{B282D545-A6FC-42C6-8A44-758EB3225C93}"/>
    <cellStyle name="SAPBEXstdDataEmph 6 3 3" xfId="50619" xr:uid="{D87298D5-E477-4843-A6AF-615088EF32CB}"/>
    <cellStyle name="SAPBEXstdDataEmph 6 3 3 2" xfId="50620" xr:uid="{B149E1E8-0910-4C57-8546-D60FABBDABB1}"/>
    <cellStyle name="SAPBEXstdDataEmph 6 3 4" xfId="50621" xr:uid="{4AEB0B1A-033D-44B1-AB8D-3B7D29444295}"/>
    <cellStyle name="SAPBEXstdDataEmph 6 3 4 2" xfId="50622" xr:uid="{077A6C7A-E447-4CA7-8277-76B4F8F7D531}"/>
    <cellStyle name="SAPBEXstdDataEmph 6 3 5" xfId="50623" xr:uid="{A64897BC-0CEE-479F-BCD4-C910A8033F0D}"/>
    <cellStyle name="SAPBEXstdDataEmph 6 3 5 2" xfId="50624" xr:uid="{58FC4397-4400-4905-BCEC-16359AA73EBA}"/>
    <cellStyle name="SAPBEXstdDataEmph 6 3 6" xfId="50625" xr:uid="{9A1C1E2E-6D6A-42AA-BCCC-4CACF5E2F409}"/>
    <cellStyle name="SAPBEXstdDataEmph 6 3 6 2" xfId="50626" xr:uid="{16C0A9A4-C9C9-4AD5-9512-7CE74D8B550B}"/>
    <cellStyle name="SAPBEXstdDataEmph 6 3 7" xfId="50627" xr:uid="{FF0564E2-0FFE-47DF-9179-B1926CE1284F}"/>
    <cellStyle name="SAPBEXstdDataEmph 6 3 7 2" xfId="50628" xr:uid="{37392791-D959-4367-9829-229235B5BFA8}"/>
    <cellStyle name="SAPBEXstdDataEmph 6 3 8" xfId="50629" xr:uid="{3A0FD8BE-7C4C-4805-A8E8-C9388703AC9B}"/>
    <cellStyle name="SAPBEXstdDataEmph 6 3 9" xfId="50630" xr:uid="{17D639E0-9526-4843-B74F-0EF695CA94E9}"/>
    <cellStyle name="SAPBEXstdDataEmph 6 4" xfId="50631" xr:uid="{B7920A7A-CFDC-4836-8650-7E506961DACC}"/>
    <cellStyle name="SAPBEXstdDataEmph 6 4 2" xfId="50632" xr:uid="{2FD8E091-AD94-42A5-8159-B4FB9BB162D6}"/>
    <cellStyle name="SAPBEXstdDataEmph 6 5" xfId="50633" xr:uid="{8E9CBB3F-CDF5-455E-8BAD-811CA6471DC5}"/>
    <cellStyle name="SAPBEXstdDataEmph 6 5 2" xfId="50634" xr:uid="{D3EE93AE-240F-4824-AE3E-840AFBEE79B9}"/>
    <cellStyle name="SAPBEXstdDataEmph 6 6" xfId="50635" xr:uid="{DFB839A6-F868-45A1-9366-0C9C3ABE7C1F}"/>
    <cellStyle name="SAPBEXstdDataEmph 6 6 2" xfId="50636" xr:uid="{E5299793-5572-455B-B7E7-D37C6C91742F}"/>
    <cellStyle name="SAPBEXstdDataEmph 6 7" xfId="50637" xr:uid="{6D2951CF-594C-4F41-8A9B-AEC0294707A5}"/>
    <cellStyle name="SAPBEXstdDataEmph 6 7 2" xfId="50638" xr:uid="{4B9C7A91-7185-4D1E-90E7-12E75C401570}"/>
    <cellStyle name="SAPBEXstdDataEmph 6 8" xfId="50639" xr:uid="{820F3567-1D7B-4FFA-8A62-7A245B1812F6}"/>
    <cellStyle name="SAPBEXstdDataEmph 6 8 2" xfId="50640" xr:uid="{C9F695EF-E5AB-4ED0-BD3E-718290A4DF61}"/>
    <cellStyle name="SAPBEXstdDataEmph 6 9" xfId="50641" xr:uid="{8390C5F7-F842-4F6B-A1C3-3574E6BAB492}"/>
    <cellStyle name="SAPBEXstdDataEmph 7" xfId="50642" xr:uid="{959F2EA9-CEB2-4B0E-B9C3-8EC5F9BE5558}"/>
    <cellStyle name="SAPBEXstdDataEmph 8" xfId="50643" xr:uid="{725E6808-E051-4FC7-8917-E530BF699AE6}"/>
    <cellStyle name="SAPBEXstdItem" xfId="15324" xr:uid="{5DB0F7E5-E302-4B83-827E-6658997F1F75}"/>
    <cellStyle name="SAPBEXstdItem 2" xfId="15428" xr:uid="{F5E9519B-8214-4BFE-BDA1-CA69C12711C3}"/>
    <cellStyle name="SAPBEXstdItem 2 2" xfId="50646" xr:uid="{D6A03DE8-2908-40D6-B740-5ED6E74C82C7}"/>
    <cellStyle name="SAPBEXstdItem 2 2 2" xfId="50647" xr:uid="{A892DC93-B629-4CD4-955A-7F2E6D46B8A7}"/>
    <cellStyle name="SAPBEXstdItem 2 2 2 10" xfId="50648" xr:uid="{7719844C-0F93-4D74-A127-F80C3150C6DF}"/>
    <cellStyle name="SAPBEXstdItem 2 2 2 2" xfId="50649" xr:uid="{9A06E966-21DF-4542-B7C8-FAB4D76917A6}"/>
    <cellStyle name="SAPBEXstdItem 2 2 2 2 10" xfId="50650" xr:uid="{8D71E77F-AD5D-4715-AC0C-1A32B84A2C7D}"/>
    <cellStyle name="SAPBEXstdItem 2 2 2 2 2" xfId="50651" xr:uid="{4A1E9FA0-9EAE-4A69-927A-D6D8A7D971DC}"/>
    <cellStyle name="SAPBEXstdItem 2 2 2 2 2 2" xfId="50652" xr:uid="{4CB6A9CB-C3AF-46BB-9C4F-BEEC04139014}"/>
    <cellStyle name="SAPBEXstdItem 2 2 2 2 2 2 2" xfId="50653" xr:uid="{5AD9E570-B6D5-4C2F-92EE-55F3D8D164DF}"/>
    <cellStyle name="SAPBEXstdItem 2 2 2 2 2 3" xfId="50654" xr:uid="{5AA27002-6D4A-4181-951F-BBF8AE8848A2}"/>
    <cellStyle name="SAPBEXstdItem 2 2 2 2 2 3 2" xfId="50655" xr:uid="{0C8F57EC-8CF5-4FA2-8087-33A789E16C1B}"/>
    <cellStyle name="SAPBEXstdItem 2 2 2 2 2 4" xfId="50656" xr:uid="{3F93DC86-F624-4439-A2CA-8CC268321D09}"/>
    <cellStyle name="SAPBEXstdItem 2 2 2 2 2 4 2" xfId="50657" xr:uid="{ADB654F1-50C6-4E2C-95CB-F96F4F9AABED}"/>
    <cellStyle name="SAPBEXstdItem 2 2 2 2 2 5" xfId="50658" xr:uid="{756876BC-4386-4119-993E-E4EBA3AAF02A}"/>
    <cellStyle name="SAPBEXstdItem 2 2 2 2 2 5 2" xfId="50659" xr:uid="{B7745FC8-6640-4FEE-8674-2DAD9C5F7570}"/>
    <cellStyle name="SAPBEXstdItem 2 2 2 2 2 6" xfId="50660" xr:uid="{374D78C7-F552-45A5-9064-19CC87F42E62}"/>
    <cellStyle name="SAPBEXstdItem 2 2 2 2 2 6 2" xfId="50661" xr:uid="{9E229E3C-8224-4EBC-B054-B53C72B7313D}"/>
    <cellStyle name="SAPBEXstdItem 2 2 2 2 2 7" xfId="50662" xr:uid="{328C11B2-4A5D-460D-9059-476B426E7B6C}"/>
    <cellStyle name="SAPBEXstdItem 2 2 2 2 2 7 2" xfId="50663" xr:uid="{2C9513F2-7AAB-460D-B1EF-164194AE9CF2}"/>
    <cellStyle name="SAPBEXstdItem 2 2 2 2 2 8" xfId="50664" xr:uid="{2CEBF516-2F95-47F2-A3A4-77F922907AD1}"/>
    <cellStyle name="SAPBEXstdItem 2 2 2 2 3" xfId="50665" xr:uid="{25DFEB53-371E-4A49-9558-5846522DF0B3}"/>
    <cellStyle name="SAPBEXstdItem 2 2 2 2 3 2" xfId="50666" xr:uid="{0B39F516-8858-4D8A-8D85-F34D2FD9FE83}"/>
    <cellStyle name="SAPBEXstdItem 2 2 2 2 4" xfId="50667" xr:uid="{4DA28760-6839-4B17-98A7-443A3ADC3EF5}"/>
    <cellStyle name="SAPBEXstdItem 2 2 2 2 4 2" xfId="50668" xr:uid="{E1D6F21D-1E9A-4300-B558-963F8D545F20}"/>
    <cellStyle name="SAPBEXstdItem 2 2 2 2 5" xfId="50669" xr:uid="{503DD3A9-FF09-4C62-8B2E-632219397E8D}"/>
    <cellStyle name="SAPBEXstdItem 2 2 2 2 5 2" xfId="50670" xr:uid="{2DBA57BC-46D2-464B-9A7C-BB3EDCE7F84C}"/>
    <cellStyle name="SAPBEXstdItem 2 2 2 2 6" xfId="50671" xr:uid="{23A6A566-D29A-4EB2-B733-E2A4F1F63942}"/>
    <cellStyle name="SAPBEXstdItem 2 2 2 2 6 2" xfId="50672" xr:uid="{35FB0668-955F-40A2-8797-F89B4D6A07D0}"/>
    <cellStyle name="SAPBEXstdItem 2 2 2 2 7" xfId="50673" xr:uid="{428AE2DD-6AEC-4445-8CBB-DFFD62FA7990}"/>
    <cellStyle name="SAPBEXstdItem 2 2 2 2 7 2" xfId="50674" xr:uid="{9F19C459-F931-4D61-BD2C-CE40746A6E21}"/>
    <cellStyle name="SAPBEXstdItem 2 2 2 2 8" xfId="50675" xr:uid="{985C896C-C580-4BA2-A943-0668F2B40509}"/>
    <cellStyle name="SAPBEXstdItem 2 2 2 2 8 2" xfId="50676" xr:uid="{DAF76366-BEC6-453F-88D2-04F6288EE3AD}"/>
    <cellStyle name="SAPBEXstdItem 2 2 2 2 9" xfId="50677" xr:uid="{23623468-3198-4141-A0D8-41B14A2C6AFA}"/>
    <cellStyle name="SAPBEXstdItem 2 2 2 3" xfId="50678" xr:uid="{1B600EE9-59A4-4C4B-834B-B91FFC7CC940}"/>
    <cellStyle name="SAPBEXstdItem 2 2 2 3 2" xfId="50679" xr:uid="{6907DA0B-094D-4B90-BF64-2D370E92314B}"/>
    <cellStyle name="SAPBEXstdItem 2 2 2 3 2 2" xfId="50680" xr:uid="{96688407-76C9-4A9B-91D4-8BC0FB3E26BF}"/>
    <cellStyle name="SAPBEXstdItem 2 2 2 3 3" xfId="50681" xr:uid="{BF421B0F-48D1-4C8B-8EF5-8021B99163FF}"/>
    <cellStyle name="SAPBEXstdItem 2 2 2 3 3 2" xfId="50682" xr:uid="{B87A8E46-9EAA-4C2A-9466-585412FFBCD8}"/>
    <cellStyle name="SAPBEXstdItem 2 2 2 3 4" xfId="50683" xr:uid="{4240A019-1520-4730-B985-E41CC5AADA4A}"/>
    <cellStyle name="SAPBEXstdItem 2 2 2 3 4 2" xfId="50684" xr:uid="{64A2FA18-A85F-45FB-904A-5BBC11220615}"/>
    <cellStyle name="SAPBEXstdItem 2 2 2 3 5" xfId="50685" xr:uid="{D042C833-0572-43DE-98CE-AC99D02A2DCC}"/>
    <cellStyle name="SAPBEXstdItem 2 2 2 3 5 2" xfId="50686" xr:uid="{9018060F-8092-49CA-9C60-BD5D75E27696}"/>
    <cellStyle name="SAPBEXstdItem 2 2 2 3 6" xfId="50687" xr:uid="{2524AE09-1C97-44B2-98D6-582310693798}"/>
    <cellStyle name="SAPBEXstdItem 2 2 2 3 6 2" xfId="50688" xr:uid="{1322EC1B-9FA9-40FB-86FA-07C32F7B5513}"/>
    <cellStyle name="SAPBEXstdItem 2 2 2 3 7" xfId="50689" xr:uid="{A3904EE8-E53F-4F6F-A7E1-7B941B87AE9E}"/>
    <cellStyle name="SAPBEXstdItem 2 2 2 3 7 2" xfId="50690" xr:uid="{AC90DAF9-5532-4C21-A1F9-7EB2195A92B4}"/>
    <cellStyle name="SAPBEXstdItem 2 2 2 3 8" xfId="50691" xr:uid="{FDB3DF0F-9717-441C-AA18-44CD1C361B89}"/>
    <cellStyle name="SAPBEXstdItem 2 2 2 3 9" xfId="50692" xr:uid="{AE8AA66B-3CCC-4D13-ADB5-4E1133EE9768}"/>
    <cellStyle name="SAPBEXstdItem 2 2 2 4" xfId="50693" xr:uid="{8B723346-2886-4062-932F-17AC0A9079DA}"/>
    <cellStyle name="SAPBEXstdItem 2 2 2 4 2" xfId="50694" xr:uid="{C7C94B0E-FAD1-45F8-ACDC-7198E629921E}"/>
    <cellStyle name="SAPBEXstdItem 2 2 2 5" xfId="50695" xr:uid="{0D8C86B9-9172-42B9-97CD-3A39FF15C9E3}"/>
    <cellStyle name="SAPBEXstdItem 2 2 2 5 2" xfId="50696" xr:uid="{A214566C-401C-4D16-A4A4-35C2639B107F}"/>
    <cellStyle name="SAPBEXstdItem 2 2 2 6" xfId="50697" xr:uid="{325436DB-7912-4DEC-8275-0702838D0536}"/>
    <cellStyle name="SAPBEXstdItem 2 2 2 6 2" xfId="50698" xr:uid="{EF9CB343-845A-4C95-AA66-A4AA0AA9CA2D}"/>
    <cellStyle name="SAPBEXstdItem 2 2 2 7" xfId="50699" xr:uid="{591696CD-BE82-43C2-9EF1-750E942E07E2}"/>
    <cellStyle name="SAPBEXstdItem 2 2 2 7 2" xfId="50700" xr:uid="{F60B6D24-7ECB-43B7-8D48-685E0EFC5D50}"/>
    <cellStyle name="SAPBEXstdItem 2 2 2 8" xfId="50701" xr:uid="{CC23B8F9-3CB1-4D2B-A188-14DEA0A47C9D}"/>
    <cellStyle name="SAPBEXstdItem 2 2 2 8 2" xfId="50702" xr:uid="{09BE0554-17F2-4838-BA32-BF2379D97FE2}"/>
    <cellStyle name="SAPBEXstdItem 2 2 2 9" xfId="50703" xr:uid="{12BC0E7E-0BDB-4E9E-BA87-94B8DF85B71C}"/>
    <cellStyle name="SAPBEXstdItem 2 2 3" xfId="50704" xr:uid="{80B32A43-8F88-416B-978D-B293062A2C8A}"/>
    <cellStyle name="SAPBEXstdItem 2 2 3 2" xfId="50705" xr:uid="{35EFA748-3521-472E-B955-5FED74E74B87}"/>
    <cellStyle name="SAPBEXstdItem 2 2 3 2 10" xfId="50706" xr:uid="{14FE20C2-1F6C-4CEB-9627-EF1DAA11048B}"/>
    <cellStyle name="SAPBEXstdItem 2 2 3 2 2" xfId="50707" xr:uid="{303846DF-5A06-4110-88B7-A40AD2360547}"/>
    <cellStyle name="SAPBEXstdItem 2 2 3 2 2 2" xfId="50708" xr:uid="{0A449A44-AD2E-4D82-AFA9-2EA08E90E780}"/>
    <cellStyle name="SAPBEXstdItem 2 2 3 2 2 2 2" xfId="50709" xr:uid="{2EF81C46-BA1E-4C4F-91AD-280C3ACE086E}"/>
    <cellStyle name="SAPBEXstdItem 2 2 3 2 2 3" xfId="50710" xr:uid="{CCCCE820-1EAF-473C-ACFE-129086C3688D}"/>
    <cellStyle name="SAPBEXstdItem 2 2 3 2 2 3 2" xfId="50711" xr:uid="{1C6C0775-78E6-4AE6-845F-CD82F2D13CF9}"/>
    <cellStyle name="SAPBEXstdItem 2 2 3 2 2 4" xfId="50712" xr:uid="{7C5A3FB6-51E7-47BC-AF1C-7170D4BB6F3F}"/>
    <cellStyle name="SAPBEXstdItem 2 2 3 2 2 4 2" xfId="50713" xr:uid="{9B56044D-A8A4-4103-BE4C-C7DCFAFADF36}"/>
    <cellStyle name="SAPBEXstdItem 2 2 3 2 2 5" xfId="50714" xr:uid="{FAEE760C-C54B-4498-8C3D-C36CCDF5FDD4}"/>
    <cellStyle name="SAPBEXstdItem 2 2 3 2 2 5 2" xfId="50715" xr:uid="{DDAAAF3E-3F93-4362-8BDA-38FEF34848F8}"/>
    <cellStyle name="SAPBEXstdItem 2 2 3 2 2 6" xfId="50716" xr:uid="{3251F187-7730-4D82-8D4E-EA3CE5350E5B}"/>
    <cellStyle name="SAPBEXstdItem 2 2 3 2 2 6 2" xfId="50717" xr:uid="{A3F405A1-CAC7-4935-984B-211BDAA7AC7B}"/>
    <cellStyle name="SAPBEXstdItem 2 2 3 2 2 7" xfId="50718" xr:uid="{F8EE41C0-22EB-43C0-ABF8-E42446A69E47}"/>
    <cellStyle name="SAPBEXstdItem 2 2 3 2 3" xfId="50719" xr:uid="{9E89A811-9D02-47BE-86E1-9DB71EBA69E1}"/>
    <cellStyle name="SAPBEXstdItem 2 2 3 2 3 2" xfId="50720" xr:uid="{E66302F9-F1AD-4D89-8D14-2A5DC197BFE3}"/>
    <cellStyle name="SAPBEXstdItem 2 2 3 2 3 2 2" xfId="50721" xr:uid="{6BD4B425-6AF7-4559-94BA-E0705AFF979B}"/>
    <cellStyle name="SAPBEXstdItem 2 2 3 2 3 3" xfId="50722" xr:uid="{E58E98E6-B805-4185-9E3B-7AD6821777B1}"/>
    <cellStyle name="SAPBEXstdItem 2 2 3 2 3 3 2" xfId="50723" xr:uid="{55BCF6B3-ED68-4A17-A956-AE25F3830C2B}"/>
    <cellStyle name="SAPBEXstdItem 2 2 3 2 3 4" xfId="50724" xr:uid="{8EFF88F5-B7B0-4317-9751-2AACD26FD48C}"/>
    <cellStyle name="SAPBEXstdItem 2 2 3 2 3 4 2" xfId="50725" xr:uid="{4A5A120F-E09B-4C7F-8911-993C2FEAB878}"/>
    <cellStyle name="SAPBEXstdItem 2 2 3 2 3 5" xfId="50726" xr:uid="{4880FB53-7D9D-49FA-A167-438626FE4894}"/>
    <cellStyle name="SAPBEXstdItem 2 2 3 2 3 5 2" xfId="50727" xr:uid="{958B54E0-50A0-46F2-8E85-00B7B3E8EEA8}"/>
    <cellStyle name="SAPBEXstdItem 2 2 3 2 3 6" xfId="50728" xr:uid="{327232E7-D8A1-420C-ABB6-562AA84C0912}"/>
    <cellStyle name="SAPBEXstdItem 2 2 3 2 3 6 2" xfId="50729" xr:uid="{737ACE40-E323-4789-9E08-29880F8BA2E9}"/>
    <cellStyle name="SAPBEXstdItem 2 2 3 2 3 7" xfId="50730" xr:uid="{146AE86F-EBBA-4A4F-A0D4-76641BA89548}"/>
    <cellStyle name="SAPBEXstdItem 2 2 3 2 4" xfId="50731" xr:uid="{3F3095ED-F706-4C22-9440-D981CE5781BE}"/>
    <cellStyle name="SAPBEXstdItem 2 2 3 2 4 2" xfId="50732" xr:uid="{AA72B6B2-741C-4B4F-9FF3-DB86BB6B4E76}"/>
    <cellStyle name="SAPBEXstdItem 2 2 3 2 5" xfId="50733" xr:uid="{6E688646-E8B6-47F4-81BE-C69348C3A562}"/>
    <cellStyle name="SAPBEXstdItem 2 2 3 2 5 2" xfId="50734" xr:uid="{492B01FA-E386-488C-AF31-3C98C6D0457E}"/>
    <cellStyle name="SAPBEXstdItem 2 2 3 2 6" xfId="50735" xr:uid="{3803FD34-E543-4059-A9CF-5AA1598FCD1C}"/>
    <cellStyle name="SAPBEXstdItem 2 2 3 2 6 2" xfId="50736" xr:uid="{7AB30C5E-6599-4F44-AE2D-3DAECB0A737C}"/>
    <cellStyle name="SAPBEXstdItem 2 2 3 2 7" xfId="50737" xr:uid="{4B0A3F8B-C4A6-4869-B379-FCA6C4342159}"/>
    <cellStyle name="SAPBEXstdItem 2 2 3 2 7 2" xfId="50738" xr:uid="{B4D19F03-A1C4-4320-9FA4-C19EAAE59DDF}"/>
    <cellStyle name="SAPBEXstdItem 2 2 3 2 8" xfId="50739" xr:uid="{A60CF3B2-41A0-47A9-A24B-5CEDCB80F435}"/>
    <cellStyle name="SAPBEXstdItem 2 2 3 2 8 2" xfId="50740" xr:uid="{09A46103-9551-4E5D-A22C-7EDF74B55B0E}"/>
    <cellStyle name="SAPBEXstdItem 2 2 3 2 9" xfId="50741" xr:uid="{DF007BFE-1CCD-4D36-9E63-077E3F4C625D}"/>
    <cellStyle name="SAPBEXstdItem 2 2 3 2 9 2" xfId="50742" xr:uid="{1B8464AF-FA87-41DC-9B0A-7ED8FEF3D137}"/>
    <cellStyle name="SAPBEXstdItem 2 2 3 3" xfId="50743" xr:uid="{E9019B3B-5E65-4F4F-983C-0CE3263D897B}"/>
    <cellStyle name="SAPBEXstdItem 2 2 3 3 2" xfId="50744" xr:uid="{F3D6267B-8C4E-4C65-AF66-C379E80E71CF}"/>
    <cellStyle name="SAPBEXstdItem 2 2 3 4" xfId="50745" xr:uid="{22CEB213-098B-465A-AEE5-1600F378A58E}"/>
    <cellStyle name="SAPBEXstdItem 2 2 3 4 2" xfId="50746" xr:uid="{1C800D08-8AF7-411D-BBAF-6A21AB78BF1C}"/>
    <cellStyle name="SAPBEXstdItem 2 2 3 5" xfId="50747" xr:uid="{861C8F60-315E-4FFA-9D58-258548B953B3}"/>
    <cellStyle name="SAPBEXstdItem 2 2 4" xfId="50748" xr:uid="{A640DEF0-2F7B-4553-B78B-BE1AD95100AE}"/>
    <cellStyle name="SAPBEXstdItem 2 2 4 10" xfId="50749" xr:uid="{6533A414-3B6C-4A75-A510-5950E3303E6C}"/>
    <cellStyle name="SAPBEXstdItem 2 2 4 2" xfId="50750" xr:uid="{59B39CB6-30F3-400F-96E6-E3CC1955BF8C}"/>
    <cellStyle name="SAPBEXstdItem 2 2 4 2 2" xfId="50751" xr:uid="{1DF582C2-A65E-40F4-92EA-FA14ADC1F7A4}"/>
    <cellStyle name="SAPBEXstdItem 2 2 4 2 2 2" xfId="50752" xr:uid="{E41075C1-8722-459F-8194-2A883CD402E1}"/>
    <cellStyle name="SAPBEXstdItem 2 2 4 2 3" xfId="50753" xr:uid="{19AA90EE-D3A3-4F86-96C1-B6F9AF28D9AA}"/>
    <cellStyle name="SAPBEXstdItem 2 2 4 2 3 2" xfId="50754" xr:uid="{4A468F6C-CA4E-4F60-8D2E-5641CFA86E0A}"/>
    <cellStyle name="SAPBEXstdItem 2 2 4 2 4" xfId="50755" xr:uid="{EF80E3A2-C91A-457A-A8B1-4F5653986C99}"/>
    <cellStyle name="SAPBEXstdItem 2 2 4 2 4 2" xfId="50756" xr:uid="{D2EF5378-61CD-4A26-9518-55B1FB6C04C5}"/>
    <cellStyle name="SAPBEXstdItem 2 2 4 2 5" xfId="50757" xr:uid="{F92906E7-CB47-4DEF-B3DA-62E59AE0E86F}"/>
    <cellStyle name="SAPBEXstdItem 2 2 4 2 5 2" xfId="50758" xr:uid="{A353AAF3-D980-4DE0-8111-3DFAFC3900D7}"/>
    <cellStyle name="SAPBEXstdItem 2 2 4 2 6" xfId="50759" xr:uid="{C30CDA7A-61C8-40D5-BB42-FBF2E163C04B}"/>
    <cellStyle name="SAPBEXstdItem 2 2 4 2 6 2" xfId="50760" xr:uid="{F39FAF52-25B1-44A0-9C0B-E605A7103BE9}"/>
    <cellStyle name="SAPBEXstdItem 2 2 4 2 7" xfId="50761" xr:uid="{E560345E-D747-4ACD-A320-9A045174299F}"/>
    <cellStyle name="SAPBEXstdItem 2 2 4 3" xfId="50762" xr:uid="{56C166D8-C0BF-49FF-9B97-BE147C43FF4A}"/>
    <cellStyle name="SAPBEXstdItem 2 2 4 3 2" xfId="50763" xr:uid="{4665EE20-922A-404F-B986-86248884465A}"/>
    <cellStyle name="SAPBEXstdItem 2 2 4 3 2 2" xfId="50764" xr:uid="{22D0112A-DFB9-4476-A3A3-47CFF6FD7472}"/>
    <cellStyle name="SAPBEXstdItem 2 2 4 3 3" xfId="50765" xr:uid="{B20F3D10-0528-42BA-A114-A0231E351479}"/>
    <cellStyle name="SAPBEXstdItem 2 2 4 3 3 2" xfId="50766" xr:uid="{7FBEA3D6-3C87-4CC8-8CD3-DCFECEA742B8}"/>
    <cellStyle name="SAPBEXstdItem 2 2 4 3 4" xfId="50767" xr:uid="{F2F57CB9-3BA0-4FAF-A1B2-CBB46CB0A8ED}"/>
    <cellStyle name="SAPBEXstdItem 2 2 4 3 4 2" xfId="50768" xr:uid="{17133A50-888F-49D2-B7EA-C67189C7CE4B}"/>
    <cellStyle name="SAPBEXstdItem 2 2 4 3 5" xfId="50769" xr:uid="{562E1C7B-FE94-4D81-A9C9-06A9E2F6486B}"/>
    <cellStyle name="SAPBEXstdItem 2 2 4 3 5 2" xfId="50770" xr:uid="{0C2A8266-D689-4086-97A5-89D9B63CC9DF}"/>
    <cellStyle name="SAPBEXstdItem 2 2 4 3 6" xfId="50771" xr:uid="{4756675F-9081-42DE-8B0C-7A67CBA273E8}"/>
    <cellStyle name="SAPBEXstdItem 2 2 4 3 6 2" xfId="50772" xr:uid="{7554D068-AAA2-46FF-A76C-F38333F46AA0}"/>
    <cellStyle name="SAPBEXstdItem 2 2 4 3 7" xfId="50773" xr:uid="{5774BC65-DCED-4BE4-904D-24CBF45EF66C}"/>
    <cellStyle name="SAPBEXstdItem 2 2 4 4" xfId="50774" xr:uid="{F95CEEF9-A790-41CD-A1CC-9B1BEC659EC6}"/>
    <cellStyle name="SAPBEXstdItem 2 2 4 4 2" xfId="50775" xr:uid="{041ADC6A-B7C5-498D-A881-D20A092BAEFB}"/>
    <cellStyle name="SAPBEXstdItem 2 2 4 5" xfId="50776" xr:uid="{6E5CC778-EE79-4A01-901D-2A7C195A514A}"/>
    <cellStyle name="SAPBEXstdItem 2 2 4 5 2" xfId="50777" xr:uid="{787059BE-FA05-404C-90F8-243347D0CC9D}"/>
    <cellStyle name="SAPBEXstdItem 2 2 4 6" xfId="50778" xr:uid="{8BF8820D-B2BE-42F6-92A9-63C6D8E9AAEB}"/>
    <cellStyle name="SAPBEXstdItem 2 2 4 6 2" xfId="50779" xr:uid="{234675DC-C464-4CF4-8C3B-5D6DC1D10387}"/>
    <cellStyle name="SAPBEXstdItem 2 2 4 7" xfId="50780" xr:uid="{13404FF4-2EFA-493A-B803-975B6955C69B}"/>
    <cellStyle name="SAPBEXstdItem 2 2 4 7 2" xfId="50781" xr:uid="{C052A9BA-482A-48C3-BDA0-6E9D332F17A3}"/>
    <cellStyle name="SAPBEXstdItem 2 2 4 8" xfId="50782" xr:uid="{870F6641-70A6-46C4-8CD1-E08A9FD91BFC}"/>
    <cellStyle name="SAPBEXstdItem 2 2 4 8 2" xfId="50783" xr:uid="{C40B8036-ED09-4CA5-BE12-C723D68BC685}"/>
    <cellStyle name="SAPBEXstdItem 2 2 4 9" xfId="50784" xr:uid="{B5DC5127-6874-42AC-B7DA-8904EF024167}"/>
    <cellStyle name="SAPBEXstdItem 2 2 4 9 2" xfId="50785" xr:uid="{F1750EEC-137C-4E18-B9D3-F8F88BB9E42A}"/>
    <cellStyle name="SAPBEXstdItem 2 2 5" xfId="50786" xr:uid="{36075231-BBF8-4CBC-8BB0-0ADD1B2EC9ED}"/>
    <cellStyle name="SAPBEXstdItem 2 2 5 2" xfId="50787" xr:uid="{57701798-19F3-4867-B5F5-E0FFEA1071CC}"/>
    <cellStyle name="SAPBEXstdItem 2 2 6" xfId="50788" xr:uid="{D754A336-C075-49D1-A8EC-CC2FD1872E28}"/>
    <cellStyle name="SAPBEXstdItem 2 2 6 2" xfId="50789" xr:uid="{161470C1-48CF-4145-A16B-842390319034}"/>
    <cellStyle name="SAPBEXstdItem 2 2 7" xfId="50790" xr:uid="{C2BABFD9-ECCD-4955-B3CB-A063B85E7D4C}"/>
    <cellStyle name="SAPBEXstdItem 2 2 8" xfId="50791" xr:uid="{559F0B02-43B0-4C07-95EE-1C50AD5BD069}"/>
    <cellStyle name="SAPBEXstdItem 2 3" xfId="50792" xr:uid="{5D761009-363F-4F19-88CA-09E25B6A65CE}"/>
    <cellStyle name="SAPBEXstdItem 2 3 2" xfId="50793" xr:uid="{DFA63BFC-AC81-4661-98E9-36A9545A982D}"/>
    <cellStyle name="SAPBEXstdItem 2 3 2 10" xfId="50794" xr:uid="{1B512EA3-0981-4640-8B04-FA3504DFF5ED}"/>
    <cellStyle name="SAPBEXstdItem 2 3 2 2" xfId="50795" xr:uid="{DB8A3B5E-1BB7-4D7F-A64A-372F05813D29}"/>
    <cellStyle name="SAPBEXstdItem 2 3 2 2 10" xfId="50796" xr:uid="{46EA67B9-8D7B-4938-88BD-D615882C0F8E}"/>
    <cellStyle name="SAPBEXstdItem 2 3 2 2 2" xfId="50797" xr:uid="{EB1DBB9F-B550-426E-A4E6-E37CB3321941}"/>
    <cellStyle name="SAPBEXstdItem 2 3 2 2 2 2" xfId="50798" xr:uid="{C4860700-B019-415C-A9B2-15E3A803CAA0}"/>
    <cellStyle name="SAPBEXstdItem 2 3 2 2 2 2 2" xfId="50799" xr:uid="{397DB342-AD20-481B-98EF-98086C1B27AF}"/>
    <cellStyle name="SAPBEXstdItem 2 3 2 2 2 3" xfId="50800" xr:uid="{054240D3-C456-4C83-8A89-017FB93D0457}"/>
    <cellStyle name="SAPBEXstdItem 2 3 2 2 2 3 2" xfId="50801" xr:uid="{6A43F566-D6CD-4476-8FBB-300356CB8436}"/>
    <cellStyle name="SAPBEXstdItem 2 3 2 2 2 4" xfId="50802" xr:uid="{9BCE4BFB-EBFD-4A73-A157-5EA109A1E30B}"/>
    <cellStyle name="SAPBEXstdItem 2 3 2 2 2 4 2" xfId="50803" xr:uid="{557D5FBC-AE70-481F-A314-27D8C0618100}"/>
    <cellStyle name="SAPBEXstdItem 2 3 2 2 2 5" xfId="50804" xr:uid="{2247825F-2AB4-433A-AB06-C883B6443F30}"/>
    <cellStyle name="SAPBEXstdItem 2 3 2 2 2 5 2" xfId="50805" xr:uid="{3997BDD0-CDBE-4AAF-9C99-D9F8A46DDC24}"/>
    <cellStyle name="SAPBEXstdItem 2 3 2 2 2 6" xfId="50806" xr:uid="{A4C7112C-B381-4B30-9445-575B1A1DD4CA}"/>
    <cellStyle name="SAPBEXstdItem 2 3 2 2 2 6 2" xfId="50807" xr:uid="{DAB61602-532C-4D6C-89F6-93ADCAFE6A4A}"/>
    <cellStyle name="SAPBEXstdItem 2 3 2 2 2 7" xfId="50808" xr:uid="{98FBDFF7-C024-478E-81C8-F730451B7BDB}"/>
    <cellStyle name="SAPBEXstdItem 2 3 2 2 2 7 2" xfId="50809" xr:uid="{5765604F-FFEB-47FB-8AB1-8D0F7A5FECD4}"/>
    <cellStyle name="SAPBEXstdItem 2 3 2 2 2 8" xfId="50810" xr:uid="{234D3FC6-8812-479A-9F6F-4320095178C6}"/>
    <cellStyle name="SAPBEXstdItem 2 3 2 2 3" xfId="50811" xr:uid="{184F588A-992B-4D91-9FB8-DDC125F5FB2A}"/>
    <cellStyle name="SAPBEXstdItem 2 3 2 2 3 2" xfId="50812" xr:uid="{41170F9E-A0C1-4015-A4E8-D2E8D2264424}"/>
    <cellStyle name="SAPBEXstdItem 2 3 2 2 4" xfId="50813" xr:uid="{3001900E-E60A-4E4F-846E-79D93C69EF97}"/>
    <cellStyle name="SAPBEXstdItem 2 3 2 2 4 2" xfId="50814" xr:uid="{7C4254E0-A9C0-4ACC-8355-E985C2C530C4}"/>
    <cellStyle name="SAPBEXstdItem 2 3 2 2 5" xfId="50815" xr:uid="{71BBD6C4-1D84-43C2-90AE-0A80F4FE5609}"/>
    <cellStyle name="SAPBEXstdItem 2 3 2 2 5 2" xfId="50816" xr:uid="{6BB96117-09F2-4164-90E8-ED8DAA28F107}"/>
    <cellStyle name="SAPBEXstdItem 2 3 2 2 6" xfId="50817" xr:uid="{5AF3FDDF-811B-431C-BF16-7EBB7090AE96}"/>
    <cellStyle name="SAPBEXstdItem 2 3 2 2 6 2" xfId="50818" xr:uid="{E9D0937F-401A-4D25-9F9D-B282F59EA37F}"/>
    <cellStyle name="SAPBEXstdItem 2 3 2 2 7" xfId="50819" xr:uid="{8AEF7D2E-095B-403B-8D63-746146BC0483}"/>
    <cellStyle name="SAPBEXstdItem 2 3 2 2 7 2" xfId="50820" xr:uid="{2D2B8915-B289-4EFF-99A7-CCE49F49728A}"/>
    <cellStyle name="SAPBEXstdItem 2 3 2 2 8" xfId="50821" xr:uid="{5287EF75-B2E3-4582-A403-D7AC85753C4B}"/>
    <cellStyle name="SAPBEXstdItem 2 3 2 2 8 2" xfId="50822" xr:uid="{14A13CB4-A50E-4BD1-B570-E64838FBDEDA}"/>
    <cellStyle name="SAPBEXstdItem 2 3 2 2 9" xfId="50823" xr:uid="{0CAE6485-BF8C-4882-9644-EAAB0C087F0B}"/>
    <cellStyle name="SAPBEXstdItem 2 3 2 3" xfId="50824" xr:uid="{AC09D142-86B8-4ABC-B940-8C6644C9A48B}"/>
    <cellStyle name="SAPBEXstdItem 2 3 2 3 2" xfId="50825" xr:uid="{59E1F833-DAAD-4CC9-99F3-B0A22498C2FB}"/>
    <cellStyle name="SAPBEXstdItem 2 3 2 3 2 2" xfId="50826" xr:uid="{107A1999-9421-4A96-A147-5BA72B39789C}"/>
    <cellStyle name="SAPBEXstdItem 2 3 2 3 3" xfId="50827" xr:uid="{8E5B64D8-A835-402E-8D7D-295AC5429FC2}"/>
    <cellStyle name="SAPBEXstdItem 2 3 2 3 3 2" xfId="50828" xr:uid="{89224BEF-281A-402B-86CA-9531CEA11BB0}"/>
    <cellStyle name="SAPBEXstdItem 2 3 2 3 4" xfId="50829" xr:uid="{B2C41A52-7ECC-471E-836B-A2A2AAD7CCB8}"/>
    <cellStyle name="SAPBEXstdItem 2 3 2 3 4 2" xfId="50830" xr:uid="{A2FCA788-96F4-4724-8C0A-088F21CF3D92}"/>
    <cellStyle name="SAPBEXstdItem 2 3 2 3 5" xfId="50831" xr:uid="{17630556-BE8A-4FFA-A41B-EE2CA9161EBE}"/>
    <cellStyle name="SAPBEXstdItem 2 3 2 3 5 2" xfId="50832" xr:uid="{8AD81C1F-ACF1-4B15-A88F-68FD28FD47E0}"/>
    <cellStyle name="SAPBEXstdItem 2 3 2 3 6" xfId="50833" xr:uid="{A119B225-F0E8-4F3F-A2E4-BB1DE5FCCDF8}"/>
    <cellStyle name="SAPBEXstdItem 2 3 2 3 6 2" xfId="50834" xr:uid="{CC154BDA-0204-490A-ACF0-F5772ADA40D8}"/>
    <cellStyle name="SAPBEXstdItem 2 3 2 3 7" xfId="50835" xr:uid="{89BB8D2A-7F8F-4D76-B9DB-E7B13480C581}"/>
    <cellStyle name="SAPBEXstdItem 2 3 2 3 7 2" xfId="50836" xr:uid="{5F3A2722-5DD6-48FE-A21A-95F15F3D98C1}"/>
    <cellStyle name="SAPBEXstdItem 2 3 2 3 8" xfId="50837" xr:uid="{A221F33A-C4E8-4956-9CA4-5202888A5D48}"/>
    <cellStyle name="SAPBEXstdItem 2 3 2 3 9" xfId="50838" xr:uid="{85F80555-B6FE-429E-A31E-ED92633C385F}"/>
    <cellStyle name="SAPBEXstdItem 2 3 2 4" xfId="50839" xr:uid="{BFE40E10-CFC0-4854-9A24-484B640C8DA9}"/>
    <cellStyle name="SAPBEXstdItem 2 3 2 4 2" xfId="50840" xr:uid="{512F8AE9-725E-4006-803D-674DE2F63F85}"/>
    <cellStyle name="SAPBEXstdItem 2 3 2 5" xfId="50841" xr:uid="{2E130B53-A63E-4080-97C2-5C88392CE126}"/>
    <cellStyle name="SAPBEXstdItem 2 3 2 5 2" xfId="50842" xr:uid="{0C5C8B88-D6A7-4D03-817F-615594A21A20}"/>
    <cellStyle name="SAPBEXstdItem 2 3 2 6" xfId="50843" xr:uid="{782E5705-1403-46C6-90F9-2ADF3816E8AD}"/>
    <cellStyle name="SAPBEXstdItem 2 3 2 6 2" xfId="50844" xr:uid="{8F196DDC-2D68-4201-8AB2-64DFAB0C1DAB}"/>
    <cellStyle name="SAPBEXstdItem 2 3 2 7" xfId="50845" xr:uid="{7083E937-A7EE-4FDC-A123-4B6FF08D1858}"/>
    <cellStyle name="SAPBEXstdItem 2 3 2 7 2" xfId="50846" xr:uid="{CBEEE591-3AC7-4AA9-9D6D-72CD639E688D}"/>
    <cellStyle name="SAPBEXstdItem 2 3 2 8" xfId="50847" xr:uid="{8FBEFBFA-F8FC-4037-B6D1-B7DDBE3F97A4}"/>
    <cellStyle name="SAPBEXstdItem 2 3 2 8 2" xfId="50848" xr:uid="{D664F933-BF94-42C0-B747-2149C5B94E2F}"/>
    <cellStyle name="SAPBEXstdItem 2 3 2 9" xfId="50849" xr:uid="{8462BF4B-F573-4536-BB2E-681EA967332B}"/>
    <cellStyle name="SAPBEXstdItem 2 3 3" xfId="50850" xr:uid="{B3A19C54-4DFD-4896-95A1-FB41F3AE2B22}"/>
    <cellStyle name="SAPBEXstdItem 2 3 3 2" xfId="50851" xr:uid="{4D29067B-9211-4859-B4EB-4CE50C23BC2F}"/>
    <cellStyle name="SAPBEXstdItem 2 3 3 2 10" xfId="50852" xr:uid="{7017D3EC-D3B9-49F2-BAF3-0B1B0C90948D}"/>
    <cellStyle name="SAPBEXstdItem 2 3 3 2 2" xfId="50853" xr:uid="{AE9E81FD-62FF-48A1-A0FB-7233C06957B8}"/>
    <cellStyle name="SAPBEXstdItem 2 3 3 2 2 2" xfId="50854" xr:uid="{17351607-61FA-4795-8754-D0C70703479C}"/>
    <cellStyle name="SAPBEXstdItem 2 3 3 2 2 2 2" xfId="50855" xr:uid="{59C382D3-4E28-4C73-B45C-03DCF8AC8A70}"/>
    <cellStyle name="SAPBEXstdItem 2 3 3 2 2 3" xfId="50856" xr:uid="{0104C70F-8132-4FA4-9AE0-4908133A16D1}"/>
    <cellStyle name="SAPBEXstdItem 2 3 3 2 2 3 2" xfId="50857" xr:uid="{5FF68E8C-1E7F-4001-9EC3-5C0DFDBCB9AE}"/>
    <cellStyle name="SAPBEXstdItem 2 3 3 2 2 4" xfId="50858" xr:uid="{FD890204-7FF5-44E7-88A8-E00E4EDF59E5}"/>
    <cellStyle name="SAPBEXstdItem 2 3 3 2 2 4 2" xfId="50859" xr:uid="{74DDFA5C-BE8A-4A47-83B8-54A38E188B02}"/>
    <cellStyle name="SAPBEXstdItem 2 3 3 2 2 5" xfId="50860" xr:uid="{22C3DC9B-1203-4FC1-8418-255F1D7F6103}"/>
    <cellStyle name="SAPBEXstdItem 2 3 3 2 2 5 2" xfId="50861" xr:uid="{934904BE-610E-414A-9F99-9C34A3A053FE}"/>
    <cellStyle name="SAPBEXstdItem 2 3 3 2 2 6" xfId="50862" xr:uid="{10AF0368-2D74-4528-A4B2-D8C57B6077CB}"/>
    <cellStyle name="SAPBEXstdItem 2 3 3 2 2 6 2" xfId="50863" xr:uid="{68A46704-1172-4571-8B83-3158B40B84F0}"/>
    <cellStyle name="SAPBEXstdItem 2 3 3 2 2 7" xfId="50864" xr:uid="{4EE914DB-93C2-4799-9812-0B6523C5737B}"/>
    <cellStyle name="SAPBEXstdItem 2 3 3 2 3" xfId="50865" xr:uid="{23C802F8-0E37-4200-B316-803ADF65534D}"/>
    <cellStyle name="SAPBEXstdItem 2 3 3 2 3 2" xfId="50866" xr:uid="{277CDAAF-CD06-4E21-9DD8-2AEFD097F0E9}"/>
    <cellStyle name="SAPBEXstdItem 2 3 3 2 3 2 2" xfId="50867" xr:uid="{CB92B7D7-2839-43E2-9A04-88482C8BA848}"/>
    <cellStyle name="SAPBEXstdItem 2 3 3 2 3 3" xfId="50868" xr:uid="{218057CB-E497-48C7-AA8D-453EBA9EB54D}"/>
    <cellStyle name="SAPBEXstdItem 2 3 3 2 3 3 2" xfId="50869" xr:uid="{25CDF029-B20E-4526-A389-3F9CDCA0962D}"/>
    <cellStyle name="SAPBEXstdItem 2 3 3 2 3 4" xfId="50870" xr:uid="{48FD141F-2008-4663-9A88-43C9C2C22519}"/>
    <cellStyle name="SAPBEXstdItem 2 3 3 2 3 4 2" xfId="50871" xr:uid="{2B0311B6-74A1-4F1C-9456-0CD7B5C0C7F7}"/>
    <cellStyle name="SAPBEXstdItem 2 3 3 2 3 5" xfId="50872" xr:uid="{5CA06E95-FC7E-4D6D-BAC5-BDBC6B7A7F2D}"/>
    <cellStyle name="SAPBEXstdItem 2 3 3 2 3 5 2" xfId="50873" xr:uid="{CA6E519F-FEBA-4725-96AB-A478A0DD7650}"/>
    <cellStyle name="SAPBEXstdItem 2 3 3 2 3 6" xfId="50874" xr:uid="{EC48AF4D-A036-479E-9DB6-5A7C9E789B7E}"/>
    <cellStyle name="SAPBEXstdItem 2 3 3 2 3 6 2" xfId="50875" xr:uid="{69018ABB-4592-42B0-87B6-B524BA614CD7}"/>
    <cellStyle name="SAPBEXstdItem 2 3 3 2 3 7" xfId="50876" xr:uid="{65C13C52-DC73-453E-B01E-12E842C2B2A4}"/>
    <cellStyle name="SAPBEXstdItem 2 3 3 2 4" xfId="50877" xr:uid="{1F8B5ED2-A3F8-4D02-8D7D-19E9567AFADE}"/>
    <cellStyle name="SAPBEXstdItem 2 3 3 2 4 2" xfId="50878" xr:uid="{6FF8A631-1318-4234-88C1-80652FCB0A46}"/>
    <cellStyle name="SAPBEXstdItem 2 3 3 2 5" xfId="50879" xr:uid="{294DAFE2-35AD-455B-9DB2-273F2F2CFDAC}"/>
    <cellStyle name="SAPBEXstdItem 2 3 3 2 5 2" xfId="50880" xr:uid="{DBC112B8-1C38-42CC-9B4D-1924B69FB487}"/>
    <cellStyle name="SAPBEXstdItem 2 3 3 2 6" xfId="50881" xr:uid="{61FA9987-0E9A-4665-91DA-C3AB11CB40F7}"/>
    <cellStyle name="SAPBEXstdItem 2 3 3 2 6 2" xfId="50882" xr:uid="{5FC6622E-B757-47C6-A7EA-390C8041230E}"/>
    <cellStyle name="SAPBEXstdItem 2 3 3 2 7" xfId="50883" xr:uid="{EAF3B41C-34EF-48D3-8635-0DFBC8AE11D5}"/>
    <cellStyle name="SAPBEXstdItem 2 3 3 2 7 2" xfId="50884" xr:uid="{9F9E2BFA-D301-4EAB-ADF8-DE1F41A36D92}"/>
    <cellStyle name="SAPBEXstdItem 2 3 3 2 8" xfId="50885" xr:uid="{EFDC9606-0625-48B8-8C46-EAC6784BF781}"/>
    <cellStyle name="SAPBEXstdItem 2 3 3 2 8 2" xfId="50886" xr:uid="{2FED4243-658A-4459-BD63-3FC7E5682043}"/>
    <cellStyle name="SAPBEXstdItem 2 3 3 2 9" xfId="50887" xr:uid="{993B778F-C65D-4414-848C-193624B20F9F}"/>
    <cellStyle name="SAPBEXstdItem 2 3 3 2 9 2" xfId="50888" xr:uid="{81C7ACFA-F523-4174-BE1E-456001AB9508}"/>
    <cellStyle name="SAPBEXstdItem 2 3 3 3" xfId="50889" xr:uid="{A8444ECC-F167-48EA-B635-59E88BF0F00E}"/>
    <cellStyle name="SAPBEXstdItem 2 3 3 3 2" xfId="50890" xr:uid="{0D6431CA-77C7-4AF1-9E55-799692E77145}"/>
    <cellStyle name="SAPBEXstdItem 2 3 3 4" xfId="50891" xr:uid="{4900AB57-7C2A-4B49-9961-6DC3AED4E1C9}"/>
    <cellStyle name="SAPBEXstdItem 2 3 3 4 2" xfId="50892" xr:uid="{B60EACBF-03F7-407A-8F38-2D66BDE5303B}"/>
    <cellStyle name="SAPBEXstdItem 2 3 3 5" xfId="50893" xr:uid="{EF698612-1229-4C1E-862D-90829D32621E}"/>
    <cellStyle name="SAPBEXstdItem 2 3 4" xfId="50894" xr:uid="{BA3A24F5-49B6-4FCF-BD7F-14799DA5ADD8}"/>
    <cellStyle name="SAPBEXstdItem 2 3 4 10" xfId="50895" xr:uid="{03A01454-83F6-4D2A-A132-E285978FB219}"/>
    <cellStyle name="SAPBEXstdItem 2 3 4 2" xfId="50896" xr:uid="{5EB0E780-89BF-4C9F-BD87-77AEB8C49D2C}"/>
    <cellStyle name="SAPBEXstdItem 2 3 4 2 2" xfId="50897" xr:uid="{71F31E1A-DF2D-49C8-890C-EC148F271C92}"/>
    <cellStyle name="SAPBEXstdItem 2 3 4 2 2 2" xfId="50898" xr:uid="{6F328EDC-E334-46AE-992E-921E8B49D881}"/>
    <cellStyle name="SAPBEXstdItem 2 3 4 2 3" xfId="50899" xr:uid="{9E8CD591-DD69-4A6F-BBE4-F2A900549B7D}"/>
    <cellStyle name="SAPBEXstdItem 2 3 4 2 3 2" xfId="50900" xr:uid="{0703F0C8-93D9-43B1-B0F2-4F9D5A94BFC2}"/>
    <cellStyle name="SAPBEXstdItem 2 3 4 2 4" xfId="50901" xr:uid="{F772CBB6-6E79-404E-B9D8-CAA9AF512BAB}"/>
    <cellStyle name="SAPBEXstdItem 2 3 4 2 4 2" xfId="50902" xr:uid="{1191CABD-8252-451E-9C9A-2ECFC8B5E074}"/>
    <cellStyle name="SAPBEXstdItem 2 3 4 2 5" xfId="50903" xr:uid="{3E0FD251-6FEF-48FC-955A-9D46510ABB32}"/>
    <cellStyle name="SAPBEXstdItem 2 3 4 2 5 2" xfId="50904" xr:uid="{73C87C4E-6913-48E7-B71A-28A866226B1F}"/>
    <cellStyle name="SAPBEXstdItem 2 3 4 2 6" xfId="50905" xr:uid="{44F6D5D8-59C7-4577-AA94-1A09556BD002}"/>
    <cellStyle name="SAPBEXstdItem 2 3 4 2 6 2" xfId="50906" xr:uid="{F1224C47-F1B5-40F1-9960-137A585A45B7}"/>
    <cellStyle name="SAPBEXstdItem 2 3 4 2 7" xfId="50907" xr:uid="{FD64150D-4D79-4A4A-B77E-825168A8078C}"/>
    <cellStyle name="SAPBEXstdItem 2 3 4 3" xfId="50908" xr:uid="{C4255FC7-9DB2-42DB-8BE8-B4E9D2AF37EA}"/>
    <cellStyle name="SAPBEXstdItem 2 3 4 3 2" xfId="50909" xr:uid="{A40B33B7-9FFA-4BFD-AE8C-9CDED6658216}"/>
    <cellStyle name="SAPBEXstdItem 2 3 4 3 2 2" xfId="50910" xr:uid="{60332FEC-1567-4286-AEE0-DD23A93D516E}"/>
    <cellStyle name="SAPBEXstdItem 2 3 4 3 3" xfId="50911" xr:uid="{4831A8AE-9806-43BB-9201-B18E3A8B3CD8}"/>
    <cellStyle name="SAPBEXstdItem 2 3 4 3 3 2" xfId="50912" xr:uid="{23FE5235-E0B4-4DEF-ADB9-4B6A53E9DB47}"/>
    <cellStyle name="SAPBEXstdItem 2 3 4 3 4" xfId="50913" xr:uid="{0FE19999-FED3-418D-80F9-0171E27DF5D9}"/>
    <cellStyle name="SAPBEXstdItem 2 3 4 3 4 2" xfId="50914" xr:uid="{FD6784EC-3903-4008-8DAE-690DB4A18A65}"/>
    <cellStyle name="SAPBEXstdItem 2 3 4 3 5" xfId="50915" xr:uid="{2F675D2F-BE9F-4881-AECB-F35689EBFC7B}"/>
    <cellStyle name="SAPBEXstdItem 2 3 4 3 5 2" xfId="50916" xr:uid="{BADD06EE-EE8D-4E36-9DC3-2447C52B6A15}"/>
    <cellStyle name="SAPBEXstdItem 2 3 4 3 6" xfId="50917" xr:uid="{1BCAEDCF-2D82-4AC9-9D4E-8E1BCBA8090C}"/>
    <cellStyle name="SAPBEXstdItem 2 3 4 3 6 2" xfId="50918" xr:uid="{98C2691F-6CE6-4C29-AFD0-9E8B3F78A2E3}"/>
    <cellStyle name="SAPBEXstdItem 2 3 4 3 7" xfId="50919" xr:uid="{F81E5B3E-3E91-4DEB-BADB-E502E82A566C}"/>
    <cellStyle name="SAPBEXstdItem 2 3 4 4" xfId="50920" xr:uid="{452C888D-2C1B-4649-9F21-AB27D6458529}"/>
    <cellStyle name="SAPBEXstdItem 2 3 4 4 2" xfId="50921" xr:uid="{1EFB3C12-FC14-4063-8C0A-1ACBAA0DA089}"/>
    <cellStyle name="SAPBEXstdItem 2 3 4 5" xfId="50922" xr:uid="{03456D4D-4715-47EA-B46A-807BABABC9BE}"/>
    <cellStyle name="SAPBEXstdItem 2 3 4 5 2" xfId="50923" xr:uid="{E657CA54-7805-4EC6-B57C-5585A3CF86B1}"/>
    <cellStyle name="SAPBEXstdItem 2 3 4 6" xfId="50924" xr:uid="{CE9B7017-71D2-4E38-8037-C5FADE976122}"/>
    <cellStyle name="SAPBEXstdItem 2 3 4 6 2" xfId="50925" xr:uid="{BDAC0933-4A9F-4FEC-953C-49FF682F15AB}"/>
    <cellStyle name="SAPBEXstdItem 2 3 4 7" xfId="50926" xr:uid="{F92FF947-6E16-4CC1-AE43-4914E219FB09}"/>
    <cellStyle name="SAPBEXstdItem 2 3 4 7 2" xfId="50927" xr:uid="{3EDC9FCB-9098-4CD7-9256-5FA11EBE63FC}"/>
    <cellStyle name="SAPBEXstdItem 2 3 4 8" xfId="50928" xr:uid="{3EB8926D-42C9-4D01-9C49-A486563E0F9F}"/>
    <cellStyle name="SAPBEXstdItem 2 3 4 8 2" xfId="50929" xr:uid="{7E75D0AC-5E7A-4400-A476-3BC64D3987D9}"/>
    <cellStyle name="SAPBEXstdItem 2 3 4 9" xfId="50930" xr:uid="{745AFFCA-A7A6-4C4B-8E95-63E337166007}"/>
    <cellStyle name="SAPBEXstdItem 2 3 4 9 2" xfId="50931" xr:uid="{ACA8BEC3-49B7-4B10-B47C-53E5DB4AFA70}"/>
    <cellStyle name="SAPBEXstdItem 2 3 5" xfId="50932" xr:uid="{20C7A17F-05B0-40B0-AFD0-BBFF72BD7D4C}"/>
    <cellStyle name="SAPBEXstdItem 2 3 5 2" xfId="50933" xr:uid="{1BB2B22B-A4C7-4C44-8015-23FF1B534A21}"/>
    <cellStyle name="SAPBEXstdItem 2 3 6" xfId="50934" xr:uid="{085C9DF8-95D5-4715-9C69-5C13A89F585A}"/>
    <cellStyle name="SAPBEXstdItem 2 3 6 2" xfId="50935" xr:uid="{0C00A2C7-C729-45BB-A65C-8D120327C13F}"/>
    <cellStyle name="SAPBEXstdItem 2 3 7" xfId="50936" xr:uid="{3F18A50C-4919-4EB6-812F-BD0B143B0F90}"/>
    <cellStyle name="SAPBEXstdItem 2 3 8" xfId="50937" xr:uid="{D5371520-D34B-4C50-B613-7D853F27165A}"/>
    <cellStyle name="SAPBEXstdItem 2 4" xfId="50938" xr:uid="{10A13F1A-EA2A-414D-9D7E-BC028971F7E4}"/>
    <cellStyle name="SAPBEXstdItem 2 4 10" xfId="50939" xr:uid="{D2CD267C-19B5-43CF-BFCD-0B3E4263A993}"/>
    <cellStyle name="SAPBEXstdItem 2 4 2" xfId="50940" xr:uid="{16766767-0EE6-4C13-85B7-EF8238899122}"/>
    <cellStyle name="SAPBEXstdItem 2 4 2 10" xfId="50941" xr:uid="{8D614EC5-4AFC-4169-9321-B73E24C7408B}"/>
    <cellStyle name="SAPBEXstdItem 2 4 2 2" xfId="50942" xr:uid="{795DAC09-F2B3-4612-814D-B8A64A46F4E6}"/>
    <cellStyle name="SAPBEXstdItem 2 4 2 2 2" xfId="50943" xr:uid="{170E109C-0AD3-478B-BE18-7D7850F5D927}"/>
    <cellStyle name="SAPBEXstdItem 2 4 2 2 2 2" xfId="50944" xr:uid="{DFD2E861-22D4-4973-9C5A-489C99751FF7}"/>
    <cellStyle name="SAPBEXstdItem 2 4 2 2 3" xfId="50945" xr:uid="{F4B62E03-DC1D-4487-B493-B276569880BE}"/>
    <cellStyle name="SAPBEXstdItem 2 4 2 2 3 2" xfId="50946" xr:uid="{9D201990-2307-45C6-BCB4-1475E5C4C1F9}"/>
    <cellStyle name="SAPBEXstdItem 2 4 2 2 4" xfId="50947" xr:uid="{CEBF1C5D-031D-442D-8ABA-CA12C4F62D38}"/>
    <cellStyle name="SAPBEXstdItem 2 4 2 2 4 2" xfId="50948" xr:uid="{E72CDF59-3805-4A94-9B13-37515DB0F3BC}"/>
    <cellStyle name="SAPBEXstdItem 2 4 2 2 5" xfId="50949" xr:uid="{181474D0-6CE3-4AFB-88D5-88853328BB55}"/>
    <cellStyle name="SAPBEXstdItem 2 4 2 2 5 2" xfId="50950" xr:uid="{CC292355-9F0B-48E6-B788-3B305DD03B9D}"/>
    <cellStyle name="SAPBEXstdItem 2 4 2 2 6" xfId="50951" xr:uid="{53FD1D9E-0BD0-481E-8E39-B32E826742DE}"/>
    <cellStyle name="SAPBEXstdItem 2 4 2 2 6 2" xfId="50952" xr:uid="{DCC8AB36-9C79-4D87-8113-1CB958AB4E00}"/>
    <cellStyle name="SAPBEXstdItem 2 4 2 2 7" xfId="50953" xr:uid="{9013085C-21D4-41A6-87E2-7747988373A0}"/>
    <cellStyle name="SAPBEXstdItem 2 4 2 2 7 2" xfId="50954" xr:uid="{58CAE155-4A26-4E2D-870D-FB46F8F18C6D}"/>
    <cellStyle name="SAPBEXstdItem 2 4 2 2 8" xfId="50955" xr:uid="{77245AE4-1680-4AA1-8D06-B3B500EBFB76}"/>
    <cellStyle name="SAPBEXstdItem 2 4 2 3" xfId="50956" xr:uid="{4773E05F-3876-4916-AB42-25D6F23CDC9C}"/>
    <cellStyle name="SAPBEXstdItem 2 4 2 3 2" xfId="50957" xr:uid="{334FDBD6-7185-4966-BF3D-678C0B0D7D69}"/>
    <cellStyle name="SAPBEXstdItem 2 4 2 4" xfId="50958" xr:uid="{930C1B51-0AC5-4E36-8DD8-8F33E8EBDAB7}"/>
    <cellStyle name="SAPBEXstdItem 2 4 2 4 2" xfId="50959" xr:uid="{94A561E4-78C3-4ED1-A090-936A359E1246}"/>
    <cellStyle name="SAPBEXstdItem 2 4 2 5" xfId="50960" xr:uid="{F7035361-49BF-456C-9092-3ADC1FCD9B43}"/>
    <cellStyle name="SAPBEXstdItem 2 4 2 5 2" xfId="50961" xr:uid="{BB8249EC-E685-4E5C-A088-1DACEEFE62ED}"/>
    <cellStyle name="SAPBEXstdItem 2 4 2 6" xfId="50962" xr:uid="{1BA313EF-67F3-43FE-9E3F-9081A3B82468}"/>
    <cellStyle name="SAPBEXstdItem 2 4 2 6 2" xfId="50963" xr:uid="{08BC08F7-B63C-4D5E-8A54-630141EB095A}"/>
    <cellStyle name="SAPBEXstdItem 2 4 2 7" xfId="50964" xr:uid="{CAE25360-75AD-4046-A9E1-7FB640BD9ECC}"/>
    <cellStyle name="SAPBEXstdItem 2 4 2 7 2" xfId="50965" xr:uid="{E3505FA0-71ED-4CB3-90C8-97FDDE4E29D6}"/>
    <cellStyle name="SAPBEXstdItem 2 4 2 8" xfId="50966" xr:uid="{333D1DC3-DA3C-40EB-BA5B-ACEE8FE0ABC3}"/>
    <cellStyle name="SAPBEXstdItem 2 4 2 8 2" xfId="50967" xr:uid="{81137A5E-D43B-4A9D-9D9B-9B38DB07F799}"/>
    <cellStyle name="SAPBEXstdItem 2 4 2 9" xfId="50968" xr:uid="{5FAB5B21-95F0-471F-AD13-0F39D71A5383}"/>
    <cellStyle name="SAPBEXstdItem 2 4 3" xfId="50969" xr:uid="{D97A5F9A-D82D-40CA-951A-35E93F6C5C70}"/>
    <cellStyle name="SAPBEXstdItem 2 4 3 2" xfId="50970" xr:uid="{83BBF146-617A-4096-AAD7-6F280E5E1B56}"/>
    <cellStyle name="SAPBEXstdItem 2 4 3 2 2" xfId="50971" xr:uid="{F6C97FD0-DB5C-481D-91AF-F08C4B9877EF}"/>
    <cellStyle name="SAPBEXstdItem 2 4 3 3" xfId="50972" xr:uid="{306BE1D1-7B85-4C2D-B180-F2661E05F54C}"/>
    <cellStyle name="SAPBEXstdItem 2 4 3 3 2" xfId="50973" xr:uid="{872366B5-B46F-47D9-9F5F-65B8080DBDAA}"/>
    <cellStyle name="SAPBEXstdItem 2 4 3 4" xfId="50974" xr:uid="{823E858E-9820-4433-BB2B-3148DBA56CFB}"/>
    <cellStyle name="SAPBEXstdItem 2 4 3 4 2" xfId="50975" xr:uid="{C9E063EC-CA0A-4A22-BAF5-8FB2CA300CAC}"/>
    <cellStyle name="SAPBEXstdItem 2 4 3 5" xfId="50976" xr:uid="{3A3AB2AF-B9C7-4395-94AF-C7BF4EB41EAD}"/>
    <cellStyle name="SAPBEXstdItem 2 4 3 5 2" xfId="50977" xr:uid="{A683C666-FF7B-4B01-9BCF-43E106B0CFA5}"/>
    <cellStyle name="SAPBEXstdItem 2 4 3 6" xfId="50978" xr:uid="{057B5E5F-3895-4A3E-809C-6A680E1818E2}"/>
    <cellStyle name="SAPBEXstdItem 2 4 3 6 2" xfId="50979" xr:uid="{94462FAD-661D-42C3-B021-08DE53086FC6}"/>
    <cellStyle name="SAPBEXstdItem 2 4 3 7" xfId="50980" xr:uid="{D7ED4C3C-7DA3-416F-A1D1-FA293EC304DE}"/>
    <cellStyle name="SAPBEXstdItem 2 4 3 7 2" xfId="50981" xr:uid="{64A56459-A012-45BA-8123-7195B827F23B}"/>
    <cellStyle name="SAPBEXstdItem 2 4 3 8" xfId="50982" xr:uid="{BF60DD80-3371-440D-BB12-187F77AD0BA8}"/>
    <cellStyle name="SAPBEXstdItem 2 4 3 9" xfId="50983" xr:uid="{F12718A9-53C9-4037-9034-AE229F99F7C3}"/>
    <cellStyle name="SAPBEXstdItem 2 4 4" xfId="50984" xr:uid="{C94207BA-C6BE-40F7-A0F3-322F989858B9}"/>
    <cellStyle name="SAPBEXstdItem 2 4 4 2" xfId="50985" xr:uid="{9A1F0049-1C84-41A6-BBAF-FB4BF24ED31F}"/>
    <cellStyle name="SAPBEXstdItem 2 4 5" xfId="50986" xr:uid="{C1391FD6-495D-44A0-8019-1FCC108BCFA5}"/>
    <cellStyle name="SAPBEXstdItem 2 4 5 2" xfId="50987" xr:uid="{0DC071D4-DFCA-4244-BA8F-C2A3888C85BA}"/>
    <cellStyle name="SAPBEXstdItem 2 4 6" xfId="50988" xr:uid="{9857CD3D-2CD8-43B7-9368-D2996A67D8A9}"/>
    <cellStyle name="SAPBEXstdItem 2 4 6 2" xfId="50989" xr:uid="{9E5A23A8-FEE7-4989-8BE1-0865379CFEA7}"/>
    <cellStyle name="SAPBEXstdItem 2 4 7" xfId="50990" xr:uid="{41A9E40C-3D85-43D6-94AA-C45AA22691E1}"/>
    <cellStyle name="SAPBEXstdItem 2 4 7 2" xfId="50991" xr:uid="{AAEE0AF6-DF00-4E24-A0F5-7106E349AB94}"/>
    <cellStyle name="SAPBEXstdItem 2 4 8" xfId="50992" xr:uid="{FF0299FB-C33C-4488-9865-33B3916E4C8A}"/>
    <cellStyle name="SAPBEXstdItem 2 4 8 2" xfId="50993" xr:uid="{485AF52E-DFB7-4B5C-A585-F6AEF5F907ED}"/>
    <cellStyle name="SAPBEXstdItem 2 4 9" xfId="50994" xr:uid="{E2B45C7E-9EA0-4471-89CA-EA8ADF1B678F}"/>
    <cellStyle name="SAPBEXstdItem 2 5" xfId="50995" xr:uid="{C82DD94C-6741-4BC3-8739-BC8E516CD5DB}"/>
    <cellStyle name="SAPBEXstdItem 2 6" xfId="50996" xr:uid="{9357E9EC-C6EC-4F12-9469-9F8DCC8F71DE}"/>
    <cellStyle name="SAPBEXstdItem 2 7" xfId="50645" xr:uid="{06CB0877-51B9-4DA9-B0DA-710C9112EBBB}"/>
    <cellStyle name="SAPBEXstdItem 3" xfId="50997" xr:uid="{0493A32A-7C97-4989-B40E-70C0B34C3FCB}"/>
    <cellStyle name="SAPBEXstdItem 3 2" xfId="50998" xr:uid="{C68A38FE-27FA-4235-B4C7-4807D0C2E5C4}"/>
    <cellStyle name="SAPBEXstdItem 3 2 2" xfId="50999" xr:uid="{8A3804FB-E8D9-4E80-9683-CCC593E2D011}"/>
    <cellStyle name="SAPBEXstdItem 3 2 2 10" xfId="51000" xr:uid="{643B50F7-B5F7-4CA1-95AA-4411C46BDB39}"/>
    <cellStyle name="SAPBEXstdItem 3 2 2 2" xfId="51001" xr:uid="{9CD19952-F82C-4426-AE2B-331E8576C764}"/>
    <cellStyle name="SAPBEXstdItem 3 2 2 2 10" xfId="51002" xr:uid="{47AD5573-EF23-45F9-90DB-BC18309E8AE9}"/>
    <cellStyle name="SAPBEXstdItem 3 2 2 2 2" xfId="51003" xr:uid="{E2018C83-828F-43D7-B157-336E1ACCBA99}"/>
    <cellStyle name="SAPBEXstdItem 3 2 2 2 2 2" xfId="51004" xr:uid="{A078EF0F-4EF2-40AE-BC3A-4BFAE21039D6}"/>
    <cellStyle name="SAPBEXstdItem 3 2 2 2 2 2 2" xfId="51005" xr:uid="{7FE75332-C4B3-4253-9414-77C33165FB1B}"/>
    <cellStyle name="SAPBEXstdItem 3 2 2 2 2 3" xfId="51006" xr:uid="{D7922589-D38D-41D1-92C8-4F7F36683713}"/>
    <cellStyle name="SAPBEXstdItem 3 2 2 2 2 3 2" xfId="51007" xr:uid="{3FF01DE6-C84A-4F5D-A5C9-7A591925AE80}"/>
    <cellStyle name="SAPBEXstdItem 3 2 2 2 2 4" xfId="51008" xr:uid="{497E1393-1DE7-44EE-9758-E351EB1DFDE6}"/>
    <cellStyle name="SAPBEXstdItem 3 2 2 2 2 4 2" xfId="51009" xr:uid="{AB36D648-9D37-48EC-BA97-6DD755574FE7}"/>
    <cellStyle name="SAPBEXstdItem 3 2 2 2 2 5" xfId="51010" xr:uid="{DC15602A-E06D-4866-BD01-C752AEB95800}"/>
    <cellStyle name="SAPBEXstdItem 3 2 2 2 2 5 2" xfId="51011" xr:uid="{E2C8E10F-C017-469D-863F-CEDFEC628C1D}"/>
    <cellStyle name="SAPBEXstdItem 3 2 2 2 2 6" xfId="51012" xr:uid="{DA71F28D-2F6B-4AFA-9455-680A29A80DFF}"/>
    <cellStyle name="SAPBEXstdItem 3 2 2 2 2 6 2" xfId="51013" xr:uid="{8A9591CD-C12F-4242-908B-B6A20C156E27}"/>
    <cellStyle name="SAPBEXstdItem 3 2 2 2 2 7" xfId="51014" xr:uid="{C83B5554-F54D-4D6D-8756-6B176824EB1C}"/>
    <cellStyle name="SAPBEXstdItem 3 2 2 2 2 7 2" xfId="51015" xr:uid="{54808ECF-4A3A-4929-AAA0-878B917050D3}"/>
    <cellStyle name="SAPBEXstdItem 3 2 2 2 2 8" xfId="51016" xr:uid="{8AD412FC-9F7A-4D61-B1EE-B1DA18AF990B}"/>
    <cellStyle name="SAPBEXstdItem 3 2 2 2 3" xfId="51017" xr:uid="{39C305FA-C969-4D1F-864D-8754A59F8585}"/>
    <cellStyle name="SAPBEXstdItem 3 2 2 2 3 2" xfId="51018" xr:uid="{F7DAD654-FFA7-421F-8D56-BB7966BDBCFE}"/>
    <cellStyle name="SAPBEXstdItem 3 2 2 2 4" xfId="51019" xr:uid="{09D58C68-3D54-45D0-A6AE-8C62B6105DFF}"/>
    <cellStyle name="SAPBEXstdItem 3 2 2 2 4 2" xfId="51020" xr:uid="{05160EF6-3680-4195-9751-653296B1DAB3}"/>
    <cellStyle name="SAPBEXstdItem 3 2 2 2 5" xfId="51021" xr:uid="{D23B6709-1788-4F5C-AF26-D8FC84DB6A81}"/>
    <cellStyle name="SAPBEXstdItem 3 2 2 2 5 2" xfId="51022" xr:uid="{BBB22BE3-8EDD-4550-A0E8-2CDE6D976426}"/>
    <cellStyle name="SAPBEXstdItem 3 2 2 2 6" xfId="51023" xr:uid="{33A16CA7-EFC1-4CFE-8950-ED7F912D7D97}"/>
    <cellStyle name="SAPBEXstdItem 3 2 2 2 6 2" xfId="51024" xr:uid="{F10217C6-0626-46EF-9C5E-8457C8A69920}"/>
    <cellStyle name="SAPBEXstdItem 3 2 2 2 7" xfId="51025" xr:uid="{F700D6DA-1CB4-40E0-8AEC-A20D846B379E}"/>
    <cellStyle name="SAPBEXstdItem 3 2 2 2 7 2" xfId="51026" xr:uid="{C226F234-13DC-4136-921E-47E8583B8493}"/>
    <cellStyle name="SAPBEXstdItem 3 2 2 2 8" xfId="51027" xr:uid="{3FD7C269-C879-4F8D-8D15-FEA259A6083A}"/>
    <cellStyle name="SAPBEXstdItem 3 2 2 2 8 2" xfId="51028" xr:uid="{90FCC375-139F-46F1-9D88-7F2D6F7333EE}"/>
    <cellStyle name="SAPBEXstdItem 3 2 2 2 9" xfId="51029" xr:uid="{DE07963A-1B97-4708-9575-FD0E3ABFDB6E}"/>
    <cellStyle name="SAPBEXstdItem 3 2 2 3" xfId="51030" xr:uid="{CE18D661-FDBB-477A-A6C6-59F28EBC2DC7}"/>
    <cellStyle name="SAPBEXstdItem 3 2 2 3 2" xfId="51031" xr:uid="{15C93A0F-7892-4952-BAFA-3375B457C696}"/>
    <cellStyle name="SAPBEXstdItem 3 2 2 3 2 2" xfId="51032" xr:uid="{9351B7B9-C94E-4E0A-B33E-784DDF26D9DD}"/>
    <cellStyle name="SAPBEXstdItem 3 2 2 3 3" xfId="51033" xr:uid="{1B84D2CC-8FD3-4B35-B8FF-60367D67264A}"/>
    <cellStyle name="SAPBEXstdItem 3 2 2 3 3 2" xfId="51034" xr:uid="{F0E594BB-3E28-402F-8033-4C9C422ACD0D}"/>
    <cellStyle name="SAPBEXstdItem 3 2 2 3 4" xfId="51035" xr:uid="{85B3BA61-D489-44AF-BB3B-25B413BD4F46}"/>
    <cellStyle name="SAPBEXstdItem 3 2 2 3 4 2" xfId="51036" xr:uid="{CD08C3A3-F009-4D31-A7D8-7F0BE3F63377}"/>
    <cellStyle name="SAPBEXstdItem 3 2 2 3 5" xfId="51037" xr:uid="{A0EADA44-306A-4F86-A996-C1F6D842A40F}"/>
    <cellStyle name="SAPBEXstdItem 3 2 2 3 5 2" xfId="51038" xr:uid="{94AB9551-8ABD-4001-AA53-CDECD402284C}"/>
    <cellStyle name="SAPBEXstdItem 3 2 2 3 6" xfId="51039" xr:uid="{790E509B-01F3-46AC-8D94-CF0A35054E6F}"/>
    <cellStyle name="SAPBEXstdItem 3 2 2 3 6 2" xfId="51040" xr:uid="{9C8A67DE-10AD-4E5A-AD99-F7CA932DA491}"/>
    <cellStyle name="SAPBEXstdItem 3 2 2 3 7" xfId="51041" xr:uid="{64DB7E59-D57D-457A-AC0E-96BCBA7D6A06}"/>
    <cellStyle name="SAPBEXstdItem 3 2 2 3 7 2" xfId="51042" xr:uid="{3B1F74E7-0A04-4F5E-8C49-E9DFA74DDD49}"/>
    <cellStyle name="SAPBEXstdItem 3 2 2 3 8" xfId="51043" xr:uid="{1D3D8BD3-2C1D-4A58-B7BC-5101AA5AB97F}"/>
    <cellStyle name="SAPBEXstdItem 3 2 2 3 9" xfId="51044" xr:uid="{488F8461-5BDD-490E-9F5E-FA2CF7996A1F}"/>
    <cellStyle name="SAPBEXstdItem 3 2 2 4" xfId="51045" xr:uid="{35AF4280-17B3-45EB-96DD-6330181B7EDB}"/>
    <cellStyle name="SAPBEXstdItem 3 2 2 4 2" xfId="51046" xr:uid="{FEB34672-FCF2-45E9-BCE7-6BF11B6B8EFA}"/>
    <cellStyle name="SAPBEXstdItem 3 2 2 5" xfId="51047" xr:uid="{F297D3A5-EEBB-4670-B7F3-74FEB399FBCE}"/>
    <cellStyle name="SAPBEXstdItem 3 2 2 5 2" xfId="51048" xr:uid="{F8D0A19F-EAC5-4F48-AC63-6F4D9051701B}"/>
    <cellStyle name="SAPBEXstdItem 3 2 2 6" xfId="51049" xr:uid="{332E1623-F522-4D6E-9099-0696DE37B342}"/>
    <cellStyle name="SAPBEXstdItem 3 2 2 6 2" xfId="51050" xr:uid="{6C556DAA-AE7C-4644-B393-6245EBE48112}"/>
    <cellStyle name="SAPBEXstdItem 3 2 2 7" xfId="51051" xr:uid="{CF032CF7-6326-4ABD-901B-77F3BE52FE38}"/>
    <cellStyle name="SAPBEXstdItem 3 2 2 7 2" xfId="51052" xr:uid="{A70D97C9-E5D0-4FE3-9DDA-E533EB6CF28F}"/>
    <cellStyle name="SAPBEXstdItem 3 2 2 8" xfId="51053" xr:uid="{2FA8F04D-01B4-490A-BFD5-8B6687714E7D}"/>
    <cellStyle name="SAPBEXstdItem 3 2 2 8 2" xfId="51054" xr:uid="{60AEDDD2-7128-4EEF-959E-B12E7444F92D}"/>
    <cellStyle name="SAPBEXstdItem 3 2 2 9" xfId="51055" xr:uid="{001C5E57-5DB4-4CEC-9690-0944A7D6B1F6}"/>
    <cellStyle name="SAPBEXstdItem 3 2 3" xfId="51056" xr:uid="{15D77AB9-B794-4543-828A-72221F2456B3}"/>
    <cellStyle name="SAPBEXstdItem 3 2 3 2" xfId="51057" xr:uid="{DFAFC76E-B4EE-4DA6-9DF6-9A9448C26456}"/>
    <cellStyle name="SAPBEXstdItem 3 2 3 2 10" xfId="51058" xr:uid="{BDAD3CA2-006F-47A2-BB05-EC11A54D96BA}"/>
    <cellStyle name="SAPBEXstdItem 3 2 3 2 2" xfId="51059" xr:uid="{827B2B65-FE47-474F-8446-BB7E707AEC3D}"/>
    <cellStyle name="SAPBEXstdItem 3 2 3 2 2 2" xfId="51060" xr:uid="{25736352-8C6B-4806-8DD8-8B33E15C9573}"/>
    <cellStyle name="SAPBEXstdItem 3 2 3 2 2 2 2" xfId="51061" xr:uid="{D45DE634-A6FA-42B8-BAAD-F4C2BB3369E0}"/>
    <cellStyle name="SAPBEXstdItem 3 2 3 2 2 3" xfId="51062" xr:uid="{8CB616E2-5B6E-4394-9C29-4A95F5B0BFB9}"/>
    <cellStyle name="SAPBEXstdItem 3 2 3 2 2 3 2" xfId="51063" xr:uid="{FF0894E2-375B-4971-9F8E-B90A19874D87}"/>
    <cellStyle name="SAPBEXstdItem 3 2 3 2 2 4" xfId="51064" xr:uid="{DFA5ABF3-1F48-4387-B6FD-B765EF4AECBD}"/>
    <cellStyle name="SAPBEXstdItem 3 2 3 2 2 4 2" xfId="51065" xr:uid="{201926E2-BA53-4AED-BF74-D242AA34F0AB}"/>
    <cellStyle name="SAPBEXstdItem 3 2 3 2 2 5" xfId="51066" xr:uid="{91121F2A-1384-4328-AE87-563A4C4E2C65}"/>
    <cellStyle name="SAPBEXstdItem 3 2 3 2 2 5 2" xfId="51067" xr:uid="{F7962F95-1ACD-4938-81C0-918A9741013E}"/>
    <cellStyle name="SAPBEXstdItem 3 2 3 2 2 6" xfId="51068" xr:uid="{5F3B1576-191C-4945-8183-6F1779C0462D}"/>
    <cellStyle name="SAPBEXstdItem 3 2 3 2 2 6 2" xfId="51069" xr:uid="{8E0E1022-D41E-42AA-A826-0C32D33E5665}"/>
    <cellStyle name="SAPBEXstdItem 3 2 3 2 2 7" xfId="51070" xr:uid="{C1CF4435-E7EF-46AF-956B-C3E17E243391}"/>
    <cellStyle name="SAPBEXstdItem 3 2 3 2 3" xfId="51071" xr:uid="{2C31650A-8BE6-4E67-8DFF-4A25316D539E}"/>
    <cellStyle name="SAPBEXstdItem 3 2 3 2 3 2" xfId="51072" xr:uid="{855F2067-74D3-4507-8C5F-9F18371E0178}"/>
    <cellStyle name="SAPBEXstdItem 3 2 3 2 3 2 2" xfId="51073" xr:uid="{D5630823-42FF-4457-B5F9-CD76BBF99DBD}"/>
    <cellStyle name="SAPBEXstdItem 3 2 3 2 3 3" xfId="51074" xr:uid="{C2C48CFA-1717-47DE-B613-B1AC377F4207}"/>
    <cellStyle name="SAPBEXstdItem 3 2 3 2 3 3 2" xfId="51075" xr:uid="{A07C8267-7C68-42B4-AB63-63E7FCFC1613}"/>
    <cellStyle name="SAPBEXstdItem 3 2 3 2 3 4" xfId="51076" xr:uid="{F1919ADB-A43B-48C0-BE67-1697CC918BD2}"/>
    <cellStyle name="SAPBEXstdItem 3 2 3 2 3 4 2" xfId="51077" xr:uid="{78716C55-2DA1-43C1-94DB-E0604C39DCCA}"/>
    <cellStyle name="SAPBEXstdItem 3 2 3 2 3 5" xfId="51078" xr:uid="{FD56D8B5-3874-4D5E-829F-BCB7F7DCC1D9}"/>
    <cellStyle name="SAPBEXstdItem 3 2 3 2 3 5 2" xfId="51079" xr:uid="{F441C1AB-F3B8-47A7-BB8E-E1BFA96A3091}"/>
    <cellStyle name="SAPBEXstdItem 3 2 3 2 3 6" xfId="51080" xr:uid="{04E2A554-E638-4E50-9963-AB4643DB659B}"/>
    <cellStyle name="SAPBEXstdItem 3 2 3 2 3 6 2" xfId="51081" xr:uid="{E4EC4537-D668-4D3C-93F8-DC4940B9D9CE}"/>
    <cellStyle name="SAPBEXstdItem 3 2 3 2 3 7" xfId="51082" xr:uid="{004C9DD7-7A50-4D32-A867-E45E64500199}"/>
    <cellStyle name="SAPBEXstdItem 3 2 3 2 4" xfId="51083" xr:uid="{E35418CF-4F5C-4736-A70E-193D4A3D8620}"/>
    <cellStyle name="SAPBEXstdItem 3 2 3 2 4 2" xfId="51084" xr:uid="{1DAB5D42-8E19-40EE-B82C-868644D0D1E1}"/>
    <cellStyle name="SAPBEXstdItem 3 2 3 2 5" xfId="51085" xr:uid="{C95BCEC7-57DC-4823-9BD7-63A038019AE0}"/>
    <cellStyle name="SAPBEXstdItem 3 2 3 2 5 2" xfId="51086" xr:uid="{E63F904F-0C9E-4FA8-97D1-EE65D028221E}"/>
    <cellStyle name="SAPBEXstdItem 3 2 3 2 6" xfId="51087" xr:uid="{8088EF64-963E-4A98-8DAB-F9062CD59897}"/>
    <cellStyle name="SAPBEXstdItem 3 2 3 2 6 2" xfId="51088" xr:uid="{861B71E1-F162-490D-A785-A8EE87C19EF4}"/>
    <cellStyle name="SAPBEXstdItem 3 2 3 2 7" xfId="51089" xr:uid="{E0D226F1-C168-4390-ADC1-509235821D54}"/>
    <cellStyle name="SAPBEXstdItem 3 2 3 2 7 2" xfId="51090" xr:uid="{ABE6E64D-72EE-43C4-ADC1-2A122A15C916}"/>
    <cellStyle name="SAPBEXstdItem 3 2 3 2 8" xfId="51091" xr:uid="{7BD1CD93-F03D-4BF8-BA02-BBFB758BDF0B}"/>
    <cellStyle name="SAPBEXstdItem 3 2 3 2 8 2" xfId="51092" xr:uid="{749C1840-ECE1-4AC1-9D0A-7BCF1B7F974A}"/>
    <cellStyle name="SAPBEXstdItem 3 2 3 2 9" xfId="51093" xr:uid="{1AE150C7-9A24-4B51-BE4E-1B490E07EF5C}"/>
    <cellStyle name="SAPBEXstdItem 3 2 3 2 9 2" xfId="51094" xr:uid="{D938EEB7-53F4-48EE-BE4C-5957D30F58DC}"/>
    <cellStyle name="SAPBEXstdItem 3 2 3 3" xfId="51095" xr:uid="{C2721886-4A1F-4D9C-9710-B93D439E9E96}"/>
    <cellStyle name="SAPBEXstdItem 3 2 3 3 2" xfId="51096" xr:uid="{ABA17B32-7B5B-4D8D-BF33-810A1B6854FD}"/>
    <cellStyle name="SAPBEXstdItem 3 2 3 4" xfId="51097" xr:uid="{A6D2C348-46AB-45E1-ACD3-D567E4E4C9B2}"/>
    <cellStyle name="SAPBEXstdItem 3 2 3 4 2" xfId="51098" xr:uid="{41CA70A0-DECA-4892-8B35-A0EF494BE63A}"/>
    <cellStyle name="SAPBEXstdItem 3 2 3 5" xfId="51099" xr:uid="{06131905-B6D8-4741-B9E4-7531D1F7DFED}"/>
    <cellStyle name="SAPBEXstdItem 3 2 4" xfId="51100" xr:uid="{919A01D9-1E9E-4D97-8B3D-77C2002FF966}"/>
    <cellStyle name="SAPBEXstdItem 3 2 4 10" xfId="51101" xr:uid="{BD96B68B-8C37-45A5-9D45-30B90DDA099C}"/>
    <cellStyle name="SAPBEXstdItem 3 2 4 2" xfId="51102" xr:uid="{D7EE7E1D-82D1-445A-8150-D7F4E4457335}"/>
    <cellStyle name="SAPBEXstdItem 3 2 4 2 2" xfId="51103" xr:uid="{9DB52289-DEE8-46A9-9974-C4F73D2BEE7E}"/>
    <cellStyle name="SAPBEXstdItem 3 2 4 2 2 2" xfId="51104" xr:uid="{BC682BD9-4A31-4188-B718-45691569F652}"/>
    <cellStyle name="SAPBEXstdItem 3 2 4 2 3" xfId="51105" xr:uid="{AD93BF67-FFD3-471D-9DBE-6C6133003097}"/>
    <cellStyle name="SAPBEXstdItem 3 2 4 2 3 2" xfId="51106" xr:uid="{15B4A6A7-7319-4522-B2FC-CB121367C3A9}"/>
    <cellStyle name="SAPBEXstdItem 3 2 4 2 4" xfId="51107" xr:uid="{9D93F1CE-5B46-4EFB-B17E-FA4B156FF29D}"/>
    <cellStyle name="SAPBEXstdItem 3 2 4 2 4 2" xfId="51108" xr:uid="{BB84571F-F4D7-4D27-8B88-AC2F4E21CB40}"/>
    <cellStyle name="SAPBEXstdItem 3 2 4 2 5" xfId="51109" xr:uid="{78CE8060-A62D-47C7-BD2E-D8168B83F752}"/>
    <cellStyle name="SAPBEXstdItem 3 2 4 2 5 2" xfId="51110" xr:uid="{04C7A478-8916-4F0A-8E90-A1E17BF3B5B6}"/>
    <cellStyle name="SAPBEXstdItem 3 2 4 2 6" xfId="51111" xr:uid="{B5D57CD2-9021-4ED5-9358-00D204DD829E}"/>
    <cellStyle name="SAPBEXstdItem 3 2 4 2 6 2" xfId="51112" xr:uid="{F3A7BA4D-BE39-4C39-B3F3-3E8FC3C7C302}"/>
    <cellStyle name="SAPBEXstdItem 3 2 4 2 7" xfId="51113" xr:uid="{12342B32-7C8B-4C8B-9888-EC80BD1645FE}"/>
    <cellStyle name="SAPBEXstdItem 3 2 4 3" xfId="51114" xr:uid="{974FC3B7-EF72-4C14-AB87-0687CE9E545F}"/>
    <cellStyle name="SAPBEXstdItem 3 2 4 3 2" xfId="51115" xr:uid="{1CC8F773-D9B7-44D9-87DD-1937030F87B9}"/>
    <cellStyle name="SAPBEXstdItem 3 2 4 3 2 2" xfId="51116" xr:uid="{97C8172C-C709-43D6-8B1F-7AD9156C6F0A}"/>
    <cellStyle name="SAPBEXstdItem 3 2 4 3 3" xfId="51117" xr:uid="{E74E94EB-0C97-480F-AEAE-384D574DE188}"/>
    <cellStyle name="SAPBEXstdItem 3 2 4 3 3 2" xfId="51118" xr:uid="{E46CBF7B-168F-4DB1-81CE-A68FBF9EAC68}"/>
    <cellStyle name="SAPBEXstdItem 3 2 4 3 4" xfId="51119" xr:uid="{4FC54440-FC45-449C-8CD3-BC2B9A89F280}"/>
    <cellStyle name="SAPBEXstdItem 3 2 4 3 4 2" xfId="51120" xr:uid="{5E3EE8F4-D909-427E-B0FF-82368D344C96}"/>
    <cellStyle name="SAPBEXstdItem 3 2 4 3 5" xfId="51121" xr:uid="{7C2BE702-C15C-4015-A67B-8359E131752C}"/>
    <cellStyle name="SAPBEXstdItem 3 2 4 3 5 2" xfId="51122" xr:uid="{FECF066B-17AF-48DD-BB97-0CED699998DE}"/>
    <cellStyle name="SAPBEXstdItem 3 2 4 3 6" xfId="51123" xr:uid="{4B9ED317-64D6-4A77-8525-F03F972B8A9E}"/>
    <cellStyle name="SAPBEXstdItem 3 2 4 3 6 2" xfId="51124" xr:uid="{7DB64A88-80FB-45EE-9C95-C50F8D48CAD5}"/>
    <cellStyle name="SAPBEXstdItem 3 2 4 3 7" xfId="51125" xr:uid="{550BE3D8-8D90-41B7-BEC1-E7F316AB82C7}"/>
    <cellStyle name="SAPBEXstdItem 3 2 4 4" xfId="51126" xr:uid="{CCA69684-0AF7-471F-B2C2-6CFD7FDD6790}"/>
    <cellStyle name="SAPBEXstdItem 3 2 4 4 2" xfId="51127" xr:uid="{5877B4D2-0389-4E99-A092-55759B801614}"/>
    <cellStyle name="SAPBEXstdItem 3 2 4 5" xfId="51128" xr:uid="{56C461D0-D526-41D0-8246-E95D589347D7}"/>
    <cellStyle name="SAPBEXstdItem 3 2 4 5 2" xfId="51129" xr:uid="{B134B748-A211-4A4D-9B71-64D87F4733E0}"/>
    <cellStyle name="SAPBEXstdItem 3 2 4 6" xfId="51130" xr:uid="{656612F3-A143-4279-A48C-698C3AAA79C8}"/>
    <cellStyle name="SAPBEXstdItem 3 2 4 6 2" xfId="51131" xr:uid="{72FFB47A-2208-4E19-905F-64D3151BD847}"/>
    <cellStyle name="SAPBEXstdItem 3 2 4 7" xfId="51132" xr:uid="{8E7E6285-A416-4357-83DD-6FFA617BAFE0}"/>
    <cellStyle name="SAPBEXstdItem 3 2 4 7 2" xfId="51133" xr:uid="{3BD2C7A1-6D32-443A-A6AA-3F8FC5486610}"/>
    <cellStyle name="SAPBEXstdItem 3 2 4 8" xfId="51134" xr:uid="{FEEDFA6E-602B-495B-ADA7-1F47FB716976}"/>
    <cellStyle name="SAPBEXstdItem 3 2 4 8 2" xfId="51135" xr:uid="{6A207C0A-EC5B-4417-B14C-6243193EA523}"/>
    <cellStyle name="SAPBEXstdItem 3 2 4 9" xfId="51136" xr:uid="{3D1D006A-A63E-482B-8BB9-A2F9E403E4D9}"/>
    <cellStyle name="SAPBEXstdItem 3 2 4 9 2" xfId="51137" xr:uid="{F0180486-E521-4D54-AC91-1E78AF0808B1}"/>
    <cellStyle name="SAPBEXstdItem 3 2 5" xfId="51138" xr:uid="{23C3026D-B423-4F71-8D31-5AD137FB29D2}"/>
    <cellStyle name="SAPBEXstdItem 3 2 5 2" xfId="51139" xr:uid="{A474BB37-28F1-41BA-BC47-F948AAAB2D6E}"/>
    <cellStyle name="SAPBEXstdItem 3 2 6" xfId="51140" xr:uid="{2B7906EF-D459-4E0E-8255-B08084009CA0}"/>
    <cellStyle name="SAPBEXstdItem 3 2 6 2" xfId="51141" xr:uid="{8A9D4744-EC94-4B21-BA8B-797DDDCE7CB7}"/>
    <cellStyle name="SAPBEXstdItem 3 2 7" xfId="51142" xr:uid="{6D592909-4A66-4320-9356-FEBDE476093C}"/>
    <cellStyle name="SAPBEXstdItem 3 2 8" xfId="51143" xr:uid="{4C6B8E37-41A3-4A96-A3F4-CC9CB7FA8514}"/>
    <cellStyle name="SAPBEXstdItem 3 3" xfId="51144" xr:uid="{B50C647D-FDAD-48F4-8DEC-FDCE17F675DA}"/>
    <cellStyle name="SAPBEXstdItem 3 3 2" xfId="51145" xr:uid="{BED40961-8AA0-4940-87C0-9D44822B24FB}"/>
    <cellStyle name="SAPBEXstdItem 3 3 2 10" xfId="51146" xr:uid="{C5540105-8D9A-46B7-86EA-89402EF4D544}"/>
    <cellStyle name="SAPBEXstdItem 3 3 2 2" xfId="51147" xr:uid="{D4B3ADF8-C66C-4C6B-B84D-E76F49A5ABB3}"/>
    <cellStyle name="SAPBEXstdItem 3 3 2 2 10" xfId="51148" xr:uid="{D3DCD02B-F801-4E33-92C4-B044ECF3933D}"/>
    <cellStyle name="SAPBEXstdItem 3 3 2 2 2" xfId="51149" xr:uid="{1216473D-51A7-43C4-B47B-E36FA6A59D2B}"/>
    <cellStyle name="SAPBEXstdItem 3 3 2 2 2 2" xfId="51150" xr:uid="{20D16716-684E-4367-81F3-73D167415EAF}"/>
    <cellStyle name="SAPBEXstdItem 3 3 2 2 2 2 2" xfId="51151" xr:uid="{6C7D8562-5C94-48B2-9D72-3B7DB8163CFA}"/>
    <cellStyle name="SAPBEXstdItem 3 3 2 2 2 3" xfId="51152" xr:uid="{C24A5F90-1F13-4961-8DC4-5FB702111A13}"/>
    <cellStyle name="SAPBEXstdItem 3 3 2 2 2 3 2" xfId="51153" xr:uid="{77B89442-B632-4031-B4E5-957E30E9AE51}"/>
    <cellStyle name="SAPBEXstdItem 3 3 2 2 2 4" xfId="51154" xr:uid="{0D49633E-7BEA-425A-B48D-5A45D259CB12}"/>
    <cellStyle name="SAPBEXstdItem 3 3 2 2 2 4 2" xfId="51155" xr:uid="{DAF3F7DC-88A4-4102-A7AC-F8CDFF555FD8}"/>
    <cellStyle name="SAPBEXstdItem 3 3 2 2 2 5" xfId="51156" xr:uid="{A2A2D0B7-A647-4B9C-8B17-47B514AA9A50}"/>
    <cellStyle name="SAPBEXstdItem 3 3 2 2 2 5 2" xfId="51157" xr:uid="{D058DDAA-EAF5-477D-9344-B32A623DF798}"/>
    <cellStyle name="SAPBEXstdItem 3 3 2 2 2 6" xfId="51158" xr:uid="{764A18D8-2590-4846-9859-F670A8B3457F}"/>
    <cellStyle name="SAPBEXstdItem 3 3 2 2 2 6 2" xfId="51159" xr:uid="{E09729C6-9AB4-47B0-823E-1E20845A7C52}"/>
    <cellStyle name="SAPBEXstdItem 3 3 2 2 2 7" xfId="51160" xr:uid="{BC324C26-8972-49C0-8897-72C5AC70F2A7}"/>
    <cellStyle name="SAPBEXstdItem 3 3 2 2 2 7 2" xfId="51161" xr:uid="{E8B65682-8D5A-411B-80F7-1EF0C497501D}"/>
    <cellStyle name="SAPBEXstdItem 3 3 2 2 2 8" xfId="51162" xr:uid="{06A871A8-8097-4B16-9A0F-0612BE1EB19E}"/>
    <cellStyle name="SAPBEXstdItem 3 3 2 2 3" xfId="51163" xr:uid="{9D1EE06F-A894-46BB-B71D-8D4CF4CEC204}"/>
    <cellStyle name="SAPBEXstdItem 3 3 2 2 3 2" xfId="51164" xr:uid="{D09AB8E4-0FA1-447A-98CC-1B2D324A2F0A}"/>
    <cellStyle name="SAPBEXstdItem 3 3 2 2 4" xfId="51165" xr:uid="{E0E712FB-77B1-4C2B-B792-623F6BEC7B85}"/>
    <cellStyle name="SAPBEXstdItem 3 3 2 2 4 2" xfId="51166" xr:uid="{68CF02B8-1C72-43B0-BD97-F6CAFB126C4C}"/>
    <cellStyle name="SAPBEXstdItem 3 3 2 2 5" xfId="51167" xr:uid="{9BEAB93B-AD97-473F-84C6-23C8A6F1A51E}"/>
    <cellStyle name="SAPBEXstdItem 3 3 2 2 5 2" xfId="51168" xr:uid="{B80E729F-74DC-47DA-93BE-A073E8985E87}"/>
    <cellStyle name="SAPBEXstdItem 3 3 2 2 6" xfId="51169" xr:uid="{C4429FA5-A38D-4AF4-A1C6-5BFB47215746}"/>
    <cellStyle name="SAPBEXstdItem 3 3 2 2 6 2" xfId="51170" xr:uid="{CC9F30FC-B06C-4A62-90C7-A79C55F6DEED}"/>
    <cellStyle name="SAPBEXstdItem 3 3 2 2 7" xfId="51171" xr:uid="{4AADC18A-6100-45A2-B021-200750A746CF}"/>
    <cellStyle name="SAPBEXstdItem 3 3 2 2 7 2" xfId="51172" xr:uid="{54770321-A4D8-43FE-AB2B-0125CCBB6C96}"/>
    <cellStyle name="SAPBEXstdItem 3 3 2 2 8" xfId="51173" xr:uid="{3CDEEAB8-D5E1-47BA-A478-CD1393ECE3A1}"/>
    <cellStyle name="SAPBEXstdItem 3 3 2 2 8 2" xfId="51174" xr:uid="{37034B9F-AA7C-47DD-A61D-EF5F8FF4199D}"/>
    <cellStyle name="SAPBEXstdItem 3 3 2 2 9" xfId="51175" xr:uid="{6BEA00DE-2A1D-4504-8C59-7AE95C22198C}"/>
    <cellStyle name="SAPBEXstdItem 3 3 2 3" xfId="51176" xr:uid="{9FA772D5-9A43-49FC-BD97-3C478C1380C8}"/>
    <cellStyle name="SAPBEXstdItem 3 3 2 3 2" xfId="51177" xr:uid="{7B3014E7-EEC5-4CD2-B71B-D931AE0BC6FA}"/>
    <cellStyle name="SAPBEXstdItem 3 3 2 3 2 2" xfId="51178" xr:uid="{35B4053D-6B1C-48EC-B16B-F5A5BC15FA6C}"/>
    <cellStyle name="SAPBEXstdItem 3 3 2 3 3" xfId="51179" xr:uid="{78458A55-5E71-462A-9C3E-296A4C020772}"/>
    <cellStyle name="SAPBEXstdItem 3 3 2 3 3 2" xfId="51180" xr:uid="{58B9A53B-5093-42ED-9052-9C91099CADF3}"/>
    <cellStyle name="SAPBEXstdItem 3 3 2 3 4" xfId="51181" xr:uid="{F6981791-A820-45BB-80B0-3A6E27BCC710}"/>
    <cellStyle name="SAPBEXstdItem 3 3 2 3 4 2" xfId="51182" xr:uid="{7E98EC5F-BB68-4206-AB53-C1A070092653}"/>
    <cellStyle name="SAPBEXstdItem 3 3 2 3 5" xfId="51183" xr:uid="{48139AD4-F357-48D0-9A35-B4E0F868326E}"/>
    <cellStyle name="SAPBEXstdItem 3 3 2 3 5 2" xfId="51184" xr:uid="{E104C99F-4C31-4D5E-ACDB-AAB91C359927}"/>
    <cellStyle name="SAPBEXstdItem 3 3 2 3 6" xfId="51185" xr:uid="{1B3D603C-CF47-4DEA-A89E-60E80EC74B6B}"/>
    <cellStyle name="SAPBEXstdItem 3 3 2 3 6 2" xfId="51186" xr:uid="{E200495B-02DB-4951-B1BC-78E0D9A44134}"/>
    <cellStyle name="SAPBEXstdItem 3 3 2 3 7" xfId="51187" xr:uid="{9C7C7102-54B1-4B56-93B2-3A8382F9126F}"/>
    <cellStyle name="SAPBEXstdItem 3 3 2 3 7 2" xfId="51188" xr:uid="{059ACE4A-E839-4533-8161-B3B20D305A37}"/>
    <cellStyle name="SAPBEXstdItem 3 3 2 3 8" xfId="51189" xr:uid="{22E1ED83-2800-4914-91F7-6A2C1934301C}"/>
    <cellStyle name="SAPBEXstdItem 3 3 2 3 9" xfId="51190" xr:uid="{BEFEC118-4861-4868-918A-D4C6505D6698}"/>
    <cellStyle name="SAPBEXstdItem 3 3 2 4" xfId="51191" xr:uid="{5BE91581-193E-42EF-AA4C-A810B505A1AE}"/>
    <cellStyle name="SAPBEXstdItem 3 3 2 4 2" xfId="51192" xr:uid="{C8AFA64C-F3DB-433F-B656-3E846011D087}"/>
    <cellStyle name="SAPBEXstdItem 3 3 2 5" xfId="51193" xr:uid="{5A5D54F8-266B-4183-A4D3-5FD93BEB482D}"/>
    <cellStyle name="SAPBEXstdItem 3 3 2 5 2" xfId="51194" xr:uid="{CBBA5AC9-10E0-41E4-88C0-842E4A8D0367}"/>
    <cellStyle name="SAPBEXstdItem 3 3 2 6" xfId="51195" xr:uid="{A076C8DA-7767-4BEC-8923-2CD4B7CCC6FD}"/>
    <cellStyle name="SAPBEXstdItem 3 3 2 6 2" xfId="51196" xr:uid="{E84633D2-2AFE-4C72-9A83-76D8BFC0BE31}"/>
    <cellStyle name="SAPBEXstdItem 3 3 2 7" xfId="51197" xr:uid="{F7207005-71F2-4416-B782-25B8DE0DAC85}"/>
    <cellStyle name="SAPBEXstdItem 3 3 2 7 2" xfId="51198" xr:uid="{F6324605-6E25-47AC-83EB-08C82FFBB94E}"/>
    <cellStyle name="SAPBEXstdItem 3 3 2 8" xfId="51199" xr:uid="{003C6CA9-8545-45AD-9123-E22BA6776127}"/>
    <cellStyle name="SAPBEXstdItem 3 3 2 8 2" xfId="51200" xr:uid="{D1CBE934-1BAB-4E7A-B5D4-2798A2529E84}"/>
    <cellStyle name="SAPBEXstdItem 3 3 2 9" xfId="51201" xr:uid="{F69FEE66-BDBB-4766-953B-1B63C3E69C51}"/>
    <cellStyle name="SAPBEXstdItem 3 3 3" xfId="51202" xr:uid="{25E63D66-4073-4738-9F0E-E0595E5E97AA}"/>
    <cellStyle name="SAPBEXstdItem 3 3 3 2" xfId="51203" xr:uid="{DC187480-36BC-4428-BEB5-A832F342CE25}"/>
    <cellStyle name="SAPBEXstdItem 3 3 3 2 10" xfId="51204" xr:uid="{0A7CBA28-A0FA-49CA-A01B-038FBE49F90A}"/>
    <cellStyle name="SAPBEXstdItem 3 3 3 2 2" xfId="51205" xr:uid="{3D63A7A5-D324-4B85-A972-F23FC52F1A65}"/>
    <cellStyle name="SAPBEXstdItem 3 3 3 2 2 2" xfId="51206" xr:uid="{04F5DA45-A4CF-43F7-A1C8-3F8383D94D64}"/>
    <cellStyle name="SAPBEXstdItem 3 3 3 2 2 2 2" xfId="51207" xr:uid="{137DCBD2-1A43-4513-95B2-CC070C05B02D}"/>
    <cellStyle name="SAPBEXstdItem 3 3 3 2 2 3" xfId="51208" xr:uid="{A6B906A4-D16A-4265-89DC-9A26ACA97B55}"/>
    <cellStyle name="SAPBEXstdItem 3 3 3 2 2 3 2" xfId="51209" xr:uid="{6310EAF1-6F96-490F-AF0F-015725A63108}"/>
    <cellStyle name="SAPBEXstdItem 3 3 3 2 2 4" xfId="51210" xr:uid="{56AA25DA-06CB-4B36-8C8B-1412CDC0E6DE}"/>
    <cellStyle name="SAPBEXstdItem 3 3 3 2 2 4 2" xfId="51211" xr:uid="{FDE24D72-22E4-477E-B43D-E352580AECE7}"/>
    <cellStyle name="SAPBEXstdItem 3 3 3 2 2 5" xfId="51212" xr:uid="{B1504CB9-62BD-4CE2-A69E-EF3AC783A583}"/>
    <cellStyle name="SAPBEXstdItem 3 3 3 2 2 5 2" xfId="51213" xr:uid="{8DEBDA5F-D7EF-4355-8D2E-DBA09E4AB0DF}"/>
    <cellStyle name="SAPBEXstdItem 3 3 3 2 2 6" xfId="51214" xr:uid="{8E31E0F3-6F02-431B-AFE8-B07153F290E5}"/>
    <cellStyle name="SAPBEXstdItem 3 3 3 2 2 6 2" xfId="51215" xr:uid="{AE86C453-96C7-41FB-95E5-A6B9071EF5AB}"/>
    <cellStyle name="SAPBEXstdItem 3 3 3 2 2 7" xfId="51216" xr:uid="{B7C56043-FD67-4873-BE00-CEFE1634E235}"/>
    <cellStyle name="SAPBEXstdItem 3 3 3 2 3" xfId="51217" xr:uid="{F7FCE240-2D49-4BB7-8A4D-1FA7F25D711E}"/>
    <cellStyle name="SAPBEXstdItem 3 3 3 2 3 2" xfId="51218" xr:uid="{10C86071-6DEC-431E-A20C-EEABD4565127}"/>
    <cellStyle name="SAPBEXstdItem 3 3 3 2 3 2 2" xfId="51219" xr:uid="{624D79BA-B311-43BC-85C6-E6D9F1896228}"/>
    <cellStyle name="SAPBEXstdItem 3 3 3 2 3 3" xfId="51220" xr:uid="{9D77312D-0F44-4AD3-93C6-C0C38AFC721D}"/>
    <cellStyle name="SAPBEXstdItem 3 3 3 2 3 3 2" xfId="51221" xr:uid="{38C3868C-2AA3-4E88-B0FE-30DE54242FB7}"/>
    <cellStyle name="SAPBEXstdItem 3 3 3 2 3 4" xfId="51222" xr:uid="{E713D146-D628-42C6-9F89-26EE37832A7D}"/>
    <cellStyle name="SAPBEXstdItem 3 3 3 2 3 4 2" xfId="51223" xr:uid="{480B6AF2-E53A-4758-804C-E4CC0331BE26}"/>
    <cellStyle name="SAPBEXstdItem 3 3 3 2 3 5" xfId="51224" xr:uid="{34860C65-E00E-4768-93BA-ACE07EB047CA}"/>
    <cellStyle name="SAPBEXstdItem 3 3 3 2 3 5 2" xfId="51225" xr:uid="{E7CCBDFF-D995-4773-BDEF-8E879B1EDAB2}"/>
    <cellStyle name="SAPBEXstdItem 3 3 3 2 3 6" xfId="51226" xr:uid="{F40D6093-40DE-45DD-AAF4-C4357EF2EA93}"/>
    <cellStyle name="SAPBEXstdItem 3 3 3 2 3 6 2" xfId="51227" xr:uid="{3749A68E-3CF7-4E72-98EE-8E509DA3CA5E}"/>
    <cellStyle name="SAPBEXstdItem 3 3 3 2 3 7" xfId="51228" xr:uid="{7930152B-A634-4605-A88F-456192046758}"/>
    <cellStyle name="SAPBEXstdItem 3 3 3 2 4" xfId="51229" xr:uid="{F667842A-17F5-4A9C-97E6-1A5DC4F6CC8B}"/>
    <cellStyle name="SAPBEXstdItem 3 3 3 2 4 2" xfId="51230" xr:uid="{65C19D82-A077-462D-932E-B223BBF332D2}"/>
    <cellStyle name="SAPBEXstdItem 3 3 3 2 5" xfId="51231" xr:uid="{4AD2F991-0034-4245-B4B3-6EF182A30FF0}"/>
    <cellStyle name="SAPBEXstdItem 3 3 3 2 5 2" xfId="51232" xr:uid="{8BF0E718-8625-4EC5-BC70-2B7E4C4A4FCB}"/>
    <cellStyle name="SAPBEXstdItem 3 3 3 2 6" xfId="51233" xr:uid="{8CF1AAAF-8985-42DC-9A9B-7999273D55AD}"/>
    <cellStyle name="SAPBEXstdItem 3 3 3 2 6 2" xfId="51234" xr:uid="{39DF7F2C-B851-4393-9F31-1A365B502A7F}"/>
    <cellStyle name="SAPBEXstdItem 3 3 3 2 7" xfId="51235" xr:uid="{AFB37247-16C3-410D-8942-FFB354DF0693}"/>
    <cellStyle name="SAPBEXstdItem 3 3 3 2 7 2" xfId="51236" xr:uid="{C44E9067-FD40-4B99-BFC7-3F1B549C1A79}"/>
    <cellStyle name="SAPBEXstdItem 3 3 3 2 8" xfId="51237" xr:uid="{743557AE-CEFC-42A5-BA17-1D12A7E02BCE}"/>
    <cellStyle name="SAPBEXstdItem 3 3 3 2 8 2" xfId="51238" xr:uid="{A56894A2-33BE-4D0C-8560-4DEAC2190FD3}"/>
    <cellStyle name="SAPBEXstdItem 3 3 3 2 9" xfId="51239" xr:uid="{B2D100F1-CE7B-4047-B114-FB5F17A9CECB}"/>
    <cellStyle name="SAPBEXstdItem 3 3 3 2 9 2" xfId="51240" xr:uid="{71FE7757-1B58-4D7A-8517-52A4C79817E5}"/>
    <cellStyle name="SAPBEXstdItem 3 3 3 3" xfId="51241" xr:uid="{E1AADFD6-9AB7-4EF8-993B-937CD06E258C}"/>
    <cellStyle name="SAPBEXstdItem 3 3 3 3 2" xfId="51242" xr:uid="{B1A86AC1-DA96-4D11-974B-FFA1740F5577}"/>
    <cellStyle name="SAPBEXstdItem 3 3 3 4" xfId="51243" xr:uid="{68A0F364-2761-468D-AD5B-A3B9DE436D84}"/>
    <cellStyle name="SAPBEXstdItem 3 3 3 4 2" xfId="51244" xr:uid="{C1522F85-E3E5-4EAA-9A4D-558A4F1CE971}"/>
    <cellStyle name="SAPBEXstdItem 3 3 3 5" xfId="51245" xr:uid="{1B641DD1-73A2-4B6B-BFAC-5826DA1835A8}"/>
    <cellStyle name="SAPBEXstdItem 3 3 4" xfId="51246" xr:uid="{C435E36B-6FEE-4206-9C43-9E11AD85733A}"/>
    <cellStyle name="SAPBEXstdItem 3 3 4 10" xfId="51247" xr:uid="{3D17ACB3-588A-4412-B4F7-B765F894B81B}"/>
    <cellStyle name="SAPBEXstdItem 3 3 4 2" xfId="51248" xr:uid="{3130B913-D7EF-4A82-BD6A-1C490A87E637}"/>
    <cellStyle name="SAPBEXstdItem 3 3 4 2 2" xfId="51249" xr:uid="{2A024024-3FFD-4FF0-8E7D-2F2C3F049A92}"/>
    <cellStyle name="SAPBEXstdItem 3 3 4 2 2 2" xfId="51250" xr:uid="{F9779C10-6777-4B20-97A1-AE5207BFAB29}"/>
    <cellStyle name="SAPBEXstdItem 3 3 4 2 3" xfId="51251" xr:uid="{A3DBCC0F-34ED-41D0-B17D-A7AC84F02B65}"/>
    <cellStyle name="SAPBEXstdItem 3 3 4 2 3 2" xfId="51252" xr:uid="{599474DA-D39E-4F2E-BD2A-B73FC516D95E}"/>
    <cellStyle name="SAPBEXstdItem 3 3 4 2 4" xfId="51253" xr:uid="{4F1DB14C-5549-4DDC-8A41-48B308E9F47E}"/>
    <cellStyle name="SAPBEXstdItem 3 3 4 2 4 2" xfId="51254" xr:uid="{0D0CA110-6DDD-43FC-80BC-F095A1CAB802}"/>
    <cellStyle name="SAPBEXstdItem 3 3 4 2 5" xfId="51255" xr:uid="{346E3F22-0BC9-4160-B69A-EB7E66E31FF1}"/>
    <cellStyle name="SAPBEXstdItem 3 3 4 2 5 2" xfId="51256" xr:uid="{2739420E-55A8-4CA2-83EB-D76DAE4A39F6}"/>
    <cellStyle name="SAPBEXstdItem 3 3 4 2 6" xfId="51257" xr:uid="{2F10E351-15FB-4E0B-A4A9-51F22D16038C}"/>
    <cellStyle name="SAPBEXstdItem 3 3 4 2 6 2" xfId="51258" xr:uid="{122B0C96-1B7A-4CEB-A64D-7710B4ADAF3E}"/>
    <cellStyle name="SAPBEXstdItem 3 3 4 2 7" xfId="51259" xr:uid="{785D2C12-5D3C-4542-AAFE-BC6AB99B39DB}"/>
    <cellStyle name="SAPBEXstdItem 3 3 4 3" xfId="51260" xr:uid="{A4B13FDA-A59A-46F6-A78A-EDB900807782}"/>
    <cellStyle name="SAPBEXstdItem 3 3 4 3 2" xfId="51261" xr:uid="{B16B075B-C520-497E-A76E-E01E99F8D089}"/>
    <cellStyle name="SAPBEXstdItem 3 3 4 3 2 2" xfId="51262" xr:uid="{B4D8B4BB-B3FF-48B4-A967-682D1D9F7CE6}"/>
    <cellStyle name="SAPBEXstdItem 3 3 4 3 3" xfId="51263" xr:uid="{59678E93-7B55-41E2-B6AE-A214D8754237}"/>
    <cellStyle name="SAPBEXstdItem 3 3 4 3 3 2" xfId="51264" xr:uid="{4F7D4070-ADED-4ED7-9A0E-314B03D449E6}"/>
    <cellStyle name="SAPBEXstdItem 3 3 4 3 4" xfId="51265" xr:uid="{A17FA27C-431E-4083-9FF4-081A922DA83E}"/>
    <cellStyle name="SAPBEXstdItem 3 3 4 3 4 2" xfId="51266" xr:uid="{36839D81-A89C-4B55-94B2-2928C8FB8D6C}"/>
    <cellStyle name="SAPBEXstdItem 3 3 4 3 5" xfId="51267" xr:uid="{8233325C-4E06-4C43-A2D4-E350DB638533}"/>
    <cellStyle name="SAPBEXstdItem 3 3 4 3 5 2" xfId="51268" xr:uid="{12B78E90-D5EA-46BA-83A3-E5D580AEADF1}"/>
    <cellStyle name="SAPBEXstdItem 3 3 4 3 6" xfId="51269" xr:uid="{28C4CF3E-E513-4CCE-9D47-D3F2E4C77E26}"/>
    <cellStyle name="SAPBEXstdItem 3 3 4 3 6 2" xfId="51270" xr:uid="{C78E3317-43E3-4EA4-B74B-E0FD5675519D}"/>
    <cellStyle name="SAPBEXstdItem 3 3 4 3 7" xfId="51271" xr:uid="{9DD9342C-F086-4A39-8ABC-197B480B77DC}"/>
    <cellStyle name="SAPBEXstdItem 3 3 4 4" xfId="51272" xr:uid="{A7CC2025-EDD6-4A0E-ADA6-6AAB64A0D8E1}"/>
    <cellStyle name="SAPBEXstdItem 3 3 4 4 2" xfId="51273" xr:uid="{0467F1B8-1DA7-4ED2-9BFF-D4AC51AAFB04}"/>
    <cellStyle name="SAPBEXstdItem 3 3 4 5" xfId="51274" xr:uid="{1920A011-CBFE-47BB-BC9F-530B24BFA51F}"/>
    <cellStyle name="SAPBEXstdItem 3 3 4 5 2" xfId="51275" xr:uid="{9BC47C2E-1B4D-49B1-9F39-9F0DA3259280}"/>
    <cellStyle name="SAPBEXstdItem 3 3 4 6" xfId="51276" xr:uid="{63C632FD-2BD4-40D3-95E3-9B252D18544D}"/>
    <cellStyle name="SAPBEXstdItem 3 3 4 6 2" xfId="51277" xr:uid="{11D2CD0C-FF40-4DC6-8B87-9752EFBE92F3}"/>
    <cellStyle name="SAPBEXstdItem 3 3 4 7" xfId="51278" xr:uid="{ADF1627B-C933-4508-A574-743DA1395E31}"/>
    <cellStyle name="SAPBEXstdItem 3 3 4 7 2" xfId="51279" xr:uid="{B0270111-2073-4663-B14A-6CFC6D1349D0}"/>
    <cellStyle name="SAPBEXstdItem 3 3 4 8" xfId="51280" xr:uid="{40EF085B-539F-4DDD-8D53-A4145FF4E182}"/>
    <cellStyle name="SAPBEXstdItem 3 3 4 8 2" xfId="51281" xr:uid="{17AB150D-27B0-4F3F-B607-A29B20284203}"/>
    <cellStyle name="SAPBEXstdItem 3 3 4 9" xfId="51282" xr:uid="{1DD7DEAF-131D-4A2A-B2D6-145BD3247007}"/>
    <cellStyle name="SAPBEXstdItem 3 3 4 9 2" xfId="51283" xr:uid="{7C713A82-2A26-4C50-8B6C-72742952CF46}"/>
    <cellStyle name="SAPBEXstdItem 3 3 5" xfId="51284" xr:uid="{FB5C9679-80B8-4F72-995A-23F08C3736C6}"/>
    <cellStyle name="SAPBEXstdItem 3 3 5 2" xfId="51285" xr:uid="{31687AB3-E403-46C3-BA1C-C8068355B68A}"/>
    <cellStyle name="SAPBEXstdItem 3 3 6" xfId="51286" xr:uid="{D0C01832-D399-4A1A-B84D-860A5E7C208C}"/>
    <cellStyle name="SAPBEXstdItem 3 3 6 2" xfId="51287" xr:uid="{C710EA4F-1841-4A7C-9239-8868734DF1F7}"/>
    <cellStyle name="SAPBEXstdItem 3 3 7" xfId="51288" xr:uid="{18050703-F6C2-4764-9323-D2976D7117D1}"/>
    <cellStyle name="SAPBEXstdItem 3 3 8" xfId="51289" xr:uid="{DFAE0D4F-3664-4043-B966-8F38CB61DD0E}"/>
    <cellStyle name="SAPBEXstdItem 3 4" xfId="51290" xr:uid="{630C2AE4-7DFC-40E0-A604-FCF9A992DC56}"/>
    <cellStyle name="SAPBEXstdItem 3 4 10" xfId="51291" xr:uid="{3C265C11-E620-4FDC-ADCA-25B0BD2C796A}"/>
    <cellStyle name="SAPBEXstdItem 3 4 2" xfId="51292" xr:uid="{C64B264E-8B48-40A0-9380-5697074940C1}"/>
    <cellStyle name="SAPBEXstdItem 3 4 2 10" xfId="51293" xr:uid="{CBFB6713-C196-4005-98D9-B28B17DF6463}"/>
    <cellStyle name="SAPBEXstdItem 3 4 2 2" xfId="51294" xr:uid="{BA303950-A15D-49B6-BB60-653D7EE44B2C}"/>
    <cellStyle name="SAPBEXstdItem 3 4 2 2 2" xfId="51295" xr:uid="{47572225-C6AE-45B1-BFFA-A830C63BD265}"/>
    <cellStyle name="SAPBEXstdItem 3 4 2 2 2 2" xfId="51296" xr:uid="{5E4452CD-4889-485C-A9FC-2CC18C379113}"/>
    <cellStyle name="SAPBEXstdItem 3 4 2 2 3" xfId="51297" xr:uid="{74E0BDBF-0AC7-48CF-B0C8-5DD4F5088D24}"/>
    <cellStyle name="SAPBEXstdItem 3 4 2 2 3 2" xfId="51298" xr:uid="{8E1691E5-F8BD-4554-950D-6C365C6BADD6}"/>
    <cellStyle name="SAPBEXstdItem 3 4 2 2 4" xfId="51299" xr:uid="{E48D132D-F6C1-457D-89FC-452B4384AD25}"/>
    <cellStyle name="SAPBEXstdItem 3 4 2 2 4 2" xfId="51300" xr:uid="{2C9A443A-8E39-4746-92DD-8B33D23F324E}"/>
    <cellStyle name="SAPBEXstdItem 3 4 2 2 5" xfId="51301" xr:uid="{09CF5687-468B-46F8-949B-C808000CA9A8}"/>
    <cellStyle name="SAPBEXstdItem 3 4 2 2 5 2" xfId="51302" xr:uid="{96A56B37-4D5B-4867-AACD-70E3B9D7A8D7}"/>
    <cellStyle name="SAPBEXstdItem 3 4 2 2 6" xfId="51303" xr:uid="{F9337C55-0099-4359-80A8-C9E544B7EB9B}"/>
    <cellStyle name="SAPBEXstdItem 3 4 2 2 6 2" xfId="51304" xr:uid="{7DFE0004-698C-4430-8644-E96CF2BC424A}"/>
    <cellStyle name="SAPBEXstdItem 3 4 2 2 7" xfId="51305" xr:uid="{DA232B54-6A64-4516-A1D8-E5811CEB3617}"/>
    <cellStyle name="SAPBEXstdItem 3 4 2 2 7 2" xfId="51306" xr:uid="{AA894016-AC14-4BA3-AF42-CC7498731C6A}"/>
    <cellStyle name="SAPBEXstdItem 3 4 2 2 8" xfId="51307" xr:uid="{968D34FC-B25D-4CE8-A682-98374FFF416F}"/>
    <cellStyle name="SAPBEXstdItem 3 4 2 3" xfId="51308" xr:uid="{E207DBEF-0130-429B-945B-ED1333EF0CAD}"/>
    <cellStyle name="SAPBEXstdItem 3 4 2 3 2" xfId="51309" xr:uid="{A722CC3D-F551-43E8-9863-F53028F9E516}"/>
    <cellStyle name="SAPBEXstdItem 3 4 2 4" xfId="51310" xr:uid="{6300ACA0-2FEF-457F-8DB8-15C8C6B02FCC}"/>
    <cellStyle name="SAPBEXstdItem 3 4 2 4 2" xfId="51311" xr:uid="{EBE11B48-EA5F-4299-9218-40C881D71B9F}"/>
    <cellStyle name="SAPBEXstdItem 3 4 2 5" xfId="51312" xr:uid="{FD5ABC6C-1448-46F0-B869-97E16EBA95DD}"/>
    <cellStyle name="SAPBEXstdItem 3 4 2 5 2" xfId="51313" xr:uid="{0D1734C8-ECE1-4A5A-85D4-6852BED4D332}"/>
    <cellStyle name="SAPBEXstdItem 3 4 2 6" xfId="51314" xr:uid="{5308E8A1-8645-4EDB-964E-9A5F84355C9C}"/>
    <cellStyle name="SAPBEXstdItem 3 4 2 6 2" xfId="51315" xr:uid="{93E5A166-3E24-4A1B-A9E6-CA40224758B7}"/>
    <cellStyle name="SAPBEXstdItem 3 4 2 7" xfId="51316" xr:uid="{A8BCD606-CA0D-4451-A707-E28D1E766174}"/>
    <cellStyle name="SAPBEXstdItem 3 4 2 7 2" xfId="51317" xr:uid="{920E6A9D-7A96-4578-AAE5-3E947E1E4CAD}"/>
    <cellStyle name="SAPBEXstdItem 3 4 2 8" xfId="51318" xr:uid="{6673B9B8-57EB-4D81-A011-4B7410242329}"/>
    <cellStyle name="SAPBEXstdItem 3 4 2 8 2" xfId="51319" xr:uid="{F913676E-3E4B-47D7-8DE0-01FD9BD3DF07}"/>
    <cellStyle name="SAPBEXstdItem 3 4 2 9" xfId="51320" xr:uid="{AA906A66-F6F6-40E9-893E-012803BADFDD}"/>
    <cellStyle name="SAPBEXstdItem 3 4 3" xfId="51321" xr:uid="{60CA05F7-2DEA-48BA-9B72-E1392C37B547}"/>
    <cellStyle name="SAPBEXstdItem 3 4 3 2" xfId="51322" xr:uid="{EA327F1B-811E-4912-907B-490CD234D585}"/>
    <cellStyle name="SAPBEXstdItem 3 4 3 2 2" xfId="51323" xr:uid="{FE1D6C2E-8028-4CDA-9A80-ECB870D00C58}"/>
    <cellStyle name="SAPBEXstdItem 3 4 3 3" xfId="51324" xr:uid="{ACC91574-5DB1-4C9E-A0D9-BE77EF23C45F}"/>
    <cellStyle name="SAPBEXstdItem 3 4 3 3 2" xfId="51325" xr:uid="{9A9DAB98-A723-4F17-AFFD-CBA9C21D6C4C}"/>
    <cellStyle name="SAPBEXstdItem 3 4 3 4" xfId="51326" xr:uid="{618DBCE8-E819-46D4-B597-A75D09124249}"/>
    <cellStyle name="SAPBEXstdItem 3 4 3 4 2" xfId="51327" xr:uid="{EBA21437-12CF-4188-B9A5-8F18D080C6DE}"/>
    <cellStyle name="SAPBEXstdItem 3 4 3 5" xfId="51328" xr:uid="{123AB773-B7BF-41B3-A88B-9099AFE7D83E}"/>
    <cellStyle name="SAPBEXstdItem 3 4 3 5 2" xfId="51329" xr:uid="{5D9CD941-3ED9-41CB-9B51-B0164BB7958F}"/>
    <cellStyle name="SAPBEXstdItem 3 4 3 6" xfId="51330" xr:uid="{5EA7C4E9-C1E7-4302-A1B0-6EF25DBCE2DD}"/>
    <cellStyle name="SAPBEXstdItem 3 4 3 6 2" xfId="51331" xr:uid="{6D1399D3-0181-4087-80BC-1AA42BD52351}"/>
    <cellStyle name="SAPBEXstdItem 3 4 3 7" xfId="51332" xr:uid="{E91BB628-F340-4DE9-852A-D1CBFDCD0106}"/>
    <cellStyle name="SAPBEXstdItem 3 4 3 7 2" xfId="51333" xr:uid="{C161C1D5-A175-4422-A174-C050ECD8265D}"/>
    <cellStyle name="SAPBEXstdItem 3 4 3 8" xfId="51334" xr:uid="{8A8EB771-E877-441D-B70D-5302E68118CE}"/>
    <cellStyle name="SAPBEXstdItem 3 4 3 9" xfId="51335" xr:uid="{21D30A77-E89B-441B-807F-2CF01312FDF0}"/>
    <cellStyle name="SAPBEXstdItem 3 4 4" xfId="51336" xr:uid="{696B008C-6F5A-42A3-8814-54610CF62A81}"/>
    <cellStyle name="SAPBEXstdItem 3 4 4 2" xfId="51337" xr:uid="{55A43C91-F8EF-44B2-8787-87E5E7B6D8B2}"/>
    <cellStyle name="SAPBEXstdItem 3 4 5" xfId="51338" xr:uid="{F2750489-6913-4E9E-87F5-C478711A3A59}"/>
    <cellStyle name="SAPBEXstdItem 3 4 5 2" xfId="51339" xr:uid="{C412901B-606C-4644-B9DE-C4738824D3D3}"/>
    <cellStyle name="SAPBEXstdItem 3 4 6" xfId="51340" xr:uid="{73D7E299-3B13-4122-9626-5BF0DC8022B2}"/>
    <cellStyle name="SAPBEXstdItem 3 4 6 2" xfId="51341" xr:uid="{7E06ABC4-8286-4761-9500-FBE85F86F06A}"/>
    <cellStyle name="SAPBEXstdItem 3 4 7" xfId="51342" xr:uid="{5BBEAE91-3E2C-42FF-ABA8-A87F33F3F242}"/>
    <cellStyle name="SAPBEXstdItem 3 4 7 2" xfId="51343" xr:uid="{5D5D2E20-EA1B-47B8-BFDB-4131105BF36D}"/>
    <cellStyle name="SAPBEXstdItem 3 4 8" xfId="51344" xr:uid="{5819AED3-E9C6-4FBF-A038-6583152A9E0C}"/>
    <cellStyle name="SAPBEXstdItem 3 4 8 2" xfId="51345" xr:uid="{0940C3D7-2516-417A-99CC-03B219DCFEA5}"/>
    <cellStyle name="SAPBEXstdItem 3 4 9" xfId="51346" xr:uid="{E6F7EDD8-BEBD-4CBA-9427-FB11F6F14928}"/>
    <cellStyle name="SAPBEXstdItem 3 5" xfId="51347" xr:uid="{CAAB937D-341A-473A-BE3A-9A0A7C3BA327}"/>
    <cellStyle name="SAPBEXstdItem 3 6" xfId="51348" xr:uid="{83B71CC0-AFC2-481A-9CFC-B7B32098C603}"/>
    <cellStyle name="SAPBEXstdItem 4" xfId="51349" xr:uid="{41865F31-4ED0-47D8-ADFA-560FBD183F94}"/>
    <cellStyle name="SAPBEXstdItem 4 2" xfId="51350" xr:uid="{696ADC6B-11E5-4366-B5F8-D3BCC5C07F9E}"/>
    <cellStyle name="SAPBEXstdItem 4 2 10" xfId="51351" xr:uid="{237F9525-802F-4264-A1FA-7D3B9F7685F4}"/>
    <cellStyle name="SAPBEXstdItem 4 2 2" xfId="51352" xr:uid="{ADB88437-FFFD-4799-B310-D2605A00D827}"/>
    <cellStyle name="SAPBEXstdItem 4 2 2 10" xfId="51353" xr:uid="{A2C1814B-7E5E-49AB-9CDD-CDAF88243F18}"/>
    <cellStyle name="SAPBEXstdItem 4 2 2 2" xfId="51354" xr:uid="{72C825D2-E2D3-498B-B3A8-2FE30F80CD41}"/>
    <cellStyle name="SAPBEXstdItem 4 2 2 2 2" xfId="51355" xr:uid="{4058536D-CD26-4495-AEEF-DB5A3B83A793}"/>
    <cellStyle name="SAPBEXstdItem 4 2 2 2 2 2" xfId="51356" xr:uid="{3B3B405B-5762-4A5C-BB1C-37EFBE47B3BB}"/>
    <cellStyle name="SAPBEXstdItem 4 2 2 2 3" xfId="51357" xr:uid="{A087DE4F-FAA1-482C-9334-E8288C727603}"/>
    <cellStyle name="SAPBEXstdItem 4 2 2 2 3 2" xfId="51358" xr:uid="{8E7906B0-082F-4AB4-BADC-B088A2C6460B}"/>
    <cellStyle name="SAPBEXstdItem 4 2 2 2 4" xfId="51359" xr:uid="{06E52141-DE17-4F3C-8025-CD5D4DDAB805}"/>
    <cellStyle name="SAPBEXstdItem 4 2 2 2 4 2" xfId="51360" xr:uid="{5E5CC126-280C-466D-B463-674B3CFD91D2}"/>
    <cellStyle name="SAPBEXstdItem 4 2 2 2 5" xfId="51361" xr:uid="{F26C5641-3FCE-40C0-BB67-254458778D7E}"/>
    <cellStyle name="SAPBEXstdItem 4 2 2 2 5 2" xfId="51362" xr:uid="{B3E064A6-0EE4-4DD7-AFC3-23819BCF6775}"/>
    <cellStyle name="SAPBEXstdItem 4 2 2 2 6" xfId="51363" xr:uid="{7FB63D0F-6077-430C-BFD6-E7C18AE6ECFA}"/>
    <cellStyle name="SAPBEXstdItem 4 2 2 2 6 2" xfId="51364" xr:uid="{6D6BDE86-30B6-417C-A633-382DA49B8580}"/>
    <cellStyle name="SAPBEXstdItem 4 2 2 2 7" xfId="51365" xr:uid="{82813871-0F48-426D-8F63-1F5BE8075A68}"/>
    <cellStyle name="SAPBEXstdItem 4 2 2 2 7 2" xfId="51366" xr:uid="{30EEBA35-5C7F-4FAD-AFEC-5A66B2EE2B6F}"/>
    <cellStyle name="SAPBEXstdItem 4 2 2 2 8" xfId="51367" xr:uid="{8E0FC1E6-A787-40B6-94B8-40B928D0622F}"/>
    <cellStyle name="SAPBEXstdItem 4 2 2 3" xfId="51368" xr:uid="{9D29510D-DEE7-4DE0-809B-C3F2CA576F53}"/>
    <cellStyle name="SAPBEXstdItem 4 2 2 3 2" xfId="51369" xr:uid="{71FB497E-6893-4765-8A4F-FA54CC142A3D}"/>
    <cellStyle name="SAPBEXstdItem 4 2 2 4" xfId="51370" xr:uid="{6AAFB7AF-D2C1-4D6D-9605-47EF1CED9F56}"/>
    <cellStyle name="SAPBEXstdItem 4 2 2 4 2" xfId="51371" xr:uid="{FD22ED7E-68E5-44E8-B0D7-895291701C30}"/>
    <cellStyle name="SAPBEXstdItem 4 2 2 5" xfId="51372" xr:uid="{148CDF54-DD1E-4569-A839-926C03A7365F}"/>
    <cellStyle name="SAPBEXstdItem 4 2 2 5 2" xfId="51373" xr:uid="{069E9A74-3E99-40AB-961C-C1C27E8A9208}"/>
    <cellStyle name="SAPBEXstdItem 4 2 2 6" xfId="51374" xr:uid="{DFCA916E-A3E1-4AF8-984A-F3235EA919E7}"/>
    <cellStyle name="SAPBEXstdItem 4 2 2 6 2" xfId="51375" xr:uid="{572AECC7-0E6A-41C9-984F-5CFB742E30D7}"/>
    <cellStyle name="SAPBEXstdItem 4 2 2 7" xfId="51376" xr:uid="{C284E80F-1791-44BF-B3B9-C1894A8CEF58}"/>
    <cellStyle name="SAPBEXstdItem 4 2 2 7 2" xfId="51377" xr:uid="{EDA06EC4-781F-4062-8FA1-EA9D3F2510EE}"/>
    <cellStyle name="SAPBEXstdItem 4 2 2 8" xfId="51378" xr:uid="{C0965E8F-990C-40A2-BFE0-7435B155393B}"/>
    <cellStyle name="SAPBEXstdItem 4 2 2 8 2" xfId="51379" xr:uid="{D24F1319-B3E8-46B6-A22F-FEEB83DFAA68}"/>
    <cellStyle name="SAPBEXstdItem 4 2 2 9" xfId="51380" xr:uid="{51CC62E2-0F73-4A3D-98A6-A4F092AD8D41}"/>
    <cellStyle name="SAPBEXstdItem 4 2 3" xfId="51381" xr:uid="{D06053B0-29DA-451F-86FB-9B1DFD8CCE86}"/>
    <cellStyle name="SAPBEXstdItem 4 2 3 2" xfId="51382" xr:uid="{21F63851-07CD-4910-B07B-DD92CBC07ACB}"/>
    <cellStyle name="SAPBEXstdItem 4 2 3 2 2" xfId="51383" xr:uid="{DE0C4E0D-9965-42BD-A88E-CEDAAA5EDBA6}"/>
    <cellStyle name="SAPBEXstdItem 4 2 3 3" xfId="51384" xr:uid="{37828F2C-827F-483E-8201-BF276D7E0A23}"/>
    <cellStyle name="SAPBEXstdItem 4 2 3 3 2" xfId="51385" xr:uid="{63835885-54C8-4D35-AE9B-50D4E958E9F2}"/>
    <cellStyle name="SAPBEXstdItem 4 2 3 4" xfId="51386" xr:uid="{73B547AD-353C-467F-8AF4-B4807ABE248B}"/>
    <cellStyle name="SAPBEXstdItem 4 2 3 4 2" xfId="51387" xr:uid="{5A220193-1718-40A0-949C-8E556F6B5D26}"/>
    <cellStyle name="SAPBEXstdItem 4 2 3 5" xfId="51388" xr:uid="{08C526E8-0C8C-473E-8250-30D10C98E5E6}"/>
    <cellStyle name="SAPBEXstdItem 4 2 3 5 2" xfId="51389" xr:uid="{488FCC7B-65FB-4D87-95E3-1D0A80298219}"/>
    <cellStyle name="SAPBEXstdItem 4 2 3 6" xfId="51390" xr:uid="{E36AA271-1EB6-4993-A217-FCF7DAEA0833}"/>
    <cellStyle name="SAPBEXstdItem 4 2 3 6 2" xfId="51391" xr:uid="{C18E1583-DDBF-40DD-9B47-ECB074E48319}"/>
    <cellStyle name="SAPBEXstdItem 4 2 3 7" xfId="51392" xr:uid="{EC439784-2F5D-44F4-B1EC-921F6208756D}"/>
    <cellStyle name="SAPBEXstdItem 4 2 3 7 2" xfId="51393" xr:uid="{D5474851-4B9C-4B0C-A752-79D8097FB458}"/>
    <cellStyle name="SAPBEXstdItem 4 2 3 8" xfId="51394" xr:uid="{85971016-C663-44B6-9982-2EB2C0485A8E}"/>
    <cellStyle name="SAPBEXstdItem 4 2 3 9" xfId="51395" xr:uid="{E29BD9D0-0B3E-400F-AA25-6BF1C8AA94EC}"/>
    <cellStyle name="SAPBEXstdItem 4 2 4" xfId="51396" xr:uid="{94E69874-2A66-4E14-BA60-A9C8FEC40DD1}"/>
    <cellStyle name="SAPBEXstdItem 4 2 4 2" xfId="51397" xr:uid="{F9155565-3EB0-477B-8CA7-38103DA80A00}"/>
    <cellStyle name="SAPBEXstdItem 4 2 5" xfId="51398" xr:uid="{17CF6D2B-D058-4D2E-B06D-649A0A85A47B}"/>
    <cellStyle name="SAPBEXstdItem 4 2 5 2" xfId="51399" xr:uid="{0BDDF3A4-4852-42FC-8653-4308D15EECFF}"/>
    <cellStyle name="SAPBEXstdItem 4 2 6" xfId="51400" xr:uid="{7FE58CD0-3213-4E29-BE76-F2AA93C5B313}"/>
    <cellStyle name="SAPBEXstdItem 4 2 6 2" xfId="51401" xr:uid="{0BE63240-C92E-4274-8E1C-1C9743C734A6}"/>
    <cellStyle name="SAPBEXstdItem 4 2 7" xfId="51402" xr:uid="{7CABEA29-183F-4E49-A982-31564114AB33}"/>
    <cellStyle name="SAPBEXstdItem 4 2 7 2" xfId="51403" xr:uid="{9C258EB5-46BB-47E8-A518-D78467F1D1CE}"/>
    <cellStyle name="SAPBEXstdItem 4 2 8" xfId="51404" xr:uid="{E98300BC-854C-4F8B-8B92-6D36D5488332}"/>
    <cellStyle name="SAPBEXstdItem 4 2 8 2" xfId="51405" xr:uid="{3973B1AB-0E90-4A12-854A-E0B36102426E}"/>
    <cellStyle name="SAPBEXstdItem 4 2 9" xfId="51406" xr:uid="{94D8AC89-757A-42A2-8C4C-00C93786097D}"/>
    <cellStyle name="SAPBEXstdItem 4 3" xfId="51407" xr:uid="{9CA49C81-6CB2-4F31-9193-18CC018E37E1}"/>
    <cellStyle name="SAPBEXstdItem 4 3 2" xfId="51408" xr:uid="{077EC806-BB12-4F5E-B037-350514CEAF1D}"/>
    <cellStyle name="SAPBEXstdItem 4 3 2 10" xfId="51409" xr:uid="{883F826D-01E8-4107-8E21-D0D86456BD92}"/>
    <cellStyle name="SAPBEXstdItem 4 3 2 2" xfId="51410" xr:uid="{D8A0A3CE-D7B0-44C7-B9AD-DF9AFE3477F2}"/>
    <cellStyle name="SAPBEXstdItem 4 3 2 2 2" xfId="51411" xr:uid="{83C4934D-4F3F-4FC2-AC59-A0EAE4C64D98}"/>
    <cellStyle name="SAPBEXstdItem 4 3 2 2 2 2" xfId="51412" xr:uid="{26C7B70C-9A49-40F9-9F5D-8AD64D8F3CF8}"/>
    <cellStyle name="SAPBEXstdItem 4 3 2 2 3" xfId="51413" xr:uid="{A7227868-6C34-4194-877F-26C1F96A9513}"/>
    <cellStyle name="SAPBEXstdItem 4 3 2 2 3 2" xfId="51414" xr:uid="{8D9ECCD1-00DB-4959-977E-BD8DB3133C04}"/>
    <cellStyle name="SAPBEXstdItem 4 3 2 2 4" xfId="51415" xr:uid="{58DD9F9A-E896-41A6-A888-E3DB6145B82C}"/>
    <cellStyle name="SAPBEXstdItem 4 3 2 2 4 2" xfId="51416" xr:uid="{808138A5-AA06-4C4C-8410-29AF6697DFDD}"/>
    <cellStyle name="SAPBEXstdItem 4 3 2 2 5" xfId="51417" xr:uid="{A424D58F-27F7-4456-B4B2-280D5C94A7F4}"/>
    <cellStyle name="SAPBEXstdItem 4 3 2 2 5 2" xfId="51418" xr:uid="{45BEFB1C-7EFB-4A97-A7D7-40F2D67D4B34}"/>
    <cellStyle name="SAPBEXstdItem 4 3 2 2 6" xfId="51419" xr:uid="{9EA750F0-354C-4BD0-9199-DDBA3A96DE5E}"/>
    <cellStyle name="SAPBEXstdItem 4 3 2 2 6 2" xfId="51420" xr:uid="{297180F2-7E33-4FBC-8C64-0CAE761B2E4F}"/>
    <cellStyle name="SAPBEXstdItem 4 3 2 2 7" xfId="51421" xr:uid="{0A5AF469-F37E-42EF-AA3A-327B4646A826}"/>
    <cellStyle name="SAPBEXstdItem 4 3 2 3" xfId="51422" xr:uid="{AA222A92-34AE-442D-A492-ACB43234BB2B}"/>
    <cellStyle name="SAPBEXstdItem 4 3 2 3 2" xfId="51423" xr:uid="{D96A330F-0CC4-4A04-BBB2-B0638BF54B6D}"/>
    <cellStyle name="SAPBEXstdItem 4 3 2 3 2 2" xfId="51424" xr:uid="{D5754585-E950-41EB-99E5-59674C194FF8}"/>
    <cellStyle name="SAPBEXstdItem 4 3 2 3 3" xfId="51425" xr:uid="{43E7A314-B0C4-4588-BAE6-BDE7609A70D9}"/>
    <cellStyle name="SAPBEXstdItem 4 3 2 3 3 2" xfId="51426" xr:uid="{9254042F-7CE2-4714-AC5E-6279D5FE23CE}"/>
    <cellStyle name="SAPBEXstdItem 4 3 2 3 4" xfId="51427" xr:uid="{993433FA-DCE5-4193-85A2-72A0287A7D50}"/>
    <cellStyle name="SAPBEXstdItem 4 3 2 3 4 2" xfId="51428" xr:uid="{7C304BF1-935B-482D-B506-51C1FD5A5A6D}"/>
    <cellStyle name="SAPBEXstdItem 4 3 2 3 5" xfId="51429" xr:uid="{37633F22-1B19-4000-9532-04266ED2B617}"/>
    <cellStyle name="SAPBEXstdItem 4 3 2 3 5 2" xfId="51430" xr:uid="{DDF58311-2BFD-4C5C-B678-50A88CFDE94B}"/>
    <cellStyle name="SAPBEXstdItem 4 3 2 3 6" xfId="51431" xr:uid="{95B54D19-B77C-4573-B674-267CEF9B5A39}"/>
    <cellStyle name="SAPBEXstdItem 4 3 2 3 6 2" xfId="51432" xr:uid="{C4575FE7-DB91-4A6A-A3D7-B54AE33DE047}"/>
    <cellStyle name="SAPBEXstdItem 4 3 2 3 7" xfId="51433" xr:uid="{8B0EFF58-ABF8-4C45-A2A7-FA716C13AF28}"/>
    <cellStyle name="SAPBEXstdItem 4 3 2 4" xfId="51434" xr:uid="{6F7A40AB-D384-4CB0-BC64-B8E73DE9AB52}"/>
    <cellStyle name="SAPBEXstdItem 4 3 2 4 2" xfId="51435" xr:uid="{00D0EBA3-9E70-41E8-80E0-A5016683AAA4}"/>
    <cellStyle name="SAPBEXstdItem 4 3 2 5" xfId="51436" xr:uid="{3AA6AAE6-110E-402F-89C0-D6C808AADD47}"/>
    <cellStyle name="SAPBEXstdItem 4 3 2 5 2" xfId="51437" xr:uid="{A1445202-CD3D-45F0-B554-79EBE1C3C1CC}"/>
    <cellStyle name="SAPBEXstdItem 4 3 2 6" xfId="51438" xr:uid="{AEE6723F-1CE8-4A76-8405-AF0E8364A1B8}"/>
    <cellStyle name="SAPBEXstdItem 4 3 2 6 2" xfId="51439" xr:uid="{14C8EA7E-3875-4B3C-8170-2719A5C36267}"/>
    <cellStyle name="SAPBEXstdItem 4 3 2 7" xfId="51440" xr:uid="{D8D52981-8BF9-4B8A-A8E1-8DBD2D6FA9B2}"/>
    <cellStyle name="SAPBEXstdItem 4 3 2 7 2" xfId="51441" xr:uid="{35758373-5D6A-413C-BF80-EFB421CB273B}"/>
    <cellStyle name="SAPBEXstdItem 4 3 2 8" xfId="51442" xr:uid="{D08ED20F-265F-4E79-8966-A73075281BA6}"/>
    <cellStyle name="SAPBEXstdItem 4 3 2 8 2" xfId="51443" xr:uid="{1A62B485-D03A-4F1B-A04B-E88A5227DDE5}"/>
    <cellStyle name="SAPBEXstdItem 4 3 2 9" xfId="51444" xr:uid="{0B0A8E39-A661-4B49-AF69-66DB4E363C49}"/>
    <cellStyle name="SAPBEXstdItem 4 3 2 9 2" xfId="51445" xr:uid="{E614BB69-E1A1-44DA-9DCA-66162831DAE8}"/>
    <cellStyle name="SAPBEXstdItem 4 3 3" xfId="51446" xr:uid="{2AAE63C8-D4A5-4E6E-93DE-BA649B67364A}"/>
    <cellStyle name="SAPBEXstdItem 4 3 3 2" xfId="51447" xr:uid="{FD431DEE-DC15-4562-AB4D-2F5ABB5FA05C}"/>
    <cellStyle name="SAPBEXstdItem 4 3 4" xfId="51448" xr:uid="{DF2FDC39-46E5-4D04-BB2B-5F07C71AB121}"/>
    <cellStyle name="SAPBEXstdItem 4 3 4 2" xfId="51449" xr:uid="{17F4A732-B12F-4EC8-9E1F-41E6DA019130}"/>
    <cellStyle name="SAPBEXstdItem 4 3 5" xfId="51450" xr:uid="{27F56ECD-4B16-48F3-9E52-C9366C2AD40D}"/>
    <cellStyle name="SAPBEXstdItem 4 4" xfId="51451" xr:uid="{E8023303-650B-4847-8B6F-729F659B9AD1}"/>
    <cellStyle name="SAPBEXstdItem 4 4 10" xfId="51452" xr:uid="{459AE301-26E8-453B-8554-325C10026A28}"/>
    <cellStyle name="SAPBEXstdItem 4 4 2" xfId="51453" xr:uid="{8EE455B0-2A11-416E-8EDF-8B5F3AF0C08A}"/>
    <cellStyle name="SAPBEXstdItem 4 4 2 2" xfId="51454" xr:uid="{B55623F6-30A2-4FBA-8395-1AA245E53944}"/>
    <cellStyle name="SAPBEXstdItem 4 4 2 2 2" xfId="51455" xr:uid="{FBC97D15-6F20-4BBB-8C94-50070849A1FC}"/>
    <cellStyle name="SAPBEXstdItem 4 4 2 3" xfId="51456" xr:uid="{5B2A6AC1-435E-47D4-8250-26B0560EAD3A}"/>
    <cellStyle name="SAPBEXstdItem 4 4 2 3 2" xfId="51457" xr:uid="{CBD8B49D-6604-40C6-9C9D-34AB13BB1E44}"/>
    <cellStyle name="SAPBEXstdItem 4 4 2 4" xfId="51458" xr:uid="{ED818196-BCD9-4B20-8B38-78E44CD11704}"/>
    <cellStyle name="SAPBEXstdItem 4 4 2 4 2" xfId="51459" xr:uid="{94769634-14AB-4402-816A-6919DEF60613}"/>
    <cellStyle name="SAPBEXstdItem 4 4 2 5" xfId="51460" xr:uid="{07DBFE37-6890-4115-9CBF-ADCD803ED3C3}"/>
    <cellStyle name="SAPBEXstdItem 4 4 2 5 2" xfId="51461" xr:uid="{FCC4781A-DB7E-42CE-99C8-6A0B67FADD75}"/>
    <cellStyle name="SAPBEXstdItem 4 4 2 6" xfId="51462" xr:uid="{AA125DB3-7AE8-4549-ADF9-1947D53A33AB}"/>
    <cellStyle name="SAPBEXstdItem 4 4 2 6 2" xfId="51463" xr:uid="{3C9662C7-5D13-4DE3-AE64-EBD749DC2858}"/>
    <cellStyle name="SAPBEXstdItem 4 4 2 7" xfId="51464" xr:uid="{B2920F38-1540-4D33-8301-1BCAC986D574}"/>
    <cellStyle name="SAPBEXstdItem 4 4 3" xfId="51465" xr:uid="{97268CFD-0241-4E39-B72A-08E285EFD4F8}"/>
    <cellStyle name="SAPBEXstdItem 4 4 3 2" xfId="51466" xr:uid="{88402931-EC82-4A7A-99C1-B0D365A99A81}"/>
    <cellStyle name="SAPBEXstdItem 4 4 3 2 2" xfId="51467" xr:uid="{151EA183-FEAF-43E8-906C-6DBB387D72DA}"/>
    <cellStyle name="SAPBEXstdItem 4 4 3 3" xfId="51468" xr:uid="{AA308621-88C7-465B-B969-7796DDC99884}"/>
    <cellStyle name="SAPBEXstdItem 4 4 3 3 2" xfId="51469" xr:uid="{CE09CE3F-9D06-4897-A07A-2B25A7986192}"/>
    <cellStyle name="SAPBEXstdItem 4 4 3 4" xfId="51470" xr:uid="{39E3C0E7-BE7D-46B5-BDB6-6D8CD3C26854}"/>
    <cellStyle name="SAPBEXstdItem 4 4 3 4 2" xfId="51471" xr:uid="{05A63E2B-83B7-43F0-8E10-9185046C5C83}"/>
    <cellStyle name="SAPBEXstdItem 4 4 3 5" xfId="51472" xr:uid="{A94F0D81-CFE0-4F7D-8195-FACAFB737376}"/>
    <cellStyle name="SAPBEXstdItem 4 4 3 5 2" xfId="51473" xr:uid="{AD0A5A12-672C-42F2-8C45-67C2629DA242}"/>
    <cellStyle name="SAPBEXstdItem 4 4 3 6" xfId="51474" xr:uid="{938F0320-4722-47BB-B635-5366ACEB16F4}"/>
    <cellStyle name="SAPBEXstdItem 4 4 3 6 2" xfId="51475" xr:uid="{40A6A4CD-3EC0-49E4-9E20-5890B2322137}"/>
    <cellStyle name="SAPBEXstdItem 4 4 3 7" xfId="51476" xr:uid="{A91A884C-1A9C-40A1-ABDB-CA3A248DD416}"/>
    <cellStyle name="SAPBEXstdItem 4 4 4" xfId="51477" xr:uid="{553DBFB8-F441-44CD-B261-EFADC89451EF}"/>
    <cellStyle name="SAPBEXstdItem 4 4 4 2" xfId="51478" xr:uid="{B2DBB4DA-99BF-464B-99FE-9F010484BE45}"/>
    <cellStyle name="SAPBEXstdItem 4 4 5" xfId="51479" xr:uid="{E87DE134-5564-4D77-BFA4-620A3BF1A7C0}"/>
    <cellStyle name="SAPBEXstdItem 4 4 5 2" xfId="51480" xr:uid="{4F72E215-A708-4CEB-B34B-3D6828F51279}"/>
    <cellStyle name="SAPBEXstdItem 4 4 6" xfId="51481" xr:uid="{970B6B51-F37D-44D8-865C-5E5C8437C559}"/>
    <cellStyle name="SAPBEXstdItem 4 4 6 2" xfId="51482" xr:uid="{8F783BBA-1656-45A4-BAD1-EB3EA8A4900D}"/>
    <cellStyle name="SAPBEXstdItem 4 4 7" xfId="51483" xr:uid="{E6E2679A-EAC2-4DF4-B832-0DDA271E12D4}"/>
    <cellStyle name="SAPBEXstdItem 4 4 7 2" xfId="51484" xr:uid="{A3E8780F-BA0B-419A-A635-0315B8AAD815}"/>
    <cellStyle name="SAPBEXstdItem 4 4 8" xfId="51485" xr:uid="{9B4846B0-50D9-4265-A682-65D1723C7C4B}"/>
    <cellStyle name="SAPBEXstdItem 4 4 8 2" xfId="51486" xr:uid="{30323929-A570-45DB-9D42-8D1BD6A9BD22}"/>
    <cellStyle name="SAPBEXstdItem 4 4 9" xfId="51487" xr:uid="{142169C2-DED9-49FB-B2FE-E2C1E8D6236A}"/>
    <cellStyle name="SAPBEXstdItem 4 4 9 2" xfId="51488" xr:uid="{A7C9221B-A5AC-416A-8C8E-372A3CB01F0A}"/>
    <cellStyle name="SAPBEXstdItem 4 5" xfId="51489" xr:uid="{3F0F700C-654D-4BB2-91E9-759F9425079B}"/>
    <cellStyle name="SAPBEXstdItem 4 5 2" xfId="51490" xr:uid="{9EBFAAB6-E6AE-4CD7-A9E2-B3E597045A56}"/>
    <cellStyle name="SAPBEXstdItem 4 6" xfId="51491" xr:uid="{047FED54-B7C9-4761-B349-BBA7E5C73A58}"/>
    <cellStyle name="SAPBEXstdItem 4 6 2" xfId="51492" xr:uid="{B593DA49-9276-410D-9303-0A9D85E09662}"/>
    <cellStyle name="SAPBEXstdItem 4 7" xfId="51493" xr:uid="{1BDBBC47-79BF-4E1A-BF10-D05495306761}"/>
    <cellStyle name="SAPBEXstdItem 4 8" xfId="51494" xr:uid="{F43FB767-BAE2-4F5A-8878-6ADE5E133ECE}"/>
    <cellStyle name="SAPBEXstdItem 5" xfId="51495" xr:uid="{BB337979-D1C7-4B5E-A102-40B0888F1848}"/>
    <cellStyle name="SAPBEXstdItem 5 2" xfId="51496" xr:uid="{39984BB7-CD49-4CE8-9D4E-BAF5F09A91C0}"/>
    <cellStyle name="SAPBEXstdItem 5 2 10" xfId="51497" xr:uid="{DA940325-181B-45B4-A2E0-652A9AEA3B73}"/>
    <cellStyle name="SAPBEXstdItem 5 2 2" xfId="51498" xr:uid="{7012D3C6-195F-49C0-933D-5471437AA468}"/>
    <cellStyle name="SAPBEXstdItem 5 2 2 10" xfId="51499" xr:uid="{11F1AFAD-15F7-41C6-B738-2831ACBCCF87}"/>
    <cellStyle name="SAPBEXstdItem 5 2 2 2" xfId="51500" xr:uid="{FAC9380C-DFA3-4A57-89D0-802D1D327075}"/>
    <cellStyle name="SAPBEXstdItem 5 2 2 2 2" xfId="51501" xr:uid="{F1761937-FB0A-43C5-A70D-8EF08CAAF1D9}"/>
    <cellStyle name="SAPBEXstdItem 5 2 2 2 2 2" xfId="51502" xr:uid="{9016BB57-F4DE-45BA-89DA-5FD94BEC5837}"/>
    <cellStyle name="SAPBEXstdItem 5 2 2 2 3" xfId="51503" xr:uid="{86A863F8-CD3C-4E8F-AD07-AA7DA9AD20FD}"/>
    <cellStyle name="SAPBEXstdItem 5 2 2 2 3 2" xfId="51504" xr:uid="{7AC770AB-930F-42D9-B820-ED7825E7F07F}"/>
    <cellStyle name="SAPBEXstdItem 5 2 2 2 4" xfId="51505" xr:uid="{ABA266C7-20F7-4984-A8EE-27A44211939A}"/>
    <cellStyle name="SAPBEXstdItem 5 2 2 2 4 2" xfId="51506" xr:uid="{72012909-5F19-465A-9592-F427E4822D14}"/>
    <cellStyle name="SAPBEXstdItem 5 2 2 2 5" xfId="51507" xr:uid="{028ACF94-7858-4216-BD92-D510DC7265FA}"/>
    <cellStyle name="SAPBEXstdItem 5 2 2 2 5 2" xfId="51508" xr:uid="{F691E069-03A0-4987-8979-8C04593B5DA8}"/>
    <cellStyle name="SAPBEXstdItem 5 2 2 2 6" xfId="51509" xr:uid="{0767E501-DBE1-4058-B084-1486B5D68FCE}"/>
    <cellStyle name="SAPBEXstdItem 5 2 2 2 6 2" xfId="51510" xr:uid="{D87D277A-2C27-4F0D-99B5-AD3E270528AB}"/>
    <cellStyle name="SAPBEXstdItem 5 2 2 2 7" xfId="51511" xr:uid="{3BDC6C47-38EB-45BF-A141-A6C0F423A37A}"/>
    <cellStyle name="SAPBEXstdItem 5 2 2 2 7 2" xfId="51512" xr:uid="{ABE1ADA0-B1B2-4A5C-9DC8-DD97393B58A0}"/>
    <cellStyle name="SAPBEXstdItem 5 2 2 2 8" xfId="51513" xr:uid="{DBAEDF49-353C-4420-BB3E-AFB6DC54BECE}"/>
    <cellStyle name="SAPBEXstdItem 5 2 2 3" xfId="51514" xr:uid="{5F41D3C7-22E9-4C2E-925C-42CA1D0CABB6}"/>
    <cellStyle name="SAPBEXstdItem 5 2 2 3 2" xfId="51515" xr:uid="{FEBC32F2-7448-4977-86DA-8B7A8FD82442}"/>
    <cellStyle name="SAPBEXstdItem 5 2 2 4" xfId="51516" xr:uid="{E1AFC7A9-DA25-4503-9BFA-CD8FAD589DC1}"/>
    <cellStyle name="SAPBEXstdItem 5 2 2 4 2" xfId="51517" xr:uid="{F4A5D564-0F12-48AB-BD5C-7AD9D24D92B0}"/>
    <cellStyle name="SAPBEXstdItem 5 2 2 5" xfId="51518" xr:uid="{537AA37B-71A4-44D3-AD55-263553197C6C}"/>
    <cellStyle name="SAPBEXstdItem 5 2 2 5 2" xfId="51519" xr:uid="{C12C1343-D71D-482D-94FB-5CF4E8BB5F70}"/>
    <cellStyle name="SAPBEXstdItem 5 2 2 6" xfId="51520" xr:uid="{C4AE70EF-9A9C-4A86-95B3-4408C3505EE6}"/>
    <cellStyle name="SAPBEXstdItem 5 2 2 6 2" xfId="51521" xr:uid="{2717F3A6-D7CD-411E-8C7F-C111CA1877E6}"/>
    <cellStyle name="SAPBEXstdItem 5 2 2 7" xfId="51522" xr:uid="{B33DCF9F-03E7-4FF9-BF1F-B39F98F520BE}"/>
    <cellStyle name="SAPBEXstdItem 5 2 2 7 2" xfId="51523" xr:uid="{018F9909-067E-4B35-AC0B-488838F00744}"/>
    <cellStyle name="SAPBEXstdItem 5 2 2 8" xfId="51524" xr:uid="{C0FC94D2-17C8-41F1-9060-46DE9172FBB5}"/>
    <cellStyle name="SAPBEXstdItem 5 2 2 8 2" xfId="51525" xr:uid="{8BD009A1-534B-4568-907C-75AE5B1C21C9}"/>
    <cellStyle name="SAPBEXstdItem 5 2 2 9" xfId="51526" xr:uid="{3E310F1E-6DF6-441A-BFAE-BB006D416EB9}"/>
    <cellStyle name="SAPBEXstdItem 5 2 3" xfId="51527" xr:uid="{6312DCD5-DFED-4C8F-B9FE-214526DD774F}"/>
    <cellStyle name="SAPBEXstdItem 5 2 3 2" xfId="51528" xr:uid="{FCF1398E-692D-4B61-A5D2-DCF4E238A18D}"/>
    <cellStyle name="SAPBEXstdItem 5 2 3 2 2" xfId="51529" xr:uid="{F697C80E-06C5-41A8-A416-7429F35E2308}"/>
    <cellStyle name="SAPBEXstdItem 5 2 3 3" xfId="51530" xr:uid="{9D6962D8-B553-4CBF-9F1A-B4E8359C30FD}"/>
    <cellStyle name="SAPBEXstdItem 5 2 3 3 2" xfId="51531" xr:uid="{170EA637-3B1C-4523-8673-DEA277EBA9A6}"/>
    <cellStyle name="SAPBEXstdItem 5 2 3 4" xfId="51532" xr:uid="{6774C698-AAE7-4BF9-A0A0-CDE1C4B58EF0}"/>
    <cellStyle name="SAPBEXstdItem 5 2 3 4 2" xfId="51533" xr:uid="{ACC0B4A7-CAD7-4CD2-9057-2D166064D433}"/>
    <cellStyle name="SAPBEXstdItem 5 2 3 5" xfId="51534" xr:uid="{4BCC634F-A0B3-47FC-966A-B3949BF64AE8}"/>
    <cellStyle name="SAPBEXstdItem 5 2 3 5 2" xfId="51535" xr:uid="{8DF7DD4B-55AB-4B68-A328-891A0C097172}"/>
    <cellStyle name="SAPBEXstdItem 5 2 3 6" xfId="51536" xr:uid="{3A852FAE-4F59-48FF-A631-B5AFB736B2CA}"/>
    <cellStyle name="SAPBEXstdItem 5 2 3 6 2" xfId="51537" xr:uid="{C668A8CE-7E37-44CF-8F9A-83B12C704774}"/>
    <cellStyle name="SAPBEXstdItem 5 2 3 7" xfId="51538" xr:uid="{0F72F253-520F-4114-AEB8-756D90DD2D2C}"/>
    <cellStyle name="SAPBEXstdItem 5 2 3 7 2" xfId="51539" xr:uid="{9F037DA3-AC05-46A1-8B74-C2B67BCD81F4}"/>
    <cellStyle name="SAPBEXstdItem 5 2 3 8" xfId="51540" xr:uid="{901389CD-4BD9-4CC5-9569-5FBEB8A905E0}"/>
    <cellStyle name="SAPBEXstdItem 5 2 3 9" xfId="51541" xr:uid="{CEDECFC0-24C1-4D5D-A2EA-45B3D70AF72B}"/>
    <cellStyle name="SAPBEXstdItem 5 2 4" xfId="51542" xr:uid="{842D1042-9622-4C5C-B531-33C84C8EBF39}"/>
    <cellStyle name="SAPBEXstdItem 5 2 4 2" xfId="51543" xr:uid="{58C5647F-88DA-410A-8FAC-F1902D11288F}"/>
    <cellStyle name="SAPBEXstdItem 5 2 5" xfId="51544" xr:uid="{3C4518B3-67B0-4872-8CA3-68054BFBAC64}"/>
    <cellStyle name="SAPBEXstdItem 5 2 5 2" xfId="51545" xr:uid="{A5062F58-5165-40E5-AFBF-783E94EEE6ED}"/>
    <cellStyle name="SAPBEXstdItem 5 2 6" xfId="51546" xr:uid="{E7EFCB84-1655-4CBB-BFE1-E38731AAB503}"/>
    <cellStyle name="SAPBEXstdItem 5 2 6 2" xfId="51547" xr:uid="{4DDA16B9-968E-41B1-B122-6990AD44E219}"/>
    <cellStyle name="SAPBEXstdItem 5 2 7" xfId="51548" xr:uid="{97FAA1DE-CE2E-404B-A2BE-7208E03AE4B1}"/>
    <cellStyle name="SAPBEXstdItem 5 2 7 2" xfId="51549" xr:uid="{8EB53084-9A3A-4C04-A16C-BD664F5522A9}"/>
    <cellStyle name="SAPBEXstdItem 5 2 8" xfId="51550" xr:uid="{9819394B-49A7-4DA6-B2D9-C45F1835D7C3}"/>
    <cellStyle name="SAPBEXstdItem 5 2 8 2" xfId="51551" xr:uid="{19D52812-A53F-4490-9993-11DD597513DC}"/>
    <cellStyle name="SAPBEXstdItem 5 2 9" xfId="51552" xr:uid="{17B36402-29F5-43E1-A0ED-93BAD44D2D14}"/>
    <cellStyle name="SAPBEXstdItem 5 3" xfId="51553" xr:uid="{73189CB4-BEA4-4FCC-9B59-2E17FACAA847}"/>
    <cellStyle name="SAPBEXstdItem 5 3 2" xfId="51554" xr:uid="{8E859E90-E303-4A00-BEA0-A2056843641C}"/>
    <cellStyle name="SAPBEXstdItem 5 3 2 10" xfId="51555" xr:uid="{D982F110-827D-49D7-A9A1-B5AEF55697D9}"/>
    <cellStyle name="SAPBEXstdItem 5 3 2 2" xfId="51556" xr:uid="{22866021-028B-47EB-BCE7-64B399237322}"/>
    <cellStyle name="SAPBEXstdItem 5 3 2 2 2" xfId="51557" xr:uid="{A119E273-7577-46BF-8562-ACCE99F065BA}"/>
    <cellStyle name="SAPBEXstdItem 5 3 2 2 2 2" xfId="51558" xr:uid="{5BAD3C68-6128-41A7-9BA2-6708E67A60EC}"/>
    <cellStyle name="SAPBEXstdItem 5 3 2 2 3" xfId="51559" xr:uid="{61D57C1E-7C90-4133-AC72-8AF838994548}"/>
    <cellStyle name="SAPBEXstdItem 5 3 2 2 3 2" xfId="51560" xr:uid="{8016BFA3-9BDB-4C0C-AEF9-F72BDD9C2711}"/>
    <cellStyle name="SAPBEXstdItem 5 3 2 2 4" xfId="51561" xr:uid="{A452BD53-226D-42E6-9D5A-82D181F8AF11}"/>
    <cellStyle name="SAPBEXstdItem 5 3 2 2 4 2" xfId="51562" xr:uid="{CC0A3959-7364-4592-9222-B34ADBEB8E55}"/>
    <cellStyle name="SAPBEXstdItem 5 3 2 2 5" xfId="51563" xr:uid="{28C1C489-4BDA-4931-9A63-D63CD62A2C47}"/>
    <cellStyle name="SAPBEXstdItem 5 3 2 2 5 2" xfId="51564" xr:uid="{AA0AF143-0D42-4BAB-A35A-035F1AA6967E}"/>
    <cellStyle name="SAPBEXstdItem 5 3 2 2 6" xfId="51565" xr:uid="{E5C6334C-46D7-48B9-B254-21C269EEE752}"/>
    <cellStyle name="SAPBEXstdItem 5 3 2 2 6 2" xfId="51566" xr:uid="{2CED215A-4773-4225-961D-53ACCE75393B}"/>
    <cellStyle name="SAPBEXstdItem 5 3 2 2 7" xfId="51567" xr:uid="{BD8C20BA-FB6C-48A3-BBE4-E13CDB7B2FC6}"/>
    <cellStyle name="SAPBEXstdItem 5 3 2 3" xfId="51568" xr:uid="{3158E9D8-FF60-4F0B-90DF-520E102EE677}"/>
    <cellStyle name="SAPBEXstdItem 5 3 2 3 2" xfId="51569" xr:uid="{CAE9E819-FBE5-4D3F-A034-3372DF118298}"/>
    <cellStyle name="SAPBEXstdItem 5 3 2 3 2 2" xfId="51570" xr:uid="{DC7F9D98-470F-4562-B53B-984FC9654C8A}"/>
    <cellStyle name="SAPBEXstdItem 5 3 2 3 3" xfId="51571" xr:uid="{2A04523D-B5F2-475C-864D-029A9964AAA3}"/>
    <cellStyle name="SAPBEXstdItem 5 3 2 3 3 2" xfId="51572" xr:uid="{C22A3BF9-9676-4F69-8B1D-B04A36A64C58}"/>
    <cellStyle name="SAPBEXstdItem 5 3 2 3 4" xfId="51573" xr:uid="{E8A626B4-4CE0-462A-9769-0ED64951F275}"/>
    <cellStyle name="SAPBEXstdItem 5 3 2 3 4 2" xfId="51574" xr:uid="{1061DA10-412E-4559-8B1D-6CE059647BE8}"/>
    <cellStyle name="SAPBEXstdItem 5 3 2 3 5" xfId="51575" xr:uid="{05AE20B1-53BD-4CC2-BE14-CD7DB6D5A9E4}"/>
    <cellStyle name="SAPBEXstdItem 5 3 2 3 5 2" xfId="51576" xr:uid="{F4AA3629-45B5-4CEE-95BF-D51377801A2D}"/>
    <cellStyle name="SAPBEXstdItem 5 3 2 3 6" xfId="51577" xr:uid="{AA692F78-9314-401B-A773-DCEA094AE7C2}"/>
    <cellStyle name="SAPBEXstdItem 5 3 2 3 6 2" xfId="51578" xr:uid="{CB2CDC67-ED80-4F55-90F8-5167740FD178}"/>
    <cellStyle name="SAPBEXstdItem 5 3 2 3 7" xfId="51579" xr:uid="{4E7D82E1-1731-4DB6-A585-E9C83F634069}"/>
    <cellStyle name="SAPBEXstdItem 5 3 2 4" xfId="51580" xr:uid="{84C30F64-A858-4216-8942-9048538929B1}"/>
    <cellStyle name="SAPBEXstdItem 5 3 2 4 2" xfId="51581" xr:uid="{4A5E636A-CFCE-4AAD-9109-FD64580C436F}"/>
    <cellStyle name="SAPBEXstdItem 5 3 2 5" xfId="51582" xr:uid="{71A9BE1D-EF2F-4447-A90F-A09A68084ED4}"/>
    <cellStyle name="SAPBEXstdItem 5 3 2 5 2" xfId="51583" xr:uid="{06E551F8-DFC3-4FD1-A0A0-0EABA14DCA57}"/>
    <cellStyle name="SAPBEXstdItem 5 3 2 6" xfId="51584" xr:uid="{5C4A1604-845A-482A-809F-B1004F0BC602}"/>
    <cellStyle name="SAPBEXstdItem 5 3 2 6 2" xfId="51585" xr:uid="{FEABAF6D-8DC3-42C0-9640-C8AC8FD3F695}"/>
    <cellStyle name="SAPBEXstdItem 5 3 2 7" xfId="51586" xr:uid="{C8708F04-6739-4B81-92E0-50FF5CD33B5F}"/>
    <cellStyle name="SAPBEXstdItem 5 3 2 7 2" xfId="51587" xr:uid="{6872EDDD-B884-4DB0-93E2-7803FFCF5D92}"/>
    <cellStyle name="SAPBEXstdItem 5 3 2 8" xfId="51588" xr:uid="{686C965D-0027-4935-B918-FEC2626FE3C3}"/>
    <cellStyle name="SAPBEXstdItem 5 3 2 8 2" xfId="51589" xr:uid="{034D93C9-2D4A-4702-95FD-95C26F439090}"/>
    <cellStyle name="SAPBEXstdItem 5 3 2 9" xfId="51590" xr:uid="{B12E3613-C9C0-47F6-B610-CD1CBCE15C1B}"/>
    <cellStyle name="SAPBEXstdItem 5 3 2 9 2" xfId="51591" xr:uid="{43A35759-A812-4F79-9313-866DDC6AF440}"/>
    <cellStyle name="SAPBEXstdItem 5 3 3" xfId="51592" xr:uid="{1F082453-5DD0-45CB-8600-4219443AAB52}"/>
    <cellStyle name="SAPBEXstdItem 5 3 3 2" xfId="51593" xr:uid="{7FF3F989-6801-409B-81FF-39B35202B459}"/>
    <cellStyle name="SAPBEXstdItem 5 3 4" xfId="51594" xr:uid="{459AD68F-CE3C-4994-89FE-70B2592A5248}"/>
    <cellStyle name="SAPBEXstdItem 5 3 4 2" xfId="51595" xr:uid="{D01A4CA5-4D69-4DAD-86D0-48CC180EED8A}"/>
    <cellStyle name="SAPBEXstdItem 5 3 5" xfId="51596" xr:uid="{E5A01111-49C2-41E5-A699-FBD46E629ADC}"/>
    <cellStyle name="SAPBEXstdItem 5 4" xfId="51597" xr:uid="{9FE29BE2-E12D-4749-BACA-22A4E9033751}"/>
    <cellStyle name="SAPBEXstdItem 5 4 10" xfId="51598" xr:uid="{3D57C7B4-2708-4391-B319-DABF6935A684}"/>
    <cellStyle name="SAPBEXstdItem 5 4 2" xfId="51599" xr:uid="{5EAE8C05-7AE1-4D0E-981F-432D62E522F7}"/>
    <cellStyle name="SAPBEXstdItem 5 4 2 2" xfId="51600" xr:uid="{725317FE-7924-40D9-B146-A2EAAC2913D9}"/>
    <cellStyle name="SAPBEXstdItem 5 4 2 2 2" xfId="51601" xr:uid="{3BE6C7E7-11EE-43C0-A26B-B3FCF52E3FA5}"/>
    <cellStyle name="SAPBEXstdItem 5 4 2 3" xfId="51602" xr:uid="{C4EE3360-531F-469C-8C69-983016410337}"/>
    <cellStyle name="SAPBEXstdItem 5 4 2 3 2" xfId="51603" xr:uid="{82CE4C52-A08A-48F2-B877-963EDA2379FA}"/>
    <cellStyle name="SAPBEXstdItem 5 4 2 4" xfId="51604" xr:uid="{41B81DAF-141A-46CD-A97F-A9DE11B72C2C}"/>
    <cellStyle name="SAPBEXstdItem 5 4 2 4 2" xfId="51605" xr:uid="{6A2F10A0-B851-436C-B7BD-9DEFDB3456FA}"/>
    <cellStyle name="SAPBEXstdItem 5 4 2 5" xfId="51606" xr:uid="{68A6B602-27A8-4043-B35E-6FDA775CF3C3}"/>
    <cellStyle name="SAPBEXstdItem 5 4 2 5 2" xfId="51607" xr:uid="{E14DA3A8-83A0-4DD9-B7A6-5C85DFB13C80}"/>
    <cellStyle name="SAPBEXstdItem 5 4 2 6" xfId="51608" xr:uid="{0F7ED40F-717B-40BC-B833-03AED61A74F4}"/>
    <cellStyle name="SAPBEXstdItem 5 4 2 6 2" xfId="51609" xr:uid="{82415275-3B1E-4878-8464-C0312D6E3988}"/>
    <cellStyle name="SAPBEXstdItem 5 4 2 7" xfId="51610" xr:uid="{BEC92D25-C17E-4CB1-8051-DDEACB895FBC}"/>
    <cellStyle name="SAPBEXstdItem 5 4 3" xfId="51611" xr:uid="{6B86FCD0-F5DA-4007-B58C-429B7DAB74F2}"/>
    <cellStyle name="SAPBEXstdItem 5 4 3 2" xfId="51612" xr:uid="{D9B8FF76-D5AA-43A7-AD96-BD0FB09D3EFC}"/>
    <cellStyle name="SAPBEXstdItem 5 4 3 2 2" xfId="51613" xr:uid="{79928B2A-10A0-4622-86D3-D9C0396D3BA9}"/>
    <cellStyle name="SAPBEXstdItem 5 4 3 3" xfId="51614" xr:uid="{E5754310-57BA-4484-863B-1BF8CD81D750}"/>
    <cellStyle name="SAPBEXstdItem 5 4 3 3 2" xfId="51615" xr:uid="{274A5609-173F-43DD-B0C9-B93D2804A6E6}"/>
    <cellStyle name="SAPBEXstdItem 5 4 3 4" xfId="51616" xr:uid="{1FFA349E-1505-4FFD-ACC2-469047951AE2}"/>
    <cellStyle name="SAPBEXstdItem 5 4 3 4 2" xfId="51617" xr:uid="{69EA806D-BF57-4149-8B13-33D50D4F4485}"/>
    <cellStyle name="SAPBEXstdItem 5 4 3 5" xfId="51618" xr:uid="{46D1EE14-1BCA-45C8-B948-C83E86CD6493}"/>
    <cellStyle name="SAPBEXstdItem 5 4 3 5 2" xfId="51619" xr:uid="{E78471D2-9727-490C-A7E4-6A6F18BE2DCC}"/>
    <cellStyle name="SAPBEXstdItem 5 4 3 6" xfId="51620" xr:uid="{6FD6ED37-2E46-4276-AB2E-E6B74BDAEE5F}"/>
    <cellStyle name="SAPBEXstdItem 5 4 3 6 2" xfId="51621" xr:uid="{4578595A-0C3A-4E19-9326-90D2C0FACBC9}"/>
    <cellStyle name="SAPBEXstdItem 5 4 3 7" xfId="51622" xr:uid="{4F71A1DF-98D2-49DF-8445-AC9CCD3DABFF}"/>
    <cellStyle name="SAPBEXstdItem 5 4 4" xfId="51623" xr:uid="{5A6A9605-A9F9-449E-B168-6BF3BEF0C8F9}"/>
    <cellStyle name="SAPBEXstdItem 5 4 4 2" xfId="51624" xr:uid="{D995097A-F4E5-4C4D-80CA-92EAEE7EBBA0}"/>
    <cellStyle name="SAPBEXstdItem 5 4 5" xfId="51625" xr:uid="{26FF8ED4-F078-4CC9-BE97-9D6068C237FF}"/>
    <cellStyle name="SAPBEXstdItem 5 4 5 2" xfId="51626" xr:uid="{539D7F3E-0B0F-49D5-922A-F16918683084}"/>
    <cellStyle name="SAPBEXstdItem 5 4 6" xfId="51627" xr:uid="{0672E94E-366F-4F77-9130-905A250C5F83}"/>
    <cellStyle name="SAPBEXstdItem 5 4 6 2" xfId="51628" xr:uid="{9F13C5A5-43FE-4B53-9C05-6D919B5E3469}"/>
    <cellStyle name="SAPBEXstdItem 5 4 7" xfId="51629" xr:uid="{78737192-3715-460A-B8CD-69441F4245BC}"/>
    <cellStyle name="SAPBEXstdItem 5 4 7 2" xfId="51630" xr:uid="{E52E3978-6CB5-4BC8-BE1B-B0ADD666BE08}"/>
    <cellStyle name="SAPBEXstdItem 5 4 8" xfId="51631" xr:uid="{03FF45C6-113E-4C47-9FA7-AEEF0A24CBCA}"/>
    <cellStyle name="SAPBEXstdItem 5 4 8 2" xfId="51632" xr:uid="{8241A0CB-CCA7-42C7-904F-6C5A66C077FB}"/>
    <cellStyle name="SAPBEXstdItem 5 4 9" xfId="51633" xr:uid="{5DA8C22E-33BE-48A8-8C83-375707F8D0F2}"/>
    <cellStyle name="SAPBEXstdItem 5 4 9 2" xfId="51634" xr:uid="{682B8000-9901-4A43-87DA-8975F503278A}"/>
    <cellStyle name="SAPBEXstdItem 5 5" xfId="51635" xr:uid="{6985D5B9-BEF3-4A31-B22C-4690F64804CC}"/>
    <cellStyle name="SAPBEXstdItem 5 5 2" xfId="51636" xr:uid="{72D0048E-B9AC-4774-9C7D-0276E526376B}"/>
    <cellStyle name="SAPBEXstdItem 5 6" xfId="51637" xr:uid="{E05BDCF0-DAC5-4978-AB7A-6E23E793C825}"/>
    <cellStyle name="SAPBEXstdItem 5 6 2" xfId="51638" xr:uid="{8A100A56-06CC-4CED-8888-223830F32F0E}"/>
    <cellStyle name="SAPBEXstdItem 5 7" xfId="51639" xr:uid="{92639D8A-8259-4ECB-A965-11E3204CEED9}"/>
    <cellStyle name="SAPBEXstdItem 5 8" xfId="51640" xr:uid="{1452BD2D-5A9F-4083-95D2-D9604984884F}"/>
    <cellStyle name="SAPBEXstdItem 6" xfId="51641" xr:uid="{4A76DAF4-9D79-4B9C-AB06-6989B0091964}"/>
    <cellStyle name="SAPBEXstdItem 6 10" xfId="51642" xr:uid="{A1F4A78B-A8B5-4905-A5C7-7945283571D2}"/>
    <cellStyle name="SAPBEXstdItem 6 2" xfId="51643" xr:uid="{CA9B254D-2370-4A59-A4C5-E863A65CCB0A}"/>
    <cellStyle name="SAPBEXstdItem 6 2 10" xfId="51644" xr:uid="{BCC9EE32-DCFF-45F3-8B27-AB98E2956DD0}"/>
    <cellStyle name="SAPBEXstdItem 6 2 2" xfId="51645" xr:uid="{107B71BE-01E3-4828-8048-762C8AB6A287}"/>
    <cellStyle name="SAPBEXstdItem 6 2 2 2" xfId="51646" xr:uid="{8D1F43E0-CDA3-417A-AD0F-F54A1DA563B4}"/>
    <cellStyle name="SAPBEXstdItem 6 2 2 2 2" xfId="51647" xr:uid="{2ADC274A-7E55-428F-A5A2-64243DB9D2B9}"/>
    <cellStyle name="SAPBEXstdItem 6 2 2 3" xfId="51648" xr:uid="{4609CADA-A956-4D76-A90B-BFA630C49A52}"/>
    <cellStyle name="SAPBEXstdItem 6 2 2 3 2" xfId="51649" xr:uid="{605C4300-D4FA-499D-AA22-1FD717603706}"/>
    <cellStyle name="SAPBEXstdItem 6 2 2 4" xfId="51650" xr:uid="{328EB5AF-CC69-472D-B9EC-DC781482F03B}"/>
    <cellStyle name="SAPBEXstdItem 6 2 2 4 2" xfId="51651" xr:uid="{98C7991E-F9D9-4A7A-985D-10AF97B317E0}"/>
    <cellStyle name="SAPBEXstdItem 6 2 2 5" xfId="51652" xr:uid="{37776731-2F34-4419-BCCC-9E0B24A7456A}"/>
    <cellStyle name="SAPBEXstdItem 6 2 2 5 2" xfId="51653" xr:uid="{A3309244-8E5B-4115-A785-663DC2FE16E8}"/>
    <cellStyle name="SAPBEXstdItem 6 2 2 6" xfId="51654" xr:uid="{75DF7018-A791-4719-868A-5145943F38AA}"/>
    <cellStyle name="SAPBEXstdItem 6 2 2 6 2" xfId="51655" xr:uid="{9CD650D1-860F-4B6F-AD46-8C7EF69AEA16}"/>
    <cellStyle name="SAPBEXstdItem 6 2 2 7" xfId="51656" xr:uid="{05FC8AE8-577E-4C6C-9D5B-E1ABCD69278B}"/>
    <cellStyle name="SAPBEXstdItem 6 2 2 7 2" xfId="51657" xr:uid="{088A4161-ECBB-42F9-891C-E79414540E03}"/>
    <cellStyle name="SAPBEXstdItem 6 2 2 8" xfId="51658" xr:uid="{A49A8700-75E1-41AD-B87B-B1E905C34252}"/>
    <cellStyle name="SAPBEXstdItem 6 2 3" xfId="51659" xr:uid="{F2A53F50-41DE-4D94-A73B-FE8CB153B9DA}"/>
    <cellStyle name="SAPBEXstdItem 6 2 3 2" xfId="51660" xr:uid="{054386DC-6856-4CEE-A057-49451DB771E8}"/>
    <cellStyle name="SAPBEXstdItem 6 2 4" xfId="51661" xr:uid="{F2D7EF4B-7588-45F9-9335-8369665CE2D7}"/>
    <cellStyle name="SAPBEXstdItem 6 2 4 2" xfId="51662" xr:uid="{989A709A-2530-4AE4-8A15-D6CDB5E72CDF}"/>
    <cellStyle name="SAPBEXstdItem 6 2 5" xfId="51663" xr:uid="{672DC84E-23E7-43C9-AEBB-07791813EC9C}"/>
    <cellStyle name="SAPBEXstdItem 6 2 5 2" xfId="51664" xr:uid="{52424BBE-9B05-4F5E-835A-EFAB4EB8F6DD}"/>
    <cellStyle name="SAPBEXstdItem 6 2 6" xfId="51665" xr:uid="{FA6BC532-5012-47C3-A003-260CA3FC1CD7}"/>
    <cellStyle name="SAPBEXstdItem 6 2 6 2" xfId="51666" xr:uid="{5358C9CB-F748-484A-BFD0-D5BDC289102C}"/>
    <cellStyle name="SAPBEXstdItem 6 2 7" xfId="51667" xr:uid="{547D16D5-25BB-469D-978E-43469C862B24}"/>
    <cellStyle name="SAPBEXstdItem 6 2 7 2" xfId="51668" xr:uid="{821710BC-54D5-462D-9CCE-8D0B656C3EA9}"/>
    <cellStyle name="SAPBEXstdItem 6 2 8" xfId="51669" xr:uid="{F0A80D5A-5810-4575-AA4C-155EC3F87646}"/>
    <cellStyle name="SAPBEXstdItem 6 2 8 2" xfId="51670" xr:uid="{31A45156-CED2-4D55-9FE2-A656A68596EE}"/>
    <cellStyle name="SAPBEXstdItem 6 2 9" xfId="51671" xr:uid="{DB70BC35-79E5-465B-8DC5-0A2609E2930A}"/>
    <cellStyle name="SAPBEXstdItem 6 3" xfId="51672" xr:uid="{07F27FB8-3281-4796-8804-6319E0F3D382}"/>
    <cellStyle name="SAPBEXstdItem 6 3 2" xfId="51673" xr:uid="{A74AB975-CAE5-4C9A-930B-47327E6B326C}"/>
    <cellStyle name="SAPBEXstdItem 6 3 2 2" xfId="51674" xr:uid="{F7948742-C047-4CDC-B3A4-DDBDBCEE523E}"/>
    <cellStyle name="SAPBEXstdItem 6 3 3" xfId="51675" xr:uid="{D9ACF3C7-8E07-4367-BA0E-9FC120C56251}"/>
    <cellStyle name="SAPBEXstdItem 6 3 3 2" xfId="51676" xr:uid="{63B101FE-DD88-4C4D-9109-B3C68DE76EDA}"/>
    <cellStyle name="SAPBEXstdItem 6 3 4" xfId="51677" xr:uid="{0E39863A-7AC5-4BB7-B8C7-418FD58E84F1}"/>
    <cellStyle name="SAPBEXstdItem 6 3 4 2" xfId="51678" xr:uid="{43C33C00-D76F-4409-AB61-270E48039845}"/>
    <cellStyle name="SAPBEXstdItem 6 3 5" xfId="51679" xr:uid="{1D51CAF6-8667-4A2B-AF5C-335313562C88}"/>
    <cellStyle name="SAPBEXstdItem 6 3 5 2" xfId="51680" xr:uid="{182D0386-6561-430B-B2ED-F7180C3B4DC0}"/>
    <cellStyle name="SAPBEXstdItem 6 3 6" xfId="51681" xr:uid="{6099C075-B7A6-4C74-BDAF-38042B24F9C6}"/>
    <cellStyle name="SAPBEXstdItem 6 3 6 2" xfId="51682" xr:uid="{C9E5D306-8D65-4000-89CA-605B054B80CB}"/>
    <cellStyle name="SAPBEXstdItem 6 3 7" xfId="51683" xr:uid="{86A75488-A16A-4591-A9D1-FF42F63E94AE}"/>
    <cellStyle name="SAPBEXstdItem 6 3 7 2" xfId="51684" xr:uid="{3C5478BD-FB66-4279-A1E9-DFBEC7388FC3}"/>
    <cellStyle name="SAPBEXstdItem 6 3 8" xfId="51685" xr:uid="{8D4CDB5D-86A8-4AAC-9C54-213157727255}"/>
    <cellStyle name="SAPBEXstdItem 6 3 9" xfId="51686" xr:uid="{4A205ABA-95B4-43FD-B9B0-640EB370AF66}"/>
    <cellStyle name="SAPBEXstdItem 6 4" xfId="51687" xr:uid="{33643F87-815F-48EA-8322-9431F9D25223}"/>
    <cellStyle name="SAPBEXstdItem 6 4 2" xfId="51688" xr:uid="{32034911-161B-45EC-B7C2-1D42835ABB7B}"/>
    <cellStyle name="SAPBEXstdItem 6 5" xfId="51689" xr:uid="{C1D87D37-8DE2-46F1-9E0B-D3E6FDBDADC7}"/>
    <cellStyle name="SAPBEXstdItem 6 5 2" xfId="51690" xr:uid="{01B07683-DF0B-4242-94DA-F87D4F2F7C29}"/>
    <cellStyle name="SAPBEXstdItem 6 6" xfId="51691" xr:uid="{01BB3156-DD82-4598-A067-D01DEDD7A3FD}"/>
    <cellStyle name="SAPBEXstdItem 6 6 2" xfId="51692" xr:uid="{91D4C8AF-5637-4638-A1EC-9A639A04C08B}"/>
    <cellStyle name="SAPBEXstdItem 6 7" xfId="51693" xr:uid="{F0279D73-197A-4904-94BB-5B900AEEE1B9}"/>
    <cellStyle name="SAPBEXstdItem 6 7 2" xfId="51694" xr:uid="{29CEFDEE-982D-42BE-AAE2-F7CDF806DF83}"/>
    <cellStyle name="SAPBEXstdItem 6 8" xfId="51695" xr:uid="{228CFA23-6FFB-439C-BD53-1C0B13797526}"/>
    <cellStyle name="SAPBEXstdItem 6 8 2" xfId="51696" xr:uid="{8422143A-554A-44A4-A93F-FC147CE5C7CD}"/>
    <cellStyle name="SAPBEXstdItem 6 9" xfId="51697" xr:uid="{471C6B1D-E26A-4FFB-8A5C-188061C1AF52}"/>
    <cellStyle name="SAPBEXstdItem 7" xfId="51698" xr:uid="{8E62A89A-F537-4D2E-8E18-C7C6C6C05961}"/>
    <cellStyle name="SAPBEXstdItem 8" xfId="51699" xr:uid="{5036AB03-A7BE-4E77-9C1F-2A84D6EEA965}"/>
    <cellStyle name="SAPBEXstdItem 9" xfId="50644" xr:uid="{45A80CB0-EA4C-4240-93FD-E9DFB8A083F2}"/>
    <cellStyle name="SAPBEXstdItemX" xfId="51700" xr:uid="{7BE54662-9AD2-42E7-8CA3-F22BAB8471AB}"/>
    <cellStyle name="SAPBEXstdItemX 2" xfId="51701" xr:uid="{4E528A3A-CA37-49C5-AD59-BDA53B3A81B0}"/>
    <cellStyle name="SAPBEXstdItemX 2 2" xfId="51702" xr:uid="{543DC7B5-7382-41CC-A46F-1CA97F240E29}"/>
    <cellStyle name="SAPBEXstdItemX 2 2 2" xfId="51703" xr:uid="{6615D039-0874-4D67-9111-D8FAE1FD82F9}"/>
    <cellStyle name="SAPBEXstdItemX 2 2 2 10" xfId="51704" xr:uid="{E2BBA991-E13E-4052-926D-6F1718E4826C}"/>
    <cellStyle name="SAPBEXstdItemX 2 2 2 2" xfId="51705" xr:uid="{DD01842F-BF49-49A1-B5CA-8C2E1DD6269A}"/>
    <cellStyle name="SAPBEXstdItemX 2 2 2 2 10" xfId="51706" xr:uid="{F46A989E-9339-4C2F-B15B-77F1B6ADD067}"/>
    <cellStyle name="SAPBEXstdItemX 2 2 2 2 2" xfId="51707" xr:uid="{FE94D585-7BF3-4EFD-A543-D31F59A23280}"/>
    <cellStyle name="SAPBEXstdItemX 2 2 2 2 2 2" xfId="51708" xr:uid="{0AEE564D-45A5-4AB8-94D4-200B6EBDC89A}"/>
    <cellStyle name="SAPBEXstdItemX 2 2 2 2 2 2 2" xfId="51709" xr:uid="{D45BF32F-B623-4A27-81C6-54D8CEBCF7AF}"/>
    <cellStyle name="SAPBEXstdItemX 2 2 2 2 2 3" xfId="51710" xr:uid="{1F7E79AC-D296-4D74-B6BF-BD4AC7D66760}"/>
    <cellStyle name="SAPBEXstdItemX 2 2 2 2 2 3 2" xfId="51711" xr:uid="{C05B67E6-B7CD-4D9A-81E0-909BB4007F73}"/>
    <cellStyle name="SAPBEXstdItemX 2 2 2 2 2 4" xfId="51712" xr:uid="{031899F8-1079-4020-AE51-11C074B0CD28}"/>
    <cellStyle name="SAPBEXstdItemX 2 2 2 2 2 4 2" xfId="51713" xr:uid="{80620A6F-A480-4E55-8C78-9CAE298C72AA}"/>
    <cellStyle name="SAPBEXstdItemX 2 2 2 2 2 5" xfId="51714" xr:uid="{7014651A-8A4B-4537-9DBD-EE5FAE22F595}"/>
    <cellStyle name="SAPBEXstdItemX 2 2 2 2 2 5 2" xfId="51715" xr:uid="{2F89EE2E-304F-42F8-A352-3C3BFE86AC2A}"/>
    <cellStyle name="SAPBEXstdItemX 2 2 2 2 2 6" xfId="51716" xr:uid="{8922DC12-2CC7-4C9B-A46F-92BB4D707BF0}"/>
    <cellStyle name="SAPBEXstdItemX 2 2 2 2 2 6 2" xfId="51717" xr:uid="{4473B61B-334C-4214-B553-BF2574BECD1C}"/>
    <cellStyle name="SAPBEXstdItemX 2 2 2 2 2 7" xfId="51718" xr:uid="{A042C7B3-7FBE-4F8A-9783-EE486EBCE55F}"/>
    <cellStyle name="SAPBEXstdItemX 2 2 2 2 2 7 2" xfId="51719" xr:uid="{843FB976-6CD7-447A-825A-529B9F7FC7D3}"/>
    <cellStyle name="SAPBEXstdItemX 2 2 2 2 2 8" xfId="51720" xr:uid="{DC244DBE-74EC-4667-90C1-41F38D9DFC50}"/>
    <cellStyle name="SAPBEXstdItemX 2 2 2 2 3" xfId="51721" xr:uid="{D3025A26-574A-436C-94A6-8918CFA511A7}"/>
    <cellStyle name="SAPBEXstdItemX 2 2 2 2 3 2" xfId="51722" xr:uid="{C51C48B8-AFF4-4967-8362-48B7597DA00B}"/>
    <cellStyle name="SAPBEXstdItemX 2 2 2 2 4" xfId="51723" xr:uid="{579E5EED-6199-4E72-8C54-C966D5BC5AD7}"/>
    <cellStyle name="SAPBEXstdItemX 2 2 2 2 4 2" xfId="51724" xr:uid="{99C9F5DD-2EF1-4EA1-AFF2-3336C5134AEC}"/>
    <cellStyle name="SAPBEXstdItemX 2 2 2 2 5" xfId="51725" xr:uid="{2DBB5E31-7D2B-4E58-A597-DD40FCF1E1AD}"/>
    <cellStyle name="SAPBEXstdItemX 2 2 2 2 5 2" xfId="51726" xr:uid="{071081A5-3CFD-423D-AD33-C084D8C618EC}"/>
    <cellStyle name="SAPBEXstdItemX 2 2 2 2 6" xfId="51727" xr:uid="{36BDC8DC-D5EC-4F8A-9AE3-2AD8DF6A8814}"/>
    <cellStyle name="SAPBEXstdItemX 2 2 2 2 6 2" xfId="51728" xr:uid="{E4235426-3118-4D07-BA48-9B01C8E607CC}"/>
    <cellStyle name="SAPBEXstdItemX 2 2 2 2 7" xfId="51729" xr:uid="{FA5FD555-AAFE-40F2-BA4E-CA9A6BD69C3D}"/>
    <cellStyle name="SAPBEXstdItemX 2 2 2 2 7 2" xfId="51730" xr:uid="{AB8A3CFC-1D2E-43E9-A0B0-5B5E9026693F}"/>
    <cellStyle name="SAPBEXstdItemX 2 2 2 2 8" xfId="51731" xr:uid="{62DBBE43-CAB4-46C3-918F-778280B1CB03}"/>
    <cellStyle name="SAPBEXstdItemX 2 2 2 2 8 2" xfId="51732" xr:uid="{08E475D0-CD57-4AFC-B7D7-E43DAAFCB306}"/>
    <cellStyle name="SAPBEXstdItemX 2 2 2 2 9" xfId="51733" xr:uid="{B3FBAB8C-5979-4EDC-BEC0-F017956B3CD7}"/>
    <cellStyle name="SAPBEXstdItemX 2 2 2 3" xfId="51734" xr:uid="{3E050F23-1174-46A2-A165-279CF544E84C}"/>
    <cellStyle name="SAPBEXstdItemX 2 2 2 3 2" xfId="51735" xr:uid="{58F71E87-797B-4D96-A84B-6684A9990ED3}"/>
    <cellStyle name="SAPBEXstdItemX 2 2 2 3 2 2" xfId="51736" xr:uid="{9D5E6ACA-99F8-4A35-A12A-E9ED63D945F7}"/>
    <cellStyle name="SAPBEXstdItemX 2 2 2 3 3" xfId="51737" xr:uid="{B1902FE8-C222-4482-9B5A-5BAA5E86AAA3}"/>
    <cellStyle name="SAPBEXstdItemX 2 2 2 3 3 2" xfId="51738" xr:uid="{26158E85-F18F-4F66-9623-F4C0C4D5166D}"/>
    <cellStyle name="SAPBEXstdItemX 2 2 2 3 4" xfId="51739" xr:uid="{3717F524-D210-4406-A943-69DE88CE4F7A}"/>
    <cellStyle name="SAPBEXstdItemX 2 2 2 3 4 2" xfId="51740" xr:uid="{13DBBE66-27E1-4138-A092-1EB0CD1B7609}"/>
    <cellStyle name="SAPBEXstdItemX 2 2 2 3 5" xfId="51741" xr:uid="{0199481B-4016-4689-90B7-D426EC6A7E03}"/>
    <cellStyle name="SAPBEXstdItemX 2 2 2 3 5 2" xfId="51742" xr:uid="{9C7CE37B-7EC7-4C44-AE49-88CC989E193E}"/>
    <cellStyle name="SAPBEXstdItemX 2 2 2 3 6" xfId="51743" xr:uid="{C5A4A1F2-A1B6-49FF-901A-0C0AB4710A5C}"/>
    <cellStyle name="SAPBEXstdItemX 2 2 2 3 6 2" xfId="51744" xr:uid="{BF888698-5F23-4398-91E5-35968DDFF1EB}"/>
    <cellStyle name="SAPBEXstdItemX 2 2 2 3 7" xfId="51745" xr:uid="{48229715-075E-43EA-980C-87DB9F6F514A}"/>
    <cellStyle name="SAPBEXstdItemX 2 2 2 3 7 2" xfId="51746" xr:uid="{43CA12B5-2C11-4E83-9075-F7BAE72EA305}"/>
    <cellStyle name="SAPBEXstdItemX 2 2 2 3 8" xfId="51747" xr:uid="{631CDE12-1738-49BC-99D8-763924302EBB}"/>
    <cellStyle name="SAPBEXstdItemX 2 2 2 3 9" xfId="51748" xr:uid="{FE1475E3-411D-4611-B902-19BC5F3316D5}"/>
    <cellStyle name="SAPBEXstdItemX 2 2 2 4" xfId="51749" xr:uid="{EEA063F7-192E-4553-9D97-0AB7F58DA794}"/>
    <cellStyle name="SAPBEXstdItemX 2 2 2 4 2" xfId="51750" xr:uid="{D86D4C43-D9C1-4381-AD9B-91A532E735F5}"/>
    <cellStyle name="SAPBEXstdItemX 2 2 2 5" xfId="51751" xr:uid="{54529D39-69FE-4A7D-B7FD-B6298D226CD8}"/>
    <cellStyle name="SAPBEXstdItemX 2 2 2 5 2" xfId="51752" xr:uid="{A4E6D99E-33EB-41D1-8E7E-5EACCCF7D896}"/>
    <cellStyle name="SAPBEXstdItemX 2 2 2 6" xfId="51753" xr:uid="{15E9C8FB-9A6A-4A40-ABFB-065C3F1F2713}"/>
    <cellStyle name="SAPBEXstdItemX 2 2 2 6 2" xfId="51754" xr:uid="{83EEA100-D342-4457-A801-E87A43A5485D}"/>
    <cellStyle name="SAPBEXstdItemX 2 2 2 7" xfId="51755" xr:uid="{0C81463B-E128-418B-A785-13CBD9F0E41F}"/>
    <cellStyle name="SAPBEXstdItemX 2 2 2 7 2" xfId="51756" xr:uid="{FEEB26DE-8FED-4630-9AD4-429FA019B697}"/>
    <cellStyle name="SAPBEXstdItemX 2 2 2 8" xfId="51757" xr:uid="{5C798945-523B-4C3C-8F56-344B8A585657}"/>
    <cellStyle name="SAPBEXstdItemX 2 2 2 8 2" xfId="51758" xr:uid="{01BA2681-42A5-4429-92B8-8B3FD79E5014}"/>
    <cellStyle name="SAPBEXstdItemX 2 2 2 9" xfId="51759" xr:uid="{605F90E0-CFB8-409B-A2E9-4CB3AB097D81}"/>
    <cellStyle name="SAPBEXstdItemX 2 2 3" xfId="51760" xr:uid="{4B613A8C-C6CF-4CB8-8553-2B2FE76DAE22}"/>
    <cellStyle name="SAPBEXstdItemX 2 2 3 2" xfId="51761" xr:uid="{6E22962D-6E48-4DCE-8EE4-F188E869E633}"/>
    <cellStyle name="SAPBEXstdItemX 2 2 3 2 10" xfId="51762" xr:uid="{3D2FF8FC-6CF2-40CA-BD1B-0D8A0A533108}"/>
    <cellStyle name="SAPBEXstdItemX 2 2 3 2 2" xfId="51763" xr:uid="{3B49C30F-4C5E-4B17-A987-493FFE8314FF}"/>
    <cellStyle name="SAPBEXstdItemX 2 2 3 2 2 2" xfId="51764" xr:uid="{FE76DE0C-67EB-4048-B629-5C7BD8D98663}"/>
    <cellStyle name="SAPBEXstdItemX 2 2 3 2 2 2 2" xfId="51765" xr:uid="{ECC54C8B-4E1D-4F13-A883-2B9D183C0654}"/>
    <cellStyle name="SAPBEXstdItemX 2 2 3 2 2 3" xfId="51766" xr:uid="{CA3A5B52-C3AB-4C30-A937-EEFBD0B3F620}"/>
    <cellStyle name="SAPBEXstdItemX 2 2 3 2 2 3 2" xfId="51767" xr:uid="{581A2925-B44E-4FA5-B3C5-17FCA1A97D81}"/>
    <cellStyle name="SAPBEXstdItemX 2 2 3 2 2 4" xfId="51768" xr:uid="{FFE84C3C-F027-46ED-BC7B-42032E50A2A0}"/>
    <cellStyle name="SAPBEXstdItemX 2 2 3 2 2 4 2" xfId="51769" xr:uid="{12C95E12-CF34-4116-A7AD-95062004D1C7}"/>
    <cellStyle name="SAPBEXstdItemX 2 2 3 2 2 5" xfId="51770" xr:uid="{E459A059-1C59-485B-B0C5-D412AE8DD6F5}"/>
    <cellStyle name="SAPBEXstdItemX 2 2 3 2 2 5 2" xfId="51771" xr:uid="{2718CAC1-AD4B-4C0F-9EAF-8F2F68A549D7}"/>
    <cellStyle name="SAPBEXstdItemX 2 2 3 2 2 6" xfId="51772" xr:uid="{ACC7AA52-7C07-41F1-B09F-60A676DA4250}"/>
    <cellStyle name="SAPBEXstdItemX 2 2 3 2 2 6 2" xfId="51773" xr:uid="{32F38C25-EB0A-448B-94D9-173A345E7D72}"/>
    <cellStyle name="SAPBEXstdItemX 2 2 3 2 2 7" xfId="51774" xr:uid="{DD3A10F7-6A66-42DF-83AC-B2D0D0B65029}"/>
    <cellStyle name="SAPBEXstdItemX 2 2 3 2 3" xfId="51775" xr:uid="{C29C3A86-997E-4472-BA8A-89794CD3D614}"/>
    <cellStyle name="SAPBEXstdItemX 2 2 3 2 3 2" xfId="51776" xr:uid="{9CE59556-BFFA-44DF-8F05-2AF6C9C67D1E}"/>
    <cellStyle name="SAPBEXstdItemX 2 2 3 2 3 2 2" xfId="51777" xr:uid="{DFDB59C5-0DAE-471E-8DDF-6B2B086CAF66}"/>
    <cellStyle name="SAPBEXstdItemX 2 2 3 2 3 3" xfId="51778" xr:uid="{1C38890B-DA0F-49F4-B3E1-370EFF39844A}"/>
    <cellStyle name="SAPBEXstdItemX 2 2 3 2 3 3 2" xfId="51779" xr:uid="{73B00F62-F018-48C6-BC49-E2CFF6A93464}"/>
    <cellStyle name="SAPBEXstdItemX 2 2 3 2 3 4" xfId="51780" xr:uid="{EB5D2855-802C-433D-BA56-E47A564B211A}"/>
    <cellStyle name="SAPBEXstdItemX 2 2 3 2 3 4 2" xfId="51781" xr:uid="{58F7E47E-B095-42A7-8757-F2C83F032B61}"/>
    <cellStyle name="SAPBEXstdItemX 2 2 3 2 3 5" xfId="51782" xr:uid="{E07BB467-AB3A-4521-B666-67D8D2B5FBE5}"/>
    <cellStyle name="SAPBEXstdItemX 2 2 3 2 3 5 2" xfId="51783" xr:uid="{E92357FD-4D85-47FF-B833-7BDA1D85A8DD}"/>
    <cellStyle name="SAPBEXstdItemX 2 2 3 2 3 6" xfId="51784" xr:uid="{007AB88D-7781-4725-9E53-FDB770D6E3C4}"/>
    <cellStyle name="SAPBEXstdItemX 2 2 3 2 3 6 2" xfId="51785" xr:uid="{60D8A3E1-7674-4C41-805D-7115EFD72219}"/>
    <cellStyle name="SAPBEXstdItemX 2 2 3 2 3 7" xfId="51786" xr:uid="{DD2A2A7B-D465-4912-BB99-59B187C77A2A}"/>
    <cellStyle name="SAPBEXstdItemX 2 2 3 2 4" xfId="51787" xr:uid="{A3BED64A-99B5-4200-B29C-6E26FA7E8DAC}"/>
    <cellStyle name="SAPBEXstdItemX 2 2 3 2 4 2" xfId="51788" xr:uid="{6A66DE3E-0A9B-4348-B764-28976FD8FA77}"/>
    <cellStyle name="SAPBEXstdItemX 2 2 3 2 5" xfId="51789" xr:uid="{ADD39860-F057-48A3-8076-7F02F35DA550}"/>
    <cellStyle name="SAPBEXstdItemX 2 2 3 2 5 2" xfId="51790" xr:uid="{F8E1A972-EE31-445C-99FA-69E0E24F6AA7}"/>
    <cellStyle name="SAPBEXstdItemX 2 2 3 2 6" xfId="51791" xr:uid="{17B4FA60-11BA-4A26-9E13-DEF6F5C1013C}"/>
    <cellStyle name="SAPBEXstdItemX 2 2 3 2 6 2" xfId="51792" xr:uid="{729C41C8-16F5-439F-A2E3-4CF7B62C3066}"/>
    <cellStyle name="SAPBEXstdItemX 2 2 3 2 7" xfId="51793" xr:uid="{C3EE7566-6F74-4F5C-AA20-A6780FF51AD3}"/>
    <cellStyle name="SAPBEXstdItemX 2 2 3 2 7 2" xfId="51794" xr:uid="{D591713D-9A82-4190-8507-F84631670310}"/>
    <cellStyle name="SAPBEXstdItemX 2 2 3 2 8" xfId="51795" xr:uid="{8D6EE0A0-F8BC-42B7-88C7-FF5EFDA2C383}"/>
    <cellStyle name="SAPBEXstdItemX 2 2 3 2 8 2" xfId="51796" xr:uid="{3D82BA7F-6E97-432B-B0C9-46D560E406AA}"/>
    <cellStyle name="SAPBEXstdItemX 2 2 3 2 9" xfId="51797" xr:uid="{03FD892F-8B6B-4919-B159-27D1B55E25EF}"/>
    <cellStyle name="SAPBEXstdItemX 2 2 3 2 9 2" xfId="51798" xr:uid="{38382C3F-AB3E-455D-8BB3-32827139573D}"/>
    <cellStyle name="SAPBEXstdItemX 2 2 3 3" xfId="51799" xr:uid="{62CE0536-3F18-4FB8-A625-E8B8E28BD10E}"/>
    <cellStyle name="SAPBEXstdItemX 2 2 3 3 2" xfId="51800" xr:uid="{76CFB31A-18D4-4699-B91E-7D6A68260D4D}"/>
    <cellStyle name="SAPBEXstdItemX 2 2 3 4" xfId="51801" xr:uid="{6BBC7218-198C-43B7-A1A5-95EE5B28EF8A}"/>
    <cellStyle name="SAPBEXstdItemX 2 2 3 4 2" xfId="51802" xr:uid="{73BE27C7-2502-426E-A253-87D0B7F33390}"/>
    <cellStyle name="SAPBEXstdItemX 2 2 3 5" xfId="51803" xr:uid="{38F2EB05-D73C-4C7D-8456-F3DA23D3EB5F}"/>
    <cellStyle name="SAPBEXstdItemX 2 2 4" xfId="51804" xr:uid="{5155155A-209E-41AB-9E9F-7A3276D02A46}"/>
    <cellStyle name="SAPBEXstdItemX 2 2 4 10" xfId="51805" xr:uid="{C07E75C4-7C13-43B4-B23E-2DA2A6339503}"/>
    <cellStyle name="SAPBEXstdItemX 2 2 4 2" xfId="51806" xr:uid="{3B8B7306-94C8-434C-A006-FDA1E820FC14}"/>
    <cellStyle name="SAPBEXstdItemX 2 2 4 2 2" xfId="51807" xr:uid="{BAB08414-D82F-4BA7-8C72-DF6B09EDE5D9}"/>
    <cellStyle name="SAPBEXstdItemX 2 2 4 2 2 2" xfId="51808" xr:uid="{9A01C38A-6FD9-4BD7-90C3-35391555FC4E}"/>
    <cellStyle name="SAPBEXstdItemX 2 2 4 2 3" xfId="51809" xr:uid="{670EE028-1D14-44F5-9FC5-32F93D2FCDC1}"/>
    <cellStyle name="SAPBEXstdItemX 2 2 4 2 3 2" xfId="51810" xr:uid="{F1399BB9-D132-4382-9B7D-72BE66A7075E}"/>
    <cellStyle name="SAPBEXstdItemX 2 2 4 2 4" xfId="51811" xr:uid="{79809069-19AE-43E1-AD8A-00D980DDBCF6}"/>
    <cellStyle name="SAPBEXstdItemX 2 2 4 2 4 2" xfId="51812" xr:uid="{1281EB62-3A08-47DE-8CED-FA432DAB4BB0}"/>
    <cellStyle name="SAPBEXstdItemX 2 2 4 2 5" xfId="51813" xr:uid="{C0A40896-85F8-42C7-8F1B-4448035D324D}"/>
    <cellStyle name="SAPBEXstdItemX 2 2 4 2 5 2" xfId="51814" xr:uid="{449F9D4C-0DE0-4B5C-BD43-E12599D554AC}"/>
    <cellStyle name="SAPBEXstdItemX 2 2 4 2 6" xfId="51815" xr:uid="{C4A8CCBC-C066-41ED-9C60-0133E0915F51}"/>
    <cellStyle name="SAPBEXstdItemX 2 2 4 2 6 2" xfId="51816" xr:uid="{9D0489D1-6B0E-4321-8604-AD882BC0B341}"/>
    <cellStyle name="SAPBEXstdItemX 2 2 4 2 7" xfId="51817" xr:uid="{579383DF-FF0E-407C-8D13-CBFA4BB50E63}"/>
    <cellStyle name="SAPBEXstdItemX 2 2 4 3" xfId="51818" xr:uid="{C0922B98-CF2E-43C9-AAE5-419BF3A3E514}"/>
    <cellStyle name="SAPBEXstdItemX 2 2 4 3 2" xfId="51819" xr:uid="{E31AB700-69DB-4672-8BFB-4275A04CC2F8}"/>
    <cellStyle name="SAPBEXstdItemX 2 2 4 3 2 2" xfId="51820" xr:uid="{29A6EE35-4A2D-48F0-87C5-AF550634ABB4}"/>
    <cellStyle name="SAPBEXstdItemX 2 2 4 3 3" xfId="51821" xr:uid="{CCAC81C8-0750-4EF6-A4C5-CAA311AD694F}"/>
    <cellStyle name="SAPBEXstdItemX 2 2 4 3 3 2" xfId="51822" xr:uid="{287A8D7F-4824-4E80-A19B-09BC4B597B51}"/>
    <cellStyle name="SAPBEXstdItemX 2 2 4 3 4" xfId="51823" xr:uid="{93AA097C-0959-4E24-939F-C3CA133D4390}"/>
    <cellStyle name="SAPBEXstdItemX 2 2 4 3 4 2" xfId="51824" xr:uid="{A0BC2350-0CD3-47CF-9EE1-63559311A80C}"/>
    <cellStyle name="SAPBEXstdItemX 2 2 4 3 5" xfId="51825" xr:uid="{EA723915-EACE-4093-8654-A0B5A5DEFFF2}"/>
    <cellStyle name="SAPBEXstdItemX 2 2 4 3 5 2" xfId="51826" xr:uid="{FF4B3075-D8E4-46D2-9896-F1D83A23F1AD}"/>
    <cellStyle name="SAPBEXstdItemX 2 2 4 3 6" xfId="51827" xr:uid="{BA288A72-F145-4DBD-BE2E-3D80E8C37258}"/>
    <cellStyle name="SAPBEXstdItemX 2 2 4 3 6 2" xfId="51828" xr:uid="{C80297DA-3FD9-4588-917A-8620104C2D61}"/>
    <cellStyle name="SAPBEXstdItemX 2 2 4 3 7" xfId="51829" xr:uid="{3312E340-C75F-43C1-834F-3A850B4EB832}"/>
    <cellStyle name="SAPBEXstdItemX 2 2 4 4" xfId="51830" xr:uid="{3584DEA6-924A-4A1D-88E7-4B12B993CA16}"/>
    <cellStyle name="SAPBEXstdItemX 2 2 4 4 2" xfId="51831" xr:uid="{64248543-6553-45A1-8C1B-4F7B787C8142}"/>
    <cellStyle name="SAPBEXstdItemX 2 2 4 5" xfId="51832" xr:uid="{0C813908-5676-470D-B1FD-46BF380F5023}"/>
    <cellStyle name="SAPBEXstdItemX 2 2 4 5 2" xfId="51833" xr:uid="{1A0440C6-D30C-44CD-8EE5-2AE714232C8B}"/>
    <cellStyle name="SAPBEXstdItemX 2 2 4 6" xfId="51834" xr:uid="{2BBFB84E-A0C6-45A4-BA6C-2C39BB74C9D9}"/>
    <cellStyle name="SAPBEXstdItemX 2 2 4 6 2" xfId="51835" xr:uid="{A671DA51-1EDC-4D0B-B903-37900B61E048}"/>
    <cellStyle name="SAPBEXstdItemX 2 2 4 7" xfId="51836" xr:uid="{ACFD56C1-ADAB-4CE4-8276-AB654FD32708}"/>
    <cellStyle name="SAPBEXstdItemX 2 2 4 7 2" xfId="51837" xr:uid="{77E7BBF8-F198-4035-91DB-5E36DC4BD3AF}"/>
    <cellStyle name="SAPBEXstdItemX 2 2 4 8" xfId="51838" xr:uid="{4DF199E7-F431-496E-B568-30A0303A8009}"/>
    <cellStyle name="SAPBEXstdItemX 2 2 4 8 2" xfId="51839" xr:uid="{F08938BF-B181-4019-BD37-4F13BC58296B}"/>
    <cellStyle name="SAPBEXstdItemX 2 2 4 9" xfId="51840" xr:uid="{B47CC644-767F-411C-8BCB-9974B3202D1B}"/>
    <cellStyle name="SAPBEXstdItemX 2 2 4 9 2" xfId="51841" xr:uid="{A41007ED-E556-4ADF-9485-FF418E371AAD}"/>
    <cellStyle name="SAPBEXstdItemX 2 2 5" xfId="51842" xr:uid="{C7AC14E8-3BDD-44FA-840D-0E88BFCBCDDB}"/>
    <cellStyle name="SAPBEXstdItemX 2 2 5 2" xfId="51843" xr:uid="{70C00945-2D03-4AF2-B107-0EB8F03D4B91}"/>
    <cellStyle name="SAPBEXstdItemX 2 2 6" xfId="51844" xr:uid="{CC509B35-9146-4A31-8510-E13B7F2473C1}"/>
    <cellStyle name="SAPBEXstdItemX 2 2 6 2" xfId="51845" xr:uid="{492F63F6-CB62-4AEE-A650-DF79406A8B13}"/>
    <cellStyle name="SAPBEXstdItemX 2 2 7" xfId="51846" xr:uid="{A000E050-9CDD-4959-8E71-F20176B75D5B}"/>
    <cellStyle name="SAPBEXstdItemX 2 2 8" xfId="51847" xr:uid="{9CC04F5D-2168-4EDC-A9CB-8632B1891049}"/>
    <cellStyle name="SAPBEXstdItemX 2 3" xfId="51848" xr:uid="{FE9C7D37-06F0-444A-85E4-A6C2DD7BA7C7}"/>
    <cellStyle name="SAPBEXstdItemX 2 3 2" xfId="51849" xr:uid="{DA63A0BF-AB91-4E91-A75E-6B34A3D908E7}"/>
    <cellStyle name="SAPBEXstdItemX 2 3 2 10" xfId="51850" xr:uid="{94232238-186A-4A32-B791-779DF698211C}"/>
    <cellStyle name="SAPBEXstdItemX 2 3 2 2" xfId="51851" xr:uid="{E939EF58-4689-412E-8367-FBCD203B5D32}"/>
    <cellStyle name="SAPBEXstdItemX 2 3 2 2 10" xfId="51852" xr:uid="{861ADE6E-5674-48D3-9B68-D270A92C432F}"/>
    <cellStyle name="SAPBEXstdItemX 2 3 2 2 2" xfId="51853" xr:uid="{80FEB24F-F2E0-4D0A-B981-2C0EA8981F2C}"/>
    <cellStyle name="SAPBEXstdItemX 2 3 2 2 2 2" xfId="51854" xr:uid="{ADB947CA-DDFD-4FDA-AE56-87A1590E4C32}"/>
    <cellStyle name="SAPBEXstdItemX 2 3 2 2 2 2 2" xfId="51855" xr:uid="{A5C76E28-9BFC-4871-A208-CB50CF20D3F5}"/>
    <cellStyle name="SAPBEXstdItemX 2 3 2 2 2 3" xfId="51856" xr:uid="{D63344AA-E724-41E4-8BEE-D3107A440DFE}"/>
    <cellStyle name="SAPBEXstdItemX 2 3 2 2 2 3 2" xfId="51857" xr:uid="{F86E6B3F-925F-4CDA-AAD1-E3336012C0D5}"/>
    <cellStyle name="SAPBEXstdItemX 2 3 2 2 2 4" xfId="51858" xr:uid="{03D090F9-1D1D-428F-8C04-8548C10DEFBC}"/>
    <cellStyle name="SAPBEXstdItemX 2 3 2 2 2 4 2" xfId="51859" xr:uid="{1F984D53-D967-44F4-805A-89D737DC5187}"/>
    <cellStyle name="SAPBEXstdItemX 2 3 2 2 2 5" xfId="51860" xr:uid="{AEA57F6B-522B-4FAE-9166-8780AD5740D0}"/>
    <cellStyle name="SAPBEXstdItemX 2 3 2 2 2 5 2" xfId="51861" xr:uid="{9ADC3174-0C05-4523-847F-2A730841B91B}"/>
    <cellStyle name="SAPBEXstdItemX 2 3 2 2 2 6" xfId="51862" xr:uid="{969D9A6C-9653-4932-89A7-CFAED59629EA}"/>
    <cellStyle name="SAPBEXstdItemX 2 3 2 2 2 6 2" xfId="51863" xr:uid="{BDE245A5-CEF7-43C5-B36E-92CF2880FD0C}"/>
    <cellStyle name="SAPBEXstdItemX 2 3 2 2 2 7" xfId="51864" xr:uid="{C61308D6-23E1-4D29-A17A-841EBE100E89}"/>
    <cellStyle name="SAPBEXstdItemX 2 3 2 2 2 7 2" xfId="51865" xr:uid="{278F9B1E-CB66-455E-B5AD-EC1971191F32}"/>
    <cellStyle name="SAPBEXstdItemX 2 3 2 2 2 8" xfId="51866" xr:uid="{48886D2F-C975-40A1-BC70-5616DD094CD8}"/>
    <cellStyle name="SAPBEXstdItemX 2 3 2 2 3" xfId="51867" xr:uid="{A0717714-0017-4633-AECA-082CCE1F9217}"/>
    <cellStyle name="SAPBEXstdItemX 2 3 2 2 3 2" xfId="51868" xr:uid="{AABF73D6-4684-4B13-83FF-9B4D92F6F3DF}"/>
    <cellStyle name="SAPBEXstdItemX 2 3 2 2 4" xfId="51869" xr:uid="{8746C773-01C5-4516-BF44-3FC653FEC8E2}"/>
    <cellStyle name="SAPBEXstdItemX 2 3 2 2 4 2" xfId="51870" xr:uid="{4561B775-4B76-41E9-97F7-07A8E6103E4E}"/>
    <cellStyle name="SAPBEXstdItemX 2 3 2 2 5" xfId="51871" xr:uid="{6CEF2F7F-91FF-4FBE-B7BA-D460885B9052}"/>
    <cellStyle name="SAPBEXstdItemX 2 3 2 2 5 2" xfId="51872" xr:uid="{A2B0EC3E-1468-4BF6-BAFB-078CAF0746C1}"/>
    <cellStyle name="SAPBEXstdItemX 2 3 2 2 6" xfId="51873" xr:uid="{77084AAE-42A4-4822-B803-4912A96A83A9}"/>
    <cellStyle name="SAPBEXstdItemX 2 3 2 2 6 2" xfId="51874" xr:uid="{60B220D8-7F59-4D0A-853E-2869C6B2FA95}"/>
    <cellStyle name="SAPBEXstdItemX 2 3 2 2 7" xfId="51875" xr:uid="{A49224EA-0F1E-403D-88E2-9CBF85BBA995}"/>
    <cellStyle name="SAPBEXstdItemX 2 3 2 2 7 2" xfId="51876" xr:uid="{C18EA62B-B93B-429B-BF1E-C52551864CBB}"/>
    <cellStyle name="SAPBEXstdItemX 2 3 2 2 8" xfId="51877" xr:uid="{FA0FDDF7-A020-4F20-8768-06F42A9CCDD8}"/>
    <cellStyle name="SAPBEXstdItemX 2 3 2 2 8 2" xfId="51878" xr:uid="{587507A6-69F0-4F60-91A4-3621A837F7F5}"/>
    <cellStyle name="SAPBEXstdItemX 2 3 2 2 9" xfId="51879" xr:uid="{C7BFDA12-0FF2-45FA-A9C6-1918642B13FE}"/>
    <cellStyle name="SAPBEXstdItemX 2 3 2 3" xfId="51880" xr:uid="{0BAF493F-EB67-4344-8CFC-1457D13BFFE2}"/>
    <cellStyle name="SAPBEXstdItemX 2 3 2 3 2" xfId="51881" xr:uid="{7E2F13BE-F5A7-4FE4-B7B8-A0470F98E25E}"/>
    <cellStyle name="SAPBEXstdItemX 2 3 2 3 2 2" xfId="51882" xr:uid="{A36FB713-9208-4859-848A-D1F8DEFB6A3E}"/>
    <cellStyle name="SAPBEXstdItemX 2 3 2 3 3" xfId="51883" xr:uid="{2541D558-D708-4509-83CE-1B8DA0912129}"/>
    <cellStyle name="SAPBEXstdItemX 2 3 2 3 3 2" xfId="51884" xr:uid="{1BB605C4-60B2-4709-AB42-94E4C8A90486}"/>
    <cellStyle name="SAPBEXstdItemX 2 3 2 3 4" xfId="51885" xr:uid="{298A2E56-ADC8-4C35-AB35-9F89674176B9}"/>
    <cellStyle name="SAPBEXstdItemX 2 3 2 3 4 2" xfId="51886" xr:uid="{65049F4C-0B0C-4A5E-B218-F7E339B0D6A3}"/>
    <cellStyle name="SAPBEXstdItemX 2 3 2 3 5" xfId="51887" xr:uid="{41D9B6FD-0EA9-4FC7-9365-B8E99314B584}"/>
    <cellStyle name="SAPBEXstdItemX 2 3 2 3 5 2" xfId="51888" xr:uid="{315413DF-309C-4C19-8CDA-476E6C59DBF7}"/>
    <cellStyle name="SAPBEXstdItemX 2 3 2 3 6" xfId="51889" xr:uid="{135972DC-8F70-435E-BDD7-ADE6E1218E22}"/>
    <cellStyle name="SAPBEXstdItemX 2 3 2 3 6 2" xfId="51890" xr:uid="{1E67D7D4-5CF0-47CD-8A74-ABB0DE7512DE}"/>
    <cellStyle name="SAPBEXstdItemX 2 3 2 3 7" xfId="51891" xr:uid="{E423AFD8-7BB0-480D-BDE9-62BCB13E140C}"/>
    <cellStyle name="SAPBEXstdItemX 2 3 2 3 7 2" xfId="51892" xr:uid="{33398203-B1C0-4C5B-9407-6BCFF8FD72BD}"/>
    <cellStyle name="SAPBEXstdItemX 2 3 2 3 8" xfId="51893" xr:uid="{844FF648-08DB-4C80-9769-083A8B20B57D}"/>
    <cellStyle name="SAPBEXstdItemX 2 3 2 3 9" xfId="51894" xr:uid="{DE2CAB99-5507-44E7-9C02-7D0CFDE7A76D}"/>
    <cellStyle name="SAPBEXstdItemX 2 3 2 4" xfId="51895" xr:uid="{170961CE-302D-477C-96B7-CCB98F410876}"/>
    <cellStyle name="SAPBEXstdItemX 2 3 2 4 2" xfId="51896" xr:uid="{F74598F0-C314-4E4B-BB2C-1C48687AF58D}"/>
    <cellStyle name="SAPBEXstdItemX 2 3 2 5" xfId="51897" xr:uid="{2B1A8BA0-2F66-493F-B232-4B1BDA7FD15E}"/>
    <cellStyle name="SAPBEXstdItemX 2 3 2 5 2" xfId="51898" xr:uid="{81EA557E-70FB-4FC5-8A80-76CB5699A799}"/>
    <cellStyle name="SAPBEXstdItemX 2 3 2 6" xfId="51899" xr:uid="{DD78721C-EA12-4D3B-9B44-9125816B1A42}"/>
    <cellStyle name="SAPBEXstdItemX 2 3 2 6 2" xfId="51900" xr:uid="{3281291C-8AF7-441A-9231-114EB7CD5A98}"/>
    <cellStyle name="SAPBEXstdItemX 2 3 2 7" xfId="51901" xr:uid="{3A6E1AC1-784E-43A8-B72C-3FF5629CAA9C}"/>
    <cellStyle name="SAPBEXstdItemX 2 3 2 7 2" xfId="51902" xr:uid="{93800214-2809-4184-8E78-813F9E6BBAAE}"/>
    <cellStyle name="SAPBEXstdItemX 2 3 2 8" xfId="51903" xr:uid="{D424BCF9-6FAB-4A4C-A33F-2B9CA4DE255D}"/>
    <cellStyle name="SAPBEXstdItemX 2 3 2 8 2" xfId="51904" xr:uid="{C9C68DAE-DAE5-4515-915D-3BB90511CBD8}"/>
    <cellStyle name="SAPBEXstdItemX 2 3 2 9" xfId="51905" xr:uid="{B7757695-55F8-4E3C-87F4-AEF9D78D64A2}"/>
    <cellStyle name="SAPBEXstdItemX 2 3 3" xfId="51906" xr:uid="{708C484B-BD59-4A2D-AEF2-4C63F677BB28}"/>
    <cellStyle name="SAPBEXstdItemX 2 3 3 2" xfId="51907" xr:uid="{29C25EE9-D8BD-4DF2-80F3-2B77D209ADD7}"/>
    <cellStyle name="SAPBEXstdItemX 2 3 3 2 10" xfId="51908" xr:uid="{C6D7FCC3-9037-42D6-88E4-59936792AAE7}"/>
    <cellStyle name="SAPBEXstdItemX 2 3 3 2 2" xfId="51909" xr:uid="{01BE7FF8-2B60-4E12-A6EC-FA66F182FC0F}"/>
    <cellStyle name="SAPBEXstdItemX 2 3 3 2 2 2" xfId="51910" xr:uid="{A5389106-6353-44A0-B3F1-696AF6239A64}"/>
    <cellStyle name="SAPBEXstdItemX 2 3 3 2 2 2 2" xfId="51911" xr:uid="{8B88DE64-01C4-45B4-9D12-026F2329FDA0}"/>
    <cellStyle name="SAPBEXstdItemX 2 3 3 2 2 3" xfId="51912" xr:uid="{892C3120-E981-45DD-9AD7-EAE6B0500003}"/>
    <cellStyle name="SAPBEXstdItemX 2 3 3 2 2 3 2" xfId="51913" xr:uid="{47D0B0AB-3402-46AB-883D-04E25614287F}"/>
    <cellStyle name="SAPBEXstdItemX 2 3 3 2 2 4" xfId="51914" xr:uid="{4B1C99EB-152F-4757-A831-D66233353A6D}"/>
    <cellStyle name="SAPBEXstdItemX 2 3 3 2 2 4 2" xfId="51915" xr:uid="{436D13FB-3A03-42F4-9178-0758577E1E57}"/>
    <cellStyle name="SAPBEXstdItemX 2 3 3 2 2 5" xfId="51916" xr:uid="{FA6FED3B-C5D3-4E8B-9BB9-0BB2BCEB41A3}"/>
    <cellStyle name="SAPBEXstdItemX 2 3 3 2 2 5 2" xfId="51917" xr:uid="{1E42DD6B-AF1E-46B8-A8AC-7214DD65B469}"/>
    <cellStyle name="SAPBEXstdItemX 2 3 3 2 2 6" xfId="51918" xr:uid="{AA8BE504-CF06-4EBD-9D28-DE20490B3181}"/>
    <cellStyle name="SAPBEXstdItemX 2 3 3 2 2 6 2" xfId="51919" xr:uid="{30EF28A0-6DFD-4455-86A8-A20B0178387C}"/>
    <cellStyle name="SAPBEXstdItemX 2 3 3 2 2 7" xfId="51920" xr:uid="{6C975F35-F313-4B17-9D1D-0FDF6679CEEF}"/>
    <cellStyle name="SAPBEXstdItemX 2 3 3 2 3" xfId="51921" xr:uid="{3534FF6C-B21E-43FD-A710-F52EDFD2468B}"/>
    <cellStyle name="SAPBEXstdItemX 2 3 3 2 3 2" xfId="51922" xr:uid="{1CF29666-61B5-40F0-9701-F46D690449BC}"/>
    <cellStyle name="SAPBEXstdItemX 2 3 3 2 3 2 2" xfId="51923" xr:uid="{A3CFF919-16CE-4833-BCF2-7C3254595E89}"/>
    <cellStyle name="SAPBEXstdItemX 2 3 3 2 3 3" xfId="51924" xr:uid="{C90364F9-0508-4BB0-85C7-7D8A7F0E389C}"/>
    <cellStyle name="SAPBEXstdItemX 2 3 3 2 3 3 2" xfId="51925" xr:uid="{0A7E97A9-3A1E-4F53-B041-36A4B4878B01}"/>
    <cellStyle name="SAPBEXstdItemX 2 3 3 2 3 4" xfId="51926" xr:uid="{87066986-CC40-4D73-9682-752D077A95D0}"/>
    <cellStyle name="SAPBEXstdItemX 2 3 3 2 3 4 2" xfId="51927" xr:uid="{15C5510C-D2C7-4949-9BCE-756E52CD2782}"/>
    <cellStyle name="SAPBEXstdItemX 2 3 3 2 3 5" xfId="51928" xr:uid="{227BB4F7-844A-4641-B1A5-AC2E399FEA7D}"/>
    <cellStyle name="SAPBEXstdItemX 2 3 3 2 3 5 2" xfId="51929" xr:uid="{500DB1A6-A1FC-4E9F-BB7B-CEC45A9D66C1}"/>
    <cellStyle name="SAPBEXstdItemX 2 3 3 2 3 6" xfId="51930" xr:uid="{E00CAA83-8A72-461E-9AF9-2E1EF2E372F1}"/>
    <cellStyle name="SAPBEXstdItemX 2 3 3 2 3 6 2" xfId="51931" xr:uid="{FCB8E8C9-05F3-4E21-BA3B-C5DB97297BAF}"/>
    <cellStyle name="SAPBEXstdItemX 2 3 3 2 3 7" xfId="51932" xr:uid="{0CAB2666-4BAF-4132-BAB4-CB384F287DE2}"/>
    <cellStyle name="SAPBEXstdItemX 2 3 3 2 4" xfId="51933" xr:uid="{6B644235-B2CD-4293-B00B-A02A0B98B683}"/>
    <cellStyle name="SAPBEXstdItemX 2 3 3 2 4 2" xfId="51934" xr:uid="{ABE893A0-0E70-4957-ABAD-B5FF5244E89C}"/>
    <cellStyle name="SAPBEXstdItemX 2 3 3 2 5" xfId="51935" xr:uid="{6FF1B252-1BA7-47FD-991C-6A5472BBD99C}"/>
    <cellStyle name="SAPBEXstdItemX 2 3 3 2 5 2" xfId="51936" xr:uid="{B2C99711-D26F-4305-BECD-975673756EFB}"/>
    <cellStyle name="SAPBEXstdItemX 2 3 3 2 6" xfId="51937" xr:uid="{FE08698E-7413-4714-9105-C03434A16679}"/>
    <cellStyle name="SAPBEXstdItemX 2 3 3 2 6 2" xfId="51938" xr:uid="{4253219C-F70D-4E22-BDB7-3BC30EA6A7C3}"/>
    <cellStyle name="SAPBEXstdItemX 2 3 3 2 7" xfId="51939" xr:uid="{E07386FD-A9F8-4FD6-B80E-C3043F2F3B0E}"/>
    <cellStyle name="SAPBEXstdItemX 2 3 3 2 7 2" xfId="51940" xr:uid="{300BD0A3-C805-47F7-A6BD-5FC139ED459F}"/>
    <cellStyle name="SAPBEXstdItemX 2 3 3 2 8" xfId="51941" xr:uid="{D2D70A8B-3D4D-4BC6-B88A-074D4231EE8C}"/>
    <cellStyle name="SAPBEXstdItemX 2 3 3 2 8 2" xfId="51942" xr:uid="{3BFC05E0-72D2-412B-AD2E-B0AA43ABE47E}"/>
    <cellStyle name="SAPBEXstdItemX 2 3 3 2 9" xfId="51943" xr:uid="{03711CBC-455E-42E8-99B0-DAD5909A7245}"/>
    <cellStyle name="SAPBEXstdItemX 2 3 3 2 9 2" xfId="51944" xr:uid="{70119018-8128-49F0-B453-052E579A55A0}"/>
    <cellStyle name="SAPBEXstdItemX 2 3 3 3" xfId="51945" xr:uid="{8729ECCE-4C2D-44F8-B70A-BB731BF5A9F7}"/>
    <cellStyle name="SAPBEXstdItemX 2 3 3 3 2" xfId="51946" xr:uid="{4B31508E-691A-42E0-8161-539A7D984F7E}"/>
    <cellStyle name="SAPBEXstdItemX 2 3 3 4" xfId="51947" xr:uid="{DDBD1E85-FE12-4548-9E70-6C857875BFB1}"/>
    <cellStyle name="SAPBEXstdItemX 2 3 3 4 2" xfId="51948" xr:uid="{6D756BA9-823B-4F7C-8067-4396B51F3BCE}"/>
    <cellStyle name="SAPBEXstdItemX 2 3 3 5" xfId="51949" xr:uid="{CA8EAD4A-33C7-4927-BAC9-B9C851DCB40C}"/>
    <cellStyle name="SAPBEXstdItemX 2 3 4" xfId="51950" xr:uid="{1F4EB5AE-9F22-4982-8879-414E7548F1C9}"/>
    <cellStyle name="SAPBEXstdItemX 2 3 4 10" xfId="51951" xr:uid="{76742B25-D27C-422B-A4E3-5AB459F20372}"/>
    <cellStyle name="SAPBEXstdItemX 2 3 4 2" xfId="51952" xr:uid="{0F255D08-09D3-4989-90AF-CA859F9FEE88}"/>
    <cellStyle name="SAPBEXstdItemX 2 3 4 2 2" xfId="51953" xr:uid="{D09A4A5C-30C2-4C96-8112-6CF838F26188}"/>
    <cellStyle name="SAPBEXstdItemX 2 3 4 2 2 2" xfId="51954" xr:uid="{32DB8897-347D-4C40-BE26-CB47C804BB89}"/>
    <cellStyle name="SAPBEXstdItemX 2 3 4 2 3" xfId="51955" xr:uid="{553D7F92-F45B-4F6D-8098-7BD7FEDD5AF9}"/>
    <cellStyle name="SAPBEXstdItemX 2 3 4 2 3 2" xfId="51956" xr:uid="{7C33455C-6D9A-494F-99A6-053BC098A47C}"/>
    <cellStyle name="SAPBEXstdItemX 2 3 4 2 4" xfId="51957" xr:uid="{123A4BB6-9CAC-401F-BC4B-213DC81301CD}"/>
    <cellStyle name="SAPBEXstdItemX 2 3 4 2 4 2" xfId="51958" xr:uid="{0589095F-4EA0-4102-8014-0A6BA4EB1CD2}"/>
    <cellStyle name="SAPBEXstdItemX 2 3 4 2 5" xfId="51959" xr:uid="{D354ACD7-51B8-422F-85B7-8A26153D4D2A}"/>
    <cellStyle name="SAPBEXstdItemX 2 3 4 2 5 2" xfId="51960" xr:uid="{4970D48F-2ED3-4027-B67A-8F6CAD60DE3D}"/>
    <cellStyle name="SAPBEXstdItemX 2 3 4 2 6" xfId="51961" xr:uid="{AAA60EA4-1B91-454B-883F-72F86EA4C361}"/>
    <cellStyle name="SAPBEXstdItemX 2 3 4 2 6 2" xfId="51962" xr:uid="{B2855C8C-6CB3-4B27-8B44-2414F1538751}"/>
    <cellStyle name="SAPBEXstdItemX 2 3 4 2 7" xfId="51963" xr:uid="{11EDAB13-44C5-427B-9BD7-1A6C7DF0DED7}"/>
    <cellStyle name="SAPBEXstdItemX 2 3 4 3" xfId="51964" xr:uid="{042F4733-E482-4AE2-A50E-63800339D636}"/>
    <cellStyle name="SAPBEXstdItemX 2 3 4 3 2" xfId="51965" xr:uid="{F63643E0-337E-4A54-9E9A-AA270834D6A5}"/>
    <cellStyle name="SAPBEXstdItemX 2 3 4 3 2 2" xfId="51966" xr:uid="{CB652439-62CF-4121-98BF-0A0999105BBF}"/>
    <cellStyle name="SAPBEXstdItemX 2 3 4 3 3" xfId="51967" xr:uid="{565A4F9D-0A87-4ADD-8955-98625F81E486}"/>
    <cellStyle name="SAPBEXstdItemX 2 3 4 3 3 2" xfId="51968" xr:uid="{1CCB36A3-2D8A-4B50-AC0C-53A258F57509}"/>
    <cellStyle name="SAPBEXstdItemX 2 3 4 3 4" xfId="51969" xr:uid="{25692D2C-10A7-4DAA-8172-767C3FD7F675}"/>
    <cellStyle name="SAPBEXstdItemX 2 3 4 3 4 2" xfId="51970" xr:uid="{59A7F088-9133-4F5B-8DA2-A010445A22A2}"/>
    <cellStyle name="SAPBEXstdItemX 2 3 4 3 5" xfId="51971" xr:uid="{C55BE3AB-9285-47CC-9382-A42FA233AEE2}"/>
    <cellStyle name="SAPBEXstdItemX 2 3 4 3 5 2" xfId="51972" xr:uid="{0EDA49DF-A090-4176-849E-5E65486521CA}"/>
    <cellStyle name="SAPBEXstdItemX 2 3 4 3 6" xfId="51973" xr:uid="{267EFC76-EBD3-4DBE-8253-36F7C542E949}"/>
    <cellStyle name="SAPBEXstdItemX 2 3 4 3 6 2" xfId="51974" xr:uid="{5F51C394-EF89-45B2-8F04-A1C6D2888102}"/>
    <cellStyle name="SAPBEXstdItemX 2 3 4 3 7" xfId="51975" xr:uid="{12DCAA9C-5B08-4724-86CD-71D37521449A}"/>
    <cellStyle name="SAPBEXstdItemX 2 3 4 4" xfId="51976" xr:uid="{D7C9CB91-73EA-432A-95CF-3129E18FBD24}"/>
    <cellStyle name="SAPBEXstdItemX 2 3 4 4 2" xfId="51977" xr:uid="{422FBA91-C589-4823-B374-2B138A9E9A1B}"/>
    <cellStyle name="SAPBEXstdItemX 2 3 4 5" xfId="51978" xr:uid="{AC1FFF41-A2B3-4B51-A24C-B0D34CBB96F6}"/>
    <cellStyle name="SAPBEXstdItemX 2 3 4 5 2" xfId="51979" xr:uid="{3E7886BA-A61A-478B-93D6-C5AC3ABD88E5}"/>
    <cellStyle name="SAPBEXstdItemX 2 3 4 6" xfId="51980" xr:uid="{31EBEFB6-1BC1-433C-A73F-A55E942A8272}"/>
    <cellStyle name="SAPBEXstdItemX 2 3 4 6 2" xfId="51981" xr:uid="{0C03A2F6-CD2D-43C1-A076-C77B17F8F142}"/>
    <cellStyle name="SAPBEXstdItemX 2 3 4 7" xfId="51982" xr:uid="{236E446A-EE2D-4F3A-996B-7F00651C5396}"/>
    <cellStyle name="SAPBEXstdItemX 2 3 4 7 2" xfId="51983" xr:uid="{09262573-C104-4F6C-BCB3-8219C806924A}"/>
    <cellStyle name="SAPBEXstdItemX 2 3 4 8" xfId="51984" xr:uid="{20FF2020-349D-4FAA-B312-96710834ECDE}"/>
    <cellStyle name="SAPBEXstdItemX 2 3 4 8 2" xfId="51985" xr:uid="{4AE0BC88-40BC-429F-A9E0-9857BF298B8B}"/>
    <cellStyle name="SAPBEXstdItemX 2 3 4 9" xfId="51986" xr:uid="{E117B7CE-768E-4D09-845D-0BAE139A7E62}"/>
    <cellStyle name="SAPBEXstdItemX 2 3 4 9 2" xfId="51987" xr:uid="{4B9F0738-41F5-4535-855F-B3A69FD56221}"/>
    <cellStyle name="SAPBEXstdItemX 2 3 5" xfId="51988" xr:uid="{C34FAB59-EDA4-451E-BC60-48A0A3849AD4}"/>
    <cellStyle name="SAPBEXstdItemX 2 3 5 2" xfId="51989" xr:uid="{9260C660-1FB2-4DBE-B622-2A82E5C37365}"/>
    <cellStyle name="SAPBEXstdItemX 2 3 6" xfId="51990" xr:uid="{E42246AA-F877-4279-A9D4-BC3811293965}"/>
    <cellStyle name="SAPBEXstdItemX 2 3 6 2" xfId="51991" xr:uid="{3020F371-7AB1-46D0-93B6-835FC5773CA2}"/>
    <cellStyle name="SAPBEXstdItemX 2 3 7" xfId="51992" xr:uid="{B7652D64-AF2C-4DDC-8FA2-6745276DC967}"/>
    <cellStyle name="SAPBEXstdItemX 2 3 8" xfId="51993" xr:uid="{D81436A5-036E-475B-AC8D-E1F3BD6ECCEA}"/>
    <cellStyle name="SAPBEXstdItemX 2 4" xfId="51994" xr:uid="{D0AD8F1C-5C54-4BCD-B7B0-EEFD60E9CDC3}"/>
    <cellStyle name="SAPBEXstdItemX 2 4 10" xfId="51995" xr:uid="{D22CCC38-3281-47CC-8F9E-52AE8EC59B44}"/>
    <cellStyle name="SAPBEXstdItemX 2 4 2" xfId="51996" xr:uid="{1EB2FDE1-184E-4BC9-985B-B193AE0ACB01}"/>
    <cellStyle name="SAPBEXstdItemX 2 4 2 10" xfId="51997" xr:uid="{34A18603-D7E5-4E10-9009-098D32200739}"/>
    <cellStyle name="SAPBEXstdItemX 2 4 2 2" xfId="51998" xr:uid="{0E73D23B-2ECA-4809-B9B3-B36EA89E23FA}"/>
    <cellStyle name="SAPBEXstdItemX 2 4 2 2 2" xfId="51999" xr:uid="{92B0B70A-006C-4CAD-AB3F-4B00C36A70A2}"/>
    <cellStyle name="SAPBEXstdItemX 2 4 2 2 2 2" xfId="52000" xr:uid="{DD66D74A-B513-48CC-B040-971A4835BABA}"/>
    <cellStyle name="SAPBEXstdItemX 2 4 2 2 3" xfId="52001" xr:uid="{F1CBC934-9D9B-4783-ACDC-F25CFC470E89}"/>
    <cellStyle name="SAPBEXstdItemX 2 4 2 2 3 2" xfId="52002" xr:uid="{2BEF23C8-6969-4EA2-865F-FDE2027DE0AD}"/>
    <cellStyle name="SAPBEXstdItemX 2 4 2 2 4" xfId="52003" xr:uid="{DAE35647-1A82-4A94-86F3-2E7CE4D6BB4D}"/>
    <cellStyle name="SAPBEXstdItemX 2 4 2 2 4 2" xfId="52004" xr:uid="{5AE81549-244C-44AE-AF61-6D10DA92752A}"/>
    <cellStyle name="SAPBEXstdItemX 2 4 2 2 5" xfId="52005" xr:uid="{3253E9CC-C683-43D7-98C8-4CB800ACF839}"/>
    <cellStyle name="SAPBEXstdItemX 2 4 2 2 5 2" xfId="52006" xr:uid="{76D34FC0-A531-4CB6-A238-87F21AEF1367}"/>
    <cellStyle name="SAPBEXstdItemX 2 4 2 2 6" xfId="52007" xr:uid="{E9D21953-E1A7-43FA-B257-5985021F5DE7}"/>
    <cellStyle name="SAPBEXstdItemX 2 4 2 2 6 2" xfId="52008" xr:uid="{7357DE88-7E57-4BE8-98CD-AEA6544B3BC5}"/>
    <cellStyle name="SAPBEXstdItemX 2 4 2 2 7" xfId="52009" xr:uid="{E2DE1515-B4D5-4D36-BE73-29DE78A8B420}"/>
    <cellStyle name="SAPBEXstdItemX 2 4 2 2 7 2" xfId="52010" xr:uid="{3E656BE9-818A-45FA-9D08-736C3ED4D12B}"/>
    <cellStyle name="SAPBEXstdItemX 2 4 2 2 8" xfId="52011" xr:uid="{6F062D5E-92E1-4044-9DC7-F64C803CF9CA}"/>
    <cellStyle name="SAPBEXstdItemX 2 4 2 3" xfId="52012" xr:uid="{CF527DE6-C3BA-4D9A-B75E-E317EFE18123}"/>
    <cellStyle name="SAPBEXstdItemX 2 4 2 3 2" xfId="52013" xr:uid="{F3956926-C346-4CAB-A435-3F77C9D1D9F1}"/>
    <cellStyle name="SAPBEXstdItemX 2 4 2 4" xfId="52014" xr:uid="{0F23BC31-973B-40BA-A5C6-F143ECBF355E}"/>
    <cellStyle name="SAPBEXstdItemX 2 4 2 4 2" xfId="52015" xr:uid="{46BDBDBC-4D48-4019-BCC4-5E52BE269D99}"/>
    <cellStyle name="SAPBEXstdItemX 2 4 2 5" xfId="52016" xr:uid="{217296A8-470F-4C91-BB5A-CFF302CF0C5E}"/>
    <cellStyle name="SAPBEXstdItemX 2 4 2 5 2" xfId="52017" xr:uid="{789C1239-C203-4908-85BD-0DFA8D855753}"/>
    <cellStyle name="SAPBEXstdItemX 2 4 2 6" xfId="52018" xr:uid="{099A5B6D-94C5-433D-9955-8298E82073A5}"/>
    <cellStyle name="SAPBEXstdItemX 2 4 2 6 2" xfId="52019" xr:uid="{D27AD197-76FB-41F3-A1D7-EE6A23BED8E9}"/>
    <cellStyle name="SAPBEXstdItemX 2 4 2 7" xfId="52020" xr:uid="{D813F6F3-BBA7-4A17-A422-DFF6BA7693C6}"/>
    <cellStyle name="SAPBEXstdItemX 2 4 2 7 2" xfId="52021" xr:uid="{0811577A-A040-405F-BF7A-468ACC0B731F}"/>
    <cellStyle name="SAPBEXstdItemX 2 4 2 8" xfId="52022" xr:uid="{E2CF7755-19CD-46E8-B88E-9F1B29BE34C0}"/>
    <cellStyle name="SAPBEXstdItemX 2 4 2 8 2" xfId="52023" xr:uid="{0B5303C6-75DA-4F73-9BCC-09F7C3E84D81}"/>
    <cellStyle name="SAPBEXstdItemX 2 4 2 9" xfId="52024" xr:uid="{6B51DC42-FBF2-4562-A17C-2A88ABF68611}"/>
    <cellStyle name="SAPBEXstdItemX 2 4 3" xfId="52025" xr:uid="{B028A7F6-C153-47EB-9D89-FDD98B1EE743}"/>
    <cellStyle name="SAPBEXstdItemX 2 4 3 2" xfId="52026" xr:uid="{6CB7FA55-97A0-4931-A076-AA5B95F94DD1}"/>
    <cellStyle name="SAPBEXstdItemX 2 4 3 2 2" xfId="52027" xr:uid="{AC611F1A-EEFA-4724-90C0-A69CD3F64F44}"/>
    <cellStyle name="SAPBEXstdItemX 2 4 3 3" xfId="52028" xr:uid="{C6061357-21FF-45A0-93F3-FA688E73A6EC}"/>
    <cellStyle name="SAPBEXstdItemX 2 4 3 3 2" xfId="52029" xr:uid="{3C1FCE2B-FBAF-4D0B-93ED-A3788E214443}"/>
    <cellStyle name="SAPBEXstdItemX 2 4 3 4" xfId="52030" xr:uid="{68F02E7F-2579-4952-B77A-6425936ED1DE}"/>
    <cellStyle name="SAPBEXstdItemX 2 4 3 4 2" xfId="52031" xr:uid="{5417ED80-83F7-463C-AB7A-859BE61E9DCA}"/>
    <cellStyle name="SAPBEXstdItemX 2 4 3 5" xfId="52032" xr:uid="{478DD759-6E5B-4802-A851-42F186CB222A}"/>
    <cellStyle name="SAPBEXstdItemX 2 4 3 5 2" xfId="52033" xr:uid="{B919D515-6AB8-43D6-AF1C-82B11115A831}"/>
    <cellStyle name="SAPBEXstdItemX 2 4 3 6" xfId="52034" xr:uid="{ABC03383-864D-4A2D-985C-3865B3405F09}"/>
    <cellStyle name="SAPBEXstdItemX 2 4 3 6 2" xfId="52035" xr:uid="{67FE0E79-C475-497D-8AE4-64B47EE0A52A}"/>
    <cellStyle name="SAPBEXstdItemX 2 4 3 7" xfId="52036" xr:uid="{FC3939FC-7E7B-4245-A155-8C5C6547BC31}"/>
    <cellStyle name="SAPBEXstdItemX 2 4 3 7 2" xfId="52037" xr:uid="{526A4661-067E-403D-BEDB-EBD786FFBEC5}"/>
    <cellStyle name="SAPBEXstdItemX 2 4 3 8" xfId="52038" xr:uid="{47C49D8D-E07D-4811-A1D2-E972D6B3A833}"/>
    <cellStyle name="SAPBEXstdItemX 2 4 3 9" xfId="52039" xr:uid="{1B73E735-88DF-4216-A0FD-C02BF96EBC7C}"/>
    <cellStyle name="SAPBEXstdItemX 2 4 4" xfId="52040" xr:uid="{124D5CF0-917A-4B8D-A475-ABB08599FDF7}"/>
    <cellStyle name="SAPBEXstdItemX 2 4 4 2" xfId="52041" xr:uid="{3E83182E-1175-4062-ACE9-364B0274316F}"/>
    <cellStyle name="SAPBEXstdItemX 2 4 5" xfId="52042" xr:uid="{93311596-7C71-46CE-992F-DC5FAA43FC34}"/>
    <cellStyle name="SAPBEXstdItemX 2 4 5 2" xfId="52043" xr:uid="{A19F618E-EC91-4C4E-BF54-4718D18FDAA1}"/>
    <cellStyle name="SAPBEXstdItemX 2 4 6" xfId="52044" xr:uid="{BBC3925C-51EE-4E0E-94A5-54566C5C6ED7}"/>
    <cellStyle name="SAPBEXstdItemX 2 4 6 2" xfId="52045" xr:uid="{B4E29308-BA2D-4EB6-9640-5816BF0009FC}"/>
    <cellStyle name="SAPBEXstdItemX 2 4 7" xfId="52046" xr:uid="{01F4C6F9-0988-419D-A668-4291029F36E6}"/>
    <cellStyle name="SAPBEXstdItemX 2 4 7 2" xfId="52047" xr:uid="{791BBD07-C056-40EB-BD5D-0082757D2FE9}"/>
    <cellStyle name="SAPBEXstdItemX 2 4 8" xfId="52048" xr:uid="{A6981892-02F5-4863-BA09-3E7F7BD106FB}"/>
    <cellStyle name="SAPBEXstdItemX 2 4 8 2" xfId="52049" xr:uid="{0820456D-D788-465D-9DAB-3D6BBA8F4420}"/>
    <cellStyle name="SAPBEXstdItemX 2 4 9" xfId="52050" xr:uid="{7B9AC841-C79C-4A99-8701-DF1B817CB04E}"/>
    <cellStyle name="SAPBEXstdItemX 2 5" xfId="52051" xr:uid="{A24C0E4D-4703-4487-A0CF-D8076D149F1E}"/>
    <cellStyle name="SAPBEXstdItemX 2 6" xfId="52052" xr:uid="{1FB89917-0608-417F-874B-125377974D44}"/>
    <cellStyle name="SAPBEXstdItemX 3" xfId="52053" xr:uid="{FFEF737D-9181-455C-8048-0D18B1AB1390}"/>
    <cellStyle name="SAPBEXstdItemX 3 2" xfId="52054" xr:uid="{715A825A-466C-428D-A196-EEC66D3BCE4A}"/>
    <cellStyle name="SAPBEXstdItemX 3 2 2" xfId="52055" xr:uid="{42382991-8104-4B6E-A487-F0BBA2C00B3D}"/>
    <cellStyle name="SAPBEXstdItemX 3 2 2 10" xfId="52056" xr:uid="{6D7337AC-A80D-4607-83FA-19AFC0E1511E}"/>
    <cellStyle name="SAPBEXstdItemX 3 2 2 2" xfId="52057" xr:uid="{39D2F1FE-F605-4966-82A1-61FDB9BC505C}"/>
    <cellStyle name="SAPBEXstdItemX 3 2 2 2 10" xfId="52058" xr:uid="{9CF39E4D-DB98-4757-A850-4186D03D0D6E}"/>
    <cellStyle name="SAPBEXstdItemX 3 2 2 2 2" xfId="52059" xr:uid="{0E158A91-CCE6-45AB-8A45-CB8214BFD539}"/>
    <cellStyle name="SAPBEXstdItemX 3 2 2 2 2 2" xfId="52060" xr:uid="{B5F884AC-45D7-44F0-A9CB-5A4EC15F3F92}"/>
    <cellStyle name="SAPBEXstdItemX 3 2 2 2 2 2 2" xfId="52061" xr:uid="{50C314CF-EA12-494D-B990-37ABE8D9FD7C}"/>
    <cellStyle name="SAPBEXstdItemX 3 2 2 2 2 3" xfId="52062" xr:uid="{C9367A5D-3CB3-4C5C-86C3-534BC4444701}"/>
    <cellStyle name="SAPBEXstdItemX 3 2 2 2 2 3 2" xfId="52063" xr:uid="{7024E0B8-49B4-4009-96FD-5EE1F1759C57}"/>
    <cellStyle name="SAPBEXstdItemX 3 2 2 2 2 4" xfId="52064" xr:uid="{068487E9-E8BA-4271-9DCB-37A92B2547C7}"/>
    <cellStyle name="SAPBEXstdItemX 3 2 2 2 2 4 2" xfId="52065" xr:uid="{81D6C4BF-ED5D-4C2B-9909-6C26C73A9127}"/>
    <cellStyle name="SAPBEXstdItemX 3 2 2 2 2 5" xfId="52066" xr:uid="{65E8D7FB-4FAD-40F9-A1CE-3DD3B09E3125}"/>
    <cellStyle name="SAPBEXstdItemX 3 2 2 2 2 5 2" xfId="52067" xr:uid="{0F19B14B-0D1E-4B63-B176-639522ED434D}"/>
    <cellStyle name="SAPBEXstdItemX 3 2 2 2 2 6" xfId="52068" xr:uid="{71BF4B08-FB8E-4AA7-9283-DCB655C8EA59}"/>
    <cellStyle name="SAPBEXstdItemX 3 2 2 2 2 6 2" xfId="52069" xr:uid="{70239076-1D54-4AE4-A245-4E9106695EC7}"/>
    <cellStyle name="SAPBEXstdItemX 3 2 2 2 2 7" xfId="52070" xr:uid="{1A35EF11-39A1-49F4-A2EA-F1D24A916495}"/>
    <cellStyle name="SAPBEXstdItemX 3 2 2 2 2 7 2" xfId="52071" xr:uid="{F7ABF15C-85B8-4A47-B948-9D893DFC8B0E}"/>
    <cellStyle name="SAPBEXstdItemX 3 2 2 2 2 8" xfId="52072" xr:uid="{6142244E-B5BE-4320-8A70-19467B3EBD37}"/>
    <cellStyle name="SAPBEXstdItemX 3 2 2 2 3" xfId="52073" xr:uid="{19AF3840-0BC4-4FB1-AC4A-129D2BD174BB}"/>
    <cellStyle name="SAPBEXstdItemX 3 2 2 2 3 2" xfId="52074" xr:uid="{1D3BD295-7726-442C-9D06-ADFDC3483406}"/>
    <cellStyle name="SAPBEXstdItemX 3 2 2 2 4" xfId="52075" xr:uid="{95B81017-35A6-4511-9EFD-4DC9F01822A8}"/>
    <cellStyle name="SAPBEXstdItemX 3 2 2 2 4 2" xfId="52076" xr:uid="{C331FD36-86C2-4769-BAAE-4E68E062FBAC}"/>
    <cellStyle name="SAPBEXstdItemX 3 2 2 2 5" xfId="52077" xr:uid="{8E856D02-43A6-41F4-B870-4C514DC54A0B}"/>
    <cellStyle name="SAPBEXstdItemX 3 2 2 2 5 2" xfId="52078" xr:uid="{2FCE0CCE-16A4-4EA1-9DDD-EF52E75AEA41}"/>
    <cellStyle name="SAPBEXstdItemX 3 2 2 2 6" xfId="52079" xr:uid="{CB5260D1-2A67-4706-BDD7-31043F53AEFF}"/>
    <cellStyle name="SAPBEXstdItemX 3 2 2 2 6 2" xfId="52080" xr:uid="{1ED7B7C1-3456-4723-A7C2-9D39E8C085FA}"/>
    <cellStyle name="SAPBEXstdItemX 3 2 2 2 7" xfId="52081" xr:uid="{CC3C6B25-CF23-47E1-BC69-991EA6CF7B9C}"/>
    <cellStyle name="SAPBEXstdItemX 3 2 2 2 7 2" xfId="52082" xr:uid="{4F0813EB-BD11-4081-BC27-72EFE7D39853}"/>
    <cellStyle name="SAPBEXstdItemX 3 2 2 2 8" xfId="52083" xr:uid="{493D6216-327A-4626-B256-8BC62DFC91A0}"/>
    <cellStyle name="SAPBEXstdItemX 3 2 2 2 8 2" xfId="52084" xr:uid="{C16453C0-CE49-41B2-A865-F9B31B01D083}"/>
    <cellStyle name="SAPBEXstdItemX 3 2 2 2 9" xfId="52085" xr:uid="{7BDED297-20E8-4F54-95A5-3B4AFAB59360}"/>
    <cellStyle name="SAPBEXstdItemX 3 2 2 3" xfId="52086" xr:uid="{9D9B7212-5906-4970-ABA3-B312E74B4D3D}"/>
    <cellStyle name="SAPBEXstdItemX 3 2 2 3 2" xfId="52087" xr:uid="{8A074566-9AB2-4E89-AE12-110FC4BE2634}"/>
    <cellStyle name="SAPBEXstdItemX 3 2 2 3 2 2" xfId="52088" xr:uid="{561233BE-1311-4E4E-A891-191F8C30AC4D}"/>
    <cellStyle name="SAPBEXstdItemX 3 2 2 3 3" xfId="52089" xr:uid="{3A794D19-1CF4-4547-ABE9-DEA88F22F48C}"/>
    <cellStyle name="SAPBEXstdItemX 3 2 2 3 3 2" xfId="52090" xr:uid="{CDF7BEDB-5E70-4925-B72D-ABF2B35EA733}"/>
    <cellStyle name="SAPBEXstdItemX 3 2 2 3 4" xfId="52091" xr:uid="{6CE6E259-C5F9-4E0B-96B9-CF4FF19B0960}"/>
    <cellStyle name="SAPBEXstdItemX 3 2 2 3 4 2" xfId="52092" xr:uid="{E80B8035-AD7C-48A8-AB44-9279CEB49AB3}"/>
    <cellStyle name="SAPBEXstdItemX 3 2 2 3 5" xfId="52093" xr:uid="{1C8A7275-97C9-4C2B-BB5B-FD949C47248C}"/>
    <cellStyle name="SAPBEXstdItemX 3 2 2 3 5 2" xfId="52094" xr:uid="{83B218C1-7C53-4188-B219-835680A11320}"/>
    <cellStyle name="SAPBEXstdItemX 3 2 2 3 6" xfId="52095" xr:uid="{711B118D-EF28-4FA5-9285-923753F7F49A}"/>
    <cellStyle name="SAPBEXstdItemX 3 2 2 3 6 2" xfId="52096" xr:uid="{5427BD60-4F12-4A1A-AECE-FC60A6A9CF99}"/>
    <cellStyle name="SAPBEXstdItemX 3 2 2 3 7" xfId="52097" xr:uid="{608F0F83-9491-434E-A575-1E0720561215}"/>
    <cellStyle name="SAPBEXstdItemX 3 2 2 3 7 2" xfId="52098" xr:uid="{FE333AC3-4233-4D39-86D9-8F849364CCB9}"/>
    <cellStyle name="SAPBEXstdItemX 3 2 2 3 8" xfId="52099" xr:uid="{01B77A58-3ACA-4268-8623-D249F69A322D}"/>
    <cellStyle name="SAPBEXstdItemX 3 2 2 3 9" xfId="52100" xr:uid="{A5961FB0-C8AE-4997-A23A-B2407A5A2237}"/>
    <cellStyle name="SAPBEXstdItemX 3 2 2 4" xfId="52101" xr:uid="{2CC7A23F-A191-486F-9C1C-DCBAF30BCF13}"/>
    <cellStyle name="SAPBEXstdItemX 3 2 2 4 2" xfId="52102" xr:uid="{0384CA96-0DF8-48FE-80C0-3BC96C889032}"/>
    <cellStyle name="SAPBEXstdItemX 3 2 2 5" xfId="52103" xr:uid="{C51F386E-1F2F-44A5-BF62-7F3F0F8AD902}"/>
    <cellStyle name="SAPBEXstdItemX 3 2 2 5 2" xfId="52104" xr:uid="{A452547F-A393-4EA4-9911-50231899F8F7}"/>
    <cellStyle name="SAPBEXstdItemX 3 2 2 6" xfId="52105" xr:uid="{C115BA6A-2CBF-47BC-8F69-6786D38457E3}"/>
    <cellStyle name="SAPBEXstdItemX 3 2 2 6 2" xfId="52106" xr:uid="{7FE20D50-EE1C-4298-A557-EC7AD1278B1D}"/>
    <cellStyle name="SAPBEXstdItemX 3 2 2 7" xfId="52107" xr:uid="{6D0483B5-2899-43C3-9843-E3F0E701707E}"/>
    <cellStyle name="SAPBEXstdItemX 3 2 2 7 2" xfId="52108" xr:uid="{1AB55D2B-C69C-4D0B-9D51-C4C7B1E806D2}"/>
    <cellStyle name="SAPBEXstdItemX 3 2 2 8" xfId="52109" xr:uid="{500007F4-9EE7-4F0D-B66F-9DCE7C3BBEAC}"/>
    <cellStyle name="SAPBEXstdItemX 3 2 2 8 2" xfId="52110" xr:uid="{A1C75498-E072-4BE8-B4DE-B3C3FF3D9D91}"/>
    <cellStyle name="SAPBEXstdItemX 3 2 2 9" xfId="52111" xr:uid="{38145379-4901-4E0A-9F71-74066AF1D3D2}"/>
    <cellStyle name="SAPBEXstdItemX 3 2 3" xfId="52112" xr:uid="{F46D9CAC-C97C-4166-BE47-0C812BBB865D}"/>
    <cellStyle name="SAPBEXstdItemX 3 2 3 2" xfId="52113" xr:uid="{9B598423-D8FF-424A-B804-87536CADF730}"/>
    <cellStyle name="SAPBEXstdItemX 3 2 3 2 10" xfId="52114" xr:uid="{E0290E2C-D0A2-4D4A-A190-B34A008EA3EC}"/>
    <cellStyle name="SAPBEXstdItemX 3 2 3 2 2" xfId="52115" xr:uid="{C899C1ED-0732-4EE8-9F28-66A78107F7A0}"/>
    <cellStyle name="SAPBEXstdItemX 3 2 3 2 2 2" xfId="52116" xr:uid="{8E2F4D37-3531-44E4-BC73-8A9F0AB081A4}"/>
    <cellStyle name="SAPBEXstdItemX 3 2 3 2 2 2 2" xfId="52117" xr:uid="{87F2F0CD-7F00-4341-AC27-C6831D3B617F}"/>
    <cellStyle name="SAPBEXstdItemX 3 2 3 2 2 3" xfId="52118" xr:uid="{887CE5EB-D105-4A0E-A9EE-15F62BF2E6D5}"/>
    <cellStyle name="SAPBEXstdItemX 3 2 3 2 2 3 2" xfId="52119" xr:uid="{84381319-81B4-42D1-BBA2-231369A4A233}"/>
    <cellStyle name="SAPBEXstdItemX 3 2 3 2 2 4" xfId="52120" xr:uid="{766FB945-4E07-459D-BE96-B36967C4673D}"/>
    <cellStyle name="SAPBEXstdItemX 3 2 3 2 2 4 2" xfId="52121" xr:uid="{6ABB1AB3-CCD8-4BF4-9EA8-72AAF93580F7}"/>
    <cellStyle name="SAPBEXstdItemX 3 2 3 2 2 5" xfId="52122" xr:uid="{ADC17D72-E428-48B1-BBA4-7DE44DFAA8DD}"/>
    <cellStyle name="SAPBEXstdItemX 3 2 3 2 2 5 2" xfId="52123" xr:uid="{39DF2712-B7D3-4E96-9241-1EFE0FD8366B}"/>
    <cellStyle name="SAPBEXstdItemX 3 2 3 2 2 6" xfId="52124" xr:uid="{799D1374-B0F8-490D-8E41-43EED79EB611}"/>
    <cellStyle name="SAPBEXstdItemX 3 2 3 2 2 6 2" xfId="52125" xr:uid="{5D3D5C32-BC44-4011-A546-8B24BEF7CE62}"/>
    <cellStyle name="SAPBEXstdItemX 3 2 3 2 2 7" xfId="52126" xr:uid="{93727C9A-EC1E-4E3C-A7EA-B031E7BCCB34}"/>
    <cellStyle name="SAPBEXstdItemX 3 2 3 2 3" xfId="52127" xr:uid="{762CABFC-3F0F-4F18-9B9A-4CC2FEEC4700}"/>
    <cellStyle name="SAPBEXstdItemX 3 2 3 2 3 2" xfId="52128" xr:uid="{D9B8F6BF-F8F7-48DE-AB95-CE1224B645EA}"/>
    <cellStyle name="SAPBEXstdItemX 3 2 3 2 3 2 2" xfId="52129" xr:uid="{4380F8B8-7A4C-46B6-8FDC-4E04FB33910A}"/>
    <cellStyle name="SAPBEXstdItemX 3 2 3 2 3 3" xfId="52130" xr:uid="{4FB4F1F5-28D3-4CA0-AC48-C187427D0EA4}"/>
    <cellStyle name="SAPBEXstdItemX 3 2 3 2 3 3 2" xfId="52131" xr:uid="{4C7E353F-15D6-4ABC-A03B-D34BEFA7D080}"/>
    <cellStyle name="SAPBEXstdItemX 3 2 3 2 3 4" xfId="52132" xr:uid="{749BA7DF-C23A-4040-BC2F-0B9ED099C72A}"/>
    <cellStyle name="SAPBEXstdItemX 3 2 3 2 3 4 2" xfId="52133" xr:uid="{23CF8E72-DB8C-4E2F-9638-96F61AD460C4}"/>
    <cellStyle name="SAPBEXstdItemX 3 2 3 2 3 5" xfId="52134" xr:uid="{64E66019-2286-47AF-A52A-4D413E8AF712}"/>
    <cellStyle name="SAPBEXstdItemX 3 2 3 2 3 5 2" xfId="52135" xr:uid="{A413A741-7E12-46A9-B818-EDC2715EB362}"/>
    <cellStyle name="SAPBEXstdItemX 3 2 3 2 3 6" xfId="52136" xr:uid="{07FDE664-A106-45B6-A708-EE9D384DC95E}"/>
    <cellStyle name="SAPBEXstdItemX 3 2 3 2 3 6 2" xfId="52137" xr:uid="{229F8161-1DFF-40FB-BBD7-6E63439D4B3A}"/>
    <cellStyle name="SAPBEXstdItemX 3 2 3 2 3 7" xfId="52138" xr:uid="{344FA160-C300-46D7-8EB8-29CAA000D0D9}"/>
    <cellStyle name="SAPBEXstdItemX 3 2 3 2 4" xfId="52139" xr:uid="{8FEC5FEB-1D55-4501-9E4D-8985F22AD2E0}"/>
    <cellStyle name="SAPBEXstdItemX 3 2 3 2 4 2" xfId="52140" xr:uid="{CC333DC4-2B01-469A-A93B-AA0F556B0D3D}"/>
    <cellStyle name="SAPBEXstdItemX 3 2 3 2 5" xfId="52141" xr:uid="{95569BBB-E9A8-4485-9C44-D5BA7DDC6554}"/>
    <cellStyle name="SAPBEXstdItemX 3 2 3 2 5 2" xfId="52142" xr:uid="{736311FA-B968-4BC3-B469-9D2BB2AA6A6A}"/>
    <cellStyle name="SAPBEXstdItemX 3 2 3 2 6" xfId="52143" xr:uid="{A7C48DF3-9003-4E18-B2AB-1D8253911759}"/>
    <cellStyle name="SAPBEXstdItemX 3 2 3 2 6 2" xfId="52144" xr:uid="{1B5A8F1F-7D57-4E76-AFEB-4D559CD56D9A}"/>
    <cellStyle name="SAPBEXstdItemX 3 2 3 2 7" xfId="52145" xr:uid="{9CF5DB93-2F7A-4D77-BECE-1B1E3A5B12CB}"/>
    <cellStyle name="SAPBEXstdItemX 3 2 3 2 7 2" xfId="52146" xr:uid="{BBE05800-27F1-4197-9EAD-4E49F6F1587A}"/>
    <cellStyle name="SAPBEXstdItemX 3 2 3 2 8" xfId="52147" xr:uid="{665827DC-39A3-4E38-96A3-727903E1EC07}"/>
    <cellStyle name="SAPBEXstdItemX 3 2 3 2 8 2" xfId="52148" xr:uid="{BEBED636-F73F-4C1C-9B19-1171FCBA6A9F}"/>
    <cellStyle name="SAPBEXstdItemX 3 2 3 2 9" xfId="52149" xr:uid="{B625EBD8-EAEA-41C5-81B5-E12DF9D65428}"/>
    <cellStyle name="SAPBEXstdItemX 3 2 3 2 9 2" xfId="52150" xr:uid="{7C31B231-3763-4795-B7E2-2ED4BFFD44EE}"/>
    <cellStyle name="SAPBEXstdItemX 3 2 3 3" xfId="52151" xr:uid="{1DB3B8C0-FD77-42F9-B386-86E0BE6C331C}"/>
    <cellStyle name="SAPBEXstdItemX 3 2 3 3 2" xfId="52152" xr:uid="{F6AB8ACD-5EA4-43AB-8F08-617B5A18034B}"/>
    <cellStyle name="SAPBEXstdItemX 3 2 3 4" xfId="52153" xr:uid="{8799B337-E085-47A3-8B5D-C7680EFECC24}"/>
    <cellStyle name="SAPBEXstdItemX 3 2 3 4 2" xfId="52154" xr:uid="{642288C1-3A28-464D-9EB8-DF8AD407CFB3}"/>
    <cellStyle name="SAPBEXstdItemX 3 2 3 5" xfId="52155" xr:uid="{858C390C-A969-467D-B111-D1697ED72D88}"/>
    <cellStyle name="SAPBEXstdItemX 3 2 4" xfId="52156" xr:uid="{8A79FE63-81BA-4FA2-8F12-217B466B4B88}"/>
    <cellStyle name="SAPBEXstdItemX 3 2 4 10" xfId="52157" xr:uid="{D1CA8AC1-E8B6-4FAA-8D23-A9BCAD1A871B}"/>
    <cellStyle name="SAPBEXstdItemX 3 2 4 2" xfId="52158" xr:uid="{B79811CF-B9F4-402E-A07C-50725B0F2EF2}"/>
    <cellStyle name="SAPBEXstdItemX 3 2 4 2 2" xfId="52159" xr:uid="{F318CAB0-5B4A-4956-905B-4642C7F9C082}"/>
    <cellStyle name="SAPBEXstdItemX 3 2 4 2 2 2" xfId="52160" xr:uid="{E098A663-205B-43CC-9480-C24C93A5225E}"/>
    <cellStyle name="SAPBEXstdItemX 3 2 4 2 3" xfId="52161" xr:uid="{C22B328F-9124-406B-8B2B-23401E25BF4E}"/>
    <cellStyle name="SAPBEXstdItemX 3 2 4 2 3 2" xfId="52162" xr:uid="{5F6E7F04-3D99-4E08-86F6-44E2C0BB000C}"/>
    <cellStyle name="SAPBEXstdItemX 3 2 4 2 4" xfId="52163" xr:uid="{00E8934E-E723-4964-870C-034D509E9AB8}"/>
    <cellStyle name="SAPBEXstdItemX 3 2 4 2 4 2" xfId="52164" xr:uid="{40A52CF5-C28F-4485-9FCE-51ECFF8EC5EC}"/>
    <cellStyle name="SAPBEXstdItemX 3 2 4 2 5" xfId="52165" xr:uid="{0D1AA489-31DA-420E-90D7-5F0E958E511B}"/>
    <cellStyle name="SAPBEXstdItemX 3 2 4 2 5 2" xfId="52166" xr:uid="{75390A29-55CD-4C2C-8CA7-D182DC724E9F}"/>
    <cellStyle name="SAPBEXstdItemX 3 2 4 2 6" xfId="52167" xr:uid="{03F69DF1-7C35-41C7-B4A5-A53BF7B1A52D}"/>
    <cellStyle name="SAPBEXstdItemX 3 2 4 2 6 2" xfId="52168" xr:uid="{58ADB55F-D66E-4EA0-84D0-6621E39D19ED}"/>
    <cellStyle name="SAPBEXstdItemX 3 2 4 2 7" xfId="52169" xr:uid="{7E28E67A-1987-4F22-B06A-DC7B0C18ED52}"/>
    <cellStyle name="SAPBEXstdItemX 3 2 4 3" xfId="52170" xr:uid="{238EA1B2-5E48-48B1-A359-7BDCC4A111C3}"/>
    <cellStyle name="SAPBEXstdItemX 3 2 4 3 2" xfId="52171" xr:uid="{D59C361C-F62F-4225-A6F2-42797DBA2E15}"/>
    <cellStyle name="SAPBEXstdItemX 3 2 4 3 2 2" xfId="52172" xr:uid="{488F91B6-99FA-498D-A791-B5C8C5E40E35}"/>
    <cellStyle name="SAPBEXstdItemX 3 2 4 3 3" xfId="52173" xr:uid="{5145ECDD-ADA9-4C7C-8F40-7F9934791D0A}"/>
    <cellStyle name="SAPBEXstdItemX 3 2 4 3 3 2" xfId="52174" xr:uid="{0056A539-5355-49D8-8AFA-B51CA0EAF651}"/>
    <cellStyle name="SAPBEXstdItemX 3 2 4 3 4" xfId="52175" xr:uid="{B74AC8B9-8CC4-4663-8EA6-FD6EDDD6462B}"/>
    <cellStyle name="SAPBEXstdItemX 3 2 4 3 4 2" xfId="52176" xr:uid="{13A8FC23-E526-4E8F-A771-A3A4A246610E}"/>
    <cellStyle name="SAPBEXstdItemX 3 2 4 3 5" xfId="52177" xr:uid="{6D4F365C-3E6E-446B-86E3-71B4502A2933}"/>
    <cellStyle name="SAPBEXstdItemX 3 2 4 3 5 2" xfId="52178" xr:uid="{15AF187B-9DE9-44A0-A93B-863567844CC5}"/>
    <cellStyle name="SAPBEXstdItemX 3 2 4 3 6" xfId="52179" xr:uid="{B0A7BA0E-706F-4014-B303-BA8291C5B060}"/>
    <cellStyle name="SAPBEXstdItemX 3 2 4 3 6 2" xfId="52180" xr:uid="{03A8EEEE-6355-4736-80F0-731D55B4769F}"/>
    <cellStyle name="SAPBEXstdItemX 3 2 4 3 7" xfId="52181" xr:uid="{27D4BE9D-F2DB-472C-99FD-F43660A9BE8E}"/>
    <cellStyle name="SAPBEXstdItemX 3 2 4 4" xfId="52182" xr:uid="{1B7753A1-0035-4608-A8D1-71CA1F4D4AA4}"/>
    <cellStyle name="SAPBEXstdItemX 3 2 4 4 2" xfId="52183" xr:uid="{8E4F06C0-F120-4261-A2D3-64867C0D74DA}"/>
    <cellStyle name="SAPBEXstdItemX 3 2 4 5" xfId="52184" xr:uid="{903C5669-AB84-4D4A-B1D0-E94F990BF8A5}"/>
    <cellStyle name="SAPBEXstdItemX 3 2 4 5 2" xfId="52185" xr:uid="{A6AE652E-195D-4BB9-8C22-7ABAF7628CEC}"/>
    <cellStyle name="SAPBEXstdItemX 3 2 4 6" xfId="52186" xr:uid="{E1121A31-0CEE-4C26-83F7-011EFA64F0C3}"/>
    <cellStyle name="SAPBEXstdItemX 3 2 4 6 2" xfId="52187" xr:uid="{AC118488-E681-4DD1-B4C9-588229BD90C8}"/>
    <cellStyle name="SAPBEXstdItemX 3 2 4 7" xfId="52188" xr:uid="{9046A513-B591-4A7B-888B-146B0916FCC7}"/>
    <cellStyle name="SAPBEXstdItemX 3 2 4 7 2" xfId="52189" xr:uid="{FE4FE835-A8CE-478B-A86F-8118A148BBE0}"/>
    <cellStyle name="SAPBEXstdItemX 3 2 4 8" xfId="52190" xr:uid="{9F25049E-B588-4912-95BD-76892C115AE2}"/>
    <cellStyle name="SAPBEXstdItemX 3 2 4 8 2" xfId="52191" xr:uid="{BDAFC4DA-8091-45EB-9AE3-888D76917F5F}"/>
    <cellStyle name="SAPBEXstdItemX 3 2 4 9" xfId="52192" xr:uid="{0F42093A-CCAB-44AC-AFAE-24EC7469105E}"/>
    <cellStyle name="SAPBEXstdItemX 3 2 4 9 2" xfId="52193" xr:uid="{6169AB3C-2D0C-4507-B07A-E490703C0E52}"/>
    <cellStyle name="SAPBEXstdItemX 3 2 5" xfId="52194" xr:uid="{BDD90B1F-478B-4C55-A227-965EB8F7BD33}"/>
    <cellStyle name="SAPBEXstdItemX 3 2 5 2" xfId="52195" xr:uid="{C641AAB7-2E95-41C4-82DD-2EB4A9097F1D}"/>
    <cellStyle name="SAPBEXstdItemX 3 2 6" xfId="52196" xr:uid="{5DEEBAD3-FCBB-42A9-87EB-7B8F2D07C7CF}"/>
    <cellStyle name="SAPBEXstdItemX 3 2 6 2" xfId="52197" xr:uid="{78708CA4-2AC9-4B7A-8E80-DD6C29A46923}"/>
    <cellStyle name="SAPBEXstdItemX 3 2 7" xfId="52198" xr:uid="{4A67BD1D-0F65-41A4-A85A-82FF212DA19F}"/>
    <cellStyle name="SAPBEXstdItemX 3 2 8" xfId="52199" xr:uid="{6E6AC8D9-88C4-4C2F-AE85-19AD5FDDEEC2}"/>
    <cellStyle name="SAPBEXstdItemX 3 3" xfId="52200" xr:uid="{C61C896B-2AEA-45E6-A15B-5C878BE711DB}"/>
    <cellStyle name="SAPBEXstdItemX 3 3 2" xfId="52201" xr:uid="{CF999407-7176-4AB5-BC84-1A345A9876A9}"/>
    <cellStyle name="SAPBEXstdItemX 3 3 2 10" xfId="52202" xr:uid="{C27BD807-1C8F-4D26-8AE8-ADC345E35DC8}"/>
    <cellStyle name="SAPBEXstdItemX 3 3 2 2" xfId="52203" xr:uid="{045E8489-AD3D-4194-989C-CAEA4CE4A786}"/>
    <cellStyle name="SAPBEXstdItemX 3 3 2 2 10" xfId="52204" xr:uid="{10F68FA3-217B-43DC-85AB-DBAAFCDD9CC9}"/>
    <cellStyle name="SAPBEXstdItemX 3 3 2 2 2" xfId="52205" xr:uid="{97CAE5D7-CB14-41B1-9EFB-14972351DEE9}"/>
    <cellStyle name="SAPBEXstdItemX 3 3 2 2 2 2" xfId="52206" xr:uid="{36284074-F4B7-4BD0-8DDD-23A4B3C72369}"/>
    <cellStyle name="SAPBEXstdItemX 3 3 2 2 2 2 2" xfId="52207" xr:uid="{F3331ECF-ECF9-4268-9301-7FB6F57E11CC}"/>
    <cellStyle name="SAPBEXstdItemX 3 3 2 2 2 3" xfId="52208" xr:uid="{462E36EC-835D-4256-92F9-91780D68A9C2}"/>
    <cellStyle name="SAPBEXstdItemX 3 3 2 2 2 3 2" xfId="52209" xr:uid="{A13C2350-01B3-4870-8E55-3D3D3ACBEBF3}"/>
    <cellStyle name="SAPBEXstdItemX 3 3 2 2 2 4" xfId="52210" xr:uid="{0F99BED6-3897-4A48-B222-DCBF198F38C4}"/>
    <cellStyle name="SAPBEXstdItemX 3 3 2 2 2 4 2" xfId="52211" xr:uid="{E105D439-9435-4BBE-AAA2-83DA107CCBDD}"/>
    <cellStyle name="SAPBEXstdItemX 3 3 2 2 2 5" xfId="52212" xr:uid="{CD710352-DB6F-4AD3-AC35-76E59D55E33C}"/>
    <cellStyle name="SAPBEXstdItemX 3 3 2 2 2 5 2" xfId="52213" xr:uid="{044BDCCD-27AF-4CD3-AAEE-A3405ED3EA4B}"/>
    <cellStyle name="SAPBEXstdItemX 3 3 2 2 2 6" xfId="52214" xr:uid="{84F4EFB4-FAAF-4596-9B4B-DFC4B017A6AC}"/>
    <cellStyle name="SAPBEXstdItemX 3 3 2 2 2 6 2" xfId="52215" xr:uid="{21F7B782-6BA7-46BB-A4F7-71CD3D7718C5}"/>
    <cellStyle name="SAPBEXstdItemX 3 3 2 2 2 7" xfId="52216" xr:uid="{AA5A2060-21CE-4001-B1E1-1C0F271CBA9E}"/>
    <cellStyle name="SAPBEXstdItemX 3 3 2 2 2 7 2" xfId="52217" xr:uid="{B7F4261A-35CB-4F6A-9856-D0B4713D3019}"/>
    <cellStyle name="SAPBEXstdItemX 3 3 2 2 2 8" xfId="52218" xr:uid="{09B9DCC0-2393-4DD1-BC61-044F3A71B4EC}"/>
    <cellStyle name="SAPBEXstdItemX 3 3 2 2 3" xfId="52219" xr:uid="{23AFA982-7320-4258-B790-B627F65BA611}"/>
    <cellStyle name="SAPBEXstdItemX 3 3 2 2 3 2" xfId="52220" xr:uid="{4EDCAB9A-1A3D-4866-B7F3-15AEB40904F0}"/>
    <cellStyle name="SAPBEXstdItemX 3 3 2 2 4" xfId="52221" xr:uid="{20EF7D73-AE7C-4F3E-81F0-BD9F086C7BB3}"/>
    <cellStyle name="SAPBEXstdItemX 3 3 2 2 4 2" xfId="52222" xr:uid="{094EFED1-14F7-4386-BBC4-657522D9A4F4}"/>
    <cellStyle name="SAPBEXstdItemX 3 3 2 2 5" xfId="52223" xr:uid="{DC159317-4D00-488A-937C-B8B51F1BB061}"/>
    <cellStyle name="SAPBEXstdItemX 3 3 2 2 5 2" xfId="52224" xr:uid="{929E9E0E-7000-4AC6-8589-3F744256822D}"/>
    <cellStyle name="SAPBEXstdItemX 3 3 2 2 6" xfId="52225" xr:uid="{2458A565-2868-4EC5-BE33-5453C492ED9A}"/>
    <cellStyle name="SAPBEXstdItemX 3 3 2 2 6 2" xfId="52226" xr:uid="{1E7D1F12-88F5-46CF-8017-318600FA88A5}"/>
    <cellStyle name="SAPBEXstdItemX 3 3 2 2 7" xfId="52227" xr:uid="{59413C25-2987-4178-B616-FF8C94B2F24F}"/>
    <cellStyle name="SAPBEXstdItemX 3 3 2 2 7 2" xfId="52228" xr:uid="{28FDF43C-8F45-4AFB-85C2-7D5EDCAC5F0C}"/>
    <cellStyle name="SAPBEXstdItemX 3 3 2 2 8" xfId="52229" xr:uid="{C02C8096-F3FD-4217-8A5C-FD394353887A}"/>
    <cellStyle name="SAPBEXstdItemX 3 3 2 2 8 2" xfId="52230" xr:uid="{465AE678-B6A2-4229-B66B-DFA84A1CAC84}"/>
    <cellStyle name="SAPBEXstdItemX 3 3 2 2 9" xfId="52231" xr:uid="{BA3612D1-BB53-4C8B-9762-CFCA1244CE18}"/>
    <cellStyle name="SAPBEXstdItemX 3 3 2 3" xfId="52232" xr:uid="{DBDD3F0B-2C59-4C0D-AEC4-660DCFAC6E90}"/>
    <cellStyle name="SAPBEXstdItemX 3 3 2 3 2" xfId="52233" xr:uid="{D1266BC8-CFA7-435B-B25B-43980D22DD1C}"/>
    <cellStyle name="SAPBEXstdItemX 3 3 2 3 2 2" xfId="52234" xr:uid="{6F715C11-9743-4A49-8B62-593A7DA683BA}"/>
    <cellStyle name="SAPBEXstdItemX 3 3 2 3 3" xfId="52235" xr:uid="{9319AED3-8126-4353-8CB7-F18848137320}"/>
    <cellStyle name="SAPBEXstdItemX 3 3 2 3 3 2" xfId="52236" xr:uid="{82B23808-C44F-4F6F-9319-EE5BCC4905A4}"/>
    <cellStyle name="SAPBEXstdItemX 3 3 2 3 4" xfId="52237" xr:uid="{86254488-D898-45ED-BAF6-AA0698A9F07B}"/>
    <cellStyle name="SAPBEXstdItemX 3 3 2 3 4 2" xfId="52238" xr:uid="{DE48B63E-73F0-4597-82D8-BDA178499495}"/>
    <cellStyle name="SAPBEXstdItemX 3 3 2 3 5" xfId="52239" xr:uid="{05C24CFB-0E93-4459-92E7-82FC80242421}"/>
    <cellStyle name="SAPBEXstdItemX 3 3 2 3 5 2" xfId="52240" xr:uid="{7181E95D-65F9-4A08-BB5A-71924B2DACAC}"/>
    <cellStyle name="SAPBEXstdItemX 3 3 2 3 6" xfId="52241" xr:uid="{E2884722-0786-4361-9AB0-1E2AC8985D0E}"/>
    <cellStyle name="SAPBEXstdItemX 3 3 2 3 6 2" xfId="52242" xr:uid="{92CBFAB7-16C4-4852-BEB0-A9EE068D415A}"/>
    <cellStyle name="SAPBEXstdItemX 3 3 2 3 7" xfId="52243" xr:uid="{3BB048E5-F432-4E12-8C67-AC729BE50D8B}"/>
    <cellStyle name="SAPBEXstdItemX 3 3 2 3 7 2" xfId="52244" xr:uid="{E0A5F26A-F35A-490A-982D-70AC1EF1E5B7}"/>
    <cellStyle name="SAPBEXstdItemX 3 3 2 3 8" xfId="52245" xr:uid="{63CA996E-77BD-42B1-89B0-65D5B908F080}"/>
    <cellStyle name="SAPBEXstdItemX 3 3 2 3 9" xfId="52246" xr:uid="{11946488-8F3E-42E0-980C-72E6949E9556}"/>
    <cellStyle name="SAPBEXstdItemX 3 3 2 4" xfId="52247" xr:uid="{DFC65DF4-9AB4-4BDF-87B3-F65B93749FBF}"/>
    <cellStyle name="SAPBEXstdItemX 3 3 2 4 2" xfId="52248" xr:uid="{7E39A35E-861E-4D77-9522-C548D1307162}"/>
    <cellStyle name="SAPBEXstdItemX 3 3 2 5" xfId="52249" xr:uid="{3545FA95-5C0D-468F-84B7-802687E53AEA}"/>
    <cellStyle name="SAPBEXstdItemX 3 3 2 5 2" xfId="52250" xr:uid="{93D09A30-C818-43BB-926F-AA7A2E92F5A1}"/>
    <cellStyle name="SAPBEXstdItemX 3 3 2 6" xfId="52251" xr:uid="{4AE99AFC-1D4E-4934-A130-288AB08BED87}"/>
    <cellStyle name="SAPBEXstdItemX 3 3 2 6 2" xfId="52252" xr:uid="{950BEEAA-4BFD-49E2-846E-0DBBE3585D8E}"/>
    <cellStyle name="SAPBEXstdItemX 3 3 2 7" xfId="52253" xr:uid="{78C3F23F-B96D-4E50-BD79-B670F8B035A6}"/>
    <cellStyle name="SAPBEXstdItemX 3 3 2 7 2" xfId="52254" xr:uid="{0E69AE95-0CF6-4607-8D72-E28B5EBB6799}"/>
    <cellStyle name="SAPBEXstdItemX 3 3 2 8" xfId="52255" xr:uid="{F6C9A911-BE45-42CC-A9CA-CE3A2FA50388}"/>
    <cellStyle name="SAPBEXstdItemX 3 3 2 8 2" xfId="52256" xr:uid="{3094F9E6-C223-46DE-AF88-9CC58949C954}"/>
    <cellStyle name="SAPBEXstdItemX 3 3 2 9" xfId="52257" xr:uid="{E5A66C81-D709-42F8-B8B2-81B2A631358F}"/>
    <cellStyle name="SAPBEXstdItemX 3 3 3" xfId="52258" xr:uid="{94345EA0-EF19-4D75-B518-D68F4CED7388}"/>
    <cellStyle name="SAPBEXstdItemX 3 3 3 2" xfId="52259" xr:uid="{281C1467-E6BA-4598-88AF-9C1E0CC1D160}"/>
    <cellStyle name="SAPBEXstdItemX 3 3 3 2 10" xfId="52260" xr:uid="{58B82F94-981F-454D-A9B5-0D9E92C6493A}"/>
    <cellStyle name="SAPBEXstdItemX 3 3 3 2 2" xfId="52261" xr:uid="{1C94A7EB-28C3-4A42-A0C2-7FA5E0A31FF7}"/>
    <cellStyle name="SAPBEXstdItemX 3 3 3 2 2 2" xfId="52262" xr:uid="{6B5B979E-893A-4F7D-981E-723D6610157D}"/>
    <cellStyle name="SAPBEXstdItemX 3 3 3 2 2 2 2" xfId="52263" xr:uid="{AF2382E2-D7C2-4DC8-A4B3-CC44268FF3AE}"/>
    <cellStyle name="SAPBEXstdItemX 3 3 3 2 2 3" xfId="52264" xr:uid="{84C93606-F846-43C8-91F0-D0FD7AD30B6A}"/>
    <cellStyle name="SAPBEXstdItemX 3 3 3 2 2 3 2" xfId="52265" xr:uid="{A06DF399-4771-49A9-993B-F4EF9FB8F038}"/>
    <cellStyle name="SAPBEXstdItemX 3 3 3 2 2 4" xfId="52266" xr:uid="{618840DE-6BCD-4135-A32A-F0ADC79A6030}"/>
    <cellStyle name="SAPBEXstdItemX 3 3 3 2 2 4 2" xfId="52267" xr:uid="{9EAB7F52-1178-4CAF-B748-05E907E499A9}"/>
    <cellStyle name="SAPBEXstdItemX 3 3 3 2 2 5" xfId="52268" xr:uid="{6FF781E0-5AF3-4ED8-B36E-7AB9BA825AD9}"/>
    <cellStyle name="SAPBEXstdItemX 3 3 3 2 2 5 2" xfId="52269" xr:uid="{DC66F934-260F-43CC-99DB-89C7F7E9CBE3}"/>
    <cellStyle name="SAPBEXstdItemX 3 3 3 2 2 6" xfId="52270" xr:uid="{C81BA241-8D97-4FA5-A974-864D3DFF7187}"/>
    <cellStyle name="SAPBEXstdItemX 3 3 3 2 2 6 2" xfId="52271" xr:uid="{39662542-54B5-4DA4-B386-4E2926BE5FD8}"/>
    <cellStyle name="SAPBEXstdItemX 3 3 3 2 2 7" xfId="52272" xr:uid="{40C5C593-AC24-4768-8618-9FC24F65941C}"/>
    <cellStyle name="SAPBEXstdItemX 3 3 3 2 3" xfId="52273" xr:uid="{C090CBB2-0D2C-4594-820C-E91C0629B19C}"/>
    <cellStyle name="SAPBEXstdItemX 3 3 3 2 3 2" xfId="52274" xr:uid="{4344CCD2-2121-4229-93D5-D14AFE9FB340}"/>
    <cellStyle name="SAPBEXstdItemX 3 3 3 2 3 2 2" xfId="52275" xr:uid="{6F6EC7F4-2A63-4A64-89EF-B41E547F7D8D}"/>
    <cellStyle name="SAPBEXstdItemX 3 3 3 2 3 3" xfId="52276" xr:uid="{789D1E84-B773-470E-9776-21265D072792}"/>
    <cellStyle name="SAPBEXstdItemX 3 3 3 2 3 3 2" xfId="52277" xr:uid="{4750359C-B033-4227-9EEF-DED2E135A4D1}"/>
    <cellStyle name="SAPBEXstdItemX 3 3 3 2 3 4" xfId="52278" xr:uid="{9F8F510F-F8B7-46FD-A1D7-5B2862621608}"/>
    <cellStyle name="SAPBEXstdItemX 3 3 3 2 3 4 2" xfId="52279" xr:uid="{F0CADCD3-4EB8-4659-BE56-24D1203D55D9}"/>
    <cellStyle name="SAPBEXstdItemX 3 3 3 2 3 5" xfId="52280" xr:uid="{F2A3AE71-F42D-40A9-91F8-8A8CDBF34E0B}"/>
    <cellStyle name="SAPBEXstdItemX 3 3 3 2 3 5 2" xfId="52281" xr:uid="{ABA4779B-B380-443F-AD93-80D94728C18F}"/>
    <cellStyle name="SAPBEXstdItemX 3 3 3 2 3 6" xfId="52282" xr:uid="{C89DCB77-E3B4-4917-A653-401FC91BF929}"/>
    <cellStyle name="SAPBEXstdItemX 3 3 3 2 3 6 2" xfId="52283" xr:uid="{D9B20EEA-A5D2-42F6-B491-4B2D5ACD7877}"/>
    <cellStyle name="SAPBEXstdItemX 3 3 3 2 3 7" xfId="52284" xr:uid="{4B173C67-57FF-41BC-98C4-563AD7088DC9}"/>
    <cellStyle name="SAPBEXstdItemX 3 3 3 2 4" xfId="52285" xr:uid="{FA5E4079-BBFA-4DD1-A16F-912300B2C1F5}"/>
    <cellStyle name="SAPBEXstdItemX 3 3 3 2 4 2" xfId="52286" xr:uid="{58E9F308-BE75-41B5-B086-043BD3213E69}"/>
    <cellStyle name="SAPBEXstdItemX 3 3 3 2 5" xfId="52287" xr:uid="{65513552-624D-4A1B-BC8D-203488F420BD}"/>
    <cellStyle name="SAPBEXstdItemX 3 3 3 2 5 2" xfId="52288" xr:uid="{897415C8-42A7-4D40-8BF9-9B527AF92E21}"/>
    <cellStyle name="SAPBEXstdItemX 3 3 3 2 6" xfId="52289" xr:uid="{D5689989-36C6-47D5-BB7B-7BFD99325D84}"/>
    <cellStyle name="SAPBEXstdItemX 3 3 3 2 6 2" xfId="52290" xr:uid="{B58A5F8C-3686-414C-B8B7-E154E8B8C6F2}"/>
    <cellStyle name="SAPBEXstdItemX 3 3 3 2 7" xfId="52291" xr:uid="{B65275A1-CE85-479B-B71A-668A4A15B708}"/>
    <cellStyle name="SAPBEXstdItemX 3 3 3 2 7 2" xfId="52292" xr:uid="{63D95295-608D-4462-9B8F-4C6ACB53DAED}"/>
    <cellStyle name="SAPBEXstdItemX 3 3 3 2 8" xfId="52293" xr:uid="{EDD23D1F-C8E2-4BE6-A6F9-DE553AF71E50}"/>
    <cellStyle name="SAPBEXstdItemX 3 3 3 2 8 2" xfId="52294" xr:uid="{1686F0C1-D3AD-423F-88EE-280EA644F3E3}"/>
    <cellStyle name="SAPBEXstdItemX 3 3 3 2 9" xfId="52295" xr:uid="{C511DA55-78AA-4702-BCA8-A90A8871D500}"/>
    <cellStyle name="SAPBEXstdItemX 3 3 3 2 9 2" xfId="52296" xr:uid="{C3C65EB4-9E0E-4F49-BDBA-277F095BAAED}"/>
    <cellStyle name="SAPBEXstdItemX 3 3 3 3" xfId="52297" xr:uid="{5ED337F7-20FB-47B3-A67D-2D6F649EC55E}"/>
    <cellStyle name="SAPBEXstdItemX 3 3 3 3 2" xfId="52298" xr:uid="{232E0EDC-651B-486F-AD69-CB845F033521}"/>
    <cellStyle name="SAPBEXstdItemX 3 3 3 4" xfId="52299" xr:uid="{5080E9B8-FE96-4E82-83F4-D68725095EEF}"/>
    <cellStyle name="SAPBEXstdItemX 3 3 3 4 2" xfId="52300" xr:uid="{09A36097-6DB6-44A2-8907-EFFDCC239E79}"/>
    <cellStyle name="SAPBEXstdItemX 3 3 3 5" xfId="52301" xr:uid="{5233462A-BC23-4CC3-82A0-6E8A42C23DEB}"/>
    <cellStyle name="SAPBEXstdItemX 3 3 4" xfId="52302" xr:uid="{504D589F-A05A-421D-A090-0556D8A0409B}"/>
    <cellStyle name="SAPBEXstdItemX 3 3 4 10" xfId="52303" xr:uid="{C90F5D10-E69E-4553-845A-D9318C07EC80}"/>
    <cellStyle name="SAPBEXstdItemX 3 3 4 2" xfId="52304" xr:uid="{EB647B20-E8A9-46D8-B993-D5573CA0FF50}"/>
    <cellStyle name="SAPBEXstdItemX 3 3 4 2 2" xfId="52305" xr:uid="{299843D5-4550-41D0-868B-1D57217C72EE}"/>
    <cellStyle name="SAPBEXstdItemX 3 3 4 2 2 2" xfId="52306" xr:uid="{9784402C-9199-4C67-8741-096CF19CA911}"/>
    <cellStyle name="SAPBEXstdItemX 3 3 4 2 3" xfId="52307" xr:uid="{5AF426E1-F757-4192-8D9D-5D8D649D8BD3}"/>
    <cellStyle name="SAPBEXstdItemX 3 3 4 2 3 2" xfId="52308" xr:uid="{E0DA2071-5DBF-4A63-99B6-6ECBB36CC7D1}"/>
    <cellStyle name="SAPBEXstdItemX 3 3 4 2 4" xfId="52309" xr:uid="{A5638601-ADAB-4856-9CA4-2C72F9131722}"/>
    <cellStyle name="SAPBEXstdItemX 3 3 4 2 4 2" xfId="52310" xr:uid="{7435D1A5-38EF-45CB-8B9B-13F3CB2A8FD1}"/>
    <cellStyle name="SAPBEXstdItemX 3 3 4 2 5" xfId="52311" xr:uid="{08E5E050-090A-4CB4-B01F-5C288388E454}"/>
    <cellStyle name="SAPBEXstdItemX 3 3 4 2 5 2" xfId="52312" xr:uid="{DB15496A-CAA7-40C1-8E06-D4DFC77A86FF}"/>
    <cellStyle name="SAPBEXstdItemX 3 3 4 2 6" xfId="52313" xr:uid="{1602ED61-1BC4-4F92-B250-82007AAEA69B}"/>
    <cellStyle name="SAPBEXstdItemX 3 3 4 2 6 2" xfId="52314" xr:uid="{B96EEACF-A231-4C41-B761-06763B318B68}"/>
    <cellStyle name="SAPBEXstdItemX 3 3 4 2 7" xfId="52315" xr:uid="{F4E5E1A2-A7E8-493B-B642-68C6E6DDCD97}"/>
    <cellStyle name="SAPBEXstdItemX 3 3 4 3" xfId="52316" xr:uid="{AB339B87-C23E-4E6E-B52C-91F98B7D723E}"/>
    <cellStyle name="SAPBEXstdItemX 3 3 4 3 2" xfId="52317" xr:uid="{33286E83-F997-44C5-973D-B1DFF8A2C66C}"/>
    <cellStyle name="SAPBEXstdItemX 3 3 4 3 2 2" xfId="52318" xr:uid="{DB498948-8394-49AA-9053-D6D46AC62EB1}"/>
    <cellStyle name="SAPBEXstdItemX 3 3 4 3 3" xfId="52319" xr:uid="{BE1E3B2B-77D6-4201-BFF1-511E434CD7B1}"/>
    <cellStyle name="SAPBEXstdItemX 3 3 4 3 3 2" xfId="52320" xr:uid="{4DEC97F7-FD45-4E44-AB97-465A9F6B30B6}"/>
    <cellStyle name="SAPBEXstdItemX 3 3 4 3 4" xfId="52321" xr:uid="{82034B66-6283-43AE-899B-1FCDD2E281C7}"/>
    <cellStyle name="SAPBEXstdItemX 3 3 4 3 4 2" xfId="52322" xr:uid="{1169E5A7-3066-4F07-82AD-62A495C4FB56}"/>
    <cellStyle name="SAPBEXstdItemX 3 3 4 3 5" xfId="52323" xr:uid="{64128A55-E289-494B-B2DE-7688CD8F7BFD}"/>
    <cellStyle name="SAPBEXstdItemX 3 3 4 3 5 2" xfId="52324" xr:uid="{330C6804-8151-4472-BF0A-C4F9A4EBE25A}"/>
    <cellStyle name="SAPBEXstdItemX 3 3 4 3 6" xfId="52325" xr:uid="{F1A532DD-4C26-4444-89A9-05BFED4B91D0}"/>
    <cellStyle name="SAPBEXstdItemX 3 3 4 3 6 2" xfId="52326" xr:uid="{5AB3D50D-CAE5-4C34-9C32-D200B22AB445}"/>
    <cellStyle name="SAPBEXstdItemX 3 3 4 3 7" xfId="52327" xr:uid="{0338BBFB-A714-481D-9EF9-F031C5FE648D}"/>
    <cellStyle name="SAPBEXstdItemX 3 3 4 4" xfId="52328" xr:uid="{C17143C6-4F1E-4080-AF21-B764FC5EE8D6}"/>
    <cellStyle name="SAPBEXstdItemX 3 3 4 4 2" xfId="52329" xr:uid="{EA8544E3-C0F6-4E4D-A521-0972EABC725C}"/>
    <cellStyle name="SAPBEXstdItemX 3 3 4 5" xfId="52330" xr:uid="{48B8EE94-DB83-40B3-80EE-6BC2B4D87EBC}"/>
    <cellStyle name="SAPBEXstdItemX 3 3 4 5 2" xfId="52331" xr:uid="{21B01CD0-3A81-42E2-BE05-41F1ECE387C3}"/>
    <cellStyle name="SAPBEXstdItemX 3 3 4 6" xfId="52332" xr:uid="{384085C8-B783-4FAC-B217-F066823C7F13}"/>
    <cellStyle name="SAPBEXstdItemX 3 3 4 6 2" xfId="52333" xr:uid="{A5F20686-2A55-4813-898C-8EA563E747AB}"/>
    <cellStyle name="SAPBEXstdItemX 3 3 4 7" xfId="52334" xr:uid="{3CEA20B8-0139-4F02-8FEE-F55A4F0723A4}"/>
    <cellStyle name="SAPBEXstdItemX 3 3 4 7 2" xfId="52335" xr:uid="{2960A241-127B-4CA9-901E-E84D3F3723C4}"/>
    <cellStyle name="SAPBEXstdItemX 3 3 4 8" xfId="52336" xr:uid="{3AA31B83-2771-4CD1-8394-77DA0008C616}"/>
    <cellStyle name="SAPBEXstdItemX 3 3 4 8 2" xfId="52337" xr:uid="{6B56517F-45A0-41BD-95D2-865140820DCE}"/>
    <cellStyle name="SAPBEXstdItemX 3 3 4 9" xfId="52338" xr:uid="{A9EDF3F5-1D9A-406B-BA01-5A08FD4BF62F}"/>
    <cellStyle name="SAPBEXstdItemX 3 3 4 9 2" xfId="52339" xr:uid="{3B696E00-07C3-4384-9495-466B78CC48FA}"/>
    <cellStyle name="SAPBEXstdItemX 3 3 5" xfId="52340" xr:uid="{F44B4CF8-D40C-4813-8BC9-4917E9D3F5EE}"/>
    <cellStyle name="SAPBEXstdItemX 3 3 5 2" xfId="52341" xr:uid="{BE657FD4-CA05-45E3-916F-0D210961AAF6}"/>
    <cellStyle name="SAPBEXstdItemX 3 3 6" xfId="52342" xr:uid="{7D2AF4AB-F58D-4178-8606-12FCA4CEA9A3}"/>
    <cellStyle name="SAPBEXstdItemX 3 3 6 2" xfId="52343" xr:uid="{2ABC1175-5076-4771-AF8A-095F1E9F6A78}"/>
    <cellStyle name="SAPBEXstdItemX 3 3 7" xfId="52344" xr:uid="{58B9CA68-B70E-4FCD-A3B2-3041096E7455}"/>
    <cellStyle name="SAPBEXstdItemX 3 3 8" xfId="52345" xr:uid="{9EF430B6-7CDE-47BD-9706-72C2F55C8017}"/>
    <cellStyle name="SAPBEXstdItemX 3 4" xfId="52346" xr:uid="{0C27EC19-2B78-4B41-927C-95D3577D4C1E}"/>
    <cellStyle name="SAPBEXstdItemX 3 4 10" xfId="52347" xr:uid="{5A67EA28-C4C3-43E8-9CA5-2BEA42E00E24}"/>
    <cellStyle name="SAPBEXstdItemX 3 4 2" xfId="52348" xr:uid="{5FD0A099-75B3-4087-99B9-9DF2ED920280}"/>
    <cellStyle name="SAPBEXstdItemX 3 4 2 10" xfId="52349" xr:uid="{755EDD53-6839-4D0D-992F-A892C5C87D03}"/>
    <cellStyle name="SAPBEXstdItemX 3 4 2 2" xfId="52350" xr:uid="{3140F40A-583A-47B3-B8CA-AFC8191CB6E8}"/>
    <cellStyle name="SAPBEXstdItemX 3 4 2 2 2" xfId="52351" xr:uid="{69140640-8AD2-4C30-9F1C-8692A65310C2}"/>
    <cellStyle name="SAPBEXstdItemX 3 4 2 2 2 2" xfId="52352" xr:uid="{AEF835CB-43D1-4E25-9F58-0291E7D43506}"/>
    <cellStyle name="SAPBEXstdItemX 3 4 2 2 3" xfId="52353" xr:uid="{B04B3D07-035A-4B98-9DCA-E098633C91A6}"/>
    <cellStyle name="SAPBEXstdItemX 3 4 2 2 3 2" xfId="52354" xr:uid="{FF1B7C06-D1C5-49E5-A677-647E00357585}"/>
    <cellStyle name="SAPBEXstdItemX 3 4 2 2 4" xfId="52355" xr:uid="{828B1915-9692-415E-846F-130749662AA6}"/>
    <cellStyle name="SAPBEXstdItemX 3 4 2 2 4 2" xfId="52356" xr:uid="{77F26C1B-6FEB-4423-B9FD-CBCC0D8F8857}"/>
    <cellStyle name="SAPBEXstdItemX 3 4 2 2 5" xfId="52357" xr:uid="{23E8CF3F-F29F-4609-8533-2F2C501A71D6}"/>
    <cellStyle name="SAPBEXstdItemX 3 4 2 2 5 2" xfId="52358" xr:uid="{B7F32D19-4810-4B4F-B385-B8C66A894EFD}"/>
    <cellStyle name="SAPBEXstdItemX 3 4 2 2 6" xfId="52359" xr:uid="{4B85A57D-F2CD-4392-A2CA-76762E8ED488}"/>
    <cellStyle name="SAPBEXstdItemX 3 4 2 2 6 2" xfId="52360" xr:uid="{4C45A8DB-9925-4F38-9B89-A84BA3DDDEBD}"/>
    <cellStyle name="SAPBEXstdItemX 3 4 2 2 7" xfId="52361" xr:uid="{FF2B9C1C-50D9-4153-B5F6-9E35A0F8069E}"/>
    <cellStyle name="SAPBEXstdItemX 3 4 2 2 7 2" xfId="52362" xr:uid="{5181D7DB-8906-4622-ACF7-B094C1B68E90}"/>
    <cellStyle name="SAPBEXstdItemX 3 4 2 2 8" xfId="52363" xr:uid="{1DFC0D9C-E1AB-4A4E-BC44-B0D0C1CCC805}"/>
    <cellStyle name="SAPBEXstdItemX 3 4 2 3" xfId="52364" xr:uid="{BDA49131-1BD2-449F-B8D9-7D6EDDC11172}"/>
    <cellStyle name="SAPBEXstdItemX 3 4 2 3 2" xfId="52365" xr:uid="{D0017ADA-A819-4AD7-89E9-A307032C9FF1}"/>
    <cellStyle name="SAPBEXstdItemX 3 4 2 4" xfId="52366" xr:uid="{FC933750-0A37-42EC-8D3F-4D3B7C13FAE3}"/>
    <cellStyle name="SAPBEXstdItemX 3 4 2 4 2" xfId="52367" xr:uid="{AA354924-317B-46A5-924F-DC7692D0EB53}"/>
    <cellStyle name="SAPBEXstdItemX 3 4 2 5" xfId="52368" xr:uid="{CCDF89DD-8F82-4CCB-8B92-3D72F3BA5DCC}"/>
    <cellStyle name="SAPBEXstdItemX 3 4 2 5 2" xfId="52369" xr:uid="{712CA980-C18D-490E-A9DF-284C4C58EAA3}"/>
    <cellStyle name="SAPBEXstdItemX 3 4 2 6" xfId="52370" xr:uid="{5BFEE8ED-EEE0-4094-A93F-79F2F86A0722}"/>
    <cellStyle name="SAPBEXstdItemX 3 4 2 6 2" xfId="52371" xr:uid="{B1C9D978-22F2-4BA3-A393-2682A3716691}"/>
    <cellStyle name="SAPBEXstdItemX 3 4 2 7" xfId="52372" xr:uid="{82CA5237-C2FB-4292-B0F6-31F35B8CAD58}"/>
    <cellStyle name="SAPBEXstdItemX 3 4 2 7 2" xfId="52373" xr:uid="{026EA144-84DB-47F5-A361-BD67D80F2B94}"/>
    <cellStyle name="SAPBEXstdItemX 3 4 2 8" xfId="52374" xr:uid="{59B41FAD-19CF-46EA-BFF5-F0869F849B8F}"/>
    <cellStyle name="SAPBEXstdItemX 3 4 2 8 2" xfId="52375" xr:uid="{571AF281-3824-4A2A-BAF9-5DEE56EE898C}"/>
    <cellStyle name="SAPBEXstdItemX 3 4 2 9" xfId="52376" xr:uid="{B3114446-BAEB-4467-A450-153B682C7087}"/>
    <cellStyle name="SAPBEXstdItemX 3 4 3" xfId="52377" xr:uid="{34E47BB4-200A-41C5-AE70-8E3E66842528}"/>
    <cellStyle name="SAPBEXstdItemX 3 4 3 2" xfId="52378" xr:uid="{437E06A7-AFEA-4F80-8E4C-C4B52CD45770}"/>
    <cellStyle name="SAPBEXstdItemX 3 4 3 2 2" xfId="52379" xr:uid="{8465257D-9E02-4790-B02B-752A5907EE56}"/>
    <cellStyle name="SAPBEXstdItemX 3 4 3 3" xfId="52380" xr:uid="{FAC56969-9F59-4C6F-B45E-6A44EE4CC13F}"/>
    <cellStyle name="SAPBEXstdItemX 3 4 3 3 2" xfId="52381" xr:uid="{A6160150-F812-4035-B72E-0FEEFA8070AC}"/>
    <cellStyle name="SAPBEXstdItemX 3 4 3 4" xfId="52382" xr:uid="{5C79A685-8670-41F4-A0A5-22497F5CBF68}"/>
    <cellStyle name="SAPBEXstdItemX 3 4 3 4 2" xfId="52383" xr:uid="{9041C01C-608D-4DCB-BB4A-B9FA553A29A2}"/>
    <cellStyle name="SAPBEXstdItemX 3 4 3 5" xfId="52384" xr:uid="{B4334E23-6205-4F4B-9E89-363674C75F3E}"/>
    <cellStyle name="SAPBEXstdItemX 3 4 3 5 2" xfId="52385" xr:uid="{05CB701E-0BBA-4871-8CAA-36FD68BCE4E9}"/>
    <cellStyle name="SAPBEXstdItemX 3 4 3 6" xfId="52386" xr:uid="{EC9E2824-FA69-4A90-9D95-A92296DA18CB}"/>
    <cellStyle name="SAPBEXstdItemX 3 4 3 6 2" xfId="52387" xr:uid="{4367C866-D137-4AEB-8F83-6C936871DB9C}"/>
    <cellStyle name="SAPBEXstdItemX 3 4 3 7" xfId="52388" xr:uid="{9CE5FA42-E4CF-48D1-92E8-522A5768E58C}"/>
    <cellStyle name="SAPBEXstdItemX 3 4 3 7 2" xfId="52389" xr:uid="{3F00A30E-80D3-467F-AC3E-FF62296494E8}"/>
    <cellStyle name="SAPBEXstdItemX 3 4 3 8" xfId="52390" xr:uid="{731B611F-E825-4CEF-86B1-8FCBE7BE4E4C}"/>
    <cellStyle name="SAPBEXstdItemX 3 4 3 9" xfId="52391" xr:uid="{8DA21239-B0A1-48B2-BFBA-8FB223FF50B9}"/>
    <cellStyle name="SAPBEXstdItemX 3 4 4" xfId="52392" xr:uid="{A9E565A7-1752-488C-9D69-E0FFF92E19C4}"/>
    <cellStyle name="SAPBEXstdItemX 3 4 4 2" xfId="52393" xr:uid="{E99F64AF-2871-46C0-B26E-7715E88A3BBA}"/>
    <cellStyle name="SAPBEXstdItemX 3 4 5" xfId="52394" xr:uid="{9BB3F066-9F54-406F-8778-2360C3D2E0D3}"/>
    <cellStyle name="SAPBEXstdItemX 3 4 5 2" xfId="52395" xr:uid="{72A9E12D-DC3B-4513-AEDE-1912AD68F7C5}"/>
    <cellStyle name="SAPBEXstdItemX 3 4 6" xfId="52396" xr:uid="{CB2826A3-4130-49A8-BE3B-4647B33E33A6}"/>
    <cellStyle name="SAPBEXstdItemX 3 4 6 2" xfId="52397" xr:uid="{6786D990-CD15-41CF-B92D-6F1507EC4233}"/>
    <cellStyle name="SAPBEXstdItemX 3 4 7" xfId="52398" xr:uid="{48492E94-9CF7-47F0-B577-36FCC44AC654}"/>
    <cellStyle name="SAPBEXstdItemX 3 4 7 2" xfId="52399" xr:uid="{6ADE3464-7DC7-4AA4-9D43-4A2BEC676DB0}"/>
    <cellStyle name="SAPBEXstdItemX 3 4 8" xfId="52400" xr:uid="{6F3A6E6F-F469-4556-9873-FE2E967A1551}"/>
    <cellStyle name="SAPBEXstdItemX 3 4 8 2" xfId="52401" xr:uid="{DFC624AC-CDFA-4FA7-9EC4-7243F522D0A2}"/>
    <cellStyle name="SAPBEXstdItemX 3 4 9" xfId="52402" xr:uid="{3453AD54-B901-40AA-9CA6-4A292AD57CFC}"/>
    <cellStyle name="SAPBEXstdItemX 3 5" xfId="52403" xr:uid="{C7AE3AF0-2DC2-47F0-9412-A3B22CFADB56}"/>
    <cellStyle name="SAPBEXstdItemX 3 6" xfId="52404" xr:uid="{A4650BBE-2EB7-4066-A902-4407EE7F649A}"/>
    <cellStyle name="SAPBEXstdItemX 4" xfId="52405" xr:uid="{CC2A9803-6254-426B-8FC7-D42E5BB44B6C}"/>
    <cellStyle name="SAPBEXstdItemX 4 2" xfId="52406" xr:uid="{5332720D-DDA7-46F6-94C1-A0752A8ECAB3}"/>
    <cellStyle name="SAPBEXstdItemX 4 2 10" xfId="52407" xr:uid="{23DA5019-2915-4EED-A084-5116AB226F09}"/>
    <cellStyle name="SAPBEXstdItemX 4 2 2" xfId="52408" xr:uid="{87057F44-C162-49D9-9258-7A473F3D7CE1}"/>
    <cellStyle name="SAPBEXstdItemX 4 2 2 10" xfId="52409" xr:uid="{7613F0CE-E03F-4058-BCB2-836511472A08}"/>
    <cellStyle name="SAPBEXstdItemX 4 2 2 2" xfId="52410" xr:uid="{2EB68594-FAB0-4FAF-9573-0411DD4D6BBD}"/>
    <cellStyle name="SAPBEXstdItemX 4 2 2 2 2" xfId="52411" xr:uid="{F7078E16-97FC-4C33-BA1F-9F680A7EEF18}"/>
    <cellStyle name="SAPBEXstdItemX 4 2 2 2 2 2" xfId="52412" xr:uid="{2571A97F-409D-403C-83C1-9842A2EA71E1}"/>
    <cellStyle name="SAPBEXstdItemX 4 2 2 2 3" xfId="52413" xr:uid="{C8E15942-B62D-4387-8AB0-6085697A5A83}"/>
    <cellStyle name="SAPBEXstdItemX 4 2 2 2 3 2" xfId="52414" xr:uid="{4A2B8ECE-6337-4D8E-92F5-67AD614CE132}"/>
    <cellStyle name="SAPBEXstdItemX 4 2 2 2 4" xfId="52415" xr:uid="{A65D583B-D7C3-4964-ADF4-92ED117EAC38}"/>
    <cellStyle name="SAPBEXstdItemX 4 2 2 2 4 2" xfId="52416" xr:uid="{38AF4748-3521-4B26-8525-8A3181C49E99}"/>
    <cellStyle name="SAPBEXstdItemX 4 2 2 2 5" xfId="52417" xr:uid="{712E9FDF-4685-4051-BC92-67D6E409CC31}"/>
    <cellStyle name="SAPBEXstdItemX 4 2 2 2 5 2" xfId="52418" xr:uid="{D0974A66-29D1-43BD-8E08-77AC85D05304}"/>
    <cellStyle name="SAPBEXstdItemX 4 2 2 2 6" xfId="52419" xr:uid="{429A1E9D-B9BD-4581-85A4-FE7EDF9D16A7}"/>
    <cellStyle name="SAPBEXstdItemX 4 2 2 2 6 2" xfId="52420" xr:uid="{4E56EE19-1CBD-4864-8823-7424350DC635}"/>
    <cellStyle name="SAPBEXstdItemX 4 2 2 2 7" xfId="52421" xr:uid="{C9C6B97B-C986-4C46-855B-9B36362BC6F6}"/>
    <cellStyle name="SAPBEXstdItemX 4 2 2 2 7 2" xfId="52422" xr:uid="{DCB68610-590E-4E34-99F4-50F43EE47E61}"/>
    <cellStyle name="SAPBEXstdItemX 4 2 2 2 8" xfId="52423" xr:uid="{CA20CC87-9AAF-4CA5-B905-730FBC4EADD1}"/>
    <cellStyle name="SAPBEXstdItemX 4 2 2 3" xfId="52424" xr:uid="{5F6264C2-5213-4AA1-A0B2-ECF535AFE539}"/>
    <cellStyle name="SAPBEXstdItemX 4 2 2 3 2" xfId="52425" xr:uid="{9F3B7480-B4BB-49A2-B2A5-70C882B0F010}"/>
    <cellStyle name="SAPBEXstdItemX 4 2 2 4" xfId="52426" xr:uid="{66EF00B5-B19E-4539-A203-C5A8517872B1}"/>
    <cellStyle name="SAPBEXstdItemX 4 2 2 4 2" xfId="52427" xr:uid="{5DF7A425-AE23-4E12-A603-86017026A908}"/>
    <cellStyle name="SAPBEXstdItemX 4 2 2 5" xfId="52428" xr:uid="{F5C6E77D-5309-42F3-9CAC-AD52C59B5B53}"/>
    <cellStyle name="SAPBEXstdItemX 4 2 2 5 2" xfId="52429" xr:uid="{8D4B5A54-A4F2-4633-8016-D1F58C568122}"/>
    <cellStyle name="SAPBEXstdItemX 4 2 2 6" xfId="52430" xr:uid="{7313D488-DAD6-4E3E-8040-A601B6153640}"/>
    <cellStyle name="SAPBEXstdItemX 4 2 2 6 2" xfId="52431" xr:uid="{539AEF10-0416-4CDD-B966-BB75C7462BB4}"/>
    <cellStyle name="SAPBEXstdItemX 4 2 2 7" xfId="52432" xr:uid="{CFE59FAD-2665-46E2-8B55-7BF66C7437A8}"/>
    <cellStyle name="SAPBEXstdItemX 4 2 2 7 2" xfId="52433" xr:uid="{53B3A014-F935-46E2-9EBE-B15BFC854217}"/>
    <cellStyle name="SAPBEXstdItemX 4 2 2 8" xfId="52434" xr:uid="{5D044E4E-2B00-494F-9761-DD7C67E7D4DB}"/>
    <cellStyle name="SAPBEXstdItemX 4 2 2 8 2" xfId="52435" xr:uid="{0CD9A165-0024-4E44-95CF-73350DEAE270}"/>
    <cellStyle name="SAPBEXstdItemX 4 2 2 9" xfId="52436" xr:uid="{3829E0F8-88DC-4781-AB4B-6A4E6C3C208A}"/>
    <cellStyle name="SAPBEXstdItemX 4 2 3" xfId="52437" xr:uid="{F2E60E0C-F502-498C-9D62-F64F195B3CD6}"/>
    <cellStyle name="SAPBEXstdItemX 4 2 3 2" xfId="52438" xr:uid="{CBB76007-8660-4C4C-94C7-4AC62B43D97D}"/>
    <cellStyle name="SAPBEXstdItemX 4 2 3 2 2" xfId="52439" xr:uid="{CB3E6DC9-BD17-426E-ADCE-41A675F1326C}"/>
    <cellStyle name="SAPBEXstdItemX 4 2 3 3" xfId="52440" xr:uid="{94E5448E-3D60-4CCC-9ABF-318A55F3A9BF}"/>
    <cellStyle name="SAPBEXstdItemX 4 2 3 3 2" xfId="52441" xr:uid="{C9A545C3-0010-4338-9CCE-67F05D8EFA96}"/>
    <cellStyle name="SAPBEXstdItemX 4 2 3 4" xfId="52442" xr:uid="{D4E3D5B0-1212-4991-B09E-CF500CF4C10F}"/>
    <cellStyle name="SAPBEXstdItemX 4 2 3 4 2" xfId="52443" xr:uid="{BE18CC30-2668-4FB1-BBC3-4FB2390E1CBF}"/>
    <cellStyle name="SAPBEXstdItemX 4 2 3 5" xfId="52444" xr:uid="{1C12A99B-B8C0-4BB2-8148-23F1E1E167DC}"/>
    <cellStyle name="SAPBEXstdItemX 4 2 3 5 2" xfId="52445" xr:uid="{C2C92EF5-987A-41FE-8C2D-FE99D0C39319}"/>
    <cellStyle name="SAPBEXstdItemX 4 2 3 6" xfId="52446" xr:uid="{E7B0DF4A-8095-4067-A5FA-00E611D6D12D}"/>
    <cellStyle name="SAPBEXstdItemX 4 2 3 6 2" xfId="52447" xr:uid="{442AEC94-0817-4E53-B860-DD244904DAF0}"/>
    <cellStyle name="SAPBEXstdItemX 4 2 3 7" xfId="52448" xr:uid="{441A6A0B-C6EE-40F3-8243-7DA651F9924D}"/>
    <cellStyle name="SAPBEXstdItemX 4 2 3 7 2" xfId="52449" xr:uid="{B90E49FB-4E2B-4157-8B23-974A2787149B}"/>
    <cellStyle name="SAPBEXstdItemX 4 2 3 8" xfId="52450" xr:uid="{8881CB51-A36D-486D-80B1-03DF30FA1D6C}"/>
    <cellStyle name="SAPBEXstdItemX 4 2 3 9" xfId="52451" xr:uid="{E522A1F3-6496-4551-B3D5-28D797052FD2}"/>
    <cellStyle name="SAPBEXstdItemX 4 2 4" xfId="52452" xr:uid="{05787F27-8C78-4EFE-ADC3-845CBAF048BE}"/>
    <cellStyle name="SAPBEXstdItemX 4 2 4 2" xfId="52453" xr:uid="{411D08CC-F72F-4B80-B6F7-A97F118A51DC}"/>
    <cellStyle name="SAPBEXstdItemX 4 2 5" xfId="52454" xr:uid="{A3615E86-71A2-455A-A09C-45CFB98212B8}"/>
    <cellStyle name="SAPBEXstdItemX 4 2 5 2" xfId="52455" xr:uid="{199986C1-7E2C-4522-A857-02E2B0786092}"/>
    <cellStyle name="SAPBEXstdItemX 4 2 6" xfId="52456" xr:uid="{4E8EC50C-7E3D-4FC0-97C7-3B9DE6D1F764}"/>
    <cellStyle name="SAPBEXstdItemX 4 2 6 2" xfId="52457" xr:uid="{486B0912-A305-43A5-A457-95FD16781980}"/>
    <cellStyle name="SAPBEXstdItemX 4 2 7" xfId="52458" xr:uid="{98C19C89-C26C-4CC1-9667-10D48CB9909A}"/>
    <cellStyle name="SAPBEXstdItemX 4 2 7 2" xfId="52459" xr:uid="{481D895D-3E39-4C4B-A5DE-2312BE90AD7D}"/>
    <cellStyle name="SAPBEXstdItemX 4 2 8" xfId="52460" xr:uid="{F58AB712-F39E-4132-8E77-B2E1CA543EE9}"/>
    <cellStyle name="SAPBEXstdItemX 4 2 8 2" xfId="52461" xr:uid="{D179AADF-5F1A-4412-B8A7-C7B24BFE3421}"/>
    <cellStyle name="SAPBEXstdItemX 4 2 9" xfId="52462" xr:uid="{B588F373-9C06-4D36-9393-1674CB62978B}"/>
    <cellStyle name="SAPBEXstdItemX 4 3" xfId="52463" xr:uid="{FB1DF7EF-8A55-4B7F-82BD-A051899049C6}"/>
    <cellStyle name="SAPBEXstdItemX 4 3 2" xfId="52464" xr:uid="{E798A753-98D7-45F7-BD86-8206213BA863}"/>
    <cellStyle name="SAPBEXstdItemX 4 3 2 10" xfId="52465" xr:uid="{7634A15B-CF61-4631-BA7C-5FA1EB00A531}"/>
    <cellStyle name="SAPBEXstdItemX 4 3 2 2" xfId="52466" xr:uid="{51751EA1-81FB-41ED-9967-B5FF30C355A9}"/>
    <cellStyle name="SAPBEXstdItemX 4 3 2 2 2" xfId="52467" xr:uid="{1F94B0B4-1468-4C4C-9067-E2B82900EE59}"/>
    <cellStyle name="SAPBEXstdItemX 4 3 2 2 2 2" xfId="52468" xr:uid="{598B4424-F286-47EB-886C-9AAEB857B02A}"/>
    <cellStyle name="SAPBEXstdItemX 4 3 2 2 3" xfId="52469" xr:uid="{2396253D-3596-4F42-885C-4D3EFF36C865}"/>
    <cellStyle name="SAPBEXstdItemX 4 3 2 2 3 2" xfId="52470" xr:uid="{06155D02-6E55-4634-B65A-80C299109D53}"/>
    <cellStyle name="SAPBEXstdItemX 4 3 2 2 4" xfId="52471" xr:uid="{F7399865-C747-4F2E-8EF3-9D6F9679A62D}"/>
    <cellStyle name="SAPBEXstdItemX 4 3 2 2 4 2" xfId="52472" xr:uid="{54F5A85A-F067-494F-AD7B-6467CFAECE6B}"/>
    <cellStyle name="SAPBEXstdItemX 4 3 2 2 5" xfId="52473" xr:uid="{B356786D-F069-4F9D-A41A-A4938207D180}"/>
    <cellStyle name="SAPBEXstdItemX 4 3 2 2 5 2" xfId="52474" xr:uid="{6651BDA7-EA84-4F74-B619-6F7643F2C751}"/>
    <cellStyle name="SAPBEXstdItemX 4 3 2 2 6" xfId="52475" xr:uid="{F3D3D932-97C0-4F98-80BD-8632C5BB35D8}"/>
    <cellStyle name="SAPBEXstdItemX 4 3 2 2 6 2" xfId="52476" xr:uid="{12E05F74-F316-4B0E-A700-0D804BD34FE3}"/>
    <cellStyle name="SAPBEXstdItemX 4 3 2 2 7" xfId="52477" xr:uid="{6E09AE3A-5504-49F3-851A-86AAC484EE93}"/>
    <cellStyle name="SAPBEXstdItemX 4 3 2 3" xfId="52478" xr:uid="{AD2FBF24-0C5C-430C-AEFE-AE8155633F03}"/>
    <cellStyle name="SAPBEXstdItemX 4 3 2 3 2" xfId="52479" xr:uid="{DB94D1CB-8881-43F8-B6AB-F4D819634CE1}"/>
    <cellStyle name="SAPBEXstdItemX 4 3 2 3 2 2" xfId="52480" xr:uid="{B3AFA282-CEBF-406C-B93E-303E16FB335E}"/>
    <cellStyle name="SAPBEXstdItemX 4 3 2 3 3" xfId="52481" xr:uid="{1A8C3AC4-C7B2-4674-9CD4-2C34A46FC715}"/>
    <cellStyle name="SAPBEXstdItemX 4 3 2 3 3 2" xfId="52482" xr:uid="{A994D9B5-C5D6-4FEF-810D-FF1E781E5AE3}"/>
    <cellStyle name="SAPBEXstdItemX 4 3 2 3 4" xfId="52483" xr:uid="{2714DAE7-E5DE-4D39-A596-A25122C615C3}"/>
    <cellStyle name="SAPBEXstdItemX 4 3 2 3 4 2" xfId="52484" xr:uid="{D7778E5F-E9B2-4F5D-AA95-5FAE231B68C5}"/>
    <cellStyle name="SAPBEXstdItemX 4 3 2 3 5" xfId="52485" xr:uid="{4645E550-2261-41E7-A685-0E32BA3EDE44}"/>
    <cellStyle name="SAPBEXstdItemX 4 3 2 3 5 2" xfId="52486" xr:uid="{58F2A6C8-5E8A-429E-9F85-F81317F01769}"/>
    <cellStyle name="SAPBEXstdItemX 4 3 2 3 6" xfId="52487" xr:uid="{6E558B36-13A8-4A9C-9C7E-E4ADDE7327F1}"/>
    <cellStyle name="SAPBEXstdItemX 4 3 2 3 6 2" xfId="52488" xr:uid="{35561160-3A21-417D-BA7E-C4108C699F88}"/>
    <cellStyle name="SAPBEXstdItemX 4 3 2 3 7" xfId="52489" xr:uid="{595A8F3B-94ED-4A34-BD47-18018460E10D}"/>
    <cellStyle name="SAPBEXstdItemX 4 3 2 4" xfId="52490" xr:uid="{AC5DE797-794C-41D2-AAE6-4014B55501B3}"/>
    <cellStyle name="SAPBEXstdItemX 4 3 2 4 2" xfId="52491" xr:uid="{F7BF5958-B41C-4751-904A-75C109EDD3B1}"/>
    <cellStyle name="SAPBEXstdItemX 4 3 2 5" xfId="52492" xr:uid="{17994D94-B26D-4967-8856-CE36AB622E93}"/>
    <cellStyle name="SAPBEXstdItemX 4 3 2 5 2" xfId="52493" xr:uid="{855EA512-C40E-42BC-8243-E852DC1D97F0}"/>
    <cellStyle name="SAPBEXstdItemX 4 3 2 6" xfId="52494" xr:uid="{F17AB171-23DB-4E0F-AC67-8D7671B65EF8}"/>
    <cellStyle name="SAPBEXstdItemX 4 3 2 6 2" xfId="52495" xr:uid="{0B298C1E-E1EB-410D-8744-6E1AB704245D}"/>
    <cellStyle name="SAPBEXstdItemX 4 3 2 7" xfId="52496" xr:uid="{493DC986-14D9-49A9-BFD9-9AF5853C7B34}"/>
    <cellStyle name="SAPBEXstdItemX 4 3 2 7 2" xfId="52497" xr:uid="{0FE48B07-4CE2-4803-B38C-CEBEE420E8AC}"/>
    <cellStyle name="SAPBEXstdItemX 4 3 2 8" xfId="52498" xr:uid="{B4AF4B11-30E7-4669-9822-504910EF78E2}"/>
    <cellStyle name="SAPBEXstdItemX 4 3 2 8 2" xfId="52499" xr:uid="{AB4F270C-A50A-44D6-B836-FCD3EAB0D00D}"/>
    <cellStyle name="SAPBEXstdItemX 4 3 2 9" xfId="52500" xr:uid="{33234EEE-3603-4E0C-AB6D-06F9B395CBB3}"/>
    <cellStyle name="SAPBEXstdItemX 4 3 2 9 2" xfId="52501" xr:uid="{D1648A4E-0D68-4D37-81FB-89D33E7659A2}"/>
    <cellStyle name="SAPBEXstdItemX 4 3 3" xfId="52502" xr:uid="{76E33B64-6C93-4783-BF84-C427B4EFB3B8}"/>
    <cellStyle name="SAPBEXstdItemX 4 3 3 2" xfId="52503" xr:uid="{0D97A30D-5B89-4917-BB77-187FC9A94A3E}"/>
    <cellStyle name="SAPBEXstdItemX 4 3 4" xfId="52504" xr:uid="{2CB1870C-A382-443C-875A-D8FF6B2933CA}"/>
    <cellStyle name="SAPBEXstdItemX 4 3 4 2" xfId="52505" xr:uid="{FA0D4CC2-EB71-4E84-87E3-E8061E269CBB}"/>
    <cellStyle name="SAPBEXstdItemX 4 3 5" xfId="52506" xr:uid="{CFEB3F79-8694-4524-8787-B68DE2184C1E}"/>
    <cellStyle name="SAPBEXstdItemX 4 4" xfId="52507" xr:uid="{55B840CE-2E19-4D42-AE93-4009ADFCD578}"/>
    <cellStyle name="SAPBEXstdItemX 4 4 10" xfId="52508" xr:uid="{EE3A8812-6450-4527-8C6E-F1DBDA59E885}"/>
    <cellStyle name="SAPBEXstdItemX 4 4 2" xfId="52509" xr:uid="{A25AC6F5-B956-428D-873B-5741FE2F48C8}"/>
    <cellStyle name="SAPBEXstdItemX 4 4 2 2" xfId="52510" xr:uid="{00F1CAB9-9785-4076-80AC-7215364057EB}"/>
    <cellStyle name="SAPBEXstdItemX 4 4 2 2 2" xfId="52511" xr:uid="{CCB1F948-1FFB-43F2-B4E0-14CE2EA888E5}"/>
    <cellStyle name="SAPBEXstdItemX 4 4 2 3" xfId="52512" xr:uid="{B4B856B0-CDEE-4C0B-BC8D-89EF10FED1AE}"/>
    <cellStyle name="SAPBEXstdItemX 4 4 2 3 2" xfId="52513" xr:uid="{806EB654-DE72-40D7-8B8C-340CB3C0D240}"/>
    <cellStyle name="SAPBEXstdItemX 4 4 2 4" xfId="52514" xr:uid="{69561A01-F898-49AA-A55E-BF984801CC0A}"/>
    <cellStyle name="SAPBEXstdItemX 4 4 2 4 2" xfId="52515" xr:uid="{A2EBCC0A-F8F6-4CE8-9C14-893BBAC058B1}"/>
    <cellStyle name="SAPBEXstdItemX 4 4 2 5" xfId="52516" xr:uid="{8B5F0971-E75E-402D-BA3B-AD76F74A07DB}"/>
    <cellStyle name="SAPBEXstdItemX 4 4 2 5 2" xfId="52517" xr:uid="{085D4EB3-4C6E-4ABE-8E8C-6A4662532647}"/>
    <cellStyle name="SAPBEXstdItemX 4 4 2 6" xfId="52518" xr:uid="{22377A17-A84A-41D4-B8FD-58FA0B098715}"/>
    <cellStyle name="SAPBEXstdItemX 4 4 2 6 2" xfId="52519" xr:uid="{642081F2-2823-41E7-B1CC-96F9251BADBE}"/>
    <cellStyle name="SAPBEXstdItemX 4 4 2 7" xfId="52520" xr:uid="{CB8D44D6-8E1C-4C0F-BE97-526009839BB1}"/>
    <cellStyle name="SAPBEXstdItemX 4 4 3" xfId="52521" xr:uid="{C8FF217E-71F3-424A-916A-4D427646EA02}"/>
    <cellStyle name="SAPBEXstdItemX 4 4 3 2" xfId="52522" xr:uid="{08006480-B7E7-4813-A517-C69128AEFCD5}"/>
    <cellStyle name="SAPBEXstdItemX 4 4 3 2 2" xfId="52523" xr:uid="{78B47984-8D95-4D1F-8B11-0549F6BE9160}"/>
    <cellStyle name="SAPBEXstdItemX 4 4 3 3" xfId="52524" xr:uid="{84845B1A-9D55-465D-96D6-70130B0C293A}"/>
    <cellStyle name="SAPBEXstdItemX 4 4 3 3 2" xfId="52525" xr:uid="{90EB5072-8599-46A7-9EC5-F5A086ABE263}"/>
    <cellStyle name="SAPBEXstdItemX 4 4 3 4" xfId="52526" xr:uid="{C43998CC-FD2D-420D-9C75-76438EDFA2F3}"/>
    <cellStyle name="SAPBEXstdItemX 4 4 3 4 2" xfId="52527" xr:uid="{DAFD8EF3-83FF-4BB0-A9A9-2DA661D1A9F7}"/>
    <cellStyle name="SAPBEXstdItemX 4 4 3 5" xfId="52528" xr:uid="{805E346F-D530-48F0-9264-C2516919470F}"/>
    <cellStyle name="SAPBEXstdItemX 4 4 3 5 2" xfId="52529" xr:uid="{255E0070-071C-43E3-BD55-729E91A3C63A}"/>
    <cellStyle name="SAPBEXstdItemX 4 4 3 6" xfId="52530" xr:uid="{A58D6D32-5E9C-4F71-A612-5EE7CFC44049}"/>
    <cellStyle name="SAPBEXstdItemX 4 4 3 6 2" xfId="52531" xr:uid="{D510BEEC-7798-4500-BCDE-466C96FBDF65}"/>
    <cellStyle name="SAPBEXstdItemX 4 4 3 7" xfId="52532" xr:uid="{17A553ED-4421-4943-A840-C6842E5E17E9}"/>
    <cellStyle name="SAPBEXstdItemX 4 4 4" xfId="52533" xr:uid="{701B1584-015B-4365-9026-7FF8903ABCF3}"/>
    <cellStyle name="SAPBEXstdItemX 4 4 4 2" xfId="52534" xr:uid="{41015348-76BF-4A62-9563-E3CA711AE408}"/>
    <cellStyle name="SAPBEXstdItemX 4 4 5" xfId="52535" xr:uid="{8A163A9A-830A-4DD1-B4EC-3D95B8FAEE94}"/>
    <cellStyle name="SAPBEXstdItemX 4 4 5 2" xfId="52536" xr:uid="{CD3D48B4-F6B5-47C6-84F3-68265E81A8F4}"/>
    <cellStyle name="SAPBEXstdItemX 4 4 6" xfId="52537" xr:uid="{F9E9A8B8-1108-408C-AFB6-E4AE91BBC16D}"/>
    <cellStyle name="SAPBEXstdItemX 4 4 6 2" xfId="52538" xr:uid="{3E978114-C2F8-49CF-8C3E-284B8029527A}"/>
    <cellStyle name="SAPBEXstdItemX 4 4 7" xfId="52539" xr:uid="{6FEC4F65-E999-4082-8CFB-5C6B9EAC377A}"/>
    <cellStyle name="SAPBEXstdItemX 4 4 7 2" xfId="52540" xr:uid="{6A3ECADC-7DF6-4CB7-81AA-3A90D316FF30}"/>
    <cellStyle name="SAPBEXstdItemX 4 4 8" xfId="52541" xr:uid="{D6F5C46D-011C-4CA3-B11D-0B45472FF934}"/>
    <cellStyle name="SAPBEXstdItemX 4 4 8 2" xfId="52542" xr:uid="{C7909077-C28D-470E-B8F2-8C1AB217F485}"/>
    <cellStyle name="SAPBEXstdItemX 4 4 9" xfId="52543" xr:uid="{12BBC0AB-BD7D-47B1-A9FA-1EEC414EF0F8}"/>
    <cellStyle name="SAPBEXstdItemX 4 4 9 2" xfId="52544" xr:uid="{E32EFEE5-D1DC-4E8E-9E8D-8406E5DDCCA9}"/>
    <cellStyle name="SAPBEXstdItemX 4 5" xfId="52545" xr:uid="{4849FC4D-3E01-4837-8C13-E5185F7D8A01}"/>
    <cellStyle name="SAPBEXstdItemX 4 5 2" xfId="52546" xr:uid="{66E01BBB-B607-4FEC-9014-C6C4C5020ACB}"/>
    <cellStyle name="SAPBEXstdItemX 4 6" xfId="52547" xr:uid="{0C158BED-FE8E-4413-8506-16718217CD30}"/>
    <cellStyle name="SAPBEXstdItemX 4 6 2" xfId="52548" xr:uid="{18A6C8ED-D90F-4968-8AE2-4CF6A7366992}"/>
    <cellStyle name="SAPBEXstdItemX 4 7" xfId="52549" xr:uid="{2164727C-AE2B-4C85-B806-3323094E3107}"/>
    <cellStyle name="SAPBEXstdItemX 4 8" xfId="52550" xr:uid="{586D5BAD-945A-40AF-9B37-324E633B5741}"/>
    <cellStyle name="SAPBEXstdItemX 5" xfId="52551" xr:uid="{483DDC47-49F3-4980-8FA9-3BF391763F8E}"/>
    <cellStyle name="SAPBEXstdItemX 5 2" xfId="52552" xr:uid="{68C51028-FCE8-47E9-9ACE-89F197DEC413}"/>
    <cellStyle name="SAPBEXstdItemX 5 2 10" xfId="52553" xr:uid="{5DE72B4B-DC70-4AFB-96E6-13D20218CF32}"/>
    <cellStyle name="SAPBEXstdItemX 5 2 2" xfId="52554" xr:uid="{BD2074F6-604B-41D1-A890-ACABE94FB014}"/>
    <cellStyle name="SAPBEXstdItemX 5 2 2 10" xfId="52555" xr:uid="{1FD01AFC-7279-4E17-A5C4-8E818E4CEFFF}"/>
    <cellStyle name="SAPBEXstdItemX 5 2 2 2" xfId="52556" xr:uid="{30D178CD-9AC2-47E0-ABE9-9C2EBBEEC83A}"/>
    <cellStyle name="SAPBEXstdItemX 5 2 2 2 2" xfId="52557" xr:uid="{DD30C854-41A2-447F-9A79-B38EECF2C9F8}"/>
    <cellStyle name="SAPBEXstdItemX 5 2 2 2 2 2" xfId="52558" xr:uid="{5D04CBDE-551F-48DA-8CB6-138D0E8F033C}"/>
    <cellStyle name="SAPBEXstdItemX 5 2 2 2 3" xfId="52559" xr:uid="{7757F35E-FFD2-4AEF-B6F0-7C82092701C3}"/>
    <cellStyle name="SAPBEXstdItemX 5 2 2 2 3 2" xfId="52560" xr:uid="{8E689653-0321-482C-8DC3-7A5C06BB8333}"/>
    <cellStyle name="SAPBEXstdItemX 5 2 2 2 4" xfId="52561" xr:uid="{B3E6E7EA-0907-4D6A-91B6-087F7DDB9408}"/>
    <cellStyle name="SAPBEXstdItemX 5 2 2 2 4 2" xfId="52562" xr:uid="{67039EEB-819E-4489-AC0B-A2E650F297D2}"/>
    <cellStyle name="SAPBEXstdItemX 5 2 2 2 5" xfId="52563" xr:uid="{E341D1E3-7544-4899-A969-ED2AEA2AE2E0}"/>
    <cellStyle name="SAPBEXstdItemX 5 2 2 2 5 2" xfId="52564" xr:uid="{1097E88F-463E-44FA-A762-541D9A39B32F}"/>
    <cellStyle name="SAPBEXstdItemX 5 2 2 2 6" xfId="52565" xr:uid="{81C35447-8D30-4178-80F4-E42AC4292375}"/>
    <cellStyle name="SAPBEXstdItemX 5 2 2 2 6 2" xfId="52566" xr:uid="{328A9CE9-CC78-4977-9D71-65367DBA2D5E}"/>
    <cellStyle name="SAPBEXstdItemX 5 2 2 2 7" xfId="52567" xr:uid="{CCB789A4-9024-4FDD-B0AC-6BEC07561BCC}"/>
    <cellStyle name="SAPBEXstdItemX 5 2 2 2 7 2" xfId="52568" xr:uid="{6C824A5A-84F8-4FED-AD0A-A016174F6329}"/>
    <cellStyle name="SAPBEXstdItemX 5 2 2 2 8" xfId="52569" xr:uid="{CEA3A9AE-7DA9-4DBB-90BF-8A2BEF6762A7}"/>
    <cellStyle name="SAPBEXstdItemX 5 2 2 3" xfId="52570" xr:uid="{15682DCE-13AC-43EA-A471-22E2748FDC74}"/>
    <cellStyle name="SAPBEXstdItemX 5 2 2 3 2" xfId="52571" xr:uid="{F400CA6F-3A06-4233-A2E4-B6CC8E43F4DD}"/>
    <cellStyle name="SAPBEXstdItemX 5 2 2 4" xfId="52572" xr:uid="{CEAEF254-21B1-4BAE-BD25-50FAD82D48B1}"/>
    <cellStyle name="SAPBEXstdItemX 5 2 2 4 2" xfId="52573" xr:uid="{0FC54DBF-7961-4D9B-A96C-DE21DA5586D0}"/>
    <cellStyle name="SAPBEXstdItemX 5 2 2 5" xfId="52574" xr:uid="{D9C04AAE-469C-4E94-898D-302A6D2F2FAD}"/>
    <cellStyle name="SAPBEXstdItemX 5 2 2 5 2" xfId="52575" xr:uid="{127E3614-8BAD-4061-965C-088CDD5B59F3}"/>
    <cellStyle name="SAPBEXstdItemX 5 2 2 6" xfId="52576" xr:uid="{C1ADE2FC-707F-4B8C-8E84-E1A1254F71B1}"/>
    <cellStyle name="SAPBEXstdItemX 5 2 2 6 2" xfId="52577" xr:uid="{77A1E3BA-2C04-447D-AB0D-7D748C70F642}"/>
    <cellStyle name="SAPBEXstdItemX 5 2 2 7" xfId="52578" xr:uid="{986A195C-9C3E-407D-AE71-2C4F654FD788}"/>
    <cellStyle name="SAPBEXstdItemX 5 2 2 7 2" xfId="52579" xr:uid="{31AA4578-DA4E-4007-BD88-2B067A02AE22}"/>
    <cellStyle name="SAPBEXstdItemX 5 2 2 8" xfId="52580" xr:uid="{6B17E1E6-285F-4D67-B771-F35419DAC052}"/>
    <cellStyle name="SAPBEXstdItemX 5 2 2 8 2" xfId="52581" xr:uid="{C520FBE4-DAC2-4198-91B0-47885EF6F6A4}"/>
    <cellStyle name="SAPBEXstdItemX 5 2 2 9" xfId="52582" xr:uid="{A5CD482F-4856-4195-AABE-2722A9F769A2}"/>
    <cellStyle name="SAPBEXstdItemX 5 2 3" xfId="52583" xr:uid="{5946BFD0-DD43-46F4-A5BB-62D77B142F2B}"/>
    <cellStyle name="SAPBEXstdItemX 5 2 3 2" xfId="52584" xr:uid="{1E46AFBA-496B-4FE5-9E6B-08A1C14A4697}"/>
    <cellStyle name="SAPBEXstdItemX 5 2 3 2 2" xfId="52585" xr:uid="{45E3B4D8-54AC-49F2-AAB1-BE4B9043696A}"/>
    <cellStyle name="SAPBEXstdItemX 5 2 3 3" xfId="52586" xr:uid="{51AEA285-B4F2-4DC3-94A4-EEBCB7BE41B1}"/>
    <cellStyle name="SAPBEXstdItemX 5 2 3 3 2" xfId="52587" xr:uid="{78CD0A63-6F87-401E-9E92-B54FA40747DB}"/>
    <cellStyle name="SAPBEXstdItemX 5 2 3 4" xfId="52588" xr:uid="{1C5B42EF-D8FD-4BC5-A5E1-6C1D228B1ECE}"/>
    <cellStyle name="SAPBEXstdItemX 5 2 3 4 2" xfId="52589" xr:uid="{26BDA08D-244B-4164-9886-4FCF042E01F5}"/>
    <cellStyle name="SAPBEXstdItemX 5 2 3 5" xfId="52590" xr:uid="{03C11BF2-B154-4715-98A6-5CBA11F8DAD1}"/>
    <cellStyle name="SAPBEXstdItemX 5 2 3 5 2" xfId="52591" xr:uid="{89451196-B3BF-4479-A606-4187D24466D7}"/>
    <cellStyle name="SAPBEXstdItemX 5 2 3 6" xfId="52592" xr:uid="{F92DDB44-11F5-4162-99D7-1D2413A1CF8B}"/>
    <cellStyle name="SAPBEXstdItemX 5 2 3 6 2" xfId="52593" xr:uid="{76FDF100-ABC5-41D4-9F22-1F03DC47B810}"/>
    <cellStyle name="SAPBEXstdItemX 5 2 3 7" xfId="52594" xr:uid="{1C2A357C-39F8-43E8-BC39-5E6F62AF639A}"/>
    <cellStyle name="SAPBEXstdItemX 5 2 3 7 2" xfId="52595" xr:uid="{4612E9C0-74A3-48EA-B2C4-1F1F3DD6EE41}"/>
    <cellStyle name="SAPBEXstdItemX 5 2 3 8" xfId="52596" xr:uid="{830589E0-621B-474E-B811-80683A82AABD}"/>
    <cellStyle name="SAPBEXstdItemX 5 2 3 9" xfId="52597" xr:uid="{6394B253-82D6-4304-A129-EDDDC5AC2FB4}"/>
    <cellStyle name="SAPBEXstdItemX 5 2 4" xfId="52598" xr:uid="{3880C252-48AE-46C6-9053-3DD071973B3E}"/>
    <cellStyle name="SAPBEXstdItemX 5 2 4 2" xfId="52599" xr:uid="{94A1EE7B-64C9-4CB4-B52A-66E6369268B4}"/>
    <cellStyle name="SAPBEXstdItemX 5 2 5" xfId="52600" xr:uid="{4A1D2B4A-309B-4AA9-95E9-B6336446596A}"/>
    <cellStyle name="SAPBEXstdItemX 5 2 5 2" xfId="52601" xr:uid="{914F02D0-93A7-44EA-9CBD-FC4A32F96B98}"/>
    <cellStyle name="SAPBEXstdItemX 5 2 6" xfId="52602" xr:uid="{D4D97954-881E-46E7-ABBE-DE16AEFA2A64}"/>
    <cellStyle name="SAPBEXstdItemX 5 2 6 2" xfId="52603" xr:uid="{843F5C22-3A39-4ED3-814D-D2E6968E89D2}"/>
    <cellStyle name="SAPBEXstdItemX 5 2 7" xfId="52604" xr:uid="{998EA876-119C-4E3E-BE5E-E7353098936B}"/>
    <cellStyle name="SAPBEXstdItemX 5 2 7 2" xfId="52605" xr:uid="{CB2825E7-7C71-43BE-895D-ACD45B6B37BD}"/>
    <cellStyle name="SAPBEXstdItemX 5 2 8" xfId="52606" xr:uid="{0846884A-D30F-4F77-8B7B-5D43FAA068AC}"/>
    <cellStyle name="SAPBEXstdItemX 5 2 8 2" xfId="52607" xr:uid="{4B63BA43-2DD0-4C82-BEE4-DAC79A2A472A}"/>
    <cellStyle name="SAPBEXstdItemX 5 2 9" xfId="52608" xr:uid="{E3C4CF9B-42A2-486C-AAC9-191E1AD403E3}"/>
    <cellStyle name="SAPBEXstdItemX 5 3" xfId="52609" xr:uid="{90A4E5FB-DB84-4C88-8D73-90190479C10A}"/>
    <cellStyle name="SAPBEXstdItemX 5 3 2" xfId="52610" xr:uid="{91905BE8-B2C9-41E2-9CAC-D254391886E0}"/>
    <cellStyle name="SAPBEXstdItemX 5 3 2 10" xfId="52611" xr:uid="{31C041A7-8980-4D74-B6F7-2CF95C933B49}"/>
    <cellStyle name="SAPBEXstdItemX 5 3 2 2" xfId="52612" xr:uid="{CCE6841E-9E4B-4ADF-93F1-9FB19AB1AA39}"/>
    <cellStyle name="SAPBEXstdItemX 5 3 2 2 2" xfId="52613" xr:uid="{4BA0EB73-8DDB-4CA5-8291-E9A583C6B28D}"/>
    <cellStyle name="SAPBEXstdItemX 5 3 2 2 2 2" xfId="52614" xr:uid="{B3B16A31-E929-4DAB-A6BA-C56846092700}"/>
    <cellStyle name="SAPBEXstdItemX 5 3 2 2 3" xfId="52615" xr:uid="{422EC7FA-5AA4-463B-91FB-E9B9455A4043}"/>
    <cellStyle name="SAPBEXstdItemX 5 3 2 2 3 2" xfId="52616" xr:uid="{1CC500DB-40BB-485C-9E9F-CC9F1B9250A8}"/>
    <cellStyle name="SAPBEXstdItemX 5 3 2 2 4" xfId="52617" xr:uid="{67C9C2DC-859B-4098-AC04-0AEC4C17C1E9}"/>
    <cellStyle name="SAPBEXstdItemX 5 3 2 2 4 2" xfId="52618" xr:uid="{187D3874-B44D-44BF-B414-402FDA2C6709}"/>
    <cellStyle name="SAPBEXstdItemX 5 3 2 2 5" xfId="52619" xr:uid="{51B16098-DA83-434A-B170-3E14C0E56E06}"/>
    <cellStyle name="SAPBEXstdItemX 5 3 2 2 5 2" xfId="52620" xr:uid="{98051989-36E1-4F2E-9DE9-438A57DB8192}"/>
    <cellStyle name="SAPBEXstdItemX 5 3 2 2 6" xfId="52621" xr:uid="{7146391F-9FDC-4735-8657-C05417D3F189}"/>
    <cellStyle name="SAPBEXstdItemX 5 3 2 2 6 2" xfId="52622" xr:uid="{34B10EAD-6D7A-4DC1-B00A-B675219D415E}"/>
    <cellStyle name="SAPBEXstdItemX 5 3 2 2 7" xfId="52623" xr:uid="{FFF4743D-6230-4E4C-814E-9C6CA51F9D22}"/>
    <cellStyle name="SAPBEXstdItemX 5 3 2 3" xfId="52624" xr:uid="{C76D1950-EA5B-44E8-BC92-B81ED8447E5D}"/>
    <cellStyle name="SAPBEXstdItemX 5 3 2 3 2" xfId="52625" xr:uid="{3452FC4F-FC77-4802-B85C-CB31256F7BEB}"/>
    <cellStyle name="SAPBEXstdItemX 5 3 2 3 2 2" xfId="52626" xr:uid="{D0716F87-A49D-46B8-AE79-048698D74477}"/>
    <cellStyle name="SAPBEXstdItemX 5 3 2 3 3" xfId="52627" xr:uid="{5B3F9D8A-D636-46D3-8CFD-00FB0891F4D2}"/>
    <cellStyle name="SAPBEXstdItemX 5 3 2 3 3 2" xfId="52628" xr:uid="{ADB13F8C-BBA5-4113-BDFB-5C8A4748CE03}"/>
    <cellStyle name="SAPBEXstdItemX 5 3 2 3 4" xfId="52629" xr:uid="{6296E5E2-44AB-4311-A64C-E37E79527CCA}"/>
    <cellStyle name="SAPBEXstdItemX 5 3 2 3 4 2" xfId="52630" xr:uid="{CDEC93DB-46A9-414A-B689-E608F519F358}"/>
    <cellStyle name="SAPBEXstdItemX 5 3 2 3 5" xfId="52631" xr:uid="{23AADA17-4165-4510-97A3-05A5B7CE220C}"/>
    <cellStyle name="SAPBEXstdItemX 5 3 2 3 5 2" xfId="52632" xr:uid="{58AC7FF0-A55A-4459-8582-D6D725476188}"/>
    <cellStyle name="SAPBEXstdItemX 5 3 2 3 6" xfId="52633" xr:uid="{B30C3EC7-D094-483C-80D2-6D01E005A99C}"/>
    <cellStyle name="SAPBEXstdItemX 5 3 2 3 6 2" xfId="52634" xr:uid="{8059C229-8153-4511-931C-8E4762DA7533}"/>
    <cellStyle name="SAPBEXstdItemX 5 3 2 3 7" xfId="52635" xr:uid="{A1F0C533-C82B-4BDE-BB62-5209E0EDE812}"/>
    <cellStyle name="SAPBEXstdItemX 5 3 2 4" xfId="52636" xr:uid="{CC480C91-0DF8-4C29-AE5A-69824AD8F281}"/>
    <cellStyle name="SAPBEXstdItemX 5 3 2 4 2" xfId="52637" xr:uid="{3E3E0B6D-1327-4A1F-93FF-7A21263DF210}"/>
    <cellStyle name="SAPBEXstdItemX 5 3 2 5" xfId="52638" xr:uid="{BFE82DB8-C57D-4BE7-A748-73AEC99DAD9C}"/>
    <cellStyle name="SAPBEXstdItemX 5 3 2 5 2" xfId="52639" xr:uid="{7EA16282-4FC6-4E6D-A944-10140EBA0444}"/>
    <cellStyle name="SAPBEXstdItemX 5 3 2 6" xfId="52640" xr:uid="{CFBEEC26-B993-4D31-8856-06163CCAF56C}"/>
    <cellStyle name="SAPBEXstdItemX 5 3 2 6 2" xfId="52641" xr:uid="{416A20AC-D047-4946-82C3-56D8091144D3}"/>
    <cellStyle name="SAPBEXstdItemX 5 3 2 7" xfId="52642" xr:uid="{349A0D34-0860-4A05-94BA-E08C1DBB826E}"/>
    <cellStyle name="SAPBEXstdItemX 5 3 2 7 2" xfId="52643" xr:uid="{F75066E3-0067-4A36-822E-C823BAE89C35}"/>
    <cellStyle name="SAPBEXstdItemX 5 3 2 8" xfId="52644" xr:uid="{F507B8D5-C1FA-41EC-89BA-8697869DF40C}"/>
    <cellStyle name="SAPBEXstdItemX 5 3 2 8 2" xfId="52645" xr:uid="{81A3D48B-B87B-41DC-828B-C74442F8FFE5}"/>
    <cellStyle name="SAPBEXstdItemX 5 3 2 9" xfId="52646" xr:uid="{755A33EC-A23C-40A2-B530-162B2AB8505C}"/>
    <cellStyle name="SAPBEXstdItemX 5 3 2 9 2" xfId="52647" xr:uid="{8106C58F-B2CF-4D4E-8877-8BD1F67F9C26}"/>
    <cellStyle name="SAPBEXstdItemX 5 3 3" xfId="52648" xr:uid="{BB8661B7-BE6F-4C30-80BE-A412463D6883}"/>
    <cellStyle name="SAPBEXstdItemX 5 3 3 2" xfId="52649" xr:uid="{46060F0B-42A5-452D-9BF9-B9DE7586D860}"/>
    <cellStyle name="SAPBEXstdItemX 5 3 4" xfId="52650" xr:uid="{6FF3AEB0-FFC4-49DA-8CE5-F36B9A35FF01}"/>
    <cellStyle name="SAPBEXstdItemX 5 3 4 2" xfId="52651" xr:uid="{9C673C5D-7908-4EC7-830C-87AE775723FD}"/>
    <cellStyle name="SAPBEXstdItemX 5 3 5" xfId="52652" xr:uid="{A840E375-CC83-4111-BB35-306F4D1CC79D}"/>
    <cellStyle name="SAPBEXstdItemX 5 4" xfId="52653" xr:uid="{E565247A-8CDA-407C-AAA8-1804C949793A}"/>
    <cellStyle name="SAPBEXstdItemX 5 4 10" xfId="52654" xr:uid="{4557AF89-1E60-401F-BCF8-BAE805D11063}"/>
    <cellStyle name="SAPBEXstdItemX 5 4 2" xfId="52655" xr:uid="{2B710599-749C-440B-B7A0-90435B03A58E}"/>
    <cellStyle name="SAPBEXstdItemX 5 4 2 2" xfId="52656" xr:uid="{027372F4-16F2-471E-B10C-BBDA46D2923A}"/>
    <cellStyle name="SAPBEXstdItemX 5 4 2 2 2" xfId="52657" xr:uid="{965A6C7B-9E75-4C74-AAD7-99738CA3B3DF}"/>
    <cellStyle name="SAPBEXstdItemX 5 4 2 3" xfId="52658" xr:uid="{9271C1CB-59A3-4FE2-85A1-8F4E9AA1B050}"/>
    <cellStyle name="SAPBEXstdItemX 5 4 2 3 2" xfId="52659" xr:uid="{08109DEF-66E8-4B98-A7C2-E6EB6D415001}"/>
    <cellStyle name="SAPBEXstdItemX 5 4 2 4" xfId="52660" xr:uid="{8C7B21BF-5EE0-49E8-96F7-7388B661A324}"/>
    <cellStyle name="SAPBEXstdItemX 5 4 2 4 2" xfId="52661" xr:uid="{0A740233-6A96-451B-8731-9E9E3C218CE3}"/>
    <cellStyle name="SAPBEXstdItemX 5 4 2 5" xfId="52662" xr:uid="{9456301A-9DCB-4C17-892E-91358DE74CD4}"/>
    <cellStyle name="SAPBEXstdItemX 5 4 2 5 2" xfId="52663" xr:uid="{0128C769-56A2-473E-8438-E4037C467691}"/>
    <cellStyle name="SAPBEXstdItemX 5 4 2 6" xfId="52664" xr:uid="{7F65F711-A989-4032-A0B7-E45B6E58B152}"/>
    <cellStyle name="SAPBEXstdItemX 5 4 2 6 2" xfId="52665" xr:uid="{860BA7BA-2941-4F3E-BD37-B69129D7E4B4}"/>
    <cellStyle name="SAPBEXstdItemX 5 4 2 7" xfId="52666" xr:uid="{E82FC8FD-EB74-42E5-A843-3B4581FB2925}"/>
    <cellStyle name="SAPBEXstdItemX 5 4 3" xfId="52667" xr:uid="{31A24AFF-75A4-49B1-BAD6-2DAA796A18B9}"/>
    <cellStyle name="SAPBEXstdItemX 5 4 3 2" xfId="52668" xr:uid="{620D6D92-D0AB-4D8F-991A-1ADE045F6B26}"/>
    <cellStyle name="SAPBEXstdItemX 5 4 3 2 2" xfId="52669" xr:uid="{DC792485-9D54-40E3-860E-61D5F52447E7}"/>
    <cellStyle name="SAPBEXstdItemX 5 4 3 3" xfId="52670" xr:uid="{8A2603D9-D37D-4682-9F80-B31443D3B017}"/>
    <cellStyle name="SAPBEXstdItemX 5 4 3 3 2" xfId="52671" xr:uid="{40DE940A-0775-49AA-92DB-6F8D578164CD}"/>
    <cellStyle name="SAPBEXstdItemX 5 4 3 4" xfId="52672" xr:uid="{CC89BDB6-9DE2-4106-BBBE-CF34E6A2630F}"/>
    <cellStyle name="SAPBEXstdItemX 5 4 3 4 2" xfId="52673" xr:uid="{A64C0E1F-D67E-4765-89EE-22E1A77A73A3}"/>
    <cellStyle name="SAPBEXstdItemX 5 4 3 5" xfId="52674" xr:uid="{EC3397F7-F147-496D-8123-07AFCCFA5CEE}"/>
    <cellStyle name="SAPBEXstdItemX 5 4 3 5 2" xfId="52675" xr:uid="{9630391C-F6DA-41B8-9BCB-5D5F7AECAC20}"/>
    <cellStyle name="SAPBEXstdItemX 5 4 3 6" xfId="52676" xr:uid="{ED108742-D034-4C51-9156-3F7FAC7A57B7}"/>
    <cellStyle name="SAPBEXstdItemX 5 4 3 6 2" xfId="52677" xr:uid="{B62980A5-3D09-43FB-BEED-369621B1985D}"/>
    <cellStyle name="SAPBEXstdItemX 5 4 3 7" xfId="52678" xr:uid="{DCA82BE0-85AB-464A-8C08-A88AFEF99D1E}"/>
    <cellStyle name="SAPBEXstdItemX 5 4 4" xfId="52679" xr:uid="{EF2DE123-3238-4DB8-97BE-F75ABFDAD785}"/>
    <cellStyle name="SAPBEXstdItemX 5 4 4 2" xfId="52680" xr:uid="{E29D8E0E-1EEC-47B5-A730-DC76AC57F5EC}"/>
    <cellStyle name="SAPBEXstdItemX 5 4 5" xfId="52681" xr:uid="{C3EAD209-05A5-41AE-B6B9-CA1398DC4507}"/>
    <cellStyle name="SAPBEXstdItemX 5 4 5 2" xfId="52682" xr:uid="{9B757439-462F-4282-821F-F7E3C1FBC17B}"/>
    <cellStyle name="SAPBEXstdItemX 5 4 6" xfId="52683" xr:uid="{CF86E2F7-893D-432D-A418-4FFB9EBACE0C}"/>
    <cellStyle name="SAPBEXstdItemX 5 4 6 2" xfId="52684" xr:uid="{0BD66657-1D54-471B-BF75-2E204AB05279}"/>
    <cellStyle name="SAPBEXstdItemX 5 4 7" xfId="52685" xr:uid="{787CEA82-95FE-42D8-B541-2F85B38DE9B5}"/>
    <cellStyle name="SAPBEXstdItemX 5 4 7 2" xfId="52686" xr:uid="{DF06C9F1-6928-4B1F-AA2A-77E45F3CBBAE}"/>
    <cellStyle name="SAPBEXstdItemX 5 4 8" xfId="52687" xr:uid="{13403149-ABCC-4CA0-9579-FAF10F1047A7}"/>
    <cellStyle name="SAPBEXstdItemX 5 4 8 2" xfId="52688" xr:uid="{4B9E9D23-E2F8-477B-A2D7-A5B106C334EF}"/>
    <cellStyle name="SAPBEXstdItemX 5 4 9" xfId="52689" xr:uid="{F5F852B5-77D6-4133-B1FA-40BB7C44AA54}"/>
    <cellStyle name="SAPBEXstdItemX 5 4 9 2" xfId="52690" xr:uid="{94FDE227-3C39-4532-89C8-DE2930CEA26D}"/>
    <cellStyle name="SAPBEXstdItemX 5 5" xfId="52691" xr:uid="{223387E6-3E3E-44F2-8EA9-F9FCEA9F2D22}"/>
    <cellStyle name="SAPBEXstdItemX 5 5 2" xfId="52692" xr:uid="{28ECC3A6-A8C7-4608-A41B-AFF7DEA6467D}"/>
    <cellStyle name="SAPBEXstdItemX 5 6" xfId="52693" xr:uid="{CD2B591C-285E-4D9F-A603-019415C7E9C4}"/>
    <cellStyle name="SAPBEXstdItemX 5 6 2" xfId="52694" xr:uid="{7F730A7D-E429-4D1A-BABD-07485166C822}"/>
    <cellStyle name="SAPBEXstdItemX 5 7" xfId="52695" xr:uid="{CB72E628-85EB-4FCE-A889-1199CBC04336}"/>
    <cellStyle name="SAPBEXstdItemX 5 8" xfId="52696" xr:uid="{934EC9BD-8145-4EC0-9618-940FB52869E1}"/>
    <cellStyle name="SAPBEXstdItemX 6" xfId="52697" xr:uid="{BA48C373-0E26-4E40-8D6D-F8C327E57DC8}"/>
    <cellStyle name="SAPBEXstdItemX 6 10" xfId="52698" xr:uid="{06674A71-E14D-4C6E-B715-BFACA24F2B25}"/>
    <cellStyle name="SAPBEXstdItemX 6 2" xfId="52699" xr:uid="{D753B730-742E-4457-AC38-D43C87C8FDDF}"/>
    <cellStyle name="SAPBEXstdItemX 6 2 10" xfId="52700" xr:uid="{02BAABFF-0B53-45D9-8B81-A3530E5B3CD9}"/>
    <cellStyle name="SAPBEXstdItemX 6 2 2" xfId="52701" xr:uid="{C7B858CC-A241-4007-B30F-CC499AFF83CA}"/>
    <cellStyle name="SAPBEXstdItemX 6 2 2 2" xfId="52702" xr:uid="{CD0BF699-486D-4136-8B6F-3F8984AA4482}"/>
    <cellStyle name="SAPBEXstdItemX 6 2 2 2 2" xfId="52703" xr:uid="{87BF2A31-DD51-43A7-8210-5EA5B12063F7}"/>
    <cellStyle name="SAPBEXstdItemX 6 2 2 3" xfId="52704" xr:uid="{2BD32FA0-9FD1-4C03-974C-3CD618AD748F}"/>
    <cellStyle name="SAPBEXstdItemX 6 2 2 3 2" xfId="52705" xr:uid="{2A946AA2-60DC-42B9-9A3C-57BD4844BDB5}"/>
    <cellStyle name="SAPBEXstdItemX 6 2 2 4" xfId="52706" xr:uid="{A93A40BC-C493-44E0-BFA9-9C576B20585E}"/>
    <cellStyle name="SAPBEXstdItemX 6 2 2 4 2" xfId="52707" xr:uid="{DEF4A647-56C8-403D-9CC9-A74789996913}"/>
    <cellStyle name="SAPBEXstdItemX 6 2 2 5" xfId="52708" xr:uid="{E876F98C-4E43-48B2-8921-B47C2FBF8EF6}"/>
    <cellStyle name="SAPBEXstdItemX 6 2 2 5 2" xfId="52709" xr:uid="{5A684A22-6477-495E-ADEA-760FCAC23025}"/>
    <cellStyle name="SAPBEXstdItemX 6 2 2 6" xfId="52710" xr:uid="{F3F95E96-834B-4AB0-B06D-564812A568BF}"/>
    <cellStyle name="SAPBEXstdItemX 6 2 2 6 2" xfId="52711" xr:uid="{DD434E89-914A-45EA-8668-C661564D770E}"/>
    <cellStyle name="SAPBEXstdItemX 6 2 2 7" xfId="52712" xr:uid="{862979E5-32DD-45E6-B3AE-857FB3BD4E5F}"/>
    <cellStyle name="SAPBEXstdItemX 6 2 2 7 2" xfId="52713" xr:uid="{BA413CC6-4C32-4DF3-ABA5-CB7CA4F0FE5C}"/>
    <cellStyle name="SAPBEXstdItemX 6 2 2 8" xfId="52714" xr:uid="{06F93BB4-17F3-42E2-9EEE-152657F1A660}"/>
    <cellStyle name="SAPBEXstdItemX 6 2 3" xfId="52715" xr:uid="{D8728E84-B6E5-466B-B119-E6D38FE6EB9B}"/>
    <cellStyle name="SAPBEXstdItemX 6 2 3 2" xfId="52716" xr:uid="{E1655410-35A3-4F2C-A94D-9C8F5AD47C7F}"/>
    <cellStyle name="SAPBEXstdItemX 6 2 4" xfId="52717" xr:uid="{D35A7786-6F71-42B2-91D5-06789BE505AC}"/>
    <cellStyle name="SAPBEXstdItemX 6 2 4 2" xfId="52718" xr:uid="{08FCA1E1-1A95-48BC-976C-50275645E292}"/>
    <cellStyle name="SAPBEXstdItemX 6 2 5" xfId="52719" xr:uid="{519E7D75-DAE3-4B46-908A-3920BFC4FB7C}"/>
    <cellStyle name="SAPBEXstdItemX 6 2 5 2" xfId="52720" xr:uid="{96AE8332-A756-45E0-B93B-7FB9B80F69AF}"/>
    <cellStyle name="SAPBEXstdItemX 6 2 6" xfId="52721" xr:uid="{AD75FC67-DF05-4D93-BED9-4A8EE555C6F4}"/>
    <cellStyle name="SAPBEXstdItemX 6 2 6 2" xfId="52722" xr:uid="{93424060-1ABE-49A3-9F3F-3F3CE2557EDB}"/>
    <cellStyle name="SAPBEXstdItemX 6 2 7" xfId="52723" xr:uid="{0B35CE58-DC3C-4F3A-A8D8-78FE811D2AF2}"/>
    <cellStyle name="SAPBEXstdItemX 6 2 7 2" xfId="52724" xr:uid="{137F22AF-A591-4239-800B-E93871CD4B96}"/>
    <cellStyle name="SAPBEXstdItemX 6 2 8" xfId="52725" xr:uid="{543B6726-58D9-48C3-8E78-8AEF6695ECA8}"/>
    <cellStyle name="SAPBEXstdItemX 6 2 8 2" xfId="52726" xr:uid="{D0038DFA-F48D-4FDA-AC03-603B38E5D0E6}"/>
    <cellStyle name="SAPBEXstdItemX 6 2 9" xfId="52727" xr:uid="{23FDD98E-606E-40B1-BC23-C989C037EE53}"/>
    <cellStyle name="SAPBEXstdItemX 6 3" xfId="52728" xr:uid="{F591F084-F3C9-4AE7-A863-A83CA6A43A45}"/>
    <cellStyle name="SAPBEXstdItemX 6 3 2" xfId="52729" xr:uid="{55FD7FDF-34C3-4884-A31C-4B5E76392014}"/>
    <cellStyle name="SAPBEXstdItemX 6 3 2 2" xfId="52730" xr:uid="{C33690B0-9196-47F4-BDBA-B5976A9942CD}"/>
    <cellStyle name="SAPBEXstdItemX 6 3 3" xfId="52731" xr:uid="{2E8D6026-D3E9-4A34-A120-0B22F6087000}"/>
    <cellStyle name="SAPBEXstdItemX 6 3 3 2" xfId="52732" xr:uid="{BDFF5C6D-1976-41AE-97F7-4FE37FF71A43}"/>
    <cellStyle name="SAPBEXstdItemX 6 3 4" xfId="52733" xr:uid="{BD93BDA3-CC5D-4568-8C4F-A5A12A6DA6EF}"/>
    <cellStyle name="SAPBEXstdItemX 6 3 4 2" xfId="52734" xr:uid="{93F52142-25A8-47F4-B806-76B19EEDD6A9}"/>
    <cellStyle name="SAPBEXstdItemX 6 3 5" xfId="52735" xr:uid="{75D0360F-D116-4BE1-A10C-C665D8DDE2B2}"/>
    <cellStyle name="SAPBEXstdItemX 6 3 5 2" xfId="52736" xr:uid="{7FC22062-1D2B-44AB-85FC-7EC8DCDB8FE2}"/>
    <cellStyle name="SAPBEXstdItemX 6 3 6" xfId="52737" xr:uid="{89B7B5DB-EE21-4E26-B459-877CCACC3DCC}"/>
    <cellStyle name="SAPBEXstdItemX 6 3 6 2" xfId="52738" xr:uid="{801B91A4-C625-4D8C-8F1A-A641B68EB18C}"/>
    <cellStyle name="SAPBEXstdItemX 6 3 7" xfId="52739" xr:uid="{4EF08E63-ED65-47E4-AEE7-DE2821D8ECB9}"/>
    <cellStyle name="SAPBEXstdItemX 6 3 7 2" xfId="52740" xr:uid="{F8CF19AC-1C10-4DA6-99F1-33D935242AEC}"/>
    <cellStyle name="SAPBEXstdItemX 6 3 8" xfId="52741" xr:uid="{7357926E-48AC-439E-A654-E61C74FEA2F2}"/>
    <cellStyle name="SAPBEXstdItemX 6 3 9" xfId="52742" xr:uid="{DDB302DC-4B92-4B04-A8E5-2AFCA817ABAB}"/>
    <cellStyle name="SAPBEXstdItemX 6 4" xfId="52743" xr:uid="{C44E3478-55A6-4816-91CB-774C9D8B3E9E}"/>
    <cellStyle name="SAPBEXstdItemX 6 4 2" xfId="52744" xr:uid="{2FFC5094-4036-436E-96E3-308000C09CBF}"/>
    <cellStyle name="SAPBEXstdItemX 6 5" xfId="52745" xr:uid="{03B4F7EC-E772-4B5F-878C-51BBCFAC5E2D}"/>
    <cellStyle name="SAPBEXstdItemX 6 5 2" xfId="52746" xr:uid="{F3825444-66EF-46D6-84F7-B389BB3AAD30}"/>
    <cellStyle name="SAPBEXstdItemX 6 6" xfId="52747" xr:uid="{C17F5BA7-8319-4D2C-B702-A4BC5A374E6D}"/>
    <cellStyle name="SAPBEXstdItemX 6 6 2" xfId="52748" xr:uid="{A6C241DC-0B5A-4BCC-BD03-8441C8FFEB8B}"/>
    <cellStyle name="SAPBEXstdItemX 6 7" xfId="52749" xr:uid="{7F5A7B33-BB7F-4134-AFC6-B3785C143994}"/>
    <cellStyle name="SAPBEXstdItemX 6 7 2" xfId="52750" xr:uid="{FAD60783-0E0E-4163-82A0-DCCB6AE3B3A0}"/>
    <cellStyle name="SAPBEXstdItemX 6 8" xfId="52751" xr:uid="{845379E4-F1E0-4D6B-96BD-BE3104DFC2E4}"/>
    <cellStyle name="SAPBEXstdItemX 6 8 2" xfId="52752" xr:uid="{91DFCE9F-39CA-424B-B6CA-6A5C026D9A99}"/>
    <cellStyle name="SAPBEXstdItemX 6 9" xfId="52753" xr:uid="{ED81CDD5-9FB0-419F-A281-E0B32C8414F3}"/>
    <cellStyle name="SAPBEXstdItemX 7" xfId="52754" xr:uid="{0620E3CC-9756-4C53-80D9-066CC121818A}"/>
    <cellStyle name="SAPBEXstdItemX 8" xfId="52755" xr:uid="{4EBB9ACC-6C13-47FC-970A-51BEEE125A43}"/>
    <cellStyle name="SAPBEXtitle" xfId="15325" xr:uid="{55B046FD-55A5-4DE5-9D5E-BEE602851EB5}"/>
    <cellStyle name="SAPBEXtitle 2" xfId="52756" xr:uid="{4DCEAEF8-F2FA-4B3E-B68F-2BD79F6F6EA2}"/>
    <cellStyle name="SAPBEXundefined" xfId="52757" xr:uid="{F6315F64-BEB4-4506-8531-F932BDD2FCB4}"/>
    <cellStyle name="SAPBEXundefined 2" xfId="52758" xr:uid="{63CC531F-B364-47C5-B834-4D38F2320558}"/>
    <cellStyle name="SAPBEXundefined 2 2" xfId="52759" xr:uid="{7D3AEA09-41CE-4249-A45C-4E6051E251EC}"/>
    <cellStyle name="SAPBEXundefined 2 2 2" xfId="52760" xr:uid="{9C3F3432-EC8C-43A0-81BF-57EA348BFE8D}"/>
    <cellStyle name="SAPBEXundefined 2 2 2 10" xfId="52761" xr:uid="{ACA1CB7A-6B26-4148-BECB-66EEB09B10E7}"/>
    <cellStyle name="SAPBEXundefined 2 2 2 2" xfId="52762" xr:uid="{9C9CDC8C-A4A4-4032-863E-9ED76170A309}"/>
    <cellStyle name="SAPBEXundefined 2 2 2 2 10" xfId="52763" xr:uid="{23F7E8A7-FA7E-432C-A033-61233AB52DCA}"/>
    <cellStyle name="SAPBEXundefined 2 2 2 2 2" xfId="52764" xr:uid="{693A59A6-727F-4566-8DE1-BEBDF1D7BB61}"/>
    <cellStyle name="SAPBEXundefined 2 2 2 2 2 2" xfId="52765" xr:uid="{86429090-8DD5-43DE-B3DA-91C7D8A7AEAA}"/>
    <cellStyle name="SAPBEXundefined 2 2 2 2 2 2 2" xfId="52766" xr:uid="{4DFF0A08-151E-43F7-BD02-70D153BBA116}"/>
    <cellStyle name="SAPBEXundefined 2 2 2 2 2 3" xfId="52767" xr:uid="{2B2EE4D0-5D00-45DD-871A-309CEE7C2DF7}"/>
    <cellStyle name="SAPBEXundefined 2 2 2 2 2 3 2" xfId="52768" xr:uid="{B10898C6-5278-4D3D-A024-9F24DA2F794D}"/>
    <cellStyle name="SAPBEXundefined 2 2 2 2 2 4" xfId="52769" xr:uid="{60F089BA-AAFE-4CFF-8AE4-B4F2F4E8AB92}"/>
    <cellStyle name="SAPBEXundefined 2 2 2 2 2 4 2" xfId="52770" xr:uid="{FB138176-8CDC-4CD3-8A52-453BE6B6DAE8}"/>
    <cellStyle name="SAPBEXundefined 2 2 2 2 2 5" xfId="52771" xr:uid="{F08A0371-F1CE-42A4-9D13-386D068DF6C2}"/>
    <cellStyle name="SAPBEXundefined 2 2 2 2 2 5 2" xfId="52772" xr:uid="{648815CB-6B38-4014-8CD0-E85BBEE6599B}"/>
    <cellStyle name="SAPBEXundefined 2 2 2 2 2 6" xfId="52773" xr:uid="{B4EDF440-73C4-48E7-A7B9-0724A0157888}"/>
    <cellStyle name="SAPBEXundefined 2 2 2 2 2 6 2" xfId="52774" xr:uid="{523C07B3-44AF-400F-AF1E-F244A6DE07CC}"/>
    <cellStyle name="SAPBEXundefined 2 2 2 2 2 7" xfId="52775" xr:uid="{AB74E299-13F3-48E6-A369-1B38D9BA0FA0}"/>
    <cellStyle name="SAPBEXundefined 2 2 2 2 2 7 2" xfId="52776" xr:uid="{52498C48-6AE9-4271-813B-A366A642FA82}"/>
    <cellStyle name="SAPBEXundefined 2 2 2 2 2 8" xfId="52777" xr:uid="{C1417516-C222-4FD6-A57E-60F96E6C3A4E}"/>
    <cellStyle name="SAPBEXundefined 2 2 2 2 3" xfId="52778" xr:uid="{2991F7DE-0B70-42DD-A57A-5558E5900FE7}"/>
    <cellStyle name="SAPBEXundefined 2 2 2 2 3 2" xfId="52779" xr:uid="{05E0593A-F2FB-4BAC-8C39-65495F9932E4}"/>
    <cellStyle name="SAPBEXundefined 2 2 2 2 4" xfId="52780" xr:uid="{DFD5279B-37B4-48DF-B05D-AE19406DE8DD}"/>
    <cellStyle name="SAPBEXundefined 2 2 2 2 4 2" xfId="52781" xr:uid="{CE909EAC-589B-48D6-8605-11FE45581ED4}"/>
    <cellStyle name="SAPBEXundefined 2 2 2 2 5" xfId="52782" xr:uid="{25A890F6-CAE6-4F7A-A86A-3D543BDBD9BE}"/>
    <cellStyle name="SAPBEXundefined 2 2 2 2 5 2" xfId="52783" xr:uid="{0A2C2F77-A2F1-4E8F-B65A-8EAF0D74F498}"/>
    <cellStyle name="SAPBEXundefined 2 2 2 2 6" xfId="52784" xr:uid="{F2D8EB38-CEFF-4B5F-B54D-1ECD6498A069}"/>
    <cellStyle name="SAPBEXundefined 2 2 2 2 6 2" xfId="52785" xr:uid="{ADDFCBC5-258A-4AA1-84DE-2DEFD61F0967}"/>
    <cellStyle name="SAPBEXundefined 2 2 2 2 7" xfId="52786" xr:uid="{7C8DC267-101C-47FD-A907-9D59AD9C077B}"/>
    <cellStyle name="SAPBEXundefined 2 2 2 2 7 2" xfId="52787" xr:uid="{C7DD711F-DA01-4ABB-A207-FD2BA904AA16}"/>
    <cellStyle name="SAPBEXundefined 2 2 2 2 8" xfId="52788" xr:uid="{72CA5CAB-147B-4CF4-AB9C-784923367C2A}"/>
    <cellStyle name="SAPBEXundefined 2 2 2 2 8 2" xfId="52789" xr:uid="{DD95621C-D965-4042-B158-C6C810FA10A6}"/>
    <cellStyle name="SAPBEXundefined 2 2 2 2 9" xfId="52790" xr:uid="{5CCC35A4-8FE7-4923-9D54-2679990BE07B}"/>
    <cellStyle name="SAPBEXundefined 2 2 2 3" xfId="52791" xr:uid="{2D9596DF-5773-4262-A75D-B3B8E82E35DA}"/>
    <cellStyle name="SAPBEXundefined 2 2 2 3 2" xfId="52792" xr:uid="{806794EF-43F9-4F1A-89E2-FC3580D2D4A2}"/>
    <cellStyle name="SAPBEXundefined 2 2 2 3 2 2" xfId="52793" xr:uid="{BF6BF2D5-0624-4B56-B556-257C5223795E}"/>
    <cellStyle name="SAPBEXundefined 2 2 2 3 3" xfId="52794" xr:uid="{DE311EFE-4BDC-4EEC-B75A-49D49028283B}"/>
    <cellStyle name="SAPBEXundefined 2 2 2 3 3 2" xfId="52795" xr:uid="{2F37A55E-BB03-48AF-B61E-CF12302BD7EC}"/>
    <cellStyle name="SAPBEXundefined 2 2 2 3 4" xfId="52796" xr:uid="{FFF4CB97-8DD3-4DAE-B614-520A83E7F5BE}"/>
    <cellStyle name="SAPBEXundefined 2 2 2 3 4 2" xfId="52797" xr:uid="{2FD233F4-EFCC-4A72-A5F1-1F8569E2F5C3}"/>
    <cellStyle name="SAPBEXundefined 2 2 2 3 5" xfId="52798" xr:uid="{A1525A58-D2F2-4C01-8ADA-C200E65518E8}"/>
    <cellStyle name="SAPBEXundefined 2 2 2 3 5 2" xfId="52799" xr:uid="{B5E28B76-9153-40F3-A56A-C52002FB44FC}"/>
    <cellStyle name="SAPBEXundefined 2 2 2 3 6" xfId="52800" xr:uid="{C631B319-E5F2-413E-97BB-C612AB05B2FD}"/>
    <cellStyle name="SAPBEXundefined 2 2 2 3 6 2" xfId="52801" xr:uid="{6B625A69-DFC2-4848-887B-C757F1BA9B52}"/>
    <cellStyle name="SAPBEXundefined 2 2 2 3 7" xfId="52802" xr:uid="{AF740F67-A6C6-4ED8-99C0-6B50980C5EF3}"/>
    <cellStyle name="SAPBEXundefined 2 2 2 3 7 2" xfId="52803" xr:uid="{1731F07A-E4CD-4511-8C46-A22A694209C3}"/>
    <cellStyle name="SAPBEXundefined 2 2 2 3 8" xfId="52804" xr:uid="{1C4CFD5C-E012-46B5-A6D1-3B144D00836E}"/>
    <cellStyle name="SAPBEXundefined 2 2 2 3 9" xfId="52805" xr:uid="{88B8DA03-78EE-4271-BBC9-11FD2358CDFE}"/>
    <cellStyle name="SAPBEXundefined 2 2 2 4" xfId="52806" xr:uid="{AC4D95A5-3534-4D01-B525-7D5BD606E3F3}"/>
    <cellStyle name="SAPBEXundefined 2 2 2 4 2" xfId="52807" xr:uid="{B689B4A3-008E-41AB-9491-4A51A0D4D4D8}"/>
    <cellStyle name="SAPBEXundefined 2 2 2 5" xfId="52808" xr:uid="{69E28FFF-869C-47CD-8B90-F3CAE9497D56}"/>
    <cellStyle name="SAPBEXundefined 2 2 2 5 2" xfId="52809" xr:uid="{3D0506E5-FA32-4C9E-9537-1A4ED0E839ED}"/>
    <cellStyle name="SAPBEXundefined 2 2 2 6" xfId="52810" xr:uid="{D510BF66-7DE1-446C-A3A8-0AE88501B3DE}"/>
    <cellStyle name="SAPBEXundefined 2 2 2 6 2" xfId="52811" xr:uid="{E07528D4-9781-4F06-849F-1A426F4BBEDB}"/>
    <cellStyle name="SAPBEXundefined 2 2 2 7" xfId="52812" xr:uid="{F43EB38E-ED14-46FA-BBD2-EB4F0895E6D8}"/>
    <cellStyle name="SAPBEXundefined 2 2 2 7 2" xfId="52813" xr:uid="{70A05C98-024A-4279-A1FE-17E33C8FB2C9}"/>
    <cellStyle name="SAPBEXundefined 2 2 2 8" xfId="52814" xr:uid="{E89378A0-9578-4FC8-AAFC-6CBA63411B3E}"/>
    <cellStyle name="SAPBEXundefined 2 2 2 8 2" xfId="52815" xr:uid="{8FCCB57A-CD84-49BE-A035-2603F2A13686}"/>
    <cellStyle name="SAPBEXundefined 2 2 2 9" xfId="52816" xr:uid="{C893E79C-4AC1-4CDF-9E33-8CD00F9E39E3}"/>
    <cellStyle name="SAPBEXundefined 2 2 3" xfId="52817" xr:uid="{121C8184-422E-42B1-BE93-FB033A6445BE}"/>
    <cellStyle name="SAPBEXundefined 2 2 3 2" xfId="52818" xr:uid="{5875E5D6-6213-4724-8B95-64FFDF6A1517}"/>
    <cellStyle name="SAPBEXundefined 2 2 3 2 10" xfId="52819" xr:uid="{3DC6C117-F0DE-49D0-A726-B3A9DDDF40D1}"/>
    <cellStyle name="SAPBEXundefined 2 2 3 2 2" xfId="52820" xr:uid="{C7C29693-09F2-4E8B-AEF4-6A13BDCD75E7}"/>
    <cellStyle name="SAPBEXundefined 2 2 3 2 2 2" xfId="52821" xr:uid="{1C418E53-2EDA-4DE3-9E1A-6C6944C039A0}"/>
    <cellStyle name="SAPBEXundefined 2 2 3 2 2 2 2" xfId="52822" xr:uid="{CD7A06A5-C7D7-479A-9F99-974ED2726903}"/>
    <cellStyle name="SAPBEXundefined 2 2 3 2 2 3" xfId="52823" xr:uid="{EDF71B55-A754-4296-B805-A77CA52A0220}"/>
    <cellStyle name="SAPBEXundefined 2 2 3 2 2 3 2" xfId="52824" xr:uid="{2661AD93-E5FF-4254-9C39-62CDBC2D044B}"/>
    <cellStyle name="SAPBEXundefined 2 2 3 2 2 4" xfId="52825" xr:uid="{939E0120-4C13-4D5C-94F6-43B87AAAD307}"/>
    <cellStyle name="SAPBEXundefined 2 2 3 2 2 4 2" xfId="52826" xr:uid="{7581D6DC-EAD2-4E90-BC1D-F29B318DB18E}"/>
    <cellStyle name="SAPBEXundefined 2 2 3 2 2 5" xfId="52827" xr:uid="{7BF3B5B3-F6C1-4BE0-AB87-2706D485A26A}"/>
    <cellStyle name="SAPBEXundefined 2 2 3 2 2 5 2" xfId="52828" xr:uid="{6626AFDB-58D4-4BB6-99C5-0B4EAB1905DF}"/>
    <cellStyle name="SAPBEXundefined 2 2 3 2 2 6" xfId="52829" xr:uid="{0A3BA2B2-A662-4730-83DB-D4E24C855285}"/>
    <cellStyle name="SAPBEXundefined 2 2 3 2 2 6 2" xfId="52830" xr:uid="{4BB833E7-7D45-4274-A627-89611D317CB4}"/>
    <cellStyle name="SAPBEXundefined 2 2 3 2 2 7" xfId="52831" xr:uid="{7CCECFB7-969E-4D45-8B23-03401DE2C9D4}"/>
    <cellStyle name="SAPBEXundefined 2 2 3 2 3" xfId="52832" xr:uid="{D9AC93FE-7E07-423C-93CE-66D320C10F21}"/>
    <cellStyle name="SAPBEXundefined 2 2 3 2 3 2" xfId="52833" xr:uid="{A5F662B1-6188-42F6-81CE-C282E642EC62}"/>
    <cellStyle name="SAPBEXundefined 2 2 3 2 3 2 2" xfId="52834" xr:uid="{BACEEE1A-A1C4-4910-B9E5-BF8797BF2C1A}"/>
    <cellStyle name="SAPBEXundefined 2 2 3 2 3 3" xfId="52835" xr:uid="{81D7D0C1-827F-4749-BF73-3DB38266B8A6}"/>
    <cellStyle name="SAPBEXundefined 2 2 3 2 3 3 2" xfId="52836" xr:uid="{23752E9A-5B60-4F5A-A846-9993AEFCB0BD}"/>
    <cellStyle name="SAPBEXundefined 2 2 3 2 3 4" xfId="52837" xr:uid="{363684EA-4C09-4827-BD2C-73EA7BEED83A}"/>
    <cellStyle name="SAPBEXundefined 2 2 3 2 3 4 2" xfId="52838" xr:uid="{782CD4D0-9A59-4137-ACE0-8F430C9E52B5}"/>
    <cellStyle name="SAPBEXundefined 2 2 3 2 3 5" xfId="52839" xr:uid="{DBE919C0-3EA6-486A-ACC4-7517F1927444}"/>
    <cellStyle name="SAPBEXundefined 2 2 3 2 3 5 2" xfId="52840" xr:uid="{4E6D8904-755C-4E37-AB6C-1BE5582B6C54}"/>
    <cellStyle name="SAPBEXundefined 2 2 3 2 3 6" xfId="52841" xr:uid="{0BE7B868-1718-4D88-AD32-CC1CB58904C0}"/>
    <cellStyle name="SAPBEXundefined 2 2 3 2 3 6 2" xfId="52842" xr:uid="{FEF30AA2-C0D1-4186-8410-3438271D9611}"/>
    <cellStyle name="SAPBEXundefined 2 2 3 2 3 7" xfId="52843" xr:uid="{5B59BFB9-B9DB-4E83-AAE0-1DB34CD7A193}"/>
    <cellStyle name="SAPBEXundefined 2 2 3 2 4" xfId="52844" xr:uid="{A8C1CAB0-5422-4F28-9E30-DB8E1AD0C986}"/>
    <cellStyle name="SAPBEXundefined 2 2 3 2 4 2" xfId="52845" xr:uid="{353B89B5-1EDC-4523-B999-72D489460A1D}"/>
    <cellStyle name="SAPBEXundefined 2 2 3 2 5" xfId="52846" xr:uid="{67DA80B1-C4A0-4B0B-BE9D-1845CBE8DB72}"/>
    <cellStyle name="SAPBEXundefined 2 2 3 2 5 2" xfId="52847" xr:uid="{DBA73B12-B949-43CC-BB6F-995CE6DC2C86}"/>
    <cellStyle name="SAPBEXundefined 2 2 3 2 6" xfId="52848" xr:uid="{D5C046AC-4065-4DD8-B3A2-E9A7C01C933E}"/>
    <cellStyle name="SAPBEXundefined 2 2 3 2 6 2" xfId="52849" xr:uid="{82E3E1A6-974F-4A34-A641-9609DC4166E1}"/>
    <cellStyle name="SAPBEXundefined 2 2 3 2 7" xfId="52850" xr:uid="{3827FD58-79C2-45FA-BDFB-C03804DC834C}"/>
    <cellStyle name="SAPBEXundefined 2 2 3 2 7 2" xfId="52851" xr:uid="{E011C364-C7B9-4BB2-B50C-59701E86EB7D}"/>
    <cellStyle name="SAPBEXundefined 2 2 3 2 8" xfId="52852" xr:uid="{69F3CC18-F5C3-48F7-A3DF-FBBFCB752795}"/>
    <cellStyle name="SAPBEXundefined 2 2 3 2 8 2" xfId="52853" xr:uid="{8440AF70-5203-461C-9683-5A486D5E1F3C}"/>
    <cellStyle name="SAPBEXundefined 2 2 3 2 9" xfId="52854" xr:uid="{D29953B4-6C7F-4164-813C-9D68271ABE20}"/>
    <cellStyle name="SAPBEXundefined 2 2 3 2 9 2" xfId="52855" xr:uid="{BAEBD973-334F-4379-911C-D523401DB307}"/>
    <cellStyle name="SAPBEXundefined 2 2 3 3" xfId="52856" xr:uid="{F8AB44A6-6AE3-4B73-84A5-200A019428C9}"/>
    <cellStyle name="SAPBEXundefined 2 2 3 3 2" xfId="52857" xr:uid="{B3F9EF2B-369F-4BF3-82D1-4B60CC5BD02B}"/>
    <cellStyle name="SAPBEXundefined 2 2 3 4" xfId="52858" xr:uid="{0E01DFE9-EF5E-4023-A7CC-6C98D95F2785}"/>
    <cellStyle name="SAPBEXundefined 2 2 3 4 2" xfId="52859" xr:uid="{BB7A94D7-503A-4920-A3C8-E9D0F1F05CB9}"/>
    <cellStyle name="SAPBEXundefined 2 2 3 5" xfId="52860" xr:uid="{8F50D2A4-5A1D-4C82-A1DE-2BF8EB53B4BC}"/>
    <cellStyle name="SAPBEXundefined 2 2 4" xfId="52861" xr:uid="{180DDC14-FD5E-4101-BFE8-2A6FFEAFB07A}"/>
    <cellStyle name="SAPBEXundefined 2 2 4 10" xfId="52862" xr:uid="{56757778-624D-44C8-AA6B-5CDC68F0C258}"/>
    <cellStyle name="SAPBEXundefined 2 2 4 2" xfId="52863" xr:uid="{91618356-C10C-435F-9EC9-6191BD51D0F6}"/>
    <cellStyle name="SAPBEXundefined 2 2 4 2 2" xfId="52864" xr:uid="{D7695690-2F14-4E17-91FA-87AC54B79BB3}"/>
    <cellStyle name="SAPBEXundefined 2 2 4 2 2 2" xfId="52865" xr:uid="{8463C69F-3B2C-45E5-B0A4-706168FF2542}"/>
    <cellStyle name="SAPBEXundefined 2 2 4 2 3" xfId="52866" xr:uid="{40A1E03B-527E-4DBC-B437-1F7A1781FB55}"/>
    <cellStyle name="SAPBEXundefined 2 2 4 2 3 2" xfId="52867" xr:uid="{93161778-E7E5-4F40-958B-5FFABD8BEDFD}"/>
    <cellStyle name="SAPBEXundefined 2 2 4 2 4" xfId="52868" xr:uid="{ECD451C2-9CAE-42E9-85F7-867CE58C0131}"/>
    <cellStyle name="SAPBEXundefined 2 2 4 2 4 2" xfId="52869" xr:uid="{45E12C6E-8ED6-4A90-82FE-AA2DC233CCF3}"/>
    <cellStyle name="SAPBEXundefined 2 2 4 2 5" xfId="52870" xr:uid="{2220600D-CA98-4F00-860A-FEF8848F08D3}"/>
    <cellStyle name="SAPBEXundefined 2 2 4 2 5 2" xfId="52871" xr:uid="{C6747913-48F9-4071-B59D-E2871B20E35B}"/>
    <cellStyle name="SAPBEXundefined 2 2 4 2 6" xfId="52872" xr:uid="{94221F09-15AC-4B1C-9A2A-0635166202CD}"/>
    <cellStyle name="SAPBEXundefined 2 2 4 2 6 2" xfId="52873" xr:uid="{F5961D4F-D6C4-4087-BEC7-A5D2BB6986DB}"/>
    <cellStyle name="SAPBEXundefined 2 2 4 2 7" xfId="52874" xr:uid="{D7CD184F-73B1-4394-83BC-3D236AFF22D0}"/>
    <cellStyle name="SAPBEXundefined 2 2 4 3" xfId="52875" xr:uid="{D732A542-621C-4FE6-916B-D6AC0A385E3F}"/>
    <cellStyle name="SAPBEXundefined 2 2 4 3 2" xfId="52876" xr:uid="{A727CDB1-1506-43AB-A9AD-DE3F20100F1A}"/>
    <cellStyle name="SAPBEXundefined 2 2 4 3 2 2" xfId="52877" xr:uid="{BCE55122-2686-49AD-9FA2-20989ED0E54D}"/>
    <cellStyle name="SAPBEXundefined 2 2 4 3 3" xfId="52878" xr:uid="{3227BDE5-1B99-4277-9043-F3168806BED9}"/>
    <cellStyle name="SAPBEXundefined 2 2 4 3 3 2" xfId="52879" xr:uid="{7A236CF8-7268-4E24-9D6E-8611F30868D9}"/>
    <cellStyle name="SAPBEXundefined 2 2 4 3 4" xfId="52880" xr:uid="{DDA7CA1F-FD42-4FD9-B917-4ABA84BED0ED}"/>
    <cellStyle name="SAPBEXundefined 2 2 4 3 4 2" xfId="52881" xr:uid="{CAD21E4A-F152-43FC-A577-01933E3D0412}"/>
    <cellStyle name="SAPBEXundefined 2 2 4 3 5" xfId="52882" xr:uid="{71261CD3-96A3-4A01-B4DC-5E48CE1E7B1E}"/>
    <cellStyle name="SAPBEXundefined 2 2 4 3 5 2" xfId="52883" xr:uid="{DED32D86-1201-4065-BF8D-E7E5431ABD43}"/>
    <cellStyle name="SAPBEXundefined 2 2 4 3 6" xfId="52884" xr:uid="{37D44CB9-76C8-45CF-B9D0-0676D9A2A73D}"/>
    <cellStyle name="SAPBEXundefined 2 2 4 3 6 2" xfId="52885" xr:uid="{D53FC39B-01A2-4DC0-ADE1-285BB625708C}"/>
    <cellStyle name="SAPBEXundefined 2 2 4 3 7" xfId="52886" xr:uid="{8AE56642-B896-4C46-A7E7-CB44784D35FC}"/>
    <cellStyle name="SAPBEXundefined 2 2 4 4" xfId="52887" xr:uid="{534FC9C5-AC97-4191-8203-F475AB901D64}"/>
    <cellStyle name="SAPBEXundefined 2 2 4 4 2" xfId="52888" xr:uid="{9A9DBE80-285F-41C7-8A72-06E48CDAF793}"/>
    <cellStyle name="SAPBEXundefined 2 2 4 5" xfId="52889" xr:uid="{0492857C-0610-4B3C-86FA-66E856433D88}"/>
    <cellStyle name="SAPBEXundefined 2 2 4 5 2" xfId="52890" xr:uid="{A1E14CDB-1B19-4D08-8E26-5CBD734CE80E}"/>
    <cellStyle name="SAPBEXundefined 2 2 4 6" xfId="52891" xr:uid="{D5FF0EA1-3A90-454B-8CAB-96021BFE55F9}"/>
    <cellStyle name="SAPBEXundefined 2 2 4 6 2" xfId="52892" xr:uid="{45DAD900-87A2-4CA7-8D48-5F3DA092E894}"/>
    <cellStyle name="SAPBEXundefined 2 2 4 7" xfId="52893" xr:uid="{B5BA09F7-E0B3-469B-ACDD-187699765560}"/>
    <cellStyle name="SAPBEXundefined 2 2 4 7 2" xfId="52894" xr:uid="{17234645-0C41-4C17-A9B2-5B3E3DDDCC5C}"/>
    <cellStyle name="SAPBEXundefined 2 2 4 8" xfId="52895" xr:uid="{D072194C-0A7E-476C-9272-3557EE60B7EB}"/>
    <cellStyle name="SAPBEXundefined 2 2 4 8 2" xfId="52896" xr:uid="{9E43ACCC-C66E-40F7-BDD4-416C7E9707C5}"/>
    <cellStyle name="SAPBEXundefined 2 2 4 9" xfId="52897" xr:uid="{5C9FCBF6-CA2D-4316-A471-35DB81841007}"/>
    <cellStyle name="SAPBEXundefined 2 2 4 9 2" xfId="52898" xr:uid="{4B74B2DB-BC0E-4625-880C-9B9BD396A2B5}"/>
    <cellStyle name="SAPBEXundefined 2 2 5" xfId="52899" xr:uid="{948B91B6-04FB-4BFF-9719-6CB552E12FA6}"/>
    <cellStyle name="SAPBEXundefined 2 2 5 2" xfId="52900" xr:uid="{5C5B2AF1-D522-4364-B37E-4967BD2FA843}"/>
    <cellStyle name="SAPBEXundefined 2 2 6" xfId="52901" xr:uid="{BE162139-8986-4A36-961D-AFCD11CD7D7F}"/>
    <cellStyle name="SAPBEXundefined 2 2 6 2" xfId="52902" xr:uid="{6EA09C04-453C-4BFC-9B8A-32045496DE5D}"/>
    <cellStyle name="SAPBEXundefined 2 2 7" xfId="52903" xr:uid="{22B0E599-07DE-4558-919A-8AD87C3B5297}"/>
    <cellStyle name="SAPBEXundefined 2 2 8" xfId="52904" xr:uid="{119C0716-07C6-423A-B16F-DA626D609AB4}"/>
    <cellStyle name="SAPBEXundefined 2 3" xfId="52905" xr:uid="{1ADCEB56-1E13-4E2E-AD72-2F175E10A1E6}"/>
    <cellStyle name="SAPBEXundefined 2 3 2" xfId="52906" xr:uid="{BBF398DE-AF05-4161-A7AE-3387F17A7B7D}"/>
    <cellStyle name="SAPBEXundefined 2 3 2 10" xfId="52907" xr:uid="{1CB40FF8-1071-402C-9F2D-B8F0227BB7C6}"/>
    <cellStyle name="SAPBEXundefined 2 3 2 2" xfId="52908" xr:uid="{FF957DF8-966D-44B4-8FFA-6CC9A0E9A4DC}"/>
    <cellStyle name="SAPBEXundefined 2 3 2 2 10" xfId="52909" xr:uid="{C5F333AA-C11E-4D59-AF21-4279CA9FC569}"/>
    <cellStyle name="SAPBEXundefined 2 3 2 2 2" xfId="52910" xr:uid="{8C3D551B-F003-4DBF-B9DF-8F890B3E2E1D}"/>
    <cellStyle name="SAPBEXundefined 2 3 2 2 2 2" xfId="52911" xr:uid="{36145315-845D-4514-87DE-4DFBF73A81D0}"/>
    <cellStyle name="SAPBEXundefined 2 3 2 2 2 2 2" xfId="52912" xr:uid="{6B90627D-4DF8-4487-B38C-8DE6B74F792B}"/>
    <cellStyle name="SAPBEXundefined 2 3 2 2 2 3" xfId="52913" xr:uid="{54D3D71B-4FD1-43BF-80D4-80063CCE054C}"/>
    <cellStyle name="SAPBEXundefined 2 3 2 2 2 3 2" xfId="52914" xr:uid="{B9341BAC-13DC-49B3-A14B-32F51C03E43F}"/>
    <cellStyle name="SAPBEXundefined 2 3 2 2 2 4" xfId="52915" xr:uid="{F5882A5D-248A-42D1-83A5-EF4DE19583C2}"/>
    <cellStyle name="SAPBEXundefined 2 3 2 2 2 4 2" xfId="52916" xr:uid="{01E06AAC-A07E-4570-A4C2-497415BC70FA}"/>
    <cellStyle name="SAPBEXundefined 2 3 2 2 2 5" xfId="52917" xr:uid="{6911E5E9-7600-4134-86D6-F2781385F193}"/>
    <cellStyle name="SAPBEXundefined 2 3 2 2 2 5 2" xfId="52918" xr:uid="{E7F19A84-5027-4728-82AA-E1A7B87802D2}"/>
    <cellStyle name="SAPBEXundefined 2 3 2 2 2 6" xfId="52919" xr:uid="{60875702-ED7D-4DDD-88A7-F40583509B35}"/>
    <cellStyle name="SAPBEXundefined 2 3 2 2 2 6 2" xfId="52920" xr:uid="{7225B3D8-9801-4D72-80ED-1F9417020FD9}"/>
    <cellStyle name="SAPBEXundefined 2 3 2 2 2 7" xfId="52921" xr:uid="{36CC82F3-0C3E-4919-9C23-8A10DB247C67}"/>
    <cellStyle name="SAPBEXundefined 2 3 2 2 2 7 2" xfId="52922" xr:uid="{C5BA0256-DC03-4440-BBA2-5C4DB3BA9D59}"/>
    <cellStyle name="SAPBEXundefined 2 3 2 2 2 8" xfId="52923" xr:uid="{E936A0D4-3438-476C-BB9F-6952526F613E}"/>
    <cellStyle name="SAPBEXundefined 2 3 2 2 3" xfId="52924" xr:uid="{041EA0CA-9F68-4590-A016-931D0CF69800}"/>
    <cellStyle name="SAPBEXundefined 2 3 2 2 3 2" xfId="52925" xr:uid="{F51DFCAA-F6EF-4316-A43A-50930412CBCD}"/>
    <cellStyle name="SAPBEXundefined 2 3 2 2 4" xfId="52926" xr:uid="{C64176F2-5867-468B-B96A-BB1DDD7D4369}"/>
    <cellStyle name="SAPBEXundefined 2 3 2 2 4 2" xfId="52927" xr:uid="{52EBCD16-F4FF-4939-AA7F-209FE764BAC7}"/>
    <cellStyle name="SAPBEXundefined 2 3 2 2 5" xfId="52928" xr:uid="{DBA97066-2DF4-4095-9D81-560535B2C42B}"/>
    <cellStyle name="SAPBEXundefined 2 3 2 2 5 2" xfId="52929" xr:uid="{BE72AECA-7CC5-4356-9C56-CB9B8B017CCD}"/>
    <cellStyle name="SAPBEXundefined 2 3 2 2 6" xfId="52930" xr:uid="{26A89D0B-D6B8-441F-974B-A900DC6B17FF}"/>
    <cellStyle name="SAPBEXundefined 2 3 2 2 6 2" xfId="52931" xr:uid="{7D0CE623-1840-4583-856E-0B3B020253B8}"/>
    <cellStyle name="SAPBEXundefined 2 3 2 2 7" xfId="52932" xr:uid="{4A103FFA-E034-4535-993D-2476526AB457}"/>
    <cellStyle name="SAPBEXundefined 2 3 2 2 7 2" xfId="52933" xr:uid="{65B82090-A18A-4D1D-B179-7253CD71F321}"/>
    <cellStyle name="SAPBEXundefined 2 3 2 2 8" xfId="52934" xr:uid="{7FBEDB7F-9B3A-44A4-865D-3E91A74B71A4}"/>
    <cellStyle name="SAPBEXundefined 2 3 2 2 8 2" xfId="52935" xr:uid="{0DFB1FEF-C65B-4CB4-BD03-186A140CF933}"/>
    <cellStyle name="SAPBEXundefined 2 3 2 2 9" xfId="52936" xr:uid="{09F7B9ED-C60D-4262-AE21-1CCCD35112CD}"/>
    <cellStyle name="SAPBEXundefined 2 3 2 3" xfId="52937" xr:uid="{366F79BC-E08B-408E-9CA8-A6787258F9AC}"/>
    <cellStyle name="SAPBEXundefined 2 3 2 3 2" xfId="52938" xr:uid="{B347C55A-54C9-455F-B732-3E066E45C673}"/>
    <cellStyle name="SAPBEXundefined 2 3 2 3 2 2" xfId="52939" xr:uid="{779E8B79-9507-4765-994B-FF6ACB4F7763}"/>
    <cellStyle name="SAPBEXundefined 2 3 2 3 3" xfId="52940" xr:uid="{ED93F5AA-6B64-46D6-B351-98EAF24DF702}"/>
    <cellStyle name="SAPBEXundefined 2 3 2 3 3 2" xfId="52941" xr:uid="{31B7909C-DD19-451A-86D3-AF2D795B44D1}"/>
    <cellStyle name="SAPBEXundefined 2 3 2 3 4" xfId="52942" xr:uid="{F2EB9D88-C2C1-44DF-BD45-96AD4040A471}"/>
    <cellStyle name="SAPBEXundefined 2 3 2 3 4 2" xfId="52943" xr:uid="{8776BC0D-C29B-4A0E-89B1-B91A87D2BE69}"/>
    <cellStyle name="SAPBEXundefined 2 3 2 3 5" xfId="52944" xr:uid="{21AE7A81-C9D4-423F-A2D7-67D7E4D15E3F}"/>
    <cellStyle name="SAPBEXundefined 2 3 2 3 5 2" xfId="52945" xr:uid="{4535C386-C944-4C85-9184-0CEADCD96052}"/>
    <cellStyle name="SAPBEXundefined 2 3 2 3 6" xfId="52946" xr:uid="{0185CCA6-DE48-4681-99E4-F19A00A78AB5}"/>
    <cellStyle name="SAPBEXundefined 2 3 2 3 6 2" xfId="52947" xr:uid="{A00578A4-6448-4F7A-BEE4-0918C1932743}"/>
    <cellStyle name="SAPBEXundefined 2 3 2 3 7" xfId="52948" xr:uid="{B3FBA4AA-3935-4BE3-9058-53080D95A6B4}"/>
    <cellStyle name="SAPBEXundefined 2 3 2 3 7 2" xfId="52949" xr:uid="{83AE85CB-E074-49C1-84E2-02E064A92D1D}"/>
    <cellStyle name="SAPBEXundefined 2 3 2 3 8" xfId="52950" xr:uid="{E7312755-909D-4C21-8D3E-018F6F7E9F20}"/>
    <cellStyle name="SAPBEXundefined 2 3 2 3 9" xfId="52951" xr:uid="{DF5BB583-027B-46CD-A622-A393FA481733}"/>
    <cellStyle name="SAPBEXundefined 2 3 2 4" xfId="52952" xr:uid="{AA32D3F9-99B7-4351-91D4-D585438620C1}"/>
    <cellStyle name="SAPBEXundefined 2 3 2 4 2" xfId="52953" xr:uid="{8C3055A3-089D-4A4C-85C0-52501DDCC3E7}"/>
    <cellStyle name="SAPBEXundefined 2 3 2 5" xfId="52954" xr:uid="{7E2BB3B9-FE82-40E1-B882-0B1F4F8D1A3E}"/>
    <cellStyle name="SAPBEXundefined 2 3 2 5 2" xfId="52955" xr:uid="{2C9E2C20-B346-4C3A-9D31-AD5628C97FDD}"/>
    <cellStyle name="SAPBEXundefined 2 3 2 6" xfId="52956" xr:uid="{6F54890A-5C20-415E-8231-3D507757B69E}"/>
    <cellStyle name="SAPBEXundefined 2 3 2 6 2" xfId="52957" xr:uid="{46E9ED7F-9DD5-441F-B57F-1A4CE3E478C8}"/>
    <cellStyle name="SAPBEXundefined 2 3 2 7" xfId="52958" xr:uid="{B4389986-4392-45E7-B600-041D2E3EBE83}"/>
    <cellStyle name="SAPBEXundefined 2 3 2 7 2" xfId="52959" xr:uid="{6FEA2B32-2C90-45BC-9280-3862ED74ECC1}"/>
    <cellStyle name="SAPBEXundefined 2 3 2 8" xfId="52960" xr:uid="{B7FCB324-1AC3-46CE-83F9-AF3D327E6504}"/>
    <cellStyle name="SAPBEXundefined 2 3 2 8 2" xfId="52961" xr:uid="{07454F55-30D0-461C-8C63-67ECBD4CF603}"/>
    <cellStyle name="SAPBEXundefined 2 3 2 9" xfId="52962" xr:uid="{7C6E30A6-D619-485C-8446-F65416C568E8}"/>
    <cellStyle name="SAPBEXundefined 2 3 3" xfId="52963" xr:uid="{47F83598-1E46-4E64-A2EE-0F67B4A45E8E}"/>
    <cellStyle name="SAPBEXundefined 2 3 3 2" xfId="52964" xr:uid="{D568C244-0DAA-4AAE-AC1A-74A2D44DED88}"/>
    <cellStyle name="SAPBEXundefined 2 3 3 2 10" xfId="52965" xr:uid="{D22AA1E7-07A2-424A-9798-4A215BF5E031}"/>
    <cellStyle name="SAPBEXundefined 2 3 3 2 2" xfId="52966" xr:uid="{CD901153-719E-471D-B0BC-E0ADD1907BB2}"/>
    <cellStyle name="SAPBEXundefined 2 3 3 2 2 2" xfId="52967" xr:uid="{BDCB1A47-63D2-4E62-B9B4-32F72E384CD5}"/>
    <cellStyle name="SAPBEXundefined 2 3 3 2 2 2 2" xfId="52968" xr:uid="{90D06D4C-7119-4D2F-8E31-671A58A8BA9A}"/>
    <cellStyle name="SAPBEXundefined 2 3 3 2 2 3" xfId="52969" xr:uid="{337DF9D1-1B03-4CDC-B9C6-09FA34BE741E}"/>
    <cellStyle name="SAPBEXundefined 2 3 3 2 2 3 2" xfId="52970" xr:uid="{CFDC4D6F-73CA-4B06-8F1E-338798430F14}"/>
    <cellStyle name="SAPBEXundefined 2 3 3 2 2 4" xfId="52971" xr:uid="{454B7C83-D91C-41BA-8E14-B7E7FA0B5E0E}"/>
    <cellStyle name="SAPBEXundefined 2 3 3 2 2 4 2" xfId="52972" xr:uid="{94569226-3C29-447F-B901-E64FE9EB9240}"/>
    <cellStyle name="SAPBEXundefined 2 3 3 2 2 5" xfId="52973" xr:uid="{708A9686-9AA0-4878-91D7-E3BD7B5D7EBC}"/>
    <cellStyle name="SAPBEXundefined 2 3 3 2 2 5 2" xfId="52974" xr:uid="{4D253626-9524-4B38-BF70-4A87E1A2BAC9}"/>
    <cellStyle name="SAPBEXundefined 2 3 3 2 2 6" xfId="52975" xr:uid="{E6C9E7B4-7673-4E41-B680-D41E5ECCFD92}"/>
    <cellStyle name="SAPBEXundefined 2 3 3 2 2 6 2" xfId="52976" xr:uid="{97950892-5BE7-4409-9119-B467387F4889}"/>
    <cellStyle name="SAPBEXundefined 2 3 3 2 2 7" xfId="52977" xr:uid="{AF46315A-3486-4B27-B0EF-11B69B78218F}"/>
    <cellStyle name="SAPBEXundefined 2 3 3 2 3" xfId="52978" xr:uid="{98119D19-31D4-4A5E-8D26-F4A51E48DBEF}"/>
    <cellStyle name="SAPBEXundefined 2 3 3 2 3 2" xfId="52979" xr:uid="{EC46A1F5-45F0-482B-8523-0CEC62D3AFF5}"/>
    <cellStyle name="SAPBEXundefined 2 3 3 2 3 2 2" xfId="52980" xr:uid="{F203B835-F6D1-4504-8A2A-95103422D452}"/>
    <cellStyle name="SAPBEXundefined 2 3 3 2 3 3" xfId="52981" xr:uid="{268ECCF1-D463-43E3-8762-837F49A50306}"/>
    <cellStyle name="SAPBEXundefined 2 3 3 2 3 3 2" xfId="52982" xr:uid="{0D212863-79F6-45CB-9BCD-72A6C0E56552}"/>
    <cellStyle name="SAPBEXundefined 2 3 3 2 3 4" xfId="52983" xr:uid="{3B8BD3FA-C071-4CCB-A4F7-355BA324E40C}"/>
    <cellStyle name="SAPBEXundefined 2 3 3 2 3 4 2" xfId="52984" xr:uid="{07E09D2F-5604-401B-8386-5EF1BE059C94}"/>
    <cellStyle name="SAPBEXundefined 2 3 3 2 3 5" xfId="52985" xr:uid="{39B19F43-F09E-4684-9096-474943E991D5}"/>
    <cellStyle name="SAPBEXundefined 2 3 3 2 3 5 2" xfId="52986" xr:uid="{73137D45-2D29-48B1-851A-8F482476E562}"/>
    <cellStyle name="SAPBEXundefined 2 3 3 2 3 6" xfId="52987" xr:uid="{FCD9CD7A-6CF2-4021-B132-6398E1291FBF}"/>
    <cellStyle name="SAPBEXundefined 2 3 3 2 3 6 2" xfId="52988" xr:uid="{2BFBFFA0-45F6-4E12-A120-C1372752E845}"/>
    <cellStyle name="SAPBEXundefined 2 3 3 2 3 7" xfId="52989" xr:uid="{8BEE4FEF-B133-48C9-9B1A-68B08B30249D}"/>
    <cellStyle name="SAPBEXundefined 2 3 3 2 4" xfId="52990" xr:uid="{F42B224A-CD08-4F3E-B128-648863E8C4AE}"/>
    <cellStyle name="SAPBEXundefined 2 3 3 2 4 2" xfId="52991" xr:uid="{585090AF-9093-4F14-9C58-E8D2AD20C72D}"/>
    <cellStyle name="SAPBEXundefined 2 3 3 2 5" xfId="52992" xr:uid="{B132DC27-BD6B-41EE-8F47-FD23FC076FC5}"/>
    <cellStyle name="SAPBEXundefined 2 3 3 2 5 2" xfId="52993" xr:uid="{D30DE5D4-ADF3-42E7-A11B-7B6E87529879}"/>
    <cellStyle name="SAPBEXundefined 2 3 3 2 6" xfId="52994" xr:uid="{C51557C4-3F30-4406-93AF-D7EAB8125839}"/>
    <cellStyle name="SAPBEXundefined 2 3 3 2 6 2" xfId="52995" xr:uid="{C6F56D2C-ADCE-47FD-A9CF-E17DBF38F2F1}"/>
    <cellStyle name="SAPBEXundefined 2 3 3 2 7" xfId="52996" xr:uid="{9F52D631-7849-415D-AE49-E6333BD64A0E}"/>
    <cellStyle name="SAPBEXundefined 2 3 3 2 7 2" xfId="52997" xr:uid="{4B0ECEC2-E8A2-4209-A7FB-87D4F25CA456}"/>
    <cellStyle name="SAPBEXundefined 2 3 3 2 8" xfId="52998" xr:uid="{56ED24A3-91CE-4C04-8DBE-F412CE89E692}"/>
    <cellStyle name="SAPBEXundefined 2 3 3 2 8 2" xfId="52999" xr:uid="{857C825D-F52B-4873-B63C-F05020BEEEBA}"/>
    <cellStyle name="SAPBEXundefined 2 3 3 2 9" xfId="53000" xr:uid="{EF03B3D2-4EE9-4D8E-8F9B-3EC7BFF23C69}"/>
    <cellStyle name="SAPBEXundefined 2 3 3 2 9 2" xfId="53001" xr:uid="{F4368F06-84AC-4820-B87C-329150DAFE4D}"/>
    <cellStyle name="SAPBEXundefined 2 3 3 3" xfId="53002" xr:uid="{B2CF4665-C504-4E50-9DB0-22C56301B338}"/>
    <cellStyle name="SAPBEXundefined 2 3 3 3 2" xfId="53003" xr:uid="{7047667C-506F-4941-A356-5FAA6F0E2DE6}"/>
    <cellStyle name="SAPBEXundefined 2 3 3 4" xfId="53004" xr:uid="{329AE715-03B7-493B-B722-11046A1D6149}"/>
    <cellStyle name="SAPBEXundefined 2 3 3 4 2" xfId="53005" xr:uid="{D8477038-2F81-445F-854A-0CBE29207EFB}"/>
    <cellStyle name="SAPBEXundefined 2 3 3 5" xfId="53006" xr:uid="{04B35375-E661-4EEC-92FC-8D3B2E827EA8}"/>
    <cellStyle name="SAPBEXundefined 2 3 4" xfId="53007" xr:uid="{4BFED79E-843B-4315-A2F5-C690D0C84B52}"/>
    <cellStyle name="SAPBEXundefined 2 3 4 10" xfId="53008" xr:uid="{C9BB6C3F-F0B7-492D-9D0B-E1323C45E51C}"/>
    <cellStyle name="SAPBEXundefined 2 3 4 2" xfId="53009" xr:uid="{7176943B-63DC-4A02-A55E-CB2003CB42C0}"/>
    <cellStyle name="SAPBEXundefined 2 3 4 2 2" xfId="53010" xr:uid="{C74A728D-7B11-48B1-BB97-6E6E4D29BB1B}"/>
    <cellStyle name="SAPBEXundefined 2 3 4 2 2 2" xfId="53011" xr:uid="{A9C555D8-7425-44E1-9B28-2EF182C7E4A0}"/>
    <cellStyle name="SAPBEXundefined 2 3 4 2 3" xfId="53012" xr:uid="{B973E43A-9671-48F5-B209-5EC6B5B5B538}"/>
    <cellStyle name="SAPBEXundefined 2 3 4 2 3 2" xfId="53013" xr:uid="{75D3D791-EB87-437C-B405-066A7892C0B0}"/>
    <cellStyle name="SAPBEXundefined 2 3 4 2 4" xfId="53014" xr:uid="{43DE5AFC-E75B-404F-9BAE-74C2C082C2A3}"/>
    <cellStyle name="SAPBEXundefined 2 3 4 2 4 2" xfId="53015" xr:uid="{81348C9C-B15C-4C46-AA40-76BC200DCAA7}"/>
    <cellStyle name="SAPBEXundefined 2 3 4 2 5" xfId="53016" xr:uid="{35BA8A44-2BB2-4692-BD0B-E931565D58A4}"/>
    <cellStyle name="SAPBEXundefined 2 3 4 2 5 2" xfId="53017" xr:uid="{944E8CC6-84BB-461C-BEC4-BD2AA8763911}"/>
    <cellStyle name="SAPBEXundefined 2 3 4 2 6" xfId="53018" xr:uid="{42D0389D-1A5E-4668-B183-241DD29621F1}"/>
    <cellStyle name="SAPBEXundefined 2 3 4 2 6 2" xfId="53019" xr:uid="{D135B7EA-8D59-4158-814F-5B43B36F0267}"/>
    <cellStyle name="SAPBEXundefined 2 3 4 2 7" xfId="53020" xr:uid="{289BA55B-D14C-4B06-B7C4-80DB62B5E32E}"/>
    <cellStyle name="SAPBEXundefined 2 3 4 3" xfId="53021" xr:uid="{2F265415-D678-4AFF-84AE-D0D0E0061A1C}"/>
    <cellStyle name="SAPBEXundefined 2 3 4 3 2" xfId="53022" xr:uid="{78B66187-C807-4422-8051-BB65D463A648}"/>
    <cellStyle name="SAPBEXundefined 2 3 4 3 2 2" xfId="53023" xr:uid="{50E89A0F-0C14-44CB-9EDD-1E00C8EBDE0C}"/>
    <cellStyle name="SAPBEXundefined 2 3 4 3 3" xfId="53024" xr:uid="{5EEA29C5-EE6F-4A97-B463-B52BBF5EB76C}"/>
    <cellStyle name="SAPBEXundefined 2 3 4 3 3 2" xfId="53025" xr:uid="{5BF6220B-52EC-49A8-95D8-B6B788602FE2}"/>
    <cellStyle name="SAPBEXundefined 2 3 4 3 4" xfId="53026" xr:uid="{B06C7B78-9921-48F9-BB50-278DB9AFD557}"/>
    <cellStyle name="SAPBEXundefined 2 3 4 3 4 2" xfId="53027" xr:uid="{F7577C21-BE11-41AE-BF83-46CA23C85727}"/>
    <cellStyle name="SAPBEXundefined 2 3 4 3 5" xfId="53028" xr:uid="{F071F46F-D621-4B27-A77D-3FE0FC49C14D}"/>
    <cellStyle name="SAPBEXundefined 2 3 4 3 5 2" xfId="53029" xr:uid="{52D3B423-BD5E-41DC-A663-0847B910E0FC}"/>
    <cellStyle name="SAPBEXundefined 2 3 4 3 6" xfId="53030" xr:uid="{CE63BDF8-94E5-4AA5-8023-715C4EB48C13}"/>
    <cellStyle name="SAPBEXundefined 2 3 4 3 6 2" xfId="53031" xr:uid="{7E3787A2-E64F-4988-80E6-57C88C852EFC}"/>
    <cellStyle name="SAPBEXundefined 2 3 4 3 7" xfId="53032" xr:uid="{0449A13E-6573-47AC-8456-13B7F3CCA37D}"/>
    <cellStyle name="SAPBEXundefined 2 3 4 4" xfId="53033" xr:uid="{D441E05E-851A-4280-8166-7F5A702C93F8}"/>
    <cellStyle name="SAPBEXundefined 2 3 4 4 2" xfId="53034" xr:uid="{0F634412-6A9B-46EE-8714-D13B2D5A143A}"/>
    <cellStyle name="SAPBEXundefined 2 3 4 5" xfId="53035" xr:uid="{FDF7E1AD-D5D4-4FD2-84FD-87C84246C000}"/>
    <cellStyle name="SAPBEXundefined 2 3 4 5 2" xfId="53036" xr:uid="{B16376C9-6EA7-4BA5-B8A0-5E419D5A2C57}"/>
    <cellStyle name="SAPBEXundefined 2 3 4 6" xfId="53037" xr:uid="{068FF50D-E853-4711-BB30-D2402979283E}"/>
    <cellStyle name="SAPBEXundefined 2 3 4 6 2" xfId="53038" xr:uid="{59D867DC-CB6F-4811-A6B7-0CB65CF68764}"/>
    <cellStyle name="SAPBEXundefined 2 3 4 7" xfId="53039" xr:uid="{52590C85-AFB6-456E-A083-7FAF53F7D164}"/>
    <cellStyle name="SAPBEXundefined 2 3 4 7 2" xfId="53040" xr:uid="{6EE9AB12-36BF-4071-AC0B-1D817D73780E}"/>
    <cellStyle name="SAPBEXundefined 2 3 4 8" xfId="53041" xr:uid="{95A848CC-681C-44D3-AF5C-42BD13F086C7}"/>
    <cellStyle name="SAPBEXundefined 2 3 4 8 2" xfId="53042" xr:uid="{C2A20BA4-89B9-4049-8DFD-AADCE4FD2DB4}"/>
    <cellStyle name="SAPBEXundefined 2 3 4 9" xfId="53043" xr:uid="{4BF567D6-7921-4C42-9933-BADF3E3CAECD}"/>
    <cellStyle name="SAPBEXundefined 2 3 4 9 2" xfId="53044" xr:uid="{1EC3CFF3-3078-472B-912C-B06BB8B7C791}"/>
    <cellStyle name="SAPBEXundefined 2 3 5" xfId="53045" xr:uid="{9B2DB864-00B4-40F8-B379-35C1B77B4309}"/>
    <cellStyle name="SAPBEXundefined 2 3 5 2" xfId="53046" xr:uid="{7CBFB89C-EFA9-4F33-ACA4-BB7A6067530F}"/>
    <cellStyle name="SAPBEXundefined 2 3 6" xfId="53047" xr:uid="{32ED53DB-A46F-4049-BD83-D35F95B40080}"/>
    <cellStyle name="SAPBEXundefined 2 3 6 2" xfId="53048" xr:uid="{87DB666E-E84A-4B1C-A737-CC5422FAF966}"/>
    <cellStyle name="SAPBEXundefined 2 3 7" xfId="53049" xr:uid="{35B6D9A2-3A5A-4AB8-BAC6-31882BAF6E1E}"/>
    <cellStyle name="SAPBEXundefined 2 3 8" xfId="53050" xr:uid="{87724279-5F0F-45A5-A27C-2222BC778612}"/>
    <cellStyle name="SAPBEXundefined 2 4" xfId="53051" xr:uid="{D5440BBD-11B5-466F-89F1-A5FFE9ECBC42}"/>
    <cellStyle name="SAPBEXundefined 2 4 10" xfId="53052" xr:uid="{00984BEA-9CCC-4DD1-9765-1B0547DC2060}"/>
    <cellStyle name="SAPBEXundefined 2 4 2" xfId="53053" xr:uid="{6A7D4BFA-5AC5-486F-A382-42E3A00C1AA1}"/>
    <cellStyle name="SAPBEXundefined 2 4 2 10" xfId="53054" xr:uid="{FE688129-BF3E-41C8-9D6D-DB3D0894E3C9}"/>
    <cellStyle name="SAPBEXundefined 2 4 2 2" xfId="53055" xr:uid="{B5F2766A-AF2D-4BBB-80A4-429B9434E881}"/>
    <cellStyle name="SAPBEXundefined 2 4 2 2 2" xfId="53056" xr:uid="{12835BA7-F811-47E3-BEF5-42192FDFE0B5}"/>
    <cellStyle name="SAPBEXundefined 2 4 2 2 2 2" xfId="53057" xr:uid="{6A882030-331D-41DA-883B-0AF383F19736}"/>
    <cellStyle name="SAPBEXundefined 2 4 2 2 3" xfId="53058" xr:uid="{9F30FAC0-61BA-436A-BFFC-BA7E09FAC111}"/>
    <cellStyle name="SAPBEXundefined 2 4 2 2 3 2" xfId="53059" xr:uid="{9C9C48CF-E37F-4D6E-BAE6-58CF7D4A221F}"/>
    <cellStyle name="SAPBEXundefined 2 4 2 2 4" xfId="53060" xr:uid="{D40D3C10-731C-4745-84C8-2E07A37D2892}"/>
    <cellStyle name="SAPBEXundefined 2 4 2 2 4 2" xfId="53061" xr:uid="{FB9699B5-1D1C-4B3A-B14F-2A3CB0FAF0A2}"/>
    <cellStyle name="SAPBEXundefined 2 4 2 2 5" xfId="53062" xr:uid="{8F4A909E-36AA-4C16-80EC-D95C944AAC11}"/>
    <cellStyle name="SAPBEXundefined 2 4 2 2 5 2" xfId="53063" xr:uid="{E868A169-3DA1-48F3-BEEF-177A75257489}"/>
    <cellStyle name="SAPBEXundefined 2 4 2 2 6" xfId="53064" xr:uid="{8BBE45DF-E437-436E-975F-CBC695001B00}"/>
    <cellStyle name="SAPBEXundefined 2 4 2 2 6 2" xfId="53065" xr:uid="{0B38E2E0-B9F5-4CA7-8737-53B438B0F9FB}"/>
    <cellStyle name="SAPBEXundefined 2 4 2 2 7" xfId="53066" xr:uid="{B681D1E8-758C-44DA-B286-AE6663C24322}"/>
    <cellStyle name="SAPBEXundefined 2 4 2 2 7 2" xfId="53067" xr:uid="{5B3BF916-9A17-46DA-9CCC-47CCD54D024C}"/>
    <cellStyle name="SAPBEXundefined 2 4 2 2 8" xfId="53068" xr:uid="{6F7EE6A7-EC8E-42EE-A738-16F5E41C9FE3}"/>
    <cellStyle name="SAPBEXundefined 2 4 2 3" xfId="53069" xr:uid="{FE4E2F1B-C08A-4121-BE69-778291DA7F42}"/>
    <cellStyle name="SAPBEXundefined 2 4 2 3 2" xfId="53070" xr:uid="{00CFAB25-63AB-4D9B-8A35-F0C423F4DB4A}"/>
    <cellStyle name="SAPBEXundefined 2 4 2 4" xfId="53071" xr:uid="{86B8AF10-923A-4A4C-8208-DB6895925881}"/>
    <cellStyle name="SAPBEXundefined 2 4 2 4 2" xfId="53072" xr:uid="{7D744237-ABFE-4DC5-862D-661F8EF99D8C}"/>
    <cellStyle name="SAPBEXundefined 2 4 2 5" xfId="53073" xr:uid="{B2AE6889-33C4-4115-A208-05936958DFFA}"/>
    <cellStyle name="SAPBEXundefined 2 4 2 5 2" xfId="53074" xr:uid="{8A2ACB46-DC37-47B3-92F1-4BBCC4310B43}"/>
    <cellStyle name="SAPBEXundefined 2 4 2 6" xfId="53075" xr:uid="{4C2FF527-A898-4CAA-9EEA-C655A7E0FA89}"/>
    <cellStyle name="SAPBEXundefined 2 4 2 6 2" xfId="53076" xr:uid="{E79D54D6-A315-4D2E-9795-E6CD08A9D574}"/>
    <cellStyle name="SAPBEXundefined 2 4 2 7" xfId="53077" xr:uid="{0584783A-6F6B-48F3-A810-B7F768F77A4C}"/>
    <cellStyle name="SAPBEXundefined 2 4 2 7 2" xfId="53078" xr:uid="{7FB11843-A309-4F77-8AB0-66891DF5BB37}"/>
    <cellStyle name="SAPBEXundefined 2 4 2 8" xfId="53079" xr:uid="{8D3F8840-28EB-446E-BA30-E25CDE75FF15}"/>
    <cellStyle name="SAPBEXundefined 2 4 2 8 2" xfId="53080" xr:uid="{526ED301-2085-474C-B6A2-A5A07D42BE07}"/>
    <cellStyle name="SAPBEXundefined 2 4 2 9" xfId="53081" xr:uid="{4A20CB8B-C3B6-4A29-AE1F-212C3726B262}"/>
    <cellStyle name="SAPBEXundefined 2 4 3" xfId="53082" xr:uid="{FE00721A-25D2-41A2-936A-38EE33160770}"/>
    <cellStyle name="SAPBEXundefined 2 4 3 2" xfId="53083" xr:uid="{63F51428-CA92-4389-B08D-16AE6016D536}"/>
    <cellStyle name="SAPBEXundefined 2 4 3 2 2" xfId="53084" xr:uid="{94DB41D7-331B-4EB9-877B-88B4AD9502B8}"/>
    <cellStyle name="SAPBEXundefined 2 4 3 3" xfId="53085" xr:uid="{3A25E125-2A02-489D-A1B1-DD7DDD05ADD4}"/>
    <cellStyle name="SAPBEXundefined 2 4 3 3 2" xfId="53086" xr:uid="{4C783F09-6495-4DB5-B280-D58B3911BEBD}"/>
    <cellStyle name="SAPBEXundefined 2 4 3 4" xfId="53087" xr:uid="{01E4B4F5-7F52-4B42-924F-70E95A4D5C8B}"/>
    <cellStyle name="SAPBEXundefined 2 4 3 4 2" xfId="53088" xr:uid="{56B2B726-2328-4741-9341-FEE287B94615}"/>
    <cellStyle name="SAPBEXundefined 2 4 3 5" xfId="53089" xr:uid="{5DCA9385-6D61-4CB7-8695-7E7063C7F325}"/>
    <cellStyle name="SAPBEXundefined 2 4 3 5 2" xfId="53090" xr:uid="{9AE05F48-59D8-4031-B7CB-DDBDDF4D1055}"/>
    <cellStyle name="SAPBEXundefined 2 4 3 6" xfId="53091" xr:uid="{EFDB4304-AF3A-4FFB-A0A4-6C95A68DCB0E}"/>
    <cellStyle name="SAPBEXundefined 2 4 3 6 2" xfId="53092" xr:uid="{882AE91B-4BC9-4ED6-976D-0BFB6923D5F5}"/>
    <cellStyle name="SAPBEXundefined 2 4 3 7" xfId="53093" xr:uid="{13ED0A6A-2F02-4490-AD5B-6A7FB443FACB}"/>
    <cellStyle name="SAPBEXundefined 2 4 3 7 2" xfId="53094" xr:uid="{A76BF4F9-D23D-4DD5-9682-AB7F00B72173}"/>
    <cellStyle name="SAPBEXundefined 2 4 3 8" xfId="53095" xr:uid="{F0483A09-AE8E-4FB7-9351-AE487F008DEB}"/>
    <cellStyle name="SAPBEXundefined 2 4 3 9" xfId="53096" xr:uid="{629841B9-00C2-4370-9483-F5B0C85813A7}"/>
    <cellStyle name="SAPBEXundefined 2 4 4" xfId="53097" xr:uid="{BF99F5AC-3FA9-44CA-A9BC-F88CC725427D}"/>
    <cellStyle name="SAPBEXundefined 2 4 4 2" xfId="53098" xr:uid="{53DCAA96-4043-414B-8D15-46D1206AD266}"/>
    <cellStyle name="SAPBEXundefined 2 4 5" xfId="53099" xr:uid="{7F077E0E-C4A6-4C84-910F-8B70E1C3C5FB}"/>
    <cellStyle name="SAPBEXundefined 2 4 5 2" xfId="53100" xr:uid="{8BE70C3A-0097-4D55-AE42-BB330485F5F6}"/>
    <cellStyle name="SAPBEXundefined 2 4 6" xfId="53101" xr:uid="{4F7CF504-1884-44A3-9462-83264FB299CE}"/>
    <cellStyle name="SAPBEXundefined 2 4 6 2" xfId="53102" xr:uid="{055149F9-6907-428F-BF72-AFE315CBF84F}"/>
    <cellStyle name="SAPBEXundefined 2 4 7" xfId="53103" xr:uid="{64E2EAF9-2565-492A-A5D3-440E1A46E866}"/>
    <cellStyle name="SAPBEXundefined 2 4 7 2" xfId="53104" xr:uid="{10175A67-2680-4CF3-9372-92BE561F7B80}"/>
    <cellStyle name="SAPBEXundefined 2 4 8" xfId="53105" xr:uid="{ECD7FCF3-3ED6-4DBE-A47D-A3F899BA69BB}"/>
    <cellStyle name="SAPBEXundefined 2 4 8 2" xfId="53106" xr:uid="{6C604E45-9BC1-4240-8767-0C3CE5FBC054}"/>
    <cellStyle name="SAPBEXundefined 2 4 9" xfId="53107" xr:uid="{145B06D8-AFF3-4D90-930A-2158EDF24133}"/>
    <cellStyle name="SAPBEXundefined 2 5" xfId="53108" xr:uid="{27C03276-8A6A-465E-AFF8-7A61E6701990}"/>
    <cellStyle name="SAPBEXundefined 2 6" xfId="53109" xr:uid="{1D1C72F8-EBB3-4567-9E01-B195C7F1205D}"/>
    <cellStyle name="SAPBEXundefined 3" xfId="53110" xr:uid="{E1357BEA-B935-44EE-B13C-F9F209B55C76}"/>
    <cellStyle name="SAPBEXundefined 3 2" xfId="53111" xr:uid="{5DBBA034-8DD1-4A87-9BF6-61AF4E304F51}"/>
    <cellStyle name="SAPBEXundefined 3 2 2" xfId="53112" xr:uid="{D6D0FEF0-3544-44D2-A93D-BFC6B9D102A1}"/>
    <cellStyle name="SAPBEXundefined 3 2 2 10" xfId="53113" xr:uid="{9F37536E-AE0B-4618-A4BC-A73C21A859D7}"/>
    <cellStyle name="SAPBEXundefined 3 2 2 2" xfId="53114" xr:uid="{4840B8AA-7561-412D-AC39-C35351D8BDC0}"/>
    <cellStyle name="SAPBEXundefined 3 2 2 2 10" xfId="53115" xr:uid="{939E8639-632C-43DC-BCEF-B76661CED899}"/>
    <cellStyle name="SAPBEXundefined 3 2 2 2 2" xfId="53116" xr:uid="{0D64E09F-E2A7-484E-92F7-62FEEB31C974}"/>
    <cellStyle name="SAPBEXundefined 3 2 2 2 2 2" xfId="53117" xr:uid="{B1E8A01B-C1A3-441B-97B4-2CE16A743C4A}"/>
    <cellStyle name="SAPBEXundefined 3 2 2 2 2 2 2" xfId="53118" xr:uid="{BBF53264-C15E-4B8C-87B4-E9CEF0465B60}"/>
    <cellStyle name="SAPBEXundefined 3 2 2 2 2 3" xfId="53119" xr:uid="{04257F21-5004-4495-B0BB-CD55E3E4E7CB}"/>
    <cellStyle name="SAPBEXundefined 3 2 2 2 2 3 2" xfId="53120" xr:uid="{FB31076D-E1DF-45B5-969B-E5FA2768DE43}"/>
    <cellStyle name="SAPBEXundefined 3 2 2 2 2 4" xfId="53121" xr:uid="{4B69EC58-8D3B-46EF-B69E-D5A565616DB7}"/>
    <cellStyle name="SAPBEXundefined 3 2 2 2 2 4 2" xfId="53122" xr:uid="{667C6A56-56C4-4620-92E8-B5FEDCC1CA67}"/>
    <cellStyle name="SAPBEXundefined 3 2 2 2 2 5" xfId="53123" xr:uid="{605BD165-9D5A-400D-9308-102484C36588}"/>
    <cellStyle name="SAPBEXundefined 3 2 2 2 2 5 2" xfId="53124" xr:uid="{A71A18E4-E51D-4070-B33C-27EC9F923A81}"/>
    <cellStyle name="SAPBEXundefined 3 2 2 2 2 6" xfId="53125" xr:uid="{F0E7C68C-8C01-457F-9925-B3BDC1FF5A1D}"/>
    <cellStyle name="SAPBEXundefined 3 2 2 2 2 6 2" xfId="53126" xr:uid="{7AAAA973-A113-408C-8F3B-FE1FB585DEE9}"/>
    <cellStyle name="SAPBEXundefined 3 2 2 2 2 7" xfId="53127" xr:uid="{B2FDC2F1-9B18-4F76-BAA7-503B8D525736}"/>
    <cellStyle name="SAPBEXundefined 3 2 2 2 2 7 2" xfId="53128" xr:uid="{86A1AB18-C30B-4D94-85D8-8AB553FD80AA}"/>
    <cellStyle name="SAPBEXundefined 3 2 2 2 2 8" xfId="53129" xr:uid="{73A73A8B-6C0F-42D4-8002-32AFEEE33F02}"/>
    <cellStyle name="SAPBEXundefined 3 2 2 2 3" xfId="53130" xr:uid="{2965970F-E4B0-44CE-B80B-658B0C15A9D1}"/>
    <cellStyle name="SAPBEXundefined 3 2 2 2 3 2" xfId="53131" xr:uid="{C5631723-5FD9-4BC9-AB97-4F3EA02C1528}"/>
    <cellStyle name="SAPBEXundefined 3 2 2 2 4" xfId="53132" xr:uid="{2A69C025-CBC2-43B3-B542-238200E87BA3}"/>
    <cellStyle name="SAPBEXundefined 3 2 2 2 4 2" xfId="53133" xr:uid="{860CDC6F-DE64-42B8-8F95-B9828EFF580F}"/>
    <cellStyle name="SAPBEXundefined 3 2 2 2 5" xfId="53134" xr:uid="{B1FBE4A6-41F8-4F02-9FC7-538A0A05E96C}"/>
    <cellStyle name="SAPBEXundefined 3 2 2 2 5 2" xfId="53135" xr:uid="{EE80651E-3B9A-4CA3-B4C4-E3D9892677E5}"/>
    <cellStyle name="SAPBEXundefined 3 2 2 2 6" xfId="53136" xr:uid="{2D7988A4-3C9F-4184-A8BC-2AFA858725AE}"/>
    <cellStyle name="SAPBEXundefined 3 2 2 2 6 2" xfId="53137" xr:uid="{32EC7CAE-902F-41DA-8009-C48DF1F74DAD}"/>
    <cellStyle name="SAPBEXundefined 3 2 2 2 7" xfId="53138" xr:uid="{5C12B045-78C3-4FE7-B7C7-686E9EC78F05}"/>
    <cellStyle name="SAPBEXundefined 3 2 2 2 7 2" xfId="53139" xr:uid="{8684CA11-E1D9-4F69-9889-7E105EBDBE57}"/>
    <cellStyle name="SAPBEXundefined 3 2 2 2 8" xfId="53140" xr:uid="{D484FE56-114A-430E-8F3E-418DD8C6F200}"/>
    <cellStyle name="SAPBEXundefined 3 2 2 2 8 2" xfId="53141" xr:uid="{7BA8346C-D1E2-4645-9060-A55B8EEBCF06}"/>
    <cellStyle name="SAPBEXundefined 3 2 2 2 9" xfId="53142" xr:uid="{148DAFEC-B3C3-4C6C-BC26-C55D0CB2B259}"/>
    <cellStyle name="SAPBEXundefined 3 2 2 3" xfId="53143" xr:uid="{0812B827-9E2A-47E2-A18A-4EA48C05FDD7}"/>
    <cellStyle name="SAPBEXundefined 3 2 2 3 2" xfId="53144" xr:uid="{7B8883B3-DA56-4DBF-B840-F45B21F6172D}"/>
    <cellStyle name="SAPBEXundefined 3 2 2 3 2 2" xfId="53145" xr:uid="{847CE7D1-0AB7-427D-88FD-EFD5FA49DDA5}"/>
    <cellStyle name="SAPBEXundefined 3 2 2 3 3" xfId="53146" xr:uid="{1C176090-23F3-4180-B927-E1014D194038}"/>
    <cellStyle name="SAPBEXundefined 3 2 2 3 3 2" xfId="53147" xr:uid="{EF8ADB55-F8CC-4F50-B691-F0EE798BF4EB}"/>
    <cellStyle name="SAPBEXundefined 3 2 2 3 4" xfId="53148" xr:uid="{D1DEB9D0-F29D-4ACC-8EF8-686097BE2D6E}"/>
    <cellStyle name="SAPBEXundefined 3 2 2 3 4 2" xfId="53149" xr:uid="{0862A7A7-FCAD-4ADB-A5DA-C52AADE5FF95}"/>
    <cellStyle name="SAPBEXundefined 3 2 2 3 5" xfId="53150" xr:uid="{8C0DFA87-8469-48ED-BB00-F13637C1FA8F}"/>
    <cellStyle name="SAPBEXundefined 3 2 2 3 5 2" xfId="53151" xr:uid="{7F76BA70-EB1A-4B3F-B19F-4EEF2EC5F901}"/>
    <cellStyle name="SAPBEXundefined 3 2 2 3 6" xfId="53152" xr:uid="{A068FACD-B04F-4FF3-B990-204A42D6440A}"/>
    <cellStyle name="SAPBEXundefined 3 2 2 3 6 2" xfId="53153" xr:uid="{B875CA66-199E-43AF-8744-98292312A94E}"/>
    <cellStyle name="SAPBEXundefined 3 2 2 3 7" xfId="53154" xr:uid="{41A72C83-0620-41B5-A707-093EB0E8364E}"/>
    <cellStyle name="SAPBEXundefined 3 2 2 3 7 2" xfId="53155" xr:uid="{105D8106-1414-497F-99F7-6FB217F16451}"/>
    <cellStyle name="SAPBEXundefined 3 2 2 3 8" xfId="53156" xr:uid="{41F53534-6180-4A42-9309-CBADB896AD0D}"/>
    <cellStyle name="SAPBEXundefined 3 2 2 3 9" xfId="53157" xr:uid="{C5384394-42BE-4821-B690-8B5DCB7B01CA}"/>
    <cellStyle name="SAPBEXundefined 3 2 2 4" xfId="53158" xr:uid="{67F7C88D-1D70-4E10-939C-6D63807D518C}"/>
    <cellStyle name="SAPBEXundefined 3 2 2 4 2" xfId="53159" xr:uid="{18A458FD-ACA7-4DFA-A1E8-92B610137B48}"/>
    <cellStyle name="SAPBEXundefined 3 2 2 5" xfId="53160" xr:uid="{ED968597-4251-4A32-898D-7749AAFDC46B}"/>
    <cellStyle name="SAPBEXundefined 3 2 2 5 2" xfId="53161" xr:uid="{AEF3A35F-B3BF-4246-A16E-91471D82F611}"/>
    <cellStyle name="SAPBEXundefined 3 2 2 6" xfId="53162" xr:uid="{2B46B340-BA2E-4B12-8428-7AA3929F12FF}"/>
    <cellStyle name="SAPBEXundefined 3 2 2 6 2" xfId="53163" xr:uid="{FAA7432B-E736-4C5B-BF50-FC89C3C29D4D}"/>
    <cellStyle name="SAPBEXundefined 3 2 2 7" xfId="53164" xr:uid="{01E8D161-AC20-4E4C-BAD8-5340679FBD82}"/>
    <cellStyle name="SAPBEXundefined 3 2 2 7 2" xfId="53165" xr:uid="{BC5914F1-30D2-4508-A57D-5C62C56F77BD}"/>
    <cellStyle name="SAPBEXundefined 3 2 2 8" xfId="53166" xr:uid="{FE0FEE6A-E31B-4764-B862-C408F77BACB2}"/>
    <cellStyle name="SAPBEXundefined 3 2 2 8 2" xfId="53167" xr:uid="{AAF25C70-238D-470B-AF34-33403C089C55}"/>
    <cellStyle name="SAPBEXundefined 3 2 2 9" xfId="53168" xr:uid="{1723B8A1-5A60-44C3-9D3C-330874430388}"/>
    <cellStyle name="SAPBEXundefined 3 2 3" xfId="53169" xr:uid="{10E5BDDC-8DB7-4933-8355-6F931CA2D07B}"/>
    <cellStyle name="SAPBEXundefined 3 2 3 2" xfId="53170" xr:uid="{1FC96E23-EC70-4719-931B-B694C8215932}"/>
    <cellStyle name="SAPBEXundefined 3 2 3 2 10" xfId="53171" xr:uid="{6277185F-7C15-4A26-B435-3B4CA24CA149}"/>
    <cellStyle name="SAPBEXundefined 3 2 3 2 2" xfId="53172" xr:uid="{CFA1851F-F80D-425E-8503-AF9DB1149913}"/>
    <cellStyle name="SAPBEXundefined 3 2 3 2 2 2" xfId="53173" xr:uid="{0143F81B-05D2-46F7-8865-6DA84C26E176}"/>
    <cellStyle name="SAPBEXundefined 3 2 3 2 2 2 2" xfId="53174" xr:uid="{D5BB94BB-B42A-48A5-A0B1-1CDC4534DF5F}"/>
    <cellStyle name="SAPBEXundefined 3 2 3 2 2 3" xfId="53175" xr:uid="{E1457CF1-CAB6-4404-A204-6AA9BA1268AF}"/>
    <cellStyle name="SAPBEXundefined 3 2 3 2 2 3 2" xfId="53176" xr:uid="{1C62AAB5-B713-4B5B-87D5-079956594C17}"/>
    <cellStyle name="SAPBEXundefined 3 2 3 2 2 4" xfId="53177" xr:uid="{121FB112-8822-42A9-A042-1F8DF7E88968}"/>
    <cellStyle name="SAPBEXundefined 3 2 3 2 2 4 2" xfId="53178" xr:uid="{B14AE268-0832-4A11-ADA7-87876357D9FD}"/>
    <cellStyle name="SAPBEXundefined 3 2 3 2 2 5" xfId="53179" xr:uid="{63F2E863-04CD-4D40-8F41-512736953255}"/>
    <cellStyle name="SAPBEXundefined 3 2 3 2 2 5 2" xfId="53180" xr:uid="{160A9865-23DF-452F-A5E2-9008179AE83C}"/>
    <cellStyle name="SAPBEXundefined 3 2 3 2 2 6" xfId="53181" xr:uid="{2E514531-0212-4D36-8C51-9A4ECFD6C874}"/>
    <cellStyle name="SAPBEXundefined 3 2 3 2 2 6 2" xfId="53182" xr:uid="{943B3345-D06D-4513-B0A8-AF08217FDC39}"/>
    <cellStyle name="SAPBEXundefined 3 2 3 2 2 7" xfId="53183" xr:uid="{C73AC4E5-C4EE-422D-A43C-C09EB85D0ADD}"/>
    <cellStyle name="SAPBEXundefined 3 2 3 2 3" xfId="53184" xr:uid="{9D3D68B3-105F-4771-A46D-A9EF6A119F58}"/>
    <cellStyle name="SAPBEXundefined 3 2 3 2 3 2" xfId="53185" xr:uid="{05374CE7-DD7E-46AF-9148-9394983351E3}"/>
    <cellStyle name="SAPBEXundefined 3 2 3 2 3 2 2" xfId="53186" xr:uid="{EFBC49E2-36B1-481C-9D8B-CDC1EB750C06}"/>
    <cellStyle name="SAPBEXundefined 3 2 3 2 3 3" xfId="53187" xr:uid="{6FC45CC7-E520-446F-BDE9-C73DBBF8995D}"/>
    <cellStyle name="SAPBEXundefined 3 2 3 2 3 3 2" xfId="53188" xr:uid="{BCDEE0A3-E445-40C4-A37D-D9538398EC5E}"/>
    <cellStyle name="SAPBEXundefined 3 2 3 2 3 4" xfId="53189" xr:uid="{1E7A2A0D-B898-4CC1-8581-F8A5D9DB5C87}"/>
    <cellStyle name="SAPBEXundefined 3 2 3 2 3 4 2" xfId="53190" xr:uid="{94E6F181-E6F8-48F1-9E9F-D8F6DB1CEADA}"/>
    <cellStyle name="SAPBEXundefined 3 2 3 2 3 5" xfId="53191" xr:uid="{B41C70F6-D303-4804-8424-40B79B9DB560}"/>
    <cellStyle name="SAPBEXundefined 3 2 3 2 3 5 2" xfId="53192" xr:uid="{C019B1E9-6775-4DEC-8ECB-1A6334080822}"/>
    <cellStyle name="SAPBEXundefined 3 2 3 2 3 6" xfId="53193" xr:uid="{1DF5FF19-0521-4FEF-84F3-19E9EC3DCE30}"/>
    <cellStyle name="SAPBEXundefined 3 2 3 2 3 6 2" xfId="53194" xr:uid="{77A27539-281B-42EF-9313-8EEFA692FE78}"/>
    <cellStyle name="SAPBEXundefined 3 2 3 2 3 7" xfId="53195" xr:uid="{4F6AFFD2-51CA-4FE5-B126-302BA35F13C9}"/>
    <cellStyle name="SAPBEXundefined 3 2 3 2 4" xfId="53196" xr:uid="{169D21AB-6065-490C-AD21-A5A324B0D119}"/>
    <cellStyle name="SAPBEXundefined 3 2 3 2 4 2" xfId="53197" xr:uid="{235DE0BF-2541-4CED-9DF0-C54169D86EB1}"/>
    <cellStyle name="SAPBEXundefined 3 2 3 2 5" xfId="53198" xr:uid="{CFAA22F6-1989-47A0-AAE0-02C72418BF8A}"/>
    <cellStyle name="SAPBEXundefined 3 2 3 2 5 2" xfId="53199" xr:uid="{A8DE13D0-9E98-4277-ACE6-EDB0FEB564C2}"/>
    <cellStyle name="SAPBEXundefined 3 2 3 2 6" xfId="53200" xr:uid="{989ABBDE-CCFC-465B-9335-9D4FE7724E78}"/>
    <cellStyle name="SAPBEXundefined 3 2 3 2 6 2" xfId="53201" xr:uid="{97368656-3B36-4781-953D-7904B4712E3E}"/>
    <cellStyle name="SAPBEXundefined 3 2 3 2 7" xfId="53202" xr:uid="{3D9745A8-58E5-4A84-9C71-769B79A40CF8}"/>
    <cellStyle name="SAPBEXundefined 3 2 3 2 7 2" xfId="53203" xr:uid="{FBA41001-A1AB-4049-9733-38ECAE3401B6}"/>
    <cellStyle name="SAPBEXundefined 3 2 3 2 8" xfId="53204" xr:uid="{01695F76-5A95-4ABB-BC97-0835714A3A54}"/>
    <cellStyle name="SAPBEXundefined 3 2 3 2 8 2" xfId="53205" xr:uid="{31D1ED05-0024-4732-AA2C-191D3871CC2C}"/>
    <cellStyle name="SAPBEXundefined 3 2 3 2 9" xfId="53206" xr:uid="{F1D4992F-953A-4C6A-A2B4-3039F4D50B79}"/>
    <cellStyle name="SAPBEXundefined 3 2 3 2 9 2" xfId="53207" xr:uid="{4BAF25D2-C420-427E-9D54-B3752966A5CC}"/>
    <cellStyle name="SAPBEXundefined 3 2 3 3" xfId="53208" xr:uid="{1AD86D93-3295-44AA-A0F1-8F12806194EA}"/>
    <cellStyle name="SAPBEXundefined 3 2 3 3 2" xfId="53209" xr:uid="{C3769A70-0471-426A-A881-3501180F6151}"/>
    <cellStyle name="SAPBEXundefined 3 2 3 4" xfId="53210" xr:uid="{3882335B-1627-4A61-AD66-65FC616AD779}"/>
    <cellStyle name="SAPBEXundefined 3 2 3 4 2" xfId="53211" xr:uid="{3884F1BF-C304-44F1-B23A-10A396399B76}"/>
    <cellStyle name="SAPBEXundefined 3 2 3 5" xfId="53212" xr:uid="{9021C245-7A0F-45F5-88EA-52ED04C0A6C4}"/>
    <cellStyle name="SAPBEXundefined 3 2 4" xfId="53213" xr:uid="{AFCC901C-177D-4809-91C8-CCC6FED2ED17}"/>
    <cellStyle name="SAPBEXundefined 3 2 4 10" xfId="53214" xr:uid="{10497801-534A-4F75-B77A-1D1309D236C2}"/>
    <cellStyle name="SAPBEXundefined 3 2 4 2" xfId="53215" xr:uid="{ABDC4E08-19EA-420D-90E6-5A43CFB829C4}"/>
    <cellStyle name="SAPBEXundefined 3 2 4 2 2" xfId="53216" xr:uid="{F0520C2D-D07D-4183-97A4-6122AC549400}"/>
    <cellStyle name="SAPBEXundefined 3 2 4 2 2 2" xfId="53217" xr:uid="{0A18F1EE-7A6F-4229-B45A-9EF44C32B9E4}"/>
    <cellStyle name="SAPBEXundefined 3 2 4 2 3" xfId="53218" xr:uid="{373EA3C7-5DFF-4D00-BD9A-1D029C6EB5CA}"/>
    <cellStyle name="SAPBEXundefined 3 2 4 2 3 2" xfId="53219" xr:uid="{A526DAC9-D302-4E49-B031-12010008AB40}"/>
    <cellStyle name="SAPBEXundefined 3 2 4 2 4" xfId="53220" xr:uid="{6B58D8B6-9326-4041-8003-52BA5B11A342}"/>
    <cellStyle name="SAPBEXundefined 3 2 4 2 4 2" xfId="53221" xr:uid="{34B4FA55-5989-4763-9EE9-DE9A6D04AF02}"/>
    <cellStyle name="SAPBEXundefined 3 2 4 2 5" xfId="53222" xr:uid="{F07E8A80-E5EA-4143-8242-E58703F29A48}"/>
    <cellStyle name="SAPBEXundefined 3 2 4 2 5 2" xfId="53223" xr:uid="{BAC47FCD-ED45-4CD3-A3B6-B59DBCFCC396}"/>
    <cellStyle name="SAPBEXundefined 3 2 4 2 6" xfId="53224" xr:uid="{5E7FA524-00D6-484A-9DC5-46C060737F99}"/>
    <cellStyle name="SAPBEXundefined 3 2 4 2 6 2" xfId="53225" xr:uid="{798096BF-88BF-47A3-863B-3DF370959783}"/>
    <cellStyle name="SAPBEXundefined 3 2 4 2 7" xfId="53226" xr:uid="{45780BBD-4E09-4111-9D9A-C400C67D77DD}"/>
    <cellStyle name="SAPBEXundefined 3 2 4 3" xfId="53227" xr:uid="{44B81153-7325-4B2E-B398-7F6A6A69D721}"/>
    <cellStyle name="SAPBEXundefined 3 2 4 3 2" xfId="53228" xr:uid="{EDC05A0F-1B64-4000-ADED-7F6F75A690EF}"/>
    <cellStyle name="SAPBEXundefined 3 2 4 3 2 2" xfId="53229" xr:uid="{BFC118C5-13FF-40AE-9D86-355775393839}"/>
    <cellStyle name="SAPBEXundefined 3 2 4 3 3" xfId="53230" xr:uid="{41703CAF-7433-45A9-B3B3-B0B2500740A0}"/>
    <cellStyle name="SAPBEXundefined 3 2 4 3 3 2" xfId="53231" xr:uid="{8969D1E6-34C0-4C26-846E-954AC61AF2DE}"/>
    <cellStyle name="SAPBEXundefined 3 2 4 3 4" xfId="53232" xr:uid="{E280D5F3-5141-4988-8CC6-8EF8B3985BEF}"/>
    <cellStyle name="SAPBEXundefined 3 2 4 3 4 2" xfId="53233" xr:uid="{1640B8EE-A0DB-4701-9113-4AE4066A23F0}"/>
    <cellStyle name="SAPBEXundefined 3 2 4 3 5" xfId="53234" xr:uid="{208561FB-9209-482E-BF73-DA0ECD24E05B}"/>
    <cellStyle name="SAPBEXundefined 3 2 4 3 5 2" xfId="53235" xr:uid="{8C1716F9-EE33-41D2-952A-757279867F06}"/>
    <cellStyle name="SAPBEXundefined 3 2 4 3 6" xfId="53236" xr:uid="{7DD81F09-6E99-4455-94D2-5992DFACCC63}"/>
    <cellStyle name="SAPBEXundefined 3 2 4 3 6 2" xfId="53237" xr:uid="{F7E85138-E7DD-4574-A454-4BB294AF0529}"/>
    <cellStyle name="SAPBEXundefined 3 2 4 3 7" xfId="53238" xr:uid="{CEA42E6A-2F7D-4251-AC32-7084FAC6036E}"/>
    <cellStyle name="SAPBEXundefined 3 2 4 4" xfId="53239" xr:uid="{BBF5B190-6AE7-4053-8FA5-86399DECAAA7}"/>
    <cellStyle name="SAPBEXundefined 3 2 4 4 2" xfId="53240" xr:uid="{7CA587A0-1271-4881-8FAF-053B7C2E5379}"/>
    <cellStyle name="SAPBEXundefined 3 2 4 5" xfId="53241" xr:uid="{15DEEAAE-328A-4D74-A953-034478035A4D}"/>
    <cellStyle name="SAPBEXundefined 3 2 4 5 2" xfId="53242" xr:uid="{9AE36342-A7C0-4233-881B-9A6752231052}"/>
    <cellStyle name="SAPBEXundefined 3 2 4 6" xfId="53243" xr:uid="{70113276-8FFF-41FA-98EC-980D3939E01D}"/>
    <cellStyle name="SAPBEXundefined 3 2 4 6 2" xfId="53244" xr:uid="{BDCDFAFF-C36B-4B5A-BA17-9FB34663E0BE}"/>
    <cellStyle name="SAPBEXundefined 3 2 4 7" xfId="53245" xr:uid="{27F4B479-E64B-4878-B3E1-B6B3211E089F}"/>
    <cellStyle name="SAPBEXundefined 3 2 4 7 2" xfId="53246" xr:uid="{C7FA2089-1E9D-4FDF-AC77-1C4BF163240F}"/>
    <cellStyle name="SAPBEXundefined 3 2 4 8" xfId="53247" xr:uid="{D575CC10-CD72-42B2-8E38-211C94E57140}"/>
    <cellStyle name="SAPBEXundefined 3 2 4 8 2" xfId="53248" xr:uid="{F8018419-4F25-484B-AA8A-0A24927C3567}"/>
    <cellStyle name="SAPBEXundefined 3 2 4 9" xfId="53249" xr:uid="{57A2A7BD-A949-4C75-ABCE-46215033F2D1}"/>
    <cellStyle name="SAPBEXundefined 3 2 4 9 2" xfId="53250" xr:uid="{FF728D5B-5F46-40EE-A13E-F90EEC9CC377}"/>
    <cellStyle name="SAPBEXundefined 3 2 5" xfId="53251" xr:uid="{0BFF6838-6091-4E02-AAD3-0733EAE50F08}"/>
    <cellStyle name="SAPBEXundefined 3 2 5 2" xfId="53252" xr:uid="{1CB1677C-6996-4D62-BAA6-C5D5924B06D4}"/>
    <cellStyle name="SAPBEXundefined 3 2 6" xfId="53253" xr:uid="{652538C5-6491-4F21-BA3A-E0E78876A3E8}"/>
    <cellStyle name="SAPBEXundefined 3 2 6 2" xfId="53254" xr:uid="{10CA649D-6956-4468-8D8B-900B159F6630}"/>
    <cellStyle name="SAPBEXundefined 3 2 7" xfId="53255" xr:uid="{5957A843-363D-4C67-B50B-A0D19E121771}"/>
    <cellStyle name="SAPBEXundefined 3 2 8" xfId="53256" xr:uid="{D2093CF3-F030-4ADC-9F2E-14A346B21007}"/>
    <cellStyle name="SAPBEXundefined 3 3" xfId="53257" xr:uid="{17AD43F7-30A3-4083-AF93-3B6D0D531181}"/>
    <cellStyle name="SAPBEXundefined 3 3 2" xfId="53258" xr:uid="{25D75E8D-469D-4799-B4EB-477451C3C0DD}"/>
    <cellStyle name="SAPBEXundefined 3 3 2 10" xfId="53259" xr:uid="{BA389DEF-0362-4BF2-AC7D-76D32AE1685E}"/>
    <cellStyle name="SAPBEXundefined 3 3 2 2" xfId="53260" xr:uid="{3B686ECC-A9F4-4484-A9F6-60FDA8B33373}"/>
    <cellStyle name="SAPBEXundefined 3 3 2 2 10" xfId="53261" xr:uid="{2561765F-5BDC-42A2-A68B-403507565D6F}"/>
    <cellStyle name="SAPBEXundefined 3 3 2 2 2" xfId="53262" xr:uid="{1F457673-51FE-4940-8423-42922A5EEEF8}"/>
    <cellStyle name="SAPBEXundefined 3 3 2 2 2 2" xfId="53263" xr:uid="{677492C1-EE6E-4D62-A199-AA811486F880}"/>
    <cellStyle name="SAPBEXundefined 3 3 2 2 2 2 2" xfId="53264" xr:uid="{24930C33-B7F8-4C6C-B1B3-0EEF6B12AB29}"/>
    <cellStyle name="SAPBEXundefined 3 3 2 2 2 3" xfId="53265" xr:uid="{6B995490-F428-42BA-8E33-AD9EE574246C}"/>
    <cellStyle name="SAPBEXundefined 3 3 2 2 2 3 2" xfId="53266" xr:uid="{812F915E-5211-45D9-A9FD-FF2B270276AA}"/>
    <cellStyle name="SAPBEXundefined 3 3 2 2 2 4" xfId="53267" xr:uid="{3153E3BA-29EA-4AB3-89A8-644500E6AFD7}"/>
    <cellStyle name="SAPBEXundefined 3 3 2 2 2 4 2" xfId="53268" xr:uid="{B1B1ED1A-21F7-4FB0-88E7-0CBBFFAB335A}"/>
    <cellStyle name="SAPBEXundefined 3 3 2 2 2 5" xfId="53269" xr:uid="{575EF616-B86E-4116-9FCA-4C85116F794C}"/>
    <cellStyle name="SAPBEXundefined 3 3 2 2 2 5 2" xfId="53270" xr:uid="{98BDFD79-605E-4E72-BF00-8960A0662529}"/>
    <cellStyle name="SAPBEXundefined 3 3 2 2 2 6" xfId="53271" xr:uid="{111DA276-6574-4714-9687-847E8CFE1C98}"/>
    <cellStyle name="SAPBEXundefined 3 3 2 2 2 6 2" xfId="53272" xr:uid="{F60858FB-95FD-4A6F-A252-10B61DB6BDE2}"/>
    <cellStyle name="SAPBEXundefined 3 3 2 2 2 7" xfId="53273" xr:uid="{B30250F2-7E4B-43B0-97CD-FD9C2AF9E53A}"/>
    <cellStyle name="SAPBEXundefined 3 3 2 2 2 7 2" xfId="53274" xr:uid="{444F8CD9-FC7D-4271-A8A6-34B6E68F2CD3}"/>
    <cellStyle name="SAPBEXundefined 3 3 2 2 2 8" xfId="53275" xr:uid="{EA1E6C84-714F-4D7E-A4E6-7459EDD062F5}"/>
    <cellStyle name="SAPBEXundefined 3 3 2 2 3" xfId="53276" xr:uid="{AFD91953-CD8A-4E3A-B7EC-022E4CBA5B1D}"/>
    <cellStyle name="SAPBEXundefined 3 3 2 2 3 2" xfId="53277" xr:uid="{016074F2-8DD5-4A25-B8E3-F3A979A8E7E9}"/>
    <cellStyle name="SAPBEXundefined 3 3 2 2 4" xfId="53278" xr:uid="{2E9A7D30-A745-4FF5-97CE-0412783EE9F7}"/>
    <cellStyle name="SAPBEXundefined 3 3 2 2 4 2" xfId="53279" xr:uid="{ADF41814-75F4-4ACA-B197-40EF08762E02}"/>
    <cellStyle name="SAPBEXundefined 3 3 2 2 5" xfId="53280" xr:uid="{49CF1979-F65E-479F-A57C-700875DF6AC6}"/>
    <cellStyle name="SAPBEXundefined 3 3 2 2 5 2" xfId="53281" xr:uid="{85D76B70-375C-4758-8BB3-547A01D176AC}"/>
    <cellStyle name="SAPBEXundefined 3 3 2 2 6" xfId="53282" xr:uid="{9D9897C3-9DCB-43BE-9D33-A716C42E74CB}"/>
    <cellStyle name="SAPBEXundefined 3 3 2 2 6 2" xfId="53283" xr:uid="{186E94B8-6DBB-4F50-823A-ED0183F8F8CD}"/>
    <cellStyle name="SAPBEXundefined 3 3 2 2 7" xfId="53284" xr:uid="{8E20AF4F-D875-4AA3-A817-39DD697F0FAF}"/>
    <cellStyle name="SAPBEXundefined 3 3 2 2 7 2" xfId="53285" xr:uid="{C1488A69-2EF8-4E1D-80CA-EA1DA3CDFBC8}"/>
    <cellStyle name="SAPBEXundefined 3 3 2 2 8" xfId="53286" xr:uid="{F068D87F-ACE1-4A96-8C7E-190293DBB935}"/>
    <cellStyle name="SAPBEXundefined 3 3 2 2 8 2" xfId="53287" xr:uid="{A5CC3DDD-4D39-4706-8790-19284EAD1AF7}"/>
    <cellStyle name="SAPBEXundefined 3 3 2 2 9" xfId="53288" xr:uid="{08D579FC-4DCD-4075-A2A1-549AA5303BFB}"/>
    <cellStyle name="SAPBEXundefined 3 3 2 3" xfId="53289" xr:uid="{248F754E-B036-411F-934D-CACEAF5551E5}"/>
    <cellStyle name="SAPBEXundefined 3 3 2 3 2" xfId="53290" xr:uid="{184BC360-2580-4E97-A621-DBBC1AF4D64A}"/>
    <cellStyle name="SAPBEXundefined 3 3 2 3 2 2" xfId="53291" xr:uid="{601E7805-A28D-4A24-BD78-E30F41B1F5CE}"/>
    <cellStyle name="SAPBEXundefined 3 3 2 3 3" xfId="53292" xr:uid="{A7F21AA4-399E-4BD2-ADD2-5CC13BF2FE6F}"/>
    <cellStyle name="SAPBEXundefined 3 3 2 3 3 2" xfId="53293" xr:uid="{4187216D-B589-48C8-85AE-0C2401FB0A7C}"/>
    <cellStyle name="SAPBEXundefined 3 3 2 3 4" xfId="53294" xr:uid="{65D79327-3FB4-4DC3-96FB-5670633E59F8}"/>
    <cellStyle name="SAPBEXundefined 3 3 2 3 4 2" xfId="53295" xr:uid="{CD5CCE03-C96D-44A8-8239-2D12E93DF7DA}"/>
    <cellStyle name="SAPBEXundefined 3 3 2 3 5" xfId="53296" xr:uid="{D1DB4607-AD40-41BE-B23C-72CD38397FD4}"/>
    <cellStyle name="SAPBEXundefined 3 3 2 3 5 2" xfId="53297" xr:uid="{C072B3B8-01BC-488D-A959-52849B65F853}"/>
    <cellStyle name="SAPBEXundefined 3 3 2 3 6" xfId="53298" xr:uid="{CE14CEFE-0A19-4C78-81B1-25FA80C33D1C}"/>
    <cellStyle name="SAPBEXundefined 3 3 2 3 6 2" xfId="53299" xr:uid="{E55E12B9-C423-4A58-84A3-2A80447183D9}"/>
    <cellStyle name="SAPBEXundefined 3 3 2 3 7" xfId="53300" xr:uid="{FDBAF5B1-A353-43E4-B9F7-F2276A61D9CD}"/>
    <cellStyle name="SAPBEXundefined 3 3 2 3 7 2" xfId="53301" xr:uid="{ACEE4B8B-14D0-40B9-A83F-5CEA2E48B2CB}"/>
    <cellStyle name="SAPBEXundefined 3 3 2 3 8" xfId="53302" xr:uid="{C09F99B8-4B16-4BC0-BBE1-17EF75232092}"/>
    <cellStyle name="SAPBEXundefined 3 3 2 3 9" xfId="53303" xr:uid="{AFD0BB22-DF85-43CA-ABCC-4AF8C372C69B}"/>
    <cellStyle name="SAPBEXundefined 3 3 2 4" xfId="53304" xr:uid="{C5A68C51-C2AE-4270-BE8D-2BA9BD6FE839}"/>
    <cellStyle name="SAPBEXundefined 3 3 2 4 2" xfId="53305" xr:uid="{750A4042-BB23-4373-A2CB-3F38D8A9EFC3}"/>
    <cellStyle name="SAPBEXundefined 3 3 2 5" xfId="53306" xr:uid="{6E07E5CB-6FDF-4517-BB86-DC602C84D334}"/>
    <cellStyle name="SAPBEXundefined 3 3 2 5 2" xfId="53307" xr:uid="{9A7E3C2D-86D5-4E50-B28A-E0E5C2B1103C}"/>
    <cellStyle name="SAPBEXundefined 3 3 2 6" xfId="53308" xr:uid="{BDB764E3-6F26-4FAB-AE31-83C00DADE9EC}"/>
    <cellStyle name="SAPBEXundefined 3 3 2 6 2" xfId="53309" xr:uid="{A62963E8-7F55-4D14-93B9-BFA91D0818EC}"/>
    <cellStyle name="SAPBEXundefined 3 3 2 7" xfId="53310" xr:uid="{11F5D524-4AF9-406F-AFED-B32D82355DFD}"/>
    <cellStyle name="SAPBEXundefined 3 3 2 7 2" xfId="53311" xr:uid="{3C455563-4D39-41B0-9B84-AD9A8C82F1B8}"/>
    <cellStyle name="SAPBEXundefined 3 3 2 8" xfId="53312" xr:uid="{439A25BA-931C-4424-AB45-34DD9569D247}"/>
    <cellStyle name="SAPBEXundefined 3 3 2 8 2" xfId="53313" xr:uid="{65049FF4-8E7D-4BA0-B512-7E53BC911623}"/>
    <cellStyle name="SAPBEXundefined 3 3 2 9" xfId="53314" xr:uid="{8C925249-9033-47D3-8123-EA3E2CB58AFF}"/>
    <cellStyle name="SAPBEXundefined 3 3 3" xfId="53315" xr:uid="{DCB73389-B48C-41E4-89FC-B95CC95575CA}"/>
    <cellStyle name="SAPBEXundefined 3 3 3 2" xfId="53316" xr:uid="{88F007C0-56AE-4CFE-BB5B-BCA9B60E833B}"/>
    <cellStyle name="SAPBEXundefined 3 3 3 2 10" xfId="53317" xr:uid="{72CD7B77-4264-4286-A42A-AD580A9554B4}"/>
    <cellStyle name="SAPBEXundefined 3 3 3 2 2" xfId="53318" xr:uid="{FD341B5C-7B11-45D7-A5BD-93EF7F75A20B}"/>
    <cellStyle name="SAPBEXundefined 3 3 3 2 2 2" xfId="53319" xr:uid="{18EC55E2-60FC-4CF6-8CF8-E55E86D666E7}"/>
    <cellStyle name="SAPBEXundefined 3 3 3 2 2 2 2" xfId="53320" xr:uid="{5F5DC04C-CFFA-4AFD-B650-BCCE60E5BD66}"/>
    <cellStyle name="SAPBEXundefined 3 3 3 2 2 3" xfId="53321" xr:uid="{A7D56AB5-30D3-4016-A46F-07EB78D0F2CB}"/>
    <cellStyle name="SAPBEXundefined 3 3 3 2 2 3 2" xfId="53322" xr:uid="{7377E9B4-3E9B-45B3-B600-95ADE63736B0}"/>
    <cellStyle name="SAPBEXundefined 3 3 3 2 2 4" xfId="53323" xr:uid="{7CA8F07C-999A-4186-ADA5-9EBEE41B2D7C}"/>
    <cellStyle name="SAPBEXundefined 3 3 3 2 2 4 2" xfId="53324" xr:uid="{FCA16C5E-9711-44F1-BD99-1F5E1FFABD4D}"/>
    <cellStyle name="SAPBEXundefined 3 3 3 2 2 5" xfId="53325" xr:uid="{C18848FD-0CB7-44EE-9896-223191419D43}"/>
    <cellStyle name="SAPBEXundefined 3 3 3 2 2 5 2" xfId="53326" xr:uid="{8E3B0F3C-C73F-4E3F-8F2A-8B565E5D9A2D}"/>
    <cellStyle name="SAPBEXundefined 3 3 3 2 2 6" xfId="53327" xr:uid="{756BD647-CB68-4579-A2B5-4F3FFAF1D612}"/>
    <cellStyle name="SAPBEXundefined 3 3 3 2 2 6 2" xfId="53328" xr:uid="{0B607FC2-D8CE-43FC-9364-61754CF28BA0}"/>
    <cellStyle name="SAPBEXundefined 3 3 3 2 2 7" xfId="53329" xr:uid="{7810A038-89EB-44FF-920F-ECD8805D3DD4}"/>
    <cellStyle name="SAPBEXundefined 3 3 3 2 3" xfId="53330" xr:uid="{6FA26576-35C1-47CE-9E6E-716EC5043047}"/>
    <cellStyle name="SAPBEXundefined 3 3 3 2 3 2" xfId="53331" xr:uid="{133AF05B-641B-4774-9007-5447C15D0824}"/>
    <cellStyle name="SAPBEXundefined 3 3 3 2 3 2 2" xfId="53332" xr:uid="{CBE751DE-AA01-4A8D-9481-C4D3A733822B}"/>
    <cellStyle name="SAPBEXundefined 3 3 3 2 3 3" xfId="53333" xr:uid="{AD70311F-DCF2-44BE-ABF0-FD8C02B308A4}"/>
    <cellStyle name="SAPBEXundefined 3 3 3 2 3 3 2" xfId="53334" xr:uid="{FCDBD6DB-93ED-488D-8745-14B518A982CA}"/>
    <cellStyle name="SAPBEXundefined 3 3 3 2 3 4" xfId="53335" xr:uid="{FD8E99B5-B455-4512-8634-7FD1304B63A2}"/>
    <cellStyle name="SAPBEXundefined 3 3 3 2 3 4 2" xfId="53336" xr:uid="{FAD170ED-7321-4BA6-A472-708ED08E60BA}"/>
    <cellStyle name="SAPBEXundefined 3 3 3 2 3 5" xfId="53337" xr:uid="{BF314CDF-A801-4ABF-9FE3-B8291E78039A}"/>
    <cellStyle name="SAPBEXundefined 3 3 3 2 3 5 2" xfId="53338" xr:uid="{33C89632-272A-483B-9489-A1F612B7A873}"/>
    <cellStyle name="SAPBEXundefined 3 3 3 2 3 6" xfId="53339" xr:uid="{F1389AF9-53DE-40DF-ACBC-C6795D9DF03D}"/>
    <cellStyle name="SAPBEXundefined 3 3 3 2 3 6 2" xfId="53340" xr:uid="{77D319D6-ABE0-4A97-B046-943796B394EA}"/>
    <cellStyle name="SAPBEXundefined 3 3 3 2 3 7" xfId="53341" xr:uid="{5EE5A12B-B6AC-45B8-A767-062E5885FDC2}"/>
    <cellStyle name="SAPBEXundefined 3 3 3 2 4" xfId="53342" xr:uid="{85E9EEAE-EAC9-4218-B663-961F9C09B0D1}"/>
    <cellStyle name="SAPBEXundefined 3 3 3 2 4 2" xfId="53343" xr:uid="{133D7FE8-929A-49AA-A8CE-1D461AF3B200}"/>
    <cellStyle name="SAPBEXundefined 3 3 3 2 5" xfId="53344" xr:uid="{4E18DEC3-866F-44C0-9E5B-10155B75B007}"/>
    <cellStyle name="SAPBEXundefined 3 3 3 2 5 2" xfId="53345" xr:uid="{10E639C6-4D57-41BD-8215-D62DA8C59BCE}"/>
    <cellStyle name="SAPBEXundefined 3 3 3 2 6" xfId="53346" xr:uid="{CC7AB33F-1840-4A04-8778-7E2FE067E712}"/>
    <cellStyle name="SAPBEXundefined 3 3 3 2 6 2" xfId="53347" xr:uid="{14903AA4-5C16-434C-8798-8C0BC4410271}"/>
    <cellStyle name="SAPBEXundefined 3 3 3 2 7" xfId="53348" xr:uid="{55118189-70ED-4F0E-8FA2-EE159AB2EEFB}"/>
    <cellStyle name="SAPBEXundefined 3 3 3 2 7 2" xfId="53349" xr:uid="{0DCCA70D-CEE2-42DE-8D00-3D60F80B59F8}"/>
    <cellStyle name="SAPBEXundefined 3 3 3 2 8" xfId="53350" xr:uid="{34D1929B-3DA9-4DAB-93C1-AF35F1985D83}"/>
    <cellStyle name="SAPBEXundefined 3 3 3 2 8 2" xfId="53351" xr:uid="{089009E7-EB16-4358-A2DA-8E3365E84F4C}"/>
    <cellStyle name="SAPBEXundefined 3 3 3 2 9" xfId="53352" xr:uid="{2887CCD6-87AA-487E-B080-BD00544AE418}"/>
    <cellStyle name="SAPBEXundefined 3 3 3 2 9 2" xfId="53353" xr:uid="{C717AEEC-6D7C-492D-8B0A-E15AD7C09AFD}"/>
    <cellStyle name="SAPBEXundefined 3 3 3 3" xfId="53354" xr:uid="{C98EE7FE-B391-4828-B51D-16B2834C7A18}"/>
    <cellStyle name="SAPBEXundefined 3 3 3 3 2" xfId="53355" xr:uid="{FD49B31C-CE4A-48AA-9C30-0069A1E61863}"/>
    <cellStyle name="SAPBEXundefined 3 3 3 4" xfId="53356" xr:uid="{09EC4AF1-6C43-4723-B3DD-27F0469DAAF3}"/>
    <cellStyle name="SAPBEXundefined 3 3 3 4 2" xfId="53357" xr:uid="{90BD0AA7-9424-4CA0-83A0-7EB9DAC5AAC7}"/>
    <cellStyle name="SAPBEXundefined 3 3 3 5" xfId="53358" xr:uid="{2307CD1B-E100-412A-80A4-060FBC768D1C}"/>
    <cellStyle name="SAPBEXundefined 3 3 4" xfId="53359" xr:uid="{2221DAD6-2EB5-4D75-91FF-0FB040277900}"/>
    <cellStyle name="SAPBEXundefined 3 3 4 10" xfId="53360" xr:uid="{615EBDBF-86F9-4268-BD45-F758303FD8E7}"/>
    <cellStyle name="SAPBEXundefined 3 3 4 2" xfId="53361" xr:uid="{2ABD231B-5B5A-46DA-9845-E6D89D965AA8}"/>
    <cellStyle name="SAPBEXundefined 3 3 4 2 2" xfId="53362" xr:uid="{860BE476-D4E0-4591-AAEB-E3BD660B216A}"/>
    <cellStyle name="SAPBEXundefined 3 3 4 2 2 2" xfId="53363" xr:uid="{DCB23578-D2DC-415A-9353-FA92FB71814B}"/>
    <cellStyle name="SAPBEXundefined 3 3 4 2 3" xfId="53364" xr:uid="{4BD95231-7455-4BA5-BFBD-EB14E64B6D51}"/>
    <cellStyle name="SAPBEXundefined 3 3 4 2 3 2" xfId="53365" xr:uid="{A2C2D82A-DE8D-4590-84EA-2B20BC1F476F}"/>
    <cellStyle name="SAPBEXundefined 3 3 4 2 4" xfId="53366" xr:uid="{A5491AA4-C474-476A-A56B-5B7382CECC7A}"/>
    <cellStyle name="SAPBEXundefined 3 3 4 2 4 2" xfId="53367" xr:uid="{AFE17E90-7AC2-45F8-A52D-516B8AC8CC5F}"/>
    <cellStyle name="SAPBEXundefined 3 3 4 2 5" xfId="53368" xr:uid="{4478E622-6128-4FE4-84B6-B4FA8D113D40}"/>
    <cellStyle name="SAPBEXundefined 3 3 4 2 5 2" xfId="53369" xr:uid="{EF1D7C87-9F6F-46CA-B734-12DA8F817ECC}"/>
    <cellStyle name="SAPBEXundefined 3 3 4 2 6" xfId="53370" xr:uid="{A6678AA4-9DF7-429D-B5E4-C7C46C8B4143}"/>
    <cellStyle name="SAPBEXundefined 3 3 4 2 6 2" xfId="53371" xr:uid="{89ECB4F4-0E92-4C5E-AA97-44AE89C81968}"/>
    <cellStyle name="SAPBEXundefined 3 3 4 2 7" xfId="53372" xr:uid="{551E9F61-8191-4E32-BF15-BC1394874C5A}"/>
    <cellStyle name="SAPBEXundefined 3 3 4 3" xfId="53373" xr:uid="{B00A4CB3-40CF-40EB-B77C-9D81EE52DF3B}"/>
    <cellStyle name="SAPBEXundefined 3 3 4 3 2" xfId="53374" xr:uid="{A0309732-D1B8-4A11-AC29-97DFCE781902}"/>
    <cellStyle name="SAPBEXundefined 3 3 4 3 2 2" xfId="53375" xr:uid="{DDFB7693-33DF-45F6-B97E-525AFB3D7148}"/>
    <cellStyle name="SAPBEXundefined 3 3 4 3 3" xfId="53376" xr:uid="{C5A84806-AA1B-48D9-956C-861EC8F80B4C}"/>
    <cellStyle name="SAPBEXundefined 3 3 4 3 3 2" xfId="53377" xr:uid="{D17CE708-5342-4276-8F5E-EA8D9DA83460}"/>
    <cellStyle name="SAPBEXundefined 3 3 4 3 4" xfId="53378" xr:uid="{D7BAE199-F4D2-4478-A150-D887D5A77F2F}"/>
    <cellStyle name="SAPBEXundefined 3 3 4 3 4 2" xfId="53379" xr:uid="{27A7F28C-FA41-4215-8AF5-9413B8CE3E9E}"/>
    <cellStyle name="SAPBEXundefined 3 3 4 3 5" xfId="53380" xr:uid="{16140BE4-428F-4316-8E93-3B82E22ECEFC}"/>
    <cellStyle name="SAPBEXundefined 3 3 4 3 5 2" xfId="53381" xr:uid="{D428069D-17C1-488D-AD52-4EEB78D8CD00}"/>
    <cellStyle name="SAPBEXundefined 3 3 4 3 6" xfId="53382" xr:uid="{48DEE0FF-002F-4599-8E42-56895CE330FF}"/>
    <cellStyle name="SAPBEXundefined 3 3 4 3 6 2" xfId="53383" xr:uid="{D4621E44-0BD5-4AD0-92AD-E4D8D80B164A}"/>
    <cellStyle name="SAPBEXundefined 3 3 4 3 7" xfId="53384" xr:uid="{759E0C74-0F7A-4772-93F3-885C2FF4965D}"/>
    <cellStyle name="SAPBEXundefined 3 3 4 4" xfId="53385" xr:uid="{914B58FB-F126-4DF6-99CE-9994555A4F2F}"/>
    <cellStyle name="SAPBEXundefined 3 3 4 4 2" xfId="53386" xr:uid="{0362B5D4-C109-4F69-A344-5028F55C9EEB}"/>
    <cellStyle name="SAPBEXundefined 3 3 4 5" xfId="53387" xr:uid="{EB64B588-B52A-4BC1-9690-05EAD7D41F72}"/>
    <cellStyle name="SAPBEXundefined 3 3 4 5 2" xfId="53388" xr:uid="{5CC06213-02EF-4B0B-B970-7DA887303E96}"/>
    <cellStyle name="SAPBEXundefined 3 3 4 6" xfId="53389" xr:uid="{2B923F1C-309D-4B10-881F-E2204E5191F9}"/>
    <cellStyle name="SAPBEXundefined 3 3 4 6 2" xfId="53390" xr:uid="{95E269CC-9A6D-45C0-BBA8-421D06AC2ECA}"/>
    <cellStyle name="SAPBEXundefined 3 3 4 7" xfId="53391" xr:uid="{B1A423BD-213C-4983-A0DE-C36B35222F95}"/>
    <cellStyle name="SAPBEXundefined 3 3 4 7 2" xfId="53392" xr:uid="{CD7BA234-F720-4B27-810E-B9281E30E5C6}"/>
    <cellStyle name="SAPBEXundefined 3 3 4 8" xfId="53393" xr:uid="{730E7745-1BBC-4BEF-BAA3-780FE3CF6BF3}"/>
    <cellStyle name="SAPBEXundefined 3 3 4 8 2" xfId="53394" xr:uid="{14E87F53-634D-4235-A317-B1DE8F3A0D31}"/>
    <cellStyle name="SAPBEXundefined 3 3 4 9" xfId="53395" xr:uid="{893E8F84-6C4F-4222-95F1-826B33DCE24E}"/>
    <cellStyle name="SAPBEXundefined 3 3 4 9 2" xfId="53396" xr:uid="{D7075DBB-3705-4823-B859-170A262EBDBA}"/>
    <cellStyle name="SAPBEXundefined 3 3 5" xfId="53397" xr:uid="{4E90C55C-B1BC-4C28-81DB-2A51502BF3F3}"/>
    <cellStyle name="SAPBEXundefined 3 3 5 2" xfId="53398" xr:uid="{DDB8F349-C413-4CA8-828D-34F28F239FF9}"/>
    <cellStyle name="SAPBEXundefined 3 3 6" xfId="53399" xr:uid="{1534B427-1C08-4F3E-94AB-F9268BE8E49B}"/>
    <cellStyle name="SAPBEXundefined 3 3 6 2" xfId="53400" xr:uid="{C57293C4-85DC-45DA-99DD-38A0B7D3824E}"/>
    <cellStyle name="SAPBEXundefined 3 3 7" xfId="53401" xr:uid="{3F8429F2-7F68-4701-9880-EF8C4E7465BF}"/>
    <cellStyle name="SAPBEXundefined 3 3 8" xfId="53402" xr:uid="{C93352EE-3C6A-473F-8FFE-28E2B7B66A72}"/>
    <cellStyle name="SAPBEXundefined 3 4" xfId="53403" xr:uid="{312A48C7-F6C7-4437-B02C-06B10EAB7667}"/>
    <cellStyle name="SAPBEXundefined 3 4 10" xfId="53404" xr:uid="{FCFD0E60-56C7-40A8-B193-A61E89010E69}"/>
    <cellStyle name="SAPBEXundefined 3 4 2" xfId="53405" xr:uid="{33DD4B2E-8E52-4476-8A39-417E92FBBFB5}"/>
    <cellStyle name="SAPBEXundefined 3 4 2 10" xfId="53406" xr:uid="{65906C44-79E1-4D7A-8F53-159294AFF805}"/>
    <cellStyle name="SAPBEXundefined 3 4 2 2" xfId="53407" xr:uid="{8E6C266C-8EC1-46CD-8B3C-69CEA2EBEE32}"/>
    <cellStyle name="SAPBEXundefined 3 4 2 2 2" xfId="53408" xr:uid="{6646D5E0-29F1-44F6-8505-014AF8F39E24}"/>
    <cellStyle name="SAPBEXundefined 3 4 2 2 2 2" xfId="53409" xr:uid="{0D15CA7D-12EF-41FB-926F-EA310906D470}"/>
    <cellStyle name="SAPBEXundefined 3 4 2 2 3" xfId="53410" xr:uid="{012D463A-C6C2-40EA-8657-2EEAD130EF2F}"/>
    <cellStyle name="SAPBEXundefined 3 4 2 2 3 2" xfId="53411" xr:uid="{8060DC5D-52DD-4241-BCDC-67A37B3CCBA5}"/>
    <cellStyle name="SAPBEXundefined 3 4 2 2 4" xfId="53412" xr:uid="{AF164F76-5DEE-469A-A461-810863EBA61D}"/>
    <cellStyle name="SAPBEXundefined 3 4 2 2 4 2" xfId="53413" xr:uid="{231C21CA-3C54-40CE-AD24-46886E952BC8}"/>
    <cellStyle name="SAPBEXundefined 3 4 2 2 5" xfId="53414" xr:uid="{7056F49E-BF6B-4053-A614-76093670456D}"/>
    <cellStyle name="SAPBEXundefined 3 4 2 2 5 2" xfId="53415" xr:uid="{A4E79B26-81B9-417F-A99D-4FD44CB98130}"/>
    <cellStyle name="SAPBEXundefined 3 4 2 2 6" xfId="53416" xr:uid="{83971695-B658-409F-B757-8513E2480917}"/>
    <cellStyle name="SAPBEXundefined 3 4 2 2 6 2" xfId="53417" xr:uid="{E8AC3FD4-1D1C-41E1-AA8E-5615E1660EE6}"/>
    <cellStyle name="SAPBEXundefined 3 4 2 2 7" xfId="53418" xr:uid="{9BEA9423-3934-496C-B9B1-1B8DDCA48734}"/>
    <cellStyle name="SAPBEXundefined 3 4 2 2 7 2" xfId="53419" xr:uid="{43BF07AB-54AB-48A0-A3A5-4C24AEAC1E2D}"/>
    <cellStyle name="SAPBEXundefined 3 4 2 2 8" xfId="53420" xr:uid="{A9D622EF-4CB6-4840-93D9-EACF7E8D1E6D}"/>
    <cellStyle name="SAPBEXundefined 3 4 2 3" xfId="53421" xr:uid="{F468EAE0-67E4-4402-8903-3552CCB40961}"/>
    <cellStyle name="SAPBEXundefined 3 4 2 3 2" xfId="53422" xr:uid="{C5BDEAA7-AFAE-41A6-89EF-92BD97F2264C}"/>
    <cellStyle name="SAPBEXundefined 3 4 2 4" xfId="53423" xr:uid="{6D3AD0CA-CBD1-4D35-879A-A5767E893C46}"/>
    <cellStyle name="SAPBEXundefined 3 4 2 4 2" xfId="53424" xr:uid="{CD83F465-0941-4F94-A155-75BB009F015A}"/>
    <cellStyle name="SAPBEXundefined 3 4 2 5" xfId="53425" xr:uid="{0CABBFBE-603F-4B37-B6E0-1B5B3B8A9326}"/>
    <cellStyle name="SAPBEXundefined 3 4 2 5 2" xfId="53426" xr:uid="{6AA9CF88-F3DC-43AF-BDEA-7F7A5BE8B3B1}"/>
    <cellStyle name="SAPBEXundefined 3 4 2 6" xfId="53427" xr:uid="{581DB7F3-CBAB-4388-8EB4-AB0C4719EE15}"/>
    <cellStyle name="SAPBEXundefined 3 4 2 6 2" xfId="53428" xr:uid="{78775E26-AA17-4303-9839-A41C487F417C}"/>
    <cellStyle name="SAPBEXundefined 3 4 2 7" xfId="53429" xr:uid="{7E948D4D-5FDD-4F32-9D02-2648574E649C}"/>
    <cellStyle name="SAPBEXundefined 3 4 2 7 2" xfId="53430" xr:uid="{9EB9AC25-5953-4A28-BA77-F8B3DFDE618B}"/>
    <cellStyle name="SAPBEXundefined 3 4 2 8" xfId="53431" xr:uid="{86E1CCCF-ED30-4A27-B7FE-9BE372B8DB16}"/>
    <cellStyle name="SAPBEXundefined 3 4 2 8 2" xfId="53432" xr:uid="{545600CF-2591-4A65-A099-E2DAD6C8675C}"/>
    <cellStyle name="SAPBEXundefined 3 4 2 9" xfId="53433" xr:uid="{4C69895C-C94F-4E5A-A2D3-BA3FD09101E3}"/>
    <cellStyle name="SAPBEXundefined 3 4 3" xfId="53434" xr:uid="{EE9031AB-A209-4F2A-AD85-5556B9471206}"/>
    <cellStyle name="SAPBEXundefined 3 4 3 2" xfId="53435" xr:uid="{E223ACBA-9AAC-40C0-B593-A6FBDE3495BB}"/>
    <cellStyle name="SAPBEXundefined 3 4 3 2 2" xfId="53436" xr:uid="{A7206611-A6F8-4FC5-8BDB-9F870783EB03}"/>
    <cellStyle name="SAPBEXundefined 3 4 3 3" xfId="53437" xr:uid="{0591258F-35DF-4072-80A4-CAAE38F4FA48}"/>
    <cellStyle name="SAPBEXundefined 3 4 3 3 2" xfId="53438" xr:uid="{909167CF-5D16-4550-B203-2C9E9993C19D}"/>
    <cellStyle name="SAPBEXundefined 3 4 3 4" xfId="53439" xr:uid="{2CF3A020-A9C2-4088-AA93-774D4DA26D79}"/>
    <cellStyle name="SAPBEXundefined 3 4 3 4 2" xfId="53440" xr:uid="{0251DB40-000F-4760-A2EE-A4575A0E5D3A}"/>
    <cellStyle name="SAPBEXundefined 3 4 3 5" xfId="53441" xr:uid="{27B03277-B17E-4EE2-8504-27CE11CA3EE7}"/>
    <cellStyle name="SAPBEXundefined 3 4 3 5 2" xfId="53442" xr:uid="{1D6F6A98-454E-4E1C-B426-A9987480A10A}"/>
    <cellStyle name="SAPBEXundefined 3 4 3 6" xfId="53443" xr:uid="{F214D192-E6FF-467C-95FD-0FA4934BF29F}"/>
    <cellStyle name="SAPBEXundefined 3 4 3 6 2" xfId="53444" xr:uid="{30E1F406-8C06-479F-BE75-523509CAEC27}"/>
    <cellStyle name="SAPBEXundefined 3 4 3 7" xfId="53445" xr:uid="{6EEA800E-A71F-4DFB-BEFC-AB9E37DA8B01}"/>
    <cellStyle name="SAPBEXundefined 3 4 3 7 2" xfId="53446" xr:uid="{63C4A5F0-299A-4252-9A5F-2372E47DA5E5}"/>
    <cellStyle name="SAPBEXundefined 3 4 3 8" xfId="53447" xr:uid="{75815386-E992-4370-B5D5-F4B4EFB735FF}"/>
    <cellStyle name="SAPBEXundefined 3 4 3 9" xfId="53448" xr:uid="{651A86AF-0A8D-4A0C-B5D1-9785C41C181A}"/>
    <cellStyle name="SAPBEXundefined 3 4 4" xfId="53449" xr:uid="{9025B141-CD24-4B21-990A-BD8EDB366DC1}"/>
    <cellStyle name="SAPBEXundefined 3 4 4 2" xfId="53450" xr:uid="{127D1ED1-54A5-45B7-9BF9-9EFFB7A0911D}"/>
    <cellStyle name="SAPBEXundefined 3 4 5" xfId="53451" xr:uid="{AE5542F8-5994-4DD8-8244-BD9F3BBFAF05}"/>
    <cellStyle name="SAPBEXundefined 3 4 5 2" xfId="53452" xr:uid="{F1F754E6-C232-4DBD-BF3D-13F1D79245EE}"/>
    <cellStyle name="SAPBEXundefined 3 4 6" xfId="53453" xr:uid="{59BD04E1-A861-44BD-9439-868F5F5C047F}"/>
    <cellStyle name="SAPBEXundefined 3 4 6 2" xfId="53454" xr:uid="{4E7A7D5E-164C-4268-AA7C-1A67236BC706}"/>
    <cellStyle name="SAPBEXundefined 3 4 7" xfId="53455" xr:uid="{3210A68F-180B-4643-A1D8-B1C77EE27988}"/>
    <cellStyle name="SAPBEXundefined 3 4 7 2" xfId="53456" xr:uid="{3DA1BBB2-1416-47EE-9A2D-AFB1031916D3}"/>
    <cellStyle name="SAPBEXundefined 3 4 8" xfId="53457" xr:uid="{B92D572A-8555-48FD-9FA0-F975FEDA6161}"/>
    <cellStyle name="SAPBEXundefined 3 4 8 2" xfId="53458" xr:uid="{8AF592EE-F4A0-407D-ABBE-D541DF53EDC8}"/>
    <cellStyle name="SAPBEXundefined 3 4 9" xfId="53459" xr:uid="{B4064CB3-FF47-4CB6-B6F9-BD48C278DBB8}"/>
    <cellStyle name="SAPBEXundefined 3 5" xfId="53460" xr:uid="{77757E15-75E6-409F-B201-C3C5C6FEF7AE}"/>
    <cellStyle name="SAPBEXundefined 3 6" xfId="53461" xr:uid="{812F905E-4C5D-4747-82F9-0653AFAEBFAD}"/>
    <cellStyle name="SAPBEXundefined 4" xfId="53462" xr:uid="{26E59264-E5EB-481B-BF2E-EE2B50A9E61D}"/>
    <cellStyle name="SAPBEXundefined 4 2" xfId="53463" xr:uid="{F044324F-D18F-4816-98B8-CD6DFBB5A2AF}"/>
    <cellStyle name="SAPBEXundefined 4 2 10" xfId="53464" xr:uid="{82E2E07A-A7D1-4A3B-9ABB-7246083260B9}"/>
    <cellStyle name="SAPBEXundefined 4 2 2" xfId="53465" xr:uid="{7CBE2CB0-981C-4852-9280-DB71E1C8DAE9}"/>
    <cellStyle name="SAPBEXundefined 4 2 2 10" xfId="53466" xr:uid="{DF725AE8-5E1B-418A-96B4-DF7180221A42}"/>
    <cellStyle name="SAPBEXundefined 4 2 2 2" xfId="53467" xr:uid="{A2350F1E-8E94-40C7-BA78-EF04DF581C09}"/>
    <cellStyle name="SAPBEXundefined 4 2 2 2 2" xfId="53468" xr:uid="{9CD1E00A-15FC-4B92-B781-98631F1E0110}"/>
    <cellStyle name="SAPBEXundefined 4 2 2 2 2 2" xfId="53469" xr:uid="{666A0F32-2DC1-4671-AE5D-0DD79C856DC4}"/>
    <cellStyle name="SAPBEXundefined 4 2 2 2 3" xfId="53470" xr:uid="{F8897D44-6657-49EB-8AE4-1F05A6F9677F}"/>
    <cellStyle name="SAPBEXundefined 4 2 2 2 3 2" xfId="53471" xr:uid="{D325667A-29A6-4091-9462-F3657C64C783}"/>
    <cellStyle name="SAPBEXundefined 4 2 2 2 4" xfId="53472" xr:uid="{6F973B92-A66B-4EC8-BAFE-C6FB853E9F34}"/>
    <cellStyle name="SAPBEXundefined 4 2 2 2 4 2" xfId="53473" xr:uid="{C047ADD8-5D1A-4AC2-B96B-FF9673AEFE20}"/>
    <cellStyle name="SAPBEXundefined 4 2 2 2 5" xfId="53474" xr:uid="{17FA5A08-2DE4-41B5-9AD8-C615BCB58460}"/>
    <cellStyle name="SAPBEXundefined 4 2 2 2 5 2" xfId="53475" xr:uid="{F673EE17-8F49-41D0-B7F3-2C04E7E9E9D8}"/>
    <cellStyle name="SAPBEXundefined 4 2 2 2 6" xfId="53476" xr:uid="{8D1F0969-9639-4612-BDE4-DBDA2893D5A8}"/>
    <cellStyle name="SAPBEXundefined 4 2 2 2 6 2" xfId="53477" xr:uid="{988EF140-9B15-4A37-A783-EBD24A1CF88E}"/>
    <cellStyle name="SAPBEXundefined 4 2 2 2 7" xfId="53478" xr:uid="{81075870-BE02-4CB5-8982-7119FE7E445C}"/>
    <cellStyle name="SAPBEXundefined 4 2 2 2 7 2" xfId="53479" xr:uid="{591CF02F-BC90-4961-818B-36C5E5561715}"/>
    <cellStyle name="SAPBEXundefined 4 2 2 2 8" xfId="53480" xr:uid="{2E23FE96-2BE2-45F6-AB14-96BBB2D65D58}"/>
    <cellStyle name="SAPBEXundefined 4 2 2 3" xfId="53481" xr:uid="{B240E96D-806C-4F64-9604-98C0B47D8818}"/>
    <cellStyle name="SAPBEXundefined 4 2 2 3 2" xfId="53482" xr:uid="{4E80014D-0177-4D7E-B99A-909CDF2E6EFF}"/>
    <cellStyle name="SAPBEXundefined 4 2 2 4" xfId="53483" xr:uid="{CE3F8C62-1994-47A9-B1A1-3273D2E4D975}"/>
    <cellStyle name="SAPBEXundefined 4 2 2 4 2" xfId="53484" xr:uid="{72B83292-EB59-4683-9631-9DDA9AC2B4A1}"/>
    <cellStyle name="SAPBEXundefined 4 2 2 5" xfId="53485" xr:uid="{4CAB6AE7-E024-4255-9891-B6AF0D03CC54}"/>
    <cellStyle name="SAPBEXundefined 4 2 2 5 2" xfId="53486" xr:uid="{16EC956D-4C86-4181-985D-33F1F224B036}"/>
    <cellStyle name="SAPBEXundefined 4 2 2 6" xfId="53487" xr:uid="{6DE2EFCD-8881-4CA7-8994-C84BF1CE18BD}"/>
    <cellStyle name="SAPBEXundefined 4 2 2 6 2" xfId="53488" xr:uid="{C70061D8-04BB-43BD-894F-7A7C2FE28EF3}"/>
    <cellStyle name="SAPBEXundefined 4 2 2 7" xfId="53489" xr:uid="{7CCDBA2E-2AE3-4B76-93D4-BC385592B6A5}"/>
    <cellStyle name="SAPBEXundefined 4 2 2 7 2" xfId="53490" xr:uid="{F6F001BF-94BA-4308-A19D-A335535F5D17}"/>
    <cellStyle name="SAPBEXundefined 4 2 2 8" xfId="53491" xr:uid="{6EC0E925-2882-4332-B73C-C7AE56657798}"/>
    <cellStyle name="SAPBEXundefined 4 2 2 8 2" xfId="53492" xr:uid="{99970DC2-3891-42CF-89C6-63277524F2D9}"/>
    <cellStyle name="SAPBEXundefined 4 2 2 9" xfId="53493" xr:uid="{3EEB36CD-6EED-4A20-907D-CF0CA27F833C}"/>
    <cellStyle name="SAPBEXundefined 4 2 3" xfId="53494" xr:uid="{CC744A90-BC82-4635-9AB0-343082732A42}"/>
    <cellStyle name="SAPBEXundefined 4 2 3 2" xfId="53495" xr:uid="{72E1EE45-AB38-4307-800A-F4B0B2D63462}"/>
    <cellStyle name="SAPBEXundefined 4 2 3 2 2" xfId="53496" xr:uid="{5E5B9746-6056-456F-BC11-E79A14A7E3A3}"/>
    <cellStyle name="SAPBEXundefined 4 2 3 3" xfId="53497" xr:uid="{C8C86CB8-9A70-43CC-BFF0-94C1B1972A33}"/>
    <cellStyle name="SAPBEXundefined 4 2 3 3 2" xfId="53498" xr:uid="{11EB9E97-C456-4859-B066-DAF32F80E5F1}"/>
    <cellStyle name="SAPBEXundefined 4 2 3 4" xfId="53499" xr:uid="{A8F3CD7B-E8A8-49CC-B1F5-BA8954001E1B}"/>
    <cellStyle name="SAPBEXundefined 4 2 3 4 2" xfId="53500" xr:uid="{DA1FD20E-956D-4BD3-B845-70577681C368}"/>
    <cellStyle name="SAPBEXundefined 4 2 3 5" xfId="53501" xr:uid="{19AB9BEF-525A-4B43-B9B2-921AB718E0BD}"/>
    <cellStyle name="SAPBEXundefined 4 2 3 5 2" xfId="53502" xr:uid="{7086B892-9E89-43F9-9C51-AA79F98AD12D}"/>
    <cellStyle name="SAPBEXundefined 4 2 3 6" xfId="53503" xr:uid="{5397FA14-B402-4B27-AB5B-059CDBD8F27F}"/>
    <cellStyle name="SAPBEXundefined 4 2 3 6 2" xfId="53504" xr:uid="{AEF0BF9F-2F93-41B4-84DE-EC2254AFC857}"/>
    <cellStyle name="SAPBEXundefined 4 2 3 7" xfId="53505" xr:uid="{1CC702BB-EB45-4250-A0B2-1E975F676057}"/>
    <cellStyle name="SAPBEXundefined 4 2 3 7 2" xfId="53506" xr:uid="{B5999FC7-1842-4CBE-9857-8CE875863AFA}"/>
    <cellStyle name="SAPBEXundefined 4 2 3 8" xfId="53507" xr:uid="{06650ABF-5DDA-430F-B75A-34C0B623FCC8}"/>
    <cellStyle name="SAPBEXundefined 4 2 3 9" xfId="53508" xr:uid="{263DA6C0-6ABC-47B7-B186-3301C8292D2B}"/>
    <cellStyle name="SAPBEXundefined 4 2 4" xfId="53509" xr:uid="{5856C7E7-56A5-431F-8A5A-7FB2FCD9B150}"/>
    <cellStyle name="SAPBEXundefined 4 2 4 2" xfId="53510" xr:uid="{582C62A6-E5CB-496E-9E8C-248F71986501}"/>
    <cellStyle name="SAPBEXundefined 4 2 5" xfId="53511" xr:uid="{5A2D187A-2413-4F86-94C5-FAD5EEA22C97}"/>
    <cellStyle name="SAPBEXundefined 4 2 5 2" xfId="53512" xr:uid="{BF47EA82-D224-46E6-A628-5F47B980056A}"/>
    <cellStyle name="SAPBEXundefined 4 2 6" xfId="53513" xr:uid="{4E44EC40-9F20-4601-831A-01763E1D23CC}"/>
    <cellStyle name="SAPBEXundefined 4 2 6 2" xfId="53514" xr:uid="{A7B77631-59DB-4ABE-BDEC-44728B2CBC6F}"/>
    <cellStyle name="SAPBEXundefined 4 2 7" xfId="53515" xr:uid="{D5A34AAE-7C20-4D6C-9F61-04D2AB9DEBCF}"/>
    <cellStyle name="SAPBEXundefined 4 2 7 2" xfId="53516" xr:uid="{883D21DB-815A-4CD2-A7AC-710724BC297F}"/>
    <cellStyle name="SAPBEXundefined 4 2 8" xfId="53517" xr:uid="{9F9BE505-71C7-486E-BE34-9F2806C3B5D7}"/>
    <cellStyle name="SAPBEXundefined 4 2 8 2" xfId="53518" xr:uid="{71FAD30B-9314-4EED-B9E9-B77159A12C85}"/>
    <cellStyle name="SAPBEXundefined 4 2 9" xfId="53519" xr:uid="{994E9F74-403F-4860-BA74-FD12BF047E35}"/>
    <cellStyle name="SAPBEXundefined 4 3" xfId="53520" xr:uid="{48EBDC4D-5A80-4CCD-8C24-D7856560E04E}"/>
    <cellStyle name="SAPBEXundefined 4 3 2" xfId="53521" xr:uid="{1F898E8B-74B9-40A2-B60C-33105B0D7C04}"/>
    <cellStyle name="SAPBEXundefined 4 3 2 10" xfId="53522" xr:uid="{74DFC7D2-476D-41B5-8723-F2480CD72008}"/>
    <cellStyle name="SAPBEXundefined 4 3 2 2" xfId="53523" xr:uid="{6380AB26-365B-4929-8894-0DAB56E745C2}"/>
    <cellStyle name="SAPBEXundefined 4 3 2 2 2" xfId="53524" xr:uid="{3573D02B-FA2A-4B91-A1AA-24EFF9554736}"/>
    <cellStyle name="SAPBEXundefined 4 3 2 2 2 2" xfId="53525" xr:uid="{DE5AAF2B-933F-4821-8237-74726C2A59C8}"/>
    <cellStyle name="SAPBEXundefined 4 3 2 2 3" xfId="53526" xr:uid="{411200F5-EFE5-4F60-B0BE-E7F5073270B7}"/>
    <cellStyle name="SAPBEXundefined 4 3 2 2 3 2" xfId="53527" xr:uid="{8EF89B99-3ABD-437D-82C1-E70FEDF56658}"/>
    <cellStyle name="SAPBEXundefined 4 3 2 2 4" xfId="53528" xr:uid="{363654E5-9E23-4220-8901-144E6687D62D}"/>
    <cellStyle name="SAPBEXundefined 4 3 2 2 4 2" xfId="53529" xr:uid="{4C6C4CF4-2D72-4AF0-A1A6-80EDB338FB53}"/>
    <cellStyle name="SAPBEXundefined 4 3 2 2 5" xfId="53530" xr:uid="{62562E6B-A85F-44F3-B730-4CBD31D123B3}"/>
    <cellStyle name="SAPBEXundefined 4 3 2 2 5 2" xfId="53531" xr:uid="{7280B4E6-119A-4E64-B88D-96A3D22D4E7C}"/>
    <cellStyle name="SAPBEXundefined 4 3 2 2 6" xfId="53532" xr:uid="{4A299EE7-6265-469D-B1C5-1AE6DAB3EE1A}"/>
    <cellStyle name="SAPBEXundefined 4 3 2 2 6 2" xfId="53533" xr:uid="{49F8B5FF-263B-4226-9F31-7475CD95F760}"/>
    <cellStyle name="SAPBEXundefined 4 3 2 2 7" xfId="53534" xr:uid="{D0DA131F-CBF9-47C5-822C-E0ED53BBD176}"/>
    <cellStyle name="SAPBEXundefined 4 3 2 3" xfId="53535" xr:uid="{AE7CCE2C-8E6B-4DAA-8100-241BB1E157C0}"/>
    <cellStyle name="SAPBEXundefined 4 3 2 3 2" xfId="53536" xr:uid="{C33BEAA9-A040-4ADE-81F4-8746791BBADA}"/>
    <cellStyle name="SAPBEXundefined 4 3 2 3 2 2" xfId="53537" xr:uid="{1C8D1DE8-B514-4005-953B-C878012C4EB7}"/>
    <cellStyle name="SAPBEXundefined 4 3 2 3 3" xfId="53538" xr:uid="{B223EAE6-39E9-4370-ACA9-EECE411C7C5E}"/>
    <cellStyle name="SAPBEXundefined 4 3 2 3 3 2" xfId="53539" xr:uid="{752968C2-CBDB-4151-8C8C-D266EB92B8A9}"/>
    <cellStyle name="SAPBEXundefined 4 3 2 3 4" xfId="53540" xr:uid="{A2994B1F-A42D-4B15-BBFE-F81E50BA88DD}"/>
    <cellStyle name="SAPBEXundefined 4 3 2 3 4 2" xfId="53541" xr:uid="{43AF1AE9-7A5E-41C1-9373-5B9019FB74BE}"/>
    <cellStyle name="SAPBEXundefined 4 3 2 3 5" xfId="53542" xr:uid="{CA54F79D-8DBE-459D-9B6C-847E03111E5A}"/>
    <cellStyle name="SAPBEXundefined 4 3 2 3 5 2" xfId="53543" xr:uid="{B6D712E7-5EAE-49C5-9EA1-61CEA158D37F}"/>
    <cellStyle name="SAPBEXundefined 4 3 2 3 6" xfId="53544" xr:uid="{11641762-535E-4260-BE3C-8954C716AB1A}"/>
    <cellStyle name="SAPBEXundefined 4 3 2 3 6 2" xfId="53545" xr:uid="{BA1352BE-4684-4595-B638-87A3A87AEA87}"/>
    <cellStyle name="SAPBEXundefined 4 3 2 3 7" xfId="53546" xr:uid="{094A081B-C78B-4CB5-935D-0C1DC243D943}"/>
    <cellStyle name="SAPBEXundefined 4 3 2 4" xfId="53547" xr:uid="{C6B12874-A8B5-47F8-A350-7FCF2BB971DC}"/>
    <cellStyle name="SAPBEXundefined 4 3 2 4 2" xfId="53548" xr:uid="{2E5905CC-F294-45EB-9C34-B7B29ED3087E}"/>
    <cellStyle name="SAPBEXundefined 4 3 2 5" xfId="53549" xr:uid="{88415A77-21C4-4A7A-A0F7-E44511F85007}"/>
    <cellStyle name="SAPBEXundefined 4 3 2 5 2" xfId="53550" xr:uid="{BFCD9796-59BD-4294-A807-1D39067CA721}"/>
    <cellStyle name="SAPBEXundefined 4 3 2 6" xfId="53551" xr:uid="{D6B54D71-4810-4731-957C-F883148CADD2}"/>
    <cellStyle name="SAPBEXundefined 4 3 2 6 2" xfId="53552" xr:uid="{B5068289-9BF0-4B5C-987C-13DC350EB07D}"/>
    <cellStyle name="SAPBEXundefined 4 3 2 7" xfId="53553" xr:uid="{D652417C-8DCE-4A18-B344-C2CD4C9FCB87}"/>
    <cellStyle name="SAPBEXundefined 4 3 2 7 2" xfId="53554" xr:uid="{7EDF5FF2-D66F-4742-A2FA-62C446BFFC18}"/>
    <cellStyle name="SAPBEXundefined 4 3 2 8" xfId="53555" xr:uid="{4A8942BF-9E61-41F4-A1AF-DE879A1FE224}"/>
    <cellStyle name="SAPBEXundefined 4 3 2 8 2" xfId="53556" xr:uid="{AA85CC8E-C5A4-4706-8ADF-CADB33B0C3AB}"/>
    <cellStyle name="SAPBEXundefined 4 3 2 9" xfId="53557" xr:uid="{A99F6472-FD14-4538-B302-540DCBCFE09B}"/>
    <cellStyle name="SAPBEXundefined 4 3 2 9 2" xfId="53558" xr:uid="{F8964D55-8EAC-4DD2-AF2F-0B2C3AC1032C}"/>
    <cellStyle name="SAPBEXundefined 4 3 3" xfId="53559" xr:uid="{F43A5475-B642-4907-9CAF-3D809917D1A3}"/>
    <cellStyle name="SAPBEXundefined 4 3 3 2" xfId="53560" xr:uid="{B94F8B55-20C5-40D8-9FEE-DA3EFD745D6E}"/>
    <cellStyle name="SAPBEXundefined 4 3 4" xfId="53561" xr:uid="{30C76159-6DB6-4DF9-824A-3B13C01C35DE}"/>
    <cellStyle name="SAPBEXundefined 4 3 4 2" xfId="53562" xr:uid="{95814A80-EA67-4CEE-986D-932144E794AC}"/>
    <cellStyle name="SAPBEXundefined 4 3 5" xfId="53563" xr:uid="{9FBEED7B-5F38-4FE0-A9F6-07F6838EAE7C}"/>
    <cellStyle name="SAPBEXundefined 4 4" xfId="53564" xr:uid="{2026B2DF-D62E-4052-88FE-7AF8E5DCEB10}"/>
    <cellStyle name="SAPBEXundefined 4 4 10" xfId="53565" xr:uid="{EBB34A18-402F-4DC1-AC99-1405D29D47C2}"/>
    <cellStyle name="SAPBEXundefined 4 4 2" xfId="53566" xr:uid="{8BE91B3D-FCC0-4066-9303-BB1BC276BE73}"/>
    <cellStyle name="SAPBEXundefined 4 4 2 2" xfId="53567" xr:uid="{0A49FF42-3679-400C-9E9B-5267DE9A01BB}"/>
    <cellStyle name="SAPBEXundefined 4 4 2 2 2" xfId="53568" xr:uid="{768E311F-6B6D-4F22-8989-9B767457B365}"/>
    <cellStyle name="SAPBEXundefined 4 4 2 3" xfId="53569" xr:uid="{60294270-A8B1-4DD5-A54A-376CA57DA3B9}"/>
    <cellStyle name="SAPBEXundefined 4 4 2 3 2" xfId="53570" xr:uid="{36E3A794-89EA-4CF2-8CF1-34EF3178DF47}"/>
    <cellStyle name="SAPBEXundefined 4 4 2 4" xfId="53571" xr:uid="{1599D188-5018-4524-9450-F7387B5DB83B}"/>
    <cellStyle name="SAPBEXundefined 4 4 2 4 2" xfId="53572" xr:uid="{0324C26B-12ED-4264-AC77-D790ADEED448}"/>
    <cellStyle name="SAPBEXundefined 4 4 2 5" xfId="53573" xr:uid="{92FADAC8-078B-444B-9217-B9FB1747F7EB}"/>
    <cellStyle name="SAPBEXundefined 4 4 2 5 2" xfId="53574" xr:uid="{D33C3118-CC81-4BE9-B645-EBCE0C75AD7F}"/>
    <cellStyle name="SAPBEXundefined 4 4 2 6" xfId="53575" xr:uid="{13C2BE13-59BC-40B6-B99D-5B2989C7DFB7}"/>
    <cellStyle name="SAPBEXundefined 4 4 2 6 2" xfId="53576" xr:uid="{B6670111-378A-44A7-9986-4A2FD54EFB48}"/>
    <cellStyle name="SAPBEXundefined 4 4 2 7" xfId="53577" xr:uid="{E574E7B2-663D-4964-B4AA-B8AB333B0110}"/>
    <cellStyle name="SAPBEXundefined 4 4 3" xfId="53578" xr:uid="{4FDDE681-F04F-4470-B89C-D8CCE1B8A8E7}"/>
    <cellStyle name="SAPBEXundefined 4 4 3 2" xfId="53579" xr:uid="{A1D9D2A3-ACAE-42D2-A764-740F69587221}"/>
    <cellStyle name="SAPBEXundefined 4 4 3 2 2" xfId="53580" xr:uid="{177668F6-2C49-4A15-B35D-13699BAB50D2}"/>
    <cellStyle name="SAPBEXundefined 4 4 3 3" xfId="53581" xr:uid="{31F11C3F-5FDD-41EA-B46A-C8FBCC5DB671}"/>
    <cellStyle name="SAPBEXundefined 4 4 3 3 2" xfId="53582" xr:uid="{39802929-5605-42A1-A0DC-4E5D8C4F7A17}"/>
    <cellStyle name="SAPBEXundefined 4 4 3 4" xfId="53583" xr:uid="{F950F077-2387-431E-9F28-6D57F3876633}"/>
    <cellStyle name="SAPBEXundefined 4 4 3 4 2" xfId="53584" xr:uid="{10A7A30A-B93E-4BFA-928D-47E72BAD48C8}"/>
    <cellStyle name="SAPBEXundefined 4 4 3 5" xfId="53585" xr:uid="{2880169A-D093-4713-B51D-2378EBBC64C1}"/>
    <cellStyle name="SAPBEXundefined 4 4 3 5 2" xfId="53586" xr:uid="{7204E364-7334-4361-A65F-C301CDE01C31}"/>
    <cellStyle name="SAPBEXundefined 4 4 3 6" xfId="53587" xr:uid="{C8B8B647-C5D4-4AB4-B4A5-E9B0BF1AC305}"/>
    <cellStyle name="SAPBEXundefined 4 4 3 6 2" xfId="53588" xr:uid="{F11AEC26-7C8B-43DF-B6C8-3BABD32E2067}"/>
    <cellStyle name="SAPBEXundefined 4 4 3 7" xfId="53589" xr:uid="{40CD3D43-97F3-4FB6-8EA5-7C4F91B2721F}"/>
    <cellStyle name="SAPBEXundefined 4 4 4" xfId="53590" xr:uid="{C1E0B3CB-CA21-4766-B50D-55DDEA9EE0D6}"/>
    <cellStyle name="SAPBEXundefined 4 4 4 2" xfId="53591" xr:uid="{F2B79C7C-9C6B-42A5-9929-26BF412307A7}"/>
    <cellStyle name="SAPBEXundefined 4 4 5" xfId="53592" xr:uid="{5FF62257-CF53-4103-9068-AC545409B1AA}"/>
    <cellStyle name="SAPBEXundefined 4 4 5 2" xfId="53593" xr:uid="{0AC9F95A-ECD1-4DAB-84A3-A5757BA29F7A}"/>
    <cellStyle name="SAPBEXundefined 4 4 6" xfId="53594" xr:uid="{986A4FA7-0FE5-4527-8633-FA03EAD3D9EF}"/>
    <cellStyle name="SAPBEXundefined 4 4 6 2" xfId="53595" xr:uid="{756E3633-6142-48C4-B553-77BD33CA572E}"/>
    <cellStyle name="SAPBEXundefined 4 4 7" xfId="53596" xr:uid="{7F187962-A7DA-4944-87A5-B4CB83463D6F}"/>
    <cellStyle name="SAPBEXundefined 4 4 7 2" xfId="53597" xr:uid="{43AA13D2-F624-410B-B823-4069D78F29B4}"/>
    <cellStyle name="SAPBEXundefined 4 4 8" xfId="53598" xr:uid="{1F79BA00-9D82-4ED9-9C0B-69D923AE7277}"/>
    <cellStyle name="SAPBEXundefined 4 4 8 2" xfId="53599" xr:uid="{5042D157-E9FC-4453-A57C-6F47B60DECBF}"/>
    <cellStyle name="SAPBEXundefined 4 4 9" xfId="53600" xr:uid="{99B11785-ABA6-4AC1-A406-D65739D4F4AE}"/>
    <cellStyle name="SAPBEXundefined 4 4 9 2" xfId="53601" xr:uid="{EA3E1A4F-5E66-407D-A155-22EE0F256FAD}"/>
    <cellStyle name="SAPBEXundefined 4 5" xfId="53602" xr:uid="{2D9BFA65-9C14-4CC1-9099-381FA68D5BE7}"/>
    <cellStyle name="SAPBEXundefined 4 5 2" xfId="53603" xr:uid="{48D55D93-3382-4F68-A3A4-E86781478ECC}"/>
    <cellStyle name="SAPBEXundefined 4 6" xfId="53604" xr:uid="{74202182-DC46-482A-8ECC-0B8D751A894D}"/>
    <cellStyle name="SAPBEXundefined 4 6 2" xfId="53605" xr:uid="{4BE2D496-1228-48A3-BCD9-86F00876F3A1}"/>
    <cellStyle name="SAPBEXundefined 4 7" xfId="53606" xr:uid="{5E0EE9E5-4DDF-4940-92B0-D442153DFCA5}"/>
    <cellStyle name="SAPBEXundefined 4 8" xfId="53607" xr:uid="{5E08E5D1-0CB6-45D1-A9F4-564329B2453B}"/>
    <cellStyle name="SAPBEXundefined 5" xfId="53608" xr:uid="{8F4FAC97-0021-46D2-A06C-32F78A3C07E6}"/>
    <cellStyle name="SAPBEXundefined 5 2" xfId="53609" xr:uid="{B6818F97-1F86-49AB-A275-D081FF2B596D}"/>
    <cellStyle name="SAPBEXundefined 5 2 10" xfId="53610" xr:uid="{D3D61024-947B-41D8-9BAC-79B839D4B1A5}"/>
    <cellStyle name="SAPBEXundefined 5 2 2" xfId="53611" xr:uid="{EC71DFA2-D6B3-40A7-AA6A-9EAAE31BDE17}"/>
    <cellStyle name="SAPBEXundefined 5 2 2 10" xfId="53612" xr:uid="{E1C3FDBA-413F-47AD-ADFA-FA0FE290FFE8}"/>
    <cellStyle name="SAPBEXundefined 5 2 2 2" xfId="53613" xr:uid="{3A47FC64-3E90-4ABB-83F8-792A523C222D}"/>
    <cellStyle name="SAPBEXundefined 5 2 2 2 2" xfId="53614" xr:uid="{95ECABBF-4D38-4A1A-A193-F9E2FF152148}"/>
    <cellStyle name="SAPBEXundefined 5 2 2 2 2 2" xfId="53615" xr:uid="{E69E63F9-9C0C-4B28-A338-3BD8203F96A3}"/>
    <cellStyle name="SAPBEXundefined 5 2 2 2 3" xfId="53616" xr:uid="{85B2A036-8021-48FF-BDCD-58EF17480AC7}"/>
    <cellStyle name="SAPBEXundefined 5 2 2 2 3 2" xfId="53617" xr:uid="{F3988A70-85CA-493A-BE5A-448DDFCE4550}"/>
    <cellStyle name="SAPBEXundefined 5 2 2 2 4" xfId="53618" xr:uid="{5ADD3186-FE92-4A39-BC38-7E3C57F0DB24}"/>
    <cellStyle name="SAPBEXundefined 5 2 2 2 4 2" xfId="53619" xr:uid="{DA245EB2-CD1A-41B2-B7FE-ECC8082648E2}"/>
    <cellStyle name="SAPBEXundefined 5 2 2 2 5" xfId="53620" xr:uid="{F841650B-7D08-4915-A088-3C2C9D9D664D}"/>
    <cellStyle name="SAPBEXundefined 5 2 2 2 5 2" xfId="53621" xr:uid="{5DD67D2B-90EA-426C-8804-1960A1C377E5}"/>
    <cellStyle name="SAPBEXundefined 5 2 2 2 6" xfId="53622" xr:uid="{F5222C03-2179-40F6-8DC3-1A8CC9D1F09D}"/>
    <cellStyle name="SAPBEXundefined 5 2 2 2 6 2" xfId="53623" xr:uid="{1E07E267-9894-4EC0-A913-F07DF3B18D4C}"/>
    <cellStyle name="SAPBEXundefined 5 2 2 2 7" xfId="53624" xr:uid="{2B7D5E42-DDCB-486D-AD59-ED4B7E7B04FA}"/>
    <cellStyle name="SAPBEXundefined 5 2 2 2 7 2" xfId="53625" xr:uid="{2201AF71-F69C-4C07-BDC3-4B8FF6AAC93D}"/>
    <cellStyle name="SAPBEXundefined 5 2 2 2 8" xfId="53626" xr:uid="{1C9D9F50-0D90-410B-9249-DB0C05F1303C}"/>
    <cellStyle name="SAPBEXundefined 5 2 2 3" xfId="53627" xr:uid="{3E158B46-F666-417D-9AB2-627131E67CB6}"/>
    <cellStyle name="SAPBEXundefined 5 2 2 3 2" xfId="53628" xr:uid="{8469FB22-05B2-4E83-A153-2A2DDDF75662}"/>
    <cellStyle name="SAPBEXundefined 5 2 2 4" xfId="53629" xr:uid="{8F0ABB98-0D01-4322-8EF2-45C7D494B254}"/>
    <cellStyle name="SAPBEXundefined 5 2 2 4 2" xfId="53630" xr:uid="{98B4C048-353A-4BD8-8F41-B41FA9877A64}"/>
    <cellStyle name="SAPBEXundefined 5 2 2 5" xfId="53631" xr:uid="{253AC7FF-0419-43D1-8999-829AE20E2FEB}"/>
    <cellStyle name="SAPBEXundefined 5 2 2 5 2" xfId="53632" xr:uid="{2A26AB15-2CB0-4B76-867D-20AF3AF74E71}"/>
    <cellStyle name="SAPBEXundefined 5 2 2 6" xfId="53633" xr:uid="{1912C77A-2338-4787-8E2C-DCDD39315CE2}"/>
    <cellStyle name="SAPBEXundefined 5 2 2 6 2" xfId="53634" xr:uid="{0BB86313-FA29-4406-9C06-317AD0AE2C8B}"/>
    <cellStyle name="SAPBEXundefined 5 2 2 7" xfId="53635" xr:uid="{0CB96049-DE7C-4E80-8C6A-A345FE0C6954}"/>
    <cellStyle name="SAPBEXundefined 5 2 2 7 2" xfId="53636" xr:uid="{5029FB7E-771D-4DF1-B1AD-2C73C8552A3F}"/>
    <cellStyle name="SAPBEXundefined 5 2 2 8" xfId="53637" xr:uid="{EA53F415-2110-4DA4-A868-07188A70ABD9}"/>
    <cellStyle name="SAPBEXundefined 5 2 2 8 2" xfId="53638" xr:uid="{6D8D7E77-06A9-4966-B7ED-AFC26D4E2EAA}"/>
    <cellStyle name="SAPBEXundefined 5 2 2 9" xfId="53639" xr:uid="{5F7180A1-CDBE-4528-8858-6C2B5711D5D4}"/>
    <cellStyle name="SAPBEXundefined 5 2 3" xfId="53640" xr:uid="{BB5B763F-4712-4908-B37C-08AE48C4864F}"/>
    <cellStyle name="SAPBEXundefined 5 2 3 2" xfId="53641" xr:uid="{ECE73867-7173-4E37-882A-C44FB1A4DB8C}"/>
    <cellStyle name="SAPBEXundefined 5 2 3 2 2" xfId="53642" xr:uid="{88C55CD4-30FC-4F12-A01D-E491132E4040}"/>
    <cellStyle name="SAPBEXundefined 5 2 3 3" xfId="53643" xr:uid="{47EC39D2-0022-41FF-AD71-2AB4E9CDF51D}"/>
    <cellStyle name="SAPBEXundefined 5 2 3 3 2" xfId="53644" xr:uid="{72105A5A-C961-437A-8C68-965D3C2F077E}"/>
    <cellStyle name="SAPBEXundefined 5 2 3 4" xfId="53645" xr:uid="{A0BFD83E-109F-445C-A8F8-87E16E7E7921}"/>
    <cellStyle name="SAPBEXundefined 5 2 3 4 2" xfId="53646" xr:uid="{E8F58084-F9DB-4CC2-80C8-58470D192C06}"/>
    <cellStyle name="SAPBEXundefined 5 2 3 5" xfId="53647" xr:uid="{966D6B4C-E8C1-4111-B349-700546591F49}"/>
    <cellStyle name="SAPBEXundefined 5 2 3 5 2" xfId="53648" xr:uid="{15D248C5-9112-468A-9C11-E5D2A6989C12}"/>
    <cellStyle name="SAPBEXundefined 5 2 3 6" xfId="53649" xr:uid="{0BE18C36-3A0F-4E6D-80F7-7ECA97B78F64}"/>
    <cellStyle name="SAPBEXundefined 5 2 3 6 2" xfId="53650" xr:uid="{20426A5F-1D8C-4B2F-8B7E-48C5EFC87E79}"/>
    <cellStyle name="SAPBEXundefined 5 2 3 7" xfId="53651" xr:uid="{F9002003-5CA7-465C-B7B6-6AE3340F7397}"/>
    <cellStyle name="SAPBEXundefined 5 2 3 7 2" xfId="53652" xr:uid="{9613FF0A-9C4E-4CB1-822F-98E389FC33C3}"/>
    <cellStyle name="SAPBEXundefined 5 2 3 8" xfId="53653" xr:uid="{2E7F2F3E-0C66-4A1E-84D9-3CACFE64344E}"/>
    <cellStyle name="SAPBEXundefined 5 2 3 9" xfId="53654" xr:uid="{E7E391BA-D67B-4A96-AD59-799A1A48CED8}"/>
    <cellStyle name="SAPBEXundefined 5 2 4" xfId="53655" xr:uid="{0A4ACFA4-667F-41C6-BC39-0246911773C5}"/>
    <cellStyle name="SAPBEXundefined 5 2 4 2" xfId="53656" xr:uid="{A032529E-43BB-4F10-B6E9-454DDE233A37}"/>
    <cellStyle name="SAPBEXundefined 5 2 5" xfId="53657" xr:uid="{3A29F683-DE08-491F-9BF0-2B8A695D7F99}"/>
    <cellStyle name="SAPBEXundefined 5 2 5 2" xfId="53658" xr:uid="{AB53F756-572B-47F0-8D88-3804F4749ECE}"/>
    <cellStyle name="SAPBEXundefined 5 2 6" xfId="53659" xr:uid="{B1D19EAC-32A0-4E8C-ADC2-DC633B991B0B}"/>
    <cellStyle name="SAPBEXundefined 5 2 6 2" xfId="53660" xr:uid="{50F5D616-9AAC-46D8-BCAC-4694885C752A}"/>
    <cellStyle name="SAPBEXundefined 5 2 7" xfId="53661" xr:uid="{D3F647BA-9227-4FF1-ADF6-B8E3546BABF9}"/>
    <cellStyle name="SAPBEXundefined 5 2 7 2" xfId="53662" xr:uid="{48DFB9A8-DE5E-49FA-994D-D44374F41290}"/>
    <cellStyle name="SAPBEXundefined 5 2 8" xfId="53663" xr:uid="{0169FFFD-0E9B-4D31-98CE-69D877290DE3}"/>
    <cellStyle name="SAPBEXundefined 5 2 8 2" xfId="53664" xr:uid="{FC7BC42A-B169-48BB-A064-549B4949046E}"/>
    <cellStyle name="SAPBEXundefined 5 2 9" xfId="53665" xr:uid="{4E179FD3-3A9C-41A3-96ED-B4E19CEA7BE1}"/>
    <cellStyle name="SAPBEXundefined 5 3" xfId="53666" xr:uid="{966DE68A-8B29-42BA-AFC5-AF1410B92BF5}"/>
    <cellStyle name="SAPBEXundefined 5 3 2" xfId="53667" xr:uid="{501B3D91-BA0F-45EA-9A2C-192E2D3E157A}"/>
    <cellStyle name="SAPBEXundefined 5 3 2 10" xfId="53668" xr:uid="{495E9FAA-FD84-412F-AE7B-F96AA83DB7A3}"/>
    <cellStyle name="SAPBEXundefined 5 3 2 2" xfId="53669" xr:uid="{4C971763-FBDD-42DD-B8F1-425E0F132495}"/>
    <cellStyle name="SAPBEXundefined 5 3 2 2 2" xfId="53670" xr:uid="{EEC4780D-994A-4DF7-89A5-FB3581734C3F}"/>
    <cellStyle name="SAPBEXundefined 5 3 2 2 2 2" xfId="53671" xr:uid="{CE6F96B0-BD25-4816-BBBD-2426830F8C19}"/>
    <cellStyle name="SAPBEXundefined 5 3 2 2 3" xfId="53672" xr:uid="{515C08BB-A20E-4D95-B0BB-941069B51B38}"/>
    <cellStyle name="SAPBEXundefined 5 3 2 2 3 2" xfId="53673" xr:uid="{C149EED4-3F2A-440D-A641-B6C0CFE108A1}"/>
    <cellStyle name="SAPBEXundefined 5 3 2 2 4" xfId="53674" xr:uid="{3CDB1417-8341-4D24-8E13-49FF4C667CA9}"/>
    <cellStyle name="SAPBEXundefined 5 3 2 2 4 2" xfId="53675" xr:uid="{4D167D87-F20A-487B-B346-F6C0966BB967}"/>
    <cellStyle name="SAPBEXundefined 5 3 2 2 5" xfId="53676" xr:uid="{1CB4BA81-C354-4873-A264-B2D7A78014BC}"/>
    <cellStyle name="SAPBEXundefined 5 3 2 2 5 2" xfId="53677" xr:uid="{73FA4DEB-2FEA-41B1-8839-96B9B3BC1A12}"/>
    <cellStyle name="SAPBEXundefined 5 3 2 2 6" xfId="53678" xr:uid="{80111F3E-34B4-4F45-BC6A-38D25E80CB98}"/>
    <cellStyle name="SAPBEXundefined 5 3 2 2 6 2" xfId="53679" xr:uid="{51D6C5F0-4457-4844-A14C-E11AA35E44F8}"/>
    <cellStyle name="SAPBEXundefined 5 3 2 2 7" xfId="53680" xr:uid="{78D923B0-79A2-4418-9B36-EF356496614E}"/>
    <cellStyle name="SAPBEXundefined 5 3 2 3" xfId="53681" xr:uid="{EA629423-56EB-4D88-9235-1B5C6886521D}"/>
    <cellStyle name="SAPBEXundefined 5 3 2 3 2" xfId="53682" xr:uid="{A717E316-B0E9-4CD9-84B7-107BB0B63E10}"/>
    <cellStyle name="SAPBEXundefined 5 3 2 3 2 2" xfId="53683" xr:uid="{3F23328C-0033-42F5-A46A-72CA111E7420}"/>
    <cellStyle name="SAPBEXundefined 5 3 2 3 3" xfId="53684" xr:uid="{128AAFE3-F972-430B-A554-B6EC51B33AE7}"/>
    <cellStyle name="SAPBEXundefined 5 3 2 3 3 2" xfId="53685" xr:uid="{2034E045-C3F1-4919-88D7-E1AFD9722C95}"/>
    <cellStyle name="SAPBEXundefined 5 3 2 3 4" xfId="53686" xr:uid="{109892BF-07F8-4E38-AA54-F9F5DCC2012C}"/>
    <cellStyle name="SAPBEXundefined 5 3 2 3 4 2" xfId="53687" xr:uid="{C6E78098-F41B-43D6-9D97-68B060C394BD}"/>
    <cellStyle name="SAPBEXundefined 5 3 2 3 5" xfId="53688" xr:uid="{49BFC070-BBD0-4947-A812-F3FD9C4F925E}"/>
    <cellStyle name="SAPBEXundefined 5 3 2 3 5 2" xfId="53689" xr:uid="{777032E1-81D4-42B1-99D1-C81A3CD75695}"/>
    <cellStyle name="SAPBEXundefined 5 3 2 3 6" xfId="53690" xr:uid="{A8ECA461-A3F1-4E21-B36B-58237BA75BF6}"/>
    <cellStyle name="SAPBEXundefined 5 3 2 3 6 2" xfId="53691" xr:uid="{9264756B-2CDB-4C28-A6C5-E54049E06B1F}"/>
    <cellStyle name="SAPBEXundefined 5 3 2 3 7" xfId="53692" xr:uid="{0EC9AD2B-B317-4602-A497-6535D59E24A1}"/>
    <cellStyle name="SAPBEXundefined 5 3 2 4" xfId="53693" xr:uid="{99D88C1A-3E49-492E-A07B-3D95F2A4C896}"/>
    <cellStyle name="SAPBEXundefined 5 3 2 4 2" xfId="53694" xr:uid="{B95B162F-F4AA-47F7-8685-3F1A4D845D68}"/>
    <cellStyle name="SAPBEXundefined 5 3 2 5" xfId="53695" xr:uid="{B1DE6F31-8227-4A44-AFE5-91AC66A4B7E0}"/>
    <cellStyle name="SAPBEXundefined 5 3 2 5 2" xfId="53696" xr:uid="{EA544C44-5314-4142-8253-3FA5E2B9A72B}"/>
    <cellStyle name="SAPBEXundefined 5 3 2 6" xfId="53697" xr:uid="{5C61CB7B-5237-4513-9FEE-766C749D4443}"/>
    <cellStyle name="SAPBEXundefined 5 3 2 6 2" xfId="53698" xr:uid="{03268BAC-89E4-4DA9-8FE7-B7FCE155AA2C}"/>
    <cellStyle name="SAPBEXundefined 5 3 2 7" xfId="53699" xr:uid="{A886970B-5782-4E88-BB4B-9F31A04B6F5C}"/>
    <cellStyle name="SAPBEXundefined 5 3 2 7 2" xfId="53700" xr:uid="{1DB69568-74C0-4425-894C-5AC58E1E1149}"/>
    <cellStyle name="SAPBEXundefined 5 3 2 8" xfId="53701" xr:uid="{1373DD28-89D9-432B-8F68-BCFB20D756F1}"/>
    <cellStyle name="SAPBEXundefined 5 3 2 8 2" xfId="53702" xr:uid="{9B08A2D8-D767-4290-A78F-902F24FBE2A2}"/>
    <cellStyle name="SAPBEXundefined 5 3 2 9" xfId="53703" xr:uid="{D1BE2782-4EAD-49E0-BB4A-936794AD7A9B}"/>
    <cellStyle name="SAPBEXundefined 5 3 2 9 2" xfId="53704" xr:uid="{A24AA315-45E5-4BF7-8BE7-D5367E6227ED}"/>
    <cellStyle name="SAPBEXundefined 5 3 3" xfId="53705" xr:uid="{43F62EC0-ED1B-4DC6-8833-312B03E24745}"/>
    <cellStyle name="SAPBEXundefined 5 3 3 2" xfId="53706" xr:uid="{CF38DD73-D2E1-4D3D-9A09-5BC152DA38D8}"/>
    <cellStyle name="SAPBEXundefined 5 3 4" xfId="53707" xr:uid="{3F7B029E-4432-406C-B76E-03545FA6CC41}"/>
    <cellStyle name="SAPBEXundefined 5 3 4 2" xfId="53708" xr:uid="{36BEFB45-FDE1-4BD9-80DA-14C5B0E0B3E0}"/>
    <cellStyle name="SAPBEXundefined 5 3 5" xfId="53709" xr:uid="{047968CE-E160-4E97-A7B7-4F6B20ACE231}"/>
    <cellStyle name="SAPBEXundefined 5 4" xfId="53710" xr:uid="{713F41AA-0C5A-4FCE-89CF-E80F31A2D23C}"/>
    <cellStyle name="SAPBEXundefined 5 4 10" xfId="53711" xr:uid="{4C0538A7-7CC9-42A4-9AC2-43712785F8A5}"/>
    <cellStyle name="SAPBEXundefined 5 4 2" xfId="53712" xr:uid="{86E74041-45F4-4C08-8818-E48F5DAB62FE}"/>
    <cellStyle name="SAPBEXundefined 5 4 2 2" xfId="53713" xr:uid="{4F5759BC-0AA4-4703-9CCC-258242E6F6D9}"/>
    <cellStyle name="SAPBEXundefined 5 4 2 2 2" xfId="53714" xr:uid="{5424C11B-2220-4856-9448-789C81E9759D}"/>
    <cellStyle name="SAPBEXundefined 5 4 2 3" xfId="53715" xr:uid="{B5781BB5-A5A0-4C2B-842A-28DB2ABC31DD}"/>
    <cellStyle name="SAPBEXundefined 5 4 2 3 2" xfId="53716" xr:uid="{C61333A7-7F71-4668-B914-FDAF03360C9C}"/>
    <cellStyle name="SAPBEXundefined 5 4 2 4" xfId="53717" xr:uid="{683ED642-C991-4995-82E4-B57639325843}"/>
    <cellStyle name="SAPBEXundefined 5 4 2 4 2" xfId="53718" xr:uid="{03D621CD-1CFF-4A8F-99C3-2DD2B5D1ECD7}"/>
    <cellStyle name="SAPBEXundefined 5 4 2 5" xfId="53719" xr:uid="{5CFB604B-AEEF-44B3-9262-1745F143E80C}"/>
    <cellStyle name="SAPBEXundefined 5 4 2 5 2" xfId="53720" xr:uid="{D11C3D15-F6D0-4DD6-ADCF-B14B16FC625F}"/>
    <cellStyle name="SAPBEXundefined 5 4 2 6" xfId="53721" xr:uid="{8247DBF8-9270-4536-B09D-88E95A388FDB}"/>
    <cellStyle name="SAPBEXundefined 5 4 2 6 2" xfId="53722" xr:uid="{030D9082-5FF9-4221-9D50-E1C46916C89E}"/>
    <cellStyle name="SAPBEXundefined 5 4 2 7" xfId="53723" xr:uid="{6E315CE1-DCD3-418F-9B00-5DF70E69829E}"/>
    <cellStyle name="SAPBEXundefined 5 4 3" xfId="53724" xr:uid="{939D62EE-B3FA-4F0C-8324-0DED0FE2CF53}"/>
    <cellStyle name="SAPBEXundefined 5 4 3 2" xfId="53725" xr:uid="{EC1084AB-0D5A-4D9C-BFC4-DA8BB3C76348}"/>
    <cellStyle name="SAPBEXundefined 5 4 3 2 2" xfId="53726" xr:uid="{BFF5690F-E481-4DA8-917E-8161B0060EB8}"/>
    <cellStyle name="SAPBEXundefined 5 4 3 3" xfId="53727" xr:uid="{C52CF9D6-763C-4589-9539-9EA5F9E0C953}"/>
    <cellStyle name="SAPBEXundefined 5 4 3 3 2" xfId="53728" xr:uid="{9526CEC6-BD67-4A77-85DF-AB2969CFCF93}"/>
    <cellStyle name="SAPBEXundefined 5 4 3 4" xfId="53729" xr:uid="{4C41B8CA-8813-4CCD-8029-C7E51FA53366}"/>
    <cellStyle name="SAPBEXundefined 5 4 3 4 2" xfId="53730" xr:uid="{A9E5A654-FF66-4F1A-8C1E-9E7557C090D4}"/>
    <cellStyle name="SAPBEXundefined 5 4 3 5" xfId="53731" xr:uid="{E95AE775-FDFF-446D-BFCC-8329BD33B1D2}"/>
    <cellStyle name="SAPBEXundefined 5 4 3 5 2" xfId="53732" xr:uid="{EA13A64D-641F-4137-9BC4-EE866CFF87E5}"/>
    <cellStyle name="SAPBEXundefined 5 4 3 6" xfId="53733" xr:uid="{2EB87F39-16D5-43F6-BB99-C4A0BBF57DC9}"/>
    <cellStyle name="SAPBEXundefined 5 4 3 6 2" xfId="53734" xr:uid="{A5CA772E-B4B7-455E-81FC-6385937B9560}"/>
    <cellStyle name="SAPBEXundefined 5 4 3 7" xfId="53735" xr:uid="{EA2E73F3-DAFA-454D-B6E5-71A2B96F68FE}"/>
    <cellStyle name="SAPBEXundefined 5 4 4" xfId="53736" xr:uid="{A3E5B63F-8E19-4AEA-88D9-60CA41840007}"/>
    <cellStyle name="SAPBEXundefined 5 4 4 2" xfId="53737" xr:uid="{16B1E007-54FA-4C7A-A5B2-4E32E5320DF2}"/>
    <cellStyle name="SAPBEXundefined 5 4 5" xfId="53738" xr:uid="{145B1AC7-B0E7-4E9A-9C9E-0673512DC446}"/>
    <cellStyle name="SAPBEXundefined 5 4 5 2" xfId="53739" xr:uid="{382BE009-E177-4BFB-80CD-EFCEE9A9C325}"/>
    <cellStyle name="SAPBEXundefined 5 4 6" xfId="53740" xr:uid="{AC31C5DA-DCF9-4D83-B6FC-9679DE6CF99B}"/>
    <cellStyle name="SAPBEXundefined 5 4 6 2" xfId="53741" xr:uid="{2BAD4473-4595-48BA-ADB4-18A0497020F2}"/>
    <cellStyle name="SAPBEXundefined 5 4 7" xfId="53742" xr:uid="{4D1BE778-26A8-4BA7-8866-1E8618032E0C}"/>
    <cellStyle name="SAPBEXundefined 5 4 7 2" xfId="53743" xr:uid="{37E9E808-B4D5-481E-84B4-F053E7CC251D}"/>
    <cellStyle name="SAPBEXundefined 5 4 8" xfId="53744" xr:uid="{14A16584-C786-4561-851B-3A5B25A09A58}"/>
    <cellStyle name="SAPBEXundefined 5 4 8 2" xfId="53745" xr:uid="{A37D4328-8589-448D-9064-BE26E05CC630}"/>
    <cellStyle name="SAPBEXundefined 5 4 9" xfId="53746" xr:uid="{C5C6D046-98AD-4CCA-A631-C9656E40A6B3}"/>
    <cellStyle name="SAPBEXundefined 5 4 9 2" xfId="53747" xr:uid="{1EAAD98E-9057-45C4-A764-46507C1007C7}"/>
    <cellStyle name="SAPBEXundefined 5 5" xfId="53748" xr:uid="{5054528E-596F-4629-BB0D-4F29BFDC9E65}"/>
    <cellStyle name="SAPBEXundefined 5 5 2" xfId="53749" xr:uid="{D7E08D7E-3643-400F-9C3C-5C0C0960D567}"/>
    <cellStyle name="SAPBEXundefined 5 6" xfId="53750" xr:uid="{2ED35CDA-D683-47AA-B5CC-3A7D0F7C0CFF}"/>
    <cellStyle name="SAPBEXundefined 5 6 2" xfId="53751" xr:uid="{D96EFF18-CE39-4FB7-BBF9-F9E5E9093644}"/>
    <cellStyle name="SAPBEXundefined 5 7" xfId="53752" xr:uid="{C6B554BD-3D43-4644-9180-FD3635161415}"/>
    <cellStyle name="SAPBEXundefined 5 8" xfId="53753" xr:uid="{87667BE1-D472-4AAB-A563-53914252869B}"/>
    <cellStyle name="SAPBEXundefined 6" xfId="53754" xr:uid="{227BE759-FE16-40B1-BDF2-09BF434BDB14}"/>
    <cellStyle name="SAPBEXundefined 6 10" xfId="53755" xr:uid="{E9C3793B-B4A2-4F7A-891E-7497BE94C1E6}"/>
    <cellStyle name="SAPBEXundefined 6 2" xfId="53756" xr:uid="{9B88B532-F403-459A-8C12-83B9D4AEBB9A}"/>
    <cellStyle name="SAPBEXundefined 6 2 10" xfId="53757" xr:uid="{CC66165F-9766-4A75-9B85-34AB8A37150C}"/>
    <cellStyle name="SAPBEXundefined 6 2 2" xfId="53758" xr:uid="{B2585CB2-F280-41D8-A364-0AC2BB7FEB8F}"/>
    <cellStyle name="SAPBEXundefined 6 2 2 2" xfId="53759" xr:uid="{C1098D66-A82F-4919-9DFF-FA0DB2CD9B37}"/>
    <cellStyle name="SAPBEXundefined 6 2 2 2 2" xfId="53760" xr:uid="{0C1929BC-4649-4D40-8E7B-55E28DAAF26F}"/>
    <cellStyle name="SAPBEXundefined 6 2 2 3" xfId="53761" xr:uid="{A9217B59-E2A0-4C52-BBBF-6604C419D8DD}"/>
    <cellStyle name="SAPBEXundefined 6 2 2 3 2" xfId="53762" xr:uid="{8C4693AC-A649-40DA-B8EB-821A957C6AFB}"/>
    <cellStyle name="SAPBEXundefined 6 2 2 4" xfId="53763" xr:uid="{65BC495C-6A63-473D-A9D8-1DBF00DA3B0C}"/>
    <cellStyle name="SAPBEXundefined 6 2 2 4 2" xfId="53764" xr:uid="{F95DC223-2B19-41C1-BBC9-5EDB52536922}"/>
    <cellStyle name="SAPBEXundefined 6 2 2 5" xfId="53765" xr:uid="{3413FCC8-6BCF-4BF8-9F0B-FB8163E38807}"/>
    <cellStyle name="SAPBEXundefined 6 2 2 5 2" xfId="53766" xr:uid="{BBF2E09D-2E1D-4504-83AC-F6BBE35BB134}"/>
    <cellStyle name="SAPBEXundefined 6 2 2 6" xfId="53767" xr:uid="{9C4D5367-919F-4410-AED7-DA5B2D5E5CB3}"/>
    <cellStyle name="SAPBEXundefined 6 2 2 6 2" xfId="53768" xr:uid="{31317743-3E9E-4B0A-9AF9-C164C28CE8D2}"/>
    <cellStyle name="SAPBEXundefined 6 2 2 7" xfId="53769" xr:uid="{68576E85-792A-44E5-825C-A7B18DB1F4E1}"/>
    <cellStyle name="SAPBEXundefined 6 2 2 7 2" xfId="53770" xr:uid="{427FEF17-9167-4944-A8B4-FF197832AFFA}"/>
    <cellStyle name="SAPBEXundefined 6 2 2 8" xfId="53771" xr:uid="{20E8ECD4-7AFD-44FD-BC62-B547F8EB8268}"/>
    <cellStyle name="SAPBEXundefined 6 2 3" xfId="53772" xr:uid="{E54F04F0-EE7E-4109-B778-2FC722E83EE0}"/>
    <cellStyle name="SAPBEXundefined 6 2 3 2" xfId="53773" xr:uid="{89B25555-398C-4F12-B990-A1545FA57A4E}"/>
    <cellStyle name="SAPBEXundefined 6 2 4" xfId="53774" xr:uid="{40DA910A-B6B6-4C75-969E-05E050A7A14F}"/>
    <cellStyle name="SAPBEXundefined 6 2 4 2" xfId="53775" xr:uid="{21AE066E-30CE-4601-A551-23BBA94F7EC6}"/>
    <cellStyle name="SAPBEXundefined 6 2 5" xfId="53776" xr:uid="{8165B645-F748-4746-AA27-9331DD8275DB}"/>
    <cellStyle name="SAPBEXundefined 6 2 5 2" xfId="53777" xr:uid="{07594093-35BB-4050-BC07-4152F0A4C72E}"/>
    <cellStyle name="SAPBEXundefined 6 2 6" xfId="53778" xr:uid="{239AC148-84C6-458F-AF58-D120DC1AB71D}"/>
    <cellStyle name="SAPBEXundefined 6 2 6 2" xfId="53779" xr:uid="{CF28A979-9346-4543-9DB3-38B97913034A}"/>
    <cellStyle name="SAPBEXundefined 6 2 7" xfId="53780" xr:uid="{F15CC8AE-8A49-4E49-B6E8-B532738A9779}"/>
    <cellStyle name="SAPBEXundefined 6 2 7 2" xfId="53781" xr:uid="{54B67298-8E87-4B61-BB6E-7F0D9F237E4B}"/>
    <cellStyle name="SAPBEXundefined 6 2 8" xfId="53782" xr:uid="{42709733-30B0-47B8-9A96-5609A2A3EB42}"/>
    <cellStyle name="SAPBEXundefined 6 2 8 2" xfId="53783" xr:uid="{78A6CE0A-F5B5-44CF-95E5-2EE65DF3FE9E}"/>
    <cellStyle name="SAPBEXundefined 6 2 9" xfId="53784" xr:uid="{9EAC68D6-17E5-4B14-8CEA-E49542A7EC68}"/>
    <cellStyle name="SAPBEXundefined 6 3" xfId="53785" xr:uid="{ECA57AAE-7B27-4F43-970F-4EBF54C8B077}"/>
    <cellStyle name="SAPBEXundefined 6 3 2" xfId="53786" xr:uid="{091C9CA9-B458-465F-BFD2-D4D4AB695032}"/>
    <cellStyle name="SAPBEXundefined 6 3 2 2" xfId="53787" xr:uid="{4B9A3533-4A25-47C7-8AF1-EFAFAA26262C}"/>
    <cellStyle name="SAPBEXundefined 6 3 3" xfId="53788" xr:uid="{6453F695-5A39-4CD9-8D46-47E0BD1777B4}"/>
    <cellStyle name="SAPBEXundefined 6 3 3 2" xfId="53789" xr:uid="{89A7AF29-1943-4B48-A548-2900CBD2A4B3}"/>
    <cellStyle name="SAPBEXundefined 6 3 4" xfId="53790" xr:uid="{BBD68A47-2E6F-4D8F-9D5C-FA75CB263052}"/>
    <cellStyle name="SAPBEXundefined 6 3 4 2" xfId="53791" xr:uid="{B38B6935-800D-42B7-A4AA-EF39C14B5F52}"/>
    <cellStyle name="SAPBEXundefined 6 3 5" xfId="53792" xr:uid="{E614B262-47D3-422B-8D23-42B6E4EAFAA5}"/>
    <cellStyle name="SAPBEXundefined 6 3 5 2" xfId="53793" xr:uid="{8D248834-75FF-47B8-A3CF-C6F3C1F6E018}"/>
    <cellStyle name="SAPBEXundefined 6 3 6" xfId="53794" xr:uid="{63B84795-6B46-4859-AEA7-D9106D8DD15D}"/>
    <cellStyle name="SAPBEXundefined 6 3 6 2" xfId="53795" xr:uid="{6D02DE07-F9E7-4409-81B5-77D5753E1B00}"/>
    <cellStyle name="SAPBEXundefined 6 3 7" xfId="53796" xr:uid="{7DE07E91-CDBC-4F02-B8A3-6CA5B485FB87}"/>
    <cellStyle name="SAPBEXundefined 6 3 7 2" xfId="53797" xr:uid="{E0EBA1E0-BFCD-4BC2-BB95-06A9E260E71B}"/>
    <cellStyle name="SAPBEXundefined 6 3 8" xfId="53798" xr:uid="{9CFFEA42-4DB3-4BDC-9B15-CD0810E382E1}"/>
    <cellStyle name="SAPBEXundefined 6 3 9" xfId="53799" xr:uid="{25B3FB37-74C7-4F07-A21A-C628E0E47C43}"/>
    <cellStyle name="SAPBEXundefined 6 4" xfId="53800" xr:uid="{A1D07D84-743A-42DE-88EF-7CCA7F197396}"/>
    <cellStyle name="SAPBEXundefined 6 4 2" xfId="53801" xr:uid="{2C62B151-6660-452C-A732-518BBF06FABF}"/>
    <cellStyle name="SAPBEXundefined 6 5" xfId="53802" xr:uid="{638CC52D-0B60-4004-9F4C-0E2C68A27191}"/>
    <cellStyle name="SAPBEXundefined 6 5 2" xfId="53803" xr:uid="{3F421298-18E4-44A9-8C45-1936F651F907}"/>
    <cellStyle name="SAPBEXundefined 6 6" xfId="53804" xr:uid="{ED5CFAAA-3F4E-4AA7-9276-879460E2D3B1}"/>
    <cellStyle name="SAPBEXundefined 6 6 2" xfId="53805" xr:uid="{41818626-BEAE-462E-BF82-022EFA1B115C}"/>
    <cellStyle name="SAPBEXundefined 6 7" xfId="53806" xr:uid="{3BE082CD-B327-4D6A-81E9-DE2CAE234A02}"/>
    <cellStyle name="SAPBEXundefined 6 7 2" xfId="53807" xr:uid="{FF390883-4E9F-49AA-8307-8D0548C419EF}"/>
    <cellStyle name="SAPBEXundefined 6 8" xfId="53808" xr:uid="{A41C67AD-CB17-403A-B893-D8CE3A7D7B73}"/>
    <cellStyle name="SAPBEXundefined 6 8 2" xfId="53809" xr:uid="{9D035ACF-399E-4C92-B871-3F229624AB40}"/>
    <cellStyle name="SAPBEXundefined 6 9" xfId="53810" xr:uid="{1A2C04FF-D69C-4672-BFE1-90C08FA5312D}"/>
    <cellStyle name="SAPBEXundefined 7" xfId="53811" xr:uid="{ED485628-1480-47EB-8A7B-23ABA8D84491}"/>
    <cellStyle name="SAPBEXundefined 8" xfId="53812" xr:uid="{F91A673A-7736-46D2-984D-67B8A0AFE42E}"/>
    <cellStyle name="SAPError" xfId="15326" xr:uid="{9A2218FE-8654-400E-9E18-4836A8934FCC}"/>
    <cellStyle name="SAPError 2" xfId="15430" xr:uid="{0DE338ED-FAFD-4680-B6F8-FB88DD12EBC2}"/>
    <cellStyle name="SAPError 3" xfId="53813" xr:uid="{E8C8499A-BF6D-479F-ABD5-FAB40CDF0012}"/>
    <cellStyle name="SAPKey" xfId="15327" xr:uid="{5C5F5A84-03C5-4F0A-8504-76BC087BE20C}"/>
    <cellStyle name="SAPKey 2" xfId="15431" xr:uid="{BCFC003A-FAC0-45E9-A3F2-52CF981FA10E}"/>
    <cellStyle name="SAPKey 3" xfId="53814" xr:uid="{B67E1CB7-56BF-4A11-BDBE-D2C4BFAE4F6D}"/>
    <cellStyle name="SAPLocked" xfId="15328" xr:uid="{2EC560E0-B3A0-441B-9821-4EB7C9AA5E43}"/>
    <cellStyle name="SAPLocked 2" xfId="15432" xr:uid="{C4812563-4CCB-4CFD-BBAF-2F703D8685E6}"/>
    <cellStyle name="SAPLocked 3" xfId="53815" xr:uid="{838742C5-9C4D-4E6D-B7B3-5EEA68A7F20F}"/>
    <cellStyle name="SAPOutput" xfId="15329" xr:uid="{59A1CC86-EA8C-47CA-AADD-60B3EF0010C2}"/>
    <cellStyle name="SAPOutput 2" xfId="15433" xr:uid="{BA5CA59A-46AE-42FA-AC46-73F1BD32AEEB}"/>
    <cellStyle name="SAPOutput 3" xfId="53816" xr:uid="{530300CF-5569-47F8-B2B9-7573C5897429}"/>
    <cellStyle name="SAPSpace" xfId="15330" xr:uid="{BEFA371A-F6CF-4FDC-A842-E3766702DF87}"/>
    <cellStyle name="SAPSpace 2" xfId="15434" xr:uid="{46C22B58-29FD-43B5-B43E-3F0E5A59F741}"/>
    <cellStyle name="SAPSpace 3" xfId="53817" xr:uid="{44DC39BF-2745-45C5-A50D-1A9B2CE96CF5}"/>
    <cellStyle name="SAPText" xfId="15331" xr:uid="{D0D17EDB-C054-4188-8526-91AA41D852AC}"/>
    <cellStyle name="SAPText 2" xfId="15435" xr:uid="{D8C6EA23-EDF3-464C-9AC3-E9070D23EA65}"/>
    <cellStyle name="SAPText 3" xfId="53818" xr:uid="{2B0EA797-41D4-4B3F-A5DA-7009D7D9FC9A}"/>
    <cellStyle name="SAPUnLocked" xfId="15332" xr:uid="{655D55B2-8FEF-4454-AC31-EE552444B42B}"/>
    <cellStyle name="SAPUnLocked 2" xfId="15436" xr:uid="{E1668454-EAE3-41B2-9315-31BD5A644F4D}"/>
    <cellStyle name="SAPUnLocked 3" xfId="53819" xr:uid="{A97FFCF6-5415-451F-8472-484A6F471769}"/>
    <cellStyle name="SelectFormat" xfId="5439" xr:uid="{00000000-0005-0000-0000-0000B92D0000}"/>
    <cellStyle name="Sep. milhar [0]" xfId="4115" xr:uid="{00000000-0005-0000-0000-0000BA2D0000}"/>
    <cellStyle name="Separador de milhares [0] 2" xfId="53820" xr:uid="{AA32ABF2-EA8C-4CEF-9963-86FFFE0873A0}"/>
    <cellStyle name="Separador de milhares [0] 2 2" xfId="53821" xr:uid="{49854340-B8A5-4C6E-B3A5-CBCDCD0A812A}"/>
    <cellStyle name="Separador de milhares [0] 3" xfId="53822" xr:uid="{F490DECF-5C51-450F-9F3E-A0146001C587}"/>
    <cellStyle name="Separador de milhares 10" xfId="4116" xr:uid="{00000000-0005-0000-0000-0000BB2D0000}"/>
    <cellStyle name="Separador de milhares 10 10" xfId="8872" xr:uid="{00000000-0005-0000-0000-0000BC2D0000}"/>
    <cellStyle name="Separador de milhares 10 10 2" xfId="14312" xr:uid="{182C1B45-9683-4E28-A67F-2461FA837211}"/>
    <cellStyle name="Separador de milhares 10 11" xfId="12073" xr:uid="{00000000-0005-0000-0000-0000BD2D0000}"/>
    <cellStyle name="Separador de milhares 10 11 2" xfId="14664" xr:uid="{EF851F8A-99F1-4E8D-A8CA-ACA4F5E84325}"/>
    <cellStyle name="Separador de milhares 10 12" xfId="13679" xr:uid="{00000000-0005-0000-0000-0000BE2D0000}"/>
    <cellStyle name="Separador de milhares 10 12 2" xfId="14928" xr:uid="{7BCD3FC8-B3FA-40BF-9EF4-0AD813E1371A}"/>
    <cellStyle name="Separador de milhares 10 13" xfId="13984" xr:uid="{C4828499-B09E-42BA-965D-7E46B346007A}"/>
    <cellStyle name="Separador de milhares 10 14" xfId="53823" xr:uid="{28D743FB-2078-4C53-9C6D-1123B8013157}"/>
    <cellStyle name="Separador de milhares 10 2" xfId="4117" xr:uid="{00000000-0005-0000-0000-0000BF2D0000}"/>
    <cellStyle name="Separador de milhares 10 2 2" xfId="4118" xr:uid="{00000000-0005-0000-0000-0000C02D0000}"/>
    <cellStyle name="Separador de milhares 10 2 2 2" xfId="8874" xr:uid="{00000000-0005-0000-0000-0000C12D0000}"/>
    <cellStyle name="Separador de milhares 10 2 2 2 2" xfId="14314" xr:uid="{778D0829-5D0C-4B00-8B8E-B86EE5F03F67}"/>
    <cellStyle name="Separador de milhares 10 2 2 3" xfId="12075" xr:uid="{00000000-0005-0000-0000-0000C22D0000}"/>
    <cellStyle name="Separador de milhares 10 2 2 3 2" xfId="14666" xr:uid="{D12F090A-4770-4E9E-9935-7F64DCFD99AA}"/>
    <cellStyle name="Separador de milhares 10 2 2 4" xfId="13681" xr:uid="{00000000-0005-0000-0000-0000C32D0000}"/>
    <cellStyle name="Separador de milhares 10 2 2 4 2" xfId="14930" xr:uid="{A9FB3CEC-D2C5-424F-94F8-50EB15FD2873}"/>
    <cellStyle name="Separador de milhares 10 2 2 5" xfId="13986" xr:uid="{8A4E0D60-DA80-40D7-AEBE-391EEE719F8F}"/>
    <cellStyle name="Separador de milhares 10 2 2 6" xfId="53825" xr:uid="{FACA1EBF-58F7-4D24-A1F4-EC8BA7302FCA}"/>
    <cellStyle name="Separador de milhares 10 2 3" xfId="5201" xr:uid="{00000000-0005-0000-0000-0000C42D0000}"/>
    <cellStyle name="Separador de milhares 10 2 3 2" xfId="8873" xr:uid="{00000000-0005-0000-0000-0000C52D0000}"/>
    <cellStyle name="Separador de milhares 10 2 3 2 2" xfId="14313" xr:uid="{A96E4325-16CC-40E5-A93A-923F03F56B61}"/>
    <cellStyle name="Separador de milhares 10 2 3 3" xfId="14262" xr:uid="{C3D222CC-87D4-46F9-9334-B5C41CBDEE29}"/>
    <cellStyle name="Separador de milhares 10 2 4" xfId="12074" xr:uid="{00000000-0005-0000-0000-0000C62D0000}"/>
    <cellStyle name="Separador de milhares 10 2 4 2" xfId="14665" xr:uid="{377D77E3-BDF1-4679-ABBA-838AC7164985}"/>
    <cellStyle name="Separador de milhares 10 2 5" xfId="13680" xr:uid="{00000000-0005-0000-0000-0000C72D0000}"/>
    <cellStyle name="Separador de milhares 10 2 5 2" xfId="14929" xr:uid="{EEEBDE97-519C-4A15-965E-083BB76DF8CC}"/>
    <cellStyle name="Separador de milhares 10 2 6" xfId="13985" xr:uid="{9068F141-39CA-497D-97D4-260E73D8DD95}"/>
    <cellStyle name="Separador de milhares 10 2 7" xfId="53824" xr:uid="{25B0E5BF-6B93-4855-B442-D76C041C079C}"/>
    <cellStyle name="Separador de milhares 10 3" xfId="4119" xr:uid="{00000000-0005-0000-0000-0000C82D0000}"/>
    <cellStyle name="Separador de milhares 10 3 2" xfId="4120" xr:uid="{00000000-0005-0000-0000-0000C92D0000}"/>
    <cellStyle name="Separador de milhares 10 3 2 2" xfId="8876" xr:uid="{00000000-0005-0000-0000-0000CA2D0000}"/>
    <cellStyle name="Separador de milhares 10 3 2 2 2" xfId="14316" xr:uid="{859D73E5-7A31-4D8B-A473-D38639B83F13}"/>
    <cellStyle name="Separador de milhares 10 3 2 3" xfId="12077" xr:uid="{00000000-0005-0000-0000-0000CB2D0000}"/>
    <cellStyle name="Separador de milhares 10 3 2 3 2" xfId="14668" xr:uid="{A9B93993-CBF4-45E1-BD42-CC363CC845D5}"/>
    <cellStyle name="Separador de milhares 10 3 2 4" xfId="13683" xr:uid="{00000000-0005-0000-0000-0000CC2D0000}"/>
    <cellStyle name="Separador de milhares 10 3 2 4 2" xfId="14932" xr:uid="{376E676F-8FCB-459B-9295-A9E12ADDEC13}"/>
    <cellStyle name="Separador de milhares 10 3 2 5" xfId="13988" xr:uid="{A57988C8-0408-4E52-AE40-3A9CCBC4F10B}"/>
    <cellStyle name="Separador de milhares 10 3 2 6" xfId="53827" xr:uid="{B0D02E4F-41AF-49B4-8D9F-B90929F8BC92}"/>
    <cellStyle name="Separador de milhares 10 3 3" xfId="8875" xr:uid="{00000000-0005-0000-0000-0000CD2D0000}"/>
    <cellStyle name="Separador de milhares 10 3 3 2" xfId="14315" xr:uid="{88701523-D8D2-4B08-880C-9E8121F56B03}"/>
    <cellStyle name="Separador de milhares 10 3 4" xfId="12076" xr:uid="{00000000-0005-0000-0000-0000CE2D0000}"/>
    <cellStyle name="Separador de milhares 10 3 4 2" xfId="14667" xr:uid="{44CB0648-41A1-4FEB-9D93-C1E6D2F9408B}"/>
    <cellStyle name="Separador de milhares 10 3 5" xfId="13682" xr:uid="{00000000-0005-0000-0000-0000CF2D0000}"/>
    <cellStyle name="Separador de milhares 10 3 5 2" xfId="14931" xr:uid="{CBB06FBE-F59D-45EC-AC50-E6A319B66AD9}"/>
    <cellStyle name="Separador de milhares 10 3 6" xfId="13987" xr:uid="{ADA8CB1E-91A2-4044-AA9D-F8DC4BF1833D}"/>
    <cellStyle name="Separador de milhares 10 3 7" xfId="53826" xr:uid="{6CCB279E-A4B4-4E63-8877-B8BF2A87A9CE}"/>
    <cellStyle name="Separador de milhares 10 4" xfId="4121" xr:uid="{00000000-0005-0000-0000-0000D02D0000}"/>
    <cellStyle name="Separador de milhares 10 4 2" xfId="8877" xr:uid="{00000000-0005-0000-0000-0000D12D0000}"/>
    <cellStyle name="Separador de milhares 10 4 2 2" xfId="14317" xr:uid="{E4887C47-6DF8-4C8A-9B8E-5A35D9F7A14F}"/>
    <cellStyle name="Separador de milhares 10 4 2 3" xfId="53829" xr:uid="{74245C7C-6064-4269-8F15-89DF030A0EED}"/>
    <cellStyle name="Separador de milhares 10 4 3" xfId="12078" xr:uid="{00000000-0005-0000-0000-0000D22D0000}"/>
    <cellStyle name="Separador de milhares 10 4 3 2" xfId="14669" xr:uid="{5D8C5703-424E-4CE1-949E-56B38750302D}"/>
    <cellStyle name="Separador de milhares 10 4 4" xfId="13684" xr:uid="{00000000-0005-0000-0000-0000D32D0000}"/>
    <cellStyle name="Separador de milhares 10 4 4 2" xfId="14933" xr:uid="{B823A828-F7C1-4F20-9724-DBECB1C2F83C}"/>
    <cellStyle name="Separador de milhares 10 4 5" xfId="13989" xr:uid="{67D97B7D-9374-41AA-9EB1-FD92CE658B05}"/>
    <cellStyle name="Separador de milhares 10 4 6" xfId="53828" xr:uid="{1F8C3D1F-CA7C-452E-9A25-2B4B44C0365E}"/>
    <cellStyle name="Separador de milhares 10 5" xfId="4122" xr:uid="{00000000-0005-0000-0000-0000D42D0000}"/>
    <cellStyle name="Separador de milhares 10 5 2" xfId="8878" xr:uid="{00000000-0005-0000-0000-0000D52D0000}"/>
    <cellStyle name="Separador de milhares 10 5 2 2" xfId="14318" xr:uid="{F5D46024-EBB9-4F48-8DEF-E0ACEC4DEAAA}"/>
    <cellStyle name="Separador de milhares 10 5 3" xfId="12079" xr:uid="{00000000-0005-0000-0000-0000D62D0000}"/>
    <cellStyle name="Separador de milhares 10 5 3 2" xfId="14670" xr:uid="{05704A36-6D43-4053-9961-26BADF672244}"/>
    <cellStyle name="Separador de milhares 10 5 4" xfId="13685" xr:uid="{00000000-0005-0000-0000-0000D72D0000}"/>
    <cellStyle name="Separador de milhares 10 5 4 2" xfId="14934" xr:uid="{2A8FDFF7-AB5F-4C39-B0A5-D3E471117A1C}"/>
    <cellStyle name="Separador de milhares 10 5 5" xfId="13990" xr:uid="{07AC6408-7B72-4E1C-BECB-5CFC548D0145}"/>
    <cellStyle name="Separador de milhares 10 5 6" xfId="53830" xr:uid="{2CB0A690-B006-4CE1-9F0F-2007F5019401}"/>
    <cellStyle name="Separador de milhares 10 6" xfId="4123" xr:uid="{00000000-0005-0000-0000-0000D82D0000}"/>
    <cellStyle name="Separador de milhares 10 6 2" xfId="8879" xr:uid="{00000000-0005-0000-0000-0000D92D0000}"/>
    <cellStyle name="Separador de milhares 10 6 2 2" xfId="14319" xr:uid="{4DF8FD87-398A-497C-A057-B2693564420A}"/>
    <cellStyle name="Separador de milhares 10 6 3" xfId="12080" xr:uid="{00000000-0005-0000-0000-0000DA2D0000}"/>
    <cellStyle name="Separador de milhares 10 6 3 2" xfId="14671" xr:uid="{E024937A-6A75-4F48-BCEE-97AE1373749E}"/>
    <cellStyle name="Separador de milhares 10 6 4" xfId="13686" xr:uid="{00000000-0005-0000-0000-0000DB2D0000}"/>
    <cellStyle name="Separador de milhares 10 6 4 2" xfId="14935" xr:uid="{3ED0CBBC-E1A6-4AD5-8F23-77014C591910}"/>
    <cellStyle name="Separador de milhares 10 6 5" xfId="13991" xr:uid="{1BA39A03-3452-4456-A147-9230CE7369CC}"/>
    <cellStyle name="Separador de milhares 10 6 6" xfId="53831" xr:uid="{BA599F8D-FECB-49F3-BF47-707ECE2D031B}"/>
    <cellStyle name="Separador de milhares 10 7" xfId="4124" xr:uid="{00000000-0005-0000-0000-0000DC2D0000}"/>
    <cellStyle name="Separador de milhares 10 7 2" xfId="8880" xr:uid="{00000000-0005-0000-0000-0000DD2D0000}"/>
    <cellStyle name="Separador de milhares 10 7 2 2" xfId="14320" xr:uid="{4A5D7B26-D228-415F-BC67-3BEAABAF58E4}"/>
    <cellStyle name="Separador de milhares 10 7 3" xfId="12081" xr:uid="{00000000-0005-0000-0000-0000DE2D0000}"/>
    <cellStyle name="Separador de milhares 10 7 3 2" xfId="14672" xr:uid="{1190689E-9EAA-4D0B-B5F9-4C972597254C}"/>
    <cellStyle name="Separador de milhares 10 7 4" xfId="13687" xr:uid="{00000000-0005-0000-0000-0000DF2D0000}"/>
    <cellStyle name="Separador de milhares 10 7 4 2" xfId="14936" xr:uid="{756C6EDD-5A6B-4949-86C3-1C5D5179EE8E}"/>
    <cellStyle name="Separador de milhares 10 7 5" xfId="13992" xr:uid="{5DA3116C-F184-4DFD-8E67-A5A710604768}"/>
    <cellStyle name="Separador de milhares 10 7 6" xfId="53832" xr:uid="{CEE90567-2C30-46D4-9F5E-A6C1A12433B6}"/>
    <cellStyle name="Separador de milhares 10 8" xfId="4125" xr:uid="{00000000-0005-0000-0000-0000E02D0000}"/>
    <cellStyle name="Separador de milhares 10 8 2" xfId="8881" xr:uid="{00000000-0005-0000-0000-0000E12D0000}"/>
    <cellStyle name="Separador de milhares 10 8 2 2" xfId="14321" xr:uid="{726A868D-A714-4E47-9599-8E6FE880963B}"/>
    <cellStyle name="Separador de milhares 10 8 3" xfId="12082" xr:uid="{00000000-0005-0000-0000-0000E22D0000}"/>
    <cellStyle name="Separador de milhares 10 8 3 2" xfId="14673" xr:uid="{194D24EC-6F42-421C-9C2E-FD3870D6276D}"/>
    <cellStyle name="Separador de milhares 10 8 4" xfId="13688" xr:uid="{00000000-0005-0000-0000-0000E32D0000}"/>
    <cellStyle name="Separador de milhares 10 8 4 2" xfId="14937" xr:uid="{4F7F7277-3C54-4529-B14D-04EA92A5BC60}"/>
    <cellStyle name="Separador de milhares 10 8 5" xfId="13993" xr:uid="{33AAC5AD-3CA9-4813-AA28-57E8794AC752}"/>
    <cellStyle name="Separador de milhares 10 9" xfId="5113" xr:uid="{00000000-0005-0000-0000-0000E42D0000}"/>
    <cellStyle name="Separador de milhares 10 9 2" xfId="10465" xr:uid="{00000000-0005-0000-0000-0000E52D0000}"/>
    <cellStyle name="Separador de milhares 10 9 2 2" xfId="14564" xr:uid="{B267DE3B-5C0C-4AB2-A3B9-2F3D0C0003A9}"/>
    <cellStyle name="Separador de milhares 10 9 3" xfId="14235" xr:uid="{B37279F5-03EC-4F66-B9F5-8DA27E8A866B}"/>
    <cellStyle name="Separador de milhares 11" xfId="4126" xr:uid="{00000000-0005-0000-0000-0000E62D0000}"/>
    <cellStyle name="Separador de milhares 11 10" xfId="8882" xr:uid="{00000000-0005-0000-0000-0000E72D0000}"/>
    <cellStyle name="Separador de milhares 11 10 2" xfId="14322" xr:uid="{0FE677B4-C348-47B8-9943-7F18BED17F59}"/>
    <cellStyle name="Separador de milhares 11 11" xfId="12083" xr:uid="{00000000-0005-0000-0000-0000E82D0000}"/>
    <cellStyle name="Separador de milhares 11 11 2" xfId="14674" xr:uid="{33525ABE-849B-41AF-AE19-A9C7289E9CA2}"/>
    <cellStyle name="Separador de milhares 11 12" xfId="13689" xr:uid="{00000000-0005-0000-0000-0000E92D0000}"/>
    <cellStyle name="Separador de milhares 11 12 2" xfId="14938" xr:uid="{29CFB849-354D-49E4-B738-EFBAB6EB3A8B}"/>
    <cellStyle name="Separador de milhares 11 13" xfId="13994" xr:uid="{437B3A94-0579-4489-BD4F-3558DBD7DE9A}"/>
    <cellStyle name="Separador de milhares 11 14" xfId="53833" xr:uid="{B88D1B81-5A43-4816-9B9E-98E8C4D527DA}"/>
    <cellStyle name="Separador de milhares 11 2" xfId="4127" xr:uid="{00000000-0005-0000-0000-0000EA2D0000}"/>
    <cellStyle name="Separador de milhares 11 2 10" xfId="53834" xr:uid="{9152E832-2FFA-4911-8D5C-2379E2B68C93}"/>
    <cellStyle name="Separador de milhares 11 2 2" xfId="4128" xr:uid="{00000000-0005-0000-0000-0000EB2D0000}"/>
    <cellStyle name="Separador de milhares 11 2 2 2" xfId="10467" xr:uid="{00000000-0005-0000-0000-0000EC2D0000}"/>
    <cellStyle name="Separador de milhares 11 2 2 2 2" xfId="14566" xr:uid="{A6B11512-DB7C-47B2-9979-84B4FFA35861}"/>
    <cellStyle name="Separador de milhares 11 2 2 3" xfId="8884" xr:uid="{00000000-0005-0000-0000-0000ED2D0000}"/>
    <cellStyle name="Separador de milhares 11 2 2 3 2" xfId="14324" xr:uid="{0F6640EA-B5AF-418F-AFDD-6E4C8F4D2383}"/>
    <cellStyle name="Separador de milhares 11 2 2 4" xfId="12085" xr:uid="{00000000-0005-0000-0000-0000EE2D0000}"/>
    <cellStyle name="Separador de milhares 11 2 2 4 2" xfId="14676" xr:uid="{4418CE9A-52DF-4749-AD96-7B9E5ADB7FF1}"/>
    <cellStyle name="Separador de milhares 11 2 2 5" xfId="13691" xr:uid="{00000000-0005-0000-0000-0000EF2D0000}"/>
    <cellStyle name="Separador de milhares 11 2 2 5 2" xfId="14940" xr:uid="{2BF1AA9C-4A26-40FF-B6F5-E4B64C802BB3}"/>
    <cellStyle name="Separador de milhares 11 2 2 6" xfId="13996" xr:uid="{32F2C5F1-9451-42A2-8ED5-EED4DF70E364}"/>
    <cellStyle name="Separador de milhares 11 2 2 7" xfId="53835" xr:uid="{17C79349-EC30-493D-8376-FC163995E2DA}"/>
    <cellStyle name="Separador de milhares 11 2 3" xfId="4129" xr:uid="{00000000-0005-0000-0000-0000F02D0000}"/>
    <cellStyle name="Separador de milhares 11 2 3 2" xfId="10468" xr:uid="{00000000-0005-0000-0000-0000F12D0000}"/>
    <cellStyle name="Separador de milhares 11 2 3 2 2" xfId="14567" xr:uid="{788F5A41-8F54-48A4-8CB3-ECAE7F3DFFED}"/>
    <cellStyle name="Separador de milhares 11 2 3 3" xfId="8885" xr:uid="{00000000-0005-0000-0000-0000F22D0000}"/>
    <cellStyle name="Separador de milhares 11 2 3 3 2" xfId="14325" xr:uid="{565081AA-4555-437F-9B4D-BB7BDA176EC7}"/>
    <cellStyle name="Separador de milhares 11 2 3 4" xfId="12086" xr:uid="{00000000-0005-0000-0000-0000F32D0000}"/>
    <cellStyle name="Separador de milhares 11 2 3 4 2" xfId="14677" xr:uid="{9A1D0ACD-A94A-46AC-96EA-56930CB39933}"/>
    <cellStyle name="Separador de milhares 11 2 3 5" xfId="13692" xr:uid="{00000000-0005-0000-0000-0000F42D0000}"/>
    <cellStyle name="Separador de milhares 11 2 3 5 2" xfId="14941" xr:uid="{39D35203-DC46-4CCB-BF5C-3D491C0C2654}"/>
    <cellStyle name="Separador de milhares 11 2 3 6" xfId="13997" xr:uid="{F5545B62-9157-4527-82B9-164B6BA03B12}"/>
    <cellStyle name="Separador de milhares 11 2 4" xfId="4130" xr:uid="{00000000-0005-0000-0000-0000F52D0000}"/>
    <cellStyle name="Separador de milhares 11 2 4 2" xfId="10469" xr:uid="{00000000-0005-0000-0000-0000F62D0000}"/>
    <cellStyle name="Separador de milhares 11 2 4 2 2" xfId="14568" xr:uid="{6F5EC3E3-B202-4072-BCE4-6AE772C1E425}"/>
    <cellStyle name="Separador de milhares 11 2 4 3" xfId="8886" xr:uid="{00000000-0005-0000-0000-0000F72D0000}"/>
    <cellStyle name="Separador de milhares 11 2 4 3 2" xfId="14326" xr:uid="{B18246BF-F622-4526-BABD-95EF9C8ABB23}"/>
    <cellStyle name="Separador de milhares 11 2 4 4" xfId="12087" xr:uid="{00000000-0005-0000-0000-0000F82D0000}"/>
    <cellStyle name="Separador de milhares 11 2 4 4 2" xfId="14678" xr:uid="{3EE616E1-E740-4E68-85D2-1FE04B9948C4}"/>
    <cellStyle name="Separador de milhares 11 2 4 5" xfId="13693" xr:uid="{00000000-0005-0000-0000-0000F92D0000}"/>
    <cellStyle name="Separador de milhares 11 2 4 5 2" xfId="14942" xr:uid="{D596EF06-772B-4C7F-A46E-9C9F37DB3E47}"/>
    <cellStyle name="Separador de milhares 11 2 4 6" xfId="13998" xr:uid="{5F03DB98-A8A9-4973-AD60-DDBCF762E0CC}"/>
    <cellStyle name="Separador de milhares 11 2 5" xfId="5216" xr:uid="{00000000-0005-0000-0000-0000FA2D0000}"/>
    <cellStyle name="Separador de milhares 11 2 5 2" xfId="14263" xr:uid="{D48345DC-7844-4A7A-B1BB-D6908DDA3D4B}"/>
    <cellStyle name="Separador de milhares 11 2 6" xfId="8883" xr:uid="{00000000-0005-0000-0000-0000FB2D0000}"/>
    <cellStyle name="Separador de milhares 11 2 6 2" xfId="14323" xr:uid="{2C1F7486-109A-42A2-8509-2FA5A4B1DFA9}"/>
    <cellStyle name="Separador de milhares 11 2 7" xfId="12084" xr:uid="{00000000-0005-0000-0000-0000FC2D0000}"/>
    <cellStyle name="Separador de milhares 11 2 7 2" xfId="14675" xr:uid="{10D8E657-A17A-4BAA-80AE-D3BB3F6B0C63}"/>
    <cellStyle name="Separador de milhares 11 2 8" xfId="13690" xr:uid="{00000000-0005-0000-0000-0000FD2D0000}"/>
    <cellStyle name="Separador de milhares 11 2 8 2" xfId="14939" xr:uid="{1C82D35C-7FE3-4329-A376-756F6D0BB2A6}"/>
    <cellStyle name="Separador de milhares 11 2 9" xfId="13995" xr:uid="{767BA013-96F0-414F-B632-7C1441ADBEAB}"/>
    <cellStyle name="Separador de milhares 11 3" xfId="4131" xr:uid="{00000000-0005-0000-0000-0000FE2D0000}"/>
    <cellStyle name="Separador de milhares 11 3 10" xfId="53836" xr:uid="{9F6F69D0-71E7-4BB1-9C8D-37F49DDA1549}"/>
    <cellStyle name="Separador de milhares 11 3 2" xfId="4132" xr:uid="{00000000-0005-0000-0000-0000FF2D0000}"/>
    <cellStyle name="Separador de milhares 11 3 2 2" xfId="10471" xr:uid="{00000000-0005-0000-0000-0000002E0000}"/>
    <cellStyle name="Separador de milhares 11 3 2 2 2" xfId="14570" xr:uid="{9BE1187F-13BA-4912-AFB8-43D09B173EB8}"/>
    <cellStyle name="Separador de milhares 11 3 2 3" xfId="8888" xr:uid="{00000000-0005-0000-0000-0000012E0000}"/>
    <cellStyle name="Separador de milhares 11 3 2 3 2" xfId="14328" xr:uid="{613CCE5A-E0F6-4B3A-B8F2-A202C805FCF3}"/>
    <cellStyle name="Separador de milhares 11 3 2 4" xfId="12089" xr:uid="{00000000-0005-0000-0000-0000022E0000}"/>
    <cellStyle name="Separador de milhares 11 3 2 4 2" xfId="14680" xr:uid="{266CB3EB-040F-4E69-99F2-A4FDFB8994F7}"/>
    <cellStyle name="Separador de milhares 11 3 2 5" xfId="13695" xr:uid="{00000000-0005-0000-0000-0000032E0000}"/>
    <cellStyle name="Separador de milhares 11 3 2 5 2" xfId="14944" xr:uid="{0AB41A41-71AF-45AD-AE66-7EA98BAAB61F}"/>
    <cellStyle name="Separador de milhares 11 3 2 6" xfId="14000" xr:uid="{6C74576E-340F-49BE-8335-9C7EEB9AFF57}"/>
    <cellStyle name="Separador de milhares 11 3 3" xfId="4133" xr:uid="{00000000-0005-0000-0000-0000042E0000}"/>
    <cellStyle name="Separador de milhares 11 3 3 2" xfId="10472" xr:uid="{00000000-0005-0000-0000-0000052E0000}"/>
    <cellStyle name="Separador de milhares 11 3 3 2 2" xfId="14571" xr:uid="{18398E8D-4B8E-4B09-8CB3-BA0BAA9D3742}"/>
    <cellStyle name="Separador de milhares 11 3 3 3" xfId="8889" xr:uid="{00000000-0005-0000-0000-0000062E0000}"/>
    <cellStyle name="Separador de milhares 11 3 3 3 2" xfId="14329" xr:uid="{BEF2553E-0447-45DC-8480-1B15442FFB45}"/>
    <cellStyle name="Separador de milhares 11 3 3 4" xfId="12090" xr:uid="{00000000-0005-0000-0000-0000072E0000}"/>
    <cellStyle name="Separador de milhares 11 3 3 4 2" xfId="14681" xr:uid="{00C4FDCF-E6F4-4483-AD92-661D1B731823}"/>
    <cellStyle name="Separador de milhares 11 3 3 5" xfId="13696" xr:uid="{00000000-0005-0000-0000-0000082E0000}"/>
    <cellStyle name="Separador de milhares 11 3 3 5 2" xfId="14945" xr:uid="{0FAB3A78-DE89-4886-8E4A-B524D6769E53}"/>
    <cellStyle name="Separador de milhares 11 3 3 6" xfId="14001" xr:uid="{1AAF2ED5-1912-49FC-9CB3-4C5C59163D0E}"/>
    <cellStyle name="Separador de milhares 11 3 4" xfId="4134" xr:uid="{00000000-0005-0000-0000-0000092E0000}"/>
    <cellStyle name="Separador de milhares 11 3 4 2" xfId="10473" xr:uid="{00000000-0005-0000-0000-00000A2E0000}"/>
    <cellStyle name="Separador de milhares 11 3 4 2 2" xfId="14572" xr:uid="{F0BE5A24-E200-4B5E-B0EA-D54400B5D73B}"/>
    <cellStyle name="Separador de milhares 11 3 4 3" xfId="8890" xr:uid="{00000000-0005-0000-0000-00000B2E0000}"/>
    <cellStyle name="Separador de milhares 11 3 4 3 2" xfId="14330" xr:uid="{008B2829-4646-41D2-9ED2-7D65E34AC509}"/>
    <cellStyle name="Separador de milhares 11 3 4 4" xfId="12091" xr:uid="{00000000-0005-0000-0000-00000C2E0000}"/>
    <cellStyle name="Separador de milhares 11 3 4 4 2" xfId="14682" xr:uid="{E1957D17-9CBF-46D2-878F-4D1C5DBE1D80}"/>
    <cellStyle name="Separador de milhares 11 3 4 5" xfId="13697" xr:uid="{00000000-0005-0000-0000-00000D2E0000}"/>
    <cellStyle name="Separador de milhares 11 3 4 5 2" xfId="14946" xr:uid="{8C5BB74C-6FE5-407D-A84F-5EE17273C76C}"/>
    <cellStyle name="Separador de milhares 11 3 4 6" xfId="14002" xr:uid="{ADA7478C-88D7-41B2-85D2-434413890A58}"/>
    <cellStyle name="Separador de milhares 11 3 5" xfId="10470" xr:uid="{00000000-0005-0000-0000-00000E2E0000}"/>
    <cellStyle name="Separador de milhares 11 3 5 2" xfId="14569" xr:uid="{ABA09620-8AAA-4109-9FC4-9056900BD079}"/>
    <cellStyle name="Separador de milhares 11 3 6" xfId="8887" xr:uid="{00000000-0005-0000-0000-00000F2E0000}"/>
    <cellStyle name="Separador de milhares 11 3 6 2" xfId="14327" xr:uid="{1493834B-B68A-4FC9-AF60-43859A9482DE}"/>
    <cellStyle name="Separador de milhares 11 3 7" xfId="12088" xr:uid="{00000000-0005-0000-0000-0000102E0000}"/>
    <cellStyle name="Separador de milhares 11 3 7 2" xfId="14679" xr:uid="{D0EFCE52-6F08-4D45-8B96-983A766B0BD2}"/>
    <cellStyle name="Separador de milhares 11 3 8" xfId="13694" xr:uid="{00000000-0005-0000-0000-0000112E0000}"/>
    <cellStyle name="Separador de milhares 11 3 8 2" xfId="14943" xr:uid="{83730D63-D6B6-467C-BEE0-7E380ED3E606}"/>
    <cellStyle name="Separador de milhares 11 3 9" xfId="13999" xr:uid="{C6F138E1-E7AD-4EE6-B5C0-67F1EEA48734}"/>
    <cellStyle name="Separador de milhares 11 4" xfId="4135" xr:uid="{00000000-0005-0000-0000-0000122E0000}"/>
    <cellStyle name="Separador de milhares 11 4 2" xfId="10474" xr:uid="{00000000-0005-0000-0000-0000132E0000}"/>
    <cellStyle name="Separador de milhares 11 4 2 2" xfId="14573" xr:uid="{DB87F491-A2DA-48E5-B0E6-13E4B212CE7C}"/>
    <cellStyle name="Separador de milhares 11 4 2 3" xfId="53838" xr:uid="{90D3F93A-F403-4F01-880E-A85A2C9C3D21}"/>
    <cellStyle name="Separador de milhares 11 4 3" xfId="8891" xr:uid="{00000000-0005-0000-0000-0000142E0000}"/>
    <cellStyle name="Separador de milhares 11 4 3 2" xfId="14331" xr:uid="{5791DA98-0595-4EAB-BDCF-C0035479E14C}"/>
    <cellStyle name="Separador de milhares 11 4 4" xfId="12092" xr:uid="{00000000-0005-0000-0000-0000152E0000}"/>
    <cellStyle name="Separador de milhares 11 4 4 2" xfId="14683" xr:uid="{D6B0588A-2898-4AE3-ADB7-BF25BC4C1B99}"/>
    <cellStyle name="Separador de milhares 11 4 5" xfId="13698" xr:uid="{00000000-0005-0000-0000-0000162E0000}"/>
    <cellStyle name="Separador de milhares 11 4 5 2" xfId="14947" xr:uid="{5702E8FC-5608-4AB0-BE99-FEEAAD4D9B5C}"/>
    <cellStyle name="Separador de milhares 11 4 6" xfId="14003" xr:uid="{93B0E3C9-30E7-44AC-9E57-CD183F88A056}"/>
    <cellStyle name="Separador de milhares 11 4 7" xfId="53837" xr:uid="{CE0E7FA3-7F42-4712-A959-4FCE806A4072}"/>
    <cellStyle name="Separador de milhares 11 5" xfId="4136" xr:uid="{00000000-0005-0000-0000-0000172E0000}"/>
    <cellStyle name="Separador de milhares 11 5 2" xfId="10475" xr:uid="{00000000-0005-0000-0000-0000182E0000}"/>
    <cellStyle name="Separador de milhares 11 5 2 2" xfId="14574" xr:uid="{6E5EED9C-4F5E-4955-832F-D5A277DAB0F2}"/>
    <cellStyle name="Separador de milhares 11 5 3" xfId="8892" xr:uid="{00000000-0005-0000-0000-0000192E0000}"/>
    <cellStyle name="Separador de milhares 11 5 3 2" xfId="14332" xr:uid="{0C53BD7D-769B-4C9E-AF44-0228E95C4079}"/>
    <cellStyle name="Separador de milhares 11 5 4" xfId="12093" xr:uid="{00000000-0005-0000-0000-00001A2E0000}"/>
    <cellStyle name="Separador de milhares 11 5 4 2" xfId="14684" xr:uid="{104A9798-12B3-43B7-88F8-985B0546331F}"/>
    <cellStyle name="Separador de milhares 11 5 5" xfId="13699" xr:uid="{00000000-0005-0000-0000-00001B2E0000}"/>
    <cellStyle name="Separador de milhares 11 5 5 2" xfId="14948" xr:uid="{11A74CE0-0625-4D45-B849-99D4D4DB8043}"/>
    <cellStyle name="Separador de milhares 11 5 6" xfId="14004" xr:uid="{2F77AB42-1833-459C-8A70-239B073D168E}"/>
    <cellStyle name="Separador de milhares 11 5 7" xfId="53839" xr:uid="{B9FC682D-2F50-491D-AC3C-5425FC1CB7C7}"/>
    <cellStyle name="Separador de milhares 11 6" xfId="4137" xr:uid="{00000000-0005-0000-0000-00001C2E0000}"/>
    <cellStyle name="Separador de milhares 11 6 2" xfId="10476" xr:uid="{00000000-0005-0000-0000-00001D2E0000}"/>
    <cellStyle name="Separador de milhares 11 6 2 2" xfId="14575" xr:uid="{5DA624FF-9B96-4A22-B252-4835A67E40CF}"/>
    <cellStyle name="Separador de milhares 11 6 3" xfId="8893" xr:uid="{00000000-0005-0000-0000-00001E2E0000}"/>
    <cellStyle name="Separador de milhares 11 6 3 2" xfId="14333" xr:uid="{4AAC7CBE-5C51-4FA8-A69F-64C564966308}"/>
    <cellStyle name="Separador de milhares 11 6 4" xfId="12094" xr:uid="{00000000-0005-0000-0000-00001F2E0000}"/>
    <cellStyle name="Separador de milhares 11 6 4 2" xfId="14685" xr:uid="{FDE82F9E-3206-410B-B3B1-6383C767EF7E}"/>
    <cellStyle name="Separador de milhares 11 6 5" xfId="13700" xr:uid="{00000000-0005-0000-0000-0000202E0000}"/>
    <cellStyle name="Separador de milhares 11 6 5 2" xfId="14949" xr:uid="{BC3B8C9C-3E7D-4196-81A0-F2979BA278A5}"/>
    <cellStyle name="Separador de milhares 11 6 6" xfId="14005" xr:uid="{26F199F0-C1CD-4A62-9E2E-1CA62A598675}"/>
    <cellStyle name="Separador de milhares 11 7" xfId="4138" xr:uid="{00000000-0005-0000-0000-0000212E0000}"/>
    <cellStyle name="Separador de milhares 11 7 2" xfId="10477" xr:uid="{00000000-0005-0000-0000-0000222E0000}"/>
    <cellStyle name="Separador de milhares 11 7 2 2" xfId="14576" xr:uid="{E5600737-5309-4986-B74F-9E00E169CA08}"/>
    <cellStyle name="Separador de milhares 11 7 3" xfId="8894" xr:uid="{00000000-0005-0000-0000-0000232E0000}"/>
    <cellStyle name="Separador de milhares 11 7 3 2" xfId="14334" xr:uid="{654B3F5E-7A8E-42CB-B542-F708DD6EBCC1}"/>
    <cellStyle name="Separador de milhares 11 7 4" xfId="12095" xr:uid="{00000000-0005-0000-0000-0000242E0000}"/>
    <cellStyle name="Separador de milhares 11 7 4 2" xfId="14686" xr:uid="{A0318273-D6F8-405B-8073-7CBB9F24172A}"/>
    <cellStyle name="Separador de milhares 11 7 5" xfId="13701" xr:uid="{00000000-0005-0000-0000-0000252E0000}"/>
    <cellStyle name="Separador de milhares 11 7 5 2" xfId="14950" xr:uid="{C596D443-DF83-41B7-9157-ABDC1BB1B9C0}"/>
    <cellStyle name="Separador de milhares 11 7 6" xfId="14006" xr:uid="{26CE5AD9-2A11-4F2D-8989-8951940913B7}"/>
    <cellStyle name="Separador de milhares 11 8" xfId="4139" xr:uid="{00000000-0005-0000-0000-0000262E0000}"/>
    <cellStyle name="Separador de milhares 11 8 2" xfId="10478" xr:uid="{00000000-0005-0000-0000-0000272E0000}"/>
    <cellStyle name="Separador de milhares 11 8 2 2" xfId="14577" xr:uid="{6BD3194F-31E9-4FF5-AF6B-31D0CB364035}"/>
    <cellStyle name="Separador de milhares 11 8 3" xfId="8895" xr:uid="{00000000-0005-0000-0000-0000282E0000}"/>
    <cellStyle name="Separador de milhares 11 8 3 2" xfId="14335" xr:uid="{B0B972E4-1B56-45CE-94EC-B7786B1551A5}"/>
    <cellStyle name="Separador de milhares 11 8 4" xfId="12096" xr:uid="{00000000-0005-0000-0000-0000292E0000}"/>
    <cellStyle name="Separador de milhares 11 8 4 2" xfId="14687" xr:uid="{5CE41726-96E2-4115-AD84-C7D90405965F}"/>
    <cellStyle name="Separador de milhares 11 8 5" xfId="13702" xr:uid="{00000000-0005-0000-0000-00002A2E0000}"/>
    <cellStyle name="Separador de milhares 11 8 5 2" xfId="14951" xr:uid="{9F897094-BE38-4858-9F77-377455483947}"/>
    <cellStyle name="Separador de milhares 11 8 6" xfId="14007" xr:uid="{E08CE940-7FAE-44CF-AA2B-086A620A7667}"/>
    <cellStyle name="Separador de milhares 11 9" xfId="10466" xr:uid="{00000000-0005-0000-0000-00002B2E0000}"/>
    <cellStyle name="Separador de milhares 11 9 2" xfId="14565" xr:uid="{969D717B-9837-4EF7-9F79-5B0FCF9FA49D}"/>
    <cellStyle name="Separador de milhares 12" xfId="4140" xr:uid="{00000000-0005-0000-0000-00002C2E0000}"/>
    <cellStyle name="Separador de milhares 12 10" xfId="8896" xr:uid="{00000000-0005-0000-0000-00002D2E0000}"/>
    <cellStyle name="Separador de milhares 12 10 2" xfId="14336" xr:uid="{A25D00AE-CB29-4B59-A88F-FFC16D134F16}"/>
    <cellStyle name="Separador de milhares 12 11" xfId="12097" xr:uid="{00000000-0005-0000-0000-00002E2E0000}"/>
    <cellStyle name="Separador de milhares 12 11 2" xfId="14688" xr:uid="{AE30A5C2-14FA-453F-8205-5BFD953C5F4E}"/>
    <cellStyle name="Separador de milhares 12 12" xfId="13703" xr:uid="{00000000-0005-0000-0000-00002F2E0000}"/>
    <cellStyle name="Separador de milhares 12 12 2" xfId="14952" xr:uid="{A8EBE025-863C-455D-BC46-21197736828D}"/>
    <cellStyle name="Separador de milhares 12 13" xfId="14008" xr:uid="{E875E85D-7DCE-414A-A078-81D157D88E34}"/>
    <cellStyle name="Separador de milhares 12 14" xfId="53840" xr:uid="{697798EE-8871-4D13-9241-FDA171A16683}"/>
    <cellStyle name="Separador de milhares 12 2" xfId="4141" xr:uid="{00000000-0005-0000-0000-0000302E0000}"/>
    <cellStyle name="Separador de milhares 12 2 10" xfId="14009" xr:uid="{473FA727-2689-46C4-819D-CBD2930F3CDF}"/>
    <cellStyle name="Separador de milhares 12 2 11" xfId="53841" xr:uid="{8DEEA281-8A01-4D7E-9E54-AE4C4C34448F}"/>
    <cellStyle name="Separador de milhares 12 2 2" xfId="4142" xr:uid="{00000000-0005-0000-0000-0000312E0000}"/>
    <cellStyle name="Separador de milhares 12 2 2 2" xfId="10480" xr:uid="{00000000-0005-0000-0000-0000322E0000}"/>
    <cellStyle name="Separador de milhares 12 2 2 2 2" xfId="14579" xr:uid="{171F3FB6-6985-4B55-85A6-1EBC0486E437}"/>
    <cellStyle name="Separador de milhares 12 2 2 3" xfId="8898" xr:uid="{00000000-0005-0000-0000-0000332E0000}"/>
    <cellStyle name="Separador de milhares 12 2 2 3 2" xfId="14338" xr:uid="{25B74CA6-8157-40D9-BB81-D2548BE968C7}"/>
    <cellStyle name="Separador de milhares 12 2 2 4" xfId="12099" xr:uid="{00000000-0005-0000-0000-0000342E0000}"/>
    <cellStyle name="Separador de milhares 12 2 2 4 2" xfId="14690" xr:uid="{8ACF29A5-892F-4B50-AF8F-EF5715414F39}"/>
    <cellStyle name="Separador de milhares 12 2 2 5" xfId="13705" xr:uid="{00000000-0005-0000-0000-0000352E0000}"/>
    <cellStyle name="Separador de milhares 12 2 2 5 2" xfId="14954" xr:uid="{B97A75E4-B1E2-4793-B775-5DE091D15162}"/>
    <cellStyle name="Separador de milhares 12 2 2 6" xfId="14010" xr:uid="{DB7C041A-6095-4FA5-B37A-0E0809E96036}"/>
    <cellStyle name="Separador de milhares 12 2 2 7" xfId="53842" xr:uid="{5E9B06A0-8450-4C19-BA6F-CD23218B975A}"/>
    <cellStyle name="Separador de milhares 12 2 3" xfId="4143" xr:uid="{00000000-0005-0000-0000-0000362E0000}"/>
    <cellStyle name="Separador de milhares 12 2 3 2" xfId="10481" xr:uid="{00000000-0005-0000-0000-0000372E0000}"/>
    <cellStyle name="Separador de milhares 12 2 3 2 2" xfId="14580" xr:uid="{1569AE31-640E-43CF-952D-595077AFE216}"/>
    <cellStyle name="Separador de milhares 12 2 3 3" xfId="8899" xr:uid="{00000000-0005-0000-0000-0000382E0000}"/>
    <cellStyle name="Separador de milhares 12 2 3 3 2" xfId="14339" xr:uid="{53AD7A16-21CB-455C-AC37-D585BD23049F}"/>
    <cellStyle name="Separador de milhares 12 2 3 4" xfId="12100" xr:uid="{00000000-0005-0000-0000-0000392E0000}"/>
    <cellStyle name="Separador de milhares 12 2 3 4 2" xfId="14691" xr:uid="{11BAF44D-22BF-47DB-9B80-FCCA9B5DD346}"/>
    <cellStyle name="Separador de milhares 12 2 3 5" xfId="13706" xr:uid="{00000000-0005-0000-0000-00003A2E0000}"/>
    <cellStyle name="Separador de milhares 12 2 3 5 2" xfId="14955" xr:uid="{406ED0CE-2142-4290-BBC0-A6C7C5410A2C}"/>
    <cellStyle name="Separador de milhares 12 2 3 6" xfId="14011" xr:uid="{B2FF8627-A1E0-4F2B-B49A-DCB00E570E6E}"/>
    <cellStyle name="Separador de milhares 12 2 4" xfId="4144" xr:uid="{00000000-0005-0000-0000-00003B2E0000}"/>
    <cellStyle name="Separador de milhares 12 2 4 2" xfId="10482" xr:uid="{00000000-0005-0000-0000-00003C2E0000}"/>
    <cellStyle name="Separador de milhares 12 2 4 2 2" xfId="14581" xr:uid="{71BD6926-DE47-49CE-9BA8-2A375DE75C8D}"/>
    <cellStyle name="Separador de milhares 12 2 4 3" xfId="8900" xr:uid="{00000000-0005-0000-0000-00003D2E0000}"/>
    <cellStyle name="Separador de milhares 12 2 4 3 2" xfId="14340" xr:uid="{34DC8038-C54D-46B5-A689-CDF47DCCDB55}"/>
    <cellStyle name="Separador de milhares 12 2 4 4" xfId="12101" xr:uid="{00000000-0005-0000-0000-00003E2E0000}"/>
    <cellStyle name="Separador de milhares 12 2 4 4 2" xfId="14692" xr:uid="{E92DC8E5-2619-4AEE-B5DB-92E0AB5C7064}"/>
    <cellStyle name="Separador de milhares 12 2 4 5" xfId="13707" xr:uid="{00000000-0005-0000-0000-00003F2E0000}"/>
    <cellStyle name="Separador de milhares 12 2 4 5 2" xfId="14956" xr:uid="{2A3F63C5-0281-422E-98A2-D5C171EC5F44}"/>
    <cellStyle name="Separador de milhares 12 2 4 6" xfId="14012" xr:uid="{91B72115-9303-4D40-90FD-2CF3C295DA05}"/>
    <cellStyle name="Separador de milhares 12 2 5" xfId="4145" xr:uid="{00000000-0005-0000-0000-0000402E0000}"/>
    <cellStyle name="Separador de milhares 12 2 5 2" xfId="10483" xr:uid="{00000000-0005-0000-0000-0000412E0000}"/>
    <cellStyle name="Separador de milhares 12 2 5 2 2" xfId="14582" xr:uid="{E0727B7A-2AF0-4E73-A2C5-B133A24B2E38}"/>
    <cellStyle name="Separador de milhares 12 2 5 3" xfId="8901" xr:uid="{00000000-0005-0000-0000-0000422E0000}"/>
    <cellStyle name="Separador de milhares 12 2 5 3 2" xfId="14341" xr:uid="{10400636-AB36-4646-B52A-3CC587BE9806}"/>
    <cellStyle name="Separador de milhares 12 2 5 4" xfId="12102" xr:uid="{00000000-0005-0000-0000-0000432E0000}"/>
    <cellStyle name="Separador de milhares 12 2 5 4 2" xfId="14693" xr:uid="{B0903C69-4F61-4C84-9C8A-4D79558428C6}"/>
    <cellStyle name="Separador de milhares 12 2 5 5" xfId="13708" xr:uid="{00000000-0005-0000-0000-0000442E0000}"/>
    <cellStyle name="Separador de milhares 12 2 5 5 2" xfId="14957" xr:uid="{50F5CEFA-DCF4-472D-8C4B-5A17FBB9FB66}"/>
    <cellStyle name="Separador de milhares 12 2 5 6" xfId="14013" xr:uid="{9CD85DA9-A9EC-4530-9FBE-7C3F360D4D12}"/>
    <cellStyle name="Separador de milhares 12 2 6" xfId="5217" xr:uid="{00000000-0005-0000-0000-0000452E0000}"/>
    <cellStyle name="Separador de milhares 12 2 6 2" xfId="14264" xr:uid="{7BA0E915-FE2F-4F80-8887-542F10A3EE26}"/>
    <cellStyle name="Separador de milhares 12 2 7" xfId="8897" xr:uid="{00000000-0005-0000-0000-0000462E0000}"/>
    <cellStyle name="Separador de milhares 12 2 7 2" xfId="14337" xr:uid="{D30C30AC-18F5-4E11-A6D4-0E3464F8E76D}"/>
    <cellStyle name="Separador de milhares 12 2 8" xfId="12098" xr:uid="{00000000-0005-0000-0000-0000472E0000}"/>
    <cellStyle name="Separador de milhares 12 2 8 2" xfId="14689" xr:uid="{FD4FDA12-F1E8-4369-A6E1-566246C0C6D6}"/>
    <cellStyle name="Separador de milhares 12 2 9" xfId="13704" xr:uid="{00000000-0005-0000-0000-0000482E0000}"/>
    <cellStyle name="Separador de milhares 12 2 9 2" xfId="14953" xr:uid="{8733432E-407E-4E45-A464-41DBB660A180}"/>
    <cellStyle name="Separador de milhares 12 3" xfId="4146" xr:uid="{00000000-0005-0000-0000-0000492E0000}"/>
    <cellStyle name="Separador de milhares 12 3 10" xfId="53843" xr:uid="{3A99D864-FEBB-4750-968E-43ADE7726FB3}"/>
    <cellStyle name="Separador de milhares 12 3 2" xfId="4147" xr:uid="{00000000-0005-0000-0000-00004A2E0000}"/>
    <cellStyle name="Separador de milhares 12 3 2 2" xfId="10484" xr:uid="{00000000-0005-0000-0000-00004B2E0000}"/>
    <cellStyle name="Separador de milhares 12 3 2 2 2" xfId="14583" xr:uid="{A7B08CF9-6D95-4D97-900C-25B949EB189B}"/>
    <cellStyle name="Separador de milhares 12 3 2 3" xfId="8903" xr:uid="{00000000-0005-0000-0000-00004C2E0000}"/>
    <cellStyle name="Separador de milhares 12 3 2 3 2" xfId="14343" xr:uid="{AD3F069B-240C-40D6-9578-EBE89DE5E3B9}"/>
    <cellStyle name="Separador de milhares 12 3 2 4" xfId="12104" xr:uid="{00000000-0005-0000-0000-00004D2E0000}"/>
    <cellStyle name="Separador de milhares 12 3 2 4 2" xfId="14695" xr:uid="{FF51428E-84F6-414E-80CC-76D4CA528E13}"/>
    <cellStyle name="Separador de milhares 12 3 2 5" xfId="13710" xr:uid="{00000000-0005-0000-0000-00004E2E0000}"/>
    <cellStyle name="Separador de milhares 12 3 2 5 2" xfId="14959" xr:uid="{8DF69248-FC7C-46CA-BFC8-DB4945680114}"/>
    <cellStyle name="Separador de milhares 12 3 2 6" xfId="14015" xr:uid="{A0A53F7B-9800-4ED0-B8B4-98C31628E090}"/>
    <cellStyle name="Separador de milhares 12 3 2 7" xfId="53844" xr:uid="{983C63AE-7618-4EEA-A3FF-EEA97268CFD6}"/>
    <cellStyle name="Separador de milhares 12 3 3" xfId="4148" xr:uid="{00000000-0005-0000-0000-00004F2E0000}"/>
    <cellStyle name="Separador de milhares 12 3 3 2" xfId="10485" xr:uid="{00000000-0005-0000-0000-0000502E0000}"/>
    <cellStyle name="Separador de milhares 12 3 3 2 2" xfId="14584" xr:uid="{6970A9FC-89FA-425A-8F27-E957F29A7AD5}"/>
    <cellStyle name="Separador de milhares 12 3 3 3" xfId="8904" xr:uid="{00000000-0005-0000-0000-0000512E0000}"/>
    <cellStyle name="Separador de milhares 12 3 3 3 2" xfId="14344" xr:uid="{9F3037A4-3FEF-4AD1-8565-BCE3CBD33A6F}"/>
    <cellStyle name="Separador de milhares 12 3 3 4" xfId="12105" xr:uid="{00000000-0005-0000-0000-0000522E0000}"/>
    <cellStyle name="Separador de milhares 12 3 3 4 2" xfId="14696" xr:uid="{1125C9CE-1C33-4A54-8635-032E24EF0F07}"/>
    <cellStyle name="Separador de milhares 12 3 3 5" xfId="13711" xr:uid="{00000000-0005-0000-0000-0000532E0000}"/>
    <cellStyle name="Separador de milhares 12 3 3 5 2" xfId="14960" xr:uid="{A1990D82-1438-41E6-BF8B-5A903C33E56B}"/>
    <cellStyle name="Separador de milhares 12 3 3 6" xfId="14016" xr:uid="{3C1C21FC-D717-4895-8128-B1210064232B}"/>
    <cellStyle name="Separador de milhares 12 3 4" xfId="4149" xr:uid="{00000000-0005-0000-0000-0000542E0000}"/>
    <cellStyle name="Separador de milhares 12 3 4 2" xfId="10486" xr:uid="{00000000-0005-0000-0000-0000552E0000}"/>
    <cellStyle name="Separador de milhares 12 3 4 2 2" xfId="14585" xr:uid="{BF042EAA-77DB-4FF4-9F60-1654771E84E4}"/>
    <cellStyle name="Separador de milhares 12 3 4 3" xfId="8905" xr:uid="{00000000-0005-0000-0000-0000562E0000}"/>
    <cellStyle name="Separador de milhares 12 3 4 3 2" xfId="14345" xr:uid="{56C4FFA3-30B2-4EA4-95CD-3FA5409EBBC8}"/>
    <cellStyle name="Separador de milhares 12 3 4 4" xfId="12106" xr:uid="{00000000-0005-0000-0000-0000572E0000}"/>
    <cellStyle name="Separador de milhares 12 3 4 4 2" xfId="14697" xr:uid="{9BA81763-1380-465C-BF2F-B9E21796F459}"/>
    <cellStyle name="Separador de milhares 12 3 4 5" xfId="13712" xr:uid="{00000000-0005-0000-0000-0000582E0000}"/>
    <cellStyle name="Separador de milhares 12 3 4 5 2" xfId="14961" xr:uid="{4A5AB0F6-136D-4C4C-9FF9-44CE3BE607DF}"/>
    <cellStyle name="Separador de milhares 12 3 4 6" xfId="14017" xr:uid="{21711571-6594-4E41-9E9B-5137A81511FC}"/>
    <cellStyle name="Separador de milhares 12 3 5" xfId="4150" xr:uid="{00000000-0005-0000-0000-0000592E0000}"/>
    <cellStyle name="Separador de milhares 12 3 5 2" xfId="10487" xr:uid="{00000000-0005-0000-0000-00005A2E0000}"/>
    <cellStyle name="Separador de milhares 12 3 5 2 2" xfId="14586" xr:uid="{801338A4-C02B-4F0C-990E-400C07A9C795}"/>
    <cellStyle name="Separador de milhares 12 3 5 3" xfId="8906" xr:uid="{00000000-0005-0000-0000-00005B2E0000}"/>
    <cellStyle name="Separador de milhares 12 3 5 3 2" xfId="14346" xr:uid="{E337BC02-6E31-4D8B-A311-80878221B370}"/>
    <cellStyle name="Separador de milhares 12 3 5 4" xfId="12107" xr:uid="{00000000-0005-0000-0000-00005C2E0000}"/>
    <cellStyle name="Separador de milhares 12 3 5 4 2" xfId="14698" xr:uid="{128FDF0E-A9EB-44F2-B0EF-9BB7A9EB9B89}"/>
    <cellStyle name="Separador de milhares 12 3 5 5" xfId="13713" xr:uid="{00000000-0005-0000-0000-00005D2E0000}"/>
    <cellStyle name="Separador de milhares 12 3 5 5 2" xfId="14962" xr:uid="{388D1E34-4449-4F07-9AD5-10A4382A2E81}"/>
    <cellStyle name="Separador de milhares 12 3 5 6" xfId="14018" xr:uid="{E3CEA4CC-603D-43E4-BA46-240D5544DF75}"/>
    <cellStyle name="Separador de milhares 12 3 6" xfId="8902" xr:uid="{00000000-0005-0000-0000-00005E2E0000}"/>
    <cellStyle name="Separador de milhares 12 3 6 2" xfId="14342" xr:uid="{C2539AE2-4A33-4DED-A972-43AEAD0F6356}"/>
    <cellStyle name="Separador de milhares 12 3 7" xfId="12103" xr:uid="{00000000-0005-0000-0000-00005F2E0000}"/>
    <cellStyle name="Separador de milhares 12 3 7 2" xfId="14694" xr:uid="{BE2B1C3E-FD0B-47F1-BFE8-9C2D82EAD1C4}"/>
    <cellStyle name="Separador de milhares 12 3 8" xfId="13709" xr:uid="{00000000-0005-0000-0000-0000602E0000}"/>
    <cellStyle name="Separador de milhares 12 3 8 2" xfId="14958" xr:uid="{EE86E232-B9F0-4A72-8354-732B790CD75D}"/>
    <cellStyle name="Separador de milhares 12 3 9" xfId="14014" xr:uid="{05BC086E-F78A-432B-900E-36B95D856FFD}"/>
    <cellStyle name="Separador de milhares 12 4" xfId="4151" xr:uid="{00000000-0005-0000-0000-0000612E0000}"/>
    <cellStyle name="Separador de milhares 12 4 2" xfId="4152" xr:uid="{00000000-0005-0000-0000-0000622E0000}"/>
    <cellStyle name="Separador de milhares 12 4 2 2" xfId="10488" xr:uid="{00000000-0005-0000-0000-0000632E0000}"/>
    <cellStyle name="Separador de milhares 12 4 2 2 2" xfId="14587" xr:uid="{9189D060-860D-41BC-99A4-47CC13597EAC}"/>
    <cellStyle name="Separador de milhares 12 4 2 3" xfId="8908" xr:uid="{00000000-0005-0000-0000-0000642E0000}"/>
    <cellStyle name="Separador de milhares 12 4 2 3 2" xfId="14348" xr:uid="{6059534D-0F74-460B-ABA2-F523A1784E38}"/>
    <cellStyle name="Separador de milhares 12 4 2 4" xfId="12109" xr:uid="{00000000-0005-0000-0000-0000652E0000}"/>
    <cellStyle name="Separador de milhares 12 4 2 4 2" xfId="14700" xr:uid="{79C82EC7-47E9-454E-AEB3-4F1B6DFB8384}"/>
    <cellStyle name="Separador de milhares 12 4 2 5" xfId="13715" xr:uid="{00000000-0005-0000-0000-0000662E0000}"/>
    <cellStyle name="Separador de milhares 12 4 2 5 2" xfId="14964" xr:uid="{5A6DB252-17DD-4880-83AA-8C39A87FF459}"/>
    <cellStyle name="Separador de milhares 12 4 2 6" xfId="14020" xr:uid="{B05F50E8-67E3-486B-A2D3-A64ECD296C22}"/>
    <cellStyle name="Separador de milhares 12 4 2 7" xfId="53846" xr:uid="{26F56022-EA46-4D93-BCAE-F5AFCC21BBCC}"/>
    <cellStyle name="Separador de milhares 12 4 3" xfId="8907" xr:uid="{00000000-0005-0000-0000-0000672E0000}"/>
    <cellStyle name="Separador de milhares 12 4 3 2" xfId="14347" xr:uid="{12845AA7-DE45-45A1-B811-2110DABBDC67}"/>
    <cellStyle name="Separador de milhares 12 4 4" xfId="12108" xr:uid="{00000000-0005-0000-0000-0000682E0000}"/>
    <cellStyle name="Separador de milhares 12 4 4 2" xfId="14699" xr:uid="{68728D8B-ACE0-4DB9-8CC3-DF1AC936D2EE}"/>
    <cellStyle name="Separador de milhares 12 4 5" xfId="13714" xr:uid="{00000000-0005-0000-0000-0000692E0000}"/>
    <cellStyle name="Separador de milhares 12 4 5 2" xfId="14963" xr:uid="{5EB20C2A-E4B6-4B26-A548-76A4B838FED8}"/>
    <cellStyle name="Separador de milhares 12 4 6" xfId="14019" xr:uid="{5166E12E-E347-41B2-B98F-9CE459FDC2CD}"/>
    <cellStyle name="Separador de milhares 12 4 7" xfId="53845" xr:uid="{4D789984-079E-4B51-B89D-EF728A46E3B4}"/>
    <cellStyle name="Separador de milhares 12 5" xfId="4153" xr:uid="{00000000-0005-0000-0000-00006A2E0000}"/>
    <cellStyle name="Separador de milhares 12 5 2" xfId="4154" xr:uid="{00000000-0005-0000-0000-00006B2E0000}"/>
    <cellStyle name="Separador de milhares 12 5 2 2" xfId="10489" xr:uid="{00000000-0005-0000-0000-00006C2E0000}"/>
    <cellStyle name="Separador de milhares 12 5 2 2 2" xfId="14588" xr:uid="{222813A3-EB2B-47E4-9A1E-F2B932DE87D6}"/>
    <cellStyle name="Separador de milhares 12 5 2 3" xfId="8910" xr:uid="{00000000-0005-0000-0000-00006D2E0000}"/>
    <cellStyle name="Separador de milhares 12 5 2 3 2" xfId="14350" xr:uid="{048AEB0E-BF1B-4AEF-8077-26743A09BE6D}"/>
    <cellStyle name="Separador de milhares 12 5 2 4" xfId="12111" xr:uid="{00000000-0005-0000-0000-00006E2E0000}"/>
    <cellStyle name="Separador de milhares 12 5 2 4 2" xfId="14702" xr:uid="{A910A0A3-9BF6-49BE-93E7-15B4400ECD61}"/>
    <cellStyle name="Separador de milhares 12 5 2 5" xfId="13717" xr:uid="{00000000-0005-0000-0000-00006F2E0000}"/>
    <cellStyle name="Separador de milhares 12 5 2 5 2" xfId="14966" xr:uid="{7BB07ADE-541E-4196-BF64-E762948C1CE4}"/>
    <cellStyle name="Separador de milhares 12 5 2 6" xfId="14022" xr:uid="{9C62D578-797F-4124-ACD8-994C20AC2AB0}"/>
    <cellStyle name="Separador de milhares 12 5 3" xfId="8909" xr:uid="{00000000-0005-0000-0000-0000702E0000}"/>
    <cellStyle name="Separador de milhares 12 5 3 2" xfId="14349" xr:uid="{464A7612-1C53-4C68-91E9-248905AFBABD}"/>
    <cellStyle name="Separador de milhares 12 5 4" xfId="12110" xr:uid="{00000000-0005-0000-0000-0000712E0000}"/>
    <cellStyle name="Separador de milhares 12 5 4 2" xfId="14701" xr:uid="{3FBE4778-5A10-41F0-BEB0-AEE2FB5313AF}"/>
    <cellStyle name="Separador de milhares 12 5 5" xfId="13716" xr:uid="{00000000-0005-0000-0000-0000722E0000}"/>
    <cellStyle name="Separador de milhares 12 5 5 2" xfId="14965" xr:uid="{06532511-7EB0-411D-8559-253EED91F301}"/>
    <cellStyle name="Separador de milhares 12 5 6" xfId="14021" xr:uid="{90B6D27D-9A8B-44BD-A7A6-C749B8D8AD90}"/>
    <cellStyle name="Separador de milhares 12 6" xfId="4155" xr:uid="{00000000-0005-0000-0000-0000732E0000}"/>
    <cellStyle name="Separador de milhares 12 6 2" xfId="4156" xr:uid="{00000000-0005-0000-0000-0000742E0000}"/>
    <cellStyle name="Separador de milhares 12 6 2 2" xfId="10490" xr:uid="{00000000-0005-0000-0000-0000752E0000}"/>
    <cellStyle name="Separador de milhares 12 6 2 2 2" xfId="14589" xr:uid="{FC821E6B-7061-4055-AA27-D74C7B3CB188}"/>
    <cellStyle name="Separador de milhares 12 6 2 3" xfId="8912" xr:uid="{00000000-0005-0000-0000-0000762E0000}"/>
    <cellStyle name="Separador de milhares 12 6 2 3 2" xfId="14352" xr:uid="{D85A201E-461D-49D9-BF00-2783522D6F5F}"/>
    <cellStyle name="Separador de milhares 12 6 2 4" xfId="12113" xr:uid="{00000000-0005-0000-0000-0000772E0000}"/>
    <cellStyle name="Separador de milhares 12 6 2 4 2" xfId="14704" xr:uid="{B4780EAF-0F2C-42D5-AA52-B213A427A492}"/>
    <cellStyle name="Separador de milhares 12 6 2 5" xfId="13719" xr:uid="{00000000-0005-0000-0000-0000782E0000}"/>
    <cellStyle name="Separador de milhares 12 6 2 5 2" xfId="14968" xr:uid="{901759C7-AA3F-4F24-BD11-931FA28404D6}"/>
    <cellStyle name="Separador de milhares 12 6 2 6" xfId="14024" xr:uid="{8AFD24A1-AD1B-4514-A69D-E03970458544}"/>
    <cellStyle name="Separador de milhares 12 6 3" xfId="8911" xr:uid="{00000000-0005-0000-0000-0000792E0000}"/>
    <cellStyle name="Separador de milhares 12 6 3 2" xfId="14351" xr:uid="{540BBC30-18CF-4D90-A1E9-C099CD1A3C7D}"/>
    <cellStyle name="Separador de milhares 12 6 4" xfId="12112" xr:uid="{00000000-0005-0000-0000-00007A2E0000}"/>
    <cellStyle name="Separador de milhares 12 6 4 2" xfId="14703" xr:uid="{E4049172-88BF-44F8-B4B7-DF24935C53FD}"/>
    <cellStyle name="Separador de milhares 12 6 5" xfId="13718" xr:uid="{00000000-0005-0000-0000-00007B2E0000}"/>
    <cellStyle name="Separador de milhares 12 6 5 2" xfId="14967" xr:uid="{3F119AC5-0887-4C58-83CA-241ABED7FD6C}"/>
    <cellStyle name="Separador de milhares 12 6 6" xfId="14023" xr:uid="{CC3EC854-B7C5-4C61-82E9-A6BBECAE7B18}"/>
    <cellStyle name="Separador de milhares 12 7" xfId="4157" xr:uid="{00000000-0005-0000-0000-00007C2E0000}"/>
    <cellStyle name="Separador de milhares 12 7 2" xfId="8913" xr:uid="{00000000-0005-0000-0000-00007D2E0000}"/>
    <cellStyle name="Separador de milhares 12 7 2 2" xfId="14353" xr:uid="{CB55E8D8-BA32-465D-9A7F-056A2CACE8A8}"/>
    <cellStyle name="Separador de milhares 12 7 3" xfId="12114" xr:uid="{00000000-0005-0000-0000-00007E2E0000}"/>
    <cellStyle name="Separador de milhares 12 7 3 2" xfId="14705" xr:uid="{663446F0-0F6B-456E-BDF2-9B959584FD28}"/>
    <cellStyle name="Separador de milhares 12 7 4" xfId="13720" xr:uid="{00000000-0005-0000-0000-00007F2E0000}"/>
    <cellStyle name="Separador de milhares 12 7 4 2" xfId="14969" xr:uid="{771AEEB6-9405-4174-9FFA-32AA91B014E0}"/>
    <cellStyle name="Separador de milhares 12 7 5" xfId="14025" xr:uid="{06A2938F-5293-4F0B-A15C-50622B073086}"/>
    <cellStyle name="Separador de milhares 12 8" xfId="4158" xr:uid="{00000000-0005-0000-0000-0000802E0000}"/>
    <cellStyle name="Separador de milhares 12 8 2" xfId="10491" xr:uid="{00000000-0005-0000-0000-0000812E0000}"/>
    <cellStyle name="Separador de milhares 12 8 2 2" xfId="14590" xr:uid="{3CDA5ACE-D043-47E1-871B-A33BF0FCACB5}"/>
    <cellStyle name="Separador de milhares 12 8 3" xfId="8914" xr:uid="{00000000-0005-0000-0000-0000822E0000}"/>
    <cellStyle name="Separador de milhares 12 8 3 2" xfId="14354" xr:uid="{F5A2BD18-9509-43F3-9DAE-3CEB8A944E9C}"/>
    <cellStyle name="Separador de milhares 12 8 4" xfId="12115" xr:uid="{00000000-0005-0000-0000-0000832E0000}"/>
    <cellStyle name="Separador de milhares 12 8 4 2" xfId="14706" xr:uid="{BCFF6FD8-30BA-42CA-ABF6-EAA3758F1715}"/>
    <cellStyle name="Separador de milhares 12 8 5" xfId="13721" xr:uid="{00000000-0005-0000-0000-0000842E0000}"/>
    <cellStyle name="Separador de milhares 12 8 5 2" xfId="14970" xr:uid="{DC9435CF-BBD1-433E-AD15-D62E261E3634}"/>
    <cellStyle name="Separador de milhares 12 8 6" xfId="14026" xr:uid="{ABCCDDB6-5DB1-4627-A08D-0E4AB314A6EB}"/>
    <cellStyle name="Separador de milhares 12 9" xfId="5114" xr:uid="{00000000-0005-0000-0000-0000852E0000}"/>
    <cellStyle name="Separador de milhares 12 9 2" xfId="10479" xr:uid="{00000000-0005-0000-0000-0000862E0000}"/>
    <cellStyle name="Separador de milhares 12 9 2 2" xfId="14578" xr:uid="{3827F276-1067-45BE-940D-5299E099B78A}"/>
    <cellStyle name="Separador de milhares 13" xfId="4159" xr:uid="{00000000-0005-0000-0000-0000872E0000}"/>
    <cellStyle name="Separador de milhares 13 10" xfId="14027" xr:uid="{CB7D06A6-3029-4F47-B4EF-2D799ED766C4}"/>
    <cellStyle name="Separador de milhares 13 11" xfId="53847" xr:uid="{99527E85-28C2-4064-ACC5-7BD3B740C4A6}"/>
    <cellStyle name="Separador de milhares 13 2" xfId="4160" xr:uid="{00000000-0005-0000-0000-0000882E0000}"/>
    <cellStyle name="Separador de milhares 13 2 10" xfId="53848" xr:uid="{314ECC2A-09AD-40DE-BE36-45610514BF0C}"/>
    <cellStyle name="Separador de milhares 13 2 2" xfId="4161" xr:uid="{00000000-0005-0000-0000-0000892E0000}"/>
    <cellStyle name="Separador de milhares 13 2 2 2" xfId="10493" xr:uid="{00000000-0005-0000-0000-00008A2E0000}"/>
    <cellStyle name="Separador de milhares 13 2 2 2 2" xfId="14592" xr:uid="{1A8E8C80-7CA9-45B5-9BAC-E954F96B6E8C}"/>
    <cellStyle name="Separador de milhares 13 2 2 3" xfId="8917" xr:uid="{00000000-0005-0000-0000-00008B2E0000}"/>
    <cellStyle name="Separador de milhares 13 2 2 3 2" xfId="14357" xr:uid="{BA3F4A4C-CFB4-4191-81D8-536AA291A44D}"/>
    <cellStyle name="Separador de milhares 13 2 2 4" xfId="12118" xr:uid="{00000000-0005-0000-0000-00008C2E0000}"/>
    <cellStyle name="Separador de milhares 13 2 2 4 2" xfId="14709" xr:uid="{CCE3651C-2214-4F41-84C1-63730C8D4357}"/>
    <cellStyle name="Separador de milhares 13 2 2 5" xfId="13724" xr:uid="{00000000-0005-0000-0000-00008D2E0000}"/>
    <cellStyle name="Separador de milhares 13 2 2 5 2" xfId="14973" xr:uid="{423BBFC8-A941-496B-A489-722D84C9FAA5}"/>
    <cellStyle name="Separador de milhares 13 2 2 6" xfId="14029" xr:uid="{2A63B833-3AD6-4979-A260-D7E210B9536B}"/>
    <cellStyle name="Separador de milhares 13 2 2 7" xfId="53849" xr:uid="{908E2008-68DF-4512-B7AB-C26ED73B8D24}"/>
    <cellStyle name="Separador de milhares 13 2 3" xfId="4162" xr:uid="{00000000-0005-0000-0000-00008E2E0000}"/>
    <cellStyle name="Separador de milhares 13 2 3 2" xfId="10494" xr:uid="{00000000-0005-0000-0000-00008F2E0000}"/>
    <cellStyle name="Separador de milhares 13 2 3 2 2" xfId="14593" xr:uid="{BB1DFDDE-6A04-4D94-8502-FBA8A3A1A749}"/>
    <cellStyle name="Separador de milhares 13 2 3 3" xfId="8918" xr:uid="{00000000-0005-0000-0000-0000902E0000}"/>
    <cellStyle name="Separador de milhares 13 2 3 3 2" xfId="14358" xr:uid="{CA9E20A0-3F96-41B7-B0DA-B3E5D04CD612}"/>
    <cellStyle name="Separador de milhares 13 2 3 4" xfId="12119" xr:uid="{00000000-0005-0000-0000-0000912E0000}"/>
    <cellStyle name="Separador de milhares 13 2 3 4 2" xfId="14710" xr:uid="{82347C9D-DC50-43B6-A8CB-AF77B130B544}"/>
    <cellStyle name="Separador de milhares 13 2 3 5" xfId="13725" xr:uid="{00000000-0005-0000-0000-0000922E0000}"/>
    <cellStyle name="Separador de milhares 13 2 3 5 2" xfId="14974" xr:uid="{4409EBE8-05FF-4F29-9E2F-86627670A4FB}"/>
    <cellStyle name="Separador de milhares 13 2 3 6" xfId="14030" xr:uid="{B661C909-356E-4DE0-824E-9CDE0EF80009}"/>
    <cellStyle name="Separador de milhares 13 2 4" xfId="4163" xr:uid="{00000000-0005-0000-0000-0000932E0000}"/>
    <cellStyle name="Separador de milhares 13 2 4 2" xfId="10495" xr:uid="{00000000-0005-0000-0000-0000942E0000}"/>
    <cellStyle name="Separador de milhares 13 2 4 2 2" xfId="14594" xr:uid="{CA2CE562-02B4-4D7A-9F32-6CD910454570}"/>
    <cellStyle name="Separador de milhares 13 2 4 3" xfId="8919" xr:uid="{00000000-0005-0000-0000-0000952E0000}"/>
    <cellStyle name="Separador de milhares 13 2 4 3 2" xfId="14359" xr:uid="{69F4FA02-BEA8-430B-8C67-E7EAA9F1429B}"/>
    <cellStyle name="Separador de milhares 13 2 4 4" xfId="12120" xr:uid="{00000000-0005-0000-0000-0000962E0000}"/>
    <cellStyle name="Separador de milhares 13 2 4 4 2" xfId="14711" xr:uid="{C1CB855C-8321-498A-B9DD-2319C800A317}"/>
    <cellStyle name="Separador de milhares 13 2 4 5" xfId="13726" xr:uid="{00000000-0005-0000-0000-0000972E0000}"/>
    <cellStyle name="Separador de milhares 13 2 4 5 2" xfId="14975" xr:uid="{9C4AA8F7-52C6-4B9A-8884-CBE7D1D85963}"/>
    <cellStyle name="Separador de milhares 13 2 4 6" xfId="14031" xr:uid="{84A70372-81CD-49FC-BA33-A09F2288AF54}"/>
    <cellStyle name="Separador de milhares 13 2 5" xfId="4164" xr:uid="{00000000-0005-0000-0000-0000982E0000}"/>
    <cellStyle name="Separador de milhares 13 2 5 2" xfId="10496" xr:uid="{00000000-0005-0000-0000-0000992E0000}"/>
    <cellStyle name="Separador de milhares 13 2 5 2 2" xfId="14595" xr:uid="{A1EBC74B-F4B8-48A6-B050-9DF2BA603162}"/>
    <cellStyle name="Separador de milhares 13 2 5 3" xfId="8920" xr:uid="{00000000-0005-0000-0000-00009A2E0000}"/>
    <cellStyle name="Separador de milhares 13 2 5 3 2" xfId="14360" xr:uid="{6E41D77D-5773-4D42-BFE2-7DB1646C344E}"/>
    <cellStyle name="Separador de milhares 13 2 5 4" xfId="12121" xr:uid="{00000000-0005-0000-0000-00009B2E0000}"/>
    <cellStyle name="Separador de milhares 13 2 5 4 2" xfId="14712" xr:uid="{1AEB39E2-4844-4FCF-B059-399D9E761DBD}"/>
    <cellStyle name="Separador de milhares 13 2 5 5" xfId="13727" xr:uid="{00000000-0005-0000-0000-00009C2E0000}"/>
    <cellStyle name="Separador de milhares 13 2 5 5 2" xfId="14976" xr:uid="{D023C550-9B88-4C83-8B3A-0FBF894372EE}"/>
    <cellStyle name="Separador de milhares 13 2 5 6" xfId="14032" xr:uid="{243DF2FE-8B09-46F1-B853-6B905927BABA}"/>
    <cellStyle name="Separador de milhares 13 2 6" xfId="5218" xr:uid="{00000000-0005-0000-0000-00009D2E0000}"/>
    <cellStyle name="Separador de milhares 13 2 6 2" xfId="8916" xr:uid="{00000000-0005-0000-0000-00009E2E0000}"/>
    <cellStyle name="Separador de milhares 13 2 6 2 2" xfId="14356" xr:uid="{2538AF14-9071-4A11-AE05-3C3E96254FDD}"/>
    <cellStyle name="Separador de milhares 13 2 6 3" xfId="14265" xr:uid="{8413D280-AE31-411B-8218-0EC19DD16D5C}"/>
    <cellStyle name="Separador de milhares 13 2 7" xfId="12117" xr:uid="{00000000-0005-0000-0000-00009F2E0000}"/>
    <cellStyle name="Separador de milhares 13 2 7 2" xfId="14708" xr:uid="{E5B2EBB7-DA31-43A4-A026-795D32DD7319}"/>
    <cellStyle name="Separador de milhares 13 2 8" xfId="13723" xr:uid="{00000000-0005-0000-0000-0000A02E0000}"/>
    <cellStyle name="Separador de milhares 13 2 8 2" xfId="14972" xr:uid="{5FF7F3D4-06A9-4BA5-A424-415EBA59628C}"/>
    <cellStyle name="Separador de milhares 13 2 9" xfId="14028" xr:uid="{7C2E4E2A-20F2-479E-9B42-24222FCFBFA6}"/>
    <cellStyle name="Separador de milhares 13 3" xfId="4165" xr:uid="{00000000-0005-0000-0000-0000A12E0000}"/>
    <cellStyle name="Separador de milhares 13 3 2" xfId="10497" xr:uid="{00000000-0005-0000-0000-0000A22E0000}"/>
    <cellStyle name="Separador de milhares 13 3 2 2" xfId="14596" xr:uid="{F6308A98-6057-43A4-8C71-8A7F3DB4EBF5}"/>
    <cellStyle name="Separador de milhares 13 3 2 3" xfId="53851" xr:uid="{91FC834A-0AE8-4CD7-A795-A0F7436A20B2}"/>
    <cellStyle name="Separador de milhares 13 3 3" xfId="8921" xr:uid="{00000000-0005-0000-0000-0000A32E0000}"/>
    <cellStyle name="Separador de milhares 13 3 3 2" xfId="14361" xr:uid="{ACCA6711-AE28-4175-9825-99A975187984}"/>
    <cellStyle name="Separador de milhares 13 3 4" xfId="12122" xr:uid="{00000000-0005-0000-0000-0000A42E0000}"/>
    <cellStyle name="Separador de milhares 13 3 4 2" xfId="14713" xr:uid="{372E9A15-11C2-4369-AF13-30C7A5106A89}"/>
    <cellStyle name="Separador de milhares 13 3 5" xfId="13728" xr:uid="{00000000-0005-0000-0000-0000A52E0000}"/>
    <cellStyle name="Separador de milhares 13 3 5 2" xfId="14977" xr:uid="{CA905387-3ACF-4D2F-85FE-2534C4D1BAFC}"/>
    <cellStyle name="Separador de milhares 13 3 6" xfId="14033" xr:uid="{9A6446F7-7CA1-48AB-B568-3282AC18C3B9}"/>
    <cellStyle name="Separador de milhares 13 3 7" xfId="53850" xr:uid="{A2B542AA-B28B-4E3D-AD44-786A7F1F98A4}"/>
    <cellStyle name="Separador de milhares 13 4" xfId="4166" xr:uid="{00000000-0005-0000-0000-0000A62E0000}"/>
    <cellStyle name="Separador de milhares 13 4 2" xfId="10498" xr:uid="{00000000-0005-0000-0000-0000A72E0000}"/>
    <cellStyle name="Separador de milhares 13 4 2 2" xfId="14597" xr:uid="{E2D7A700-EF54-49CD-A46A-5CFD678BFB59}"/>
    <cellStyle name="Separador de milhares 13 4 2 3" xfId="53853" xr:uid="{8CDA3092-8D38-4E3D-95E2-DE6B911721F4}"/>
    <cellStyle name="Separador de milhares 13 4 3" xfId="8922" xr:uid="{00000000-0005-0000-0000-0000A82E0000}"/>
    <cellStyle name="Separador de milhares 13 4 3 2" xfId="14362" xr:uid="{14B96CE0-C86F-4EC7-8201-264E10188C58}"/>
    <cellStyle name="Separador de milhares 13 4 4" xfId="12123" xr:uid="{00000000-0005-0000-0000-0000A92E0000}"/>
    <cellStyle name="Separador de milhares 13 4 4 2" xfId="14714" xr:uid="{A225CC8B-AAA0-44AE-A2B8-CB8D88235ACE}"/>
    <cellStyle name="Separador de milhares 13 4 5" xfId="13729" xr:uid="{00000000-0005-0000-0000-0000AA2E0000}"/>
    <cellStyle name="Separador de milhares 13 4 5 2" xfId="14978" xr:uid="{9AAA5EEF-E5BF-490B-AE02-5C7354E92AC1}"/>
    <cellStyle name="Separador de milhares 13 4 6" xfId="14034" xr:uid="{E26B1DFB-940A-46F8-A62B-B40FD72ED8B9}"/>
    <cellStyle name="Separador de milhares 13 4 7" xfId="53852" xr:uid="{4F576683-5A86-4645-81B2-FB836040B3E8}"/>
    <cellStyle name="Separador de milhares 13 5" xfId="4167" xr:uid="{00000000-0005-0000-0000-0000AB2E0000}"/>
    <cellStyle name="Separador de milhares 13 5 2" xfId="10499" xr:uid="{00000000-0005-0000-0000-0000AC2E0000}"/>
    <cellStyle name="Separador de milhares 13 5 2 2" xfId="14598" xr:uid="{08495D67-4DD8-4A2F-A489-0BDFE226D4EB}"/>
    <cellStyle name="Separador de milhares 13 5 3" xfId="8923" xr:uid="{00000000-0005-0000-0000-0000AD2E0000}"/>
    <cellStyle name="Separador de milhares 13 5 3 2" xfId="14363" xr:uid="{8F62C7C3-BF38-4BA0-A3B9-97BDF6382D04}"/>
    <cellStyle name="Separador de milhares 13 5 4" xfId="12124" xr:uid="{00000000-0005-0000-0000-0000AE2E0000}"/>
    <cellStyle name="Separador de milhares 13 5 4 2" xfId="14715" xr:uid="{05533206-D450-4439-B308-443C33399BFF}"/>
    <cellStyle name="Separador de milhares 13 5 5" xfId="13730" xr:uid="{00000000-0005-0000-0000-0000AF2E0000}"/>
    <cellStyle name="Separador de milhares 13 5 5 2" xfId="14979" xr:uid="{3103E6B8-D58B-4FB6-9B64-D533C0D6B59B}"/>
    <cellStyle name="Separador de milhares 13 5 6" xfId="14035" xr:uid="{0BF6729E-C18F-4BA2-A64F-EF4DACAEE630}"/>
    <cellStyle name="Separador de milhares 13 5 7" xfId="53854" xr:uid="{36B7D53E-AF1A-47F0-880E-A808558FE08A}"/>
    <cellStyle name="Separador de milhares 13 6" xfId="10492" xr:uid="{00000000-0005-0000-0000-0000B02E0000}"/>
    <cellStyle name="Separador de milhares 13 6 2" xfId="14591" xr:uid="{00E26326-6F8D-411C-A62A-C4FDA2D52EE4}"/>
    <cellStyle name="Separador de milhares 13 7" xfId="8915" xr:uid="{00000000-0005-0000-0000-0000B12E0000}"/>
    <cellStyle name="Separador de milhares 13 7 2" xfId="14355" xr:uid="{878BBEB8-FDBE-4E34-966B-3C63CF05063D}"/>
    <cellStyle name="Separador de milhares 13 8" xfId="12116" xr:uid="{00000000-0005-0000-0000-0000B22E0000}"/>
    <cellStyle name="Separador de milhares 13 8 2" xfId="14707" xr:uid="{31452403-04D0-4FEE-B68E-072AECA60459}"/>
    <cellStyle name="Separador de milhares 13 9" xfId="13722" xr:uid="{00000000-0005-0000-0000-0000B32E0000}"/>
    <cellStyle name="Separador de milhares 13 9 2" xfId="14971" xr:uid="{8D3CB0C3-D5CB-4516-B43C-46977DF9DBF8}"/>
    <cellStyle name="Separador de milhares 14" xfId="4168" xr:uid="{00000000-0005-0000-0000-0000B42E0000}"/>
    <cellStyle name="Separador de milhares 14 10" xfId="13731" xr:uid="{00000000-0005-0000-0000-0000B52E0000}"/>
    <cellStyle name="Separador de milhares 14 10 2" xfId="14980" xr:uid="{D3B041BA-8E18-4A78-961E-4707928F300F}"/>
    <cellStyle name="Separador de milhares 14 11" xfId="14036" xr:uid="{E0D6B568-0751-4343-8398-90E669620AF3}"/>
    <cellStyle name="Separador de milhares 14 12" xfId="53855" xr:uid="{07F2E426-C378-4AA1-8ABF-CA9620BA9D67}"/>
    <cellStyle name="Separador de milhares 14 2" xfId="4169" xr:uid="{00000000-0005-0000-0000-0000B62E0000}"/>
    <cellStyle name="Separador de milhares 14 2 2" xfId="4170" xr:uid="{00000000-0005-0000-0000-0000B72E0000}"/>
    <cellStyle name="Separador de milhares 14 2 2 2" xfId="8926" xr:uid="{00000000-0005-0000-0000-0000B82E0000}"/>
    <cellStyle name="Separador de milhares 14 2 2 2 2" xfId="14366" xr:uid="{1FC9D073-D65A-4525-ADB4-C6A4C65D9C7F}"/>
    <cellStyle name="Separador de milhares 14 2 2 3" xfId="12127" xr:uid="{00000000-0005-0000-0000-0000B92E0000}"/>
    <cellStyle name="Separador de milhares 14 2 2 3 2" xfId="14718" xr:uid="{345E3F56-811F-46E2-BCCD-87EEA1927F6A}"/>
    <cellStyle name="Separador de milhares 14 2 2 4" xfId="13733" xr:uid="{00000000-0005-0000-0000-0000BA2E0000}"/>
    <cellStyle name="Separador de milhares 14 2 2 4 2" xfId="14982" xr:uid="{618A52CF-14A9-4EE2-879B-7ADF14BCBED6}"/>
    <cellStyle name="Separador de milhares 14 2 2 5" xfId="14038" xr:uid="{7E060669-7C24-4F79-93FB-454DFA57238D}"/>
    <cellStyle name="Separador de milhares 14 2 2 6" xfId="53857" xr:uid="{DD4BAD83-68DC-46C9-9A8D-F5D8F9419653}"/>
    <cellStyle name="Separador de milhares 14 2 3" xfId="4171" xr:uid="{00000000-0005-0000-0000-0000BB2E0000}"/>
    <cellStyle name="Separador de milhares 14 2 3 2" xfId="8927" xr:uid="{00000000-0005-0000-0000-0000BC2E0000}"/>
    <cellStyle name="Separador de milhares 14 2 3 2 2" xfId="14367" xr:uid="{99AFDE5B-20DC-4D25-B7B2-9E5487B50028}"/>
    <cellStyle name="Separador de milhares 14 2 3 2 3" xfId="53859" xr:uid="{6000877E-3CE5-499A-8045-8168925DF71A}"/>
    <cellStyle name="Separador de milhares 14 2 3 3" xfId="12128" xr:uid="{00000000-0005-0000-0000-0000BD2E0000}"/>
    <cellStyle name="Separador de milhares 14 2 3 3 2" xfId="14719" xr:uid="{7C8DABFE-D560-4164-9D4C-EE4DE6E70DF9}"/>
    <cellStyle name="Separador de milhares 14 2 3 4" xfId="13734" xr:uid="{00000000-0005-0000-0000-0000BE2E0000}"/>
    <cellStyle name="Separador de milhares 14 2 3 4 2" xfId="14983" xr:uid="{AC2C400F-B869-4805-A8B4-41BE072ED6E7}"/>
    <cellStyle name="Separador de milhares 14 2 3 5" xfId="14039" xr:uid="{7B8B9038-2450-4CA3-9CA5-EB37EB5B576C}"/>
    <cellStyle name="Separador de milhares 14 2 3 6" xfId="53858" xr:uid="{DB86962D-7F44-4743-9AF0-73050265ECEF}"/>
    <cellStyle name="Separador de milhares 14 2 4" xfId="5251" xr:uid="{00000000-0005-0000-0000-0000BF2E0000}"/>
    <cellStyle name="Separador de milhares 14 2 4 2" xfId="8925" xr:uid="{00000000-0005-0000-0000-0000C02E0000}"/>
    <cellStyle name="Separador de milhares 14 2 4 2 2" xfId="14365" xr:uid="{1E5C8B28-943A-4240-B0DB-C60786FD1504}"/>
    <cellStyle name="Separador de milhares 14 2 4 3" xfId="14275" xr:uid="{5956998C-FA7C-4D90-A3F4-A435E16A1C90}"/>
    <cellStyle name="Separador de milhares 14 2 5" xfId="12126" xr:uid="{00000000-0005-0000-0000-0000C12E0000}"/>
    <cellStyle name="Separador de milhares 14 2 5 2" xfId="14717" xr:uid="{C49BFAC4-E610-48C5-8DF8-4CB2DA375AA5}"/>
    <cellStyle name="Separador de milhares 14 2 6" xfId="13732" xr:uid="{00000000-0005-0000-0000-0000C22E0000}"/>
    <cellStyle name="Separador de milhares 14 2 6 2" xfId="14981" xr:uid="{913FBCE8-2B2A-469F-8A46-9B04A3C65A82}"/>
    <cellStyle name="Separador de milhares 14 2 7" xfId="14037" xr:uid="{A82360A2-204E-4301-8CB7-FF64FF195054}"/>
    <cellStyle name="Separador de milhares 14 2 8" xfId="53856" xr:uid="{1C251BEE-667A-43BF-B2BF-C3431FFF80D9}"/>
    <cellStyle name="Separador de milhares 14 3" xfId="4172" xr:uid="{00000000-0005-0000-0000-0000C32E0000}"/>
    <cellStyle name="Separador de milhares 14 3 10" xfId="53860" xr:uid="{7734B957-2699-4843-85C3-9302753FD5AD}"/>
    <cellStyle name="Separador de milhares 14 3 2" xfId="4173" xr:uid="{00000000-0005-0000-0000-0000C42E0000}"/>
    <cellStyle name="Separador de milhares 14 3 2 2" xfId="10501" xr:uid="{00000000-0005-0000-0000-0000C52E0000}"/>
    <cellStyle name="Separador de milhares 14 3 2 2 2" xfId="14600" xr:uid="{48647B8E-F8D1-4FB5-A70B-C4AC70551839}"/>
    <cellStyle name="Separador de milhares 14 3 2 3" xfId="8929" xr:uid="{00000000-0005-0000-0000-0000C62E0000}"/>
    <cellStyle name="Separador de milhares 14 3 2 3 2" xfId="14369" xr:uid="{B908A476-EC6E-407A-A47E-9B08CC18A352}"/>
    <cellStyle name="Separador de milhares 14 3 2 4" xfId="12130" xr:uid="{00000000-0005-0000-0000-0000C72E0000}"/>
    <cellStyle name="Separador de milhares 14 3 2 4 2" xfId="14721" xr:uid="{F164AF6D-088F-460A-A86A-CB835FC2EBF4}"/>
    <cellStyle name="Separador de milhares 14 3 2 5" xfId="13736" xr:uid="{00000000-0005-0000-0000-0000C82E0000}"/>
    <cellStyle name="Separador de milhares 14 3 2 5 2" xfId="14985" xr:uid="{26DBF1C9-198E-4D5C-A8AD-B62605CDAB38}"/>
    <cellStyle name="Separador de milhares 14 3 2 6" xfId="14041" xr:uid="{59EFFE60-BFBB-4E1C-A341-555B2FE15180}"/>
    <cellStyle name="Separador de milhares 14 3 3" xfId="4174" xr:uid="{00000000-0005-0000-0000-0000C92E0000}"/>
    <cellStyle name="Separador de milhares 14 3 3 2" xfId="10502" xr:uid="{00000000-0005-0000-0000-0000CA2E0000}"/>
    <cellStyle name="Separador de milhares 14 3 3 2 2" xfId="14601" xr:uid="{2B643B7E-D3FC-4D24-B3F3-204F5AF47C58}"/>
    <cellStyle name="Separador de milhares 14 3 3 3" xfId="8930" xr:uid="{00000000-0005-0000-0000-0000CB2E0000}"/>
    <cellStyle name="Separador de milhares 14 3 3 3 2" xfId="14370" xr:uid="{CF4C6879-2B84-4350-B2F6-D74226C20DEB}"/>
    <cellStyle name="Separador de milhares 14 3 3 4" xfId="12131" xr:uid="{00000000-0005-0000-0000-0000CC2E0000}"/>
    <cellStyle name="Separador de milhares 14 3 3 4 2" xfId="14722" xr:uid="{1456631F-E5B6-4AF3-83F2-06DA730C89A7}"/>
    <cellStyle name="Separador de milhares 14 3 3 5" xfId="13737" xr:uid="{00000000-0005-0000-0000-0000CD2E0000}"/>
    <cellStyle name="Separador de milhares 14 3 3 5 2" xfId="14986" xr:uid="{A62D7FFF-6E4C-4F4D-A1DF-F189DFA67824}"/>
    <cellStyle name="Separador de milhares 14 3 3 6" xfId="14042" xr:uid="{0CA4D1F6-4A28-442B-A5F4-2E04C8C9F7B0}"/>
    <cellStyle name="Separador de milhares 14 3 4" xfId="4175" xr:uid="{00000000-0005-0000-0000-0000CE2E0000}"/>
    <cellStyle name="Separador de milhares 14 3 4 2" xfId="10503" xr:uid="{00000000-0005-0000-0000-0000CF2E0000}"/>
    <cellStyle name="Separador de milhares 14 3 4 2 2" xfId="14602" xr:uid="{62B56224-F51D-4B1D-8514-B0D677F5A280}"/>
    <cellStyle name="Separador de milhares 14 3 4 3" xfId="8931" xr:uid="{00000000-0005-0000-0000-0000D02E0000}"/>
    <cellStyle name="Separador de milhares 14 3 4 3 2" xfId="14371" xr:uid="{18C09B24-F650-43F4-B917-905E7C6B909B}"/>
    <cellStyle name="Separador de milhares 14 3 4 4" xfId="12132" xr:uid="{00000000-0005-0000-0000-0000D12E0000}"/>
    <cellStyle name="Separador de milhares 14 3 4 4 2" xfId="14723" xr:uid="{E9EE1BBB-DCF0-4DAE-8155-8C5C8E3774BE}"/>
    <cellStyle name="Separador de milhares 14 3 4 5" xfId="13738" xr:uid="{00000000-0005-0000-0000-0000D22E0000}"/>
    <cellStyle name="Separador de milhares 14 3 4 5 2" xfId="14987" xr:uid="{6404915E-0DD3-47DD-92A9-D70EFB5D872E}"/>
    <cellStyle name="Separador de milhares 14 3 4 6" xfId="14043" xr:uid="{28EFBA2F-0186-426C-ADAA-7A0BAA3AF778}"/>
    <cellStyle name="Separador de milhares 14 3 5" xfId="10500" xr:uid="{00000000-0005-0000-0000-0000D32E0000}"/>
    <cellStyle name="Separador de milhares 14 3 5 2" xfId="14599" xr:uid="{6F6FF14C-584F-4C31-A6E2-FF89496998AA}"/>
    <cellStyle name="Separador de milhares 14 3 6" xfId="8928" xr:uid="{00000000-0005-0000-0000-0000D42E0000}"/>
    <cellStyle name="Separador de milhares 14 3 6 2" xfId="14368" xr:uid="{77A16237-E8A0-4571-BCF0-63C567718F9B}"/>
    <cellStyle name="Separador de milhares 14 3 7" xfId="12129" xr:uid="{00000000-0005-0000-0000-0000D52E0000}"/>
    <cellStyle name="Separador de milhares 14 3 7 2" xfId="14720" xr:uid="{503A7B94-91D3-4C76-8181-3579B7CEBCD7}"/>
    <cellStyle name="Separador de milhares 14 3 8" xfId="13735" xr:uid="{00000000-0005-0000-0000-0000D62E0000}"/>
    <cellStyle name="Separador de milhares 14 3 8 2" xfId="14984" xr:uid="{8E15A4E3-6822-487E-948A-C78504721699}"/>
    <cellStyle name="Separador de milhares 14 3 9" xfId="14040" xr:uid="{4B90D8F4-C6F2-4867-BDD8-7CED3F4E3FD4}"/>
    <cellStyle name="Separador de milhares 14 4" xfId="4176" xr:uid="{00000000-0005-0000-0000-0000D72E0000}"/>
    <cellStyle name="Separador de milhares 14 4 2" xfId="10504" xr:uid="{00000000-0005-0000-0000-0000D82E0000}"/>
    <cellStyle name="Separador de milhares 14 4 2 2" xfId="14603" xr:uid="{01E53482-E4F6-491C-B3E8-CDF1D567EA7F}"/>
    <cellStyle name="Separador de milhares 14 4 2 3" xfId="53862" xr:uid="{783950D4-4459-4AB0-8483-63F8FB8C2E4B}"/>
    <cellStyle name="Separador de milhares 14 4 3" xfId="8932" xr:uid="{00000000-0005-0000-0000-0000D92E0000}"/>
    <cellStyle name="Separador de milhares 14 4 3 2" xfId="14372" xr:uid="{9D3AFC37-79AB-4830-808B-DED775889E04}"/>
    <cellStyle name="Separador de milhares 14 4 4" xfId="12133" xr:uid="{00000000-0005-0000-0000-0000DA2E0000}"/>
    <cellStyle name="Separador de milhares 14 4 4 2" xfId="14724" xr:uid="{6C316B54-18E0-42FA-A660-834B01D09BED}"/>
    <cellStyle name="Separador de milhares 14 4 5" xfId="13739" xr:uid="{00000000-0005-0000-0000-0000DB2E0000}"/>
    <cellStyle name="Separador de milhares 14 4 5 2" xfId="14988" xr:uid="{A756DF53-D576-440E-AB2E-4E1FD9918B3F}"/>
    <cellStyle name="Separador de milhares 14 4 6" xfId="14044" xr:uid="{716C2385-9EB5-440F-96C8-72FCCBFA2FCD}"/>
    <cellStyle name="Separador de milhares 14 4 7" xfId="53861" xr:uid="{D96D04C1-2E03-475D-9DE5-46D03A8D79AB}"/>
    <cellStyle name="Separador de milhares 14 5" xfId="4177" xr:uid="{00000000-0005-0000-0000-0000DC2E0000}"/>
    <cellStyle name="Separador de milhares 14 5 2" xfId="10505" xr:uid="{00000000-0005-0000-0000-0000DD2E0000}"/>
    <cellStyle name="Separador de milhares 14 5 2 2" xfId="14604" xr:uid="{96110960-660A-4C9B-9B9C-47C0BF2B1185}"/>
    <cellStyle name="Separador de milhares 14 5 3" xfId="8933" xr:uid="{00000000-0005-0000-0000-0000DE2E0000}"/>
    <cellStyle name="Separador de milhares 14 5 3 2" xfId="14373" xr:uid="{C68E0200-B05B-464C-8BEE-51F0BE95E433}"/>
    <cellStyle name="Separador de milhares 14 5 4" xfId="12134" xr:uid="{00000000-0005-0000-0000-0000DF2E0000}"/>
    <cellStyle name="Separador de milhares 14 5 4 2" xfId="14725" xr:uid="{657591E3-C73D-40BA-A38A-DDFF2347DDD7}"/>
    <cellStyle name="Separador de milhares 14 5 5" xfId="13740" xr:uid="{00000000-0005-0000-0000-0000E02E0000}"/>
    <cellStyle name="Separador de milhares 14 5 5 2" xfId="14989" xr:uid="{027CD0F5-D2C8-4C19-9F60-80B64AA09641}"/>
    <cellStyle name="Separador de milhares 14 5 6" xfId="14045" xr:uid="{C6441379-F4CB-4DFC-9130-F398DABF1FA0}"/>
    <cellStyle name="Separador de milhares 14 5 7" xfId="53863" xr:uid="{FBC3B956-FFD9-44FC-9258-05DB6F566C9C}"/>
    <cellStyle name="Separador de milhares 14 6" xfId="4178" xr:uid="{00000000-0005-0000-0000-0000E12E0000}"/>
    <cellStyle name="Separador de milhares 14 6 2" xfId="10506" xr:uid="{00000000-0005-0000-0000-0000E22E0000}"/>
    <cellStyle name="Separador de milhares 14 6 2 2" xfId="14605" xr:uid="{45BA2F19-A2BA-4027-8F31-5F1C8BE2EDBD}"/>
    <cellStyle name="Separador de milhares 14 6 3" xfId="8934" xr:uid="{00000000-0005-0000-0000-0000E32E0000}"/>
    <cellStyle name="Separador de milhares 14 6 3 2" xfId="14374" xr:uid="{441AD133-2D41-4BE3-981D-840D74632959}"/>
    <cellStyle name="Separador de milhares 14 6 4" xfId="12135" xr:uid="{00000000-0005-0000-0000-0000E42E0000}"/>
    <cellStyle name="Separador de milhares 14 6 4 2" xfId="14726" xr:uid="{1FC4705E-71C8-43ED-B04C-2E8741475474}"/>
    <cellStyle name="Separador de milhares 14 6 5" xfId="13741" xr:uid="{00000000-0005-0000-0000-0000E52E0000}"/>
    <cellStyle name="Separador de milhares 14 6 5 2" xfId="14990" xr:uid="{CFC85477-B1A0-4737-8CC3-CC0BE2FCB6A6}"/>
    <cellStyle name="Separador de milhares 14 6 6" xfId="14046" xr:uid="{DDE60886-F7A7-4FCC-AB17-8863DE79661A}"/>
    <cellStyle name="Separador de milhares 14 7" xfId="5219" xr:uid="{00000000-0005-0000-0000-0000E62E0000}"/>
    <cellStyle name="Separador de milhares 14 7 2" xfId="14266" xr:uid="{A6C5B1F9-FBF3-4AC2-9CD5-4EC0AEFAC929}"/>
    <cellStyle name="Separador de milhares 14 8" xfId="8924" xr:uid="{00000000-0005-0000-0000-0000E72E0000}"/>
    <cellStyle name="Separador de milhares 14 8 2" xfId="14364" xr:uid="{3A645A44-2CC6-4C49-B8D9-2CEC820EEB64}"/>
    <cellStyle name="Separador de milhares 14 9" xfId="12125" xr:uid="{00000000-0005-0000-0000-0000E82E0000}"/>
    <cellStyle name="Separador de milhares 14 9 2" xfId="14716" xr:uid="{817E385B-3883-4737-BC7A-1DEB578E8466}"/>
    <cellStyle name="Separador de milhares 15" xfId="4179" xr:uid="{00000000-0005-0000-0000-0000E92E0000}"/>
    <cellStyle name="Separador de milhares 15 2" xfId="4180" xr:uid="{00000000-0005-0000-0000-0000EA2E0000}"/>
    <cellStyle name="Separador de milhares 15 2 2" xfId="10508" xr:uid="{00000000-0005-0000-0000-0000EB2E0000}"/>
    <cellStyle name="Separador de milhares 15 2 2 2" xfId="14607" xr:uid="{95DBE646-825E-4372-B1D3-2B5159C84A8C}"/>
    <cellStyle name="Separador de milhares 15 2 2 3" xfId="53866" xr:uid="{BC7978F3-F761-4B4E-91BF-9E4AB06AECFB}"/>
    <cellStyle name="Separador de milhares 15 2 3" xfId="8936" xr:uid="{00000000-0005-0000-0000-0000EC2E0000}"/>
    <cellStyle name="Separador de milhares 15 2 3 2" xfId="14376" xr:uid="{B579B53F-D795-402C-8557-5095D2C648A7}"/>
    <cellStyle name="Separador de milhares 15 2 4" xfId="12137" xr:uid="{00000000-0005-0000-0000-0000ED2E0000}"/>
    <cellStyle name="Separador de milhares 15 2 4 2" xfId="14728" xr:uid="{959F7241-5678-4913-843F-F75096F91353}"/>
    <cellStyle name="Separador de milhares 15 2 5" xfId="13743" xr:uid="{00000000-0005-0000-0000-0000EE2E0000}"/>
    <cellStyle name="Separador de milhares 15 2 5 2" xfId="14992" xr:uid="{BBCAFD19-4C10-4A29-BC33-BA506E19B827}"/>
    <cellStyle name="Separador de milhares 15 2 6" xfId="14048" xr:uid="{E6CD8EA3-EC09-4E74-B67D-4F53D6B9C53D}"/>
    <cellStyle name="Separador de milhares 15 2 7" xfId="53865" xr:uid="{F66C89E8-F08F-449B-9F9B-DCD06F9D1491}"/>
    <cellStyle name="Separador de milhares 15 3" xfId="10507" xr:uid="{00000000-0005-0000-0000-0000EF2E0000}"/>
    <cellStyle name="Separador de milhares 15 3 2" xfId="14606" xr:uid="{E5856A07-625B-4365-A1A5-A92941FDDFC9}"/>
    <cellStyle name="Separador de milhares 15 3 3" xfId="53867" xr:uid="{0BEA0BF4-FC96-4F70-A935-BA629ACD115E}"/>
    <cellStyle name="Separador de milhares 15 4" xfId="8935" xr:uid="{00000000-0005-0000-0000-0000F02E0000}"/>
    <cellStyle name="Separador de milhares 15 4 2" xfId="14375" xr:uid="{356B6597-14F2-418E-9735-1F825AA8EF86}"/>
    <cellStyle name="Separador de milhares 15 5" xfId="12136" xr:uid="{00000000-0005-0000-0000-0000F12E0000}"/>
    <cellStyle name="Separador de milhares 15 5 2" xfId="14727" xr:uid="{7C7224BF-7DA3-4222-875F-BC0E999FCBD1}"/>
    <cellStyle name="Separador de milhares 15 6" xfId="13742" xr:uid="{00000000-0005-0000-0000-0000F22E0000}"/>
    <cellStyle name="Separador de milhares 15 6 2" xfId="14991" xr:uid="{C0DFD4CB-6454-4456-BB99-A146DF406DF1}"/>
    <cellStyle name="Separador de milhares 15 7" xfId="14047" xr:uid="{681EF9B4-C90E-4D3E-8127-7B576A7A560C}"/>
    <cellStyle name="Separador de milhares 15 8" xfId="53864" xr:uid="{3F65F945-AC12-4BB2-B648-C7A89B6E610E}"/>
    <cellStyle name="Separador de milhares 16" xfId="4181" xr:uid="{00000000-0005-0000-0000-0000F32E0000}"/>
    <cellStyle name="Separador de milhares 16 2" xfId="4182" xr:uid="{00000000-0005-0000-0000-0000F42E0000}"/>
    <cellStyle name="Separador de milhares 16 2 2" xfId="4183" xr:uid="{00000000-0005-0000-0000-0000F52E0000}"/>
    <cellStyle name="Separador de milhares 16 2 2 2" xfId="8938" xr:uid="{00000000-0005-0000-0000-0000F62E0000}"/>
    <cellStyle name="Separador de milhares 16 2 2 2 2" xfId="14378" xr:uid="{845FD9F6-FF9D-45A0-B81E-4C0B266A4A04}"/>
    <cellStyle name="Separador de milhares 16 2 2 3" xfId="12139" xr:uid="{00000000-0005-0000-0000-0000F72E0000}"/>
    <cellStyle name="Separador de milhares 16 2 2 3 2" xfId="14730" xr:uid="{15D71E16-09FF-4CE0-BBC5-0DEF33F01064}"/>
    <cellStyle name="Separador de milhares 16 2 2 4" xfId="13745" xr:uid="{00000000-0005-0000-0000-0000F82E0000}"/>
    <cellStyle name="Separador de milhares 16 2 2 4 2" xfId="14994" xr:uid="{8A6F63CC-9865-4853-AA14-D52DB82BCB6D}"/>
    <cellStyle name="Separador de milhares 16 2 2 5" xfId="14050" xr:uid="{06D0E5ED-3FA7-4C5C-A7F4-9E86A073C473}"/>
    <cellStyle name="Separador de milhares 16 2 2 6" xfId="53870" xr:uid="{17E27BC6-4BCE-41A2-898C-D7572771BE30}"/>
    <cellStyle name="Separador de milhares 16 2 3" xfId="4184" xr:uid="{00000000-0005-0000-0000-0000F92E0000}"/>
    <cellStyle name="Separador de milhares 16 2 3 2" xfId="8939" xr:uid="{00000000-0005-0000-0000-0000FA2E0000}"/>
    <cellStyle name="Separador de milhares 16 2 3 2 2" xfId="14379" xr:uid="{1A9EDB21-C222-4AD6-AFDD-5D730A111BB8}"/>
    <cellStyle name="Separador de milhares 16 2 3 3" xfId="12140" xr:uid="{00000000-0005-0000-0000-0000FB2E0000}"/>
    <cellStyle name="Separador de milhares 16 2 3 3 2" xfId="14731" xr:uid="{BD465FA5-02CC-432C-9D7A-023A6FB1AAA6}"/>
    <cellStyle name="Separador de milhares 16 2 3 4" xfId="13746" xr:uid="{00000000-0005-0000-0000-0000FC2E0000}"/>
    <cellStyle name="Separador de milhares 16 2 3 4 2" xfId="14995" xr:uid="{68B46D16-F874-4AAA-8BAE-5FDD0619118D}"/>
    <cellStyle name="Separador de milhares 16 2 3 5" xfId="14051" xr:uid="{E38396A8-A833-4195-9F39-83FD366C4EA6}"/>
    <cellStyle name="Separador de milhares 16 2 4" xfId="8937" xr:uid="{00000000-0005-0000-0000-0000FD2E0000}"/>
    <cellStyle name="Separador de milhares 16 2 4 2" xfId="14377" xr:uid="{6D20A04E-A4CC-418A-8F1F-F5924D22AF02}"/>
    <cellStyle name="Separador de milhares 16 2 5" xfId="12138" xr:uid="{00000000-0005-0000-0000-0000FE2E0000}"/>
    <cellStyle name="Separador de milhares 16 2 5 2" xfId="14729" xr:uid="{654BC593-4CD2-4F70-AE79-41B855EA7EDE}"/>
    <cellStyle name="Separador de milhares 16 2 6" xfId="13744" xr:uid="{00000000-0005-0000-0000-0000FF2E0000}"/>
    <cellStyle name="Separador de milhares 16 2 6 2" xfId="14993" xr:uid="{F3C3560B-F491-44A5-B10A-7C05AC11EF00}"/>
    <cellStyle name="Separador de milhares 16 2 7" xfId="14049" xr:uid="{83D8B69A-4DC0-42F9-B296-20C16185D461}"/>
    <cellStyle name="Separador de milhares 16 2 8" xfId="53869" xr:uid="{DDB60743-7D14-4525-9354-0873D173828B}"/>
    <cellStyle name="Separador de milhares 16 3" xfId="4185" xr:uid="{00000000-0005-0000-0000-0000002F0000}"/>
    <cellStyle name="Separador de milhares 16 3 2" xfId="10509" xr:uid="{00000000-0005-0000-0000-0000012F0000}"/>
    <cellStyle name="Separador de milhares 16 3 2 2" xfId="14608" xr:uid="{49816117-5143-4391-A9C8-D73C7C6C8789}"/>
    <cellStyle name="Separador de milhares 16 3 3" xfId="8940" xr:uid="{00000000-0005-0000-0000-0000022F0000}"/>
    <cellStyle name="Separador de milhares 16 3 3 2" xfId="14380" xr:uid="{A5437FB4-88F7-4592-9D43-276001BDC475}"/>
    <cellStyle name="Separador de milhares 16 3 4" xfId="12141" xr:uid="{00000000-0005-0000-0000-0000032F0000}"/>
    <cellStyle name="Separador de milhares 16 3 4 2" xfId="14732" xr:uid="{6ADD66D9-B7B8-443A-B6CC-7376A9BBF399}"/>
    <cellStyle name="Separador de milhares 16 3 5" xfId="13747" xr:uid="{00000000-0005-0000-0000-0000042F0000}"/>
    <cellStyle name="Separador de milhares 16 3 5 2" xfId="14996" xr:uid="{35C4620D-5505-4F7D-9EC3-57BFE58BB697}"/>
    <cellStyle name="Separador de milhares 16 3 6" xfId="14052" xr:uid="{B89735BA-4BE5-44A7-A62A-ABE1F0B5E1D0}"/>
    <cellStyle name="Separador de milhares 16 3 7" xfId="53871" xr:uid="{F99297BB-DA05-4563-8B49-C47C08751DD6}"/>
    <cellStyle name="Separador de milhares 16 4" xfId="53868" xr:uid="{71AAE717-9A49-4521-94E4-7B8996AD462F}"/>
    <cellStyle name="Separador de milhares 17" xfId="4186" xr:uid="{00000000-0005-0000-0000-0000052F0000}"/>
    <cellStyle name="Separador de milhares 17 2" xfId="10510" xr:uid="{00000000-0005-0000-0000-0000062F0000}"/>
    <cellStyle name="Separador de milhares 17 2 2" xfId="14609" xr:uid="{E7F7A58B-0362-4F50-91CB-84B1929D71AC}"/>
    <cellStyle name="Separador de milhares 17 3" xfId="8941" xr:uid="{00000000-0005-0000-0000-0000072F0000}"/>
    <cellStyle name="Separador de milhares 17 3 2" xfId="14381" xr:uid="{0C1110D6-B29F-4A97-80BE-39C5C85ADC73}"/>
    <cellStyle name="Separador de milhares 17 4" xfId="12142" xr:uid="{00000000-0005-0000-0000-0000082F0000}"/>
    <cellStyle name="Separador de milhares 17 4 2" xfId="14733" xr:uid="{941A0EAC-5788-4C03-815F-EE0E6177571E}"/>
    <cellStyle name="Separador de milhares 17 5" xfId="13748" xr:uid="{00000000-0005-0000-0000-0000092F0000}"/>
    <cellStyle name="Separador de milhares 17 5 2" xfId="14997" xr:uid="{D2EDF138-E479-468D-BC42-EE4B5FB45DA6}"/>
    <cellStyle name="Separador de milhares 17 6" xfId="14053" xr:uid="{CA845E6F-C0B8-4576-B520-BD18330E1F81}"/>
    <cellStyle name="Separador de milhares 18" xfId="4879" xr:uid="{00000000-0005-0000-0000-00000A2F0000}"/>
    <cellStyle name="Separador de milhares 18 2" xfId="4187" xr:uid="{00000000-0005-0000-0000-00000B2F0000}"/>
    <cellStyle name="Separador de milhares 18 2 2" xfId="4188" xr:uid="{00000000-0005-0000-0000-00000C2F0000}"/>
    <cellStyle name="Separador de milhares 18 2 2 2" xfId="8943" xr:uid="{00000000-0005-0000-0000-00000D2F0000}"/>
    <cellStyle name="Separador de milhares 18 2 2 2 2" xfId="14383" xr:uid="{0F11A388-C440-418A-80B3-B29AFCC99903}"/>
    <cellStyle name="Separador de milhares 18 2 2 3" xfId="12144" xr:uid="{00000000-0005-0000-0000-00000E2F0000}"/>
    <cellStyle name="Separador de milhares 18 2 2 3 2" xfId="14735" xr:uid="{939B14F7-B1BC-4B4D-809F-4CF8F2404750}"/>
    <cellStyle name="Separador de milhares 18 2 2 4" xfId="13750" xr:uid="{00000000-0005-0000-0000-00000F2F0000}"/>
    <cellStyle name="Separador de milhares 18 2 2 4 2" xfId="14999" xr:uid="{4AD97E88-C404-4437-B061-37A4A6FCDF92}"/>
    <cellStyle name="Separador de milhares 18 2 2 5" xfId="14055" xr:uid="{67B2F989-B31A-4C42-9C8A-B62381A89BBB}"/>
    <cellStyle name="Separador de milhares 18 2 2 6" xfId="53874" xr:uid="{7499E584-CD99-4C1E-A257-B5CCE51DF5D0}"/>
    <cellStyle name="Separador de milhares 18 2 3" xfId="4189" xr:uid="{00000000-0005-0000-0000-0000102F0000}"/>
    <cellStyle name="Separador de milhares 18 2 3 2" xfId="8944" xr:uid="{00000000-0005-0000-0000-0000112F0000}"/>
    <cellStyle name="Separador de milhares 18 2 3 2 2" xfId="14384" xr:uid="{F38231BF-6ECE-4F75-8329-23CC75CD8C59}"/>
    <cellStyle name="Separador de milhares 18 2 3 3" xfId="12145" xr:uid="{00000000-0005-0000-0000-0000122F0000}"/>
    <cellStyle name="Separador de milhares 18 2 3 3 2" xfId="14736" xr:uid="{C4085AAE-5C27-42FB-B363-4C3287F136A1}"/>
    <cellStyle name="Separador de milhares 18 2 3 4" xfId="13751" xr:uid="{00000000-0005-0000-0000-0000132F0000}"/>
    <cellStyle name="Separador de milhares 18 2 3 4 2" xfId="15000" xr:uid="{D2EC6D76-7834-48C2-8E8B-98946E25A459}"/>
    <cellStyle name="Separador de milhares 18 2 3 5" xfId="14056" xr:uid="{CADF2360-3A87-4B14-9982-0895022BFF47}"/>
    <cellStyle name="Separador de milhares 18 2 4" xfId="8942" xr:uid="{00000000-0005-0000-0000-0000142F0000}"/>
    <cellStyle name="Separador de milhares 18 2 4 2" xfId="14382" xr:uid="{ABCF7662-5B28-498A-86CC-8742EA3E873E}"/>
    <cellStyle name="Separador de milhares 18 2 5" xfId="12143" xr:uid="{00000000-0005-0000-0000-0000152F0000}"/>
    <cellStyle name="Separador de milhares 18 2 5 2" xfId="14734" xr:uid="{E7C61448-601A-40D0-9AD2-3823FB3AF95E}"/>
    <cellStyle name="Separador de milhares 18 2 6" xfId="13749" xr:uid="{00000000-0005-0000-0000-0000162F0000}"/>
    <cellStyle name="Separador de milhares 18 2 6 2" xfId="14998" xr:uid="{C238DA9E-BB36-4E2D-9DF2-AC09F528038E}"/>
    <cellStyle name="Separador de milhares 18 2 7" xfId="14054" xr:uid="{D1648317-1C2E-4CB8-AEBC-AFB1DDC97582}"/>
    <cellStyle name="Separador de milhares 18 2 8" xfId="53873" xr:uid="{96F72F11-D74F-4D23-AD53-41A0212F3F96}"/>
    <cellStyle name="Separador de milhares 18 3" xfId="53875" xr:uid="{05D9C6FA-B331-438B-876B-B316EBEBEAC9}"/>
    <cellStyle name="Separador de milhares 18 4" xfId="53872" xr:uid="{53092C5A-877D-4BDA-8202-A6E44E08A6CE}"/>
    <cellStyle name="Separador de milhares 19" xfId="4190" xr:uid="{00000000-0005-0000-0000-0000172F0000}"/>
    <cellStyle name="Separador de milhares 19 10" xfId="8945" xr:uid="{00000000-0005-0000-0000-0000182F0000}"/>
    <cellStyle name="Separador de milhares 19 10 2" xfId="14385" xr:uid="{EF95DED5-D82A-49DF-8DBB-F13357CC2E53}"/>
    <cellStyle name="Separador de milhares 19 11" xfId="12146" xr:uid="{00000000-0005-0000-0000-0000192F0000}"/>
    <cellStyle name="Separador de milhares 19 11 2" xfId="14737" xr:uid="{99A8A682-C543-4EA8-940B-2E1F57EE7CEF}"/>
    <cellStyle name="Separador de milhares 19 12" xfId="13752" xr:uid="{00000000-0005-0000-0000-00001A2F0000}"/>
    <cellStyle name="Separador de milhares 19 12 2" xfId="15001" xr:uid="{D0FBBB59-FCA5-4D32-855E-E1D1A9A0BAB8}"/>
    <cellStyle name="Separador de milhares 19 13" xfId="14057" xr:uid="{E3EAA0DB-AE0C-42BC-9111-095B8086EEBC}"/>
    <cellStyle name="Separador de milhares 19 2" xfId="4191" xr:uid="{00000000-0005-0000-0000-00001B2F0000}"/>
    <cellStyle name="Separador de milhares 19 2 2" xfId="4192" xr:uid="{00000000-0005-0000-0000-00001C2F0000}"/>
    <cellStyle name="Separador de milhares 19 2 2 2" xfId="8947" xr:uid="{00000000-0005-0000-0000-00001D2F0000}"/>
    <cellStyle name="Separador de milhares 19 2 2 2 2" xfId="14387" xr:uid="{A763AAB3-DCD9-4C61-B7D2-1D3A9FEED812}"/>
    <cellStyle name="Separador de milhares 19 2 2 3" xfId="12148" xr:uid="{00000000-0005-0000-0000-00001E2F0000}"/>
    <cellStyle name="Separador de milhares 19 2 2 3 2" xfId="14739" xr:uid="{67256F43-FA7A-47B6-BE43-D24CC322D330}"/>
    <cellStyle name="Separador de milhares 19 2 2 4" xfId="13754" xr:uid="{00000000-0005-0000-0000-00001F2F0000}"/>
    <cellStyle name="Separador de milhares 19 2 2 4 2" xfId="15003" xr:uid="{8FED5C03-A9F5-432B-B8B9-815D8DA0D130}"/>
    <cellStyle name="Separador de milhares 19 2 2 5" xfId="14059" xr:uid="{A94FE0C2-CC51-4210-AADC-B5A9871EBFA3}"/>
    <cellStyle name="Separador de milhares 19 2 3" xfId="4193" xr:uid="{00000000-0005-0000-0000-0000202F0000}"/>
    <cellStyle name="Separador de milhares 19 2 3 2" xfId="8948" xr:uid="{00000000-0005-0000-0000-0000212F0000}"/>
    <cellStyle name="Separador de milhares 19 2 3 2 2" xfId="14388" xr:uid="{C1231E8F-C835-442A-B798-C55AC7C42BC7}"/>
    <cellStyle name="Separador de milhares 19 2 3 3" xfId="12149" xr:uid="{00000000-0005-0000-0000-0000222F0000}"/>
    <cellStyle name="Separador de milhares 19 2 3 3 2" xfId="14740" xr:uid="{34264DB6-4053-4FDF-A74B-75D069DFEA00}"/>
    <cellStyle name="Separador de milhares 19 2 3 4" xfId="13755" xr:uid="{00000000-0005-0000-0000-0000232F0000}"/>
    <cellStyle name="Separador de milhares 19 2 3 4 2" xfId="15004" xr:uid="{4ADD825E-F86D-4351-B3EA-2F51E5898BC4}"/>
    <cellStyle name="Separador de milhares 19 2 3 5" xfId="14060" xr:uid="{B628EEA3-9972-43B3-973A-28D2B9154D46}"/>
    <cellStyle name="Separador de milhares 19 2 4" xfId="8946" xr:uid="{00000000-0005-0000-0000-0000242F0000}"/>
    <cellStyle name="Separador de milhares 19 2 4 2" xfId="14386" xr:uid="{D3808A50-B43C-4194-A19A-08C93F5905CD}"/>
    <cellStyle name="Separador de milhares 19 2 5" xfId="12147" xr:uid="{00000000-0005-0000-0000-0000252F0000}"/>
    <cellStyle name="Separador de milhares 19 2 5 2" xfId="14738" xr:uid="{B184F64A-86C8-4DA6-8531-0C530326F29A}"/>
    <cellStyle name="Separador de milhares 19 2 6" xfId="13753" xr:uid="{00000000-0005-0000-0000-0000262F0000}"/>
    <cellStyle name="Separador de milhares 19 2 6 2" xfId="15002" xr:uid="{329244DE-217B-4C6F-8EF7-9007C40718DA}"/>
    <cellStyle name="Separador de milhares 19 2 7" xfId="14058" xr:uid="{3F87BEF2-9A37-4CF0-BA13-95AFF72A16FB}"/>
    <cellStyle name="Separador de milhares 19 3" xfId="4194" xr:uid="{00000000-0005-0000-0000-0000272F0000}"/>
    <cellStyle name="Separador de milhares 19 3 2" xfId="4195" xr:uid="{00000000-0005-0000-0000-0000282F0000}"/>
    <cellStyle name="Separador de milhares 19 3 2 2" xfId="8950" xr:uid="{00000000-0005-0000-0000-0000292F0000}"/>
    <cellStyle name="Separador de milhares 19 3 2 2 2" xfId="14390" xr:uid="{1F7F350D-9689-4E34-8067-CF5D4794F7F1}"/>
    <cellStyle name="Separador de milhares 19 3 2 3" xfId="12151" xr:uid="{00000000-0005-0000-0000-00002A2F0000}"/>
    <cellStyle name="Separador de milhares 19 3 2 3 2" xfId="14742" xr:uid="{1EA9A40D-72A7-4F4B-AE84-B1A7FDB66CDB}"/>
    <cellStyle name="Separador de milhares 19 3 2 4" xfId="13757" xr:uid="{00000000-0005-0000-0000-00002B2F0000}"/>
    <cellStyle name="Separador de milhares 19 3 2 4 2" xfId="15006" xr:uid="{C8A79346-77DE-4594-8956-3449695DE132}"/>
    <cellStyle name="Separador de milhares 19 3 2 5" xfId="14062" xr:uid="{1BB0035D-83CE-4B3B-ADBC-1FC3A7CDA012}"/>
    <cellStyle name="Separador de milhares 19 3 3" xfId="4196" xr:uid="{00000000-0005-0000-0000-00002C2F0000}"/>
    <cellStyle name="Separador de milhares 19 3 3 2" xfId="8951" xr:uid="{00000000-0005-0000-0000-00002D2F0000}"/>
    <cellStyle name="Separador de milhares 19 3 3 2 2" xfId="14391" xr:uid="{CA27DA5A-CA66-472B-AD9E-34D0B81C0163}"/>
    <cellStyle name="Separador de milhares 19 3 3 3" xfId="12152" xr:uid="{00000000-0005-0000-0000-00002E2F0000}"/>
    <cellStyle name="Separador de milhares 19 3 3 3 2" xfId="14743" xr:uid="{6EE81096-958C-4FAA-A1D4-FA0CB1E7C681}"/>
    <cellStyle name="Separador de milhares 19 3 3 4" xfId="13758" xr:uid="{00000000-0005-0000-0000-00002F2F0000}"/>
    <cellStyle name="Separador de milhares 19 3 3 4 2" xfId="15007" xr:uid="{F1625C7D-5FE1-4481-B14C-75E7FC9178AD}"/>
    <cellStyle name="Separador de milhares 19 3 3 5" xfId="14063" xr:uid="{EE26A515-D0AB-4E92-80A0-78C6BCF1D23A}"/>
    <cellStyle name="Separador de milhares 19 3 4" xfId="8949" xr:uid="{00000000-0005-0000-0000-0000302F0000}"/>
    <cellStyle name="Separador de milhares 19 3 4 2" xfId="14389" xr:uid="{C4EA2D87-ECB9-4713-ADFF-AFCFFEA9438B}"/>
    <cellStyle name="Separador de milhares 19 3 5" xfId="12150" xr:uid="{00000000-0005-0000-0000-0000312F0000}"/>
    <cellStyle name="Separador de milhares 19 3 5 2" xfId="14741" xr:uid="{A8FE3F6B-16B5-42D2-BCDD-19CD1378096F}"/>
    <cellStyle name="Separador de milhares 19 3 6" xfId="13756" xr:uid="{00000000-0005-0000-0000-0000322F0000}"/>
    <cellStyle name="Separador de milhares 19 3 6 2" xfId="15005" xr:uid="{2A522DB2-F2C5-4CBA-B202-921165000C12}"/>
    <cellStyle name="Separador de milhares 19 3 7" xfId="14061" xr:uid="{E4146B4C-451D-403E-8E04-F66F95132DAF}"/>
    <cellStyle name="Separador de milhares 19 4" xfId="4197" xr:uid="{00000000-0005-0000-0000-0000332F0000}"/>
    <cellStyle name="Separador de milhares 19 4 2" xfId="4198" xr:uid="{00000000-0005-0000-0000-0000342F0000}"/>
    <cellStyle name="Separador de milhares 19 4 2 2" xfId="8953" xr:uid="{00000000-0005-0000-0000-0000352F0000}"/>
    <cellStyle name="Separador de milhares 19 4 2 2 2" xfId="14393" xr:uid="{BE5AA941-6233-4FB6-847B-2AD58330644F}"/>
    <cellStyle name="Separador de milhares 19 4 2 3" xfId="12154" xr:uid="{00000000-0005-0000-0000-0000362F0000}"/>
    <cellStyle name="Separador de milhares 19 4 2 3 2" xfId="14745" xr:uid="{3E047C95-AC6D-44D9-A4C4-3220F13A67F9}"/>
    <cellStyle name="Separador de milhares 19 4 2 4" xfId="13760" xr:uid="{00000000-0005-0000-0000-0000372F0000}"/>
    <cellStyle name="Separador de milhares 19 4 2 4 2" xfId="15009" xr:uid="{CB5A9E8C-AE9C-49ED-BC83-1A8BFA24B056}"/>
    <cellStyle name="Separador de milhares 19 4 2 5" xfId="14065" xr:uid="{0A40AAFB-20D4-497C-A92E-AF8EC2384B94}"/>
    <cellStyle name="Separador de milhares 19 4 3" xfId="4199" xr:uid="{00000000-0005-0000-0000-0000382F0000}"/>
    <cellStyle name="Separador de milhares 19 4 3 2" xfId="8954" xr:uid="{00000000-0005-0000-0000-0000392F0000}"/>
    <cellStyle name="Separador de milhares 19 4 3 2 2" xfId="14394" xr:uid="{7D2B36F9-1FD5-460C-9669-E3422959A4A6}"/>
    <cellStyle name="Separador de milhares 19 4 3 3" xfId="12155" xr:uid="{00000000-0005-0000-0000-00003A2F0000}"/>
    <cellStyle name="Separador de milhares 19 4 3 3 2" xfId="14746" xr:uid="{A1DE84AF-47FD-480C-A610-91A3B63C2128}"/>
    <cellStyle name="Separador de milhares 19 4 3 4" xfId="13761" xr:uid="{00000000-0005-0000-0000-00003B2F0000}"/>
    <cellStyle name="Separador de milhares 19 4 3 4 2" xfId="15010" xr:uid="{8C31D730-81EE-47F3-AD9F-F1BC66B09AE8}"/>
    <cellStyle name="Separador de milhares 19 4 3 5" xfId="14066" xr:uid="{6A14C63C-EEB4-4591-8901-E0DF5C6A70AB}"/>
    <cellStyle name="Separador de milhares 19 4 4" xfId="8952" xr:uid="{00000000-0005-0000-0000-00003C2F0000}"/>
    <cellStyle name="Separador de milhares 19 4 4 2" xfId="14392" xr:uid="{1898E9AC-3EB3-43EF-8087-BEF4D27BCA9D}"/>
    <cellStyle name="Separador de milhares 19 4 5" xfId="12153" xr:uid="{00000000-0005-0000-0000-00003D2F0000}"/>
    <cellStyle name="Separador de milhares 19 4 5 2" xfId="14744" xr:uid="{C7B3F0BD-3BB4-41AC-A1FF-E048677F2B05}"/>
    <cellStyle name="Separador de milhares 19 4 6" xfId="13759" xr:uid="{00000000-0005-0000-0000-00003E2F0000}"/>
    <cellStyle name="Separador de milhares 19 4 6 2" xfId="15008" xr:uid="{CA2C6173-E763-4CC4-8B79-5E224FF67719}"/>
    <cellStyle name="Separador de milhares 19 4 7" xfId="14064" xr:uid="{A246AFD2-7223-4580-B57C-C938DBC48BE9}"/>
    <cellStyle name="Separador de milhares 19 5" xfId="4200" xr:uid="{00000000-0005-0000-0000-00003F2F0000}"/>
    <cellStyle name="Separador de milhares 19 5 2" xfId="4201" xr:uid="{00000000-0005-0000-0000-0000402F0000}"/>
    <cellStyle name="Separador de milhares 19 5 2 2" xfId="8956" xr:uid="{00000000-0005-0000-0000-0000412F0000}"/>
    <cellStyle name="Separador de milhares 19 5 2 2 2" xfId="14396" xr:uid="{DA4FEF6D-4C71-4164-BEF1-623229122647}"/>
    <cellStyle name="Separador de milhares 19 5 2 3" xfId="12157" xr:uid="{00000000-0005-0000-0000-0000422F0000}"/>
    <cellStyle name="Separador de milhares 19 5 2 3 2" xfId="14748" xr:uid="{9A89710B-27C5-4CDB-B81F-499339EA40DD}"/>
    <cellStyle name="Separador de milhares 19 5 2 4" xfId="13763" xr:uid="{00000000-0005-0000-0000-0000432F0000}"/>
    <cellStyle name="Separador de milhares 19 5 2 4 2" xfId="15012" xr:uid="{DA0A817E-644F-47DE-9876-80C79074B0FB}"/>
    <cellStyle name="Separador de milhares 19 5 2 5" xfId="14068" xr:uid="{9FDB76DA-E746-4DBB-A7F5-AB3E3D449C09}"/>
    <cellStyle name="Separador de milhares 19 5 3" xfId="4202" xr:uid="{00000000-0005-0000-0000-0000442F0000}"/>
    <cellStyle name="Separador de milhares 19 5 3 2" xfId="8957" xr:uid="{00000000-0005-0000-0000-0000452F0000}"/>
    <cellStyle name="Separador de milhares 19 5 3 2 2" xfId="14397" xr:uid="{8FF87FF7-80EF-467A-965E-610209B91CD2}"/>
    <cellStyle name="Separador de milhares 19 5 3 3" xfId="12158" xr:uid="{00000000-0005-0000-0000-0000462F0000}"/>
    <cellStyle name="Separador de milhares 19 5 3 3 2" xfId="14749" xr:uid="{4483071F-0018-48ED-8FB4-6CBF813DA5BC}"/>
    <cellStyle name="Separador de milhares 19 5 3 4" xfId="13764" xr:uid="{00000000-0005-0000-0000-0000472F0000}"/>
    <cellStyle name="Separador de milhares 19 5 3 4 2" xfId="15013" xr:uid="{2787E501-C219-40EE-B7F8-D9296504FE60}"/>
    <cellStyle name="Separador de milhares 19 5 3 5" xfId="14069" xr:uid="{EADD3246-5F89-4D09-9299-26DAF61CBA2F}"/>
    <cellStyle name="Separador de milhares 19 5 4" xfId="8955" xr:uid="{00000000-0005-0000-0000-0000482F0000}"/>
    <cellStyle name="Separador de milhares 19 5 4 2" xfId="14395" xr:uid="{2A96855B-56D3-43D6-A550-DCDFD4EF705C}"/>
    <cellStyle name="Separador de milhares 19 5 5" xfId="12156" xr:uid="{00000000-0005-0000-0000-0000492F0000}"/>
    <cellStyle name="Separador de milhares 19 5 5 2" xfId="14747" xr:uid="{88EFF1CA-0403-4279-B236-6B4D98F2262F}"/>
    <cellStyle name="Separador de milhares 19 5 6" xfId="13762" xr:uid="{00000000-0005-0000-0000-00004A2F0000}"/>
    <cellStyle name="Separador de milhares 19 5 6 2" xfId="15011" xr:uid="{97EE6AC1-A48E-4D8C-A95B-77CDA39FDAD9}"/>
    <cellStyle name="Separador de milhares 19 5 7" xfId="14067" xr:uid="{72E18A36-E517-41E9-913F-58112DE4AA0A}"/>
    <cellStyle name="Separador de milhares 19 6" xfId="4203" xr:uid="{00000000-0005-0000-0000-00004B2F0000}"/>
    <cellStyle name="Separador de milhares 19 6 2" xfId="4204" xr:uid="{00000000-0005-0000-0000-00004C2F0000}"/>
    <cellStyle name="Separador de milhares 19 6 2 2" xfId="8959" xr:uid="{00000000-0005-0000-0000-00004D2F0000}"/>
    <cellStyle name="Separador de milhares 19 6 2 2 2" xfId="14399" xr:uid="{C114EA24-DCD8-4618-A44C-BD9E73198009}"/>
    <cellStyle name="Separador de milhares 19 6 2 3" xfId="12160" xr:uid="{00000000-0005-0000-0000-00004E2F0000}"/>
    <cellStyle name="Separador de milhares 19 6 2 3 2" xfId="14751" xr:uid="{7CDED18B-59D4-4469-BBFE-199D9745077F}"/>
    <cellStyle name="Separador de milhares 19 6 2 4" xfId="13766" xr:uid="{00000000-0005-0000-0000-00004F2F0000}"/>
    <cellStyle name="Separador de milhares 19 6 2 4 2" xfId="15015" xr:uid="{8F72C75F-E1A0-4462-921F-16BC91685436}"/>
    <cellStyle name="Separador de milhares 19 6 2 5" xfId="14071" xr:uid="{23B13DA1-F130-4AA3-BFCD-154D7035BB2E}"/>
    <cellStyle name="Separador de milhares 19 6 3" xfId="4205" xr:uid="{00000000-0005-0000-0000-0000502F0000}"/>
    <cellStyle name="Separador de milhares 19 6 3 2" xfId="8960" xr:uid="{00000000-0005-0000-0000-0000512F0000}"/>
    <cellStyle name="Separador de milhares 19 6 3 2 2" xfId="14400" xr:uid="{1712EB8A-DF64-46C7-8F48-F7D7C7DBF6B8}"/>
    <cellStyle name="Separador de milhares 19 6 3 3" xfId="12161" xr:uid="{00000000-0005-0000-0000-0000522F0000}"/>
    <cellStyle name="Separador de milhares 19 6 3 3 2" xfId="14752" xr:uid="{5CC65D4D-E1C1-46FE-8BDF-8A272382780A}"/>
    <cellStyle name="Separador de milhares 19 6 3 4" xfId="13767" xr:uid="{00000000-0005-0000-0000-0000532F0000}"/>
    <cellStyle name="Separador de milhares 19 6 3 4 2" xfId="15016" xr:uid="{0B99D47D-98B4-413D-AA06-532A9410E820}"/>
    <cellStyle name="Separador de milhares 19 6 3 5" xfId="14072" xr:uid="{0E05C013-0949-438E-AF51-69DD315C997E}"/>
    <cellStyle name="Separador de milhares 19 6 4" xfId="8958" xr:uid="{00000000-0005-0000-0000-0000542F0000}"/>
    <cellStyle name="Separador de milhares 19 6 4 2" xfId="14398" xr:uid="{A31B0C1A-FF08-4322-B317-EF08EC169C4A}"/>
    <cellStyle name="Separador de milhares 19 6 5" xfId="12159" xr:uid="{00000000-0005-0000-0000-0000552F0000}"/>
    <cellStyle name="Separador de milhares 19 6 5 2" xfId="14750" xr:uid="{F3035241-5DDD-47F0-9D93-C2ED03C098DC}"/>
    <cellStyle name="Separador de milhares 19 6 6" xfId="13765" xr:uid="{00000000-0005-0000-0000-0000562F0000}"/>
    <cellStyle name="Separador de milhares 19 6 6 2" xfId="15014" xr:uid="{157C2AF3-518E-42B3-8438-FC692C134127}"/>
    <cellStyle name="Separador de milhares 19 6 7" xfId="14070" xr:uid="{8AFB2CC3-0A83-4721-924D-4523F6D96B63}"/>
    <cellStyle name="Separador de milhares 19 7" xfId="4206" xr:uid="{00000000-0005-0000-0000-0000572F0000}"/>
    <cellStyle name="Separador de milhares 19 7 2" xfId="8961" xr:uid="{00000000-0005-0000-0000-0000582F0000}"/>
    <cellStyle name="Separador de milhares 19 7 2 2" xfId="14401" xr:uid="{F6BAC708-9479-4833-AC2C-4F1B4155747E}"/>
    <cellStyle name="Separador de milhares 19 7 3" xfId="12162" xr:uid="{00000000-0005-0000-0000-0000592F0000}"/>
    <cellStyle name="Separador de milhares 19 7 3 2" xfId="14753" xr:uid="{6D7AF027-F290-4BA9-B18E-79C64E8005D1}"/>
    <cellStyle name="Separador de milhares 19 7 4" xfId="13768" xr:uid="{00000000-0005-0000-0000-00005A2F0000}"/>
    <cellStyle name="Separador de milhares 19 7 4 2" xfId="15017" xr:uid="{36D345EB-B345-4239-B085-1DADF73BC1B6}"/>
    <cellStyle name="Separador de milhares 19 7 5" xfId="14073" xr:uid="{5AAF499E-5D14-4762-B95C-3181F445D407}"/>
    <cellStyle name="Separador de milhares 19 8" xfId="4207" xr:uid="{00000000-0005-0000-0000-00005B2F0000}"/>
    <cellStyle name="Separador de milhares 19 8 2" xfId="8962" xr:uid="{00000000-0005-0000-0000-00005C2F0000}"/>
    <cellStyle name="Separador de milhares 19 8 2 2" xfId="14402" xr:uid="{02B6F55A-F28D-4124-AC4F-EAAE2E2BA57A}"/>
    <cellStyle name="Separador de milhares 19 8 3" xfId="12163" xr:uid="{00000000-0005-0000-0000-00005D2F0000}"/>
    <cellStyle name="Separador de milhares 19 8 3 2" xfId="14754" xr:uid="{DF3426B3-D9EE-4E7E-BD4C-B35FF160B859}"/>
    <cellStyle name="Separador de milhares 19 8 4" xfId="13769" xr:uid="{00000000-0005-0000-0000-00005E2F0000}"/>
    <cellStyle name="Separador de milhares 19 8 4 2" xfId="15018" xr:uid="{AB54ADDA-C2B6-4274-AA72-CC3576D2CB55}"/>
    <cellStyle name="Separador de milhares 19 8 5" xfId="14074" xr:uid="{E8E7A1DD-7077-446F-BF79-E17A75428F37}"/>
    <cellStyle name="Separador de milhares 19 9" xfId="4208" xr:uid="{00000000-0005-0000-0000-00005F2F0000}"/>
    <cellStyle name="Separador de milhares 19 9 2" xfId="8963" xr:uid="{00000000-0005-0000-0000-0000602F0000}"/>
    <cellStyle name="Separador de milhares 19 9 2 2" xfId="14403" xr:uid="{E1662908-C2D5-43E1-B4A7-AE43321CC7A9}"/>
    <cellStyle name="Separador de milhares 19 9 3" xfId="12164" xr:uid="{00000000-0005-0000-0000-0000612F0000}"/>
    <cellStyle name="Separador de milhares 19 9 3 2" xfId="14755" xr:uid="{5FE97E46-E09F-40A1-BFDF-35DC99B93D5C}"/>
    <cellStyle name="Separador de milhares 19 9 4" xfId="13770" xr:uid="{00000000-0005-0000-0000-0000622F0000}"/>
    <cellStyle name="Separador de milhares 19 9 4 2" xfId="15019" xr:uid="{9F077D1B-0A30-4CF9-A87E-44B59AB41370}"/>
    <cellStyle name="Separador de milhares 19 9 5" xfId="14075" xr:uid="{24F50009-54D7-4599-B4A9-B1ECFD4B2535}"/>
    <cellStyle name="Separador de milhares 2" xfId="77" xr:uid="{00000000-0005-0000-0000-0000632F0000}"/>
    <cellStyle name="Separador de milhares 2 10" xfId="4210" xr:uid="{00000000-0005-0000-0000-0000642F0000}"/>
    <cellStyle name="Separador de milhares 2 10 2" xfId="5116" xr:uid="{00000000-0005-0000-0000-0000652F0000}"/>
    <cellStyle name="Separador de milhares 2 10 2 2" xfId="5811" xr:uid="{00000000-0005-0000-0000-0000662F0000}"/>
    <cellStyle name="Separador de milhares 2 10 2 2 2" xfId="14284" xr:uid="{DE96933C-5D24-4292-90EA-5C62A6BA0194}"/>
    <cellStyle name="Separador de milhares 2 10 2 2 2 2" xfId="53879" xr:uid="{F242B1E8-7CEE-4EB2-A783-ECFA0FB6369F}"/>
    <cellStyle name="Separador de milhares 2 10 2 2 3" xfId="53880" xr:uid="{2F6CA7F1-B8C7-4B7C-BDA8-F0485D862D1C}"/>
    <cellStyle name="Separador de milhares 2 10 2 2 4" xfId="53881" xr:uid="{3222AE58-F85D-4ECC-A577-C859CB0DF54D}"/>
    <cellStyle name="Separador de milhares 2 10 2 2 5" xfId="53878" xr:uid="{EDBA7B9B-6C34-4F78-BC44-6B855952F4C0}"/>
    <cellStyle name="Separador de milhares 2 10 2 3" xfId="53882" xr:uid="{2A3989EB-3F9F-435C-AC55-7F6128923351}"/>
    <cellStyle name="Separador de milhares 2 10 2 3 2" xfId="53883" xr:uid="{D2784639-D803-429A-8E4A-BA1E60C61CA8}"/>
    <cellStyle name="Separador de milhares 2 10 2 3 3" xfId="53884" xr:uid="{E79EA3E0-C5E2-4446-A746-4BB177E0524F}"/>
    <cellStyle name="Separador de milhares 2 10 2 3 4" xfId="53885" xr:uid="{E2B3FF6D-B84E-4F8A-B867-EC2AA7E892A6}"/>
    <cellStyle name="Separador de milhares 2 10 2 4" xfId="53886" xr:uid="{1C51768F-1684-405E-BCD2-8AE86A1DAF96}"/>
    <cellStyle name="Separador de milhares 2 10 2 4 2" xfId="53887" xr:uid="{336C2698-1343-4901-9903-259B32E27D33}"/>
    <cellStyle name="Separador de milhares 2 10 2 5" xfId="53888" xr:uid="{C88BE79A-F174-4B1F-B95D-81CA99927B00}"/>
    <cellStyle name="Separador de milhares 2 10 2 6" xfId="53889" xr:uid="{38B65DC7-CB45-444C-B084-A15E59252AF7}"/>
    <cellStyle name="Separador de milhares 2 10 2 7" xfId="53890" xr:uid="{777BA630-E0CA-4348-9546-16E3528AECE2}"/>
    <cellStyle name="Separador de milhares 2 10 2 8" xfId="53891" xr:uid="{A927744B-B406-48CC-AFAA-5167A2AB3931}"/>
    <cellStyle name="Separador de milhares 2 10 2 9" xfId="53877" xr:uid="{8C8B1372-D98A-4595-A0D2-879F1DB4E138}"/>
    <cellStyle name="Separador de milhares 2 10 3" xfId="8965" xr:uid="{00000000-0005-0000-0000-0000672F0000}"/>
    <cellStyle name="Separador de milhares 2 10 3 2" xfId="14405" xr:uid="{7CE1288C-E6FB-48E4-974D-F614C607A372}"/>
    <cellStyle name="Separador de milhares 2 10 3 2 2" xfId="53894" xr:uid="{FE6CCAFE-9241-40B9-AD8C-252756F07FE4}"/>
    <cellStyle name="Separador de milhares 2 10 3 2 3" xfId="53895" xr:uid="{391C9068-8134-42E9-87AA-5F9F057D8B93}"/>
    <cellStyle name="Separador de milhares 2 10 3 2 4" xfId="53896" xr:uid="{F931E343-2210-40A7-8CE9-027F6726218D}"/>
    <cellStyle name="Separador de milhares 2 10 3 2 5" xfId="53893" xr:uid="{E9E245C7-85D3-4C3E-AE23-16FCE329486C}"/>
    <cellStyle name="Separador de milhares 2 10 3 3" xfId="53897" xr:uid="{FA7374EA-7548-45A1-9CF8-7423BA4FB5F1}"/>
    <cellStyle name="Separador de milhares 2 10 3 3 2" xfId="53898" xr:uid="{39C7973D-472A-4C46-B1A8-CBB926701692}"/>
    <cellStyle name="Separador de milhares 2 10 3 4" xfId="53899" xr:uid="{0557058C-9200-4BD9-9E7C-4B25F37E06AF}"/>
    <cellStyle name="Separador de milhares 2 10 3 5" xfId="53900" xr:uid="{3DC043BC-BE66-4520-A384-37B065BCD235}"/>
    <cellStyle name="Separador de milhares 2 10 3 6" xfId="53901" xr:uid="{D6A031CD-CDE7-4912-9574-A2E995C00CF8}"/>
    <cellStyle name="Separador de milhares 2 10 3 7" xfId="53902" xr:uid="{8AA42B13-A3A0-4A49-B72C-6E585EA36FF1}"/>
    <cellStyle name="Separador de milhares 2 10 3 8" xfId="53892" xr:uid="{453A70E8-E3D9-4704-B3D3-A85176AF73FE}"/>
    <cellStyle name="Separador de milhares 2 10 4" xfId="12166" xr:uid="{00000000-0005-0000-0000-0000682F0000}"/>
    <cellStyle name="Separador de milhares 2 10 4 2" xfId="14757" xr:uid="{BF2A8BE2-6E42-4DAB-84E7-AAC03E59C833}"/>
    <cellStyle name="Separador de milhares 2 10 4 3" xfId="53903" xr:uid="{1A491CCD-1CFB-4499-BCC5-C60023C9AD96}"/>
    <cellStyle name="Separador de milhares 2 10 5" xfId="13772" xr:uid="{00000000-0005-0000-0000-0000692F0000}"/>
    <cellStyle name="Separador de milhares 2 10 5 2" xfId="15021" xr:uid="{6262B238-7B63-44F1-BB9F-59F2C54DCDE4}"/>
    <cellStyle name="Separador de milhares 2 10 6" xfId="14077" xr:uid="{93EBEB45-E27D-4198-A175-B73A461193ED}"/>
    <cellStyle name="Separador de milhares 2 10 7" xfId="53876" xr:uid="{879CB635-BC5D-4AB5-97E5-637B5961020C}"/>
    <cellStyle name="Separador de milhares 2 11" xfId="4211" xr:uid="{00000000-0005-0000-0000-00006A2F0000}"/>
    <cellStyle name="Separador de milhares 2 11 2" xfId="5117" xr:uid="{00000000-0005-0000-0000-00006B2F0000}"/>
    <cellStyle name="Separador de milhares 2 11 2 2" xfId="8966" xr:uid="{00000000-0005-0000-0000-00006C2F0000}"/>
    <cellStyle name="Separador de milhares 2 11 2 2 2" xfId="14406" xr:uid="{5BF15063-FFBA-42C1-AD18-DDBC35E2E166}"/>
    <cellStyle name="Separador de milhares 2 11 2 2 2 2" xfId="53907" xr:uid="{63EE836A-9AAE-4093-A865-E1F7496D5A61}"/>
    <cellStyle name="Separador de milhares 2 11 2 2 3" xfId="53908" xr:uid="{FA53D4AD-4D11-465D-9343-3C376B745332}"/>
    <cellStyle name="Separador de milhares 2 11 2 2 4" xfId="53909" xr:uid="{B76E46A3-653D-4E6E-A2E3-B077818BC362}"/>
    <cellStyle name="Separador de milhares 2 11 2 2 5" xfId="53906" xr:uid="{7B55A983-4706-431A-8694-38B57E64D77C}"/>
    <cellStyle name="Separador de milhares 2 11 2 3" xfId="53910" xr:uid="{3330C5D3-A6B5-4D0E-80A1-4308798CC5D4}"/>
    <cellStyle name="Separador de milhares 2 11 2 3 2" xfId="53911" xr:uid="{99A734FE-6FC8-48BB-9785-7E770583E386}"/>
    <cellStyle name="Separador de milhares 2 11 2 3 3" xfId="53912" xr:uid="{8A1D3167-174B-44CB-9799-A74C476556C1}"/>
    <cellStyle name="Separador de milhares 2 11 2 3 4" xfId="53913" xr:uid="{7285BAC3-0812-480D-AB6F-2B3D1634553E}"/>
    <cellStyle name="Separador de milhares 2 11 2 4" xfId="53914" xr:uid="{A17599EF-976D-4D24-ADBB-45C1207841C1}"/>
    <cellStyle name="Separador de milhares 2 11 2 4 2" xfId="53915" xr:uid="{EC74DE6C-E499-4D76-BA14-D160B0262758}"/>
    <cellStyle name="Separador de milhares 2 11 2 5" xfId="53916" xr:uid="{FDC71053-C70E-477D-9CF2-0077B4289AFA}"/>
    <cellStyle name="Separador de milhares 2 11 2 6" xfId="53917" xr:uid="{62D82CE6-7208-4BEC-8759-6BF8D9BA25E0}"/>
    <cellStyle name="Separador de milhares 2 11 2 7" xfId="53918" xr:uid="{39B767D7-9CEC-4E9A-876E-E3C8A69E3CA7}"/>
    <cellStyle name="Separador de milhares 2 11 2 8" xfId="53919" xr:uid="{0D31E933-DF86-4A75-A178-3783CFEF6EF7}"/>
    <cellStyle name="Separador de milhares 2 11 2 9" xfId="53905" xr:uid="{F28999C5-7626-4BDD-830A-4FAB64BC2EA0}"/>
    <cellStyle name="Separador de milhares 2 11 3" xfId="12167" xr:uid="{00000000-0005-0000-0000-00006D2F0000}"/>
    <cellStyle name="Separador de milhares 2 11 3 2" xfId="14758" xr:uid="{C092351F-3C31-4356-8F84-FFE249FAC362}"/>
    <cellStyle name="Separador de milhares 2 11 3 2 2" xfId="53922" xr:uid="{2851D1C9-2A35-4FA0-BAB3-5F675B1D5100}"/>
    <cellStyle name="Separador de milhares 2 11 3 2 3" xfId="53923" xr:uid="{ABD3189D-FE5F-4838-9618-0A7BA33DAD28}"/>
    <cellStyle name="Separador de milhares 2 11 3 2 4" xfId="53924" xr:uid="{F6422E75-C659-478C-830F-6359332196C7}"/>
    <cellStyle name="Separador de milhares 2 11 3 2 5" xfId="53921" xr:uid="{D0963763-2F1E-4BA8-8136-10EC6EC7181D}"/>
    <cellStyle name="Separador de milhares 2 11 3 3" xfId="53925" xr:uid="{B01AA218-EA6B-4041-B163-A3256B65128D}"/>
    <cellStyle name="Separador de milhares 2 11 3 3 2" xfId="53926" xr:uid="{FE0119B7-247B-467A-A79B-5AE862073CBA}"/>
    <cellStyle name="Separador de milhares 2 11 3 4" xfId="53927" xr:uid="{5CB48B83-1112-4514-8C15-AA848ADE4438}"/>
    <cellStyle name="Separador de milhares 2 11 3 5" xfId="53928" xr:uid="{8E201A7F-4B80-4053-B179-78D161C930E1}"/>
    <cellStyle name="Separador de milhares 2 11 3 6" xfId="53929" xr:uid="{47747254-FCB7-45E7-97CF-47764A8D45F5}"/>
    <cellStyle name="Separador de milhares 2 11 3 7" xfId="53930" xr:uid="{B8C002B5-005E-4DA6-B53E-129E5F700288}"/>
    <cellStyle name="Separador de milhares 2 11 3 8" xfId="53920" xr:uid="{A57E2C18-4CC5-45D7-83DE-7F8FD2473DC1}"/>
    <cellStyle name="Separador de milhares 2 11 4" xfId="13773" xr:uid="{00000000-0005-0000-0000-00006E2F0000}"/>
    <cellStyle name="Separador de milhares 2 11 4 2" xfId="15022" xr:uid="{3359CDC7-EDC5-41F1-8A66-A63FD5D4D753}"/>
    <cellStyle name="Separador de milhares 2 11 5" xfId="14078" xr:uid="{F855907B-D339-486F-8FC4-08E3B83B7CE5}"/>
    <cellStyle name="Separador de milhares 2 11 6" xfId="53904" xr:uid="{61B02A16-680F-4E00-92AA-69AFC25D0947}"/>
    <cellStyle name="Separador de milhares 2 12" xfId="4212" xr:uid="{00000000-0005-0000-0000-00006F2F0000}"/>
    <cellStyle name="Separador de milhares 2 12 2" xfId="5118" xr:uid="{00000000-0005-0000-0000-0000702F0000}"/>
    <cellStyle name="Separador de milhares 2 12 2 2" xfId="10512" xr:uid="{00000000-0005-0000-0000-0000712F0000}"/>
    <cellStyle name="Separador de milhares 2 12 2 2 2" xfId="14611" xr:uid="{1096D392-B608-416B-BA89-214898EE6C37}"/>
    <cellStyle name="Separador de milhares 2 12 2 2 2 2" xfId="53934" xr:uid="{68189312-14B0-4FBC-86D3-B0494BA7DEF4}"/>
    <cellStyle name="Separador de milhares 2 12 2 2 3" xfId="53935" xr:uid="{73DAAF15-E11D-4074-88B8-00A3491A3AFB}"/>
    <cellStyle name="Separador de milhares 2 12 2 2 4" xfId="53936" xr:uid="{1FD2F12A-6092-40A7-9D81-A5D0093B0685}"/>
    <cellStyle name="Separador de milhares 2 12 2 2 5" xfId="53933" xr:uid="{9A7E11D5-92C0-4B36-B94B-D5CE92ECBB40}"/>
    <cellStyle name="Separador de milhares 2 12 2 3" xfId="14236" xr:uid="{D7AFE042-276A-4835-B1F9-DEA418016135}"/>
    <cellStyle name="Separador de milhares 2 12 2 3 2" xfId="53938" xr:uid="{7AAC71F6-87C7-418D-B856-169BEDF72311}"/>
    <cellStyle name="Separador de milhares 2 12 2 3 3" xfId="53939" xr:uid="{49336907-E84F-439D-A428-8A10B49304E8}"/>
    <cellStyle name="Separador de milhares 2 12 2 3 4" xfId="53940" xr:uid="{96A0FF25-1DFC-451B-AE86-981B65F3EF40}"/>
    <cellStyle name="Separador de milhares 2 12 2 3 5" xfId="53937" xr:uid="{0BD86E0D-87E6-4D23-A37B-1FEDF29849DE}"/>
    <cellStyle name="Separador de milhares 2 12 2 4" xfId="53941" xr:uid="{3A13559C-16F1-47FF-9371-300148E7D1F2}"/>
    <cellStyle name="Separador de milhares 2 12 2 4 2" xfId="53942" xr:uid="{D6F8A2AE-6C5C-439E-8B2A-B9DFE9390EC2}"/>
    <cellStyle name="Separador de milhares 2 12 2 5" xfId="53943" xr:uid="{E3A2F33C-E368-43F1-AD2B-1CB574D6E5CD}"/>
    <cellStyle name="Separador de milhares 2 12 2 6" xfId="53944" xr:uid="{A8A5AE18-F971-4603-8935-276D2DE0F37F}"/>
    <cellStyle name="Separador de milhares 2 12 2 7" xfId="53945" xr:uid="{F0CC0490-B94A-4E19-A9B9-39DF0BE34B99}"/>
    <cellStyle name="Separador de milhares 2 12 2 8" xfId="53946" xr:uid="{85DFE9D8-4018-4457-B68B-BDB5A6FE605A}"/>
    <cellStyle name="Separador de milhares 2 12 2 9" xfId="53932" xr:uid="{49B2968B-BA63-4BEB-9C19-0E61BE3C1037}"/>
    <cellStyle name="Separador de milhares 2 12 3" xfId="8967" xr:uid="{00000000-0005-0000-0000-0000722F0000}"/>
    <cellStyle name="Separador de milhares 2 12 3 2" xfId="14407" xr:uid="{5C9C1728-F1B4-4F41-AA24-7D2CC19D1BAC}"/>
    <cellStyle name="Separador de milhares 2 12 3 2 2" xfId="53949" xr:uid="{D172C32E-216D-4265-A06D-88769BF77552}"/>
    <cellStyle name="Separador de milhares 2 12 3 2 3" xfId="53950" xr:uid="{80841307-5CB4-41C4-A390-111D3A83B8FA}"/>
    <cellStyle name="Separador de milhares 2 12 3 2 4" xfId="53951" xr:uid="{B5ECE985-F891-4B4F-9326-CA8DA5CD134D}"/>
    <cellStyle name="Separador de milhares 2 12 3 2 5" xfId="53948" xr:uid="{8A5E449D-1B75-4EED-82B3-DBC846C6CE44}"/>
    <cellStyle name="Separador de milhares 2 12 3 3" xfId="53952" xr:uid="{33373E80-1F1A-4468-A13C-D7DA5CAC6D8F}"/>
    <cellStyle name="Separador de milhares 2 12 3 3 2" xfId="53953" xr:uid="{797CCCCD-A684-44EE-B751-B0BDA44ACC8F}"/>
    <cellStyle name="Separador de milhares 2 12 3 4" xfId="53954" xr:uid="{09AFE37C-EA70-45C2-91D9-BA09326378C9}"/>
    <cellStyle name="Separador de milhares 2 12 3 5" xfId="53955" xr:uid="{A26A8B8B-6FF8-42C4-93A5-B53209143A23}"/>
    <cellStyle name="Separador de milhares 2 12 3 6" xfId="53956" xr:uid="{3EA5E73A-4B75-4298-9E9E-900A2F557DCA}"/>
    <cellStyle name="Separador de milhares 2 12 3 7" xfId="53957" xr:uid="{4BA73A2C-6A37-4D85-9DE6-A1EA50DAB290}"/>
    <cellStyle name="Separador de milhares 2 12 3 8" xfId="53947" xr:uid="{BD213050-D44D-40E6-9B44-F092C7588F45}"/>
    <cellStyle name="Separador de milhares 2 12 4" xfId="12168" xr:uid="{00000000-0005-0000-0000-0000732F0000}"/>
    <cellStyle name="Separador de milhares 2 12 4 2" xfId="14759" xr:uid="{7CB4635D-E572-4427-BB3F-2A61E8350BEE}"/>
    <cellStyle name="Separador de milhares 2 12 5" xfId="13774" xr:uid="{00000000-0005-0000-0000-0000742F0000}"/>
    <cellStyle name="Separador de milhares 2 12 5 2" xfId="15023" xr:uid="{5D9DCEAC-BEFB-4570-AE1C-55677DC754A1}"/>
    <cellStyle name="Separador de milhares 2 12 6" xfId="14079" xr:uid="{91B1A566-BE9C-4D8F-AAFC-6A8934F42D9E}"/>
    <cellStyle name="Separador de milhares 2 12 7" xfId="53931" xr:uid="{AB467DD4-25EB-4646-A816-28AF30D8A342}"/>
    <cellStyle name="Separador de milhares 2 13" xfId="4881" xr:uid="{00000000-0005-0000-0000-0000752F0000}"/>
    <cellStyle name="Separador de milhares 2 13 2" xfId="5119" xr:uid="{00000000-0005-0000-0000-0000762F0000}"/>
    <cellStyle name="Separador de milhares 2 13 2 2" xfId="5855" xr:uid="{00000000-0005-0000-0000-0000772F0000}"/>
    <cellStyle name="Separador de milhares 2 13 2 2 2" xfId="14286" xr:uid="{3A74752A-B10F-4EA2-B5F9-D4869C5FA706}"/>
    <cellStyle name="Separador de milhares 2 13 2 2 2 2" xfId="53961" xr:uid="{368E1870-91A7-4785-ABB9-95AEF0154262}"/>
    <cellStyle name="Separador de milhares 2 13 2 2 3" xfId="53962" xr:uid="{6F081FF6-53E0-49E9-B07E-DBA816476D49}"/>
    <cellStyle name="Separador de milhares 2 13 2 2 4" xfId="53963" xr:uid="{036CD26B-6A02-46C7-8874-270BED328B75}"/>
    <cellStyle name="Separador de milhares 2 13 2 2 5" xfId="53960" xr:uid="{8DCEA71B-2910-4A71-ADCB-BD5DC71590A7}"/>
    <cellStyle name="Separador de milhares 2 13 2 3" xfId="53964" xr:uid="{2C915856-E24C-4547-8C42-860F497856C9}"/>
    <cellStyle name="Separador de milhares 2 13 2 3 2" xfId="53965" xr:uid="{26ACDC6B-5C8F-4B38-9B64-D263490D7186}"/>
    <cellStyle name="Separador de milhares 2 13 2 3 3" xfId="53966" xr:uid="{F1C41211-B842-4C95-A2FA-99E26D12C791}"/>
    <cellStyle name="Separador de milhares 2 13 2 3 4" xfId="53967" xr:uid="{B4FE832F-1DE3-4D10-9A9F-D2E833B95D8A}"/>
    <cellStyle name="Separador de milhares 2 13 2 4" xfId="53968" xr:uid="{262C7E7A-3C64-43D3-9E97-E50D69BB3D89}"/>
    <cellStyle name="Separador de milhares 2 13 2 4 2" xfId="53969" xr:uid="{CE0C2B64-39B8-427D-A7DD-99391A3A7C52}"/>
    <cellStyle name="Separador de milhares 2 13 2 5" xfId="53970" xr:uid="{3322B70C-4A35-4E38-B6F8-CB981CE990D2}"/>
    <cellStyle name="Separador de milhares 2 13 2 6" xfId="53971" xr:uid="{AF6A1D65-6721-4035-BD76-4C39BEA62E4C}"/>
    <cellStyle name="Separador de milhares 2 13 2 7" xfId="53972" xr:uid="{B784CE1C-2BBC-4C26-A058-C52839ACEC16}"/>
    <cellStyle name="Separador de milhares 2 13 2 8" xfId="53973" xr:uid="{D0F6AEF5-993A-48C9-814F-125581EB9C5A}"/>
    <cellStyle name="Separador de milhares 2 13 2 9" xfId="53959" xr:uid="{7A78C38A-C2F5-464D-8689-AC548CA6FB5F}"/>
    <cellStyle name="Separador de milhares 2 13 3" xfId="53974" xr:uid="{34931457-EEEB-4774-8CE6-3FB0FBB4168C}"/>
    <cellStyle name="Separador de milhares 2 13 3 2" xfId="53975" xr:uid="{8F5F135F-FEC3-45DD-84EE-3569374F18A0}"/>
    <cellStyle name="Separador de milhares 2 13 3 2 2" xfId="53976" xr:uid="{431C6F46-8B8B-4BC8-8BD7-5CD6600AB62D}"/>
    <cellStyle name="Separador de milhares 2 13 3 2 3" xfId="53977" xr:uid="{DFA7A55C-9490-4A15-9CB0-4811E324D159}"/>
    <cellStyle name="Separador de milhares 2 13 3 2 4" xfId="53978" xr:uid="{6FC40BCA-0E5B-445F-9CDA-50E073E112CF}"/>
    <cellStyle name="Separador de milhares 2 13 3 3" xfId="53979" xr:uid="{DAFB46D3-B562-4D1B-AF4F-C76CF3FB5321}"/>
    <cellStyle name="Separador de milhares 2 13 3 3 2" xfId="53980" xr:uid="{5E00816C-1F86-4EA7-89EA-E7E6238180EE}"/>
    <cellStyle name="Separador de milhares 2 13 3 4" xfId="53981" xr:uid="{DD04BACD-DB83-4769-897F-5691BCB59CAC}"/>
    <cellStyle name="Separador de milhares 2 13 3 5" xfId="53982" xr:uid="{AA962508-D42B-49AD-9070-414270B90709}"/>
    <cellStyle name="Separador de milhares 2 13 3 6" xfId="53983" xr:uid="{4C2413DD-25BA-46CF-B8C8-E0CE9481F68A}"/>
    <cellStyle name="Separador de milhares 2 13 3 7" xfId="53984" xr:uid="{83D411E1-9212-4FC0-B524-271E7D7F2CDB}"/>
    <cellStyle name="Separador de milhares 2 13 4" xfId="53958" xr:uid="{32820869-4BE1-4B1F-B6C0-D2F6F7F25AB1}"/>
    <cellStyle name="Separador de milhares 2 14" xfId="4209" xr:uid="{00000000-0005-0000-0000-0000782F0000}"/>
    <cellStyle name="Separador de milhares 2 14 2" xfId="5120" xr:uid="{00000000-0005-0000-0000-0000792F0000}"/>
    <cellStyle name="Separador de milhares 2 14 2 2" xfId="5853" xr:uid="{00000000-0005-0000-0000-00007A2F0000}"/>
    <cellStyle name="Separador de milhares 2 14 2 2 2" xfId="14285" xr:uid="{EB3F942B-1674-4882-BAD7-6F23BAFE2811}"/>
    <cellStyle name="Separador de milhares 2 14 2 2 2 2" xfId="53988" xr:uid="{C4C303D6-948A-4025-BA8A-E821A1F49994}"/>
    <cellStyle name="Separador de milhares 2 14 2 2 3" xfId="53989" xr:uid="{53EF98EB-EAA5-48E2-A812-4058DCC429B5}"/>
    <cellStyle name="Separador de milhares 2 14 2 2 4" xfId="53990" xr:uid="{43CDCFBB-E629-4984-B4F7-BE01A803360E}"/>
    <cellStyle name="Separador de milhares 2 14 2 2 5" xfId="53987" xr:uid="{32CE6058-870A-4F4D-85B5-F09586833A64}"/>
    <cellStyle name="Separador de milhares 2 14 2 3" xfId="53991" xr:uid="{74F6F63B-62BF-4670-A5AF-20A79F5A4747}"/>
    <cellStyle name="Separador de milhares 2 14 2 3 2" xfId="53992" xr:uid="{2A72FAFF-80D2-4483-8A18-71B90D02E6B2}"/>
    <cellStyle name="Separador de milhares 2 14 2 3 3" xfId="53993" xr:uid="{24ED4E48-745A-4923-AAA7-F12FF1D1AF87}"/>
    <cellStyle name="Separador de milhares 2 14 2 3 4" xfId="53994" xr:uid="{F2343DAC-888E-444D-B088-6265D11B4ACE}"/>
    <cellStyle name="Separador de milhares 2 14 2 4" xfId="53995" xr:uid="{A3ECE855-1ACE-43BD-8FB3-DE00624EAC7B}"/>
    <cellStyle name="Separador de milhares 2 14 2 4 2" xfId="53996" xr:uid="{C51F8449-9C30-4AA6-93DE-4EDB8ABBF89C}"/>
    <cellStyle name="Separador de milhares 2 14 2 5" xfId="53997" xr:uid="{C5EA5B63-8384-4F6A-8A46-967ADD2F24A6}"/>
    <cellStyle name="Separador de milhares 2 14 2 6" xfId="53998" xr:uid="{1EBF8EC1-93F9-42B4-8E46-42A70865BEA9}"/>
    <cellStyle name="Separador de milhares 2 14 2 7" xfId="53999" xr:uid="{C85CBC32-510E-44EE-B735-0D0B54CF1081}"/>
    <cellStyle name="Separador de milhares 2 14 2 8" xfId="54000" xr:uid="{8833A1DD-3454-4262-A8C4-205CD32D58C6}"/>
    <cellStyle name="Separador de milhares 2 14 2 9" xfId="53986" xr:uid="{8E4FE07A-7493-4374-89EB-ADA4A59C090F}"/>
    <cellStyle name="Separador de milhares 2 14 3" xfId="10511" xr:uid="{00000000-0005-0000-0000-00007B2F0000}"/>
    <cellStyle name="Separador de milhares 2 14 3 2" xfId="14610" xr:uid="{96028AC5-60BD-4A6C-9F91-5996BE8D2F21}"/>
    <cellStyle name="Separador de milhares 2 14 3 2 2" xfId="54003" xr:uid="{66A33738-8036-41AE-A290-D41293C0970C}"/>
    <cellStyle name="Separador de milhares 2 14 3 2 3" xfId="54004" xr:uid="{AAFDFF64-A885-4EF5-9D80-0571DFA1F60D}"/>
    <cellStyle name="Separador de milhares 2 14 3 2 4" xfId="54005" xr:uid="{F354B326-CE8E-4628-807A-E333ACCFEBF9}"/>
    <cellStyle name="Separador de milhares 2 14 3 2 5" xfId="54002" xr:uid="{A56593D0-642D-455F-B21A-02DFB7F55D95}"/>
    <cellStyle name="Separador de milhares 2 14 3 3" xfId="54006" xr:uid="{B4B636E1-F822-4B28-BEE1-B7864C240520}"/>
    <cellStyle name="Separador de milhares 2 14 3 3 2" xfId="54007" xr:uid="{79D358A1-312E-4EB3-9DCE-49CC9E09EAF2}"/>
    <cellStyle name="Separador de milhares 2 14 3 4" xfId="54008" xr:uid="{61EDA954-0666-48E7-9CFB-514B57A1CD9B}"/>
    <cellStyle name="Separador de milhares 2 14 3 5" xfId="54009" xr:uid="{12E9CE2D-30A6-4BC8-AB16-55F39A2DF4DA}"/>
    <cellStyle name="Separador de milhares 2 14 3 6" xfId="54010" xr:uid="{C6AB5257-7F28-4555-8E74-D383C5BC9507}"/>
    <cellStyle name="Separador de milhares 2 14 3 7" xfId="54011" xr:uid="{30808685-AE78-409E-AC52-596F9D90BD50}"/>
    <cellStyle name="Separador de milhares 2 14 3 8" xfId="54001" xr:uid="{59F0D31A-5C1F-4734-A22D-0F6C8D10542F}"/>
    <cellStyle name="Separador de milhares 2 14 4" xfId="12165" xr:uid="{00000000-0005-0000-0000-00007C2F0000}"/>
    <cellStyle name="Separador de milhares 2 14 4 2" xfId="14756" xr:uid="{1625FDC3-E968-4EDE-8F46-8012A126B085}"/>
    <cellStyle name="Separador de milhares 2 14 5" xfId="14076" xr:uid="{C266097B-0E3F-486A-BE8A-78F4641F173A}"/>
    <cellStyle name="Separador de milhares 2 14 6" xfId="53985" xr:uid="{862D88DC-9D69-401D-B051-61CC92C1B7CC}"/>
    <cellStyle name="Separador de milhares 2 15" xfId="5115" xr:uid="{00000000-0005-0000-0000-00007D2F0000}"/>
    <cellStyle name="Separador de milhares 2 15 2" xfId="5964" xr:uid="{00000000-0005-0000-0000-00007E2F0000}"/>
    <cellStyle name="Separador de milhares 2 15 2 2" xfId="14288" xr:uid="{B404D7E1-B7C7-4E95-A35B-B12035D4D90D}"/>
    <cellStyle name="Separador de milhares 2 15 2 2 2" xfId="54015" xr:uid="{AA5AFEE2-F232-47EC-B3E3-BCA9F9ED09D3}"/>
    <cellStyle name="Separador de milhares 2 15 2 2 3" xfId="54016" xr:uid="{F3A268A4-98BD-44A4-AE83-D894C9A39BC8}"/>
    <cellStyle name="Separador de milhares 2 15 2 2 4" xfId="54017" xr:uid="{81CCB39C-BF70-4D30-8DF2-BC42601888DF}"/>
    <cellStyle name="Separador de milhares 2 15 2 2 5" xfId="54014" xr:uid="{A3F383BD-F7FF-4716-9148-97AAC7D039DB}"/>
    <cellStyle name="Separador de milhares 2 15 2 3" xfId="54018" xr:uid="{AE7DB36A-00BB-4A65-8074-BBED42D09B3D}"/>
    <cellStyle name="Separador de milhares 2 15 2 3 2" xfId="54019" xr:uid="{6A60E9D3-ADE1-4694-809F-D222B70D54F5}"/>
    <cellStyle name="Separador de milhares 2 15 2 3 3" xfId="54020" xr:uid="{3FE0302A-2C5A-4403-B971-0EF39778A955}"/>
    <cellStyle name="Separador de milhares 2 15 2 3 4" xfId="54021" xr:uid="{A61FFDA4-E38C-49BE-A965-4C67C8B172AA}"/>
    <cellStyle name="Separador de milhares 2 15 2 4" xfId="54022" xr:uid="{3D7FA53C-FE8E-4EC4-B822-43337DD12440}"/>
    <cellStyle name="Separador de milhares 2 15 2 4 2" xfId="54023" xr:uid="{1BAAB6A1-42E9-4212-94CA-090ADCDE43FE}"/>
    <cellStyle name="Separador de milhares 2 15 2 5" xfId="54024" xr:uid="{EEE706C9-B710-4772-A0CE-B3CB7612DF66}"/>
    <cellStyle name="Separador de milhares 2 15 2 6" xfId="54025" xr:uid="{32E99ABA-1BDB-45B9-98F8-A6CC2DB2C42D}"/>
    <cellStyle name="Separador de milhares 2 15 2 7" xfId="54026" xr:uid="{C7BD5CE9-D7FF-445D-95C3-CF68622053CB}"/>
    <cellStyle name="Separador de milhares 2 15 2 8" xfId="54027" xr:uid="{883CE866-A000-4158-A08C-4621E5212928}"/>
    <cellStyle name="Separador de milhares 2 15 2 9" xfId="54013" xr:uid="{796C2DB0-DC71-4EEC-9FF3-A48A4AFBAAC2}"/>
    <cellStyle name="Separador de milhares 2 15 3" xfId="54028" xr:uid="{30A5B3C4-67DF-41A0-B9DB-83644BBFEA40}"/>
    <cellStyle name="Separador de milhares 2 15 3 2" xfId="54029" xr:uid="{8EB6DE5F-A790-44AE-BB70-03624402B0CA}"/>
    <cellStyle name="Separador de milhares 2 15 3 2 2" xfId="54030" xr:uid="{649AE5C6-DA4C-4DD0-AFFD-7793025FE95B}"/>
    <cellStyle name="Separador de milhares 2 15 3 2 3" xfId="54031" xr:uid="{1D048B3F-D0B4-4732-9F39-30E18063E319}"/>
    <cellStyle name="Separador de milhares 2 15 3 2 4" xfId="54032" xr:uid="{DF850DC1-C972-4B36-B0F6-C7B385F6E048}"/>
    <cellStyle name="Separador de milhares 2 15 3 3" xfId="54033" xr:uid="{3E1622B3-8767-4CD5-9908-6F206F13338E}"/>
    <cellStyle name="Separador de milhares 2 15 3 3 2" xfId="54034" xr:uid="{460E6AB6-91D7-4C7D-B17C-6E625FFC3F43}"/>
    <cellStyle name="Separador de milhares 2 15 3 4" xfId="54035" xr:uid="{BA3209F9-3111-4446-8280-594A9145EDAA}"/>
    <cellStyle name="Separador de milhares 2 15 3 5" xfId="54036" xr:uid="{B683BEB7-33A2-4748-B9DD-353FEA8F7CD9}"/>
    <cellStyle name="Separador de milhares 2 15 3 6" xfId="54037" xr:uid="{74210ACB-2815-4BA8-9A70-B60433E43415}"/>
    <cellStyle name="Separador de milhares 2 15 3 7" xfId="54038" xr:uid="{544F6215-FF4A-41CE-AA2D-CFB846CE307A}"/>
    <cellStyle name="Separador de milhares 2 15 4" xfId="54012" xr:uid="{B6E3D2DA-65F7-4CBF-B481-2DB58F9C8BD7}"/>
    <cellStyle name="Separador de milhares 2 16" xfId="5920" xr:uid="{00000000-0005-0000-0000-00007F2F0000}"/>
    <cellStyle name="Separador de milhares 2 16 2" xfId="14287" xr:uid="{3EBB7067-2CD4-4E0C-8E2F-56B77D459908}"/>
    <cellStyle name="Separador de milhares 2 16 2 2" xfId="54041" xr:uid="{CD021139-4D10-43F5-BFBB-37F7D3825567}"/>
    <cellStyle name="Separador de milhares 2 16 2 2 2" xfId="54042" xr:uid="{D059DB12-CDA7-428E-903A-DA07FFC0B235}"/>
    <cellStyle name="Separador de milhares 2 16 2 2 3" xfId="54043" xr:uid="{977663AB-FD44-41C2-9B4E-9EEC64E55850}"/>
    <cellStyle name="Separador de milhares 2 16 2 2 4" xfId="54044" xr:uid="{A3779B83-877C-4A7B-9047-EB74A515F774}"/>
    <cellStyle name="Separador de milhares 2 16 2 3" xfId="54045" xr:uid="{BD7B8AB8-E137-4F14-BC18-4921555B2C80}"/>
    <cellStyle name="Separador de milhares 2 16 2 3 2" xfId="54046" xr:uid="{34DAB61B-8BD2-489A-8169-D8D46F981A4C}"/>
    <cellStyle name="Separador de milhares 2 16 2 3 3" xfId="54047" xr:uid="{EFFE0993-1493-4BEF-B502-ED5B613308B3}"/>
    <cellStyle name="Separador de milhares 2 16 2 3 4" xfId="54048" xr:uid="{16C90C89-0B32-438C-B657-9F90890A649D}"/>
    <cellStyle name="Separador de milhares 2 16 2 4" xfId="54049" xr:uid="{729EA1F2-7A29-4EE0-AA65-496FE4A9AC46}"/>
    <cellStyle name="Separador de milhares 2 16 2 4 2" xfId="54050" xr:uid="{331B36F3-1210-4616-BCD4-69BD91985168}"/>
    <cellStyle name="Separador de milhares 2 16 2 5" xfId="54051" xr:uid="{37DDE7A8-5397-4007-A2A9-804BDC378FD6}"/>
    <cellStyle name="Separador de milhares 2 16 2 6" xfId="54052" xr:uid="{34B5C23C-1376-4FCA-9584-945F34983FB6}"/>
    <cellStyle name="Separador de milhares 2 16 2 7" xfId="54053" xr:uid="{232973A8-0444-4AE0-946A-4C377DBC534B}"/>
    <cellStyle name="Separador de milhares 2 16 2 8" xfId="54054" xr:uid="{83E346E8-FF88-4A32-B254-D4D4EC957250}"/>
    <cellStyle name="Separador de milhares 2 16 2 9" xfId="54040" xr:uid="{E9C7DDA7-6545-428A-A993-968A21308D8B}"/>
    <cellStyle name="Separador de milhares 2 16 3" xfId="54055" xr:uid="{67A24335-0778-41D0-9B7E-0DA4586E7303}"/>
    <cellStyle name="Separador de milhares 2 16 3 2" xfId="54056" xr:uid="{D6A2ABE8-F0C6-4368-9DD4-84CF7172A0A3}"/>
    <cellStyle name="Separador de milhares 2 16 3 2 2" xfId="54057" xr:uid="{CB4C3FAC-1CBC-4035-AEE2-8A507161D974}"/>
    <cellStyle name="Separador de milhares 2 16 3 2 3" xfId="54058" xr:uid="{9987C76F-147B-4DAA-BAE4-8F6DD97F7964}"/>
    <cellStyle name="Separador de milhares 2 16 3 2 4" xfId="54059" xr:uid="{33BE1661-8D90-41D1-9FB2-F6827EBAD829}"/>
    <cellStyle name="Separador de milhares 2 16 3 3" xfId="54060" xr:uid="{0A78DA1D-5779-4625-B230-72D430B63F1A}"/>
    <cellStyle name="Separador de milhares 2 16 3 3 2" xfId="54061" xr:uid="{5E16155A-01A2-4029-8FF1-45E50785DC92}"/>
    <cellStyle name="Separador de milhares 2 16 3 4" xfId="54062" xr:uid="{B7E74BB6-6807-4BF9-B5D3-8F944F814119}"/>
    <cellStyle name="Separador de milhares 2 16 3 5" xfId="54063" xr:uid="{42553748-9853-4786-88D2-FC301166CB54}"/>
    <cellStyle name="Separador de milhares 2 16 3 6" xfId="54064" xr:uid="{22D9A3FE-AE6F-430D-873B-5391AE2F47E2}"/>
    <cellStyle name="Separador de milhares 2 16 3 7" xfId="54065" xr:uid="{1831F4B2-4A96-4870-A5C3-FF0567CA5B5D}"/>
    <cellStyle name="Separador de milhares 2 16 4" xfId="54039" xr:uid="{DE84A9B8-B61C-49DA-8EB0-970113D45305}"/>
    <cellStyle name="Separador de milhares 2 17" xfId="7148" xr:uid="{00000000-0005-0000-0000-0000802F0000}"/>
    <cellStyle name="Separador de milhares 2 17 2" xfId="14292" xr:uid="{097D45E0-05DD-4010-884B-32C3F08DE9A8}"/>
    <cellStyle name="Separador de milhares 2 17 2 2" xfId="54068" xr:uid="{32385C77-8032-42CC-A318-30705B85332D}"/>
    <cellStyle name="Separador de milhares 2 17 2 2 2" xfId="54069" xr:uid="{180497DF-C78C-4EF3-9859-0CD56BC4C7FD}"/>
    <cellStyle name="Separador de milhares 2 17 2 2 3" xfId="54070" xr:uid="{F740F4CF-00CB-4DEA-8BFE-53AE6CF3EB3E}"/>
    <cellStyle name="Separador de milhares 2 17 2 2 4" xfId="54071" xr:uid="{8EFE235B-3480-4588-BB45-515C7966F789}"/>
    <cellStyle name="Separador de milhares 2 17 2 3" xfId="54072" xr:uid="{8199516E-FB9D-45E3-97E8-C64787FEEFF0}"/>
    <cellStyle name="Separador de milhares 2 17 2 3 2" xfId="54073" xr:uid="{EBCF1B37-62EE-431F-8BDD-76A01BB25DF8}"/>
    <cellStyle name="Separador de milhares 2 17 2 3 3" xfId="54074" xr:uid="{3CEFC33E-3C79-43A1-B796-BC6001F9A51B}"/>
    <cellStyle name="Separador de milhares 2 17 2 3 4" xfId="54075" xr:uid="{6CD92A48-3431-4E55-85BF-A7970B97C8A9}"/>
    <cellStyle name="Separador de milhares 2 17 2 4" xfId="54076" xr:uid="{8E483E2B-C086-4223-AB2E-DE52D61C250E}"/>
    <cellStyle name="Separador de milhares 2 17 2 4 2" xfId="54077" xr:uid="{871E8D8F-AB14-45AE-8C23-63C815FEFE35}"/>
    <cellStyle name="Separador de milhares 2 17 2 5" xfId="54078" xr:uid="{E6F444C6-C2BD-4F2E-863B-73E8AAD78B83}"/>
    <cellStyle name="Separador de milhares 2 17 2 6" xfId="54079" xr:uid="{1B10EE4A-2865-4528-9BE2-B1C4ED45EBC4}"/>
    <cellStyle name="Separador de milhares 2 17 2 7" xfId="54080" xr:uid="{BF9B3776-255E-4961-99FD-D69AF781AB1F}"/>
    <cellStyle name="Separador de milhares 2 17 2 8" xfId="54081" xr:uid="{9C20182B-DC1A-47A6-B6BA-1A3D0255DD2A}"/>
    <cellStyle name="Separador de milhares 2 17 2 9" xfId="54067" xr:uid="{C82C7982-E842-4EE9-9D95-77AF906CCE1C}"/>
    <cellStyle name="Separador de milhares 2 17 3" xfId="54082" xr:uid="{66E093A8-DE18-4D62-8A3D-6F1BDE24FBE4}"/>
    <cellStyle name="Separador de milhares 2 17 3 2" xfId="54083" xr:uid="{68D7CC25-AE9A-4F2C-AB64-A2196F36D9D2}"/>
    <cellStyle name="Separador de milhares 2 17 3 2 2" xfId="54084" xr:uid="{F0B6B237-2F73-4387-9331-E059429DEF3E}"/>
    <cellStyle name="Separador de milhares 2 17 3 2 3" xfId="54085" xr:uid="{09A621D8-BE8E-45DE-9602-C9017A76B18A}"/>
    <cellStyle name="Separador de milhares 2 17 3 2 4" xfId="54086" xr:uid="{D51B4432-24F4-4A75-ACF9-9FBCA63F31EE}"/>
    <cellStyle name="Separador de milhares 2 17 3 3" xfId="54087" xr:uid="{D7B571A5-FC3D-43D7-9CF5-FA345922C593}"/>
    <cellStyle name="Separador de milhares 2 17 3 3 2" xfId="54088" xr:uid="{95DEC4BE-D5B2-4FE2-8593-7B0B61B80E55}"/>
    <cellStyle name="Separador de milhares 2 17 3 4" xfId="54089" xr:uid="{03F5D1EF-40CB-4571-824B-C282E0CD8CCF}"/>
    <cellStyle name="Separador de milhares 2 17 3 5" xfId="54090" xr:uid="{817A4C29-C40A-4C61-9E0A-BDB5D6BD7EF9}"/>
    <cellStyle name="Separador de milhares 2 17 3 6" xfId="54091" xr:uid="{75BD2969-B028-4294-8CF0-A9E947932960}"/>
    <cellStyle name="Separador de milhares 2 17 3 7" xfId="54092" xr:uid="{09E3AF78-3B77-4D6F-A1DC-03156C34D662}"/>
    <cellStyle name="Separador de milhares 2 17 4" xfId="54066" xr:uid="{796C988E-AD0E-4FD9-83D9-8C4E1CF894AF}"/>
    <cellStyle name="Separador de milhares 2 18" xfId="8964" xr:uid="{00000000-0005-0000-0000-0000812F0000}"/>
    <cellStyle name="Separador de milhares 2 18 2" xfId="14404" xr:uid="{09D17BBE-6C9A-4212-9797-59F1260FDA16}"/>
    <cellStyle name="Separador de milhares 2 18 2 2" xfId="54095" xr:uid="{DEE31B5F-2A58-4190-A4D7-E7315F9E3460}"/>
    <cellStyle name="Separador de milhares 2 18 2 2 2" xfId="54096" xr:uid="{8E558C43-6C49-4FF0-B07B-EBD1D11E6088}"/>
    <cellStyle name="Separador de milhares 2 18 2 2 3" xfId="54097" xr:uid="{4148A0E8-512A-4886-824F-4262D15D42ED}"/>
    <cellStyle name="Separador de milhares 2 18 2 2 4" xfId="54098" xr:uid="{461BE1D6-D9B8-4C26-A108-E01D13295386}"/>
    <cellStyle name="Separador de milhares 2 18 2 3" xfId="54099" xr:uid="{46B1F872-08E8-4FAB-B833-61A23F1CE743}"/>
    <cellStyle name="Separador de milhares 2 18 2 3 2" xfId="54100" xr:uid="{E1034476-96E1-4CE6-B23F-EC2288B0CB60}"/>
    <cellStyle name="Separador de milhares 2 18 2 3 3" xfId="54101" xr:uid="{15169D78-BA1F-4976-A66B-C3C3714287B7}"/>
    <cellStyle name="Separador de milhares 2 18 2 3 4" xfId="54102" xr:uid="{A085403F-36FA-49C7-851F-F875B680B5BF}"/>
    <cellStyle name="Separador de milhares 2 18 2 4" xfId="54103" xr:uid="{CFA00728-FC16-45F1-BC43-4A27E3D8BAF1}"/>
    <cellStyle name="Separador de milhares 2 18 2 4 2" xfId="54104" xr:uid="{AEFAE51D-B8B6-454F-A161-2E547B6BCAED}"/>
    <cellStyle name="Separador de milhares 2 18 2 5" xfId="54105" xr:uid="{9EE888BF-1C9E-42AE-AC5E-073F47828985}"/>
    <cellStyle name="Separador de milhares 2 18 2 6" xfId="54106" xr:uid="{A10FB1B4-00AA-495C-B733-0CFFFB58F697}"/>
    <cellStyle name="Separador de milhares 2 18 2 7" xfId="54107" xr:uid="{0A16E7DC-1F2A-4FBC-A216-4A655E81233E}"/>
    <cellStyle name="Separador de milhares 2 18 2 8" xfId="54108" xr:uid="{7B731F76-1E76-47BC-9F05-96780861F62B}"/>
    <cellStyle name="Separador de milhares 2 18 2 9" xfId="54094" xr:uid="{7A9A565F-8074-4C6A-9BEC-930B1E13115E}"/>
    <cellStyle name="Separador de milhares 2 18 3" xfId="54109" xr:uid="{2141CA77-8F2E-4E43-A3AE-843F60DEAB3A}"/>
    <cellStyle name="Separador de milhares 2 18 3 2" xfId="54110" xr:uid="{FE425B83-93CC-4DA7-9E92-81588BE1BC73}"/>
    <cellStyle name="Separador de milhares 2 18 3 2 2" xfId="54111" xr:uid="{8E6F66D1-5607-4C25-B60A-B321B0FA0BAA}"/>
    <cellStyle name="Separador de milhares 2 18 3 2 3" xfId="54112" xr:uid="{0A8DC6D9-D767-4A90-BAB8-677E47B579C0}"/>
    <cellStyle name="Separador de milhares 2 18 3 2 4" xfId="54113" xr:uid="{E88FBEC3-EDE8-44D9-A497-60BE722168CF}"/>
    <cellStyle name="Separador de milhares 2 18 3 3" xfId="54114" xr:uid="{1DD582BF-00CF-4D4B-AB26-561319146037}"/>
    <cellStyle name="Separador de milhares 2 18 3 3 2" xfId="54115" xr:uid="{F4B1602A-AEB8-4F77-9B3C-650EC074B24F}"/>
    <cellStyle name="Separador de milhares 2 18 3 4" xfId="54116" xr:uid="{610836A9-3435-44C0-A730-7230813B3765}"/>
    <cellStyle name="Separador de milhares 2 18 3 5" xfId="54117" xr:uid="{331249F6-3071-4A25-871A-E58419C4EC4B}"/>
    <cellStyle name="Separador de milhares 2 18 3 6" xfId="54118" xr:uid="{A6D916B1-D087-46FB-96E6-7AA52C7C5FF3}"/>
    <cellStyle name="Separador de milhares 2 18 3 7" xfId="54119" xr:uid="{F801F1E8-8E76-484B-9A60-DF61729AD22A}"/>
    <cellStyle name="Separador de milhares 2 18 4" xfId="54093" xr:uid="{8C8126AE-C9B8-41E1-8A5E-55D1FD0EE42E}"/>
    <cellStyle name="Separador de milhares 2 19" xfId="10600" xr:uid="{00000000-0005-0000-0000-0000822F0000}"/>
    <cellStyle name="Separador de milhares 2 19 2" xfId="14636" xr:uid="{2BA12DEB-75C3-4C63-8B00-36D280ECED77}"/>
    <cellStyle name="Separador de milhares 2 19 2 2" xfId="54122" xr:uid="{20C5FB96-6DD3-4895-852B-3769ECC8F4BC}"/>
    <cellStyle name="Separador de milhares 2 19 2 2 2" xfId="54123" xr:uid="{608113E0-7BE8-4A58-BEDB-6B419BF9E18D}"/>
    <cellStyle name="Separador de milhares 2 19 2 2 3" xfId="54124" xr:uid="{C3F1FAAB-1E50-49F2-9879-73A2031275CF}"/>
    <cellStyle name="Separador de milhares 2 19 2 2 4" xfId="54125" xr:uid="{74DAE3E7-D7C4-450D-8C62-1511105A15BA}"/>
    <cellStyle name="Separador de milhares 2 19 2 3" xfId="54126" xr:uid="{CD8BFCF0-551D-4D1A-B654-CA767B022E4C}"/>
    <cellStyle name="Separador de milhares 2 19 2 3 2" xfId="54127" xr:uid="{331FE69C-AE34-4A1D-B96B-CF2A5D5B6A47}"/>
    <cellStyle name="Separador de milhares 2 19 2 3 3" xfId="54128" xr:uid="{E5CF732A-1D4B-46FE-A9B3-96EFDBD8D93F}"/>
    <cellStyle name="Separador de milhares 2 19 2 3 4" xfId="54129" xr:uid="{BE33AF7D-9257-42E4-B4A2-8A6AF547B84C}"/>
    <cellStyle name="Separador de milhares 2 19 2 4" xfId="54130" xr:uid="{EF3B9B19-BC3A-4C55-BC0A-166ED0BD801F}"/>
    <cellStyle name="Separador de milhares 2 19 2 4 2" xfId="54131" xr:uid="{BCE0866D-DEB6-4FB3-A8A4-3831CDBFC352}"/>
    <cellStyle name="Separador de milhares 2 19 2 5" xfId="54132" xr:uid="{90593483-1C83-4323-96B4-FC97AB29AFBA}"/>
    <cellStyle name="Separador de milhares 2 19 2 6" xfId="54133" xr:uid="{254EC79D-945D-495F-ACE7-BA192F236C59}"/>
    <cellStyle name="Separador de milhares 2 19 2 7" xfId="54134" xr:uid="{6E399A60-9240-46FD-BF8C-67F2630D2183}"/>
    <cellStyle name="Separador de milhares 2 19 2 8" xfId="54135" xr:uid="{2B0106F3-F429-470F-975C-FD635F340950}"/>
    <cellStyle name="Separador de milhares 2 19 2 9" xfId="54121" xr:uid="{136B19AC-668A-41A4-8167-3A092AB0D857}"/>
    <cellStyle name="Separador de milhares 2 19 3" xfId="54136" xr:uid="{9B434843-DEBF-4B47-89C7-FC9F767A22F3}"/>
    <cellStyle name="Separador de milhares 2 19 3 2" xfId="54137" xr:uid="{1C97C10E-66E2-498D-8123-515246DBBED4}"/>
    <cellStyle name="Separador de milhares 2 19 3 2 2" xfId="54138" xr:uid="{CD951D6E-3434-4D9E-9566-0B7960A669BB}"/>
    <cellStyle name="Separador de milhares 2 19 3 2 3" xfId="54139" xr:uid="{053521C5-6D3C-46A6-BB6E-4D99FAE3FE79}"/>
    <cellStyle name="Separador de milhares 2 19 3 2 4" xfId="54140" xr:uid="{219DDE5D-D470-46A4-B10C-27DD3C38A0E7}"/>
    <cellStyle name="Separador de milhares 2 19 3 3" xfId="54141" xr:uid="{1A211E7D-C283-4BFC-AB5A-51F6920D8CC1}"/>
    <cellStyle name="Separador de milhares 2 19 3 3 2" xfId="54142" xr:uid="{B17516B0-A990-4D12-96DC-0B9375C689C9}"/>
    <cellStyle name="Separador de milhares 2 19 3 4" xfId="54143" xr:uid="{DDAC7C77-3740-4EDB-811F-2AFC8661D9E3}"/>
    <cellStyle name="Separador de milhares 2 19 3 5" xfId="54144" xr:uid="{235211A8-F722-4CDB-8901-13025AB0DED4}"/>
    <cellStyle name="Separador de milhares 2 19 3 6" xfId="54145" xr:uid="{CC3D700E-C88F-4A6E-B276-326EEE5E4DD9}"/>
    <cellStyle name="Separador de milhares 2 19 3 7" xfId="54146" xr:uid="{C3DB559C-D470-416B-966C-613DDDB464FE}"/>
    <cellStyle name="Separador de milhares 2 19 4" xfId="54120" xr:uid="{3B40BCF2-82FE-4E8D-953F-F8A6C4A86F60}"/>
    <cellStyle name="Separador de milhares 2 2" xfId="92" xr:uid="{00000000-0005-0000-0000-0000832F0000}"/>
    <cellStyle name="Separador de milhares 2 2 10" xfId="15437" xr:uid="{36DFA69C-F9E2-4F87-A2AA-53D8E98F0B23}"/>
    <cellStyle name="Separador de milhares 2 2 2" xfId="125" xr:uid="{00000000-0005-0000-0000-0000842F0000}"/>
    <cellStyle name="Separador de milhares 2 2 2 2" xfId="4215" xr:uid="{00000000-0005-0000-0000-0000852F0000}"/>
    <cellStyle name="Separador de milhares 2 2 2 2 10" xfId="54149" xr:uid="{4DB0D79D-390A-498C-8DF6-AC8CF12B3165}"/>
    <cellStyle name="Separador de milhares 2 2 2 2 2" xfId="8968" xr:uid="{00000000-0005-0000-0000-0000862F0000}"/>
    <cellStyle name="Separador de milhares 2 2 2 2 2 2" xfId="14408" xr:uid="{6F5605F6-AF84-4DEA-A7CA-E976E475E613}"/>
    <cellStyle name="Separador de milhares 2 2 2 2 2 2 2" xfId="54151" xr:uid="{F747BBB1-D7EA-4F2C-86E2-F91C26D2BEE4}"/>
    <cellStyle name="Separador de milhares 2 2 2 2 2 3" xfId="54152" xr:uid="{133E1568-67EC-4D43-9DAA-6B522D54D5D9}"/>
    <cellStyle name="Separador de milhares 2 2 2 2 2 4" xfId="54153" xr:uid="{138EA31F-75CE-45A1-8305-A4F5357E8458}"/>
    <cellStyle name="Separador de milhares 2 2 2 2 2 5" xfId="54154" xr:uid="{20FD0094-342A-4C8B-84A7-DDC5BC7A9CA0}"/>
    <cellStyle name="Separador de milhares 2 2 2 2 2 6" xfId="54150" xr:uid="{5C0B3D8E-759A-4A37-852F-221745A9721A}"/>
    <cellStyle name="Separador de milhares 2 2 2 2 3" xfId="12169" xr:uid="{00000000-0005-0000-0000-0000872F0000}"/>
    <cellStyle name="Separador de milhares 2 2 2 2 3 2" xfId="14760" xr:uid="{BD799BAD-E375-49F0-961F-D7BDF5A96EE7}"/>
    <cellStyle name="Separador de milhares 2 2 2 2 3 2 2" xfId="54156" xr:uid="{7AF72F47-C217-4A62-BE85-5E3148472CD7}"/>
    <cellStyle name="Separador de milhares 2 2 2 2 3 3" xfId="54157" xr:uid="{A058B8E3-EB0F-4583-917D-2FF50A5ED1A3}"/>
    <cellStyle name="Separador de milhares 2 2 2 2 3 4" xfId="54158" xr:uid="{B9C6F22C-105F-4718-B9B1-7495E39D392D}"/>
    <cellStyle name="Separador de milhares 2 2 2 2 3 5" xfId="54159" xr:uid="{3CFAD23E-E78C-4E90-9798-035643B19150}"/>
    <cellStyle name="Separador de milhares 2 2 2 2 3 6" xfId="54155" xr:uid="{363E15F4-7DB2-4896-AD63-0AF4F781AC9E}"/>
    <cellStyle name="Separador de milhares 2 2 2 2 4" xfId="13775" xr:uid="{00000000-0005-0000-0000-0000882F0000}"/>
    <cellStyle name="Separador de milhares 2 2 2 2 4 2" xfId="15024" xr:uid="{CCB13F07-43D9-4821-92A8-51C78910A653}"/>
    <cellStyle name="Separador de milhares 2 2 2 2 4 2 2" xfId="54161" xr:uid="{AD279516-DE83-45ED-8B32-AC5FDC71EC08}"/>
    <cellStyle name="Separador de milhares 2 2 2 2 4 3" xfId="54162" xr:uid="{9F614344-C480-4007-AD92-2079D58C98BD}"/>
    <cellStyle name="Separador de milhares 2 2 2 2 4 4" xfId="54160" xr:uid="{65908E52-6236-428E-B55F-DA2EBB7C83CC}"/>
    <cellStyle name="Separador de milhares 2 2 2 2 5" xfId="14080" xr:uid="{98C81B9A-2E79-447C-80A5-8D6C8B8C0764}"/>
    <cellStyle name="Separador de milhares 2 2 2 2 5 2" xfId="54164" xr:uid="{ABF8DB4A-6E83-40B4-A4F6-77A720B21018}"/>
    <cellStyle name="Separador de milhares 2 2 2 2 5 3" xfId="54163" xr:uid="{3085BAAC-44C2-484D-9473-A4531F145CB1}"/>
    <cellStyle name="Separador de milhares 2 2 2 2 6" xfId="54165" xr:uid="{47790350-293F-45CE-A656-B0D02765E996}"/>
    <cellStyle name="Separador de milhares 2 2 2 2 7" xfId="54166" xr:uid="{2C5873DA-B018-40FD-8704-FD251B01E5F8}"/>
    <cellStyle name="Separador de milhares 2 2 2 2 8" xfId="54167" xr:uid="{1ACCAF0D-B3CE-44AA-B3A6-14B8D478DC78}"/>
    <cellStyle name="Separador de milhares 2 2 2 2 9" xfId="54168" xr:uid="{B357A834-F05A-4479-9907-8159D7AC6A29}"/>
    <cellStyle name="Separador de milhares 2 2 2 3" xfId="4216" xr:uid="{00000000-0005-0000-0000-0000892F0000}"/>
    <cellStyle name="Separador de milhares 2 2 2 3 2" xfId="8969" xr:uid="{00000000-0005-0000-0000-00008A2F0000}"/>
    <cellStyle name="Separador de milhares 2 2 2 3 2 2" xfId="14409" xr:uid="{04FB1D75-C857-4901-AA4A-BF3E60312BD6}"/>
    <cellStyle name="Separador de milhares 2 2 2 3 2 2 2" xfId="54171" xr:uid="{49768AD6-3B8A-4B87-9F0B-9425F2DA9CB8}"/>
    <cellStyle name="Separador de milhares 2 2 2 3 2 3" xfId="54172" xr:uid="{4E549223-6DA6-4155-B493-A8B1A9D64A55}"/>
    <cellStyle name="Separador de milhares 2 2 2 3 2 4" xfId="54173" xr:uid="{A13D5BC0-AB5D-43FA-9BF4-C9B9C6D25041}"/>
    <cellStyle name="Separador de milhares 2 2 2 3 2 5" xfId="54174" xr:uid="{75AE45CF-90DD-4A15-9AD7-1A80D9029DC5}"/>
    <cellStyle name="Separador de milhares 2 2 2 3 2 6" xfId="54170" xr:uid="{0679CBF5-C622-4B6C-9B3A-AABAAB8AAB02}"/>
    <cellStyle name="Separador de milhares 2 2 2 3 3" xfId="12170" xr:uid="{00000000-0005-0000-0000-00008B2F0000}"/>
    <cellStyle name="Separador de milhares 2 2 2 3 3 2" xfId="14761" xr:uid="{00EB9414-188A-4453-B332-BEC201E2A163}"/>
    <cellStyle name="Separador de milhares 2 2 2 3 3 2 2" xfId="54176" xr:uid="{56EE910E-06E5-4604-8D01-6B2CD52A7BC8}"/>
    <cellStyle name="Separador de milhares 2 2 2 3 3 3" xfId="54177" xr:uid="{75C327FE-7325-4C23-A5C7-A0E4F479847C}"/>
    <cellStyle name="Separador de milhares 2 2 2 3 3 4" xfId="54175" xr:uid="{DE018CFD-2D4D-45C1-BFF0-8E08F9AABCD5}"/>
    <cellStyle name="Separador de milhares 2 2 2 3 4" xfId="13776" xr:uid="{00000000-0005-0000-0000-00008C2F0000}"/>
    <cellStyle name="Separador de milhares 2 2 2 3 4 2" xfId="15025" xr:uid="{026EFFC6-715E-423F-A709-901167C28317}"/>
    <cellStyle name="Separador de milhares 2 2 2 3 4 3" xfId="54178" xr:uid="{6BF6272F-F3CC-4842-9AD4-AACC71C7C6A8}"/>
    <cellStyle name="Separador de milhares 2 2 2 3 5" xfId="14081" xr:uid="{75EDEBE1-DFFC-48DA-9B4C-3A2E4D13D768}"/>
    <cellStyle name="Separador de milhares 2 2 2 3 5 2" xfId="54179" xr:uid="{F6DD5FA2-DF2A-46DC-B672-9F53A9078D29}"/>
    <cellStyle name="Separador de milhares 2 2 2 3 6" xfId="54180" xr:uid="{49604480-D0AF-406C-B75D-43855D3E5285}"/>
    <cellStyle name="Separador de milhares 2 2 2 3 7" xfId="54181" xr:uid="{023D1219-9E58-43BE-A74F-E989AB3E0871}"/>
    <cellStyle name="Separador de milhares 2 2 2 3 8" xfId="54182" xr:uid="{F53D535E-2064-4360-9721-66D501BB179E}"/>
    <cellStyle name="Separador de milhares 2 2 2 3 9" xfId="54169" xr:uid="{F3E1A62E-2D2B-4A06-BE86-028212762E72}"/>
    <cellStyle name="Separador de milhares 2 2 2 4" xfId="4214" xr:uid="{00000000-0005-0000-0000-00008D2F0000}"/>
    <cellStyle name="Separador de milhares 2 2 2 4 2" xfId="54184" xr:uid="{7EDA190F-42B7-42CF-8DAA-0938B70EED30}"/>
    <cellStyle name="Separador de milhares 2 2 2 4 3" xfId="54183" xr:uid="{7D54B9F2-043A-4A0F-9488-01CEEB797270}"/>
    <cellStyle name="Separador de milhares 2 2 2 5" xfId="5183" xr:uid="{00000000-0005-0000-0000-00008E2F0000}"/>
    <cellStyle name="Separador de milhares 2 2 2 5 2" xfId="14251" xr:uid="{500D3B30-0C75-4452-974D-056B2ABC8BCA}"/>
    <cellStyle name="Separador de milhares 2 2 2 5 2 2" xfId="54186" xr:uid="{80FD3BE6-30DB-4AC4-9FE3-6C358BA0C8A6}"/>
    <cellStyle name="Separador de milhares 2 2 2 5 3" xfId="54187" xr:uid="{D231D678-3279-4CA9-8063-180713700C9A}"/>
    <cellStyle name="Separador de milhares 2 2 2 5 4" xfId="54185" xr:uid="{81DDEF37-2370-42D2-85CB-670F00922C3C}"/>
    <cellStyle name="Separador de milhares 2 2 2 6" xfId="10716" xr:uid="{00000000-0005-0000-0000-00008F2F0000}"/>
    <cellStyle name="Separador de milhares 2 2 2 6 2" xfId="14648" xr:uid="{536D3013-3717-4482-814D-69C9B40A3ED1}"/>
    <cellStyle name="Separador de milhares 2 2 2 6 3" xfId="54188" xr:uid="{1BFDD6B4-7CD3-4203-AF3F-2F457575DFFB}"/>
    <cellStyle name="Separador de milhares 2 2 2 7" xfId="13968" xr:uid="{A39A7FFF-7DFF-494C-B605-18534E884C42}"/>
    <cellStyle name="Separador de milhares 2 2 2 7 2" xfId="54189" xr:uid="{2448E8B0-3858-413F-93C0-240A87902318}"/>
    <cellStyle name="Separador de milhares 2 2 2 8" xfId="54148" xr:uid="{61EE76A5-34C1-4C19-84E1-CE1ECECBB66C}"/>
    <cellStyle name="Separador de milhares 2 2 2 9" xfId="15510" xr:uid="{7533AE50-B9B3-4F88-AF03-4A51DC90CC8D}"/>
    <cellStyle name="Separador de milhares 2 2 3" xfId="4217" xr:uid="{00000000-0005-0000-0000-0000902F0000}"/>
    <cellStyle name="Separador de milhares 2 2 3 10" xfId="54190" xr:uid="{8E186DC0-B77A-4FBB-B6DE-6C775F969DD7}"/>
    <cellStyle name="Separador de milhares 2 2 3 2" xfId="4218" xr:uid="{00000000-0005-0000-0000-0000912F0000}"/>
    <cellStyle name="Separador de milhares 2 2 3 2 2" xfId="8970" xr:uid="{00000000-0005-0000-0000-0000922F0000}"/>
    <cellStyle name="Separador de milhares 2 2 3 2 2 2" xfId="14410" xr:uid="{9E116222-84A4-495B-A808-7CEBA95C72F9}"/>
    <cellStyle name="Separador de milhares 2 2 3 2 2 2 2" xfId="54193" xr:uid="{9E981509-079C-42F7-AE90-15619E4613B1}"/>
    <cellStyle name="Separador de milhares 2 2 3 2 2 3" xfId="54192" xr:uid="{7CCBC700-4492-4CC0-B33C-B59EA2D28D0F}"/>
    <cellStyle name="Separador de milhares 2 2 3 2 3" xfId="12171" xr:uid="{00000000-0005-0000-0000-0000932F0000}"/>
    <cellStyle name="Separador de milhares 2 2 3 2 3 2" xfId="14762" xr:uid="{DA912A16-0A4E-4422-B339-95B78F37CDFC}"/>
    <cellStyle name="Separador de milhares 2 2 3 2 3 3" xfId="54194" xr:uid="{F991221B-7C64-470B-AD55-7A281D2E8244}"/>
    <cellStyle name="Separador de milhares 2 2 3 2 4" xfId="13777" xr:uid="{00000000-0005-0000-0000-0000942F0000}"/>
    <cellStyle name="Separador de milhares 2 2 3 2 4 2" xfId="15026" xr:uid="{97D2901E-5014-4725-8A5B-05D9C0CD577E}"/>
    <cellStyle name="Separador de milhares 2 2 3 2 4 3" xfId="54195" xr:uid="{75B902F2-6A05-4F12-942F-9805CD764CCF}"/>
    <cellStyle name="Separador de milhares 2 2 3 2 5" xfId="14082" xr:uid="{C81A44EC-DDF4-4834-9534-A5227548B90E}"/>
    <cellStyle name="Separador de milhares 2 2 3 2 5 2" xfId="54196" xr:uid="{37913631-1E8C-44DB-9B3F-A289DB98883C}"/>
    <cellStyle name="Separador de milhares 2 2 3 2 6" xfId="54191" xr:uid="{D2264083-776C-4BD6-8601-856CC99AC23C}"/>
    <cellStyle name="Separador de milhares 2 2 3 3" xfId="54197" xr:uid="{AF22A080-E4F7-4449-A175-165903008B07}"/>
    <cellStyle name="Separador de milhares 2 2 3 3 2" xfId="54198" xr:uid="{D7C0E53B-672D-4589-8F5F-EA786B5C2FDF}"/>
    <cellStyle name="Separador de milhares 2 2 3 3 3" xfId="54199" xr:uid="{011FB3F3-45E4-425A-8EAC-21D337A1103A}"/>
    <cellStyle name="Separador de milhares 2 2 3 3 4" xfId="54200" xr:uid="{61083D22-7654-4760-8211-993B9B89EEE3}"/>
    <cellStyle name="Separador de milhares 2 2 3 3 5" xfId="54201" xr:uid="{995A06DF-555D-43D6-87CD-68CAB7A42027}"/>
    <cellStyle name="Separador de milhares 2 2 3 4" xfId="54202" xr:uid="{7D26D6DB-E3FA-43B8-B4FD-D6D289F6B00B}"/>
    <cellStyle name="Separador de milhares 2 2 3 4 2" xfId="54203" xr:uid="{A347E779-B93D-4A8E-9F77-C97E249645B3}"/>
    <cellStyle name="Separador de milhares 2 2 3 4 3" xfId="54204" xr:uid="{F90BF38E-122B-46B2-BF6D-2E0E1A1943CD}"/>
    <cellStyle name="Separador de milhares 2 2 3 5" xfId="54205" xr:uid="{6C147FB8-A99E-4A2D-A09D-793F616F4BBF}"/>
    <cellStyle name="Separador de milhares 2 2 3 5 2" xfId="54206" xr:uid="{2D7D2FE6-B0F9-4FC9-896A-AEF66A505958}"/>
    <cellStyle name="Separador de milhares 2 2 3 6" xfId="54207" xr:uid="{7AFAEFB7-9823-4EAC-B2BA-CBD4D0CD98CA}"/>
    <cellStyle name="Separador de milhares 2 2 3 7" xfId="54208" xr:uid="{A940C4B7-3EB3-455E-962C-8B8EB3CBF17A}"/>
    <cellStyle name="Separador de milhares 2 2 3 8" xfId="54209" xr:uid="{9A50430A-00C8-45ED-878E-4CC0E688CDB6}"/>
    <cellStyle name="Separador de milhares 2 2 3 9" xfId="54210" xr:uid="{4A195646-F633-4D2E-9DFF-FED409111906}"/>
    <cellStyle name="Separador de milhares 2 2 4" xfId="4219" xr:uid="{00000000-0005-0000-0000-0000952F0000}"/>
    <cellStyle name="Separador de milhares 2 2 4 2" xfId="8971" xr:uid="{00000000-0005-0000-0000-0000962F0000}"/>
    <cellStyle name="Separador de milhares 2 2 4 2 2" xfId="14411" xr:uid="{CD6E5F6D-E125-4C6B-943D-D82E55697C60}"/>
    <cellStyle name="Separador de milhares 2 2 4 2 2 2" xfId="54214" xr:uid="{F6565CBD-12DC-4101-AD11-5FAC318ABD95}"/>
    <cellStyle name="Separador de milhares 2 2 4 2 2 3" xfId="54213" xr:uid="{93E58E6F-55BB-44CE-BA1D-F79AC6D133CB}"/>
    <cellStyle name="Separador de milhares 2 2 4 2 3" xfId="54215" xr:uid="{515D91D4-2012-48D2-9DD1-34C7DF574E5C}"/>
    <cellStyle name="Separador de milhares 2 2 4 2 4" xfId="54216" xr:uid="{830DCD49-0659-481B-9D76-93B05607C43C}"/>
    <cellStyle name="Separador de milhares 2 2 4 2 5" xfId="54217" xr:uid="{0F3F2D74-E486-4D7C-8E5B-FDCBCCC05514}"/>
    <cellStyle name="Separador de milhares 2 2 4 2 6" xfId="54212" xr:uid="{A0BB53C1-BBA2-4BA8-8E2A-D6FC14A8C6D7}"/>
    <cellStyle name="Separador de milhares 2 2 4 3" xfId="12172" xr:uid="{00000000-0005-0000-0000-0000972F0000}"/>
    <cellStyle name="Separador de milhares 2 2 4 3 2" xfId="14763" xr:uid="{13B16530-C0E6-4E6F-8BCC-39CB31FDAA89}"/>
    <cellStyle name="Separador de milhares 2 2 4 3 2 2" xfId="54219" xr:uid="{1F2FE66E-8334-4754-95A2-AB118160A13A}"/>
    <cellStyle name="Separador de milhares 2 2 4 3 3" xfId="54220" xr:uid="{D4752B29-905C-4161-922E-6A5D34F558E1}"/>
    <cellStyle name="Separador de milhares 2 2 4 3 4" xfId="54218" xr:uid="{57D1245A-9EA8-43BE-991B-33EC321E50B2}"/>
    <cellStyle name="Separador de milhares 2 2 4 4" xfId="13778" xr:uid="{00000000-0005-0000-0000-0000982F0000}"/>
    <cellStyle name="Separador de milhares 2 2 4 4 2" xfId="15027" xr:uid="{59277535-317A-464A-BD39-184C27FDF8FA}"/>
    <cellStyle name="Separador de milhares 2 2 4 4 2 2" xfId="54222" xr:uid="{29AAC8CC-F31D-4F57-AE31-9C24039BFBFD}"/>
    <cellStyle name="Separador de milhares 2 2 4 4 3" xfId="54221" xr:uid="{2318FAFB-3E5B-4FFB-A955-E9433EA13E6E}"/>
    <cellStyle name="Separador de milhares 2 2 4 5" xfId="14083" xr:uid="{F3243BFB-CEC6-4C56-AE6B-443286785620}"/>
    <cellStyle name="Separador de milhares 2 2 4 5 2" xfId="54223" xr:uid="{B1EEDC49-3E90-4D7B-B8F7-73B94F4DDB50}"/>
    <cellStyle name="Separador de milhares 2 2 4 6" xfId="54224" xr:uid="{4649BD75-80BF-47C5-98EA-E4D5B7C55BE0}"/>
    <cellStyle name="Separador de milhares 2 2 4 7" xfId="54225" xr:uid="{551E3ECD-A7F6-4CEE-9559-A05049280C0B}"/>
    <cellStyle name="Separador de milhares 2 2 4 8" xfId="54226" xr:uid="{718AF0C4-CE6F-4AC1-83BB-F3F2F9BEDF06}"/>
    <cellStyle name="Separador de milhares 2 2 4 9" xfId="54211" xr:uid="{686A54B0-05B5-4377-8317-486C586A6484}"/>
    <cellStyle name="Separador de milhares 2 2 5" xfId="4220" xr:uid="{00000000-0005-0000-0000-0000992F0000}"/>
    <cellStyle name="Separador de milhares 2 2 5 2" xfId="8972" xr:uid="{00000000-0005-0000-0000-00009A2F0000}"/>
    <cellStyle name="Separador de milhares 2 2 5 2 2" xfId="14412" xr:uid="{224D1F33-D330-495F-9008-DCEA98E49303}"/>
    <cellStyle name="Separador de milhares 2 2 5 2 3" xfId="54228" xr:uid="{042BA380-74EB-4B54-9722-C152FBD326FA}"/>
    <cellStyle name="Separador de milhares 2 2 5 3" xfId="12173" xr:uid="{00000000-0005-0000-0000-00009B2F0000}"/>
    <cellStyle name="Separador de milhares 2 2 5 3 2" xfId="14764" xr:uid="{9516F0A3-4B1B-4D9E-A632-C7C2D9F2B6B5}"/>
    <cellStyle name="Separador de milhares 2 2 5 4" xfId="13779" xr:uid="{00000000-0005-0000-0000-00009C2F0000}"/>
    <cellStyle name="Separador de milhares 2 2 5 4 2" xfId="15028" xr:uid="{742BF526-754B-4FA1-B708-06B9101F9D0A}"/>
    <cellStyle name="Separador de milhares 2 2 5 5" xfId="14084" xr:uid="{4702F66C-5BCA-4C5B-BB25-BAAA18A01B88}"/>
    <cellStyle name="Separador de milhares 2 2 5 6" xfId="54227" xr:uid="{5AF65907-8560-43FD-A9A2-8BE634282DE0}"/>
    <cellStyle name="Separador de milhares 2 2 6" xfId="4213" xr:uid="{00000000-0005-0000-0000-00009D2F0000}"/>
    <cellStyle name="Separador de milhares 2 2 6 2" xfId="54230" xr:uid="{980E57B4-F17F-4547-9AC0-EE5BCD525FEB}"/>
    <cellStyle name="Separador de milhares 2 2 6 3" xfId="54229" xr:uid="{38284FDC-8B48-4718-B15F-5F0C96FE5A1A}"/>
    <cellStyle name="Separador de milhares 2 2 7" xfId="4906" xr:uid="{00000000-0005-0000-0000-00009E2F0000}"/>
    <cellStyle name="Separador de milhares 2 2 7 2" xfId="10706" xr:uid="{00000000-0005-0000-0000-00009F2F0000}"/>
    <cellStyle name="Separador de milhares 2 2 7 2 2" xfId="14640" xr:uid="{EBD716AB-7DDC-4AF2-9E57-9FECFF79E76B}"/>
    <cellStyle name="Separador de milhares 2 2 7 3" xfId="54231" xr:uid="{DA72CCD4-0D2B-4E7C-85F9-446132180701}"/>
    <cellStyle name="Separador de milhares 2 2 8" xfId="13960" xr:uid="{E1B08BDA-816F-424E-975B-AD887B501298}"/>
    <cellStyle name="Separador de milhares 2 2 8 2" xfId="54232" xr:uid="{093CDCE2-BFD4-4DA8-BA13-CEF848BDE085}"/>
    <cellStyle name="Separador de milhares 2 2 9" xfId="54147" xr:uid="{9DF23CCA-CBB0-4142-9F4B-B95CB10AB49B}"/>
    <cellStyle name="Separador de milhares 2 20" xfId="10701" xr:uid="{00000000-0005-0000-0000-0000A02F0000}"/>
    <cellStyle name="Separador de milhares 2 20 2" xfId="14638" xr:uid="{29D9B0AF-FD7F-478C-9D46-3091FA141CCE}"/>
    <cellStyle name="Separador de milhares 2 20 2 2" xfId="54235" xr:uid="{59CF4BBE-2BB4-45B1-B21E-C0A6A7FE1F25}"/>
    <cellStyle name="Separador de milhares 2 20 2 2 2" xfId="54236" xr:uid="{FCB0DDB2-940B-4D30-9129-5B20CD04559E}"/>
    <cellStyle name="Separador de milhares 2 20 2 2 3" xfId="54237" xr:uid="{98D099E2-B36D-4261-8A1C-1BD119F2FAD8}"/>
    <cellStyle name="Separador de milhares 2 20 2 2 4" xfId="54238" xr:uid="{14339A7A-5042-437D-9DB6-20193705B59E}"/>
    <cellStyle name="Separador de milhares 2 20 2 3" xfId="54239" xr:uid="{5FF764B5-F943-4E71-8855-AA5F880A9C94}"/>
    <cellStyle name="Separador de milhares 2 20 2 3 2" xfId="54240" xr:uid="{552C5A6E-D6E7-4941-AEB5-8CD59A00188C}"/>
    <cellStyle name="Separador de milhares 2 20 2 3 3" xfId="54241" xr:uid="{40005D2E-A2ED-4E29-9A61-127C9F493C35}"/>
    <cellStyle name="Separador de milhares 2 20 2 3 4" xfId="54242" xr:uid="{CD217AB8-D1C8-453A-8FAE-EF7740F5BEC9}"/>
    <cellStyle name="Separador de milhares 2 20 2 4" xfId="54243" xr:uid="{916CB551-EB0F-4CA9-8B21-F69D3EF8292A}"/>
    <cellStyle name="Separador de milhares 2 20 2 4 2" xfId="54244" xr:uid="{A401E775-0FCC-4014-A168-492BCA4E05D9}"/>
    <cellStyle name="Separador de milhares 2 20 2 5" xfId="54245" xr:uid="{8D6C9D9F-B450-4048-9FFC-87A0DB089396}"/>
    <cellStyle name="Separador de milhares 2 20 2 6" xfId="54246" xr:uid="{69DFB180-52D5-4663-A9CF-933AEB0A02D3}"/>
    <cellStyle name="Separador de milhares 2 20 2 7" xfId="54247" xr:uid="{96F3CE51-15B2-496F-BD46-67E2AA7A0CF1}"/>
    <cellStyle name="Separador de milhares 2 20 2 8" xfId="54248" xr:uid="{341EF7BC-2654-41C6-8754-990F4332D255}"/>
    <cellStyle name="Separador de milhares 2 20 2 9" xfId="54234" xr:uid="{ECABAC02-65BB-428C-9B3A-C6634FB690BF}"/>
    <cellStyle name="Separador de milhares 2 20 3" xfId="54249" xr:uid="{EA7AEF2C-4EEE-4F50-9802-5FCE5FE3C677}"/>
    <cellStyle name="Separador de milhares 2 20 3 2" xfId="54250" xr:uid="{77ECB955-F5BD-4B57-9EC6-798419EEE2C3}"/>
    <cellStyle name="Separador de milhares 2 20 3 2 2" xfId="54251" xr:uid="{E514837C-FC8A-4ECD-8068-485DF757DF89}"/>
    <cellStyle name="Separador de milhares 2 20 3 2 3" xfId="54252" xr:uid="{B16F7019-7C8C-4E0A-94C1-1D4A1E1455E1}"/>
    <cellStyle name="Separador de milhares 2 20 3 2 4" xfId="54253" xr:uid="{24256DFF-5431-4F44-8106-43EFC1B0C04A}"/>
    <cellStyle name="Separador de milhares 2 20 3 3" xfId="54254" xr:uid="{7AA13F09-5AF5-4C0E-9803-BE6DB007169C}"/>
    <cellStyle name="Separador de milhares 2 20 3 3 2" xfId="54255" xr:uid="{BEEFBD1B-8986-40A0-AD8E-7E6C5943F647}"/>
    <cellStyle name="Separador de milhares 2 20 3 4" xfId="54256" xr:uid="{038FA233-9A43-4CB3-964B-3F1E6D92B231}"/>
    <cellStyle name="Separador de milhares 2 20 3 5" xfId="54257" xr:uid="{FFE670AB-46B7-4987-AB8C-7869054C654F}"/>
    <cellStyle name="Separador de milhares 2 20 3 6" xfId="54258" xr:uid="{A4F7AE54-59F6-4E72-951C-98D41FE7EF20}"/>
    <cellStyle name="Separador de milhares 2 20 3 7" xfId="54259" xr:uid="{75C5F5F4-5CCB-4E03-8BBA-CD1E238D3B8F}"/>
    <cellStyle name="Separador de milhares 2 20 4" xfId="54233" xr:uid="{D9C9115F-2008-4308-BAA8-1833AE836F2A}"/>
    <cellStyle name="Separador de milhares 2 21" xfId="13771" xr:uid="{00000000-0005-0000-0000-0000A12F0000}"/>
    <cellStyle name="Separador de milhares 2 21 2" xfId="15020" xr:uid="{8999FFD9-25E8-4F16-A957-22ABC11F3194}"/>
    <cellStyle name="Separador de milhares 2 21 2 2" xfId="54262" xr:uid="{4DBC6508-BF32-4583-88E4-137E3DF3717A}"/>
    <cellStyle name="Separador de milhares 2 21 2 2 2" xfId="54263" xr:uid="{8D3FCE46-606D-437D-8F95-B56C954658DE}"/>
    <cellStyle name="Separador de milhares 2 21 2 2 3" xfId="54264" xr:uid="{C3025829-F41A-4D1A-8086-0AA9BC5D7448}"/>
    <cellStyle name="Separador de milhares 2 21 2 2 4" xfId="54265" xr:uid="{A6CA96C0-B469-4C8A-875C-1A62DE733231}"/>
    <cellStyle name="Separador de milhares 2 21 2 3" xfId="54266" xr:uid="{19B8587A-A104-4834-AA06-4F2E805ED0D7}"/>
    <cellStyle name="Separador de milhares 2 21 2 3 2" xfId="54267" xr:uid="{167AC169-B2F5-4AB3-BA1E-995F87D3B36E}"/>
    <cellStyle name="Separador de milhares 2 21 2 3 3" xfId="54268" xr:uid="{E5EF5891-663A-406B-808F-A4391C51AEFB}"/>
    <cellStyle name="Separador de milhares 2 21 2 3 4" xfId="54269" xr:uid="{2B32DD93-821E-4B2C-97A6-7C8BF6DD58D9}"/>
    <cellStyle name="Separador de milhares 2 21 2 4" xfId="54270" xr:uid="{0922A4C1-154C-415E-AF04-E1C8C414C7CE}"/>
    <cellStyle name="Separador de milhares 2 21 2 4 2" xfId="54271" xr:uid="{48D1927D-734B-4DCA-AE03-51F6839B30B4}"/>
    <cellStyle name="Separador de milhares 2 21 2 5" xfId="54272" xr:uid="{85710D99-8A13-40BF-B6E0-1F44348858A4}"/>
    <cellStyle name="Separador de milhares 2 21 2 6" xfId="54273" xr:uid="{7B0BE702-76DE-4373-9A2C-F35C5812D1A2}"/>
    <cellStyle name="Separador de milhares 2 21 2 7" xfId="54274" xr:uid="{82A6C587-FFDB-4B23-BE26-E447C161FF10}"/>
    <cellStyle name="Separador de milhares 2 21 2 8" xfId="54275" xr:uid="{45B57F10-1ED8-4E23-B162-2026C772E0FE}"/>
    <cellStyle name="Separador de milhares 2 21 2 9" xfId="54261" xr:uid="{60C435AE-136D-4424-9019-3C9302B43030}"/>
    <cellStyle name="Separador de milhares 2 21 3" xfId="54276" xr:uid="{D7744ACC-CB2E-4D1C-BCCF-951E7DC8F790}"/>
    <cellStyle name="Separador de milhares 2 21 3 2" xfId="54277" xr:uid="{A312E194-23D9-46FF-8BED-E9019A11FEA3}"/>
    <cellStyle name="Separador de milhares 2 21 3 2 2" xfId="54278" xr:uid="{FC26A225-2262-440A-AD89-BF25529BA0A7}"/>
    <cellStyle name="Separador de milhares 2 21 3 2 3" xfId="54279" xr:uid="{F285A9F0-49FF-4657-B9DE-B37142122E2C}"/>
    <cellStyle name="Separador de milhares 2 21 3 2 4" xfId="54280" xr:uid="{2A292AB6-F606-4060-A762-3CB6A1F9E507}"/>
    <cellStyle name="Separador de milhares 2 21 3 3" xfId="54281" xr:uid="{147E2A43-9B62-490C-986A-6F124D77DFDC}"/>
    <cellStyle name="Separador de milhares 2 21 3 3 2" xfId="54282" xr:uid="{0718CE4C-24B5-4807-91C6-FD8716762084}"/>
    <cellStyle name="Separador de milhares 2 21 3 4" xfId="54283" xr:uid="{04C33394-9BDA-4EDA-A0E6-FDD284438942}"/>
    <cellStyle name="Separador de milhares 2 21 3 5" xfId="54284" xr:uid="{A31C2969-1AD8-4F03-990A-ED3B0FF2A32D}"/>
    <cellStyle name="Separador de milhares 2 21 3 6" xfId="54285" xr:uid="{63F8F4F5-2AF1-4E44-9655-C40315A0698E}"/>
    <cellStyle name="Separador de milhares 2 21 3 7" xfId="54286" xr:uid="{290435C4-0E84-4D8E-9741-BBA4D1D1E2E8}"/>
    <cellStyle name="Separador de milhares 2 21 4" xfId="54260" xr:uid="{F45A1BF7-F717-4EC5-9626-26B85753284D}"/>
    <cellStyle name="Separador de milhares 2 22" xfId="13956" xr:uid="{DEEFCCF2-00B5-4ADF-B130-C5D8137BC076}"/>
    <cellStyle name="Separador de milhares 2 22 2" xfId="54288" xr:uid="{3BCB6B52-F818-474A-86EB-C435585F377B}"/>
    <cellStyle name="Separador de milhares 2 22 2 2" xfId="54289" xr:uid="{02C90F89-1B13-4E73-882D-FAA419BC411C}"/>
    <cellStyle name="Separador de milhares 2 22 2 2 2" xfId="54290" xr:uid="{D362A3E6-8E64-44BC-972E-52CDCF676D5D}"/>
    <cellStyle name="Separador de milhares 2 22 2 2 3" xfId="54291" xr:uid="{7313FC03-3699-43EB-B226-1BFD6D578BF0}"/>
    <cellStyle name="Separador de milhares 2 22 2 2 4" xfId="54292" xr:uid="{408D8125-D3AA-43BC-A84A-375E99976EA0}"/>
    <cellStyle name="Separador de milhares 2 22 2 3" xfId="54293" xr:uid="{98C2D0EC-23AE-4AEE-9B9A-E9B194B27BFB}"/>
    <cellStyle name="Separador de milhares 2 22 2 3 2" xfId="54294" xr:uid="{241BC403-1270-4A29-9631-4F4E0A8ADA29}"/>
    <cellStyle name="Separador de milhares 2 22 2 3 3" xfId="54295" xr:uid="{44FAB167-9962-4B47-9F35-74E8AFF8F666}"/>
    <cellStyle name="Separador de milhares 2 22 2 3 4" xfId="54296" xr:uid="{E80DA291-267B-4C95-84CE-4B5E8679DAA1}"/>
    <cellStyle name="Separador de milhares 2 22 2 4" xfId="54297" xr:uid="{97EB902D-FD5C-421B-8C43-8A42E46AA138}"/>
    <cellStyle name="Separador de milhares 2 22 2 4 2" xfId="54298" xr:uid="{8F65F5E9-CCB7-4E9E-A906-DF261737913E}"/>
    <cellStyle name="Separador de milhares 2 22 2 5" xfId="54299" xr:uid="{5790D1E3-9768-4A98-9088-8591490C3CC3}"/>
    <cellStyle name="Separador de milhares 2 22 2 6" xfId="54300" xr:uid="{505F220C-68CC-464A-84C2-9CE80FCAD832}"/>
    <cellStyle name="Separador de milhares 2 22 2 7" xfId="54301" xr:uid="{7783DA7B-9E93-4843-AD9D-B186F5016AB6}"/>
    <cellStyle name="Separador de milhares 2 22 2 8" xfId="54302" xr:uid="{7819AE6F-8FA1-4D9D-9133-ECA872D77A60}"/>
    <cellStyle name="Separador de milhares 2 22 3" xfId="54303" xr:uid="{76067B96-5A5B-4C14-814B-1F363B71A6CE}"/>
    <cellStyle name="Separador de milhares 2 22 3 2" xfId="54304" xr:uid="{976979B2-47E2-42DE-B346-5E193E9C6ADE}"/>
    <cellStyle name="Separador de milhares 2 22 3 2 2" xfId="54305" xr:uid="{F8759903-F605-4CD7-AC19-05F37E25232F}"/>
    <cellStyle name="Separador de milhares 2 22 3 2 3" xfId="54306" xr:uid="{A339A4B0-7EC3-4432-8384-623CF6653847}"/>
    <cellStyle name="Separador de milhares 2 22 3 2 4" xfId="54307" xr:uid="{71E208C3-7AA0-42E3-A84F-B1F2EDBD0509}"/>
    <cellStyle name="Separador de milhares 2 22 3 3" xfId="54308" xr:uid="{0BA3DE12-F888-4270-B908-AC1137A7D815}"/>
    <cellStyle name="Separador de milhares 2 22 3 3 2" xfId="54309" xr:uid="{F1EB4ADE-57D6-4AAE-8C02-3C4DF2C05A7B}"/>
    <cellStyle name="Separador de milhares 2 22 3 4" xfId="54310" xr:uid="{DAB7285B-9856-4E95-BF1E-D527417AB34F}"/>
    <cellStyle name="Separador de milhares 2 22 3 5" xfId="54311" xr:uid="{EE1A5AC1-4DFE-4D03-B34A-81F21BA86FC2}"/>
    <cellStyle name="Separador de milhares 2 22 3 6" xfId="54312" xr:uid="{616D36D9-C38C-4C66-B0B2-E34638E006FB}"/>
    <cellStyle name="Separador de milhares 2 22 3 7" xfId="54313" xr:uid="{DB42F92C-AE0D-43D9-8EA9-426CE20AB156}"/>
    <cellStyle name="Separador de milhares 2 22 4" xfId="54287" xr:uid="{B19049EF-BC07-4E46-A9E8-91F1478787D4}"/>
    <cellStyle name="Separador de milhares 2 23" xfId="54314" xr:uid="{2D20DF5F-CA3C-4C4E-9F73-A2A80D3F24C5}"/>
    <cellStyle name="Separador de milhares 2 23 2" xfId="54315" xr:uid="{56F66A2A-818D-4DBC-8B88-B6E8BCA2BEFC}"/>
    <cellStyle name="Separador de milhares 2 23 2 2" xfId="54316" xr:uid="{45A4D834-150D-4A3F-8E5F-24410A03E282}"/>
    <cellStyle name="Separador de milhares 2 23 2 2 2" xfId="54317" xr:uid="{8D605500-AD7D-423D-882F-302DAE4E1FCB}"/>
    <cellStyle name="Separador de milhares 2 23 2 2 3" xfId="54318" xr:uid="{0E11B66E-23F8-47B9-BB6A-BE4894F265D0}"/>
    <cellStyle name="Separador de milhares 2 23 2 2 4" xfId="54319" xr:uid="{0F4FAF0B-20CB-4357-8BF3-A29249687939}"/>
    <cellStyle name="Separador de milhares 2 23 2 3" xfId="54320" xr:uid="{6195A582-5AFF-454C-A15D-B14C64C88BDE}"/>
    <cellStyle name="Separador de milhares 2 23 2 3 2" xfId="54321" xr:uid="{9E3F529E-31B7-4495-9CB5-499DCA9A6B30}"/>
    <cellStyle name="Separador de milhares 2 23 2 3 3" xfId="54322" xr:uid="{C40FBABC-4643-4F7E-8E61-B41088366B6A}"/>
    <cellStyle name="Separador de milhares 2 23 2 3 4" xfId="54323" xr:uid="{A0B5EBC2-AF85-46E3-AB3D-62583F1F5183}"/>
    <cellStyle name="Separador de milhares 2 23 2 4" xfId="54324" xr:uid="{E413D988-5DBB-4DF6-B632-D7B43A2A8E9F}"/>
    <cellStyle name="Separador de milhares 2 23 2 4 2" xfId="54325" xr:uid="{2BAE499F-8822-4530-A77E-B1E2C1CB33D0}"/>
    <cellStyle name="Separador de milhares 2 23 2 5" xfId="54326" xr:uid="{07845069-633B-4934-9862-A32A9E5CA6EE}"/>
    <cellStyle name="Separador de milhares 2 23 2 6" xfId="54327" xr:uid="{7694DE28-59E5-4FDA-B2B2-9D2152124A37}"/>
    <cellStyle name="Separador de milhares 2 23 2 7" xfId="54328" xr:uid="{D0D7E092-3EDC-4DB7-B04C-E99786938D9D}"/>
    <cellStyle name="Separador de milhares 2 23 2 8" xfId="54329" xr:uid="{26C56347-7364-4CA6-9DA4-7AE8FE43097A}"/>
    <cellStyle name="Separador de milhares 2 23 3" xfId="54330" xr:uid="{C75160A2-3173-4F8C-B0FF-F17DDECA83DD}"/>
    <cellStyle name="Separador de milhares 2 23 3 2" xfId="54331" xr:uid="{3724E323-FF94-4230-A75C-3F04BA1B2DAA}"/>
    <cellStyle name="Separador de milhares 2 23 3 2 2" xfId="54332" xr:uid="{438CE4C4-0618-426B-A9DD-5F7F2DC96CE2}"/>
    <cellStyle name="Separador de milhares 2 23 3 2 3" xfId="54333" xr:uid="{EC4FDCC4-2411-4B87-AD2E-8764B0F620BE}"/>
    <cellStyle name="Separador de milhares 2 23 3 2 4" xfId="54334" xr:uid="{FE9F2202-5D1E-4F08-9BC5-5CC0B86F2562}"/>
    <cellStyle name="Separador de milhares 2 23 3 3" xfId="54335" xr:uid="{0CBB2579-195D-4BEE-8D91-FDE8C2954668}"/>
    <cellStyle name="Separador de milhares 2 23 3 3 2" xfId="54336" xr:uid="{3EE87369-E06E-44A7-96DC-5B6527743128}"/>
    <cellStyle name="Separador de milhares 2 23 3 4" xfId="54337" xr:uid="{B569B70B-5548-4A9E-A57C-D74EE77885DE}"/>
    <cellStyle name="Separador de milhares 2 23 3 5" xfId="54338" xr:uid="{1C48436E-2495-4806-9773-78F43B376E5A}"/>
    <cellStyle name="Separador de milhares 2 23 3 6" xfId="54339" xr:uid="{B908EF3E-9A80-40B5-B1A7-AEF49F2BB2F9}"/>
    <cellStyle name="Separador de milhares 2 23 3 7" xfId="54340" xr:uid="{DF9CDD77-F7A2-43F7-AB49-3B4D532570BE}"/>
    <cellStyle name="Separador de milhares 2 24" xfId="54341" xr:uid="{DEFAC266-9DB7-4043-A830-24768495CADC}"/>
    <cellStyle name="Separador de milhares 2 24 2" xfId="54342" xr:uid="{A66FD9E4-E415-46B8-B016-5073861921B0}"/>
    <cellStyle name="Separador de milhares 2 24 2 2" xfId="54343" xr:uid="{ACB16862-0205-46BC-9DC8-81013D205A3C}"/>
    <cellStyle name="Separador de milhares 2 24 2 2 2" xfId="54344" xr:uid="{77F96FCC-A843-4922-B591-59FD1A81B8B3}"/>
    <cellStyle name="Separador de milhares 2 24 2 2 3" xfId="54345" xr:uid="{C9FFD02F-44D7-4C1E-BCAC-F984A8272E49}"/>
    <cellStyle name="Separador de milhares 2 24 2 2 4" xfId="54346" xr:uid="{C7F37216-5B46-4908-A124-1C09C7ABACC6}"/>
    <cellStyle name="Separador de milhares 2 24 2 3" xfId="54347" xr:uid="{87B1445C-498E-48CC-A14C-1A17A8F2B52E}"/>
    <cellStyle name="Separador de milhares 2 24 2 3 2" xfId="54348" xr:uid="{1415FF4D-738E-4291-B1F4-1D02240E81A5}"/>
    <cellStyle name="Separador de milhares 2 24 2 3 3" xfId="54349" xr:uid="{C6094595-832E-471B-BEB4-BD73AC469CD3}"/>
    <cellStyle name="Separador de milhares 2 24 2 3 4" xfId="54350" xr:uid="{162B953E-C133-4417-A15E-0D69954D7935}"/>
    <cellStyle name="Separador de milhares 2 24 2 4" xfId="54351" xr:uid="{83F944D9-20E2-4545-AADA-4E7FAB49AB85}"/>
    <cellStyle name="Separador de milhares 2 24 2 4 2" xfId="54352" xr:uid="{F5CA31F7-7508-42FD-9961-6EAA7624BC42}"/>
    <cellStyle name="Separador de milhares 2 24 2 5" xfId="54353" xr:uid="{AB31FA1A-5CBA-4062-9FA7-ED6B8CAB6698}"/>
    <cellStyle name="Separador de milhares 2 24 2 6" xfId="54354" xr:uid="{9F8FC5F0-0AD7-45F1-A9F5-35255282D311}"/>
    <cellStyle name="Separador de milhares 2 24 2 7" xfId="54355" xr:uid="{A6DE804E-404E-42A2-B858-42AA09DF69D2}"/>
    <cellStyle name="Separador de milhares 2 24 2 8" xfId="54356" xr:uid="{C69DE782-FEF7-426A-B7E8-BF3F06110EEE}"/>
    <cellStyle name="Separador de milhares 2 24 3" xfId="54357" xr:uid="{E7DD587D-863F-41AA-BFD3-F292D077969F}"/>
    <cellStyle name="Separador de milhares 2 24 3 2" xfId="54358" xr:uid="{2E9B8B8A-8F50-4EAD-8206-4D42FEE54611}"/>
    <cellStyle name="Separador de milhares 2 24 3 2 2" xfId="54359" xr:uid="{E86724F3-EB6C-458A-B7A5-7D15C40898CF}"/>
    <cellStyle name="Separador de milhares 2 24 3 2 3" xfId="54360" xr:uid="{E8A81E68-6108-420B-AAD8-0C8910E8E1CA}"/>
    <cellStyle name="Separador de milhares 2 24 3 2 4" xfId="54361" xr:uid="{FD1D42DC-A622-46DF-8DAD-FC2961E60A6A}"/>
    <cellStyle name="Separador de milhares 2 24 3 3" xfId="54362" xr:uid="{656001E5-666D-4171-B47A-BC7080C3843A}"/>
    <cellStyle name="Separador de milhares 2 24 3 3 2" xfId="54363" xr:uid="{DEEECF36-98D8-4DD9-87FC-2542CE24AFC7}"/>
    <cellStyle name="Separador de milhares 2 24 3 4" xfId="54364" xr:uid="{0730AB9C-D88D-4D99-AB2A-D2A2298BB29C}"/>
    <cellStyle name="Separador de milhares 2 24 3 5" xfId="54365" xr:uid="{E03DB1A0-C90F-46E5-B1F5-15BDDF86D473}"/>
    <cellStyle name="Separador de milhares 2 24 3 6" xfId="54366" xr:uid="{D71144FB-E3A2-4C92-8F04-A68016CEA267}"/>
    <cellStyle name="Separador de milhares 2 24 3 7" xfId="54367" xr:uid="{2684C765-1A7D-49EB-AB62-8B2FD4EC8FF4}"/>
    <cellStyle name="Separador de milhares 2 25" xfId="54368" xr:uid="{99AE5206-4082-48D1-94A9-0C02074CBF31}"/>
    <cellStyle name="Separador de milhares 2 25 2" xfId="54369" xr:uid="{A95534AF-91D8-4FAB-9B12-201FAAE2443D}"/>
    <cellStyle name="Separador de milhares 2 25 2 2" xfId="54370" xr:uid="{21AC4E75-2FC8-4DF2-BF90-C6F015A7F531}"/>
    <cellStyle name="Separador de milhares 2 25 2 2 2" xfId="54371" xr:uid="{CEC17B71-574D-4F54-B7EC-0A1979559530}"/>
    <cellStyle name="Separador de milhares 2 25 2 2 3" xfId="54372" xr:uid="{60151642-A4F0-42DF-9A24-AC4E10B6CCD5}"/>
    <cellStyle name="Separador de milhares 2 25 2 2 4" xfId="54373" xr:uid="{59C53AD4-CDC5-4535-88AB-5680DFAD2F51}"/>
    <cellStyle name="Separador de milhares 2 25 2 3" xfId="54374" xr:uid="{5C517D9E-0218-4336-B2DC-F944A445BF58}"/>
    <cellStyle name="Separador de milhares 2 25 2 3 2" xfId="54375" xr:uid="{D6490919-0D2C-47D8-B5F8-34C52CD1B319}"/>
    <cellStyle name="Separador de milhares 2 25 2 3 3" xfId="54376" xr:uid="{CAF9F779-8866-4137-AFF2-001C1D268416}"/>
    <cellStyle name="Separador de milhares 2 25 2 3 4" xfId="54377" xr:uid="{2D55A54E-0A19-4DB0-A6D5-5571E74E0D5D}"/>
    <cellStyle name="Separador de milhares 2 25 2 4" xfId="54378" xr:uid="{F43268AD-5D97-41D9-A303-360B48505384}"/>
    <cellStyle name="Separador de milhares 2 25 2 4 2" xfId="54379" xr:uid="{C13B59D8-19DD-4B6F-BF6A-842551339047}"/>
    <cellStyle name="Separador de milhares 2 25 2 5" xfId="54380" xr:uid="{E52EC430-9ABD-467C-A130-09AA1815CA2E}"/>
    <cellStyle name="Separador de milhares 2 25 2 6" xfId="54381" xr:uid="{6C00E59D-B1B1-4897-BF2D-8240495B3650}"/>
    <cellStyle name="Separador de milhares 2 25 2 7" xfId="54382" xr:uid="{31DE60D9-4AF0-48C3-B601-2089F4021523}"/>
    <cellStyle name="Separador de milhares 2 25 2 8" xfId="54383" xr:uid="{26BDE40B-F967-430B-944A-227F7F41D5C5}"/>
    <cellStyle name="Separador de milhares 2 25 3" xfId="54384" xr:uid="{E9B88607-97A1-4728-9175-C02F078A5276}"/>
    <cellStyle name="Separador de milhares 2 25 3 2" xfId="54385" xr:uid="{B3821AE3-D76F-4C6E-B58E-AFC2D2D79CAF}"/>
    <cellStyle name="Separador de milhares 2 25 3 2 2" xfId="54386" xr:uid="{3EB0B13F-50D4-4C26-A904-8C5F2146FEEA}"/>
    <cellStyle name="Separador de milhares 2 25 3 2 3" xfId="54387" xr:uid="{04015D53-20E1-42FD-AFDF-DEC40C19D02F}"/>
    <cellStyle name="Separador de milhares 2 25 3 2 4" xfId="54388" xr:uid="{038C1004-DBAA-4333-8453-5797A9E7BCAD}"/>
    <cellStyle name="Separador de milhares 2 25 3 3" xfId="54389" xr:uid="{9E20B713-3B39-473C-A13D-07682ABE4EF3}"/>
    <cellStyle name="Separador de milhares 2 25 3 3 2" xfId="54390" xr:uid="{8F60E67C-BBB9-4B61-A622-0711F0D64083}"/>
    <cellStyle name="Separador de milhares 2 25 3 4" xfId="54391" xr:uid="{83EBC4D1-2687-476E-83D2-A687494FA3CE}"/>
    <cellStyle name="Separador de milhares 2 25 3 5" xfId="54392" xr:uid="{CB385AA8-CC70-4E9F-9DD9-34BA7D55D7A7}"/>
    <cellStyle name="Separador de milhares 2 25 3 6" xfId="54393" xr:uid="{FF75557D-EED2-435B-B93F-64A2D52AC436}"/>
    <cellStyle name="Separador de milhares 2 25 3 7" xfId="54394" xr:uid="{EA8D9555-0A6F-41AF-8D6A-244D4D51173E}"/>
    <cellStyle name="Separador de milhares 2 26" xfId="54395" xr:uid="{C1BCE1AD-3E43-49EA-BC58-F6A37987CE2C}"/>
    <cellStyle name="Separador de milhares 2 26 2" xfId="54396" xr:uid="{907D7D66-F76D-424E-863E-120D129472CE}"/>
    <cellStyle name="Separador de milhares 2 26 2 2" xfId="54397" xr:uid="{C7350F14-5A12-4476-8945-48D469F3F177}"/>
    <cellStyle name="Separador de milhares 2 26 2 2 2" xfId="54398" xr:uid="{94D9B601-A4C7-4F5C-809F-8A91E379C0A0}"/>
    <cellStyle name="Separador de milhares 2 26 2 2 3" xfId="54399" xr:uid="{C4FD62F8-270E-4317-862A-22370DA7C30F}"/>
    <cellStyle name="Separador de milhares 2 26 2 2 4" xfId="54400" xr:uid="{971AFE11-C846-4802-884E-CF95A8EBE50F}"/>
    <cellStyle name="Separador de milhares 2 26 2 3" xfId="54401" xr:uid="{52079760-FD08-4A39-8E81-7C60F494FC04}"/>
    <cellStyle name="Separador de milhares 2 26 2 3 2" xfId="54402" xr:uid="{51FBB203-C9B3-48FA-B291-FEAA56E12B6C}"/>
    <cellStyle name="Separador de milhares 2 26 2 3 3" xfId="54403" xr:uid="{4EBC85E2-8318-41C5-9BB3-7F5C00465047}"/>
    <cellStyle name="Separador de milhares 2 26 2 3 4" xfId="54404" xr:uid="{CB7D71F0-D14D-49A4-995B-8AF87EC7BCA8}"/>
    <cellStyle name="Separador de milhares 2 26 2 4" xfId="54405" xr:uid="{DC71BB9C-A61F-41FE-886E-08B607D41291}"/>
    <cellStyle name="Separador de milhares 2 26 2 4 2" xfId="54406" xr:uid="{E024F85E-639D-418E-94EF-8F1EDFF4ED06}"/>
    <cellStyle name="Separador de milhares 2 26 2 5" xfId="54407" xr:uid="{5680C89E-E1DE-4AE4-AF34-BCE6E664A9A9}"/>
    <cellStyle name="Separador de milhares 2 26 2 6" xfId="54408" xr:uid="{FCA9A9CC-C362-4D4B-8E71-CC180997AC68}"/>
    <cellStyle name="Separador de milhares 2 26 2 7" xfId="54409" xr:uid="{66F15003-A5AC-4FEB-BF73-C6BB9DC57ED9}"/>
    <cellStyle name="Separador de milhares 2 26 2 8" xfId="54410" xr:uid="{DBF78DE5-739C-4EE4-9A73-FFDEBC889F7A}"/>
    <cellStyle name="Separador de milhares 2 26 3" xfId="54411" xr:uid="{FEA67AC3-AA25-47D1-996C-EB413FDF8A16}"/>
    <cellStyle name="Separador de milhares 2 26 3 2" xfId="54412" xr:uid="{FF8438B2-B1D1-46BC-BDC9-F0C5F57E9DC5}"/>
    <cellStyle name="Separador de milhares 2 26 3 2 2" xfId="54413" xr:uid="{A58DB62E-EAEC-4F2C-8B26-87957393FE68}"/>
    <cellStyle name="Separador de milhares 2 26 3 2 3" xfId="54414" xr:uid="{2B7CC8B3-1C9A-4D10-8E6A-466AE13BFDD7}"/>
    <cellStyle name="Separador de milhares 2 26 3 2 4" xfId="54415" xr:uid="{ECEA5D83-466C-446B-A4E4-48C412531BD2}"/>
    <cellStyle name="Separador de milhares 2 26 3 3" xfId="54416" xr:uid="{0DECB805-DD45-487D-9A42-C658994510BA}"/>
    <cellStyle name="Separador de milhares 2 26 3 3 2" xfId="54417" xr:uid="{901C6C00-F23E-4D24-B8D3-2BFD78037CA2}"/>
    <cellStyle name="Separador de milhares 2 26 3 4" xfId="54418" xr:uid="{2B3858AB-23F2-4697-BC9C-C148AF4FCB9A}"/>
    <cellStyle name="Separador de milhares 2 26 3 5" xfId="54419" xr:uid="{BD6FC143-3870-4B93-9B2C-3F09BC41289A}"/>
    <cellStyle name="Separador de milhares 2 26 3 6" xfId="54420" xr:uid="{9348F0A6-AC37-4F68-8A43-915782472E9B}"/>
    <cellStyle name="Separador de milhares 2 26 3 7" xfId="54421" xr:uid="{F7582992-681D-4875-ACCB-6C75DFD448E4}"/>
    <cellStyle name="Separador de milhares 2 27" xfId="54422" xr:uid="{00D80E09-B61C-4A77-9324-2ADD8EE19A86}"/>
    <cellStyle name="Separador de milhares 2 27 2" xfId="54423" xr:uid="{BFD0C380-C47E-40E8-AF5A-DB44E825CFEC}"/>
    <cellStyle name="Separador de milhares 2 27 2 2" xfId="54424" xr:uid="{F70E9F6B-93B5-4D66-A6E7-305663FFC20A}"/>
    <cellStyle name="Separador de milhares 2 27 2 2 2" xfId="54425" xr:uid="{166420F0-28E3-41F8-BE45-A87E834DA232}"/>
    <cellStyle name="Separador de milhares 2 27 2 2 3" xfId="54426" xr:uid="{17002F72-5B89-40C2-A6FC-92480C239B08}"/>
    <cellStyle name="Separador de milhares 2 27 2 2 4" xfId="54427" xr:uid="{C1A2946C-0894-4DB5-B289-BC778CD86A7B}"/>
    <cellStyle name="Separador de milhares 2 27 2 3" xfId="54428" xr:uid="{79F219DC-12EF-4EDB-9C0C-D5B6EF78F608}"/>
    <cellStyle name="Separador de milhares 2 27 2 3 2" xfId="54429" xr:uid="{8C8DC6CE-989D-4EA9-8F18-668B2DD7B0CE}"/>
    <cellStyle name="Separador de milhares 2 27 2 3 3" xfId="54430" xr:uid="{7814ED85-7F67-436E-BFB4-2D4E740B34F5}"/>
    <cellStyle name="Separador de milhares 2 27 2 3 4" xfId="54431" xr:uid="{F7D442F5-B4D2-4697-997F-C60D65F5E5C2}"/>
    <cellStyle name="Separador de milhares 2 27 2 4" xfId="54432" xr:uid="{DB89E3AE-BE4B-4E3B-A946-461116EC93B9}"/>
    <cellStyle name="Separador de milhares 2 27 2 4 2" xfId="54433" xr:uid="{A17AC1D3-CBB9-49DA-BD34-540EB256D86E}"/>
    <cellStyle name="Separador de milhares 2 27 2 5" xfId="54434" xr:uid="{F3FA03BB-81E6-44A0-B75B-ED8291B7C8E2}"/>
    <cellStyle name="Separador de milhares 2 27 2 6" xfId="54435" xr:uid="{02E4DEFA-7D99-4BCF-8B9D-096B5FF6EEB2}"/>
    <cellStyle name="Separador de milhares 2 27 2 7" xfId="54436" xr:uid="{46B63CA9-25CC-4C4D-A28D-521D5FA8F6C0}"/>
    <cellStyle name="Separador de milhares 2 27 2 8" xfId="54437" xr:uid="{8A5D4D58-DF66-480E-A58B-CFAC8A977198}"/>
    <cellStyle name="Separador de milhares 2 27 3" xfId="54438" xr:uid="{DAB474E1-B4F1-4FD7-9B3D-A12B500A643B}"/>
    <cellStyle name="Separador de milhares 2 27 3 2" xfId="54439" xr:uid="{3FDC87BE-F2AA-4411-BA23-A1B629C42680}"/>
    <cellStyle name="Separador de milhares 2 27 3 2 2" xfId="54440" xr:uid="{200D1049-AE61-47BE-A453-F61FCD1CF5E5}"/>
    <cellStyle name="Separador de milhares 2 27 3 2 3" xfId="54441" xr:uid="{F2CB5BF0-B8ED-446B-A24C-F27B244361E8}"/>
    <cellStyle name="Separador de milhares 2 27 3 2 4" xfId="54442" xr:uid="{959FE953-0E55-4E7E-8BEA-DC2F8BF843D5}"/>
    <cellStyle name="Separador de milhares 2 27 3 3" xfId="54443" xr:uid="{CE07345D-5A1E-487D-8A9D-EC059395BB23}"/>
    <cellStyle name="Separador de milhares 2 27 3 3 2" xfId="54444" xr:uid="{ADCF391B-A1C8-49E7-A41E-A5EDCF44B893}"/>
    <cellStyle name="Separador de milhares 2 27 3 4" xfId="54445" xr:uid="{95821621-EF0B-4EC4-83B7-E8F65F92865D}"/>
    <cellStyle name="Separador de milhares 2 27 3 5" xfId="54446" xr:uid="{63563ABC-F544-4EF0-8ED9-CBC358016A14}"/>
    <cellStyle name="Separador de milhares 2 27 3 6" xfId="54447" xr:uid="{1E8340D2-BFAD-49C8-8CB4-B0732ABDEDCC}"/>
    <cellStyle name="Separador de milhares 2 27 3 7" xfId="54448" xr:uid="{15CFFDED-06F3-46D7-9020-066C71F7C425}"/>
    <cellStyle name="Separador de milhares 2 28" xfId="54449" xr:uid="{7B1CF405-3CA7-450D-BE17-7EF3CBFFC8B5}"/>
    <cellStyle name="Separador de milhares 2 28 2" xfId="54450" xr:uid="{4565A859-936B-407E-84C1-DEBE8F3DC8EC}"/>
    <cellStyle name="Separador de milhares 2 28 2 2" xfId="54451" xr:uid="{B30B5D1D-71F9-4646-965E-BC06E9E76509}"/>
    <cellStyle name="Separador de milhares 2 28 2 2 2" xfId="54452" xr:uid="{ABA1D870-6B9F-4584-B8F8-E9D38DFF2CE4}"/>
    <cellStyle name="Separador de milhares 2 28 2 2 3" xfId="54453" xr:uid="{D29540D6-654B-46BB-9253-90DDC2886AF4}"/>
    <cellStyle name="Separador de milhares 2 28 2 2 4" xfId="54454" xr:uid="{8998C208-95F1-4CF1-9B66-720755777A29}"/>
    <cellStyle name="Separador de milhares 2 28 2 3" xfId="54455" xr:uid="{67993638-5997-4740-B462-FD817D467FF7}"/>
    <cellStyle name="Separador de milhares 2 28 2 3 2" xfId="54456" xr:uid="{3D1A4503-3E8A-488C-AF3D-13E5D3970786}"/>
    <cellStyle name="Separador de milhares 2 28 2 3 3" xfId="54457" xr:uid="{18954B5E-CCC1-4037-BEA9-287A6361C521}"/>
    <cellStyle name="Separador de milhares 2 28 2 3 4" xfId="54458" xr:uid="{717F810B-D450-455D-9B8D-42F90145B419}"/>
    <cellStyle name="Separador de milhares 2 28 2 4" xfId="54459" xr:uid="{E3C4B490-FD72-4706-8135-EEE53CE8773C}"/>
    <cellStyle name="Separador de milhares 2 28 2 4 2" xfId="54460" xr:uid="{AB584EAF-EB17-4E07-A856-30E1EF186F50}"/>
    <cellStyle name="Separador de milhares 2 28 2 5" xfId="54461" xr:uid="{2CF033D6-78E4-46AD-95DF-30DFBF8A25E8}"/>
    <cellStyle name="Separador de milhares 2 28 2 6" xfId="54462" xr:uid="{4AC77011-8F80-4534-8B24-7967D9AFEBF6}"/>
    <cellStyle name="Separador de milhares 2 28 2 7" xfId="54463" xr:uid="{6A10BA05-9439-43A4-82DD-6DF6902F599D}"/>
    <cellStyle name="Separador de milhares 2 28 2 8" xfId="54464" xr:uid="{6A153719-7BCB-4544-809E-4946F76853EA}"/>
    <cellStyle name="Separador de milhares 2 28 3" xfId="54465" xr:uid="{AE92EA8F-3C14-4E70-BE4C-E5BD0EEF1291}"/>
    <cellStyle name="Separador de milhares 2 28 3 2" xfId="54466" xr:uid="{D16FFEBB-0125-4374-8465-7D3D6002A718}"/>
    <cellStyle name="Separador de milhares 2 28 3 2 2" xfId="54467" xr:uid="{D880CBF6-DC7B-44DD-9C33-EB4DD78D8781}"/>
    <cellStyle name="Separador de milhares 2 28 3 2 3" xfId="54468" xr:uid="{B9068BD1-D3F3-4BB1-B79C-D460EAAA682F}"/>
    <cellStyle name="Separador de milhares 2 28 3 2 4" xfId="54469" xr:uid="{94C86B1C-8BDF-45E6-8E99-DF6112CAC2EA}"/>
    <cellStyle name="Separador de milhares 2 28 3 3" xfId="54470" xr:uid="{5643E7E2-D156-455E-A7B6-33C22B20AECD}"/>
    <cellStyle name="Separador de milhares 2 28 3 3 2" xfId="54471" xr:uid="{D2850C56-CEDE-41E5-923A-5E8FF96AF409}"/>
    <cellStyle name="Separador de milhares 2 28 3 4" xfId="54472" xr:uid="{0AE5757F-8733-471C-9EDF-3C660CE79E4D}"/>
    <cellStyle name="Separador de milhares 2 28 3 5" xfId="54473" xr:uid="{6E4BEE65-F113-438A-8585-4C7216831CC1}"/>
    <cellStyle name="Separador de milhares 2 28 3 6" xfId="54474" xr:uid="{B7F4E326-3FC5-4A59-A060-EC31725BF952}"/>
    <cellStyle name="Separador de milhares 2 28 3 7" xfId="54475" xr:uid="{5B52CF99-121D-421D-80FB-5BB97CD73477}"/>
    <cellStyle name="Separador de milhares 2 29" xfId="54476" xr:uid="{FBB54F24-7065-4E7C-AA08-6C9E57D277E4}"/>
    <cellStyle name="Separador de milhares 2 29 2" xfId="54477" xr:uid="{08DE019F-DCB9-4EFC-AA7C-1A8092ABA199}"/>
    <cellStyle name="Separador de milhares 2 29 2 2" xfId="54478" xr:uid="{37B3B803-C6FD-45C2-8127-A7341E6303BB}"/>
    <cellStyle name="Separador de milhares 2 29 2 2 2" xfId="54479" xr:uid="{99EC978C-A8D7-4352-A19D-1B6176AC5867}"/>
    <cellStyle name="Separador de milhares 2 29 2 2 3" xfId="54480" xr:uid="{6279C2C9-A24A-4B7B-A955-133FCA41D702}"/>
    <cellStyle name="Separador de milhares 2 29 2 2 4" xfId="54481" xr:uid="{5557C55C-E307-48E8-B15B-F38D13EBF506}"/>
    <cellStyle name="Separador de milhares 2 29 2 3" xfId="54482" xr:uid="{017CD151-A837-4CEF-B29C-2226F6E0AB80}"/>
    <cellStyle name="Separador de milhares 2 29 2 3 2" xfId="54483" xr:uid="{774B35E0-535C-4666-8ED8-C6D406C310C8}"/>
    <cellStyle name="Separador de milhares 2 29 2 3 3" xfId="54484" xr:uid="{5F86EA1A-597E-481A-AEF3-64212401269E}"/>
    <cellStyle name="Separador de milhares 2 29 2 3 4" xfId="54485" xr:uid="{BDA1695B-232F-4B64-AF75-50A8C18CA008}"/>
    <cellStyle name="Separador de milhares 2 29 2 4" xfId="54486" xr:uid="{6B809FAB-58F5-4D17-AFAD-4CA8FEDB8653}"/>
    <cellStyle name="Separador de milhares 2 29 2 4 2" xfId="54487" xr:uid="{DB41B8B0-BA45-47A7-B1BC-7997AC13BDA2}"/>
    <cellStyle name="Separador de milhares 2 29 2 5" xfId="54488" xr:uid="{80F348C3-415D-4CA0-A260-1D1E45F5D0BD}"/>
    <cellStyle name="Separador de milhares 2 29 2 6" xfId="54489" xr:uid="{3C80A201-317F-49AF-8797-98CE791D9C49}"/>
    <cellStyle name="Separador de milhares 2 29 2 7" xfId="54490" xr:uid="{E31A753B-D6F6-4AF1-AF63-58823571FFE6}"/>
    <cellStyle name="Separador de milhares 2 29 2 8" xfId="54491" xr:uid="{FEF8A44B-A932-4BC0-9952-16B17074B254}"/>
    <cellStyle name="Separador de milhares 2 29 3" xfId="54492" xr:uid="{B4773FAC-8459-4BAB-A7D9-6B0AD0CCB547}"/>
    <cellStyle name="Separador de milhares 2 29 3 2" xfId="54493" xr:uid="{1D403094-1128-4B13-9BF5-9571BBD54619}"/>
    <cellStyle name="Separador de milhares 2 29 3 2 2" xfId="54494" xr:uid="{B7C9BA24-0EB1-4EA4-8063-FBDF7BB7AC05}"/>
    <cellStyle name="Separador de milhares 2 29 3 2 3" xfId="54495" xr:uid="{3ED76CC8-99C5-4810-937F-D72B614CF07C}"/>
    <cellStyle name="Separador de milhares 2 29 3 2 4" xfId="54496" xr:uid="{0050CBA1-E073-474F-8216-14ABD809CA27}"/>
    <cellStyle name="Separador de milhares 2 29 3 3" xfId="54497" xr:uid="{A6C9EAB3-9DC3-40DF-AD97-2C73C9D5FF5A}"/>
    <cellStyle name="Separador de milhares 2 29 3 3 2" xfId="54498" xr:uid="{D5AC4C25-5F23-4281-ACD4-0881CAEA1348}"/>
    <cellStyle name="Separador de milhares 2 29 3 4" xfId="54499" xr:uid="{FD328896-DBD0-406F-873B-9555C0ADFFA0}"/>
    <cellStyle name="Separador de milhares 2 29 3 5" xfId="54500" xr:uid="{F25F686C-476C-42FF-BE66-10E72C773D82}"/>
    <cellStyle name="Separador de milhares 2 29 3 6" xfId="54501" xr:uid="{6EA6E503-9A42-4563-A629-060F34C3F791}"/>
    <cellStyle name="Separador de milhares 2 29 3 7" xfId="54502" xr:uid="{F6355A30-17CC-427E-9107-F0A651553A6B}"/>
    <cellStyle name="Separador de milhares 2 3" xfId="111" xr:uid="{00000000-0005-0000-0000-0000A22F0000}"/>
    <cellStyle name="Separador de milhares 2 3 2" xfId="4222" xr:uid="{00000000-0005-0000-0000-0000A32F0000}"/>
    <cellStyle name="Separador de milhares 2 3 2 10" xfId="54504" xr:uid="{62D6E72D-710B-4E35-B95E-1C3BCBE6F02B}"/>
    <cellStyle name="Separador de milhares 2 3 2 2" xfId="5194" xr:uid="{00000000-0005-0000-0000-0000A42F0000}"/>
    <cellStyle name="Separador de milhares 2 3 2 2 2" xfId="14256" xr:uid="{69A74A77-E7FD-42CD-BF4C-8CB00212B718}"/>
    <cellStyle name="Separador de milhares 2 3 2 2 2 2" xfId="54507" xr:uid="{E7DFE362-4F27-4313-9DAB-8DF2E5743A38}"/>
    <cellStyle name="Separador de milhares 2 3 2 2 2 3" xfId="54506" xr:uid="{5878E01A-4ABC-4E8A-8316-1E028755AF54}"/>
    <cellStyle name="Separador de milhares 2 3 2 2 3" xfId="54508" xr:uid="{B31DD681-6C1B-4DA8-A7FB-DC8FA6F2363F}"/>
    <cellStyle name="Separador de milhares 2 3 2 2 4" xfId="54509" xr:uid="{AADAA362-D84A-4970-8DF1-FE80D8BDE21B}"/>
    <cellStyle name="Separador de milhares 2 3 2 2 5" xfId="54510" xr:uid="{A1402685-26E2-44AC-8354-7D9980A6B8B7}"/>
    <cellStyle name="Separador de milhares 2 3 2 2 6" xfId="54511" xr:uid="{AB991CA5-27D6-46F9-B909-1A78F09B4BA1}"/>
    <cellStyle name="Separador de milhares 2 3 2 2 7" xfId="54505" xr:uid="{0A972EC7-8AC3-4832-B56D-AF56299E5DCA}"/>
    <cellStyle name="Separador de milhares 2 3 2 3" xfId="12174" xr:uid="{00000000-0005-0000-0000-0000A52F0000}"/>
    <cellStyle name="Separador de milhares 2 3 2 3 2" xfId="14765" xr:uid="{FF103AC3-ADAA-4EA7-9E6D-65F6103EC4AF}"/>
    <cellStyle name="Separador de milhares 2 3 2 3 2 2" xfId="54513" xr:uid="{0DB4F0E9-E9A7-405C-8DC3-F76FFA26669D}"/>
    <cellStyle name="Separador de milhares 2 3 2 3 3" xfId="54514" xr:uid="{2F8012BA-BAD6-4374-89F8-A514334327DF}"/>
    <cellStyle name="Separador de milhares 2 3 2 3 4" xfId="54515" xr:uid="{6BD5B337-E50F-4AAE-B4C5-EA36BCFA8487}"/>
    <cellStyle name="Separador de milhares 2 3 2 3 5" xfId="54516" xr:uid="{2BD1BB61-6FC6-4B15-94AC-89C4DDB431DB}"/>
    <cellStyle name="Separador de milhares 2 3 2 3 6" xfId="54512" xr:uid="{8739EA76-75EE-404B-9863-B94D197190AB}"/>
    <cellStyle name="Separador de milhares 2 3 2 4" xfId="13780" xr:uid="{00000000-0005-0000-0000-0000A62F0000}"/>
    <cellStyle name="Separador de milhares 2 3 2 4 2" xfId="15029" xr:uid="{82E1D8C6-0750-4131-A797-A80461D79D03}"/>
    <cellStyle name="Separador de milhares 2 3 2 4 2 2" xfId="54518" xr:uid="{EF3D1478-6D09-4646-B838-186E58012B37}"/>
    <cellStyle name="Separador de milhares 2 3 2 4 3" xfId="54517" xr:uid="{34E60AB3-9871-4112-9ED5-F790FC24FCC4}"/>
    <cellStyle name="Separador de milhares 2 3 2 5" xfId="14085" xr:uid="{F91244F3-266B-4AC9-A71D-5E3F1ADA2DEF}"/>
    <cellStyle name="Separador de milhares 2 3 2 5 2" xfId="54519" xr:uid="{DC1116BF-FA33-47B8-B010-B29736CDC4CF}"/>
    <cellStyle name="Separador de milhares 2 3 2 6" xfId="54520" xr:uid="{6F5D6E3F-368A-4568-A608-E2B70AC83518}"/>
    <cellStyle name="Separador de milhares 2 3 2 7" xfId="54521" xr:uid="{6B89EF72-8736-4BC5-B1E9-AED2E1275149}"/>
    <cellStyle name="Separador de milhares 2 3 2 8" xfId="54522" xr:uid="{F4CBFCEC-85DC-4B44-B03C-A390480DC16F}"/>
    <cellStyle name="Separador de milhares 2 3 2 9" xfId="54523" xr:uid="{F74E6CD0-13A0-4810-B5DA-6CD62DD58277}"/>
    <cellStyle name="Separador de milhares 2 3 3" xfId="4223" xr:uid="{00000000-0005-0000-0000-0000A72F0000}"/>
    <cellStyle name="Separador de milhares 2 3 3 2" xfId="8973" xr:uid="{00000000-0005-0000-0000-0000A82F0000}"/>
    <cellStyle name="Separador de milhares 2 3 3 2 2" xfId="14413" xr:uid="{AF572707-888A-4C1D-9569-0733DBFBDD4A}"/>
    <cellStyle name="Separador de milhares 2 3 3 2 2 2" xfId="54526" xr:uid="{EE2751D4-B53F-4FB8-970E-99C4C0CCC603}"/>
    <cellStyle name="Separador de milhares 2 3 3 2 3" xfId="54527" xr:uid="{AFD0B343-56C8-4DFD-939A-7A149B6460EB}"/>
    <cellStyle name="Separador de milhares 2 3 3 2 4" xfId="54528" xr:uid="{03AEDCE2-C11B-4E64-83A4-92685B5FC75B}"/>
    <cellStyle name="Separador de milhares 2 3 3 2 5" xfId="54525" xr:uid="{E39C1BBA-5C09-4413-84E3-9C207EC1F0C6}"/>
    <cellStyle name="Separador de milhares 2 3 3 3" xfId="12175" xr:uid="{00000000-0005-0000-0000-0000A92F0000}"/>
    <cellStyle name="Separador de milhares 2 3 3 3 2" xfId="14766" xr:uid="{E072B3A4-C68B-40C2-9DF8-790FD88EC208}"/>
    <cellStyle name="Separador de milhares 2 3 3 3 2 2" xfId="54530" xr:uid="{78118C69-B17F-432F-AAEB-A15881FAA515}"/>
    <cellStyle name="Separador de milhares 2 3 3 3 3" xfId="54529" xr:uid="{E80F29BC-6E98-4264-B431-F394727A4B42}"/>
    <cellStyle name="Separador de milhares 2 3 3 4" xfId="13781" xr:uid="{00000000-0005-0000-0000-0000AA2F0000}"/>
    <cellStyle name="Separador de milhares 2 3 3 4 2" xfId="15030" xr:uid="{F89CBEBC-BD8B-498C-9B27-B8E418E19A51}"/>
    <cellStyle name="Separador de milhares 2 3 3 4 3" xfId="54531" xr:uid="{BE067904-5D20-46DB-9557-067C1E75E267}"/>
    <cellStyle name="Separador de milhares 2 3 3 5" xfId="14086" xr:uid="{888D4DCF-C396-4012-B7BD-1F469F179626}"/>
    <cellStyle name="Separador de milhares 2 3 3 5 2" xfId="54532" xr:uid="{29FC2A49-8BF5-4CE5-9DED-209BD36717F4}"/>
    <cellStyle name="Separador de milhares 2 3 3 6" xfId="54533" xr:uid="{08E5534B-3601-4805-8EFA-27566C92C9A4}"/>
    <cellStyle name="Separador de milhares 2 3 3 7" xfId="54534" xr:uid="{1045F507-9198-4CF4-9A8B-405839D68B47}"/>
    <cellStyle name="Separador de milhares 2 3 3 8" xfId="54535" xr:uid="{BEB22649-7F61-4B4A-9DDC-76E760F6799F}"/>
    <cellStyle name="Separador de milhares 2 3 3 9" xfId="54524" xr:uid="{6F9F58A2-4437-49FD-841A-0331787EC40A}"/>
    <cellStyle name="Separador de milhares 2 3 4" xfId="4888" xr:uid="{00000000-0005-0000-0000-0000AB2F0000}"/>
    <cellStyle name="Separador de milhares 2 3 4 2" xfId="10546" xr:uid="{00000000-0005-0000-0000-0000AC2F0000}"/>
    <cellStyle name="Separador de milhares 2 3 4 2 2" xfId="14631" xr:uid="{2276C144-B680-45F7-9DD5-952495FE884B}"/>
    <cellStyle name="Separador de milhares 2 3 4 2 3" xfId="54537" xr:uid="{DD5A3E77-88E2-4105-86FC-FFF60D35B852}"/>
    <cellStyle name="Separador de milhares 2 3 4 3" xfId="9136" xr:uid="{00000000-0005-0000-0000-0000AD2F0000}"/>
    <cellStyle name="Separador de milhares 2 3 4 3 2" xfId="14555" xr:uid="{7BDDC1BA-4AC3-4307-AEEE-37FCEBA2FA6D}"/>
    <cellStyle name="Separador de milhares 2 3 4 4" xfId="12337" xr:uid="{00000000-0005-0000-0000-0000AE2F0000}"/>
    <cellStyle name="Separador de milhares 2 3 4 4 2" xfId="14911" xr:uid="{A7FECD2A-BCB7-45ED-AD2F-588200EAB2CE}"/>
    <cellStyle name="Separador de milhares 2 3 4 5" xfId="13946" xr:uid="{00000000-0005-0000-0000-0000AF2F0000}"/>
    <cellStyle name="Separador de milhares 2 3 4 5 2" xfId="15178" xr:uid="{99AC139A-B7DD-46F5-B7FE-0C6465AABDE6}"/>
    <cellStyle name="Separador de milhares 2 3 4 6" xfId="14231" xr:uid="{80CCC029-6234-4DB7-AB12-9240E2075C40}"/>
    <cellStyle name="Separador de milhares 2 3 4 7" xfId="54536" xr:uid="{165B05ED-897B-4F88-BBC0-E5412491DCF1}"/>
    <cellStyle name="Separador de milhares 2 3 5" xfId="4221" xr:uid="{00000000-0005-0000-0000-0000B02F0000}"/>
    <cellStyle name="Separador de milhares 2 3 5 2" xfId="54538" xr:uid="{EA58E5CB-80D3-4C7C-995C-71F2F1FF0E69}"/>
    <cellStyle name="Separador de milhares 2 3 6" xfId="4908" xr:uid="{00000000-0005-0000-0000-0000B12F0000}"/>
    <cellStyle name="Separador de milhares 2 3 6 2" xfId="10711" xr:uid="{00000000-0005-0000-0000-0000B22F0000}"/>
    <cellStyle name="Separador de milhares 2 3 6 2 2" xfId="14645" xr:uid="{67EA97FE-D910-4B00-A214-15C2F21DC31B}"/>
    <cellStyle name="Separador de milhares 2 3 6 3" xfId="54539" xr:uid="{C1E7FFB9-431E-4BB4-AC82-F383D0F4E2E6}"/>
    <cellStyle name="Separador de milhares 2 3 7" xfId="13965" xr:uid="{93F50FA4-4190-40C4-B696-26E307970753}"/>
    <cellStyle name="Separador de milhares 2 3 8" xfId="54503" xr:uid="{AE22BD2F-A676-4519-A4BD-DCE7181C33FD}"/>
    <cellStyle name="Separador de milhares 2 30" xfId="54540" xr:uid="{EAA736A5-1526-4441-9B18-B8EF61419EAC}"/>
    <cellStyle name="Separador de milhares 2 30 2" xfId="54541" xr:uid="{397FFB7E-D725-4063-8C85-87E24D1C44AD}"/>
    <cellStyle name="Separador de milhares 2 30 2 2" xfId="54542" xr:uid="{DC1F0F42-2B9C-47B1-B2A3-F7DBCCB656A0}"/>
    <cellStyle name="Separador de milhares 2 30 2 2 2" xfId="54543" xr:uid="{168E0A4D-A35C-495F-AFA2-3BE2D04E20CA}"/>
    <cellStyle name="Separador de milhares 2 30 2 2 3" xfId="54544" xr:uid="{D01A23AC-9702-4762-8592-549312C0E60A}"/>
    <cellStyle name="Separador de milhares 2 30 2 2 4" xfId="54545" xr:uid="{FF5C5C90-6BDB-416A-8EB6-80ADEDE062F4}"/>
    <cellStyle name="Separador de milhares 2 30 2 3" xfId="54546" xr:uid="{D1D028C4-F656-499D-A939-A7CE56E96549}"/>
    <cellStyle name="Separador de milhares 2 30 2 3 2" xfId="54547" xr:uid="{3DD285D2-7B3E-434B-860D-99DE6F419779}"/>
    <cellStyle name="Separador de milhares 2 30 2 3 3" xfId="54548" xr:uid="{A44C8E8B-AEAD-4E7A-95A0-67BA88216266}"/>
    <cellStyle name="Separador de milhares 2 30 2 3 4" xfId="54549" xr:uid="{81CE0E62-7F0E-4CD6-ADF3-0986933DAD29}"/>
    <cellStyle name="Separador de milhares 2 30 2 4" xfId="54550" xr:uid="{F3F65C53-2A34-41B5-B472-7A4CE5FD8347}"/>
    <cellStyle name="Separador de milhares 2 30 2 4 2" xfId="54551" xr:uid="{3C00E33E-44A4-442F-AAE6-53E3865D0EB9}"/>
    <cellStyle name="Separador de milhares 2 30 2 5" xfId="54552" xr:uid="{BE60C131-CAE4-4119-AEC2-2D6B7FE327F0}"/>
    <cellStyle name="Separador de milhares 2 30 2 6" xfId="54553" xr:uid="{57E5C576-C8E9-43A1-8E24-F2BEC8A6CF0C}"/>
    <cellStyle name="Separador de milhares 2 30 2 7" xfId="54554" xr:uid="{7C440AF6-D9F5-4E96-8F40-DB1D9ADCDF10}"/>
    <cellStyle name="Separador de milhares 2 30 2 8" xfId="54555" xr:uid="{3E6D89EB-5D61-4363-97A4-69DB704D4433}"/>
    <cellStyle name="Separador de milhares 2 30 3" xfId="54556" xr:uid="{7DB919E2-88BF-4DCE-96D5-87DF60C60630}"/>
    <cellStyle name="Separador de milhares 2 30 3 2" xfId="54557" xr:uid="{C2865344-96A8-4EAB-8796-9F8F70EFBB29}"/>
    <cellStyle name="Separador de milhares 2 30 3 2 2" xfId="54558" xr:uid="{D4E9180E-F050-441B-9510-A1080FB5C49A}"/>
    <cellStyle name="Separador de milhares 2 30 3 2 3" xfId="54559" xr:uid="{C13F3173-CBBA-4324-A256-8C4DECDA44D5}"/>
    <cellStyle name="Separador de milhares 2 30 3 2 4" xfId="54560" xr:uid="{A83DF863-4F73-481D-AB14-1B492B27EFD4}"/>
    <cellStyle name="Separador de milhares 2 30 3 3" xfId="54561" xr:uid="{64FDD95C-C251-474D-8048-BAD83D39CC7C}"/>
    <cellStyle name="Separador de milhares 2 30 3 3 2" xfId="54562" xr:uid="{94960404-5B9F-4A0C-80B7-01A610AB094C}"/>
    <cellStyle name="Separador de milhares 2 30 3 4" xfId="54563" xr:uid="{F3FFA9CA-99B0-41CD-883B-407A123D2861}"/>
    <cellStyle name="Separador de milhares 2 30 3 5" xfId="54564" xr:uid="{4280C3E7-3A0E-4B77-B50A-19BF2B6AA866}"/>
    <cellStyle name="Separador de milhares 2 30 3 6" xfId="54565" xr:uid="{29963A92-7D91-4908-8B25-5DAC09F81C25}"/>
    <cellStyle name="Separador de milhares 2 30 3 7" xfId="54566" xr:uid="{24D0D4DA-A962-4761-B5AD-D46E19027197}"/>
    <cellStyle name="Separador de milhares 2 31" xfId="54567" xr:uid="{BE42A6BB-8D46-4E7D-A1F1-C21E418C9162}"/>
    <cellStyle name="Separador de milhares 2 31 2" xfId="54568" xr:uid="{669C0067-F615-402C-BEBC-4C76D3E392D3}"/>
    <cellStyle name="Separador de milhares 2 31 2 2" xfId="54569" xr:uid="{18F63870-5A25-4142-A7C6-EBD146E4A7A6}"/>
    <cellStyle name="Separador de milhares 2 31 2 2 2" xfId="54570" xr:uid="{DF8590DC-1F1E-41E9-861C-391DD2E94905}"/>
    <cellStyle name="Separador de milhares 2 31 2 2 3" xfId="54571" xr:uid="{8F233E9E-7510-456D-957B-32FD08912036}"/>
    <cellStyle name="Separador de milhares 2 31 2 2 4" xfId="54572" xr:uid="{234CEFD8-9643-4E13-B014-26A9428F1BEE}"/>
    <cellStyle name="Separador de milhares 2 31 2 3" xfId="54573" xr:uid="{92FFE899-4C96-4C61-B100-BFAB847981D6}"/>
    <cellStyle name="Separador de milhares 2 31 2 3 2" xfId="54574" xr:uid="{D34A5B09-8ABE-4AB1-8A6D-9A361C2B9CC9}"/>
    <cellStyle name="Separador de milhares 2 31 2 3 3" xfId="54575" xr:uid="{C0B01252-A9AE-433A-83E2-71509309397A}"/>
    <cellStyle name="Separador de milhares 2 31 2 3 4" xfId="54576" xr:uid="{DAD9A6D4-48D9-4CC0-A8A8-94F0B93BFF77}"/>
    <cellStyle name="Separador de milhares 2 31 2 4" xfId="54577" xr:uid="{358C9510-A0D1-4C7A-868B-9F6C34C5912F}"/>
    <cellStyle name="Separador de milhares 2 31 2 4 2" xfId="54578" xr:uid="{25B8D519-660F-4691-A874-97E134FEBECA}"/>
    <cellStyle name="Separador de milhares 2 31 2 5" xfId="54579" xr:uid="{8669C8C2-02AE-4205-B587-D69A8A4D9BDC}"/>
    <cellStyle name="Separador de milhares 2 31 2 6" xfId="54580" xr:uid="{90759971-889E-412C-B414-A0DA5032A17A}"/>
    <cellStyle name="Separador de milhares 2 31 2 7" xfId="54581" xr:uid="{740777BE-A470-4659-803C-704FF9140A29}"/>
    <cellStyle name="Separador de milhares 2 31 2 8" xfId="54582" xr:uid="{6E52CE8F-AFC1-4CFF-85EB-2958EC2D50D0}"/>
    <cellStyle name="Separador de milhares 2 31 3" xfId="54583" xr:uid="{321D3647-4C2D-42AD-9118-7AE159590414}"/>
    <cellStyle name="Separador de milhares 2 31 3 2" xfId="54584" xr:uid="{9AD5B196-A7E8-40D5-A96F-2D3D17FBBEA9}"/>
    <cellStyle name="Separador de milhares 2 31 3 2 2" xfId="54585" xr:uid="{72D2FD79-3776-4619-857F-94A86533E14F}"/>
    <cellStyle name="Separador de milhares 2 31 3 2 3" xfId="54586" xr:uid="{B4004896-B5F7-48EC-A5DC-8513CB39C543}"/>
    <cellStyle name="Separador de milhares 2 31 3 2 4" xfId="54587" xr:uid="{09DB80B3-DF14-4C5D-826A-EB320B5BDC73}"/>
    <cellStyle name="Separador de milhares 2 31 3 3" xfId="54588" xr:uid="{E832CDD1-D0D6-40A3-ACE1-8FCD46BC745B}"/>
    <cellStyle name="Separador de milhares 2 31 3 3 2" xfId="54589" xr:uid="{008F6376-6320-454B-8D86-764564E37959}"/>
    <cellStyle name="Separador de milhares 2 31 3 4" xfId="54590" xr:uid="{0E7ACDD9-6A28-4F3C-B4C7-06DD09D439ED}"/>
    <cellStyle name="Separador de milhares 2 31 3 5" xfId="54591" xr:uid="{38DF99AC-FF4F-4135-AA15-4B7909891A8B}"/>
    <cellStyle name="Separador de milhares 2 31 3 6" xfId="54592" xr:uid="{F67893AC-26D7-4F27-9D08-14DFD7494AF9}"/>
    <cellStyle name="Separador de milhares 2 31 3 7" xfId="54593" xr:uid="{2929F4AD-BB08-4CBD-A8B5-C4901B909BB0}"/>
    <cellStyle name="Separador de milhares 2 32" xfId="54594" xr:uid="{B8D70571-D74A-48D2-AA9F-DAD0FAE02DF0}"/>
    <cellStyle name="Separador de milhares 2 32 2" xfId="54595" xr:uid="{7FD08E21-0C53-4D6F-B744-F64E1F98E8AE}"/>
    <cellStyle name="Separador de milhares 2 32 2 2" xfId="54596" xr:uid="{DF36B14E-3E15-4788-8FA7-8F5EE73E1532}"/>
    <cellStyle name="Separador de milhares 2 32 2 2 2" xfId="54597" xr:uid="{C65C9C93-B501-4DBC-9142-E01E4B3C3EF6}"/>
    <cellStyle name="Separador de milhares 2 32 2 2 3" xfId="54598" xr:uid="{700446D5-1BAC-4E3F-BE7B-F45BF2B34604}"/>
    <cellStyle name="Separador de milhares 2 32 2 2 4" xfId="54599" xr:uid="{EBF7BE8B-8B55-4B6C-9FD6-F273378CC129}"/>
    <cellStyle name="Separador de milhares 2 32 2 3" xfId="54600" xr:uid="{65800D94-9C31-4293-BE94-6A09BFC3F61A}"/>
    <cellStyle name="Separador de milhares 2 32 2 3 2" xfId="54601" xr:uid="{74E3A60F-AC2B-4570-B838-6D3244D26856}"/>
    <cellStyle name="Separador de milhares 2 32 2 3 3" xfId="54602" xr:uid="{2ACA78E6-BD5E-4B86-B47A-DE4D84219302}"/>
    <cellStyle name="Separador de milhares 2 32 2 3 4" xfId="54603" xr:uid="{DADEC1D2-68E6-475F-94CE-FCAF90923642}"/>
    <cellStyle name="Separador de milhares 2 32 2 4" xfId="54604" xr:uid="{2801F33E-DB12-43C4-8216-D1073D377D2A}"/>
    <cellStyle name="Separador de milhares 2 32 2 4 2" xfId="54605" xr:uid="{283B7926-34DA-4B8A-8171-B3F69724972D}"/>
    <cellStyle name="Separador de milhares 2 32 2 5" xfId="54606" xr:uid="{3D194735-EE1D-4262-92E2-616074B330E1}"/>
    <cellStyle name="Separador de milhares 2 32 2 6" xfId="54607" xr:uid="{52AE2686-93BE-4E44-A9E3-1F2A8D591400}"/>
    <cellStyle name="Separador de milhares 2 32 2 7" xfId="54608" xr:uid="{9BE0C4A0-E4F5-49A1-96C7-3761FB5AE6EF}"/>
    <cellStyle name="Separador de milhares 2 32 2 8" xfId="54609" xr:uid="{15D93273-8859-4D7A-AFBC-56DFD5A78AE1}"/>
    <cellStyle name="Separador de milhares 2 32 3" xfId="54610" xr:uid="{73CBC095-8749-4CEE-BAFD-A2ED4CA1CEE6}"/>
    <cellStyle name="Separador de milhares 2 32 3 2" xfId="54611" xr:uid="{7AA34C79-5A58-4100-9AEE-ECED8A4165D3}"/>
    <cellStyle name="Separador de milhares 2 32 3 2 2" xfId="54612" xr:uid="{F80E15E9-466C-4CD6-8BA8-3044505C38DB}"/>
    <cellStyle name="Separador de milhares 2 32 3 2 3" xfId="54613" xr:uid="{D4EC4B6B-1E4C-47FF-8384-2DF677399C69}"/>
    <cellStyle name="Separador de milhares 2 32 3 2 4" xfId="54614" xr:uid="{59F2D64D-CADB-4345-AA28-B048EDD67080}"/>
    <cellStyle name="Separador de milhares 2 32 3 3" xfId="54615" xr:uid="{1C3CC603-98AD-4C20-8A62-16C73A6DBDD6}"/>
    <cellStyle name="Separador de milhares 2 32 3 3 2" xfId="54616" xr:uid="{6219D081-1C6F-4344-9D45-F09363ED986F}"/>
    <cellStyle name="Separador de milhares 2 32 3 4" xfId="54617" xr:uid="{D50F1527-5A54-4A4B-B86F-B23C8B2E4E22}"/>
    <cellStyle name="Separador de milhares 2 32 3 5" xfId="54618" xr:uid="{47A4302A-777B-497F-8416-666659AE4C05}"/>
    <cellStyle name="Separador de milhares 2 32 3 6" xfId="54619" xr:uid="{7ED20E9C-8915-4AEE-AEB6-AEF849244662}"/>
    <cellStyle name="Separador de milhares 2 32 3 7" xfId="54620" xr:uid="{F8E2D6F4-3E6A-4F80-9161-9EA324B34BD8}"/>
    <cellStyle name="Separador de milhares 2 33" xfId="54621" xr:uid="{FE99EC9B-B794-4500-B04C-36AB6CF81977}"/>
    <cellStyle name="Separador de milhares 2 33 2" xfId="54622" xr:uid="{9CD08D15-6049-4FBD-8835-C03E46604F80}"/>
    <cellStyle name="Separador de milhares 2 33 2 2" xfId="54623" xr:uid="{DF046023-C3E8-4D57-9DE8-33A96900BDB1}"/>
    <cellStyle name="Separador de milhares 2 33 2 2 2" xfId="54624" xr:uid="{165397C6-2476-4E77-9633-C08D163EE63C}"/>
    <cellStyle name="Separador de milhares 2 33 2 2 3" xfId="54625" xr:uid="{E8930B4F-4A6E-4512-82B1-E8861CA50C07}"/>
    <cellStyle name="Separador de milhares 2 33 2 2 4" xfId="54626" xr:uid="{C17D99B4-4CCD-4A8D-8D78-7726272CD60A}"/>
    <cellStyle name="Separador de milhares 2 33 2 3" xfId="54627" xr:uid="{6D0E238E-B2B0-46FD-B3DA-DCC6B47AD824}"/>
    <cellStyle name="Separador de milhares 2 33 2 3 2" xfId="54628" xr:uid="{9DA03F33-D280-4536-A3AE-81BD96B97AFD}"/>
    <cellStyle name="Separador de milhares 2 33 2 3 3" xfId="54629" xr:uid="{82AEB8F3-D0B2-4E65-8480-1D4C58FFE254}"/>
    <cellStyle name="Separador de milhares 2 33 2 3 4" xfId="54630" xr:uid="{883FCBA2-6F52-4712-BE9D-6C5FB2E41FF0}"/>
    <cellStyle name="Separador de milhares 2 33 2 4" xfId="54631" xr:uid="{9EC34522-830C-4FAA-B431-253B9C8027B2}"/>
    <cellStyle name="Separador de milhares 2 33 2 4 2" xfId="54632" xr:uid="{83E21258-9C4C-4E75-BAB6-18FF24A0FA3A}"/>
    <cellStyle name="Separador de milhares 2 33 2 5" xfId="54633" xr:uid="{3EF015F8-77FE-4B0C-8ABD-47D1024367A6}"/>
    <cellStyle name="Separador de milhares 2 33 2 6" xfId="54634" xr:uid="{69749F7A-CFBB-476A-B894-3DCB4EE2D65B}"/>
    <cellStyle name="Separador de milhares 2 33 2 7" xfId="54635" xr:uid="{86A89CF4-0863-4E9B-A831-FD58D80F0C1A}"/>
    <cellStyle name="Separador de milhares 2 33 2 8" xfId="54636" xr:uid="{6C35F6B5-8DFD-47EB-B019-57B20D39F5FD}"/>
    <cellStyle name="Separador de milhares 2 33 3" xfId="54637" xr:uid="{9FE5D29A-166F-4CD2-BE5D-A158772A4B37}"/>
    <cellStyle name="Separador de milhares 2 33 3 2" xfId="54638" xr:uid="{1D68D89B-EABC-47DA-8641-4048F2B6995B}"/>
    <cellStyle name="Separador de milhares 2 33 3 2 2" xfId="54639" xr:uid="{F988A0BF-0BE3-4B05-99B2-FEBC09F1B1FA}"/>
    <cellStyle name="Separador de milhares 2 33 3 2 3" xfId="54640" xr:uid="{FCC3FB71-7BF6-440E-A885-D7BB95BB1371}"/>
    <cellStyle name="Separador de milhares 2 33 3 2 4" xfId="54641" xr:uid="{9DF94290-3620-4D10-8709-3C35A0C9970B}"/>
    <cellStyle name="Separador de milhares 2 33 3 3" xfId="54642" xr:uid="{8DBCCE0D-9F21-4579-A076-9BE8E24F0D9E}"/>
    <cellStyle name="Separador de milhares 2 33 3 3 2" xfId="54643" xr:uid="{25C497F6-81BC-475F-8155-829CD4188425}"/>
    <cellStyle name="Separador de milhares 2 33 3 4" xfId="54644" xr:uid="{83C53CE5-34FC-4716-99AF-DA7BC4B09701}"/>
    <cellStyle name="Separador de milhares 2 33 3 5" xfId="54645" xr:uid="{016B57F0-A636-4505-A835-19D07B668358}"/>
    <cellStyle name="Separador de milhares 2 33 3 6" xfId="54646" xr:uid="{349E1904-37C4-48A3-83C2-1127922B061D}"/>
    <cellStyle name="Separador de milhares 2 33 3 7" xfId="54647" xr:uid="{F636F6A9-69C6-4B34-A444-0D38E41C1156}"/>
    <cellStyle name="Separador de milhares 2 34" xfId="54648" xr:uid="{E47B9BF3-4C73-440C-839F-D98B3D5168DD}"/>
    <cellStyle name="Separador de milhares 2 34 2" xfId="54649" xr:uid="{48752ED0-BB34-4334-8DEA-0D44EDCEF01E}"/>
    <cellStyle name="Separador de milhares 2 34 2 2" xfId="54650" xr:uid="{DE5ECBF5-95F7-4B2E-9BB6-9C63F65180D0}"/>
    <cellStyle name="Separador de milhares 2 34 2 3" xfId="54651" xr:uid="{0ECA55F3-406D-4D2D-80DE-E902F8461817}"/>
    <cellStyle name="Separador de milhares 2 34 2 4" xfId="54652" xr:uid="{ED5C8086-00B1-4AD4-8959-8B9B4894D658}"/>
    <cellStyle name="Separador de milhares 2 34 3" xfId="54653" xr:uid="{488D8143-0C2D-4812-A7BD-239B13502A43}"/>
    <cellStyle name="Separador de milhares 2 34 3 2" xfId="54654" xr:uid="{EA286B20-E9F1-4F7E-96A6-F7C35EB6813D}"/>
    <cellStyle name="Separador de milhares 2 34 3 3" xfId="54655" xr:uid="{EB05E72F-829A-4BDE-AC88-3539234844A4}"/>
    <cellStyle name="Separador de milhares 2 34 3 4" xfId="54656" xr:uid="{02B83D8F-2FB3-43AE-804E-6B1FC47C326E}"/>
    <cellStyle name="Separador de milhares 2 34 4" xfId="54657" xr:uid="{50542557-D7A0-4894-A2E2-763E4B2E4FBC}"/>
    <cellStyle name="Separador de milhares 2 34 4 2" xfId="54658" xr:uid="{7F8284CB-510E-4EC8-BBEA-F451C50039A9}"/>
    <cellStyle name="Separador de milhares 2 34 5" xfId="54659" xr:uid="{3473AEA6-4847-4789-ABB3-1D5063657EAB}"/>
    <cellStyle name="Separador de milhares 2 34 6" xfId="54660" xr:uid="{DA4E78FC-9A0E-47A4-9068-2A6017BA2D4A}"/>
    <cellStyle name="Separador de milhares 2 34 7" xfId="54661" xr:uid="{817AA837-F79E-4552-B903-F78C6FED900E}"/>
    <cellStyle name="Separador de milhares 2 35" xfId="54662" xr:uid="{E0C6A076-F919-431C-A15B-13DB5765D634}"/>
    <cellStyle name="Separador de milhares 2 35 2" xfId="54663" xr:uid="{A3E0E22E-C702-43A2-9B20-964BD25DFF67}"/>
    <cellStyle name="Separador de milhares 2 35 2 2" xfId="54664" xr:uid="{18917C68-9E6D-4152-B79C-517CCAF5C88D}"/>
    <cellStyle name="Separador de milhares 2 35 2 3" xfId="54665" xr:uid="{8E47DABE-0465-4D4C-9CE3-8B04FD4D1B4D}"/>
    <cellStyle name="Separador de milhares 2 35 2 4" xfId="54666" xr:uid="{AF60ED2D-47B9-491C-8AAD-59FD8329820D}"/>
    <cellStyle name="Separador de milhares 2 35 3" xfId="54667" xr:uid="{997BB323-FFA6-4EC4-98C9-BF962E721AB9}"/>
    <cellStyle name="Separador de milhares 2 35 3 2" xfId="54668" xr:uid="{19F1CC7A-56F6-4FC8-9242-AB2775DD6340}"/>
    <cellStyle name="Separador de milhares 2 35 4" xfId="54669" xr:uid="{188DE977-AA07-464A-9768-A52B250388B0}"/>
    <cellStyle name="Separador de milhares 2 35 5" xfId="54670" xr:uid="{F0DE59CF-524B-438F-910B-2F0F9F47B6B6}"/>
    <cellStyle name="Separador de milhares 2 35 6" xfId="54671" xr:uid="{DFDEC884-0821-4C1F-A812-D497071CDEE7}"/>
    <cellStyle name="Separador de milhares 2 35 7" xfId="54672" xr:uid="{F934BCBC-DB7D-4DCE-A45E-48B1BE2025EF}"/>
    <cellStyle name="Separador de milhares 2 36" xfId="54673" xr:uid="{D9D5B71F-89E8-453A-82F6-A2BDE1D6266E}"/>
    <cellStyle name="Separador de milhares 2 37" xfId="54674" xr:uid="{50C0F5EB-CEAA-4CCF-9BB7-BF680DB768C6}"/>
    <cellStyle name="Separador de milhares 2 38" xfId="54675" xr:uid="{32416C93-7E97-4276-9E89-AD204B4AA3DF}"/>
    <cellStyle name="Separador de milhares 2 39" xfId="15333" xr:uid="{2028E5A3-E5BC-4E5A-AFA8-28E0EA45C7D4}"/>
    <cellStyle name="Separador de milhares 2 4" xfId="94" xr:uid="{00000000-0005-0000-0000-0000B32F0000}"/>
    <cellStyle name="Separador de milhares 2 4 2" xfId="4225" xr:uid="{00000000-0005-0000-0000-0000B42F0000}"/>
    <cellStyle name="Separador de milhares 2 4 2 10" xfId="54677" xr:uid="{04AA0E16-CA94-4CD7-86E4-A9760AD42441}"/>
    <cellStyle name="Separador de milhares 2 4 2 2" xfId="5195" xr:uid="{00000000-0005-0000-0000-0000B52F0000}"/>
    <cellStyle name="Separador de milhares 2 4 2 2 2" xfId="14257" xr:uid="{9240A9F1-C5BC-428E-93FE-9988F4ED8F94}"/>
    <cellStyle name="Separador de milhares 2 4 2 2 2 2" xfId="54679" xr:uid="{A1D4DC67-1CB6-470D-8E18-D0E0F536211D}"/>
    <cellStyle name="Separador de milhares 2 4 2 2 3" xfId="54680" xr:uid="{48E46FB1-C65D-46B1-9DC5-30F0C8FE2856}"/>
    <cellStyle name="Separador de milhares 2 4 2 2 4" xfId="54681" xr:uid="{B3F6CD84-466C-4FF5-8BDA-9D2253F69D3A}"/>
    <cellStyle name="Separador de milhares 2 4 2 2 5" xfId="54678" xr:uid="{98B9226B-3C30-47FF-8BC3-79F441258D63}"/>
    <cellStyle name="Separador de milhares 2 4 2 3" xfId="12177" xr:uid="{00000000-0005-0000-0000-0000B62F0000}"/>
    <cellStyle name="Separador de milhares 2 4 2 3 2" xfId="14768" xr:uid="{03C9B2A2-852B-48CD-AE46-1B863683C7AB}"/>
    <cellStyle name="Separador de milhares 2 4 2 3 2 2" xfId="54683" xr:uid="{6E4FD5A3-BB18-4026-8814-713E434149EB}"/>
    <cellStyle name="Separador de milhares 2 4 2 3 3" xfId="54684" xr:uid="{67946922-0DF9-4224-B7C0-66E46E06E3C1}"/>
    <cellStyle name="Separador de milhares 2 4 2 3 4" xfId="54685" xr:uid="{D63E45E3-1AEC-41C8-9C6D-A43BBFAAA9ED}"/>
    <cellStyle name="Separador de milhares 2 4 2 3 5" xfId="54682" xr:uid="{2BCB0AF2-01F2-4C83-B4F2-15CE156412B9}"/>
    <cellStyle name="Separador de milhares 2 4 2 4" xfId="13783" xr:uid="{00000000-0005-0000-0000-0000B72F0000}"/>
    <cellStyle name="Separador de milhares 2 4 2 4 2" xfId="15032" xr:uid="{D6A0BD77-6C10-4206-9366-02B32B041E54}"/>
    <cellStyle name="Separador de milhares 2 4 2 4 2 2" xfId="54687" xr:uid="{2BD8E6C7-8F1C-44CA-9425-88B5F0D8F243}"/>
    <cellStyle name="Separador de milhares 2 4 2 4 3" xfId="54686" xr:uid="{86AA3829-2EFC-4DC3-9534-3E7CAEBFA9A2}"/>
    <cellStyle name="Separador de milhares 2 4 2 5" xfId="14088" xr:uid="{2FFB2011-2400-41C6-8673-477A29971A2E}"/>
    <cellStyle name="Separador de milhares 2 4 2 5 2" xfId="54688" xr:uid="{3D0E5B1F-264C-4118-94DF-3C5FBDDFAB5B}"/>
    <cellStyle name="Separador de milhares 2 4 2 6" xfId="54689" xr:uid="{8E483422-7BF8-462C-8954-6F38FF08DEB7}"/>
    <cellStyle name="Separador de milhares 2 4 2 7" xfId="54690" xr:uid="{28A1DC41-21CA-4BBC-85EF-179B3982F50E}"/>
    <cellStyle name="Separador de milhares 2 4 2 8" xfId="54691" xr:uid="{FFDD5F8E-4F3E-48E1-9481-5A47C345C816}"/>
    <cellStyle name="Separador de milhares 2 4 2 9" xfId="54692" xr:uid="{89F11FA6-E9CC-43B7-AC9A-6134FDC18CAB}"/>
    <cellStyle name="Separador de milhares 2 4 3" xfId="4226" xr:uid="{00000000-0005-0000-0000-0000B82F0000}"/>
    <cellStyle name="Separador de milhares 2 4 3 2" xfId="8975" xr:uid="{00000000-0005-0000-0000-0000B92F0000}"/>
    <cellStyle name="Separador de milhares 2 4 3 2 2" xfId="14415" xr:uid="{3BA4E191-7186-4035-A413-7F4DBB63334B}"/>
    <cellStyle name="Separador de milhares 2 4 3 2 2 2" xfId="54695" xr:uid="{5D751493-9A2E-44B1-8014-E63FE3D36432}"/>
    <cellStyle name="Separador de milhares 2 4 3 2 3" xfId="54696" xr:uid="{2254CB55-2D5B-412B-B7CE-26B97859DD05}"/>
    <cellStyle name="Separador de milhares 2 4 3 2 4" xfId="54697" xr:uid="{593A6C19-A6F9-4595-B796-166ACEB653D6}"/>
    <cellStyle name="Separador de milhares 2 4 3 2 5" xfId="54698" xr:uid="{BE365A14-BC4A-4543-BC20-9C75AF4EAAAA}"/>
    <cellStyle name="Separador de milhares 2 4 3 2 6" xfId="54694" xr:uid="{9DEF2557-DE18-4646-BF33-1FEBF488177E}"/>
    <cellStyle name="Separador de milhares 2 4 3 3" xfId="12178" xr:uid="{00000000-0005-0000-0000-0000BA2F0000}"/>
    <cellStyle name="Separador de milhares 2 4 3 3 2" xfId="14769" xr:uid="{5F9891A5-DF98-4603-B9E0-A6D1D684B65B}"/>
    <cellStyle name="Separador de milhares 2 4 3 3 2 2" xfId="54700" xr:uid="{3B1446B0-8C24-436D-AE4E-1FE7C70DC3D0}"/>
    <cellStyle name="Separador de milhares 2 4 3 3 3" xfId="54699" xr:uid="{DDB2530C-B16B-4BE0-8DFB-3ABD2E64B0B9}"/>
    <cellStyle name="Separador de milhares 2 4 3 4" xfId="13784" xr:uid="{00000000-0005-0000-0000-0000BB2F0000}"/>
    <cellStyle name="Separador de milhares 2 4 3 4 2" xfId="15033" xr:uid="{C39D07E4-33DC-4C23-BB5F-637DF38B83A0}"/>
    <cellStyle name="Separador de milhares 2 4 3 4 3" xfId="54701" xr:uid="{FEAF51AD-4169-4CB7-A345-F7C3D6E7A19D}"/>
    <cellStyle name="Separador de milhares 2 4 3 5" xfId="14089" xr:uid="{83EAC0A1-5A3E-4A45-BE98-EE78CF8E81AE}"/>
    <cellStyle name="Separador de milhares 2 4 3 5 2" xfId="54702" xr:uid="{0A2EBAE8-729B-4A9D-92FF-9295A64904F1}"/>
    <cellStyle name="Separador de milhares 2 4 3 6" xfId="54703" xr:uid="{16BA1E98-E434-4E44-AFD8-23FA6334DF61}"/>
    <cellStyle name="Separador de milhares 2 4 3 7" xfId="54704" xr:uid="{51162CA9-6BF7-47EA-AC77-0F2ABCBACAC5}"/>
    <cellStyle name="Separador de milhares 2 4 3 8" xfId="54705" xr:uid="{107DB504-7056-40E6-97C0-8F8BF60C261A}"/>
    <cellStyle name="Separador de milhares 2 4 3 9" xfId="54693" xr:uid="{43E6A4AC-6A2E-4D47-8026-569511877147}"/>
    <cellStyle name="Separador de milhares 2 4 4" xfId="4224" xr:uid="{00000000-0005-0000-0000-0000BC2F0000}"/>
    <cellStyle name="Separador de milhares 2 4 4 2" xfId="10513" xr:uid="{00000000-0005-0000-0000-0000BD2F0000}"/>
    <cellStyle name="Separador de milhares 2 4 4 2 2" xfId="14612" xr:uid="{47E7CAD3-9FD2-4803-89A5-41805C2EBB73}"/>
    <cellStyle name="Separador de milhares 2 4 4 3" xfId="12176" xr:uid="{00000000-0005-0000-0000-0000BE2F0000}"/>
    <cellStyle name="Separador de milhares 2 4 4 3 2" xfId="14767" xr:uid="{3D5ED110-877E-4005-AB50-4A3E00F05132}"/>
    <cellStyle name="Separador de milhares 2 4 4 4" xfId="14087" xr:uid="{4BE262AC-E6F8-48B4-8A4B-122516E7CEDE}"/>
    <cellStyle name="Separador de milhares 2 4 4 5" xfId="54706" xr:uid="{4681C966-2CC8-4646-A4DE-3E311E8C9462}"/>
    <cellStyle name="Separador de milhares 2 4 5" xfId="5121" xr:uid="{00000000-0005-0000-0000-0000BF2F0000}"/>
    <cellStyle name="Separador de milhares 2 4 5 2" xfId="8974" xr:uid="{00000000-0005-0000-0000-0000C02F0000}"/>
    <cellStyle name="Separador de milhares 2 4 5 2 2" xfId="14414" xr:uid="{A93E8235-621D-4CF9-993E-332B12500121}"/>
    <cellStyle name="Separador de milhares 2 4 5 3" xfId="54707" xr:uid="{AC37F75D-C0BF-410A-87F2-006AAF817993}"/>
    <cellStyle name="Separador de milhares 2 4 6" xfId="10708" xr:uid="{00000000-0005-0000-0000-0000C12F0000}"/>
    <cellStyle name="Separador de milhares 2 4 6 2" xfId="14642" xr:uid="{5DDAE6D3-9FC5-48D9-BD3B-345673205271}"/>
    <cellStyle name="Separador de milhares 2 4 7" xfId="13782" xr:uid="{00000000-0005-0000-0000-0000C22F0000}"/>
    <cellStyle name="Separador de milhares 2 4 7 2" xfId="15031" xr:uid="{90C588EE-9FD5-4D17-9A5D-F33CA21C31C6}"/>
    <cellStyle name="Separador de milhares 2 4 8" xfId="13962" xr:uid="{BD5E9D39-E9D4-44F2-B4C2-1708E860EAE5}"/>
    <cellStyle name="Separador de milhares 2 4 9" xfId="54676" xr:uid="{60A6BAA2-2A3C-4BDA-AC8A-568B88F13021}"/>
    <cellStyle name="Separador de milhares 2 5" xfId="4227" xr:uid="{00000000-0005-0000-0000-0000C32F0000}"/>
    <cellStyle name="Separador de milhares 2 5 2" xfId="4228" xr:uid="{00000000-0005-0000-0000-0000C42F0000}"/>
    <cellStyle name="Separador de milhares 2 5 2 10" xfId="54709" xr:uid="{CC2991B9-D462-4930-B1E4-531C39AD25DF}"/>
    <cellStyle name="Separador de milhares 2 5 2 2" xfId="5196" xr:uid="{00000000-0005-0000-0000-0000C52F0000}"/>
    <cellStyle name="Separador de milhares 2 5 2 2 2" xfId="14258" xr:uid="{9E2F067F-FAC5-409C-9F40-A0C10A043793}"/>
    <cellStyle name="Separador de milhares 2 5 2 2 2 2" xfId="54711" xr:uid="{F7B85915-F972-4C52-A148-7F42E0C09493}"/>
    <cellStyle name="Separador de milhares 2 5 2 2 3" xfId="54712" xr:uid="{F9EE37D1-E2B9-49C0-8194-0278193CEC06}"/>
    <cellStyle name="Separador de milhares 2 5 2 2 4" xfId="54713" xr:uid="{91BC05F8-41C4-4FA0-B17E-ABB3DF5D911B}"/>
    <cellStyle name="Separador de milhares 2 5 2 2 5" xfId="54710" xr:uid="{C0155D81-1428-4937-9762-9DC13E322C52}"/>
    <cellStyle name="Separador de milhares 2 5 2 3" xfId="12180" xr:uid="{00000000-0005-0000-0000-0000C62F0000}"/>
    <cellStyle name="Separador de milhares 2 5 2 3 2" xfId="14771" xr:uid="{CD01A276-58E3-4A06-8D8A-19219FB04FDC}"/>
    <cellStyle name="Separador de milhares 2 5 2 3 2 2" xfId="54715" xr:uid="{D36E85D2-A931-44C9-A7A1-AE0DD6D28EE8}"/>
    <cellStyle name="Separador de milhares 2 5 2 3 3" xfId="54716" xr:uid="{4FED8094-3622-44C6-B1C3-AD1276B2AA5B}"/>
    <cellStyle name="Separador de milhares 2 5 2 3 4" xfId="54717" xr:uid="{EA34FD18-A281-4125-88B3-8D040660E97B}"/>
    <cellStyle name="Separador de milhares 2 5 2 3 5" xfId="54714" xr:uid="{EC90404C-0103-4EF9-AD84-935FD1336229}"/>
    <cellStyle name="Separador de milhares 2 5 2 4" xfId="13786" xr:uid="{00000000-0005-0000-0000-0000C72F0000}"/>
    <cellStyle name="Separador de milhares 2 5 2 4 2" xfId="15035" xr:uid="{96BC9778-B711-4436-B1FC-5673C197BAE5}"/>
    <cellStyle name="Separador de milhares 2 5 2 4 2 2" xfId="54719" xr:uid="{5838D6D0-0706-4F90-B97E-F71DE541CE96}"/>
    <cellStyle name="Separador de milhares 2 5 2 4 3" xfId="54718" xr:uid="{2DB9595B-F6A1-4B73-A971-3F7C6AC2DE91}"/>
    <cellStyle name="Separador de milhares 2 5 2 5" xfId="14091" xr:uid="{F406465C-9C0F-45A9-818D-14A88CDB174E}"/>
    <cellStyle name="Separador de milhares 2 5 2 5 2" xfId="54720" xr:uid="{3B0E8CD0-0814-4F91-A5DD-82E3EDD7C595}"/>
    <cellStyle name="Separador de milhares 2 5 2 6" xfId="54721" xr:uid="{2CADBB77-5392-413B-B117-6AAA43930165}"/>
    <cellStyle name="Separador de milhares 2 5 2 7" xfId="54722" xr:uid="{B683A5F7-7DEF-42B4-91D7-D1269133A907}"/>
    <cellStyle name="Separador de milhares 2 5 2 8" xfId="54723" xr:uid="{D3E6B0A7-C0A4-44C5-970B-54C170BE562D}"/>
    <cellStyle name="Separador de milhares 2 5 2 9" xfId="54724" xr:uid="{6E8609F3-9022-474E-924C-788BFF4FE589}"/>
    <cellStyle name="Separador de milhares 2 5 3" xfId="5122" xr:uid="{00000000-0005-0000-0000-0000C82F0000}"/>
    <cellStyle name="Separador de milhares 2 5 3 2" xfId="8976" xr:uid="{00000000-0005-0000-0000-0000C92F0000}"/>
    <cellStyle name="Separador de milhares 2 5 3 2 2" xfId="14416" xr:uid="{81CCB399-5DD0-47EB-B73F-0A99C6BD1690}"/>
    <cellStyle name="Separador de milhares 2 5 3 2 2 2" xfId="54727" xr:uid="{DA7A492C-77FB-4520-B02C-F495FAFFB1AA}"/>
    <cellStyle name="Separador de milhares 2 5 3 2 3" xfId="54728" xr:uid="{71599031-DC6E-4744-82F6-2A106486700E}"/>
    <cellStyle name="Separador de milhares 2 5 3 2 4" xfId="54729" xr:uid="{59FAEB4A-2AF2-4C39-895F-63C1E2A8038D}"/>
    <cellStyle name="Separador de milhares 2 5 3 2 5" xfId="54726" xr:uid="{4C1D2851-2931-40FF-8E8B-CBE128EAB30E}"/>
    <cellStyle name="Separador de milhares 2 5 3 3" xfId="54730" xr:uid="{467A9D55-4D78-4198-A437-5FFE12D2790A}"/>
    <cellStyle name="Separador de milhares 2 5 3 3 2" xfId="54731" xr:uid="{E4797B71-FC7F-49CF-A563-E0A7732DF788}"/>
    <cellStyle name="Separador de milhares 2 5 3 4" xfId="54732" xr:uid="{51EE5A73-1A27-46FC-826B-8F53B75A216E}"/>
    <cellStyle name="Separador de milhares 2 5 3 5" xfId="54733" xr:uid="{E98D9157-2B03-4FA9-9CD1-A52DF37F0FF0}"/>
    <cellStyle name="Separador de milhares 2 5 3 6" xfId="54734" xr:uid="{5BF12164-DB9F-4E78-BE6F-F289E8F8EB73}"/>
    <cellStyle name="Separador de milhares 2 5 3 7" xfId="54735" xr:uid="{AFCD9517-4E48-4222-AE24-3B3C254C7482}"/>
    <cellStyle name="Separador de milhares 2 5 3 8" xfId="54736" xr:uid="{141193C5-9576-4B79-95BD-8ED14B1C323E}"/>
    <cellStyle name="Separador de milhares 2 5 3 9" xfId="54725" xr:uid="{43ED9B93-71C5-4E42-A3E7-DBEDD4058268}"/>
    <cellStyle name="Separador de milhares 2 5 4" xfId="12179" xr:uid="{00000000-0005-0000-0000-0000CA2F0000}"/>
    <cellStyle name="Separador de milhares 2 5 4 2" xfId="14770" xr:uid="{C6748F75-8EEC-4A1E-9483-67157CC64BFA}"/>
    <cellStyle name="Separador de milhares 2 5 4 3" xfId="54737" xr:uid="{A5FB029E-649F-4DBB-93F4-F44CF5CD76A2}"/>
    <cellStyle name="Separador de milhares 2 5 5" xfId="13785" xr:uid="{00000000-0005-0000-0000-0000CB2F0000}"/>
    <cellStyle name="Separador de milhares 2 5 5 2" xfId="15034" xr:uid="{526659A5-B8B1-4F84-9A34-A47B1EDC5F6F}"/>
    <cellStyle name="Separador de milhares 2 5 6" xfId="14090" xr:uid="{6D4DBD9B-2AB5-43D8-ABD2-733D5BBA008F}"/>
    <cellStyle name="Separador de milhares 2 5 7" xfId="54708" xr:uid="{9A9BBCBC-031D-4744-BEE7-BE70B4D4663A}"/>
    <cellStyle name="Separador de milhares 2 6" xfId="4229" xr:uid="{00000000-0005-0000-0000-0000CC2F0000}"/>
    <cellStyle name="Separador de milhares 2 6 2" xfId="4230" xr:uid="{00000000-0005-0000-0000-0000CD2F0000}"/>
    <cellStyle name="Separador de milhares 2 6 2 10" xfId="54739" xr:uid="{09B5C502-4541-4EB4-A544-8BD037E672EC}"/>
    <cellStyle name="Separador de milhares 2 6 2 2" xfId="5197" xr:uid="{00000000-0005-0000-0000-0000CE2F0000}"/>
    <cellStyle name="Separador de milhares 2 6 2 2 2" xfId="14259" xr:uid="{519A08BE-02B8-4F66-87FC-E7FB09F1E590}"/>
    <cellStyle name="Separador de milhares 2 6 2 2 2 2" xfId="54741" xr:uid="{D7F21879-20A0-460E-972B-C80A185A7DCD}"/>
    <cellStyle name="Separador de milhares 2 6 2 2 3" xfId="54742" xr:uid="{8680DCC7-05FA-413A-A202-7BC741665EAA}"/>
    <cellStyle name="Separador de milhares 2 6 2 2 4" xfId="54743" xr:uid="{D9EC59DE-AA8A-46D4-B772-E465F18E3911}"/>
    <cellStyle name="Separador de milhares 2 6 2 2 5" xfId="54744" xr:uid="{A6321277-8F3D-498F-AB0C-1D4FF757A2C5}"/>
    <cellStyle name="Separador de milhares 2 6 2 2 6" xfId="54740" xr:uid="{3DA6328A-DC90-4B52-80F8-85742D53D192}"/>
    <cellStyle name="Separador de milhares 2 6 2 3" xfId="12182" xr:uid="{00000000-0005-0000-0000-0000CF2F0000}"/>
    <cellStyle name="Separador de milhares 2 6 2 3 2" xfId="14773" xr:uid="{D1AD95E0-3278-4AE7-A6B3-F1E200CD8F6A}"/>
    <cellStyle name="Separador de milhares 2 6 2 3 2 2" xfId="54746" xr:uid="{AEAA5BC6-355C-4839-819B-4D1EF371261F}"/>
    <cellStyle name="Separador de milhares 2 6 2 3 3" xfId="54747" xr:uid="{E265B578-DE6F-45A6-B481-776D9FA9F4B8}"/>
    <cellStyle name="Separador de milhares 2 6 2 3 4" xfId="54748" xr:uid="{F51289C6-432B-4FD7-A28A-6B9E629DB735}"/>
    <cellStyle name="Separador de milhares 2 6 2 3 5" xfId="54749" xr:uid="{A5F2E36F-D0D4-4225-81A4-288E12C37FAF}"/>
    <cellStyle name="Separador de milhares 2 6 2 3 6" xfId="54745" xr:uid="{B88C3981-ABFE-4FA0-8EBF-E78F71F1C43D}"/>
    <cellStyle name="Separador de milhares 2 6 2 4" xfId="13788" xr:uid="{00000000-0005-0000-0000-0000D02F0000}"/>
    <cellStyle name="Separador de milhares 2 6 2 4 2" xfId="15037" xr:uid="{71470D17-C353-4779-926A-3AC070071B37}"/>
    <cellStyle name="Separador de milhares 2 6 2 4 2 2" xfId="54751" xr:uid="{918AE12C-4961-4B93-9F37-53393D08D7F5}"/>
    <cellStyle name="Separador de milhares 2 6 2 4 3" xfId="54750" xr:uid="{B9124B16-6BAD-4731-81A1-7DE4070FE7FC}"/>
    <cellStyle name="Separador de milhares 2 6 2 5" xfId="14093" xr:uid="{83C7C13D-181C-48A8-A3EE-29D4B08F3A6A}"/>
    <cellStyle name="Separador de milhares 2 6 2 5 2" xfId="54752" xr:uid="{749FEDCE-264F-4030-8A36-C56C40038120}"/>
    <cellStyle name="Separador de milhares 2 6 2 6" xfId="54753" xr:uid="{9D233B1C-CE9D-4F9C-A731-A2E5FD78B582}"/>
    <cellStyle name="Separador de milhares 2 6 2 7" xfId="54754" xr:uid="{F69E3E79-DEFB-4527-B135-E860136ACA2A}"/>
    <cellStyle name="Separador de milhares 2 6 2 8" xfId="54755" xr:uid="{72FE74D4-53C4-441B-89A4-35455817490D}"/>
    <cellStyle name="Separador de milhares 2 6 2 9" xfId="54756" xr:uid="{C64109E5-7A21-4863-8B64-ABC524352DBB}"/>
    <cellStyle name="Separador de milhares 2 6 3" xfId="5123" xr:uid="{00000000-0005-0000-0000-0000D12F0000}"/>
    <cellStyle name="Separador de milhares 2 6 3 2" xfId="8977" xr:uid="{00000000-0005-0000-0000-0000D22F0000}"/>
    <cellStyle name="Separador de milhares 2 6 3 2 2" xfId="14417" xr:uid="{59E27878-65DF-45E3-B1E6-C08AD86C7B84}"/>
    <cellStyle name="Separador de milhares 2 6 3 2 2 2" xfId="54759" xr:uid="{859FF51A-9D5A-42E6-B439-C2A547A92187}"/>
    <cellStyle name="Separador de milhares 2 6 3 2 3" xfId="54760" xr:uid="{976ED41D-7259-4A10-B744-1C0130D505DC}"/>
    <cellStyle name="Separador de milhares 2 6 3 2 4" xfId="54761" xr:uid="{405F2E41-B500-49E1-A1DE-343E3C36AF0C}"/>
    <cellStyle name="Separador de milhares 2 6 3 2 5" xfId="54762" xr:uid="{143F1A66-401A-4A07-85C3-4719B49BC575}"/>
    <cellStyle name="Separador de milhares 2 6 3 2 6" xfId="54758" xr:uid="{14D3EB63-CF12-4B88-A18C-24653D96510F}"/>
    <cellStyle name="Separador de milhares 2 6 3 3" xfId="54763" xr:uid="{0114B7F8-1DBC-4A51-A97B-62A472B99C03}"/>
    <cellStyle name="Separador de milhares 2 6 3 3 2" xfId="54764" xr:uid="{2485415A-C11F-4203-A4CD-628A96801AA8}"/>
    <cellStyle name="Separador de milhares 2 6 3 4" xfId="54765" xr:uid="{260710C4-7782-4D5E-ACC0-CA0CF5A21F14}"/>
    <cellStyle name="Separador de milhares 2 6 3 5" xfId="54766" xr:uid="{E5C0D810-34E1-4F76-A865-25D3B055EC5B}"/>
    <cellStyle name="Separador de milhares 2 6 3 6" xfId="54767" xr:uid="{D811DED3-6EFB-4EBD-80E5-E74DC7BEDB24}"/>
    <cellStyle name="Separador de milhares 2 6 3 7" xfId="54768" xr:uid="{E0EF1DC8-C84E-4D5B-97F9-FEE577D082AC}"/>
    <cellStyle name="Separador de milhares 2 6 3 8" xfId="54769" xr:uid="{A608E0B1-2423-42F7-A710-CFDFC2A73A3F}"/>
    <cellStyle name="Separador de milhares 2 6 3 9" xfId="54757" xr:uid="{4BBCA355-EB0A-4703-8E4C-A8CBA342578E}"/>
    <cellStyle name="Separador de milhares 2 6 4" xfId="12181" xr:uid="{00000000-0005-0000-0000-0000D32F0000}"/>
    <cellStyle name="Separador de milhares 2 6 4 2" xfId="14772" xr:uid="{C33D1158-D369-4A5D-B4D5-03271B2F8DDE}"/>
    <cellStyle name="Separador de milhares 2 6 4 3" xfId="54770" xr:uid="{643CEAB5-5913-40DA-80D4-83B48A612BDA}"/>
    <cellStyle name="Separador de milhares 2 6 5" xfId="13787" xr:uid="{00000000-0005-0000-0000-0000D42F0000}"/>
    <cellStyle name="Separador de milhares 2 6 5 2" xfId="15036" xr:uid="{7EB48E2D-9C5F-4C8D-8BA9-64055C906DE8}"/>
    <cellStyle name="Separador de milhares 2 6 5 3" xfId="54771" xr:uid="{DB9E07AA-240B-433E-87ED-AAFB40E69151}"/>
    <cellStyle name="Separador de milhares 2 6 6" xfId="14092" xr:uid="{985F888B-2351-4769-B72F-ADEF304879A0}"/>
    <cellStyle name="Separador de milhares 2 6 6 2" xfId="54772" xr:uid="{640B952A-6F9F-4C4F-8311-92509B7A528E}"/>
    <cellStyle name="Separador de milhares 2 6 7" xfId="54738" xr:uid="{415A9A72-2424-4516-B6AD-D428CC8C4E26}"/>
    <cellStyle name="Separador de milhares 2 7" xfId="4231" xr:uid="{00000000-0005-0000-0000-0000D52F0000}"/>
    <cellStyle name="Separador de milhares 2 7 2" xfId="4232" xr:uid="{00000000-0005-0000-0000-0000D62F0000}"/>
    <cellStyle name="Separador de milhares 2 7 2 2" xfId="8979" xr:uid="{00000000-0005-0000-0000-0000D72F0000}"/>
    <cellStyle name="Separador de milhares 2 7 2 2 2" xfId="14419" xr:uid="{99F78D50-2565-42D5-9545-E1DDDA916E9E}"/>
    <cellStyle name="Separador de milhares 2 7 2 2 2 2" xfId="54776" xr:uid="{A051CC18-4278-48AE-AF5F-208118052712}"/>
    <cellStyle name="Separador de milhares 2 7 2 2 3" xfId="54777" xr:uid="{D6F834A4-4EC1-4A2B-8B7B-FBA1B57B6491}"/>
    <cellStyle name="Separador de milhares 2 7 2 2 4" xfId="54778" xr:uid="{1FE38A4D-9CAA-4B12-A032-8C9DF6AABF04}"/>
    <cellStyle name="Separador de milhares 2 7 2 2 5" xfId="54775" xr:uid="{D4FAD7D4-99DA-4155-AE27-EF16909369F1}"/>
    <cellStyle name="Separador de milhares 2 7 2 3" xfId="12184" xr:uid="{00000000-0005-0000-0000-0000D82F0000}"/>
    <cellStyle name="Separador de milhares 2 7 2 3 2" xfId="14775" xr:uid="{D382371C-443E-4712-AB21-4CDC181AD1E4}"/>
    <cellStyle name="Separador de milhares 2 7 2 3 2 2" xfId="54780" xr:uid="{E585A884-60B5-4705-BF57-7A47B9FFAF65}"/>
    <cellStyle name="Separador de milhares 2 7 2 3 3" xfId="54781" xr:uid="{082107C9-C28D-4A0D-85C3-47CAB02C03E5}"/>
    <cellStyle name="Separador de milhares 2 7 2 3 4" xfId="54782" xr:uid="{80CB3AE3-FA2F-4264-93E4-F0B62DDA9F10}"/>
    <cellStyle name="Separador de milhares 2 7 2 3 5" xfId="54779" xr:uid="{81989264-3F65-4B59-B943-696359FD7842}"/>
    <cellStyle name="Separador de milhares 2 7 2 4" xfId="13790" xr:uid="{00000000-0005-0000-0000-0000D92F0000}"/>
    <cellStyle name="Separador de milhares 2 7 2 4 2" xfId="15039" xr:uid="{DF85A878-51E9-47C4-8044-9B2AE54F1905}"/>
    <cellStyle name="Separador de milhares 2 7 2 4 2 2" xfId="54784" xr:uid="{67CC9661-A013-46B8-8C44-728F0D0D3DF4}"/>
    <cellStyle name="Separador de milhares 2 7 2 4 3" xfId="54783" xr:uid="{E0B684AE-5A7B-4CC3-B5EC-43851FA4B701}"/>
    <cellStyle name="Separador de milhares 2 7 2 5" xfId="14095" xr:uid="{41865AB6-76AC-470B-99FE-5353306789A0}"/>
    <cellStyle name="Separador de milhares 2 7 2 5 2" xfId="54785" xr:uid="{172773E6-23A8-4830-AD58-03AEB851C310}"/>
    <cellStyle name="Separador de milhares 2 7 2 6" xfId="54786" xr:uid="{DD89702C-9639-4309-9374-1009B6A82A22}"/>
    <cellStyle name="Separador de milhares 2 7 2 7" xfId="54787" xr:uid="{12455EE9-CF88-4255-AB70-AEF945C577CC}"/>
    <cellStyle name="Separador de milhares 2 7 2 8" xfId="54788" xr:uid="{98F24B70-AA2A-4799-B0B4-F8C892CAF03B}"/>
    <cellStyle name="Separador de milhares 2 7 2 9" xfId="54774" xr:uid="{C27E5EED-9AC2-4957-BCB4-D1BB0F0200A3}"/>
    <cellStyle name="Separador de milhares 2 7 3" xfId="5124" xr:uid="{00000000-0005-0000-0000-0000DA2F0000}"/>
    <cellStyle name="Separador de milhares 2 7 3 2" xfId="8978" xr:uid="{00000000-0005-0000-0000-0000DB2F0000}"/>
    <cellStyle name="Separador de milhares 2 7 3 2 2" xfId="14418" xr:uid="{4F424319-7884-4941-BFB2-FC7DD629F1A2}"/>
    <cellStyle name="Separador de milhares 2 7 3 2 2 2" xfId="54791" xr:uid="{17E397A1-27FF-442E-8CA6-2FB28C4A042D}"/>
    <cellStyle name="Separador de milhares 2 7 3 2 3" xfId="54792" xr:uid="{61671173-303E-4E29-859D-D9BAD6FF6664}"/>
    <cellStyle name="Separador de milhares 2 7 3 2 4" xfId="54793" xr:uid="{4B27521F-20CB-4FA8-BF2D-FDF08E0390EB}"/>
    <cellStyle name="Separador de milhares 2 7 3 2 5" xfId="54790" xr:uid="{5E077021-9733-4392-B7B4-086A507F12C7}"/>
    <cellStyle name="Separador de milhares 2 7 3 3" xfId="54794" xr:uid="{039F5424-01EE-4A93-AFFB-5BA5EF9C3BA3}"/>
    <cellStyle name="Separador de milhares 2 7 3 3 2" xfId="54795" xr:uid="{CA4E48B0-301D-4B99-B996-0E3B85EC348A}"/>
    <cellStyle name="Separador de milhares 2 7 3 4" xfId="54796" xr:uid="{338671CE-F1FB-47BF-8694-3371FE394BED}"/>
    <cellStyle name="Separador de milhares 2 7 3 5" xfId="54797" xr:uid="{2ECF8F32-8194-4360-A9F1-4FBC2C499AD3}"/>
    <cellStyle name="Separador de milhares 2 7 3 6" xfId="54798" xr:uid="{21D5C63C-BEF1-4D86-9C68-25836B7CD3E6}"/>
    <cellStyle name="Separador de milhares 2 7 3 7" xfId="54799" xr:uid="{4F4F892F-A3E7-4788-8C5C-FD6BF20E58A8}"/>
    <cellStyle name="Separador de milhares 2 7 3 8" xfId="54789" xr:uid="{5466A1FB-93A9-4111-91C3-350F022F1188}"/>
    <cellStyle name="Separador de milhares 2 7 4" xfId="12183" xr:uid="{00000000-0005-0000-0000-0000DC2F0000}"/>
    <cellStyle name="Separador de milhares 2 7 4 2" xfId="14774" xr:uid="{CC84B82C-D57A-4E22-96F5-C02E0DE850E4}"/>
    <cellStyle name="Separador de milhares 2 7 4 3" xfId="54800" xr:uid="{B3A9B4EE-DD21-4D35-BAA1-7B757DE583FB}"/>
    <cellStyle name="Separador de milhares 2 7 5" xfId="13789" xr:uid="{00000000-0005-0000-0000-0000DD2F0000}"/>
    <cellStyle name="Separador de milhares 2 7 5 2" xfId="15038" xr:uid="{272AD18B-FD7B-4B85-B371-B56A920ACF01}"/>
    <cellStyle name="Separador de milhares 2 7 6" xfId="14094" xr:uid="{83701A11-4DAD-48ED-ADB6-BF1D4900813F}"/>
    <cellStyle name="Separador de milhares 2 7 7" xfId="54773" xr:uid="{C81C02C9-E225-472F-927E-144A09AD79EA}"/>
    <cellStyle name="Separador de milhares 2 8" xfId="4233" xr:uid="{00000000-0005-0000-0000-0000DE2F0000}"/>
    <cellStyle name="Separador de milhares 2 8 2" xfId="4234" xr:uid="{00000000-0005-0000-0000-0000DF2F0000}"/>
    <cellStyle name="Separador de milhares 2 8 2 10" xfId="54802" xr:uid="{8354129B-E02C-4009-8DE9-7015C26FEFFC}"/>
    <cellStyle name="Separador de milhares 2 8 2 2" xfId="8981" xr:uid="{00000000-0005-0000-0000-0000E02F0000}"/>
    <cellStyle name="Separador de milhares 2 8 2 2 2" xfId="14421" xr:uid="{AC83B8F3-E003-4E87-A2FE-2833E7C06E38}"/>
    <cellStyle name="Separador de milhares 2 8 2 2 2 2" xfId="54804" xr:uid="{F844E58F-D6E9-4B82-9379-DB1919A2E010}"/>
    <cellStyle name="Separador de milhares 2 8 2 2 3" xfId="54805" xr:uid="{8825600C-F7AA-45F2-95B0-19B94EC287A3}"/>
    <cellStyle name="Separador de milhares 2 8 2 2 4" xfId="54806" xr:uid="{4FD6801E-4360-4582-9BE9-84F0B9EF50CB}"/>
    <cellStyle name="Separador de milhares 2 8 2 2 5" xfId="54803" xr:uid="{08B71233-DB30-467D-89C5-BA64EA9BF824}"/>
    <cellStyle name="Separador de milhares 2 8 2 3" xfId="12186" xr:uid="{00000000-0005-0000-0000-0000E12F0000}"/>
    <cellStyle name="Separador de milhares 2 8 2 3 2" xfId="14777" xr:uid="{0805C4F4-DBDB-4398-9FB9-7A8118DD0BE1}"/>
    <cellStyle name="Separador de milhares 2 8 2 3 2 2" xfId="54808" xr:uid="{D1B704D1-3D65-4F2E-9E60-2618844ADACF}"/>
    <cellStyle name="Separador de milhares 2 8 2 3 3" xfId="54809" xr:uid="{1B8ADB77-7955-435D-B35C-C0FB3FACB2C7}"/>
    <cellStyle name="Separador de milhares 2 8 2 3 4" xfId="54810" xr:uid="{506DDA3A-1B70-4C5D-90CB-C3AFD8650D15}"/>
    <cellStyle name="Separador de milhares 2 8 2 3 5" xfId="54807" xr:uid="{2AB89853-6802-40E3-ADB7-D9218AA5E092}"/>
    <cellStyle name="Separador de milhares 2 8 2 4" xfId="13792" xr:uid="{00000000-0005-0000-0000-0000E22F0000}"/>
    <cellStyle name="Separador de milhares 2 8 2 4 2" xfId="15041" xr:uid="{97650BF2-8006-49EA-AB92-4EB8BD9CCD8C}"/>
    <cellStyle name="Separador de milhares 2 8 2 4 2 2" xfId="54812" xr:uid="{8514BC95-61FD-4ACC-A6AA-9FF9075AE196}"/>
    <cellStyle name="Separador de milhares 2 8 2 4 3" xfId="54811" xr:uid="{47874EE7-9C8A-4F20-8F4A-9DFED8D7F2E3}"/>
    <cellStyle name="Separador de milhares 2 8 2 5" xfId="14097" xr:uid="{0B1D853D-FCB8-4F9A-B89D-4E4E557056CD}"/>
    <cellStyle name="Separador de milhares 2 8 2 5 2" xfId="54813" xr:uid="{E7B3D31B-C29F-4681-80D5-85E2B20F5481}"/>
    <cellStyle name="Separador de milhares 2 8 2 6" xfId="54814" xr:uid="{EB940E63-BF90-47DB-9C52-B0732B84CFB1}"/>
    <cellStyle name="Separador de milhares 2 8 2 7" xfId="54815" xr:uid="{C553310C-1F30-4A30-A268-5A19D1E67277}"/>
    <cellStyle name="Separador de milhares 2 8 2 8" xfId="54816" xr:uid="{B6B4B726-5062-404B-BBF4-60EAA14D8F1F}"/>
    <cellStyle name="Separador de milhares 2 8 2 9" xfId="54817" xr:uid="{3370AAA4-6C84-44F0-ABFE-21950EC210D8}"/>
    <cellStyle name="Separador de milhares 2 8 3" xfId="5125" xr:uid="{00000000-0005-0000-0000-0000E32F0000}"/>
    <cellStyle name="Separador de milhares 2 8 3 2" xfId="8980" xr:uid="{00000000-0005-0000-0000-0000E42F0000}"/>
    <cellStyle name="Separador de milhares 2 8 3 2 2" xfId="14420" xr:uid="{6A6AE36E-2D26-40ED-8669-E4051927404B}"/>
    <cellStyle name="Separador de milhares 2 8 3 2 2 2" xfId="54820" xr:uid="{5A8BF0BB-1008-4EE4-8124-80560CF5CE23}"/>
    <cellStyle name="Separador de milhares 2 8 3 2 3" xfId="54821" xr:uid="{5792F0EB-4A84-4EEA-88CC-68E949ACF0DE}"/>
    <cellStyle name="Separador de milhares 2 8 3 2 4" xfId="54822" xr:uid="{2B6B6A49-00EC-43FB-9A30-9BA52E01587F}"/>
    <cellStyle name="Separador de milhares 2 8 3 2 5" xfId="54819" xr:uid="{CB4C6719-DF5E-4A67-BC69-155D8ECCC0AE}"/>
    <cellStyle name="Separador de milhares 2 8 3 3" xfId="54823" xr:uid="{BB5403C1-6C32-411B-888E-28EE785F1D7B}"/>
    <cellStyle name="Separador de milhares 2 8 3 3 2" xfId="54824" xr:uid="{CE6C60B4-1508-4E7F-BF5D-E0274DC09AB9}"/>
    <cellStyle name="Separador de milhares 2 8 3 4" xfId="54825" xr:uid="{A51D322B-EF2B-4D5B-A4C7-B6CE97D540CA}"/>
    <cellStyle name="Separador de milhares 2 8 3 5" xfId="54826" xr:uid="{AA4FEBA3-9AEB-476B-BD0E-300E578FD9DA}"/>
    <cellStyle name="Separador de milhares 2 8 3 6" xfId="54827" xr:uid="{B3C2D585-5683-44BE-BA99-EB7CA682AD8D}"/>
    <cellStyle name="Separador de milhares 2 8 3 7" xfId="54828" xr:uid="{740632ED-ED28-4815-B469-B3A9C396BF8E}"/>
    <cellStyle name="Separador de milhares 2 8 3 8" xfId="54818" xr:uid="{28642BD7-F651-4BBA-9C98-456F382953E6}"/>
    <cellStyle name="Separador de milhares 2 8 4" xfId="12185" xr:uid="{00000000-0005-0000-0000-0000E52F0000}"/>
    <cellStyle name="Separador de milhares 2 8 4 2" xfId="14776" xr:uid="{F797253A-FB60-4E5E-8C2E-61874A6F581A}"/>
    <cellStyle name="Separador de milhares 2 8 4 3" xfId="54829" xr:uid="{05971574-8F76-485E-8461-0B1A01870567}"/>
    <cellStyle name="Separador de milhares 2 8 5" xfId="13791" xr:uid="{00000000-0005-0000-0000-0000E62F0000}"/>
    <cellStyle name="Separador de milhares 2 8 5 2" xfId="15040" xr:uid="{AA90C463-4DB6-42DC-9BF1-816AE65AEB73}"/>
    <cellStyle name="Separador de milhares 2 8 6" xfId="14096" xr:uid="{BF08EB13-31D6-4FF7-AEB1-759CEA0DCC4A}"/>
    <cellStyle name="Separador de milhares 2 8 7" xfId="54801" xr:uid="{DAFF483E-D6B9-43D8-BE4D-3B93B2755F78}"/>
    <cellStyle name="Separador de milhares 2 9" xfId="4235" xr:uid="{00000000-0005-0000-0000-0000E72F0000}"/>
    <cellStyle name="Separador de milhares 2 9 2" xfId="4236" xr:uid="{00000000-0005-0000-0000-0000E82F0000}"/>
    <cellStyle name="Separador de milhares 2 9 2 10" xfId="54831" xr:uid="{501CEAEF-6947-4914-8193-08589C17D1B2}"/>
    <cellStyle name="Separador de milhares 2 9 2 2" xfId="8983" xr:uid="{00000000-0005-0000-0000-0000E92F0000}"/>
    <cellStyle name="Separador de milhares 2 9 2 2 2" xfId="14423" xr:uid="{66303726-EA27-4B18-98F9-94129A44E239}"/>
    <cellStyle name="Separador de milhares 2 9 2 2 2 2" xfId="54833" xr:uid="{1810EDE9-E86C-4171-B6EC-9298E1258C04}"/>
    <cellStyle name="Separador de milhares 2 9 2 2 3" xfId="54834" xr:uid="{C35068A7-4E19-40D1-BD7C-831D5C57DA93}"/>
    <cellStyle name="Separador de milhares 2 9 2 2 4" xfId="54835" xr:uid="{4E4543F4-E744-44A3-99D2-B3B9FDC7B294}"/>
    <cellStyle name="Separador de milhares 2 9 2 2 5" xfId="54832" xr:uid="{98FC9B1D-3A10-4BCE-BC8C-477AD158695D}"/>
    <cellStyle name="Separador de milhares 2 9 2 3" xfId="12188" xr:uid="{00000000-0005-0000-0000-0000EA2F0000}"/>
    <cellStyle name="Separador de milhares 2 9 2 3 2" xfId="14779" xr:uid="{74DA7A3D-509D-4733-AA8A-774AB155FE16}"/>
    <cellStyle name="Separador de milhares 2 9 2 3 2 2" xfId="54837" xr:uid="{63D3F7AA-EE2C-4390-84D7-292AEC779B54}"/>
    <cellStyle name="Separador de milhares 2 9 2 3 3" xfId="54838" xr:uid="{E23E6F04-0011-4D30-B9B2-DE586C0AB49F}"/>
    <cellStyle name="Separador de milhares 2 9 2 3 4" xfId="54839" xr:uid="{29FD976A-116B-4965-8B0F-949C63DEBF83}"/>
    <cellStyle name="Separador de milhares 2 9 2 3 5" xfId="54836" xr:uid="{64D28D9C-951C-4290-8971-6B394ED180BD}"/>
    <cellStyle name="Separador de milhares 2 9 2 4" xfId="13794" xr:uid="{00000000-0005-0000-0000-0000EB2F0000}"/>
    <cellStyle name="Separador de milhares 2 9 2 4 2" xfId="15043" xr:uid="{C0E12F21-54F6-4221-AFBB-096D2AF8947A}"/>
    <cellStyle name="Separador de milhares 2 9 2 4 2 2" xfId="54841" xr:uid="{42E8B6E7-3C61-4ACF-8AA7-7EAFE6FF65DB}"/>
    <cellStyle name="Separador de milhares 2 9 2 4 3" xfId="54840" xr:uid="{A99D8661-DB4C-4DBB-8E37-144E486E69D2}"/>
    <cellStyle name="Separador de milhares 2 9 2 5" xfId="14099" xr:uid="{4524EA3A-B7CB-43A9-8D24-74054D749D69}"/>
    <cellStyle name="Separador de milhares 2 9 2 5 2" xfId="54842" xr:uid="{62A55645-CA8C-4895-A02F-249285F2F746}"/>
    <cellStyle name="Separador de milhares 2 9 2 6" xfId="54843" xr:uid="{8A12174D-075D-4D9D-B266-EE69DB62C196}"/>
    <cellStyle name="Separador de milhares 2 9 2 7" xfId="54844" xr:uid="{36B82E7B-7DC8-4D3A-B7E0-DEC7E0D2F113}"/>
    <cellStyle name="Separador de milhares 2 9 2 8" xfId="54845" xr:uid="{ADC67807-B425-459C-BFEA-F1149FA47135}"/>
    <cellStyle name="Separador de milhares 2 9 2 9" xfId="54846" xr:uid="{26E2A101-2891-498A-BADB-34861A348884}"/>
    <cellStyle name="Separador de milhares 2 9 3" xfId="5126" xr:uid="{00000000-0005-0000-0000-0000EC2F0000}"/>
    <cellStyle name="Separador de milhares 2 9 3 2" xfId="8982" xr:uid="{00000000-0005-0000-0000-0000ED2F0000}"/>
    <cellStyle name="Separador de milhares 2 9 3 2 2" xfId="14422" xr:uid="{4C030E55-6D29-4B3C-80C4-436B6FD46506}"/>
    <cellStyle name="Separador de milhares 2 9 3 2 2 2" xfId="54849" xr:uid="{B79C409E-100B-4658-8B20-725040102B7F}"/>
    <cellStyle name="Separador de milhares 2 9 3 2 3" xfId="54850" xr:uid="{6DEC50D4-3E1F-4332-B697-44DA8B085BBC}"/>
    <cellStyle name="Separador de milhares 2 9 3 2 4" xfId="54851" xr:uid="{010232AD-A151-4F37-A0DB-D8D6E49D16EA}"/>
    <cellStyle name="Separador de milhares 2 9 3 2 5" xfId="54848" xr:uid="{47A194DF-735E-4A46-B278-79935FFC4863}"/>
    <cellStyle name="Separador de milhares 2 9 3 3" xfId="54852" xr:uid="{744C0046-D9A4-4B5A-88CE-51F5AF9505D6}"/>
    <cellStyle name="Separador de milhares 2 9 3 3 2" xfId="54853" xr:uid="{1C7F8697-93EB-4EF3-BC1A-93DE94F1EF0B}"/>
    <cellStyle name="Separador de milhares 2 9 3 4" xfId="54854" xr:uid="{09E95300-8A80-4D3B-AC0B-4DC8FB9A86E9}"/>
    <cellStyle name="Separador de milhares 2 9 3 5" xfId="54855" xr:uid="{AAF15A80-0EA9-49EE-A9A3-DBAE88A63014}"/>
    <cellStyle name="Separador de milhares 2 9 3 6" xfId="54856" xr:uid="{0ABF75DE-2675-4EC3-99B8-30B74EB43443}"/>
    <cellStyle name="Separador de milhares 2 9 3 7" xfId="54857" xr:uid="{2DF704A1-B864-445A-8709-59D660B28C99}"/>
    <cellStyle name="Separador de milhares 2 9 3 8" xfId="54858" xr:uid="{8AA0991C-D675-468F-90CE-89A8C9F7BD98}"/>
    <cellStyle name="Separador de milhares 2 9 3 9" xfId="54847" xr:uid="{055C382E-DF8B-4BA6-92F9-946D337E475A}"/>
    <cellStyle name="Separador de milhares 2 9 4" xfId="12187" xr:uid="{00000000-0005-0000-0000-0000EE2F0000}"/>
    <cellStyle name="Separador de milhares 2 9 4 2" xfId="14778" xr:uid="{1666EC90-40F0-4B4A-8660-1625CED18F75}"/>
    <cellStyle name="Separador de milhares 2 9 4 3" xfId="54859" xr:uid="{D15A9CA1-0FB4-4537-8589-D059EF391E0A}"/>
    <cellStyle name="Separador de milhares 2 9 5" xfId="13793" xr:uid="{00000000-0005-0000-0000-0000EF2F0000}"/>
    <cellStyle name="Separador de milhares 2 9 5 2" xfId="15042" xr:uid="{DA591AF3-2656-4EDE-8ACC-E65D31CD932F}"/>
    <cellStyle name="Separador de milhares 2 9 6" xfId="14098" xr:uid="{C5193A3A-61DD-4978-AE81-449850779746}"/>
    <cellStyle name="Separador de milhares 2 9 7" xfId="54830" xr:uid="{8E943082-A507-49F3-9C42-3DD834933104}"/>
    <cellStyle name="Separador de milhares 20" xfId="4237" xr:uid="{00000000-0005-0000-0000-0000F02F0000}"/>
    <cellStyle name="Separador de milhares 20 2" xfId="4238" xr:uid="{00000000-0005-0000-0000-0000F12F0000}"/>
    <cellStyle name="Separador de milhares 20 2 2" xfId="8985" xr:uid="{00000000-0005-0000-0000-0000F22F0000}"/>
    <cellStyle name="Separador de milhares 20 2 2 2" xfId="14425" xr:uid="{8043C531-7FA7-4CA8-A803-72421A18A1CC}"/>
    <cellStyle name="Separador de milhares 20 2 3" xfId="12190" xr:uid="{00000000-0005-0000-0000-0000F32F0000}"/>
    <cellStyle name="Separador de milhares 20 2 3 2" xfId="14781" xr:uid="{2C4341B4-222D-47C0-BCF9-2724D92A7675}"/>
    <cellStyle name="Separador de milhares 20 2 4" xfId="13796" xr:uid="{00000000-0005-0000-0000-0000F42F0000}"/>
    <cellStyle name="Separador de milhares 20 2 4 2" xfId="15045" xr:uid="{E1E7D481-1E78-411F-8DA8-CB8AAF237C83}"/>
    <cellStyle name="Separador de milhares 20 2 5" xfId="14101" xr:uid="{792A5121-C6DC-47A9-B56A-9AAC43EBFFC3}"/>
    <cellStyle name="Separador de milhares 20 3" xfId="4239" xr:uid="{00000000-0005-0000-0000-0000F52F0000}"/>
    <cellStyle name="Separador de milhares 20 3 2" xfId="8986" xr:uid="{00000000-0005-0000-0000-0000F62F0000}"/>
    <cellStyle name="Separador de milhares 20 3 2 2" xfId="14426" xr:uid="{793B2A5B-2DEC-4A42-841D-64B3A8B6B1C9}"/>
    <cellStyle name="Separador de milhares 20 3 3" xfId="12191" xr:uid="{00000000-0005-0000-0000-0000F72F0000}"/>
    <cellStyle name="Separador de milhares 20 3 3 2" xfId="14782" xr:uid="{60AB16A2-4552-4D9A-92CA-C3DA1C9C7F40}"/>
    <cellStyle name="Separador de milhares 20 3 4" xfId="13797" xr:uid="{00000000-0005-0000-0000-0000F82F0000}"/>
    <cellStyle name="Separador de milhares 20 3 4 2" xfId="15046" xr:uid="{1D059D8C-BECA-4774-8190-773D87E2AE8E}"/>
    <cellStyle name="Separador de milhares 20 3 5" xfId="14102" xr:uid="{F0A9B493-C70B-43D2-B8ED-017E025BEAB6}"/>
    <cellStyle name="Separador de milhares 20 4" xfId="8984" xr:uid="{00000000-0005-0000-0000-0000F92F0000}"/>
    <cellStyle name="Separador de milhares 20 4 2" xfId="14424" xr:uid="{A24959C8-F5F1-4FE1-B5BB-37F090B0796E}"/>
    <cellStyle name="Separador de milhares 20 5" xfId="12189" xr:uid="{00000000-0005-0000-0000-0000FA2F0000}"/>
    <cellStyle name="Separador de milhares 20 5 2" xfId="14780" xr:uid="{BBFB99DF-A252-495A-A69F-C5644B2519BF}"/>
    <cellStyle name="Separador de milhares 20 6" xfId="13795" xr:uid="{00000000-0005-0000-0000-0000FB2F0000}"/>
    <cellStyle name="Separador de milhares 20 6 2" xfId="15044" xr:uid="{295076C7-B269-42C9-86AA-5005DE35FCC3}"/>
    <cellStyle name="Separador de milhares 20 7" xfId="14100" xr:uid="{9817A4B4-758C-4EBE-9EB9-96A9D5972D10}"/>
    <cellStyle name="Separador de milhares 3" xfId="88" xr:uid="{00000000-0005-0000-0000-0000FC2F0000}"/>
    <cellStyle name="Separador de milhares 3 10" xfId="13958" xr:uid="{7737C683-D142-4A6A-B333-178AB244E57C}"/>
    <cellStyle name="Separador de milhares 3 11" xfId="15334" xr:uid="{1E279644-4AA7-4EE1-B6BA-D43FCEAA0CB5}"/>
    <cellStyle name="Separador de milhares 3 2" xfId="91" xr:uid="{00000000-0005-0000-0000-0000FD2F0000}"/>
    <cellStyle name="Separador de milhares 3 2 10" xfId="54861" xr:uid="{4A690542-B2CA-4A0B-A08C-2D47360403B5}"/>
    <cellStyle name="Separador de milhares 3 2 2" xfId="4240" xr:uid="{00000000-0005-0000-0000-0000FE2F0000}"/>
    <cellStyle name="Separador de milhares 3 2 2 2" xfId="7149" xr:uid="{00000000-0005-0000-0000-0000FF2F0000}"/>
    <cellStyle name="Separador de milhares 3 2 2 2 2" xfId="14293" xr:uid="{13B5C21F-969E-4570-A077-DDA0CF26D489}"/>
    <cellStyle name="Separador de milhares 3 2 2 2 2 2" xfId="54864" xr:uid="{8E54293B-CE1F-4B73-8790-17D17FB1918E}"/>
    <cellStyle name="Separador de milhares 3 2 2 2 3" xfId="54865" xr:uid="{2A7FDCBF-E7EF-49C9-8E2C-710DFF50ED5B}"/>
    <cellStyle name="Separador de milhares 3 2 2 2 4" xfId="54863" xr:uid="{1F9EF64F-8054-40EE-9D57-2B88FD48E5C0}"/>
    <cellStyle name="Separador de milhares 3 2 2 3" xfId="8989" xr:uid="{00000000-0005-0000-0000-000000300000}"/>
    <cellStyle name="Separador de milhares 3 2 2 3 2" xfId="14429" xr:uid="{BF1DF3F4-A4FD-4515-8B09-EE2CFF5E31C2}"/>
    <cellStyle name="Separador de milhares 3 2 2 3 2 2" xfId="54867" xr:uid="{1C31CA0C-6823-4A02-8328-820673B520F8}"/>
    <cellStyle name="Separador de milhares 3 2 2 3 3" xfId="54866" xr:uid="{282A6C81-D544-4A3F-9545-BC647FD9DF02}"/>
    <cellStyle name="Separador de milhares 3 2 2 4" xfId="12192" xr:uid="{00000000-0005-0000-0000-000001300000}"/>
    <cellStyle name="Separador de milhares 3 2 2 4 2" xfId="14783" xr:uid="{B6789A6B-32E7-4B61-B6F2-A74877F43473}"/>
    <cellStyle name="Separador de milhares 3 2 2 4 2 2" xfId="54869" xr:uid="{6111F879-90B7-4045-9159-F8EA34FDF0EE}"/>
    <cellStyle name="Separador de milhares 3 2 2 4 3" xfId="54868" xr:uid="{AB2D900C-976F-4425-8B12-249A4401C6A9}"/>
    <cellStyle name="Separador de milhares 3 2 2 5" xfId="13800" xr:uid="{00000000-0005-0000-0000-000002300000}"/>
    <cellStyle name="Separador de milhares 3 2 2 5 2" xfId="15049" xr:uid="{29806437-8D96-4513-AAFE-8573E10B624D}"/>
    <cellStyle name="Separador de milhares 3 2 2 5 2 2" xfId="54871" xr:uid="{26EF042D-B5C1-4696-A08B-997482961B36}"/>
    <cellStyle name="Separador de milhares 3 2 2 5 3" xfId="54870" xr:uid="{8220FBB4-C18F-41C6-8F7D-E59A00EDEBB1}"/>
    <cellStyle name="Separador de milhares 3 2 2 6" xfId="14103" xr:uid="{6847B54A-D97E-46EC-BE77-D3476C6D2890}"/>
    <cellStyle name="Separador de milhares 3 2 2 6 2" xfId="54872" xr:uid="{14D1F9E6-A860-4C49-8EE4-39EE743C2EAC}"/>
    <cellStyle name="Separador de milhares 3 2 2 7" xfId="54862" xr:uid="{258409B7-A973-49DE-9D1C-DF5AF01EDFD7}"/>
    <cellStyle name="Separador de milhares 3 2 3" xfId="4901" xr:uid="{00000000-0005-0000-0000-000003300000}"/>
    <cellStyle name="Separador de milhares 3 2 3 2" xfId="10550" xr:uid="{00000000-0005-0000-0000-000004300000}"/>
    <cellStyle name="Separador de milhares 3 2 3 2 2" xfId="14632" xr:uid="{A1FE1FBD-E5B1-421C-9E05-9C5095741667}"/>
    <cellStyle name="Separador de milhares 3 2 3 2 2 2" xfId="54875" xr:uid="{2577DAD5-652A-4A16-960D-23373F726522}"/>
    <cellStyle name="Separador de milhares 3 2 3 2 3" xfId="54874" xr:uid="{49A5608F-39B2-49CD-B80D-418A4A472570}"/>
    <cellStyle name="Separador de milhares 3 2 3 3" xfId="9142" xr:uid="{00000000-0005-0000-0000-000005300000}"/>
    <cellStyle name="Separador de milhares 3 2 3 3 2" xfId="14558" xr:uid="{CC01A60B-49E2-4765-9DE3-D8F3957DECB6}"/>
    <cellStyle name="Separador de milhares 3 2 3 3 3" xfId="54876" xr:uid="{69327CDF-9173-48BE-99D6-795F5C2C0AD0}"/>
    <cellStyle name="Separador de milhares 3 2 3 4" xfId="12343" xr:uid="{00000000-0005-0000-0000-000006300000}"/>
    <cellStyle name="Separador de milhares 3 2 3 4 2" xfId="14914" xr:uid="{54782F74-63E0-40B6-BA6F-4D7EEB4B3826}"/>
    <cellStyle name="Separador de milhares 3 2 3 4 3" xfId="54877" xr:uid="{B447CCF1-5DB9-4A78-9F0C-A4AD383D55E3}"/>
    <cellStyle name="Separador de milhares 3 2 3 5" xfId="13952" xr:uid="{00000000-0005-0000-0000-000007300000}"/>
    <cellStyle name="Separador de milhares 3 2 3 5 2" xfId="15181" xr:uid="{3EA42898-393D-429F-944E-EEA3FAE27C81}"/>
    <cellStyle name="Separador de milhares 3 2 3 5 3" xfId="54878" xr:uid="{F7867A0F-986B-482D-ACF9-46F2720D4CA0}"/>
    <cellStyle name="Separador de milhares 3 2 3 6" xfId="14234" xr:uid="{61DFF27D-E136-43EC-8E20-6F1F0E09997E}"/>
    <cellStyle name="Separador de milhares 3 2 3 7" xfId="54873" xr:uid="{70B73534-F0A7-4335-BA90-2783B3EDE82E}"/>
    <cellStyle name="Separador de milhares 3 2 4" xfId="5127" xr:uid="{00000000-0005-0000-0000-000008300000}"/>
    <cellStyle name="Separador de milhares 3 2 4 2" xfId="8988" xr:uid="{00000000-0005-0000-0000-000009300000}"/>
    <cellStyle name="Separador de milhares 3 2 4 2 2" xfId="14428" xr:uid="{821D823A-B7C7-45E3-83EE-86D0D6175A8D}"/>
    <cellStyle name="Separador de milhares 3 2 4 2 3" xfId="54880" xr:uid="{7E619FD0-482A-407C-97B2-6C2B130BE0AE}"/>
    <cellStyle name="Separador de milhares 3 2 4 3" xfId="14237" xr:uid="{07761829-1860-49E2-B752-72495549F6B8}"/>
    <cellStyle name="Separador de milhares 3 2 4 3 2" xfId="54881" xr:uid="{D1E5D22F-4BCF-4B37-96BF-974174CB23AC}"/>
    <cellStyle name="Separador de milhares 3 2 4 4" xfId="54879" xr:uid="{13A260AB-7148-4D95-A838-DBD8C0A5D377}"/>
    <cellStyle name="Separador de milhares 3 2 5" xfId="10705" xr:uid="{00000000-0005-0000-0000-00000A300000}"/>
    <cellStyle name="Separador de milhares 3 2 5 2" xfId="14639" xr:uid="{2ABA559D-A2BF-4EAA-9072-512C5E8BEEDB}"/>
    <cellStyle name="Separador de milhares 3 2 5 2 2" xfId="54883" xr:uid="{36E81190-A054-4B0E-A90F-F407CDCD2C37}"/>
    <cellStyle name="Separador de milhares 3 2 5 3" xfId="54882" xr:uid="{35EAC604-1C57-4B66-96AD-C2FBDB168BCD}"/>
    <cellStyle name="Separador de milhares 3 2 6" xfId="13799" xr:uid="{00000000-0005-0000-0000-00000B300000}"/>
    <cellStyle name="Separador de milhares 3 2 6 2" xfId="15048" xr:uid="{07400219-5148-482E-92CA-E6B71336DD69}"/>
    <cellStyle name="Separador de milhares 3 2 6 3" xfId="54884" xr:uid="{FE026066-73F9-453A-B462-5679FF8B779E}"/>
    <cellStyle name="Separador de milhares 3 2 7" xfId="13959" xr:uid="{3A2ACC82-1BD5-478F-A7C8-F4299BF2B7B0}"/>
    <cellStyle name="Separador de milhares 3 2 7 2" xfId="54885" xr:uid="{EEFC0C9C-5B88-4EB6-B139-8ED48B464659}"/>
    <cellStyle name="Separador de milhares 3 2 8" xfId="54886" xr:uid="{3A378D5B-3C61-4F4E-B54F-80F44616453A}"/>
    <cellStyle name="Separador de milhares 3 2 9" xfId="54887" xr:uid="{034CAE5C-AB35-420E-A3AD-50C071436C49}"/>
    <cellStyle name="Separador de milhares 3 3" xfId="4241" xr:uid="{00000000-0005-0000-0000-00000C300000}"/>
    <cellStyle name="Separador de milhares 3 3 2" xfId="4242" xr:uid="{00000000-0005-0000-0000-00000D300000}"/>
    <cellStyle name="Separador de milhares 3 3 2 2" xfId="8991" xr:uid="{00000000-0005-0000-0000-00000E300000}"/>
    <cellStyle name="Separador de milhares 3 3 2 2 2" xfId="14431" xr:uid="{0401352E-B29A-4928-BFA3-4BEBA0049F08}"/>
    <cellStyle name="Separador de milhares 3 3 2 2 2 2" xfId="54891" xr:uid="{05D894BD-35A9-4245-9308-FD7B16F59F91}"/>
    <cellStyle name="Separador de milhares 3 3 2 2 3" xfId="54890" xr:uid="{B43C3B89-8A01-4A99-8F88-2FEB2C91A1C4}"/>
    <cellStyle name="Separador de milhares 3 3 2 3" xfId="12194" xr:uid="{00000000-0005-0000-0000-00000F300000}"/>
    <cellStyle name="Separador de milhares 3 3 2 3 2" xfId="14785" xr:uid="{EA53A231-BD7C-4F6F-9A2C-485A3CB3D782}"/>
    <cellStyle name="Separador de milhares 3 3 2 3 2 2" xfId="54893" xr:uid="{A5C34C97-1B60-4154-9228-26F5DA091D50}"/>
    <cellStyle name="Separador de milhares 3 3 2 3 3" xfId="54892" xr:uid="{D1BC4716-06BF-4D7A-A488-D0F5CE44E75D}"/>
    <cellStyle name="Separador de milhares 3 3 2 4" xfId="13802" xr:uid="{00000000-0005-0000-0000-000010300000}"/>
    <cellStyle name="Separador de milhares 3 3 2 4 2" xfId="15051" xr:uid="{33432EF9-72E3-464F-BBC7-8BD3A577DEC6}"/>
    <cellStyle name="Separador de milhares 3 3 2 4 2 2" xfId="54895" xr:uid="{734C0CB5-0CF3-4CE7-A9C3-D72F9441F040}"/>
    <cellStyle name="Separador de milhares 3 3 2 4 3" xfId="54894" xr:uid="{AB1CF844-F3BE-4CA1-AB1A-8B0F770A772F}"/>
    <cellStyle name="Separador de milhares 3 3 2 5" xfId="14105" xr:uid="{82F256F2-1722-4EFC-9760-CDF4E294799A}"/>
    <cellStyle name="Separador de milhares 3 3 2 5 2" xfId="54896" xr:uid="{3BE4A4FA-C6A7-47FD-BCD2-92715B7D9D21}"/>
    <cellStyle name="Separador de milhares 3 3 2 6" xfId="54889" xr:uid="{4901A78A-EE62-4EF4-81E6-50A07C137434}"/>
    <cellStyle name="Separador de milhares 3 3 3" xfId="4243" xr:uid="{00000000-0005-0000-0000-000011300000}"/>
    <cellStyle name="Separador de milhares 3 3 3 2" xfId="8992" xr:uid="{00000000-0005-0000-0000-000012300000}"/>
    <cellStyle name="Separador de milhares 3 3 3 2 2" xfId="14432" xr:uid="{7AB54BBA-BBF6-4183-AF84-4033FBBD8C74}"/>
    <cellStyle name="Separador de milhares 3 3 3 2 2 2" xfId="54899" xr:uid="{78D2C1D6-932B-4EA7-A554-CFF9EC7BF08B}"/>
    <cellStyle name="Separador de milhares 3 3 3 2 3" xfId="54898" xr:uid="{EACE9A9C-6961-4488-9843-05C5B368645C}"/>
    <cellStyle name="Separador de milhares 3 3 3 3" xfId="12195" xr:uid="{00000000-0005-0000-0000-000013300000}"/>
    <cellStyle name="Separador de milhares 3 3 3 3 2" xfId="14786" xr:uid="{88131AAE-CB77-46B5-B962-5CE3CA32CBE6}"/>
    <cellStyle name="Separador de milhares 3 3 3 3 3" xfId="54900" xr:uid="{0E678B3A-1BDA-43C8-BB9A-1E96099560E8}"/>
    <cellStyle name="Separador de milhares 3 3 3 4" xfId="13803" xr:uid="{00000000-0005-0000-0000-000014300000}"/>
    <cellStyle name="Separador de milhares 3 3 3 4 2" xfId="15052" xr:uid="{8AAA4A1E-9A95-4073-8A80-59EA4BAADB12}"/>
    <cellStyle name="Separador de milhares 3 3 3 4 3" xfId="54901" xr:uid="{06A4EB80-FA40-488C-8C15-24E2EF2A0BF1}"/>
    <cellStyle name="Separador de milhares 3 3 3 5" xfId="14106" xr:uid="{F364AA44-24A4-4B0E-A71A-1996754AB1D6}"/>
    <cellStyle name="Separador de milhares 3 3 3 6" xfId="54897" xr:uid="{82A80B95-9BBF-4C4B-8B11-6B8D3DC31B68}"/>
    <cellStyle name="Separador de milhares 3 3 4" xfId="4244" xr:uid="{00000000-0005-0000-0000-000015300000}"/>
    <cellStyle name="Separador de milhares 3 3 4 2" xfId="8993" xr:uid="{00000000-0005-0000-0000-000016300000}"/>
    <cellStyle name="Separador de milhares 3 3 4 2 2" xfId="14433" xr:uid="{F96A923A-1D57-49D3-B06C-F481A1EC59AE}"/>
    <cellStyle name="Separador de milhares 3 3 4 2 3" xfId="54903" xr:uid="{C6B121C7-378E-442B-B6BD-1E0FE1BB7E06}"/>
    <cellStyle name="Separador de milhares 3 3 4 3" xfId="12196" xr:uid="{00000000-0005-0000-0000-000017300000}"/>
    <cellStyle name="Separador de milhares 3 3 4 3 2" xfId="14787" xr:uid="{9CA4DD8A-576E-4DF0-A1A6-7AFCFF4E3094}"/>
    <cellStyle name="Separador de milhares 3 3 4 3 3" xfId="54904" xr:uid="{27AE87B3-6E64-44A4-86B4-87BDE46F3061}"/>
    <cellStyle name="Separador de milhares 3 3 4 4" xfId="13804" xr:uid="{00000000-0005-0000-0000-000018300000}"/>
    <cellStyle name="Separador de milhares 3 3 4 4 2" xfId="15053" xr:uid="{40CB652A-14F9-48E4-9237-60FFE5A9E55B}"/>
    <cellStyle name="Separador de milhares 3 3 4 5" xfId="14107" xr:uid="{E0A14152-8F54-4C6E-8F6F-F233A5C6D361}"/>
    <cellStyle name="Separador de milhares 3 3 4 6" xfId="54902" xr:uid="{222C53EF-47FF-404D-9B41-E66912429884}"/>
    <cellStyle name="Separador de milhares 3 3 5" xfId="5188" xr:uid="{00000000-0005-0000-0000-000019300000}"/>
    <cellStyle name="Separador de milhares 3 3 5 2" xfId="8990" xr:uid="{00000000-0005-0000-0000-00001A300000}"/>
    <cellStyle name="Separador de milhares 3 3 5 2 2" xfId="14430" xr:uid="{52E606F1-FF54-4829-80D2-B3220FB2CD1F}"/>
    <cellStyle name="Separador de milhares 3 3 5 2 3" xfId="54906" xr:uid="{E50346BD-2351-434A-8893-2954FA708D77}"/>
    <cellStyle name="Separador de milhares 3 3 5 3" xfId="14254" xr:uid="{97C18412-0D59-4D11-AFDC-90E694245FC1}"/>
    <cellStyle name="Separador de milhares 3 3 5 4" xfId="54905" xr:uid="{1BA24ECD-19A6-40D7-9B85-1B5C25F7CF10}"/>
    <cellStyle name="Separador de milhares 3 3 6" xfId="12193" xr:uid="{00000000-0005-0000-0000-00001B300000}"/>
    <cellStyle name="Separador de milhares 3 3 6 2" xfId="14784" xr:uid="{C3003FB9-1272-44A5-986A-0E09F1EAFE4B}"/>
    <cellStyle name="Separador de milhares 3 3 6 2 2" xfId="54908" xr:uid="{97A804A1-08AC-43DF-97D0-DB2D1D7FC992}"/>
    <cellStyle name="Separador de milhares 3 3 6 3" xfId="54907" xr:uid="{C6F8CC31-B870-405E-BCF0-6DF8899F4E21}"/>
    <cellStyle name="Separador de milhares 3 3 7" xfId="13801" xr:uid="{00000000-0005-0000-0000-00001C300000}"/>
    <cellStyle name="Separador de milhares 3 3 7 2" xfId="15050" xr:uid="{BEDA9D8E-75E1-49E7-8B80-E22AC4918426}"/>
    <cellStyle name="Separador de milhares 3 3 7 3" xfId="54909" xr:uid="{5824FF2F-1FBC-4543-9B15-CB780794FCBD}"/>
    <cellStyle name="Separador de milhares 3 3 8" xfId="14104" xr:uid="{61D9CCD3-64C4-447D-9974-9F59E5429762}"/>
    <cellStyle name="Separador de milhares 3 3 8 2" xfId="54910" xr:uid="{1D3D9830-9E4E-4638-A741-27125E3E3C9F}"/>
    <cellStyle name="Separador de milhares 3 3 9" xfId="54888" xr:uid="{A3922067-4695-40E0-9838-9A801D5F221F}"/>
    <cellStyle name="Separador de milhares 3 4" xfId="4245" xr:uid="{00000000-0005-0000-0000-00001D300000}"/>
    <cellStyle name="Separador de milhares 3 4 2" xfId="4246" xr:uid="{00000000-0005-0000-0000-00001E300000}"/>
    <cellStyle name="Separador de milhares 3 4 2 2" xfId="8994" xr:uid="{00000000-0005-0000-0000-00001F300000}"/>
    <cellStyle name="Separador de milhares 3 4 2 2 2" xfId="14434" xr:uid="{BB2FFF12-CCFD-4EDD-AA74-6D669F6A476E}"/>
    <cellStyle name="Separador de milhares 3 4 2 3" xfId="12197" xr:uid="{00000000-0005-0000-0000-000020300000}"/>
    <cellStyle name="Separador de milhares 3 4 2 3 2" xfId="14788" xr:uid="{D4EC83DB-3163-4510-B907-E2E5498A90CB}"/>
    <cellStyle name="Separador de milhares 3 4 2 4" xfId="13805" xr:uid="{00000000-0005-0000-0000-000021300000}"/>
    <cellStyle name="Separador de milhares 3 4 2 4 2" xfId="15054" xr:uid="{34D8C80B-8111-405C-9B89-604D5B591F90}"/>
    <cellStyle name="Separador de milhares 3 4 2 5" xfId="14108" xr:uid="{3C97DC44-7E61-4195-AC8A-B07E3F9E072B}"/>
    <cellStyle name="Separador de milhares 3 4 2 6" xfId="54912" xr:uid="{F457B5C7-525F-4C8A-85D6-DFFC64521127}"/>
    <cellStyle name="Separador de milhares 3 4 3" xfId="6040" xr:uid="{00000000-0005-0000-0000-000022300000}"/>
    <cellStyle name="Separador de milhares 3 4 3 2" xfId="14291" xr:uid="{CD9138BD-6AA6-4386-BE3C-6D75848F9AFC}"/>
    <cellStyle name="Separador de milhares 3 4 4" xfId="54911" xr:uid="{6C3F6374-499E-4E63-8251-317839B39F25}"/>
    <cellStyle name="Separador de milhares 3 5" xfId="4247" xr:uid="{00000000-0005-0000-0000-000023300000}"/>
    <cellStyle name="Separador de milhares 3 5 2" xfId="8995" xr:uid="{00000000-0005-0000-0000-000024300000}"/>
    <cellStyle name="Separador de milhares 3 5 2 2" xfId="14435" xr:uid="{49224DF5-F6A1-4287-A592-D4B22E61E397}"/>
    <cellStyle name="Separador de milhares 3 5 3" xfId="12198" xr:uid="{00000000-0005-0000-0000-000025300000}"/>
    <cellStyle name="Separador de milhares 3 5 3 2" xfId="14789" xr:uid="{3F12F73E-E2AB-4F1F-BFFB-FBC3E6BF0F74}"/>
    <cellStyle name="Separador de milhares 3 5 4" xfId="13806" xr:uid="{00000000-0005-0000-0000-000026300000}"/>
    <cellStyle name="Separador de milhares 3 5 4 2" xfId="15055" xr:uid="{B0D33E54-981B-403C-A616-5114ABC66F67}"/>
    <cellStyle name="Separador de milhares 3 5 5" xfId="14109" xr:uid="{40B5410C-1AE5-40F3-8710-89C20A61B754}"/>
    <cellStyle name="Separador de milhares 3 5 6" xfId="54913" xr:uid="{4EAD7272-1F65-4A4D-8B9F-750BA9CD293B}"/>
    <cellStyle name="Separador de milhares 3 6" xfId="4248" xr:uid="{00000000-0005-0000-0000-000027300000}"/>
    <cellStyle name="Separador de milhares 3 6 2" xfId="8996" xr:uid="{00000000-0005-0000-0000-000028300000}"/>
    <cellStyle name="Separador de milhares 3 6 2 2" xfId="14436" xr:uid="{5B8AF2C1-A709-4E9C-92C1-0B42EC81F2ED}"/>
    <cellStyle name="Separador de milhares 3 6 3" xfId="12199" xr:uid="{00000000-0005-0000-0000-000029300000}"/>
    <cellStyle name="Separador de milhares 3 6 3 2" xfId="14790" xr:uid="{E7503B09-26F9-4934-BE5F-BD8BFAA90D9B}"/>
    <cellStyle name="Separador de milhares 3 6 4" xfId="13807" xr:uid="{00000000-0005-0000-0000-00002A300000}"/>
    <cellStyle name="Separador de milhares 3 6 4 2" xfId="15056" xr:uid="{B6645B7D-B538-4FF8-978D-CAFE4AC24800}"/>
    <cellStyle name="Separador de milhares 3 6 5" xfId="14110" xr:uid="{631C54CD-C7F0-44D8-8D5D-01CDD1BC9FB7}"/>
    <cellStyle name="Separador de milhares 3 6 6" xfId="54860" xr:uid="{DE0B6180-AABF-4669-8A15-71FB2020CCB7}"/>
    <cellStyle name="Separador de milhares 3 7" xfId="4249" xr:uid="{00000000-0005-0000-0000-00002B300000}"/>
    <cellStyle name="Separador de milhares 3 7 2" xfId="8997" xr:uid="{00000000-0005-0000-0000-00002C300000}"/>
    <cellStyle name="Separador de milhares 3 7 2 2" xfId="14437" xr:uid="{82EBF1E9-0066-4547-A76F-B2F419DC681B}"/>
    <cellStyle name="Separador de milhares 3 7 3" xfId="12200" xr:uid="{00000000-0005-0000-0000-00002D300000}"/>
    <cellStyle name="Separador de milhares 3 7 3 2" xfId="14791" xr:uid="{02E2C7CA-A8EE-4747-B55A-FC92C8DECC2A}"/>
    <cellStyle name="Separador de milhares 3 7 4" xfId="13808" xr:uid="{00000000-0005-0000-0000-00002E300000}"/>
    <cellStyle name="Separador de milhares 3 7 4 2" xfId="15057" xr:uid="{3B36FF0D-943D-4FC4-ADC4-F08BCB16CEBE}"/>
    <cellStyle name="Separador de milhares 3 7 5" xfId="14111" xr:uid="{807755C5-FCCE-4B0A-81EF-08013CD52EF3}"/>
    <cellStyle name="Separador de milhares 3 8" xfId="8987" xr:uid="{00000000-0005-0000-0000-00002F300000}"/>
    <cellStyle name="Separador de milhares 3 8 2" xfId="14427" xr:uid="{DA78F719-365B-4B30-894E-140D0D967EB7}"/>
    <cellStyle name="Separador de milhares 3 9" xfId="13798" xr:uid="{00000000-0005-0000-0000-000030300000}"/>
    <cellStyle name="Separador de milhares 3 9 2" xfId="15047" xr:uid="{9A054889-2DB7-4122-84C1-02FAAE487523}"/>
    <cellStyle name="Separador de milhares 3_Anápolis" xfId="4250" xr:uid="{00000000-0005-0000-0000-000031300000}"/>
    <cellStyle name="Separador de milhares 32" xfId="4251" xr:uid="{00000000-0005-0000-0000-000032300000}"/>
    <cellStyle name="Separador de milhares 32 2" xfId="8998" xr:uid="{00000000-0005-0000-0000-000033300000}"/>
    <cellStyle name="Separador de milhares 32 2 2" xfId="14438" xr:uid="{AA67FE85-68C9-40E5-8CEE-95089454D8B6}"/>
    <cellStyle name="Separador de milhares 32 3" xfId="12201" xr:uid="{00000000-0005-0000-0000-000034300000}"/>
    <cellStyle name="Separador de milhares 32 3 2" xfId="14792" xr:uid="{D0143F4C-BD84-44CA-AC2B-C0E9B526B49B}"/>
    <cellStyle name="Separador de milhares 32 4" xfId="13809" xr:uid="{00000000-0005-0000-0000-000035300000}"/>
    <cellStyle name="Separador de milhares 32 4 2" xfId="15058" xr:uid="{0B179C29-E212-4008-8B99-726B9C7770A3}"/>
    <cellStyle name="Separador de milhares 32 5" xfId="14112" xr:uid="{9E6FEBD7-D96B-4EAE-BDBF-D3D3008294B0}"/>
    <cellStyle name="Separador de milhares 4" xfId="4252" xr:uid="{00000000-0005-0000-0000-000036300000}"/>
    <cellStyle name="Separador de milhares 4 10" xfId="54915" xr:uid="{B1DDEF7A-2E8F-4F4C-BBE0-CDBB3F88BCB7}"/>
    <cellStyle name="Separador de milhares 4 11" xfId="54914" xr:uid="{F18E7E23-071A-4FF5-9F84-EB43AE186416}"/>
    <cellStyle name="Separador de milhares 4 12" xfId="15335" xr:uid="{BEB24B8F-B774-411E-91CE-635BF1F78D6B}"/>
    <cellStyle name="Separador de milhares 4 2" xfId="4253" xr:uid="{00000000-0005-0000-0000-000037300000}"/>
    <cellStyle name="Separador de milhares 4 2 10" xfId="54917" xr:uid="{8329D11C-0807-404E-88B6-320556F5B53F}"/>
    <cellStyle name="Separador de milhares 4 2 11" xfId="54918" xr:uid="{C4A185D4-A60C-47C2-81B7-734B65A4143A}"/>
    <cellStyle name="Separador de milhares 4 2 12" xfId="54916" xr:uid="{81717296-ACD9-4B33-9E5B-0F18847F6192}"/>
    <cellStyle name="Separador de milhares 4 2 13" xfId="15438" xr:uid="{2CCBCA1D-C54E-464A-89A2-D9811BFC4581}"/>
    <cellStyle name="Separador de milhares 4 2 2" xfId="4254" xr:uid="{00000000-0005-0000-0000-000038300000}"/>
    <cellStyle name="Separador de milhares 4 2 2 10" xfId="54919" xr:uid="{83254C39-DB32-40A0-AE93-952D143CFA98}"/>
    <cellStyle name="Separador de milhares 4 2 2 2" xfId="4255" xr:uid="{00000000-0005-0000-0000-000039300000}"/>
    <cellStyle name="Separador de milhares 4 2 2 2 2" xfId="9002" xr:uid="{00000000-0005-0000-0000-00003A300000}"/>
    <cellStyle name="Separador de milhares 4 2 2 2 2 2" xfId="14442" xr:uid="{BFD00453-5D36-4AEF-86F4-11F627B89B71}"/>
    <cellStyle name="Separador de milhares 4 2 2 2 2 3" xfId="54921" xr:uid="{B190857A-8F7B-495F-832B-E635C68F5016}"/>
    <cellStyle name="Separador de milhares 4 2 2 2 3" xfId="12205" xr:uid="{00000000-0005-0000-0000-00003B300000}"/>
    <cellStyle name="Separador de milhares 4 2 2 2 3 2" xfId="14796" xr:uid="{45EB46DC-1790-41A2-9235-0294C4E563C0}"/>
    <cellStyle name="Separador de milhares 4 2 2 2 3 3" xfId="54922" xr:uid="{1EDC43C1-9F35-4659-9B2A-BD1005B87E48}"/>
    <cellStyle name="Separador de milhares 4 2 2 2 4" xfId="13813" xr:uid="{00000000-0005-0000-0000-00003C300000}"/>
    <cellStyle name="Separador de milhares 4 2 2 2 4 2" xfId="15062" xr:uid="{93C4413E-32DB-4FCD-83C9-2683F20505A7}"/>
    <cellStyle name="Separador de milhares 4 2 2 2 4 3" xfId="54923" xr:uid="{73767619-7346-4EDC-ADA3-615D31D55429}"/>
    <cellStyle name="Separador de milhares 4 2 2 2 5" xfId="14116" xr:uid="{6759921C-5651-4C7F-8C7C-F6DCA7B17C56}"/>
    <cellStyle name="Separador de milhares 4 2 2 2 5 2" xfId="54924" xr:uid="{3DD3F2DC-E479-4E96-9AB1-F660F762C51D}"/>
    <cellStyle name="Separador de milhares 4 2 2 2 6" xfId="54920" xr:uid="{81C34074-88A5-4756-9A6C-7F733C6DA091}"/>
    <cellStyle name="Separador de milhares 4 2 2 3" xfId="9001" xr:uid="{00000000-0005-0000-0000-00003D300000}"/>
    <cellStyle name="Separador de milhares 4 2 2 3 2" xfId="14441" xr:uid="{6E67688C-BBDE-4CB4-80B7-667634BDA9EE}"/>
    <cellStyle name="Separador de milhares 4 2 2 3 2 2" xfId="54926" xr:uid="{90E6B552-438C-48E1-8C9F-0F0FB7C2A28F}"/>
    <cellStyle name="Separador de milhares 4 2 2 3 3" xfId="54927" xr:uid="{BFFBB67A-F14D-4B40-AF86-31811C280805}"/>
    <cellStyle name="Separador de milhares 4 2 2 3 4" xfId="54928" xr:uid="{7D87409C-39CF-40AC-9440-FA6583F9DD15}"/>
    <cellStyle name="Separador de milhares 4 2 2 3 5" xfId="54925" xr:uid="{68C96ABC-1BF8-4D7C-A8B7-B757F70C9A8B}"/>
    <cellStyle name="Separador de milhares 4 2 2 4" xfId="12204" xr:uid="{00000000-0005-0000-0000-00003E300000}"/>
    <cellStyle name="Separador de milhares 4 2 2 4 2" xfId="14795" xr:uid="{E0C5607A-A34A-4127-BA48-E8AD39EF63C2}"/>
    <cellStyle name="Separador de milhares 4 2 2 4 2 2" xfId="54930" xr:uid="{BA537D15-E315-441C-8DB7-C36CAB0E38BE}"/>
    <cellStyle name="Separador de milhares 4 2 2 4 3" xfId="54929" xr:uid="{F03DBE00-FB2E-4AFF-A766-EA691FE59544}"/>
    <cellStyle name="Separador de milhares 4 2 2 5" xfId="13812" xr:uid="{00000000-0005-0000-0000-00003F300000}"/>
    <cellStyle name="Separador de milhares 4 2 2 5 2" xfId="15061" xr:uid="{D566ECB0-CA2D-4CB5-92E5-84307533C7D8}"/>
    <cellStyle name="Separador de milhares 4 2 2 5 3" xfId="54931" xr:uid="{FFB28BC8-88E6-442C-8953-467F3FE4CFFA}"/>
    <cellStyle name="Separador de milhares 4 2 2 6" xfId="14115" xr:uid="{7CF5EC60-3DDB-4398-84A2-A2BD17D9997A}"/>
    <cellStyle name="Separador de milhares 4 2 2 6 2" xfId="54932" xr:uid="{A8DD90C7-D42C-48CA-8C7D-F3486360F59C}"/>
    <cellStyle name="Separador de milhares 4 2 2 7" xfId="54933" xr:uid="{4FE6A484-A014-46CB-A5B8-086BB6C29041}"/>
    <cellStyle name="Separador de milhares 4 2 2 8" xfId="54934" xr:uid="{45AEA126-44B7-4B3B-9A21-D2FB77568D0F}"/>
    <cellStyle name="Separador de milhares 4 2 2 9" xfId="54935" xr:uid="{BDAFFE7E-6CEC-41B2-9C2F-A4A01562A5E8}"/>
    <cellStyle name="Separador de milhares 4 2 3" xfId="4256" xr:uid="{00000000-0005-0000-0000-000040300000}"/>
    <cellStyle name="Separador de milhares 4 2 3 2" xfId="9003" xr:uid="{00000000-0005-0000-0000-000041300000}"/>
    <cellStyle name="Separador de milhares 4 2 3 2 2" xfId="14443" xr:uid="{9FCEF63F-2D93-4B8E-8BE3-A783D4F887F8}"/>
    <cellStyle name="Separador de milhares 4 2 3 2 3" xfId="54937" xr:uid="{0C248186-FDCB-4837-8F45-91EE9FB83F89}"/>
    <cellStyle name="Separador de milhares 4 2 3 3" xfId="12206" xr:uid="{00000000-0005-0000-0000-000042300000}"/>
    <cellStyle name="Separador de milhares 4 2 3 3 2" xfId="14797" xr:uid="{5336ECB7-A09F-4C6C-B068-9B9A9D931060}"/>
    <cellStyle name="Separador de milhares 4 2 3 3 3" xfId="54938" xr:uid="{E80369E9-1EE7-407F-B2B6-B450EDA49890}"/>
    <cellStyle name="Separador de milhares 4 2 3 4" xfId="13814" xr:uid="{00000000-0005-0000-0000-000043300000}"/>
    <cellStyle name="Separador de milhares 4 2 3 4 2" xfId="15063" xr:uid="{32CDCEAE-82C2-4307-9F1E-30DE75BD1606}"/>
    <cellStyle name="Separador de milhares 4 2 3 4 3" xfId="54939" xr:uid="{120E3FA5-152D-4060-B961-A981A4C8AFFA}"/>
    <cellStyle name="Separador de milhares 4 2 3 5" xfId="14117" xr:uid="{F8553BFE-B1C6-4B4A-B29C-DCA6156ECE68}"/>
    <cellStyle name="Separador de milhares 4 2 3 5 2" xfId="54940" xr:uid="{3AAFC9BD-EDCD-4E52-A0CA-B40ABADC4284}"/>
    <cellStyle name="Separador de milhares 4 2 3 6" xfId="54941" xr:uid="{B93A14A9-3B53-4AB0-B36F-8CA5B367F1D3}"/>
    <cellStyle name="Separador de milhares 4 2 3 7" xfId="54936" xr:uid="{3CF74678-DA66-4067-8A34-C08E26751871}"/>
    <cellStyle name="Separador de milhares 4 2 4" xfId="5129" xr:uid="{00000000-0005-0000-0000-000044300000}"/>
    <cellStyle name="Separador de milhares 4 2 4 2" xfId="7507" xr:uid="{00000000-0005-0000-0000-000045300000}"/>
    <cellStyle name="Separador de milhares 4 2 4 2 2" xfId="14294" xr:uid="{06E505E0-1035-40B7-8D7E-CB3272DE419D}"/>
    <cellStyle name="Separador de milhares 4 2 4 2 3" xfId="54943" xr:uid="{F76DDADC-EA62-4895-88EE-AD80A4776C61}"/>
    <cellStyle name="Separador de milhares 4 2 4 3" xfId="14239" xr:uid="{0F9D03F0-B627-4503-9E60-8B779B470ED0}"/>
    <cellStyle name="Separador de milhares 4 2 4 3 2" xfId="54944" xr:uid="{480C95D3-0FA6-43F6-87B6-9CE05EDDFB86}"/>
    <cellStyle name="Separador de milhares 4 2 4 4" xfId="54945" xr:uid="{E5781DAC-1C59-4435-92FE-E41FE1A4DCF8}"/>
    <cellStyle name="Separador de milhares 4 2 4 5" xfId="54946" xr:uid="{2F81CDED-0AAE-4F25-983C-F5BA30194B83}"/>
    <cellStyle name="Separador de milhares 4 2 4 6" xfId="54947" xr:uid="{D1BAB72C-8BF9-41F4-BA4C-426357209A3E}"/>
    <cellStyle name="Separador de milhares 4 2 4 7" xfId="54942" xr:uid="{A3BD324E-3008-45DF-BBC4-69FB2CFC40A4}"/>
    <cellStyle name="Separador de milhares 4 2 5" xfId="9000" xr:uid="{00000000-0005-0000-0000-000046300000}"/>
    <cellStyle name="Separador de milhares 4 2 5 2" xfId="14440" xr:uid="{F0041F5A-3DA4-4FC0-8AA1-204FE9A72E78}"/>
    <cellStyle name="Separador de milhares 4 2 5 2 2" xfId="54949" xr:uid="{FA70FDC4-1A5E-424A-B501-D40245DE231D}"/>
    <cellStyle name="Separador de milhares 4 2 5 3" xfId="54948" xr:uid="{441E352D-E0F8-41B3-B11A-542E9A3BFEA9}"/>
    <cellStyle name="Separador de milhares 4 2 6" xfId="12203" xr:uid="{00000000-0005-0000-0000-000047300000}"/>
    <cellStyle name="Separador de milhares 4 2 6 2" xfId="14794" xr:uid="{A675D30B-C5DD-4C90-A75C-109EC630CF8F}"/>
    <cellStyle name="Separador de milhares 4 2 6 3" xfId="54950" xr:uid="{65752C3B-EF46-4921-8401-2DBBE524A5A9}"/>
    <cellStyle name="Separador de milhares 4 2 7" xfId="13811" xr:uid="{00000000-0005-0000-0000-000048300000}"/>
    <cellStyle name="Separador de milhares 4 2 7 2" xfId="15060" xr:uid="{3472CA06-6C7E-4F02-AB63-3643108AB816}"/>
    <cellStyle name="Separador de milhares 4 2 7 3" xfId="54951" xr:uid="{8AB141FF-C007-4A85-88C4-FD9A9F35C9C9}"/>
    <cellStyle name="Separador de milhares 4 2 8" xfId="14114" xr:uid="{8D34511F-97BF-4033-8EA0-8997D576BD24}"/>
    <cellStyle name="Separador de milhares 4 2 8 2" xfId="54952" xr:uid="{2C306A23-1CC5-4E94-93EA-C6573EB8AAC9}"/>
    <cellStyle name="Separador de milhares 4 2 9" xfId="54953" xr:uid="{2618C264-53E3-495C-8C6E-F72987AEB485}"/>
    <cellStyle name="Separador de milhares 4 3" xfId="4257" xr:uid="{00000000-0005-0000-0000-000049300000}"/>
    <cellStyle name="Separador de milhares 4 3 2" xfId="5130" xr:uid="{00000000-0005-0000-0000-00004A300000}"/>
    <cellStyle name="Separador de milhares 4 3 2 2" xfId="9004" xr:uid="{00000000-0005-0000-0000-00004B300000}"/>
    <cellStyle name="Separador de milhares 4 3 2 2 2" xfId="14444" xr:uid="{38EE46B4-A4AB-426A-8369-928DC5C14B21}"/>
    <cellStyle name="Separador de milhares 4 3 2 2 3" xfId="54956" xr:uid="{5B8ED386-F793-4C01-A895-8AC271598259}"/>
    <cellStyle name="Separador de milhares 4 3 2 3" xfId="54955" xr:uid="{7117CE48-3FFC-487C-9383-C8C0833A65AA}"/>
    <cellStyle name="Separador de milhares 4 3 3" xfId="12207" xr:uid="{00000000-0005-0000-0000-00004C300000}"/>
    <cellStyle name="Separador de milhares 4 3 3 2" xfId="14798" xr:uid="{86DBF0FF-5F40-467A-905D-4E0CE90DE545}"/>
    <cellStyle name="Separador de milhares 4 3 3 3" xfId="54957" xr:uid="{43CAF179-C763-4DE1-AA2B-980BF15AF648}"/>
    <cellStyle name="Separador de milhares 4 3 4" xfId="13815" xr:uid="{00000000-0005-0000-0000-00004D300000}"/>
    <cellStyle name="Separador de milhares 4 3 4 2" xfId="15064" xr:uid="{31BEE8EA-388B-431D-8C96-BB2B50F533B0}"/>
    <cellStyle name="Separador de milhares 4 3 5" xfId="14118" xr:uid="{ABF6227F-C35C-4DE7-B045-99B78C5F4BDF}"/>
    <cellStyle name="Separador de milhares 4 3 6" xfId="54954" xr:uid="{D7D0B643-5CDB-4FE8-8131-E0BF056B296E}"/>
    <cellStyle name="Separador de milhares 4 4" xfId="4258" xr:uid="{00000000-0005-0000-0000-00004E300000}"/>
    <cellStyle name="Separador de milhares 4 4 2" xfId="9005" xr:uid="{00000000-0005-0000-0000-00004F300000}"/>
    <cellStyle name="Separador de milhares 4 4 2 2" xfId="14445" xr:uid="{60CA4FBE-2D25-47B9-9802-BF78FEAB9508}"/>
    <cellStyle name="Separador de milhares 4 4 2 3" xfId="54959" xr:uid="{0F5AFB73-219B-485C-85E1-38FF33903C5E}"/>
    <cellStyle name="Separador de milhares 4 4 3" xfId="12208" xr:uid="{00000000-0005-0000-0000-000050300000}"/>
    <cellStyle name="Separador de milhares 4 4 3 2" xfId="14799" xr:uid="{62F5E82E-8699-440C-ACB9-32479F756804}"/>
    <cellStyle name="Separador de milhares 4 4 3 3" xfId="54960" xr:uid="{3E381D8A-CB65-4B46-B43E-FDBD959B10AC}"/>
    <cellStyle name="Separador de milhares 4 4 4" xfId="13816" xr:uid="{00000000-0005-0000-0000-000051300000}"/>
    <cellStyle name="Separador de milhares 4 4 4 2" xfId="15065" xr:uid="{E32488A3-C7C6-4441-BB77-7A90B39A8558}"/>
    <cellStyle name="Separador de milhares 4 4 4 3" xfId="54961" xr:uid="{490BF550-D1EA-4D2F-AB73-AF786B319D6B}"/>
    <cellStyle name="Separador de milhares 4 4 5" xfId="14119" xr:uid="{575A435B-4DB6-4599-BF30-6A3E8AFD4959}"/>
    <cellStyle name="Separador de milhares 4 4 5 2" xfId="54962" xr:uid="{FED45C6B-7062-417C-9814-BC6E6E5B9077}"/>
    <cellStyle name="Separador de milhares 4 4 6" xfId="54958" xr:uid="{619436A8-5A3E-4A60-86A5-3290BAD88D97}"/>
    <cellStyle name="Separador de milhares 4 5" xfId="4259" xr:uid="{00000000-0005-0000-0000-000052300000}"/>
    <cellStyle name="Separador de milhares 4 5 2" xfId="9006" xr:uid="{00000000-0005-0000-0000-000053300000}"/>
    <cellStyle name="Separador de milhares 4 5 2 2" xfId="14446" xr:uid="{FC251E0E-1842-462A-8700-84E3F1D98821}"/>
    <cellStyle name="Separador de milhares 4 5 2 2 2" xfId="54965" xr:uid="{699B6B30-F36E-4207-A92D-5047D1900F22}"/>
    <cellStyle name="Separador de milhares 4 5 2 3" xfId="54964" xr:uid="{AE15EECE-D432-461C-ACB3-840768DF05E5}"/>
    <cellStyle name="Separador de milhares 4 5 3" xfId="12209" xr:uid="{00000000-0005-0000-0000-000054300000}"/>
    <cellStyle name="Separador de milhares 4 5 3 2" xfId="14800" xr:uid="{AB0A2981-AEF2-4935-A1EF-3A3196EBAC0C}"/>
    <cellStyle name="Separador de milhares 4 5 3 3" xfId="54966" xr:uid="{34CC1C2B-C7B1-4A23-81DA-AA60A92758BE}"/>
    <cellStyle name="Separador de milhares 4 5 4" xfId="13817" xr:uid="{00000000-0005-0000-0000-000055300000}"/>
    <cellStyle name="Separador de milhares 4 5 4 2" xfId="15066" xr:uid="{BDC9725A-3776-4126-9CA5-A2758A76CB24}"/>
    <cellStyle name="Separador de milhares 4 5 4 3" xfId="54967" xr:uid="{A7CE0E89-4D3F-4050-BBB5-F720F2B350AF}"/>
    <cellStyle name="Separador de milhares 4 5 5" xfId="14120" xr:uid="{C2276628-9073-4988-A31C-B6BCB0D2B152}"/>
    <cellStyle name="Separador de milhares 4 5 5 2" xfId="54968" xr:uid="{9B48D712-7EE7-4FFE-8577-0279877561F0}"/>
    <cellStyle name="Separador de milhares 4 5 6" xfId="54963" xr:uid="{575653B3-1445-48F4-9B12-A8924943FC88}"/>
    <cellStyle name="Separador de milhares 4 6" xfId="5128" xr:uid="{00000000-0005-0000-0000-000056300000}"/>
    <cellStyle name="Separador de milhares 4 6 2" xfId="8999" xr:uid="{00000000-0005-0000-0000-000057300000}"/>
    <cellStyle name="Separador de milhares 4 6 2 2" xfId="14439" xr:uid="{079C44B3-C815-431F-A352-5111B058840E}"/>
    <cellStyle name="Separador de milhares 4 6 2 3" xfId="54970" xr:uid="{EDF52275-4920-4B98-A3D5-79448D1ACEC3}"/>
    <cellStyle name="Separador de milhares 4 6 3" xfId="14238" xr:uid="{74D88259-6159-4A5C-B959-5B4E3EF29E6F}"/>
    <cellStyle name="Separador de milhares 4 6 3 2" xfId="54971" xr:uid="{B2C229D3-6060-4927-A5E1-86F17E681017}"/>
    <cellStyle name="Separador de milhares 4 6 4" xfId="54969" xr:uid="{45D90857-DCF0-4523-97A5-6CF78E7F22C4}"/>
    <cellStyle name="Separador de milhares 4 7" xfId="12202" xr:uid="{00000000-0005-0000-0000-000058300000}"/>
    <cellStyle name="Separador de milhares 4 7 2" xfId="14793" xr:uid="{8B59100D-7943-4A42-AD8A-AE5D87923668}"/>
    <cellStyle name="Separador de milhares 4 7 3" xfId="54972" xr:uid="{E8C5B7AC-3F5A-4293-B5F5-3A80CF40C76D}"/>
    <cellStyle name="Separador de milhares 4 8" xfId="13810" xr:uid="{00000000-0005-0000-0000-000059300000}"/>
    <cellStyle name="Separador de milhares 4 8 2" xfId="15059" xr:uid="{1375D03A-2CD9-48FF-8463-3A1D62136985}"/>
    <cellStyle name="Separador de milhares 4 8 3" xfId="54973" xr:uid="{171B924E-B51D-49FE-8A4C-614F3815106A}"/>
    <cellStyle name="Separador de milhares 4 9" xfId="14113" xr:uid="{29F1E194-AC7E-4FA5-A5EF-ADE6E65157D7}"/>
    <cellStyle name="Separador de milhares 4 9 2" xfId="54974" xr:uid="{EC56F184-55A2-466B-8B4A-F409472C23AC}"/>
    <cellStyle name="Separador de milhares 5" xfId="4260" xr:uid="{00000000-0005-0000-0000-00005A300000}"/>
    <cellStyle name="Separador de milhares 5 10" xfId="4261" xr:uid="{00000000-0005-0000-0000-00005B300000}"/>
    <cellStyle name="Separador de milhares 5 10 2" xfId="9008" xr:uid="{00000000-0005-0000-0000-00005C300000}"/>
    <cellStyle name="Separador de milhares 5 10 2 2" xfId="14448" xr:uid="{3D3C26D8-B5C6-45CF-B4B0-3A5BFFC7B56F}"/>
    <cellStyle name="Separador de milhares 5 10 3" xfId="12211" xr:uid="{00000000-0005-0000-0000-00005D300000}"/>
    <cellStyle name="Separador de milhares 5 10 3 2" xfId="14802" xr:uid="{96198926-A973-4A6F-A594-A4FB0FB62DBA}"/>
    <cellStyle name="Separador de milhares 5 10 4" xfId="13819" xr:uid="{00000000-0005-0000-0000-00005E300000}"/>
    <cellStyle name="Separador de milhares 5 10 4 2" xfId="15068" xr:uid="{218F0DF9-FF68-4E57-912C-6BC07F1FE034}"/>
    <cellStyle name="Separador de milhares 5 10 5" xfId="14122" xr:uid="{56640892-9E46-406C-A8CF-4B03A2395DA7}"/>
    <cellStyle name="Separador de milhares 5 10 6" xfId="54976" xr:uid="{3797B57A-9D44-415D-858C-3FA5D8CF69BC}"/>
    <cellStyle name="Separador de milhares 5 11" xfId="4262" xr:uid="{00000000-0005-0000-0000-00005F300000}"/>
    <cellStyle name="Separador de milhares 5 11 2" xfId="9009" xr:uid="{00000000-0005-0000-0000-000060300000}"/>
    <cellStyle name="Separador de milhares 5 11 2 2" xfId="14449" xr:uid="{569476B6-0471-46B0-A926-6BE1E3874205}"/>
    <cellStyle name="Separador de milhares 5 11 3" xfId="12212" xr:uid="{00000000-0005-0000-0000-000061300000}"/>
    <cellStyle name="Separador de milhares 5 11 3 2" xfId="14803" xr:uid="{5AD88411-D01B-4B46-B943-2CE61BB46889}"/>
    <cellStyle name="Separador de milhares 5 11 4" xfId="13820" xr:uid="{00000000-0005-0000-0000-000062300000}"/>
    <cellStyle name="Separador de milhares 5 11 4 2" xfId="15069" xr:uid="{700D60FD-EB03-4A67-837D-1EE9A7F5FDA4}"/>
    <cellStyle name="Separador de milhares 5 11 5" xfId="14123" xr:uid="{16893C88-6480-4860-8271-67E2E919C982}"/>
    <cellStyle name="Separador de milhares 5 11 6" xfId="54977" xr:uid="{1B72B511-5DC3-449F-9B60-1AF739379448}"/>
    <cellStyle name="Separador de milhares 5 12" xfId="4263" xr:uid="{00000000-0005-0000-0000-000063300000}"/>
    <cellStyle name="Separador de milhares 5 12 2" xfId="9010" xr:uid="{00000000-0005-0000-0000-000064300000}"/>
    <cellStyle name="Separador de milhares 5 12 2 2" xfId="14450" xr:uid="{FB377558-D92F-4DEB-B040-7BD6CC6E75A9}"/>
    <cellStyle name="Separador de milhares 5 12 3" xfId="12213" xr:uid="{00000000-0005-0000-0000-000065300000}"/>
    <cellStyle name="Separador de milhares 5 12 3 2" xfId="14804" xr:uid="{3BC400C8-7335-4739-B891-67E9AAB7CB3F}"/>
    <cellStyle name="Separador de milhares 5 12 4" xfId="13821" xr:uid="{00000000-0005-0000-0000-000066300000}"/>
    <cellStyle name="Separador de milhares 5 12 4 2" xfId="15070" xr:uid="{562206AD-A90C-4BA8-B7E7-ED0A45FAE914}"/>
    <cellStyle name="Separador de milhares 5 12 5" xfId="14124" xr:uid="{FD1F5920-EC3B-4896-8653-659996E2F856}"/>
    <cellStyle name="Separador de milhares 5 12 6" xfId="54975" xr:uid="{3584ED1C-4360-49B9-8DF7-5E5A435CE72B}"/>
    <cellStyle name="Separador de milhares 5 13" xfId="4264" xr:uid="{00000000-0005-0000-0000-000067300000}"/>
    <cellStyle name="Separador de milhares 5 13 2" xfId="9011" xr:uid="{00000000-0005-0000-0000-000068300000}"/>
    <cellStyle name="Separador de milhares 5 13 2 2" xfId="14451" xr:uid="{DE1731DE-35B9-4554-8D43-E71522A831F9}"/>
    <cellStyle name="Separador de milhares 5 13 3" xfId="12214" xr:uid="{00000000-0005-0000-0000-000069300000}"/>
    <cellStyle name="Separador de milhares 5 13 3 2" xfId="14805" xr:uid="{328F5C9B-9A51-4C2E-BCD2-72DA8F80859D}"/>
    <cellStyle name="Separador de milhares 5 13 4" xfId="13822" xr:uid="{00000000-0005-0000-0000-00006A300000}"/>
    <cellStyle name="Separador de milhares 5 13 4 2" xfId="15071" xr:uid="{3E4BDBFB-E6D2-47F8-8509-8339C13CC36D}"/>
    <cellStyle name="Separador de milhares 5 13 5" xfId="14125" xr:uid="{2DB92016-58BB-491F-BE60-1267FF67097F}"/>
    <cellStyle name="Separador de milhares 5 14" xfId="5131" xr:uid="{00000000-0005-0000-0000-00006B300000}"/>
    <cellStyle name="Separador de milhares 5 14 2" xfId="9007" xr:uid="{00000000-0005-0000-0000-00006C300000}"/>
    <cellStyle name="Separador de milhares 5 14 2 2" xfId="14447" xr:uid="{59FA8996-7DC1-4573-992F-19C76ED25C72}"/>
    <cellStyle name="Separador de milhares 5 14 3" xfId="14240" xr:uid="{8FB47528-3542-4044-A63A-E4A2AD85F57B}"/>
    <cellStyle name="Separador de milhares 5 15" xfId="12210" xr:uid="{00000000-0005-0000-0000-00006D300000}"/>
    <cellStyle name="Separador de milhares 5 15 2" xfId="14801" xr:uid="{27E00C29-3C72-460B-B119-0FFD187C5964}"/>
    <cellStyle name="Separador de milhares 5 16" xfId="13818" xr:uid="{00000000-0005-0000-0000-00006E300000}"/>
    <cellStyle name="Separador de milhares 5 16 2" xfId="15067" xr:uid="{0C55525D-F267-44A5-BC96-5CB04A424032}"/>
    <cellStyle name="Separador de milhares 5 17" xfId="14121" xr:uid="{5BC34C0D-64E9-4EC8-AB95-E32E8EEE4953}"/>
    <cellStyle name="Separador de milhares 5 18" xfId="15336" xr:uid="{255D52CE-3FEA-45A6-B106-17A9520A75CF}"/>
    <cellStyle name="Separador de milhares 5 2" xfId="4265" xr:uid="{00000000-0005-0000-0000-00006F300000}"/>
    <cellStyle name="Separador de milhares 5 2 10" xfId="14126" xr:uid="{5A438834-58A4-4E16-BB51-BE6A194F824A}"/>
    <cellStyle name="Separador de milhares 5 2 10 2" xfId="54978" xr:uid="{19472F8E-2F72-4E5C-A628-93975A815DC7}"/>
    <cellStyle name="Separador de milhares 5 2 11" xfId="15439" xr:uid="{91D6BBF5-F6BD-4DFA-9640-342CD6E532B4}"/>
    <cellStyle name="Separador de milhares 5 2 2" xfId="4266" xr:uid="{00000000-0005-0000-0000-000070300000}"/>
    <cellStyle name="Separador de milhares 5 2 2 2" xfId="5198" xr:uid="{00000000-0005-0000-0000-000071300000}"/>
    <cellStyle name="Separador de milhares 5 2 2 2 2" xfId="9013" xr:uid="{00000000-0005-0000-0000-000072300000}"/>
    <cellStyle name="Separador de milhares 5 2 2 2 2 2" xfId="14453" xr:uid="{35696F40-51EC-4546-9A7F-16B4EB1597E7}"/>
    <cellStyle name="Separador de milhares 5 2 2 2 2 3" xfId="54981" xr:uid="{20A46B98-F61D-4A1A-9F18-4DE1C5AD7EFD}"/>
    <cellStyle name="Separador de milhares 5 2 2 2 3" xfId="14260" xr:uid="{9F088E49-B4B3-4869-9667-A4EDDFEA02AA}"/>
    <cellStyle name="Separador de milhares 5 2 2 2 4" xfId="54980" xr:uid="{33F3FB62-4CE7-4BCA-8889-532078FEB2CE}"/>
    <cellStyle name="Separador de milhares 5 2 2 3" xfId="12216" xr:uid="{00000000-0005-0000-0000-000073300000}"/>
    <cellStyle name="Separador de milhares 5 2 2 3 2" xfId="14807" xr:uid="{4698CD10-39E9-4934-BD66-D0B406185292}"/>
    <cellStyle name="Separador de milhares 5 2 2 3 3" xfId="54982" xr:uid="{91EDC9F3-587A-42F1-9AF6-5405EF15FB01}"/>
    <cellStyle name="Separador de milhares 5 2 2 4" xfId="13824" xr:uid="{00000000-0005-0000-0000-000074300000}"/>
    <cellStyle name="Separador de milhares 5 2 2 4 2" xfId="15073" xr:uid="{CBEC8A46-620B-423D-B1AE-2B5713BAE4B5}"/>
    <cellStyle name="Separador de milhares 5 2 2 4 3" xfId="54983" xr:uid="{345A69C7-253C-4CE4-B236-74B346937D43}"/>
    <cellStyle name="Separador de milhares 5 2 2 5" xfId="14127" xr:uid="{70AB0D66-5290-4797-90F1-A1C3415580A1}"/>
    <cellStyle name="Separador de milhares 5 2 2 5 2" xfId="54984" xr:uid="{3F99F7A7-8F7D-400A-8DB2-0F1FB5828EF0}"/>
    <cellStyle name="Separador de milhares 5 2 2 6" xfId="54979" xr:uid="{0917FF81-61A9-4E4F-BB66-91BEEC2BEDDE}"/>
    <cellStyle name="Separador de milhares 5 2 3" xfId="4267" xr:uid="{00000000-0005-0000-0000-000075300000}"/>
    <cellStyle name="Separador de milhares 5 2 3 2" xfId="9014" xr:uid="{00000000-0005-0000-0000-000076300000}"/>
    <cellStyle name="Separador de milhares 5 2 3 2 2" xfId="14454" xr:uid="{B1FBC465-6E31-4555-BC6C-718A3029E7FB}"/>
    <cellStyle name="Separador de milhares 5 2 3 2 3" xfId="54986" xr:uid="{167EEEFB-2982-483C-978C-96172C1ADCA9}"/>
    <cellStyle name="Separador de milhares 5 2 3 3" xfId="12217" xr:uid="{00000000-0005-0000-0000-000077300000}"/>
    <cellStyle name="Separador de milhares 5 2 3 3 2" xfId="14808" xr:uid="{0BF9F5B0-7F4A-4045-8C92-3F23FB9EE006}"/>
    <cellStyle name="Separador de milhares 5 2 3 3 3" xfId="54987" xr:uid="{A54129EE-D6B9-44A5-A3E3-05E7184F293F}"/>
    <cellStyle name="Separador de milhares 5 2 3 4" xfId="13825" xr:uid="{00000000-0005-0000-0000-000078300000}"/>
    <cellStyle name="Separador de milhares 5 2 3 4 2" xfId="15074" xr:uid="{09FBA99E-D153-4827-BE8F-2B481A02DFFD}"/>
    <cellStyle name="Separador de milhares 5 2 3 4 3" xfId="54988" xr:uid="{DF00431E-710E-4F36-ADE4-5D3C8D816BC7}"/>
    <cellStyle name="Separador de milhares 5 2 3 5" xfId="14128" xr:uid="{2491CE0F-7BD6-4D37-886F-4DDF1341B3B9}"/>
    <cellStyle name="Separador de milhares 5 2 3 5 2" xfId="54989" xr:uid="{A63E635A-218D-4BC4-8FBE-372CA75B477E}"/>
    <cellStyle name="Separador de milhares 5 2 3 6" xfId="54985" xr:uid="{4768C539-51CF-4784-B2F4-4CD6FF1A5189}"/>
    <cellStyle name="Separador de milhares 5 2 4" xfId="4268" xr:uid="{00000000-0005-0000-0000-000079300000}"/>
    <cellStyle name="Separador de milhares 5 2 4 2" xfId="4269" xr:uid="{00000000-0005-0000-0000-00007A300000}"/>
    <cellStyle name="Separador de milhares 5 2 4 2 2" xfId="9016" xr:uid="{00000000-0005-0000-0000-00007B300000}"/>
    <cellStyle name="Separador de milhares 5 2 4 2 2 2" xfId="14456" xr:uid="{2682E63F-A6B1-4634-B424-10B774ACD3DD}"/>
    <cellStyle name="Separador de milhares 5 2 4 2 3" xfId="12219" xr:uid="{00000000-0005-0000-0000-00007C300000}"/>
    <cellStyle name="Separador de milhares 5 2 4 2 3 2" xfId="14810" xr:uid="{76C55A57-10DD-44B4-B693-AB35C1FB63ED}"/>
    <cellStyle name="Separador de milhares 5 2 4 2 4" xfId="13827" xr:uid="{00000000-0005-0000-0000-00007D300000}"/>
    <cellStyle name="Separador de milhares 5 2 4 2 4 2" xfId="15076" xr:uid="{46228CC0-8199-47B3-B104-5FF35A9F60A4}"/>
    <cellStyle name="Separador de milhares 5 2 4 2 5" xfId="14130" xr:uid="{DA5D409B-9D66-4D5F-89C8-9749AE2FA3CF}"/>
    <cellStyle name="Separador de milhares 5 2 4 2 6" xfId="54991" xr:uid="{52E0FE89-8915-4A19-B300-FE0B3E31E9BD}"/>
    <cellStyle name="Separador de milhares 5 2 4 3" xfId="4270" xr:uid="{00000000-0005-0000-0000-00007E300000}"/>
    <cellStyle name="Separador de milhares 5 2 4 3 2" xfId="9017" xr:uid="{00000000-0005-0000-0000-00007F300000}"/>
    <cellStyle name="Separador de milhares 5 2 4 3 2 2" xfId="14457" xr:uid="{FCA35E3A-9BAD-4DA3-86DA-79BB309DDA3B}"/>
    <cellStyle name="Separador de milhares 5 2 4 3 3" xfId="12220" xr:uid="{00000000-0005-0000-0000-000080300000}"/>
    <cellStyle name="Separador de milhares 5 2 4 3 3 2" xfId="14811" xr:uid="{D743E334-91D7-4F28-A249-5BC6D7F861F2}"/>
    <cellStyle name="Separador de milhares 5 2 4 3 4" xfId="13828" xr:uid="{00000000-0005-0000-0000-000081300000}"/>
    <cellStyle name="Separador de milhares 5 2 4 3 4 2" xfId="15077" xr:uid="{F81B40BB-1D52-4969-A728-6C21A0628D84}"/>
    <cellStyle name="Separador de milhares 5 2 4 3 5" xfId="14131" xr:uid="{F4B46056-CDA9-418B-9339-1BA7B358D9D7}"/>
    <cellStyle name="Separador de milhares 5 2 4 4" xfId="4271" xr:uid="{00000000-0005-0000-0000-000082300000}"/>
    <cellStyle name="Separador de milhares 5 2 4 4 2" xfId="9018" xr:uid="{00000000-0005-0000-0000-000083300000}"/>
    <cellStyle name="Separador de milhares 5 2 4 4 2 2" xfId="14458" xr:uid="{13F99588-69A9-48D4-81D3-B2166C4CE98F}"/>
    <cellStyle name="Separador de milhares 5 2 4 4 3" xfId="12221" xr:uid="{00000000-0005-0000-0000-000084300000}"/>
    <cellStyle name="Separador de milhares 5 2 4 4 3 2" xfId="14812" xr:uid="{FBB7F5EC-13B5-4AFD-9471-518BAC13EC77}"/>
    <cellStyle name="Separador de milhares 5 2 4 4 4" xfId="13829" xr:uid="{00000000-0005-0000-0000-000085300000}"/>
    <cellStyle name="Separador de milhares 5 2 4 4 4 2" xfId="15078" xr:uid="{9FDACE42-9B9A-429D-B4E4-1607AB042F1B}"/>
    <cellStyle name="Separador de milhares 5 2 4 4 5" xfId="14132" xr:uid="{92914833-7AC4-4869-ADCD-8657299D8AAC}"/>
    <cellStyle name="Separador de milhares 5 2 4 5" xfId="9015" xr:uid="{00000000-0005-0000-0000-000086300000}"/>
    <cellStyle name="Separador de milhares 5 2 4 5 2" xfId="14455" xr:uid="{4777C811-A80B-42DD-BAAC-C6912D08BEA2}"/>
    <cellStyle name="Separador de milhares 5 2 4 6" xfId="12218" xr:uid="{00000000-0005-0000-0000-000087300000}"/>
    <cellStyle name="Separador de milhares 5 2 4 6 2" xfId="14809" xr:uid="{E50F9C43-C7AA-4A2F-BC27-7984F815F9BC}"/>
    <cellStyle name="Separador de milhares 5 2 4 7" xfId="13826" xr:uid="{00000000-0005-0000-0000-000088300000}"/>
    <cellStyle name="Separador de milhares 5 2 4 7 2" xfId="15075" xr:uid="{DDFE3CAF-EDFF-4A39-B80B-D29FCE261835}"/>
    <cellStyle name="Separador de milhares 5 2 4 8" xfId="14129" xr:uid="{28AACAF3-13E4-47AD-90F0-77DA81BE9021}"/>
    <cellStyle name="Separador de milhares 5 2 4 9" xfId="54990" xr:uid="{1F2963AD-86AA-4D73-AA9A-7EB4B301E29A}"/>
    <cellStyle name="Separador de milhares 5 2 5" xfId="4272" xr:uid="{00000000-0005-0000-0000-000089300000}"/>
    <cellStyle name="Separador de milhares 5 2 5 2" xfId="9019" xr:uid="{00000000-0005-0000-0000-00008A300000}"/>
    <cellStyle name="Separador de milhares 5 2 5 2 2" xfId="14459" xr:uid="{60E14D97-12C3-4F44-ACDB-9F57AED7164F}"/>
    <cellStyle name="Separador de milhares 5 2 5 3" xfId="12222" xr:uid="{00000000-0005-0000-0000-00008B300000}"/>
    <cellStyle name="Separador de milhares 5 2 5 3 2" xfId="14813" xr:uid="{5B1A442C-B6BD-4ACA-BAEA-B34B4C6F325E}"/>
    <cellStyle name="Separador de milhares 5 2 5 4" xfId="13830" xr:uid="{00000000-0005-0000-0000-00008C300000}"/>
    <cellStyle name="Separador de milhares 5 2 5 4 2" xfId="15079" xr:uid="{7239853A-1CC2-4075-AEEA-4E73283CA846}"/>
    <cellStyle name="Separador de milhares 5 2 5 5" xfId="14133" xr:uid="{F32E847C-8C5D-4554-B8EB-DCD756C7D5FF}"/>
    <cellStyle name="Separador de milhares 5 2 5 6" xfId="54992" xr:uid="{DF6D7FCD-82AA-41AD-983B-0324778FD316}"/>
    <cellStyle name="Separador de milhares 5 2 6" xfId="4273" xr:uid="{00000000-0005-0000-0000-00008D300000}"/>
    <cellStyle name="Separador de milhares 5 2 6 2" xfId="9020" xr:uid="{00000000-0005-0000-0000-00008E300000}"/>
    <cellStyle name="Separador de milhares 5 2 6 2 2" xfId="14460" xr:uid="{0DD80B87-6C24-4AB7-96C7-04F09943709A}"/>
    <cellStyle name="Separador de milhares 5 2 6 3" xfId="12223" xr:uid="{00000000-0005-0000-0000-00008F300000}"/>
    <cellStyle name="Separador de milhares 5 2 6 3 2" xfId="14814" xr:uid="{A77C6E0E-1389-4625-89D6-493D5F8F4742}"/>
    <cellStyle name="Separador de milhares 5 2 6 4" xfId="13831" xr:uid="{00000000-0005-0000-0000-000090300000}"/>
    <cellStyle name="Separador de milhares 5 2 6 4 2" xfId="15080" xr:uid="{EF42FEFA-C0CD-4A87-9D8A-1B49A2581988}"/>
    <cellStyle name="Separador de milhares 5 2 6 5" xfId="14134" xr:uid="{A237F6D3-4E24-4692-B1A6-725BC7D70A9A}"/>
    <cellStyle name="Separador de milhares 5 2 6 6" xfId="54993" xr:uid="{B0855D0E-ABCB-4A7E-AFDA-B6616932EAD7}"/>
    <cellStyle name="Separador de milhares 5 2 7" xfId="5132" xr:uid="{00000000-0005-0000-0000-000091300000}"/>
    <cellStyle name="Separador de milhares 5 2 7 2" xfId="9012" xr:uid="{00000000-0005-0000-0000-000092300000}"/>
    <cellStyle name="Separador de milhares 5 2 7 2 2" xfId="14452" xr:uid="{FDEA4895-1EBD-4A1E-A9DA-2AE9A4D4A25A}"/>
    <cellStyle name="Separador de milhares 5 2 7 3" xfId="14241" xr:uid="{41B261CB-4AC0-434F-9F6A-9D2DB296011E}"/>
    <cellStyle name="Separador de milhares 5 2 7 4" xfId="54994" xr:uid="{F1F73011-D58F-4F29-96C9-099D7354CB77}"/>
    <cellStyle name="Separador de milhares 5 2 8" xfId="12215" xr:uid="{00000000-0005-0000-0000-000093300000}"/>
    <cellStyle name="Separador de milhares 5 2 8 2" xfId="14806" xr:uid="{1B523205-83C7-43FA-BC83-356D7C0F2994}"/>
    <cellStyle name="Separador de milhares 5 2 8 3" xfId="54995" xr:uid="{67AFD844-7D43-420C-B4CB-B582D45563F7}"/>
    <cellStyle name="Separador de milhares 5 2 9" xfId="13823" xr:uid="{00000000-0005-0000-0000-000094300000}"/>
    <cellStyle name="Separador de milhares 5 2 9 2" xfId="15072" xr:uid="{13DA7D23-DCCF-4B88-B0C6-F598E4CA14BC}"/>
    <cellStyle name="Separador de milhares 5 2 9 3" xfId="54996" xr:uid="{17C7FFDA-15F9-49E0-B5C9-C9AC9507EE68}"/>
    <cellStyle name="Separador de milhares 5 3" xfId="4274" xr:uid="{00000000-0005-0000-0000-000095300000}"/>
    <cellStyle name="Separador de milhares 5 3 2" xfId="4275" xr:uid="{00000000-0005-0000-0000-000096300000}"/>
    <cellStyle name="Separador de milhares 5 3 2 2" xfId="9022" xr:uid="{00000000-0005-0000-0000-000097300000}"/>
    <cellStyle name="Separador de milhares 5 3 2 2 2" xfId="14462" xr:uid="{A442B544-B9F1-4341-BB1B-2DB74850A332}"/>
    <cellStyle name="Separador de milhares 5 3 2 2 3" xfId="54999" xr:uid="{6EE79105-2929-409F-8149-336DF60CA844}"/>
    <cellStyle name="Separador de milhares 5 3 2 3" xfId="12225" xr:uid="{00000000-0005-0000-0000-000098300000}"/>
    <cellStyle name="Separador de milhares 5 3 2 3 2" xfId="14816" xr:uid="{30138010-B787-41A5-AD32-27E3FFDF5A43}"/>
    <cellStyle name="Separador de milhares 5 3 2 4" xfId="13833" xr:uid="{00000000-0005-0000-0000-000099300000}"/>
    <cellStyle name="Separador de milhares 5 3 2 4 2" xfId="15082" xr:uid="{EFA91577-40F0-4182-9C41-95033861C1F2}"/>
    <cellStyle name="Separador de milhares 5 3 2 5" xfId="14136" xr:uid="{567D03DE-85E9-4567-9B26-CC6BF42BEF06}"/>
    <cellStyle name="Separador de milhares 5 3 2 6" xfId="54998" xr:uid="{8245DB72-3EC0-43BA-AD1D-63283310C667}"/>
    <cellStyle name="Separador de milhares 5 3 3" xfId="5231" xr:uid="{00000000-0005-0000-0000-00009A300000}"/>
    <cellStyle name="Separador de milhares 5 3 3 2" xfId="9021" xr:uid="{00000000-0005-0000-0000-00009B300000}"/>
    <cellStyle name="Separador de milhares 5 3 3 2 2" xfId="14461" xr:uid="{1F7CB41D-18E5-4920-A7F7-ABB15A2222A9}"/>
    <cellStyle name="Separador de milhares 5 3 3 3" xfId="14274" xr:uid="{F731B15D-CD18-416E-A5CD-D7245656D6EF}"/>
    <cellStyle name="Separador de milhares 5 3 3 4" xfId="55000" xr:uid="{E71C0722-EA50-4CDE-9244-92DFE0A6E9F6}"/>
    <cellStyle name="Separador de milhares 5 3 4" xfId="12224" xr:uid="{00000000-0005-0000-0000-00009C300000}"/>
    <cellStyle name="Separador de milhares 5 3 4 2" xfId="14815" xr:uid="{890F600C-1715-4AA8-89FF-E6B5C295E9C6}"/>
    <cellStyle name="Separador de milhares 5 3 4 3" xfId="55001" xr:uid="{2C7A820C-E346-4EE2-BA00-4659B4C8BA9A}"/>
    <cellStyle name="Separador de milhares 5 3 5" xfId="13832" xr:uid="{00000000-0005-0000-0000-00009D300000}"/>
    <cellStyle name="Separador de milhares 5 3 5 2" xfId="15081" xr:uid="{F38080A5-933B-42B0-BDD1-85DFD49BEDE0}"/>
    <cellStyle name="Separador de milhares 5 3 5 3" xfId="55002" xr:uid="{BEC5BA2B-8DD4-4CEC-B43A-AB59EC691BFE}"/>
    <cellStyle name="Separador de milhares 5 3 6" xfId="14135" xr:uid="{09F59972-A57E-4C8C-B4EB-AE0DCF110A37}"/>
    <cellStyle name="Separador de milhares 5 3 6 2" xfId="55003" xr:uid="{DEDBC09C-E426-492E-B914-B81870024173}"/>
    <cellStyle name="Separador de milhares 5 3 7" xfId="54997" xr:uid="{F557E9EA-4C42-4D82-95A8-9134524C39C0}"/>
    <cellStyle name="Separador de milhares 5 4" xfId="4276" xr:uid="{00000000-0005-0000-0000-00009E300000}"/>
    <cellStyle name="Separador de milhares 5 4 2" xfId="4277" xr:uid="{00000000-0005-0000-0000-00009F300000}"/>
    <cellStyle name="Separador de milhares 5 4 2 2" xfId="9024" xr:uid="{00000000-0005-0000-0000-0000A0300000}"/>
    <cellStyle name="Separador de milhares 5 4 2 2 2" xfId="14464" xr:uid="{32C1465D-A7F8-48B8-9E1B-D08AD2533167}"/>
    <cellStyle name="Separador de milhares 5 4 2 3" xfId="12227" xr:uid="{00000000-0005-0000-0000-0000A1300000}"/>
    <cellStyle name="Separador de milhares 5 4 2 3 2" xfId="14818" xr:uid="{40F22C7A-25CB-47DF-BE34-706FE0D721A7}"/>
    <cellStyle name="Separador de milhares 5 4 2 4" xfId="13835" xr:uid="{00000000-0005-0000-0000-0000A2300000}"/>
    <cellStyle name="Separador de milhares 5 4 2 4 2" xfId="15084" xr:uid="{F25EF974-69BD-48D5-82C8-64C5A70288BD}"/>
    <cellStyle name="Separador de milhares 5 4 2 5" xfId="14138" xr:uid="{795ED38E-CA8D-4FC2-9C59-2A391AB389A4}"/>
    <cellStyle name="Separador de milhares 5 4 2 6" xfId="55005" xr:uid="{4397A1B0-FE41-4104-A5F0-6E377757AA8A}"/>
    <cellStyle name="Separador de milhares 5 4 3" xfId="9023" xr:uid="{00000000-0005-0000-0000-0000A3300000}"/>
    <cellStyle name="Separador de milhares 5 4 3 2" xfId="14463" xr:uid="{8D03544E-492D-4824-B301-EC22DFE865BF}"/>
    <cellStyle name="Separador de milhares 5 4 3 3" xfId="55006" xr:uid="{07E8D320-0D62-44B7-B13A-5B8380CB1E81}"/>
    <cellStyle name="Separador de milhares 5 4 4" xfId="12226" xr:uid="{00000000-0005-0000-0000-0000A4300000}"/>
    <cellStyle name="Separador de milhares 5 4 4 2" xfId="14817" xr:uid="{1CD5E3EF-A83F-4A58-A896-0732438D3861}"/>
    <cellStyle name="Separador de milhares 5 4 4 3" xfId="55007" xr:uid="{E3F9A698-EDA7-4D1E-9600-FC08546480C0}"/>
    <cellStyle name="Separador de milhares 5 4 5" xfId="13834" xr:uid="{00000000-0005-0000-0000-0000A5300000}"/>
    <cellStyle name="Separador de milhares 5 4 5 2" xfId="15083" xr:uid="{6D7FAE04-116A-4106-B311-FA7578E37A95}"/>
    <cellStyle name="Separador de milhares 5 4 5 3" xfId="55008" xr:uid="{6D21B0DB-6741-48F8-93B6-7951CC56BEBA}"/>
    <cellStyle name="Separador de milhares 5 4 6" xfId="14137" xr:uid="{E311E0AE-3A72-4300-87AE-38D35FCBB376}"/>
    <cellStyle name="Separador de milhares 5 4 6 2" xfId="55009" xr:uid="{4E033EB6-C0DC-4CAC-9B66-86C65BF210FB}"/>
    <cellStyle name="Separador de milhares 5 4 7" xfId="55004" xr:uid="{6F1DDEA3-4A91-4AC8-B957-777DDC8AEB45}"/>
    <cellStyle name="Separador de milhares 5 5" xfId="4278" xr:uid="{00000000-0005-0000-0000-0000A6300000}"/>
    <cellStyle name="Separador de milhares 5 5 2" xfId="4279" xr:uid="{00000000-0005-0000-0000-0000A7300000}"/>
    <cellStyle name="Separador de milhares 5 5 2 2" xfId="9026" xr:uid="{00000000-0005-0000-0000-0000A8300000}"/>
    <cellStyle name="Separador de milhares 5 5 2 2 2" xfId="14466" xr:uid="{A80068AA-BA41-4F68-AE82-84E754C72881}"/>
    <cellStyle name="Separador de milhares 5 5 2 2 3" xfId="55012" xr:uid="{896E84E6-B93C-4270-91E4-E694E7B37062}"/>
    <cellStyle name="Separador de milhares 5 5 2 3" xfId="12229" xr:uid="{00000000-0005-0000-0000-0000A9300000}"/>
    <cellStyle name="Separador de milhares 5 5 2 3 2" xfId="14820" xr:uid="{5B5610A3-918C-4127-8F68-3A69EC7167D6}"/>
    <cellStyle name="Separador de milhares 5 5 2 4" xfId="13837" xr:uid="{00000000-0005-0000-0000-0000AA300000}"/>
    <cellStyle name="Separador de milhares 5 5 2 4 2" xfId="15086" xr:uid="{180F5048-5102-4B56-87BA-A2781A492A66}"/>
    <cellStyle name="Separador de milhares 5 5 2 5" xfId="14140" xr:uid="{F9BB8F42-B245-41EC-9AAE-A71E3B49368C}"/>
    <cellStyle name="Separador de milhares 5 5 2 6" xfId="55011" xr:uid="{3AB6FD3C-BE6D-42F3-9019-41082F58569A}"/>
    <cellStyle name="Separador de milhares 5 5 3" xfId="9025" xr:uid="{00000000-0005-0000-0000-0000AB300000}"/>
    <cellStyle name="Separador de milhares 5 5 3 2" xfId="14465" xr:uid="{77FCC9E8-6A75-413C-875A-E4EF467E9C45}"/>
    <cellStyle name="Separador de milhares 5 5 3 3" xfId="55013" xr:uid="{1171EF66-C6B3-4AA6-9161-31301D3C6C56}"/>
    <cellStyle name="Separador de milhares 5 5 4" xfId="12228" xr:uid="{00000000-0005-0000-0000-0000AC300000}"/>
    <cellStyle name="Separador de milhares 5 5 4 2" xfId="14819" xr:uid="{EE55709C-33C1-42BA-9A17-366D92A39608}"/>
    <cellStyle name="Separador de milhares 5 5 5" xfId="13836" xr:uid="{00000000-0005-0000-0000-0000AD300000}"/>
    <cellStyle name="Separador de milhares 5 5 5 2" xfId="15085" xr:uid="{D7CD9EC2-151A-4209-9DA6-BF6E0C02F435}"/>
    <cellStyle name="Separador de milhares 5 5 6" xfId="14139" xr:uid="{A00A87E0-6C4A-4404-A636-3F959CD7ADB9}"/>
    <cellStyle name="Separador de milhares 5 5 7" xfId="55010" xr:uid="{BF34A561-53D7-40CD-9EC5-EF7D5A8C07D6}"/>
    <cellStyle name="Separador de milhares 5 6" xfId="4280" xr:uid="{00000000-0005-0000-0000-0000AE300000}"/>
    <cellStyle name="Separador de milhares 5 6 2" xfId="4281" xr:uid="{00000000-0005-0000-0000-0000AF300000}"/>
    <cellStyle name="Separador de milhares 5 6 2 2" xfId="9028" xr:uid="{00000000-0005-0000-0000-0000B0300000}"/>
    <cellStyle name="Separador de milhares 5 6 2 2 2" xfId="14468" xr:uid="{7B9326EC-5D0F-4CA2-A5C3-F481389F6850}"/>
    <cellStyle name="Separador de milhares 5 6 2 3" xfId="12231" xr:uid="{00000000-0005-0000-0000-0000B1300000}"/>
    <cellStyle name="Separador de milhares 5 6 2 3 2" xfId="14822" xr:uid="{475865C4-012D-431A-A6C8-B2373B1B5331}"/>
    <cellStyle name="Separador de milhares 5 6 2 4" xfId="13839" xr:uid="{00000000-0005-0000-0000-0000B2300000}"/>
    <cellStyle name="Separador de milhares 5 6 2 4 2" xfId="15088" xr:uid="{C22B0532-E052-4761-A5FD-A5BE285C563F}"/>
    <cellStyle name="Separador de milhares 5 6 2 5" xfId="14142" xr:uid="{6021A9D9-D0DC-4032-AC8F-2B2795742CFD}"/>
    <cellStyle name="Separador de milhares 5 6 2 6" xfId="55015" xr:uid="{2908DD21-95F7-49AA-83EA-74153DA9EBCC}"/>
    <cellStyle name="Separador de milhares 5 6 3" xfId="9027" xr:uid="{00000000-0005-0000-0000-0000B3300000}"/>
    <cellStyle name="Separador de milhares 5 6 3 2" xfId="14467" xr:uid="{EAE50299-701D-43CD-83AB-C14FA07E6B79}"/>
    <cellStyle name="Separador de milhares 5 6 4" xfId="12230" xr:uid="{00000000-0005-0000-0000-0000B4300000}"/>
    <cellStyle name="Separador de milhares 5 6 4 2" xfId="14821" xr:uid="{C87495FA-A07D-4E1F-B80C-76DF4396ED31}"/>
    <cellStyle name="Separador de milhares 5 6 5" xfId="13838" xr:uid="{00000000-0005-0000-0000-0000B5300000}"/>
    <cellStyle name="Separador de milhares 5 6 5 2" xfId="15087" xr:uid="{D367DC81-928C-42A5-AA91-9026E6805AB9}"/>
    <cellStyle name="Separador de milhares 5 6 6" xfId="14141" xr:uid="{F7815A92-6200-4E1C-8BC6-892D4C4E48DA}"/>
    <cellStyle name="Separador de milhares 5 6 7" xfId="55014" xr:uid="{0FA8D6FE-E48A-4A6F-9108-20800837380A}"/>
    <cellStyle name="Separador de milhares 5 7" xfId="4282" xr:uid="{00000000-0005-0000-0000-0000B6300000}"/>
    <cellStyle name="Separador de milhares 5 7 2" xfId="4283" xr:uid="{00000000-0005-0000-0000-0000B7300000}"/>
    <cellStyle name="Separador de milhares 5 7 2 2" xfId="9030" xr:uid="{00000000-0005-0000-0000-0000B8300000}"/>
    <cellStyle name="Separador de milhares 5 7 2 2 2" xfId="14470" xr:uid="{6F82507E-4971-49FF-A15D-CCEF2DDDD59D}"/>
    <cellStyle name="Separador de milhares 5 7 2 3" xfId="12233" xr:uid="{00000000-0005-0000-0000-0000B9300000}"/>
    <cellStyle name="Separador de milhares 5 7 2 3 2" xfId="14824" xr:uid="{8F6B934E-AF75-4811-8C79-4E701F852E29}"/>
    <cellStyle name="Separador de milhares 5 7 2 4" xfId="13841" xr:uid="{00000000-0005-0000-0000-0000BA300000}"/>
    <cellStyle name="Separador de milhares 5 7 2 4 2" xfId="15090" xr:uid="{AEF16A6A-3DBD-4D9C-9C3E-88FA933E35FE}"/>
    <cellStyle name="Separador de milhares 5 7 2 5" xfId="14144" xr:uid="{26F38B09-2C6B-4B25-BB97-CD23FFAADD59}"/>
    <cellStyle name="Separador de milhares 5 7 3" xfId="4284" xr:uid="{00000000-0005-0000-0000-0000BB300000}"/>
    <cellStyle name="Separador de milhares 5 7 3 2" xfId="9031" xr:uid="{00000000-0005-0000-0000-0000BC300000}"/>
    <cellStyle name="Separador de milhares 5 7 3 2 2" xfId="14471" xr:uid="{892D95C5-202A-4ADB-B4D9-B36D46328712}"/>
    <cellStyle name="Separador de milhares 5 7 3 3" xfId="12234" xr:uid="{00000000-0005-0000-0000-0000BD300000}"/>
    <cellStyle name="Separador de milhares 5 7 3 3 2" xfId="14825" xr:uid="{59493C34-0280-4CF7-9633-2C0F568BB9C0}"/>
    <cellStyle name="Separador de milhares 5 7 3 4" xfId="13842" xr:uid="{00000000-0005-0000-0000-0000BE300000}"/>
    <cellStyle name="Separador de milhares 5 7 3 4 2" xfId="15091" xr:uid="{9D044049-22ED-444A-910B-637A7FD545E4}"/>
    <cellStyle name="Separador de milhares 5 7 3 5" xfId="14145" xr:uid="{DD7473FD-AD37-4433-AF3C-3BC5247F543F}"/>
    <cellStyle name="Separador de milhares 5 7 4" xfId="9029" xr:uid="{00000000-0005-0000-0000-0000BF300000}"/>
    <cellStyle name="Separador de milhares 5 7 4 2" xfId="14469" xr:uid="{1ED4453E-CA1F-43A3-9400-B8A413EC3216}"/>
    <cellStyle name="Separador de milhares 5 7 5" xfId="12232" xr:uid="{00000000-0005-0000-0000-0000C0300000}"/>
    <cellStyle name="Separador de milhares 5 7 5 2" xfId="14823" xr:uid="{6ADACCBF-6772-41A7-97F7-73CBF5A63D19}"/>
    <cellStyle name="Separador de milhares 5 7 6" xfId="13840" xr:uid="{00000000-0005-0000-0000-0000C1300000}"/>
    <cellStyle name="Separador de milhares 5 7 6 2" xfId="15089" xr:uid="{828A64A4-7FFD-4B29-81C4-6D908895DCFC}"/>
    <cellStyle name="Separador de milhares 5 7 7" xfId="14143" xr:uid="{6A6ECB28-EBAA-4ABB-9168-94ADE90663B7}"/>
    <cellStyle name="Separador de milhares 5 7 8" xfId="55016" xr:uid="{552CB095-730C-4A80-92AA-71D663E3D2F4}"/>
    <cellStyle name="Separador de milhares 5 8" xfId="4285" xr:uid="{00000000-0005-0000-0000-0000C2300000}"/>
    <cellStyle name="Separador de milhares 5 8 2" xfId="9032" xr:uid="{00000000-0005-0000-0000-0000C3300000}"/>
    <cellStyle name="Separador de milhares 5 8 2 2" xfId="14472" xr:uid="{2E0DDDA1-ACD3-4E15-BEE1-3303C990F214}"/>
    <cellStyle name="Separador de milhares 5 8 3" xfId="12235" xr:uid="{00000000-0005-0000-0000-0000C4300000}"/>
    <cellStyle name="Separador de milhares 5 8 3 2" xfId="14826" xr:uid="{AC5B3B67-C4B1-4894-A255-978ABD1E23DD}"/>
    <cellStyle name="Separador de milhares 5 8 4" xfId="13843" xr:uid="{00000000-0005-0000-0000-0000C5300000}"/>
    <cellStyle name="Separador de milhares 5 8 4 2" xfId="15092" xr:uid="{A289BD9C-1783-4F6A-B23D-56041CEEE30B}"/>
    <cellStyle name="Separador de milhares 5 8 5" xfId="14146" xr:uid="{2B3A831A-137B-406C-B038-49EBEAFDEFDC}"/>
    <cellStyle name="Separador de milhares 5 8 6" xfId="55017" xr:uid="{999404B7-D653-49DE-B4EE-A6DACDC73271}"/>
    <cellStyle name="Separador de milhares 5 9" xfId="4286" xr:uid="{00000000-0005-0000-0000-0000C6300000}"/>
    <cellStyle name="Separador de milhares 5 9 2" xfId="9033" xr:uid="{00000000-0005-0000-0000-0000C7300000}"/>
    <cellStyle name="Separador de milhares 5 9 2 2" xfId="14473" xr:uid="{C7F176CC-BCFF-470A-8BC4-47A6276015F9}"/>
    <cellStyle name="Separador de milhares 5 9 3" xfId="12236" xr:uid="{00000000-0005-0000-0000-0000C8300000}"/>
    <cellStyle name="Separador de milhares 5 9 3 2" xfId="14827" xr:uid="{18557C0E-DF5E-4012-9D1E-9C87572EF055}"/>
    <cellStyle name="Separador de milhares 5 9 4" xfId="13844" xr:uid="{00000000-0005-0000-0000-0000C9300000}"/>
    <cellStyle name="Separador de milhares 5 9 4 2" xfId="15093" xr:uid="{FEAE0E22-0579-4183-A723-4D74B6F98AF2}"/>
    <cellStyle name="Separador de milhares 5 9 5" xfId="14147" xr:uid="{2E6C0C87-8679-4936-822F-3E6CA0571615}"/>
    <cellStyle name="Separador de milhares 5 9 6" xfId="55018" xr:uid="{7144E9B6-E22F-4B07-ADCA-25763D6AF796}"/>
    <cellStyle name="Separador de milhares 6" xfId="4287" xr:uid="{00000000-0005-0000-0000-0000CA300000}"/>
    <cellStyle name="Separador de milhares 6 10" xfId="4288" xr:uid="{00000000-0005-0000-0000-0000CB300000}"/>
    <cellStyle name="Separador de milhares 6 10 2" xfId="9035" xr:uid="{00000000-0005-0000-0000-0000CC300000}"/>
    <cellStyle name="Separador de milhares 6 10 2 2" xfId="14475" xr:uid="{F136C17E-F689-4CB9-8531-FBA5A6F5E796}"/>
    <cellStyle name="Separador de milhares 6 10 3" xfId="12238" xr:uid="{00000000-0005-0000-0000-0000CD300000}"/>
    <cellStyle name="Separador de milhares 6 10 3 2" xfId="14829" xr:uid="{1072EFDB-8209-4714-9493-C60822CB3F2B}"/>
    <cellStyle name="Separador de milhares 6 10 4" xfId="13846" xr:uid="{00000000-0005-0000-0000-0000CE300000}"/>
    <cellStyle name="Separador de milhares 6 10 4 2" xfId="15095" xr:uid="{F9FE4D29-41E4-441C-91BD-4E6153B96112}"/>
    <cellStyle name="Separador de milhares 6 10 5" xfId="14149" xr:uid="{C14CD5DB-0AFB-4E74-A41F-147254C08747}"/>
    <cellStyle name="Separador de milhares 6 11" xfId="4289" xr:uid="{00000000-0005-0000-0000-0000CF300000}"/>
    <cellStyle name="Separador de milhares 6 11 2" xfId="9036" xr:uid="{00000000-0005-0000-0000-0000D0300000}"/>
    <cellStyle name="Separador de milhares 6 11 2 2" xfId="14476" xr:uid="{70076CFB-5CB3-45FC-9F8D-038800FE4954}"/>
    <cellStyle name="Separador de milhares 6 11 3" xfId="12239" xr:uid="{00000000-0005-0000-0000-0000D1300000}"/>
    <cellStyle name="Separador de milhares 6 11 3 2" xfId="14830" xr:uid="{5EB98A8F-085E-4259-8897-C7C2DB09157F}"/>
    <cellStyle name="Separador de milhares 6 11 4" xfId="13847" xr:uid="{00000000-0005-0000-0000-0000D2300000}"/>
    <cellStyle name="Separador de milhares 6 11 4 2" xfId="15096" xr:uid="{159FC14C-D476-4FFD-8346-AF621D31A6A9}"/>
    <cellStyle name="Separador de milhares 6 11 5" xfId="14150" xr:uid="{EC2556DC-677A-49FF-898A-32B4A0C9425D}"/>
    <cellStyle name="Separador de milhares 6 12" xfId="5133" xr:uid="{00000000-0005-0000-0000-0000D3300000}"/>
    <cellStyle name="Separador de milhares 6 12 2" xfId="5440" xr:uid="{00000000-0005-0000-0000-0000D4300000}"/>
    <cellStyle name="Separador de milhares 6 12 2 2" xfId="14282" xr:uid="{BEE64FB8-780F-48B1-8ABF-0CD0DEA2B092}"/>
    <cellStyle name="Separador de milhares 6 13" xfId="9034" xr:uid="{00000000-0005-0000-0000-0000D5300000}"/>
    <cellStyle name="Separador de milhares 6 13 2" xfId="14474" xr:uid="{F301A755-4679-4D83-9217-5B5254A4EE97}"/>
    <cellStyle name="Separador de milhares 6 14" xfId="12237" xr:uid="{00000000-0005-0000-0000-0000D6300000}"/>
    <cellStyle name="Separador de milhares 6 14 2" xfId="14828" xr:uid="{3A2B839E-000D-4E83-8DA2-59D332586733}"/>
    <cellStyle name="Separador de milhares 6 15" xfId="13845" xr:uid="{00000000-0005-0000-0000-0000D7300000}"/>
    <cellStyle name="Separador de milhares 6 15 2" xfId="15094" xr:uid="{A04B229A-5DBE-4BFF-BA77-0CA0D910B9CE}"/>
    <cellStyle name="Separador de milhares 6 16" xfId="14148" xr:uid="{8D58BE64-7DE9-475E-959C-111AB1C86E2A}"/>
    <cellStyle name="Separador de milhares 6 17" xfId="15337" xr:uid="{24737147-B232-4F74-B3FA-ABB0E0FDC0E3}"/>
    <cellStyle name="Separador de milhares 6 2" xfId="4290" xr:uid="{00000000-0005-0000-0000-0000D8300000}"/>
    <cellStyle name="Separador de milhares 6 2 10" xfId="13848" xr:uid="{00000000-0005-0000-0000-0000D9300000}"/>
    <cellStyle name="Separador de milhares 6 2 11" xfId="15440" xr:uid="{22761254-419C-4F01-9A3E-E61CF7F9C9BA}"/>
    <cellStyle name="Separador de milhares 6 2 2" xfId="4291" xr:uid="{00000000-0005-0000-0000-0000DA300000}"/>
    <cellStyle name="Separador de milhares 6 2 2 2" xfId="4292" xr:uid="{00000000-0005-0000-0000-0000DB300000}"/>
    <cellStyle name="Separador de milhares 6 2 2 2 2" xfId="9038" xr:uid="{00000000-0005-0000-0000-0000DC300000}"/>
    <cellStyle name="Separador de milhares 6 2 2 2 2 2" xfId="14477" xr:uid="{5901ED6B-4F78-435D-AB67-344C08E2AFDF}"/>
    <cellStyle name="Separador de milhares 6 2 2 2 2 3" xfId="55023" xr:uid="{ADE9EB8F-390E-43C3-AB46-2E3110AF3B42}"/>
    <cellStyle name="Separador de milhares 6 2 2 2 3" xfId="12241" xr:uid="{00000000-0005-0000-0000-0000DD300000}"/>
    <cellStyle name="Separador de milhares 6 2 2 2 3 2" xfId="14831" xr:uid="{5038BB5D-0E69-452E-883B-958E9FE92163}"/>
    <cellStyle name="Separador de milhares 6 2 2 2 4" xfId="13849" xr:uid="{00000000-0005-0000-0000-0000DE300000}"/>
    <cellStyle name="Separador de milhares 6 2 2 2 4 2" xfId="15097" xr:uid="{0E67B43B-9847-4072-8948-C29E54FCC89C}"/>
    <cellStyle name="Separador de milhares 6 2 2 2 5" xfId="14151" xr:uid="{1FB1FBA8-1A79-49F3-8CEE-117AB0A76550}"/>
    <cellStyle name="Separador de milhares 6 2 2 2 6" xfId="55022" xr:uid="{B3D8B072-E727-4402-A537-0321A9CBD9F7}"/>
    <cellStyle name="Separador de milhares 6 2 2 3" xfId="4293" xr:uid="{00000000-0005-0000-0000-0000DF300000}"/>
    <cellStyle name="Separador de milhares 6 2 2 3 2" xfId="9039" xr:uid="{00000000-0005-0000-0000-0000E0300000}"/>
    <cellStyle name="Separador de milhares 6 2 2 3 2 2" xfId="14478" xr:uid="{59AD2761-9F5B-44F0-AEFE-B928D0C6A30D}"/>
    <cellStyle name="Separador de milhares 6 2 2 3 2 3" xfId="55025" xr:uid="{4D0A97AD-73A6-4F9E-BC4E-71D2889FF621}"/>
    <cellStyle name="Separador de milhares 6 2 2 3 3" xfId="12242" xr:uid="{00000000-0005-0000-0000-0000E1300000}"/>
    <cellStyle name="Separador de milhares 6 2 2 3 3 2" xfId="14832" xr:uid="{AE283756-42FD-4282-8C8C-3B95084E7E60}"/>
    <cellStyle name="Separador de milhares 6 2 2 3 4" xfId="13850" xr:uid="{00000000-0005-0000-0000-0000E2300000}"/>
    <cellStyle name="Separador de milhares 6 2 2 3 4 2" xfId="15098" xr:uid="{F0898A75-D88E-40F2-B9F1-646BEA2E4231}"/>
    <cellStyle name="Separador de milhares 6 2 2 3 5" xfId="14152" xr:uid="{ADC237EE-C459-4D4A-9A4C-2D0C2006B440}"/>
    <cellStyle name="Separador de milhares 6 2 2 3 6" xfId="55024" xr:uid="{A576B4B8-2327-4FFD-BA02-97C695F12573}"/>
    <cellStyle name="Separador de milhares 6 2 2 4" xfId="4294" xr:uid="{00000000-0005-0000-0000-0000E3300000}"/>
    <cellStyle name="Separador de milhares 6 2 2 4 2" xfId="9040" xr:uid="{00000000-0005-0000-0000-0000E4300000}"/>
    <cellStyle name="Separador de milhares 6 2 2 4 2 2" xfId="14479" xr:uid="{EB155C43-A2B3-4424-8722-1AF88D1F077B}"/>
    <cellStyle name="Separador de milhares 6 2 2 4 2 3" xfId="55027" xr:uid="{D93D51B8-976D-46CF-A92A-F908A999818C}"/>
    <cellStyle name="Separador de milhares 6 2 2 4 3" xfId="12243" xr:uid="{00000000-0005-0000-0000-0000E5300000}"/>
    <cellStyle name="Separador de milhares 6 2 2 4 3 2" xfId="14833" xr:uid="{9B9FEC1A-0AC4-4B49-ACBD-648817CFD7A3}"/>
    <cellStyle name="Separador de milhares 6 2 2 4 4" xfId="13851" xr:uid="{00000000-0005-0000-0000-0000E6300000}"/>
    <cellStyle name="Separador de milhares 6 2 2 4 4 2" xfId="15099" xr:uid="{587E045C-6202-4D87-AEB9-3691198852A4}"/>
    <cellStyle name="Separador de milhares 6 2 2 4 5" xfId="14153" xr:uid="{D8B8BA1E-FBFF-4DD6-B066-E6035AEFBBA3}"/>
    <cellStyle name="Separador de milhares 6 2 2 4 6" xfId="55026" xr:uid="{8BE50520-50DF-47C3-8659-E8C983169AEC}"/>
    <cellStyle name="Separador de milhares 6 2 2 5" xfId="4295" xr:uid="{00000000-0005-0000-0000-0000E7300000}"/>
    <cellStyle name="Separador de milhares 6 2 2 5 2" xfId="9041" xr:uid="{00000000-0005-0000-0000-0000E8300000}"/>
    <cellStyle name="Separador de milhares 6 2 2 5 2 2" xfId="14480" xr:uid="{0A02FCD4-090F-48EA-BCCE-EEF37202D24B}"/>
    <cellStyle name="Separador de milhares 6 2 2 5 2 3" xfId="55029" xr:uid="{16A8A658-8F64-4626-83B9-29C644D450D4}"/>
    <cellStyle name="Separador de milhares 6 2 2 5 3" xfId="12244" xr:uid="{00000000-0005-0000-0000-0000E9300000}"/>
    <cellStyle name="Separador de milhares 6 2 2 5 3 2" xfId="14834" xr:uid="{1AE139A9-D977-4630-9B33-ED3957F4686E}"/>
    <cellStyle name="Separador de milhares 6 2 2 5 4" xfId="13852" xr:uid="{00000000-0005-0000-0000-0000EA300000}"/>
    <cellStyle name="Separador de milhares 6 2 2 5 4 2" xfId="15100" xr:uid="{0C509CE8-4A31-4523-94DB-E049EF12AFCC}"/>
    <cellStyle name="Separador de milhares 6 2 2 5 5" xfId="14154" xr:uid="{E5957493-3E4E-4EDC-9DC0-C05873B2BD7F}"/>
    <cellStyle name="Separador de milhares 6 2 2 5 6" xfId="55028" xr:uid="{5512276D-48D3-4100-9794-C835E10C5800}"/>
    <cellStyle name="Separador de milhares 6 2 2 6" xfId="4296" xr:uid="{00000000-0005-0000-0000-0000EB300000}"/>
    <cellStyle name="Separador de milhares 6 2 2 6 2" xfId="9042" xr:uid="{00000000-0005-0000-0000-0000EC300000}"/>
    <cellStyle name="Separador de milhares 6 2 2 6 2 2" xfId="14481" xr:uid="{79A4002D-3CE0-4E54-9139-C0D1104EACD5}"/>
    <cellStyle name="Separador de milhares 6 2 2 6 3" xfId="12245" xr:uid="{00000000-0005-0000-0000-0000ED300000}"/>
    <cellStyle name="Separador de milhares 6 2 2 6 3 2" xfId="14835" xr:uid="{DCD05846-D312-431D-8159-8907AFA616A1}"/>
    <cellStyle name="Separador de milhares 6 2 2 6 4" xfId="13853" xr:uid="{00000000-0005-0000-0000-0000EE300000}"/>
    <cellStyle name="Separador de milhares 6 2 2 6 4 2" xfId="15101" xr:uid="{FBD8DDDE-AD15-4168-8AF2-B1240021DFDF}"/>
    <cellStyle name="Separador de milhares 6 2 2 6 5" xfId="14155" xr:uid="{8CF67CCA-8B88-4280-929E-B300F2E0EA04}"/>
    <cellStyle name="Separador de milhares 6 2 2 6 6" xfId="55030" xr:uid="{1A25A806-7701-4689-9184-64295D20F52D}"/>
    <cellStyle name="Separador de milhares 6 2 2 7" xfId="4297" xr:uid="{00000000-0005-0000-0000-0000EF300000}"/>
    <cellStyle name="Separador de milhares 6 2 2 7 2" xfId="9043" xr:uid="{00000000-0005-0000-0000-0000F0300000}"/>
    <cellStyle name="Separador de milhares 6 2 2 7 2 2" xfId="14482" xr:uid="{2B153EAC-3156-405F-872C-ECA8AD05D514}"/>
    <cellStyle name="Separador de milhares 6 2 2 7 3" xfId="12246" xr:uid="{00000000-0005-0000-0000-0000F1300000}"/>
    <cellStyle name="Separador de milhares 6 2 2 7 3 2" xfId="14836" xr:uid="{108E3E1D-EA13-4A5A-AD3F-1C0A9E8DBE6B}"/>
    <cellStyle name="Separador de milhares 6 2 2 7 4" xfId="13854" xr:uid="{00000000-0005-0000-0000-0000F2300000}"/>
    <cellStyle name="Separador de milhares 6 2 2 7 4 2" xfId="15102" xr:uid="{F68CED19-AB63-4265-93EC-BE95A23222A5}"/>
    <cellStyle name="Separador de milhares 6 2 2 7 5" xfId="14156" xr:uid="{28F8071B-A415-4FF2-9BB9-907B8B118497}"/>
    <cellStyle name="Separador de milhares 6 2 2 8" xfId="4298" xr:uid="{00000000-0005-0000-0000-0000F3300000}"/>
    <cellStyle name="Separador de milhares 6 2 2 8 2" xfId="9044" xr:uid="{00000000-0005-0000-0000-0000F4300000}"/>
    <cellStyle name="Separador de milhares 6 2 2 8 2 2" xfId="14483" xr:uid="{BF8C06E1-EA5D-4DC7-BE4F-5FFBCB2D700C}"/>
    <cellStyle name="Separador de milhares 6 2 2 8 3" xfId="12247" xr:uid="{00000000-0005-0000-0000-0000F5300000}"/>
    <cellStyle name="Separador de milhares 6 2 2 8 3 2" xfId="14837" xr:uid="{24B75895-4932-483B-AC7C-0EBCB97D0EFE}"/>
    <cellStyle name="Separador de milhares 6 2 2 8 4" xfId="13855" xr:uid="{00000000-0005-0000-0000-0000F6300000}"/>
    <cellStyle name="Separador de milhares 6 2 2 8 4 2" xfId="15103" xr:uid="{410B6D9E-01E1-4058-A156-E0C3368CCA81}"/>
    <cellStyle name="Separador de milhares 6 2 2 8 5" xfId="14157" xr:uid="{5DF7B9D2-3A96-43C0-98A1-D39123985F05}"/>
    <cellStyle name="Separador de milhares 6 2 2 9" xfId="55021" xr:uid="{0013F025-7489-4E37-963C-9C0EC74CE9F7}"/>
    <cellStyle name="Separador de milhares 6 2 3" xfId="4299" xr:uid="{00000000-0005-0000-0000-0000F7300000}"/>
    <cellStyle name="Separador de milhares 6 2 3 2" xfId="9045" xr:uid="{00000000-0005-0000-0000-0000F8300000}"/>
    <cellStyle name="Separador de milhares 6 2 3 2 2" xfId="14484" xr:uid="{8E7C087D-4C5B-4B6E-AD44-A41A53141F14}"/>
    <cellStyle name="Separador de milhares 6 2 3 2 3" xfId="55032" xr:uid="{50C79804-BB17-443B-9DA9-9AAAFA62A870}"/>
    <cellStyle name="Separador de milhares 6 2 3 3" xfId="12248" xr:uid="{00000000-0005-0000-0000-0000F9300000}"/>
    <cellStyle name="Separador de milhares 6 2 3 3 2" xfId="14838" xr:uid="{DA60DC04-CA60-4E25-82CE-B1C600F7B89D}"/>
    <cellStyle name="Separador de milhares 6 2 3 4" xfId="13856" xr:uid="{00000000-0005-0000-0000-0000FA300000}"/>
    <cellStyle name="Separador de milhares 6 2 3 4 2" xfId="15104" xr:uid="{2DE3368F-A012-4C5B-9586-2988418A0906}"/>
    <cellStyle name="Separador de milhares 6 2 3 5" xfId="14158" xr:uid="{B15AF910-6A03-420A-AEF4-83E09B616E88}"/>
    <cellStyle name="Separador de milhares 6 2 3 6" xfId="55031" xr:uid="{7CB1F28D-D969-40F6-BC27-E4E17C014CBD}"/>
    <cellStyle name="Separador de milhares 6 2 4" xfId="4300" xr:uid="{00000000-0005-0000-0000-0000FB300000}"/>
    <cellStyle name="Separador de milhares 6 2 4 2" xfId="4301" xr:uid="{00000000-0005-0000-0000-0000FC300000}"/>
    <cellStyle name="Separador de milhares 6 2 4 2 2" xfId="9047" xr:uid="{00000000-0005-0000-0000-0000FD300000}"/>
    <cellStyle name="Separador de milhares 6 2 4 2 2 2" xfId="14486" xr:uid="{5E2B0B7C-4CA3-4F56-BF73-5850E5083E8C}"/>
    <cellStyle name="Separador de milhares 6 2 4 2 3" xfId="12250" xr:uid="{00000000-0005-0000-0000-0000FE300000}"/>
    <cellStyle name="Separador de milhares 6 2 4 2 3 2" xfId="14840" xr:uid="{977C54F9-F1D1-4654-8347-D9BBE9950A76}"/>
    <cellStyle name="Separador de milhares 6 2 4 2 4" xfId="13858" xr:uid="{00000000-0005-0000-0000-0000FF300000}"/>
    <cellStyle name="Separador de milhares 6 2 4 2 4 2" xfId="15106" xr:uid="{B3F57AAF-C3D6-4DB6-B69E-BF4F8DD5A85D}"/>
    <cellStyle name="Separador de milhares 6 2 4 2 5" xfId="14160" xr:uid="{72DAAE52-6298-4FE8-B14C-257BDB33E918}"/>
    <cellStyle name="Separador de milhares 6 2 4 2 6" xfId="55034" xr:uid="{2AC63E06-24E8-4D6A-B3D9-04511778E19B}"/>
    <cellStyle name="Separador de milhares 6 2 4 3" xfId="4302" xr:uid="{00000000-0005-0000-0000-000000310000}"/>
    <cellStyle name="Separador de milhares 6 2 4 3 2" xfId="9048" xr:uid="{00000000-0005-0000-0000-000001310000}"/>
    <cellStyle name="Separador de milhares 6 2 4 3 2 2" xfId="14487" xr:uid="{569A115D-72F1-4737-BA5E-FF2F06625059}"/>
    <cellStyle name="Separador de milhares 6 2 4 3 3" xfId="12251" xr:uid="{00000000-0005-0000-0000-000002310000}"/>
    <cellStyle name="Separador de milhares 6 2 4 3 3 2" xfId="14841" xr:uid="{EB815645-35FF-4AAC-A1CF-2BC1A6D8A7DE}"/>
    <cellStyle name="Separador de milhares 6 2 4 3 4" xfId="13859" xr:uid="{00000000-0005-0000-0000-000003310000}"/>
    <cellStyle name="Separador de milhares 6 2 4 3 4 2" xfId="15107" xr:uid="{C8F4403A-C41E-4869-AA56-BBC5EEA319B7}"/>
    <cellStyle name="Separador de milhares 6 2 4 3 5" xfId="14161" xr:uid="{74BABDCA-8AEA-4699-AFC8-D7C3E1D5ABDF}"/>
    <cellStyle name="Separador de milhares 6 2 4 4" xfId="4303" xr:uid="{00000000-0005-0000-0000-000004310000}"/>
    <cellStyle name="Separador de milhares 6 2 4 4 2" xfId="9049" xr:uid="{00000000-0005-0000-0000-000005310000}"/>
    <cellStyle name="Separador de milhares 6 2 4 4 2 2" xfId="14488" xr:uid="{3656AAFB-DA17-40C1-AAD9-9C10986960F2}"/>
    <cellStyle name="Separador de milhares 6 2 4 4 3" xfId="12252" xr:uid="{00000000-0005-0000-0000-000006310000}"/>
    <cellStyle name="Separador de milhares 6 2 4 4 3 2" xfId="14842" xr:uid="{DD17D33F-3FAF-45E7-98E8-7CFB42F30382}"/>
    <cellStyle name="Separador de milhares 6 2 4 4 4" xfId="13860" xr:uid="{00000000-0005-0000-0000-000007310000}"/>
    <cellStyle name="Separador de milhares 6 2 4 4 4 2" xfId="15108" xr:uid="{84AFCCBD-D6BD-4BB8-A326-1521D0B85F9C}"/>
    <cellStyle name="Separador de milhares 6 2 4 4 5" xfId="14162" xr:uid="{4F3ED1CC-80DA-45D3-BF06-63F08429B997}"/>
    <cellStyle name="Separador de milhares 6 2 4 5" xfId="9046" xr:uid="{00000000-0005-0000-0000-000008310000}"/>
    <cellStyle name="Separador de milhares 6 2 4 5 2" xfId="14485" xr:uid="{4B9B88C5-500E-45F3-B2CD-C061D50C5EB9}"/>
    <cellStyle name="Separador de milhares 6 2 4 6" xfId="12249" xr:uid="{00000000-0005-0000-0000-000009310000}"/>
    <cellStyle name="Separador de milhares 6 2 4 6 2" xfId="14839" xr:uid="{05684D05-26C6-4307-A5B7-92FA6383D9BC}"/>
    <cellStyle name="Separador de milhares 6 2 4 7" xfId="13857" xr:uid="{00000000-0005-0000-0000-00000A310000}"/>
    <cellStyle name="Separador de milhares 6 2 4 7 2" xfId="15105" xr:uid="{DFE486A5-E5B3-45BF-BA19-0CA1A6B2CE71}"/>
    <cellStyle name="Separador de milhares 6 2 4 8" xfId="14159" xr:uid="{2924F6A2-C580-4E3D-A773-4BF9F49E5D01}"/>
    <cellStyle name="Separador de milhares 6 2 4 9" xfId="55033" xr:uid="{86787AB6-1A0F-41F5-8A8B-CE8963D131C5}"/>
    <cellStyle name="Separador de milhares 6 2 5" xfId="4304" xr:uid="{00000000-0005-0000-0000-00000B310000}"/>
    <cellStyle name="Separador de milhares 6 2 5 2" xfId="4305" xr:uid="{00000000-0005-0000-0000-00000C310000}"/>
    <cellStyle name="Separador de milhares 6 2 5 2 2" xfId="9051" xr:uid="{00000000-0005-0000-0000-00000D310000}"/>
    <cellStyle name="Separador de milhares 6 2 5 2 2 2" xfId="14490" xr:uid="{7B216E70-D055-4737-9959-33537D48EEA4}"/>
    <cellStyle name="Separador de milhares 6 2 5 2 3" xfId="12254" xr:uid="{00000000-0005-0000-0000-00000E310000}"/>
    <cellStyle name="Separador de milhares 6 2 5 2 3 2" xfId="14844" xr:uid="{F088C305-E5D9-4545-94C3-4768821E3F1B}"/>
    <cellStyle name="Separador de milhares 6 2 5 2 4" xfId="13862" xr:uid="{00000000-0005-0000-0000-00000F310000}"/>
    <cellStyle name="Separador de milhares 6 2 5 2 4 2" xfId="15110" xr:uid="{D0FACA28-2F90-405F-8AE3-6EE31E89BE30}"/>
    <cellStyle name="Separador de milhares 6 2 5 2 5" xfId="14164" xr:uid="{BB53C4A9-DCF9-45C7-92AA-8AF1EDDF57DF}"/>
    <cellStyle name="Separador de milhares 6 2 5 2 6" xfId="55036" xr:uid="{F75C339F-8AFB-4FB8-8083-9C3B31208045}"/>
    <cellStyle name="Separador de milhares 6 2 5 3" xfId="4306" xr:uid="{00000000-0005-0000-0000-000010310000}"/>
    <cellStyle name="Separador de milhares 6 2 5 3 2" xfId="9052" xr:uid="{00000000-0005-0000-0000-000011310000}"/>
    <cellStyle name="Separador de milhares 6 2 5 3 2 2" xfId="14491" xr:uid="{CAD1FC9F-B35D-486D-A548-F65C8F4D18FC}"/>
    <cellStyle name="Separador de milhares 6 2 5 3 3" xfId="12255" xr:uid="{00000000-0005-0000-0000-000012310000}"/>
    <cellStyle name="Separador de milhares 6 2 5 3 3 2" xfId="14845" xr:uid="{A32F8011-C29C-4342-9F1D-5A12217B49A1}"/>
    <cellStyle name="Separador de milhares 6 2 5 3 4" xfId="13863" xr:uid="{00000000-0005-0000-0000-000013310000}"/>
    <cellStyle name="Separador de milhares 6 2 5 3 4 2" xfId="15111" xr:uid="{E9A9E685-F1D4-4601-AF28-C56C33DAE2BE}"/>
    <cellStyle name="Separador de milhares 6 2 5 3 5" xfId="14165" xr:uid="{A3A218A9-3CC5-4AF9-B1D5-AB0009EAFCB8}"/>
    <cellStyle name="Separador de milhares 6 2 5 4" xfId="4307" xr:uid="{00000000-0005-0000-0000-000014310000}"/>
    <cellStyle name="Separador de milhares 6 2 5 4 2" xfId="9053" xr:uid="{00000000-0005-0000-0000-000015310000}"/>
    <cellStyle name="Separador de milhares 6 2 5 4 2 2" xfId="14492" xr:uid="{727A5EB4-A998-4E10-87B2-AF47497120FE}"/>
    <cellStyle name="Separador de milhares 6 2 5 4 3" xfId="12256" xr:uid="{00000000-0005-0000-0000-000016310000}"/>
    <cellStyle name="Separador de milhares 6 2 5 4 3 2" xfId="14846" xr:uid="{1BD4F991-D2CA-4C62-A20A-06DDA239F815}"/>
    <cellStyle name="Separador de milhares 6 2 5 4 4" xfId="13864" xr:uid="{00000000-0005-0000-0000-000017310000}"/>
    <cellStyle name="Separador de milhares 6 2 5 4 4 2" xfId="15112" xr:uid="{58E9C27C-9276-45D3-AEA6-DC78F6D62EC5}"/>
    <cellStyle name="Separador de milhares 6 2 5 4 5" xfId="14166" xr:uid="{38B44708-2E5C-43BF-93F6-204A6E4150A7}"/>
    <cellStyle name="Separador de milhares 6 2 5 5" xfId="9050" xr:uid="{00000000-0005-0000-0000-000018310000}"/>
    <cellStyle name="Separador de milhares 6 2 5 5 2" xfId="14489" xr:uid="{13967A62-35C3-40C6-AA21-6FF33A7E3D79}"/>
    <cellStyle name="Separador de milhares 6 2 5 6" xfId="12253" xr:uid="{00000000-0005-0000-0000-000019310000}"/>
    <cellStyle name="Separador de milhares 6 2 5 6 2" xfId="14843" xr:uid="{CAE74124-7C2E-4F48-B022-6F6FEFCF715E}"/>
    <cellStyle name="Separador de milhares 6 2 5 7" xfId="13861" xr:uid="{00000000-0005-0000-0000-00001A310000}"/>
    <cellStyle name="Separador de milhares 6 2 5 7 2" xfId="15109" xr:uid="{597CAF9E-9163-4E9D-965E-0C2F0FA747DC}"/>
    <cellStyle name="Separador de milhares 6 2 5 8" xfId="14163" xr:uid="{00A91C13-34A6-41C1-B7C2-B1FD2E39952F}"/>
    <cellStyle name="Separador de milhares 6 2 5 9" xfId="55035" xr:uid="{A82DF60E-633D-4546-B34F-2E553502B21D}"/>
    <cellStyle name="Separador de milhares 6 2 6" xfId="4308" xr:uid="{00000000-0005-0000-0000-00001B310000}"/>
    <cellStyle name="Separador de milhares 6 2 6 2" xfId="9054" xr:uid="{00000000-0005-0000-0000-00001C310000}"/>
    <cellStyle name="Separador de milhares 6 2 6 2 2" xfId="14493" xr:uid="{3EB80A3E-2EBA-444A-84F3-0770600803EA}"/>
    <cellStyle name="Separador de milhares 6 2 6 3" xfId="12257" xr:uid="{00000000-0005-0000-0000-00001D310000}"/>
    <cellStyle name="Separador de milhares 6 2 6 3 2" xfId="14847" xr:uid="{1EF8DD95-8DAF-4BD2-95A0-15017FDF920D}"/>
    <cellStyle name="Separador de milhares 6 2 6 4" xfId="13865" xr:uid="{00000000-0005-0000-0000-00001E310000}"/>
    <cellStyle name="Separador de milhares 6 2 6 4 2" xfId="15113" xr:uid="{D8E58369-2CEB-41DC-85CE-B91A1DA77B63}"/>
    <cellStyle name="Separador de milhares 6 2 6 5" xfId="14167" xr:uid="{3E843612-562D-47A3-AAD0-4D59DFE75F79}"/>
    <cellStyle name="Separador de milhares 6 2 6 6" xfId="55037" xr:uid="{99051053-8318-4588-AA84-145D8FF8BA70}"/>
    <cellStyle name="Separador de milhares 6 2 7" xfId="5134" xr:uid="{00000000-0005-0000-0000-00001F310000}"/>
    <cellStyle name="Separador de milhares 6 2 7 2" xfId="10514" xr:uid="{00000000-0005-0000-0000-000020310000}"/>
    <cellStyle name="Separador de milhares 6 2 7 3" xfId="14242" xr:uid="{203569DB-AE5D-4796-B81A-7247A3C3D525}"/>
    <cellStyle name="Separador de milhares 6 2 7 4" xfId="55038" xr:uid="{6C0ECA7A-F71A-418D-B645-189BC60C3A60}"/>
    <cellStyle name="Separador de milhares 6 2 8" xfId="9037" xr:uid="{00000000-0005-0000-0000-000021310000}"/>
    <cellStyle name="Separador de milhares 6 2 8 2" xfId="55039" xr:uid="{FA701E40-009E-41C0-9692-2DEC1E75B879}"/>
    <cellStyle name="Separador de milhares 6 2 9" xfId="12240" xr:uid="{00000000-0005-0000-0000-000022310000}"/>
    <cellStyle name="Separador de milhares 6 2 9 2" xfId="55020" xr:uid="{E1C9689A-19AD-4445-A729-724E9D722208}"/>
    <cellStyle name="Separador de milhares 6 3" xfId="4309" xr:uid="{00000000-0005-0000-0000-000023310000}"/>
    <cellStyle name="Separador de milhares 6 3 2" xfId="4310" xr:uid="{00000000-0005-0000-0000-000024310000}"/>
    <cellStyle name="Separador de milhares 6 3 2 2" xfId="9055" xr:uid="{00000000-0005-0000-0000-000025310000}"/>
    <cellStyle name="Separador de milhares 6 3 2 2 2" xfId="14494" xr:uid="{FE1E07D5-9242-447B-8F1F-B3C3F8FE4811}"/>
    <cellStyle name="Separador de milhares 6 3 2 3" xfId="12258" xr:uid="{00000000-0005-0000-0000-000026310000}"/>
    <cellStyle name="Separador de milhares 6 3 2 3 2" xfId="14848" xr:uid="{7E9B1CED-5478-43A4-8C1B-EBFCC70C32C9}"/>
    <cellStyle name="Separador de milhares 6 3 2 4" xfId="13866" xr:uid="{00000000-0005-0000-0000-000027310000}"/>
    <cellStyle name="Separador de milhares 6 3 2 4 2" xfId="15114" xr:uid="{1D0B6E69-F6B9-4EDC-96B7-3E4EF9FD931E}"/>
    <cellStyle name="Separador de milhares 6 3 2 5" xfId="14168" xr:uid="{34984026-EA9A-4B22-B4B4-52D101CAEE62}"/>
    <cellStyle name="Separador de milhares 6 3 2 6" xfId="55041" xr:uid="{9AA14752-E83A-401A-85D8-C089B0C3CDAD}"/>
    <cellStyle name="Separador de milhares 6 3 3" xfId="4311" xr:uid="{00000000-0005-0000-0000-000028310000}"/>
    <cellStyle name="Separador de milhares 6 3 3 2" xfId="9056" xr:uid="{00000000-0005-0000-0000-000029310000}"/>
    <cellStyle name="Separador de milhares 6 3 3 2 2" xfId="14495" xr:uid="{F1CC5168-2678-4E8E-A549-743374B00EC6}"/>
    <cellStyle name="Separador de milhares 6 3 3 3" xfId="12259" xr:uid="{00000000-0005-0000-0000-00002A310000}"/>
    <cellStyle name="Separador de milhares 6 3 3 3 2" xfId="14849" xr:uid="{57F18558-8E60-4A20-9AAD-C3342FB5DCB9}"/>
    <cellStyle name="Separador de milhares 6 3 3 4" xfId="13867" xr:uid="{00000000-0005-0000-0000-00002B310000}"/>
    <cellStyle name="Separador de milhares 6 3 3 4 2" xfId="15115" xr:uid="{5D15A99A-B940-4FA3-908F-5F892CF93D73}"/>
    <cellStyle name="Separador de milhares 6 3 3 5" xfId="14169" xr:uid="{8B0FA49A-F2D1-4C89-84E3-BEF5EF1B1E38}"/>
    <cellStyle name="Separador de milhares 6 3 3 6" xfId="55042" xr:uid="{0E68A739-A07D-4088-8E69-1276AA899C5F}"/>
    <cellStyle name="Separador de milhares 6 3 4" xfId="5135" xr:uid="{00000000-0005-0000-0000-00002C310000}"/>
    <cellStyle name="Separador de milhares 6 3 4 2" xfId="14243" xr:uid="{401541A4-692A-455B-948F-11D5B9C1BE11}"/>
    <cellStyle name="Separador de milhares 6 3 5" xfId="55040" xr:uid="{361F9301-0049-4D45-AF8B-6984BC00106F}"/>
    <cellStyle name="Separador de milhares 6 4" xfId="4312" xr:uid="{00000000-0005-0000-0000-00002D310000}"/>
    <cellStyle name="Separador de milhares 6 4 2" xfId="4313" xr:uid="{00000000-0005-0000-0000-00002E310000}"/>
    <cellStyle name="Separador de milhares 6 4 2 2" xfId="9057" xr:uid="{00000000-0005-0000-0000-00002F310000}"/>
    <cellStyle name="Separador de milhares 6 4 2 2 2" xfId="14496" xr:uid="{6BF140F9-2DBF-4FAE-9E13-C7E9BEC9F397}"/>
    <cellStyle name="Separador de milhares 6 4 2 3" xfId="12260" xr:uid="{00000000-0005-0000-0000-000030310000}"/>
    <cellStyle name="Separador de milhares 6 4 2 3 2" xfId="14850" xr:uid="{809467E0-673F-4DFB-B01B-084463D71F08}"/>
    <cellStyle name="Separador de milhares 6 4 2 4" xfId="13868" xr:uid="{00000000-0005-0000-0000-000031310000}"/>
    <cellStyle name="Separador de milhares 6 4 2 4 2" xfId="15116" xr:uid="{C433CDAC-89BA-4994-940A-25BA12BBEBAA}"/>
    <cellStyle name="Separador de milhares 6 4 2 5" xfId="14170" xr:uid="{2EE69DDD-9423-4718-B583-DFADE15041EC}"/>
    <cellStyle name="Separador de milhares 6 4 2 6" xfId="55044" xr:uid="{16DE2167-2B85-4680-992A-AC6E00D1AB31}"/>
    <cellStyle name="Separador de milhares 6 4 3" xfId="4314" xr:uid="{00000000-0005-0000-0000-000032310000}"/>
    <cellStyle name="Separador de milhares 6 4 3 2" xfId="9058" xr:uid="{00000000-0005-0000-0000-000033310000}"/>
    <cellStyle name="Separador de milhares 6 4 3 2 2" xfId="14497" xr:uid="{DB42D17E-31F2-4B51-97BD-DDCDAA5DB867}"/>
    <cellStyle name="Separador de milhares 6 4 3 3" xfId="12261" xr:uid="{00000000-0005-0000-0000-000034310000}"/>
    <cellStyle name="Separador de milhares 6 4 3 3 2" xfId="14851" xr:uid="{9CA20BB9-38E9-4A15-8571-36E4212CC10E}"/>
    <cellStyle name="Separador de milhares 6 4 3 4" xfId="13869" xr:uid="{00000000-0005-0000-0000-000035310000}"/>
    <cellStyle name="Separador de milhares 6 4 3 4 2" xfId="15117" xr:uid="{6A399AD2-E65E-405A-89B3-737315CA24DD}"/>
    <cellStyle name="Separador de milhares 6 4 3 5" xfId="14171" xr:uid="{2E23225C-E5F3-4BBA-8E92-4AB38D9B4A59}"/>
    <cellStyle name="Separador de milhares 6 4 4" xfId="55043" xr:uid="{779874DC-A6BB-4A80-8656-95F2B97B4952}"/>
    <cellStyle name="Separador de milhares 6 5" xfId="4315" xr:uid="{00000000-0005-0000-0000-000036310000}"/>
    <cellStyle name="Separador de milhares 6 5 2" xfId="4316" xr:uid="{00000000-0005-0000-0000-000037310000}"/>
    <cellStyle name="Separador de milhares 6 5 2 2" xfId="9059" xr:uid="{00000000-0005-0000-0000-000038310000}"/>
    <cellStyle name="Separador de milhares 6 5 2 2 2" xfId="14498" xr:uid="{24114A2A-93C9-4F07-8AC9-DC5310816FC8}"/>
    <cellStyle name="Separador de milhares 6 5 2 3" xfId="12262" xr:uid="{00000000-0005-0000-0000-000039310000}"/>
    <cellStyle name="Separador de milhares 6 5 2 3 2" xfId="14852" xr:uid="{A2BF7889-066D-4425-BEB3-E91103A56F07}"/>
    <cellStyle name="Separador de milhares 6 5 2 4" xfId="13870" xr:uid="{00000000-0005-0000-0000-00003A310000}"/>
    <cellStyle name="Separador de milhares 6 5 2 4 2" xfId="15118" xr:uid="{3BF06B4A-B268-4A1B-A7DC-77F40A326B86}"/>
    <cellStyle name="Separador de milhares 6 5 2 5" xfId="14172" xr:uid="{A4AFC7D7-02A1-469C-B3F2-E5E7C343F340}"/>
    <cellStyle name="Separador de milhares 6 5 2 6" xfId="55046" xr:uid="{B4CCAFD2-BBE4-41F6-8309-4F01BDE02D9F}"/>
    <cellStyle name="Separador de milhares 6 5 3" xfId="4317" xr:uid="{00000000-0005-0000-0000-00003B310000}"/>
    <cellStyle name="Separador de milhares 6 5 3 2" xfId="9060" xr:uid="{00000000-0005-0000-0000-00003C310000}"/>
    <cellStyle name="Separador de milhares 6 5 3 2 2" xfId="14499" xr:uid="{A803BE5E-1506-4A49-913C-6CB1781A4B23}"/>
    <cellStyle name="Separador de milhares 6 5 3 3" xfId="12263" xr:uid="{00000000-0005-0000-0000-00003D310000}"/>
    <cellStyle name="Separador de milhares 6 5 3 3 2" xfId="14853" xr:uid="{6EB66537-9151-472E-8A38-03F7B80BE87C}"/>
    <cellStyle name="Separador de milhares 6 5 3 4" xfId="13871" xr:uid="{00000000-0005-0000-0000-00003E310000}"/>
    <cellStyle name="Separador de milhares 6 5 3 4 2" xfId="15119" xr:uid="{9ED321C3-C8CF-4B1C-A0D4-32B6FD302474}"/>
    <cellStyle name="Separador de milhares 6 5 3 5" xfId="14173" xr:uid="{FED61713-B7ED-4C73-8360-B241AB7647B9}"/>
    <cellStyle name="Separador de milhares 6 5 4" xfId="55045" xr:uid="{66F8BAC4-605A-4A1C-8DE0-0A16069442E0}"/>
    <cellStyle name="Separador de milhares 6 6" xfId="4318" xr:uid="{00000000-0005-0000-0000-00003F310000}"/>
    <cellStyle name="Separador de milhares 6 6 2" xfId="4319" xr:uid="{00000000-0005-0000-0000-000040310000}"/>
    <cellStyle name="Separador de milhares 6 6 2 2" xfId="9061" xr:uid="{00000000-0005-0000-0000-000041310000}"/>
    <cellStyle name="Separador de milhares 6 6 2 2 2" xfId="14500" xr:uid="{FB67A21A-CBE5-4A40-8B31-772434A8A0BC}"/>
    <cellStyle name="Separador de milhares 6 6 2 3" xfId="12264" xr:uid="{00000000-0005-0000-0000-000042310000}"/>
    <cellStyle name="Separador de milhares 6 6 2 3 2" xfId="14854" xr:uid="{6BC6417D-82F3-46EF-882C-AD668945297E}"/>
    <cellStyle name="Separador de milhares 6 6 2 4" xfId="13872" xr:uid="{00000000-0005-0000-0000-000043310000}"/>
    <cellStyle name="Separador de milhares 6 6 2 4 2" xfId="15120" xr:uid="{FBECC72C-A784-4224-B4F0-1EE93601B90E}"/>
    <cellStyle name="Separador de milhares 6 6 2 5" xfId="14174" xr:uid="{9441E934-82A3-4B95-9810-A2A6F8D2BBBB}"/>
    <cellStyle name="Separador de milhares 6 6 3" xfId="4320" xr:uid="{00000000-0005-0000-0000-000044310000}"/>
    <cellStyle name="Separador de milhares 6 6 3 2" xfId="9062" xr:uid="{00000000-0005-0000-0000-000045310000}"/>
    <cellStyle name="Separador de milhares 6 6 3 2 2" xfId="14501" xr:uid="{03554937-0835-4B19-A828-B1C2A546834C}"/>
    <cellStyle name="Separador de milhares 6 6 3 3" xfId="12265" xr:uid="{00000000-0005-0000-0000-000046310000}"/>
    <cellStyle name="Separador de milhares 6 6 3 3 2" xfId="14855" xr:uid="{86609AB2-8E18-4BB3-B755-BDE6C8105439}"/>
    <cellStyle name="Separador de milhares 6 6 3 4" xfId="13873" xr:uid="{00000000-0005-0000-0000-000047310000}"/>
    <cellStyle name="Separador de milhares 6 6 3 4 2" xfId="15121" xr:uid="{8448AB4A-D001-4009-8314-0301419D5D9F}"/>
    <cellStyle name="Separador de milhares 6 6 3 5" xfId="14175" xr:uid="{B6BD8CB6-B6CC-4B07-B9A1-7BBF80A526E9}"/>
    <cellStyle name="Separador de milhares 6 6 4" xfId="55047" xr:uid="{D923D499-112D-4124-902C-8232FCEE9946}"/>
    <cellStyle name="Separador de milhares 6 7" xfId="4321" xr:uid="{00000000-0005-0000-0000-000048310000}"/>
    <cellStyle name="Separador de milhares 6 7 2" xfId="4322" xr:uid="{00000000-0005-0000-0000-000049310000}"/>
    <cellStyle name="Separador de milhares 6 7 2 2" xfId="9063" xr:uid="{00000000-0005-0000-0000-00004A310000}"/>
    <cellStyle name="Separador de milhares 6 7 2 2 2" xfId="14502" xr:uid="{60454427-D933-4E0B-9F81-2DB02E85708A}"/>
    <cellStyle name="Separador de milhares 6 7 2 3" xfId="12266" xr:uid="{00000000-0005-0000-0000-00004B310000}"/>
    <cellStyle name="Separador de milhares 6 7 2 3 2" xfId="14856" xr:uid="{37ABEEE4-472F-4119-8BB3-B0DF350B4F83}"/>
    <cellStyle name="Separador de milhares 6 7 2 4" xfId="13874" xr:uid="{00000000-0005-0000-0000-00004C310000}"/>
    <cellStyle name="Separador de milhares 6 7 2 4 2" xfId="15122" xr:uid="{AE8A3DBA-913D-416A-8761-48C7DB31E300}"/>
    <cellStyle name="Separador de milhares 6 7 2 5" xfId="14176" xr:uid="{8B2A6CF8-E8DC-412B-8D2F-8845CD8786FA}"/>
    <cellStyle name="Separador de milhares 6 7 3" xfId="4323" xr:uid="{00000000-0005-0000-0000-00004D310000}"/>
    <cellStyle name="Separador de milhares 6 7 3 2" xfId="9064" xr:uid="{00000000-0005-0000-0000-00004E310000}"/>
    <cellStyle name="Separador de milhares 6 7 3 2 2" xfId="14503" xr:uid="{80BAC6EA-6367-4D27-BDE4-8DCA7CB9DB2B}"/>
    <cellStyle name="Separador de milhares 6 7 3 3" xfId="12267" xr:uid="{00000000-0005-0000-0000-00004F310000}"/>
    <cellStyle name="Separador de milhares 6 7 3 3 2" xfId="14857" xr:uid="{8A11606C-11FF-4FCC-8023-DCD30CB6FF4F}"/>
    <cellStyle name="Separador de milhares 6 7 3 4" xfId="13875" xr:uid="{00000000-0005-0000-0000-000050310000}"/>
    <cellStyle name="Separador de milhares 6 7 3 4 2" xfId="15123" xr:uid="{B5AC4E9C-3AFF-4C58-9F67-7EEEABCBECFE}"/>
    <cellStyle name="Separador de milhares 6 7 3 5" xfId="14177" xr:uid="{094D04D6-02A6-4049-BE95-2DD04076CD3B}"/>
    <cellStyle name="Separador de milhares 6 7 4" xfId="4324" xr:uid="{00000000-0005-0000-0000-000051310000}"/>
    <cellStyle name="Separador de milhares 6 7 4 2" xfId="9065" xr:uid="{00000000-0005-0000-0000-000052310000}"/>
    <cellStyle name="Separador de milhares 6 7 4 2 2" xfId="14504" xr:uid="{ABB3B945-1BC7-4244-A68B-F0772B5C2BAC}"/>
    <cellStyle name="Separador de milhares 6 7 4 3" xfId="12268" xr:uid="{00000000-0005-0000-0000-000053310000}"/>
    <cellStyle name="Separador de milhares 6 7 4 3 2" xfId="14858" xr:uid="{9A00AF14-9153-4156-BDDC-99DAED9DD7EA}"/>
    <cellStyle name="Separador de milhares 6 7 4 4" xfId="13876" xr:uid="{00000000-0005-0000-0000-000054310000}"/>
    <cellStyle name="Separador de milhares 6 7 4 4 2" xfId="15124" xr:uid="{A0D0D9A9-275E-4CF9-8A4C-6B29BBD5F99B}"/>
    <cellStyle name="Separador de milhares 6 7 4 5" xfId="14178" xr:uid="{06B3F425-2AA2-4B8C-8470-4F7A4D0522B1}"/>
    <cellStyle name="Separador de milhares 6 7 5" xfId="4325" xr:uid="{00000000-0005-0000-0000-000055310000}"/>
    <cellStyle name="Separador de milhares 6 7 5 2" xfId="9066" xr:uid="{00000000-0005-0000-0000-000056310000}"/>
    <cellStyle name="Separador de milhares 6 7 5 2 2" xfId="14505" xr:uid="{187E6C14-7D25-4B3C-9CDC-9294B61ADC5C}"/>
    <cellStyle name="Separador de milhares 6 7 5 3" xfId="12269" xr:uid="{00000000-0005-0000-0000-000057310000}"/>
    <cellStyle name="Separador de milhares 6 7 5 3 2" xfId="14859" xr:uid="{3C932D0F-E861-48D4-BB5D-0F2137561A56}"/>
    <cellStyle name="Separador de milhares 6 7 5 4" xfId="13877" xr:uid="{00000000-0005-0000-0000-000058310000}"/>
    <cellStyle name="Separador de milhares 6 7 5 4 2" xfId="15125" xr:uid="{E9803BBB-D3FC-47ED-898D-A04E0A92B673}"/>
    <cellStyle name="Separador de milhares 6 7 5 5" xfId="14179" xr:uid="{510685A8-ED9C-473B-A272-B8DBACBE809E}"/>
    <cellStyle name="Separador de milhares 6 7 6" xfId="55019" xr:uid="{9CF5E268-5A3B-4F7E-A32B-11BFC951AB5F}"/>
    <cellStyle name="Separador de milhares 6 8" xfId="4326" xr:uid="{00000000-0005-0000-0000-000059310000}"/>
    <cellStyle name="Separador de milhares 6 8 2" xfId="9067" xr:uid="{00000000-0005-0000-0000-00005A310000}"/>
    <cellStyle name="Separador de milhares 6 8 2 2" xfId="14506" xr:uid="{0FD93834-FE7A-4AF9-B58E-1120FBEAAD99}"/>
    <cellStyle name="Separador de milhares 6 8 3" xfId="12270" xr:uid="{00000000-0005-0000-0000-00005B310000}"/>
    <cellStyle name="Separador de milhares 6 8 3 2" xfId="14860" xr:uid="{0ACD1AB3-F3E0-42C5-B6A7-51D5A9698EF7}"/>
    <cellStyle name="Separador de milhares 6 8 4" xfId="13878" xr:uid="{00000000-0005-0000-0000-00005C310000}"/>
    <cellStyle name="Separador de milhares 6 8 4 2" xfId="15126" xr:uid="{134AD27F-22EA-48D2-B806-137A367571FE}"/>
    <cellStyle name="Separador de milhares 6 8 5" xfId="14180" xr:uid="{C8362AFA-47B2-4CF5-B64C-C2ADDA9F8D8C}"/>
    <cellStyle name="Separador de milhares 6 9" xfId="4327" xr:uid="{00000000-0005-0000-0000-00005D310000}"/>
    <cellStyle name="Separador de milhares 6 9 2" xfId="9068" xr:uid="{00000000-0005-0000-0000-00005E310000}"/>
    <cellStyle name="Separador de milhares 6 9 2 2" xfId="14507" xr:uid="{2153E7B7-08A3-4C42-AFDF-A5823821FBD7}"/>
    <cellStyle name="Separador de milhares 6 9 3" xfId="12271" xr:uid="{00000000-0005-0000-0000-00005F310000}"/>
    <cellStyle name="Separador de milhares 6 9 3 2" xfId="14861" xr:uid="{8B5AE0CB-5EA7-4518-BD1D-BC17C460C60F}"/>
    <cellStyle name="Separador de milhares 6 9 4" xfId="13879" xr:uid="{00000000-0005-0000-0000-000060310000}"/>
    <cellStyle name="Separador de milhares 6 9 4 2" xfId="15127" xr:uid="{95EE916D-627C-4FBA-8C91-A91BC0C0ECA1}"/>
    <cellStyle name="Separador de milhares 6 9 5" xfId="14181" xr:uid="{DEF53ACA-63DB-4CD3-A721-477FC680474F}"/>
    <cellStyle name="Separador de milhares 7" xfId="4328" xr:uid="{00000000-0005-0000-0000-000061310000}"/>
    <cellStyle name="Separador de milhares 7 10" xfId="4329" xr:uid="{00000000-0005-0000-0000-000062310000}"/>
    <cellStyle name="Separador de milhares 7 10 2" xfId="4330" xr:uid="{00000000-0005-0000-0000-000063310000}"/>
    <cellStyle name="Separador de milhares 7 10 3" xfId="4331" xr:uid="{00000000-0005-0000-0000-000064310000}"/>
    <cellStyle name="Separador de milhares 7 10 4" xfId="4332" xr:uid="{00000000-0005-0000-0000-000065310000}"/>
    <cellStyle name="Separador de milhares 7 10 5" xfId="4333" xr:uid="{00000000-0005-0000-0000-000066310000}"/>
    <cellStyle name="Separador de milhares 7 10 6" xfId="4334" xr:uid="{00000000-0005-0000-0000-000067310000}"/>
    <cellStyle name="Separador de milhares 7 10 7" xfId="4335" xr:uid="{00000000-0005-0000-0000-000068310000}"/>
    <cellStyle name="Separador de milhares 7 11" xfId="4336" xr:uid="{00000000-0005-0000-0000-000069310000}"/>
    <cellStyle name="Separador de milhares 7 11 2" xfId="4337" xr:uid="{00000000-0005-0000-0000-00006A310000}"/>
    <cellStyle name="Separador de milhares 7 11 2 2" xfId="10515" xr:uid="{00000000-0005-0000-0000-00006B310000}"/>
    <cellStyle name="Separador de milhares 7 11 2 3" xfId="9070" xr:uid="{00000000-0005-0000-0000-00006C310000}"/>
    <cellStyle name="Separador de milhares 7 11 2 4" xfId="12273" xr:uid="{00000000-0005-0000-0000-00006D310000}"/>
    <cellStyle name="Separador de milhares 7 11 2 5" xfId="13881" xr:uid="{00000000-0005-0000-0000-00006E310000}"/>
    <cellStyle name="Separador de milhares 7 11 3" xfId="4338" xr:uid="{00000000-0005-0000-0000-00006F310000}"/>
    <cellStyle name="Separador de milhares 7 11 4" xfId="4339" xr:uid="{00000000-0005-0000-0000-000070310000}"/>
    <cellStyle name="Separador de milhares 7 11 5" xfId="4340" xr:uid="{00000000-0005-0000-0000-000071310000}"/>
    <cellStyle name="Separador de milhares 7 11 6" xfId="4341" xr:uid="{00000000-0005-0000-0000-000072310000}"/>
    <cellStyle name="Separador de milhares 7 11 7" xfId="4342" xr:uid="{00000000-0005-0000-0000-000073310000}"/>
    <cellStyle name="Separador de milhares 7 12" xfId="4343" xr:uid="{00000000-0005-0000-0000-000074310000}"/>
    <cellStyle name="Separador de milhares 7 13" xfId="4344" xr:uid="{00000000-0005-0000-0000-000075310000}"/>
    <cellStyle name="Separador de milhares 7 14" xfId="4345" xr:uid="{00000000-0005-0000-0000-000076310000}"/>
    <cellStyle name="Separador de milhares 7 14 2" xfId="4346" xr:uid="{00000000-0005-0000-0000-000077310000}"/>
    <cellStyle name="Separador de milhares 7 14 2 2" xfId="10516" xr:uid="{00000000-0005-0000-0000-000078310000}"/>
    <cellStyle name="Separador de milhares 7 14 2 3" xfId="9071" xr:uid="{00000000-0005-0000-0000-000079310000}"/>
    <cellStyle name="Separador de milhares 7 14 2 4" xfId="12274" xr:uid="{00000000-0005-0000-0000-00007A310000}"/>
    <cellStyle name="Separador de milhares 7 14 2 5" xfId="13882" xr:uid="{00000000-0005-0000-0000-00007B310000}"/>
    <cellStyle name="Separador de milhares 7 15" xfId="4347" xr:uid="{00000000-0005-0000-0000-00007C310000}"/>
    <cellStyle name="Separador de milhares 7 15 2" xfId="10517" xr:uid="{00000000-0005-0000-0000-00007D310000}"/>
    <cellStyle name="Separador de milhares 7 15 3" xfId="9072" xr:uid="{00000000-0005-0000-0000-00007E310000}"/>
    <cellStyle name="Separador de milhares 7 15 4" xfId="12275" xr:uid="{00000000-0005-0000-0000-00007F310000}"/>
    <cellStyle name="Separador de milhares 7 15 5" xfId="13883" xr:uid="{00000000-0005-0000-0000-000080310000}"/>
    <cellStyle name="Separador de milhares 7 16" xfId="4348" xr:uid="{00000000-0005-0000-0000-000081310000}"/>
    <cellStyle name="Separador de milhares 7 17" xfId="4349" xr:uid="{00000000-0005-0000-0000-000082310000}"/>
    <cellStyle name="Separador de milhares 7 18" xfId="4350" xr:uid="{00000000-0005-0000-0000-000083310000}"/>
    <cellStyle name="Separador de milhares 7 18 2" xfId="10518" xr:uid="{00000000-0005-0000-0000-000084310000}"/>
    <cellStyle name="Separador de milhares 7 18 3" xfId="9073" xr:uid="{00000000-0005-0000-0000-000085310000}"/>
    <cellStyle name="Separador de milhares 7 18 4" xfId="12276" xr:uid="{00000000-0005-0000-0000-000086310000}"/>
    <cellStyle name="Separador de milhares 7 18 5" xfId="13884" xr:uid="{00000000-0005-0000-0000-000087310000}"/>
    <cellStyle name="Separador de milhares 7 19" xfId="5136" xr:uid="{00000000-0005-0000-0000-000088310000}"/>
    <cellStyle name="Separador de milhares 7 19 2" xfId="9069" xr:uid="{00000000-0005-0000-0000-000089310000}"/>
    <cellStyle name="Separador de milhares 7 19 2 2" xfId="14508" xr:uid="{8EFA2C31-F374-429B-85ED-6874CBC090AC}"/>
    <cellStyle name="Separador de milhares 7 19 3" xfId="14244" xr:uid="{6DBE4F32-74C2-4490-BD36-4B13B3D65C7A}"/>
    <cellStyle name="Separador de milhares 7 2" xfId="4351" xr:uid="{00000000-0005-0000-0000-00008A310000}"/>
    <cellStyle name="Separador de milhares 7 2 10" xfId="5137" xr:uid="{00000000-0005-0000-0000-00008B310000}"/>
    <cellStyle name="Separador de milhares 7 2 10 2" xfId="14245" xr:uid="{C5642861-9389-4D8B-9AEF-D8FF1C22BF7E}"/>
    <cellStyle name="Separador de milhares 7 2 11" xfId="55049" xr:uid="{23534B1A-D732-42F4-B062-B406E1CCD994}"/>
    <cellStyle name="Separador de milhares 7 2 2" xfId="4352" xr:uid="{00000000-0005-0000-0000-00008C310000}"/>
    <cellStyle name="Separador de milhares 7 2 2 10" xfId="12277" xr:uid="{00000000-0005-0000-0000-00008D310000}"/>
    <cellStyle name="Separador de milhares 7 2 2 10 2" xfId="14863" xr:uid="{BAA7CAF6-19DD-4032-BFF5-92612EA597BE}"/>
    <cellStyle name="Separador de milhares 7 2 2 11" xfId="13885" xr:uid="{00000000-0005-0000-0000-00008E310000}"/>
    <cellStyle name="Separador de milhares 7 2 2 11 2" xfId="15129" xr:uid="{524BA0CD-FBE6-4D6F-8453-79843632C216}"/>
    <cellStyle name="Separador de milhares 7 2 2 12" xfId="14183" xr:uid="{DF6B3CE2-92BD-4564-9FFF-2E12E1B583DC}"/>
    <cellStyle name="Separador de milhares 7 2 2 13" xfId="55050" xr:uid="{FE4F8C0A-1F71-4841-9430-7BEFCA2C3516}"/>
    <cellStyle name="Separador de milhares 7 2 2 2" xfId="4353" xr:uid="{00000000-0005-0000-0000-00008F310000}"/>
    <cellStyle name="Separador de milhares 7 2 2 2 2" xfId="9075" xr:uid="{00000000-0005-0000-0000-000090310000}"/>
    <cellStyle name="Separador de milhares 7 2 2 2 2 2" xfId="14510" xr:uid="{896B4A46-0148-4A5B-A903-D04E7EF5D7DD}"/>
    <cellStyle name="Separador de milhares 7 2 2 2 3" xfId="12278" xr:uid="{00000000-0005-0000-0000-000091310000}"/>
    <cellStyle name="Separador de milhares 7 2 2 2 3 2" xfId="14864" xr:uid="{560D7693-02B1-4B58-8323-2EAE69409385}"/>
    <cellStyle name="Separador de milhares 7 2 2 2 4" xfId="13886" xr:uid="{00000000-0005-0000-0000-000092310000}"/>
    <cellStyle name="Separador de milhares 7 2 2 2 4 2" xfId="15130" xr:uid="{C03FB5E7-50CE-4921-9979-60BD5984509D}"/>
    <cellStyle name="Separador de milhares 7 2 2 2 5" xfId="14184" xr:uid="{15296141-E51A-4267-98ED-9052EDDD601A}"/>
    <cellStyle name="Separador de milhares 7 2 2 2 6" xfId="55051" xr:uid="{DE1D28D9-7004-4A7C-9C62-7CA802F79ADA}"/>
    <cellStyle name="Separador de milhares 7 2 2 3" xfId="4354" xr:uid="{00000000-0005-0000-0000-000093310000}"/>
    <cellStyle name="Separador de milhares 7 2 2 3 2" xfId="9076" xr:uid="{00000000-0005-0000-0000-000094310000}"/>
    <cellStyle name="Separador de milhares 7 2 2 3 2 2" xfId="14511" xr:uid="{E0523506-9CA2-4788-8A3E-87FC5FF659C3}"/>
    <cellStyle name="Separador de milhares 7 2 2 3 3" xfId="12279" xr:uid="{00000000-0005-0000-0000-000095310000}"/>
    <cellStyle name="Separador de milhares 7 2 2 3 3 2" xfId="14865" xr:uid="{DFE8241B-FB47-453C-AEC3-B3BF5A8CB634}"/>
    <cellStyle name="Separador de milhares 7 2 2 3 4" xfId="13887" xr:uid="{00000000-0005-0000-0000-000096310000}"/>
    <cellStyle name="Separador de milhares 7 2 2 3 4 2" xfId="15131" xr:uid="{20EBEC18-B667-4835-9B4F-CFAABCC8BA8B}"/>
    <cellStyle name="Separador de milhares 7 2 2 3 5" xfId="14185" xr:uid="{CF14050A-C077-46DB-B679-0297EE0DF0BC}"/>
    <cellStyle name="Separador de milhares 7 2 2 4" xfId="4355" xr:uid="{00000000-0005-0000-0000-000097310000}"/>
    <cellStyle name="Separador de milhares 7 2 2 4 2" xfId="9077" xr:uid="{00000000-0005-0000-0000-000098310000}"/>
    <cellStyle name="Separador de milhares 7 2 2 4 2 2" xfId="14512" xr:uid="{6A3B85F0-376A-4AAC-AFED-76278DBDE1C0}"/>
    <cellStyle name="Separador de milhares 7 2 2 4 3" xfId="12280" xr:uid="{00000000-0005-0000-0000-000099310000}"/>
    <cellStyle name="Separador de milhares 7 2 2 4 3 2" xfId="14866" xr:uid="{E1FE6EEA-BFFA-4493-9554-EF209A83801D}"/>
    <cellStyle name="Separador de milhares 7 2 2 4 4" xfId="13888" xr:uid="{00000000-0005-0000-0000-00009A310000}"/>
    <cellStyle name="Separador de milhares 7 2 2 4 4 2" xfId="15132" xr:uid="{1AE16CA3-FB28-43CE-9A01-95DFBABF5501}"/>
    <cellStyle name="Separador de milhares 7 2 2 4 5" xfId="14186" xr:uid="{8C7C9F17-BF8B-43F8-88CA-54FAF9BEB798}"/>
    <cellStyle name="Separador de milhares 7 2 2 5" xfId="4356" xr:uid="{00000000-0005-0000-0000-00009B310000}"/>
    <cellStyle name="Separador de milhares 7 2 2 5 2" xfId="9078" xr:uid="{00000000-0005-0000-0000-00009C310000}"/>
    <cellStyle name="Separador de milhares 7 2 2 5 2 2" xfId="14513" xr:uid="{988DB821-A517-41B2-8C1D-041F49ADED23}"/>
    <cellStyle name="Separador de milhares 7 2 2 5 3" xfId="12281" xr:uid="{00000000-0005-0000-0000-00009D310000}"/>
    <cellStyle name="Separador de milhares 7 2 2 5 3 2" xfId="14867" xr:uid="{C586B572-ADC4-4982-834F-DBDE1AA87184}"/>
    <cellStyle name="Separador de milhares 7 2 2 5 4" xfId="13889" xr:uid="{00000000-0005-0000-0000-00009E310000}"/>
    <cellStyle name="Separador de milhares 7 2 2 5 4 2" xfId="15133" xr:uid="{482A4CBE-5DEE-4810-A1FD-C1080578A70D}"/>
    <cellStyle name="Separador de milhares 7 2 2 5 5" xfId="14187" xr:uid="{DB6C3A00-AF52-4654-A916-267AF42ABD4D}"/>
    <cellStyle name="Separador de milhares 7 2 2 6" xfId="4357" xr:uid="{00000000-0005-0000-0000-00009F310000}"/>
    <cellStyle name="Separador de milhares 7 2 2 6 2" xfId="9079" xr:uid="{00000000-0005-0000-0000-0000A0310000}"/>
    <cellStyle name="Separador de milhares 7 2 2 6 2 2" xfId="14514" xr:uid="{DB414ED3-2B00-429C-8C9A-73A9A19EC50D}"/>
    <cellStyle name="Separador de milhares 7 2 2 6 3" xfId="12282" xr:uid="{00000000-0005-0000-0000-0000A1310000}"/>
    <cellStyle name="Separador de milhares 7 2 2 6 3 2" xfId="14868" xr:uid="{A3DB11C9-F0AE-4B05-B014-5F43C4A850F3}"/>
    <cellStyle name="Separador de milhares 7 2 2 6 4" xfId="13890" xr:uid="{00000000-0005-0000-0000-0000A2310000}"/>
    <cellStyle name="Separador de milhares 7 2 2 6 4 2" xfId="15134" xr:uid="{3675F9E7-7962-402E-B6F6-1B580ADE9522}"/>
    <cellStyle name="Separador de milhares 7 2 2 6 5" xfId="14188" xr:uid="{77B0A57A-0A60-4003-9266-B9B36727AC58}"/>
    <cellStyle name="Separador de milhares 7 2 2 7" xfId="4358" xr:uid="{00000000-0005-0000-0000-0000A3310000}"/>
    <cellStyle name="Separador de milhares 7 2 2 7 2" xfId="9080" xr:uid="{00000000-0005-0000-0000-0000A4310000}"/>
    <cellStyle name="Separador de milhares 7 2 2 7 2 2" xfId="14515" xr:uid="{AA66A245-99E2-4A48-A3E3-3B3E84631608}"/>
    <cellStyle name="Separador de milhares 7 2 2 7 3" xfId="12283" xr:uid="{00000000-0005-0000-0000-0000A5310000}"/>
    <cellStyle name="Separador de milhares 7 2 2 7 3 2" xfId="14869" xr:uid="{2F5755AE-B94C-4022-BF8F-A7AF1F734E0B}"/>
    <cellStyle name="Separador de milhares 7 2 2 7 4" xfId="13891" xr:uid="{00000000-0005-0000-0000-0000A6310000}"/>
    <cellStyle name="Separador de milhares 7 2 2 7 4 2" xfId="15135" xr:uid="{6C3325B4-FC5A-4CB5-A818-4625B4FB08DB}"/>
    <cellStyle name="Separador de milhares 7 2 2 7 5" xfId="14189" xr:uid="{DD347E1D-69E8-4DA3-8858-2427A2D8CAA5}"/>
    <cellStyle name="Separador de milhares 7 2 2 8" xfId="10519" xr:uid="{00000000-0005-0000-0000-0000A7310000}"/>
    <cellStyle name="Separador de milhares 7 2 2 8 2" xfId="14613" xr:uid="{BEF304E4-4471-487D-8472-48ED3AC45096}"/>
    <cellStyle name="Separador de milhares 7 2 2 9" xfId="9074" xr:uid="{00000000-0005-0000-0000-0000A8310000}"/>
    <cellStyle name="Separador de milhares 7 2 2 9 2" xfId="14509" xr:uid="{33059CB3-C2A6-408E-8523-99306D167BC0}"/>
    <cellStyle name="Separador de milhares 7 2 3" xfId="4359" xr:uid="{00000000-0005-0000-0000-0000A9310000}"/>
    <cellStyle name="Separador de milhares 7 2 3 2" xfId="55052" xr:uid="{8D15CF31-1EB4-4A8D-88EE-4726FA9784B2}"/>
    <cellStyle name="Separador de milhares 7 2 4" xfId="4360" xr:uid="{00000000-0005-0000-0000-0000AA310000}"/>
    <cellStyle name="Separador de milhares 7 2 4 2" xfId="10520" xr:uid="{00000000-0005-0000-0000-0000AB310000}"/>
    <cellStyle name="Separador de milhares 7 2 4 2 2" xfId="55054" xr:uid="{F7E2DA1B-01F1-4AE6-B68B-321A39FD5413}"/>
    <cellStyle name="Separador de milhares 7 2 4 3" xfId="9081" xr:uid="{00000000-0005-0000-0000-0000AC310000}"/>
    <cellStyle name="Separador de milhares 7 2 4 4" xfId="12284" xr:uid="{00000000-0005-0000-0000-0000AD310000}"/>
    <cellStyle name="Separador de milhares 7 2 4 5" xfId="13892" xr:uid="{00000000-0005-0000-0000-0000AE310000}"/>
    <cellStyle name="Separador de milhares 7 2 4 6" xfId="55053" xr:uid="{CC28D83A-AC44-49CA-9832-E26ADF3A03F6}"/>
    <cellStyle name="Separador de milhares 7 2 5" xfId="4361" xr:uid="{00000000-0005-0000-0000-0000AF310000}"/>
    <cellStyle name="Separador de milhares 7 2 5 2" xfId="55055" xr:uid="{7595161C-4818-45D5-B479-36582A1A213E}"/>
    <cellStyle name="Separador de milhares 7 2 6" xfId="4362" xr:uid="{00000000-0005-0000-0000-0000B0310000}"/>
    <cellStyle name="Separador de milhares 7 2 7" xfId="4363" xr:uid="{00000000-0005-0000-0000-0000B1310000}"/>
    <cellStyle name="Separador de milhares 7 2 8" xfId="4364" xr:uid="{00000000-0005-0000-0000-0000B2310000}"/>
    <cellStyle name="Separador de milhares 7 2 9" xfId="4365" xr:uid="{00000000-0005-0000-0000-0000B3310000}"/>
    <cellStyle name="Separador de milhares 7 2 9 2" xfId="9082" xr:uid="{00000000-0005-0000-0000-0000B4310000}"/>
    <cellStyle name="Separador de milhares 7 2 9 2 2" xfId="14516" xr:uid="{4129DD6A-84DC-4607-99DF-F0E9F0D670A6}"/>
    <cellStyle name="Separador de milhares 7 2 9 3" xfId="12285" xr:uid="{00000000-0005-0000-0000-0000B5310000}"/>
    <cellStyle name="Separador de milhares 7 2 9 3 2" xfId="14870" xr:uid="{3510B668-5477-487C-AE51-C1DF6C3A7A47}"/>
    <cellStyle name="Separador de milhares 7 2 9 4" xfId="13893" xr:uid="{00000000-0005-0000-0000-0000B6310000}"/>
    <cellStyle name="Separador de milhares 7 2 9 4 2" xfId="15136" xr:uid="{46FA8236-E545-4D38-B160-F041887DC5A5}"/>
    <cellStyle name="Separador de milhares 7 2 9 5" xfId="14190" xr:uid="{D7104FA8-E92C-4216-A7CC-7810DA3BE505}"/>
    <cellStyle name="Separador de milhares 7 20" xfId="12272" xr:uid="{00000000-0005-0000-0000-0000B7310000}"/>
    <cellStyle name="Separador de milhares 7 20 2" xfId="14862" xr:uid="{E36C3D07-6C55-4766-8B30-B3BE2C1A4F5E}"/>
    <cellStyle name="Separador de milhares 7 21" xfId="13880" xr:uid="{00000000-0005-0000-0000-0000B8310000}"/>
    <cellStyle name="Separador de milhares 7 21 2" xfId="15128" xr:uid="{C0D9FAAF-0046-4820-A0BC-9DB39CEABC9E}"/>
    <cellStyle name="Separador de milhares 7 22" xfId="14182" xr:uid="{AB7112BF-F134-4E53-AE12-CEE24B9EBE58}"/>
    <cellStyle name="Separador de milhares 7 23" xfId="55048" xr:uid="{6E14FA7A-893B-4B82-A44F-89A10AAC47DD}"/>
    <cellStyle name="Separador de milhares 7 3" xfId="4366" xr:uid="{00000000-0005-0000-0000-0000B9310000}"/>
    <cellStyle name="Separador de milhares 7 3 10" xfId="9083" xr:uid="{00000000-0005-0000-0000-0000BA310000}"/>
    <cellStyle name="Separador de milhares 7 3 10 2" xfId="14517" xr:uid="{FE1C0A5E-4032-4064-B8DF-9671EB3B7F74}"/>
    <cellStyle name="Separador de milhares 7 3 11" xfId="12286" xr:uid="{00000000-0005-0000-0000-0000BB310000}"/>
    <cellStyle name="Separador de milhares 7 3 11 2" xfId="14871" xr:uid="{547EB62B-DD2E-44AE-8B57-6E2CB51C1A75}"/>
    <cellStyle name="Separador de milhares 7 3 12" xfId="13894" xr:uid="{00000000-0005-0000-0000-0000BC310000}"/>
    <cellStyle name="Separador de milhares 7 3 12 2" xfId="15137" xr:uid="{7CCA6484-E2F4-439C-9353-7655A78B0E75}"/>
    <cellStyle name="Separador de milhares 7 3 13" xfId="14191" xr:uid="{42D72E81-A85D-48F0-983F-57A582D04A76}"/>
    <cellStyle name="Separador de milhares 7 3 14" xfId="55056" xr:uid="{8E6A139C-B55C-4D6B-A280-A7AA10B1216C}"/>
    <cellStyle name="Separador de milhares 7 3 2" xfId="4367" xr:uid="{00000000-0005-0000-0000-0000BD310000}"/>
    <cellStyle name="Separador de milhares 7 3 2 2" xfId="55057" xr:uid="{9BFE7A04-23F3-40C9-B63E-3903B2C19527}"/>
    <cellStyle name="Separador de milhares 7 3 3" xfId="4368" xr:uid="{00000000-0005-0000-0000-0000BE310000}"/>
    <cellStyle name="Separador de milhares 7 3 3 2" xfId="55058" xr:uid="{EEB26587-F3A1-47C0-A257-151C2E81FCBF}"/>
    <cellStyle name="Separador de milhares 7 3 4" xfId="4369" xr:uid="{00000000-0005-0000-0000-0000BF310000}"/>
    <cellStyle name="Separador de milhares 7 3 5" xfId="4370" xr:uid="{00000000-0005-0000-0000-0000C0310000}"/>
    <cellStyle name="Separador de milhares 7 3 6" xfId="4371" xr:uid="{00000000-0005-0000-0000-0000C1310000}"/>
    <cellStyle name="Separador de milhares 7 3 7" xfId="4372" xr:uid="{00000000-0005-0000-0000-0000C2310000}"/>
    <cellStyle name="Separador de milhares 7 3 8" xfId="4373" xr:uid="{00000000-0005-0000-0000-0000C3310000}"/>
    <cellStyle name="Separador de milhares 7 3 8 2" xfId="9084" xr:uid="{00000000-0005-0000-0000-0000C4310000}"/>
    <cellStyle name="Separador de milhares 7 3 8 2 2" xfId="14518" xr:uid="{FD555F3B-B82A-42FA-BFA4-F1964A46A3DB}"/>
    <cellStyle name="Separador de milhares 7 3 8 3" xfId="12287" xr:uid="{00000000-0005-0000-0000-0000C5310000}"/>
    <cellStyle name="Separador de milhares 7 3 8 3 2" xfId="14872" xr:uid="{49A0ACEA-8B41-4CB6-8435-97525F6382C6}"/>
    <cellStyle name="Separador de milhares 7 3 8 4" xfId="13895" xr:uid="{00000000-0005-0000-0000-0000C6310000}"/>
    <cellStyle name="Separador de milhares 7 3 8 4 2" xfId="15138" xr:uid="{FA25BA4F-EFE0-4B26-B240-D1C38F3F0553}"/>
    <cellStyle name="Separador de milhares 7 3 8 5" xfId="14192" xr:uid="{CD9AA3B3-A191-4A1C-AF5B-8C4C952A6F59}"/>
    <cellStyle name="Separador de milhares 7 3 9" xfId="10521" xr:uid="{00000000-0005-0000-0000-0000C7310000}"/>
    <cellStyle name="Separador de milhares 7 3 9 2" xfId="14614" xr:uid="{32ACE071-31B0-48DC-BDAF-D8EF691E032E}"/>
    <cellStyle name="Separador de milhares 7 4" xfId="4374" xr:uid="{00000000-0005-0000-0000-0000C8310000}"/>
    <cellStyle name="Separador de milhares 7 4 10" xfId="9085" xr:uid="{00000000-0005-0000-0000-0000C9310000}"/>
    <cellStyle name="Separador de milhares 7 4 10 2" xfId="14519" xr:uid="{A07BE8A3-1975-40D0-AF2B-06C8FD1ED4CA}"/>
    <cellStyle name="Separador de milhares 7 4 11" xfId="12288" xr:uid="{00000000-0005-0000-0000-0000CA310000}"/>
    <cellStyle name="Separador de milhares 7 4 11 2" xfId="14873" xr:uid="{F7F7BC5F-2C87-421E-B252-277DD48A36FA}"/>
    <cellStyle name="Separador de milhares 7 4 12" xfId="13896" xr:uid="{00000000-0005-0000-0000-0000CB310000}"/>
    <cellStyle name="Separador de milhares 7 4 12 2" xfId="15139" xr:uid="{C01199D7-D063-48B3-A679-86114D5BABFD}"/>
    <cellStyle name="Separador de milhares 7 4 13" xfId="14193" xr:uid="{AD4AB91E-1E68-499B-8343-E4C20E237920}"/>
    <cellStyle name="Separador de milhares 7 4 14" xfId="55059" xr:uid="{68880499-3A35-4FE4-A3C3-B05D5AA6318C}"/>
    <cellStyle name="Separador de milhares 7 4 2" xfId="4375" xr:uid="{00000000-0005-0000-0000-0000CC310000}"/>
    <cellStyle name="Separador de milhares 7 4 2 2" xfId="55060" xr:uid="{31BE4C86-46C8-4C22-B4CC-9D5AFDBE717E}"/>
    <cellStyle name="Separador de milhares 7 4 3" xfId="4376" xr:uid="{00000000-0005-0000-0000-0000CD310000}"/>
    <cellStyle name="Separador de milhares 7 4 4" xfId="4377" xr:uid="{00000000-0005-0000-0000-0000CE310000}"/>
    <cellStyle name="Separador de milhares 7 4 5" xfId="4378" xr:uid="{00000000-0005-0000-0000-0000CF310000}"/>
    <cellStyle name="Separador de milhares 7 4 6" xfId="4379" xr:uid="{00000000-0005-0000-0000-0000D0310000}"/>
    <cellStyle name="Separador de milhares 7 4 7" xfId="4380" xr:uid="{00000000-0005-0000-0000-0000D1310000}"/>
    <cellStyle name="Separador de milhares 7 4 8" xfId="4381" xr:uid="{00000000-0005-0000-0000-0000D2310000}"/>
    <cellStyle name="Separador de milhares 7 4 8 2" xfId="9086" xr:uid="{00000000-0005-0000-0000-0000D3310000}"/>
    <cellStyle name="Separador de milhares 7 4 8 2 2" xfId="14520" xr:uid="{FB3ADBC7-D33E-4173-AA15-317DA68952B9}"/>
    <cellStyle name="Separador de milhares 7 4 8 3" xfId="12289" xr:uid="{00000000-0005-0000-0000-0000D4310000}"/>
    <cellStyle name="Separador de milhares 7 4 8 3 2" xfId="14874" xr:uid="{8FB05161-9E71-4A55-817D-7C5DFA4CDF6A}"/>
    <cellStyle name="Separador de milhares 7 4 8 4" xfId="13897" xr:uid="{00000000-0005-0000-0000-0000D5310000}"/>
    <cellStyle name="Separador de milhares 7 4 8 4 2" xfId="15140" xr:uid="{C68E5564-7A71-429C-BDDF-8A760671CC3C}"/>
    <cellStyle name="Separador de milhares 7 4 8 5" xfId="14194" xr:uid="{70924F1C-3767-49EB-9C23-22FA6C315166}"/>
    <cellStyle name="Separador de milhares 7 4 9" xfId="10522" xr:uid="{00000000-0005-0000-0000-0000D6310000}"/>
    <cellStyle name="Separador de milhares 7 4 9 2" xfId="14615" xr:uid="{E6E1D630-72B9-4FDE-B091-69A5B8CC54C6}"/>
    <cellStyle name="Separador de milhares 7 5" xfId="4382" xr:uid="{00000000-0005-0000-0000-0000D7310000}"/>
    <cellStyle name="Separador de milhares 7 5 2" xfId="4383" xr:uid="{00000000-0005-0000-0000-0000D8310000}"/>
    <cellStyle name="Separador de milhares 7 5 2 2" xfId="10523" xr:uid="{00000000-0005-0000-0000-0000D9310000}"/>
    <cellStyle name="Separador de milhares 7 5 2 3" xfId="9087" xr:uid="{00000000-0005-0000-0000-0000DA310000}"/>
    <cellStyle name="Separador de milhares 7 5 2 4" xfId="12290" xr:uid="{00000000-0005-0000-0000-0000DB310000}"/>
    <cellStyle name="Separador de milhares 7 5 2 5" xfId="13898" xr:uid="{00000000-0005-0000-0000-0000DC310000}"/>
    <cellStyle name="Separador de milhares 7 5 2 6" xfId="55062" xr:uid="{C0FD21A6-B648-4FB5-BEBB-3CADFCCADE86}"/>
    <cellStyle name="Separador de milhares 7 5 3" xfId="4384" xr:uid="{00000000-0005-0000-0000-0000DD310000}"/>
    <cellStyle name="Separador de milhares 7 5 3 2" xfId="10524" xr:uid="{00000000-0005-0000-0000-0000DE310000}"/>
    <cellStyle name="Separador de milhares 7 5 3 3" xfId="9088" xr:uid="{00000000-0005-0000-0000-0000DF310000}"/>
    <cellStyle name="Separador de milhares 7 5 3 4" xfId="12291" xr:uid="{00000000-0005-0000-0000-0000E0310000}"/>
    <cellStyle name="Separador de milhares 7 5 3 5" xfId="13899" xr:uid="{00000000-0005-0000-0000-0000E1310000}"/>
    <cellStyle name="Separador de milhares 7 5 4" xfId="4385" xr:uid="{00000000-0005-0000-0000-0000E2310000}"/>
    <cellStyle name="Separador de milhares 7 5 5" xfId="4386" xr:uid="{00000000-0005-0000-0000-0000E3310000}"/>
    <cellStyle name="Separador de milhares 7 5 6" xfId="4387" xr:uid="{00000000-0005-0000-0000-0000E4310000}"/>
    <cellStyle name="Separador de milhares 7 5 7" xfId="4388" xr:uid="{00000000-0005-0000-0000-0000E5310000}"/>
    <cellStyle name="Separador de milhares 7 5 8" xfId="4389" xr:uid="{00000000-0005-0000-0000-0000E6310000}"/>
    <cellStyle name="Separador de milhares 7 5 8 2" xfId="9089" xr:uid="{00000000-0005-0000-0000-0000E7310000}"/>
    <cellStyle name="Separador de milhares 7 5 8 2 2" xfId="14521" xr:uid="{3E4AF5BF-916A-4315-91EF-13AA074D166D}"/>
    <cellStyle name="Separador de milhares 7 5 8 3" xfId="12292" xr:uid="{00000000-0005-0000-0000-0000E8310000}"/>
    <cellStyle name="Separador de milhares 7 5 8 3 2" xfId="14875" xr:uid="{F73782DE-80A1-4481-9649-716CDCDF66A3}"/>
    <cellStyle name="Separador de milhares 7 5 8 4" xfId="13900" xr:uid="{00000000-0005-0000-0000-0000E9310000}"/>
    <cellStyle name="Separador de milhares 7 5 8 4 2" xfId="15141" xr:uid="{5255C4E5-9ADB-4834-A501-C6E30E862752}"/>
    <cellStyle name="Separador de milhares 7 5 8 5" xfId="14195" xr:uid="{28E9D5E4-3B23-4B50-A760-1293FA59A785}"/>
    <cellStyle name="Separador de milhares 7 5 9" xfId="55061" xr:uid="{864679A0-73AB-4914-A2A8-16854EC518CB}"/>
    <cellStyle name="Separador de milhares 7 6" xfId="4390" xr:uid="{00000000-0005-0000-0000-0000EA310000}"/>
    <cellStyle name="Separador de milhares 7 6 10" xfId="9090" xr:uid="{00000000-0005-0000-0000-0000EB310000}"/>
    <cellStyle name="Separador de milhares 7 6 11" xfId="12293" xr:uid="{00000000-0005-0000-0000-0000EC310000}"/>
    <cellStyle name="Separador de milhares 7 6 12" xfId="13901" xr:uid="{00000000-0005-0000-0000-0000ED310000}"/>
    <cellStyle name="Separador de milhares 7 6 13" xfId="55063" xr:uid="{AC12BACD-4E0B-4A3C-AC18-A795D396C161}"/>
    <cellStyle name="Separador de milhares 7 6 2" xfId="4391" xr:uid="{00000000-0005-0000-0000-0000EE310000}"/>
    <cellStyle name="Separador de milhares 7 6 2 2" xfId="10526" xr:uid="{00000000-0005-0000-0000-0000EF310000}"/>
    <cellStyle name="Separador de milhares 7 6 2 3" xfId="9091" xr:uid="{00000000-0005-0000-0000-0000F0310000}"/>
    <cellStyle name="Separador de milhares 7 6 2 4" xfId="12294" xr:uid="{00000000-0005-0000-0000-0000F1310000}"/>
    <cellStyle name="Separador de milhares 7 6 2 5" xfId="13902" xr:uid="{00000000-0005-0000-0000-0000F2310000}"/>
    <cellStyle name="Separador de milhares 7 6 3" xfId="4392" xr:uid="{00000000-0005-0000-0000-0000F3310000}"/>
    <cellStyle name="Separador de milhares 7 6 4" xfId="4393" xr:uid="{00000000-0005-0000-0000-0000F4310000}"/>
    <cellStyle name="Separador de milhares 7 6 5" xfId="4394" xr:uid="{00000000-0005-0000-0000-0000F5310000}"/>
    <cellStyle name="Separador de milhares 7 6 6" xfId="4395" xr:uid="{00000000-0005-0000-0000-0000F6310000}"/>
    <cellStyle name="Separador de milhares 7 6 7" xfId="4396" xr:uid="{00000000-0005-0000-0000-0000F7310000}"/>
    <cellStyle name="Separador de milhares 7 6 8" xfId="4397" xr:uid="{00000000-0005-0000-0000-0000F8310000}"/>
    <cellStyle name="Separador de milhares 7 6 8 2" xfId="9092" xr:uid="{00000000-0005-0000-0000-0000F9310000}"/>
    <cellStyle name="Separador de milhares 7 6 8 2 2" xfId="14522" xr:uid="{B764FC20-08D8-4A26-B16F-05E080113C2E}"/>
    <cellStyle name="Separador de milhares 7 6 8 3" xfId="12295" xr:uid="{00000000-0005-0000-0000-0000FA310000}"/>
    <cellStyle name="Separador de milhares 7 6 8 3 2" xfId="14876" xr:uid="{68603B38-FB53-49F3-AD36-F799E4A95CEE}"/>
    <cellStyle name="Separador de milhares 7 6 8 4" xfId="13903" xr:uid="{00000000-0005-0000-0000-0000FB310000}"/>
    <cellStyle name="Separador de milhares 7 6 8 4 2" xfId="15142" xr:uid="{0E946542-0F79-4635-BF74-FD86B1AFBE8F}"/>
    <cellStyle name="Separador de milhares 7 6 8 5" xfId="14196" xr:uid="{0FB54B3D-B108-4F7E-B65D-462F8623FE95}"/>
    <cellStyle name="Separador de milhares 7 6 9" xfId="10525" xr:uid="{00000000-0005-0000-0000-0000FC310000}"/>
    <cellStyle name="Separador de milhares 7 7" xfId="4398" xr:uid="{00000000-0005-0000-0000-0000FD310000}"/>
    <cellStyle name="Separador de milhares 7 7 10" xfId="12296" xr:uid="{00000000-0005-0000-0000-0000FE310000}"/>
    <cellStyle name="Separador de milhares 7 7 11" xfId="13904" xr:uid="{00000000-0005-0000-0000-0000FF310000}"/>
    <cellStyle name="Separador de milhares 7 7 2" xfId="4399" xr:uid="{00000000-0005-0000-0000-000000320000}"/>
    <cellStyle name="Separador de milhares 7 7 3" xfId="4400" xr:uid="{00000000-0005-0000-0000-000001320000}"/>
    <cellStyle name="Separador de milhares 7 7 4" xfId="4401" xr:uid="{00000000-0005-0000-0000-000002320000}"/>
    <cellStyle name="Separador de milhares 7 7 5" xfId="4402" xr:uid="{00000000-0005-0000-0000-000003320000}"/>
    <cellStyle name="Separador de milhares 7 7 6" xfId="4403" xr:uid="{00000000-0005-0000-0000-000004320000}"/>
    <cellStyle name="Separador de milhares 7 7 7" xfId="4404" xr:uid="{00000000-0005-0000-0000-000005320000}"/>
    <cellStyle name="Separador de milhares 7 7 8" xfId="10527" xr:uid="{00000000-0005-0000-0000-000006320000}"/>
    <cellStyle name="Separador de milhares 7 7 9" xfId="9093" xr:uid="{00000000-0005-0000-0000-000007320000}"/>
    <cellStyle name="Separador de milhares 7 8" xfId="4405" xr:uid="{00000000-0005-0000-0000-000008320000}"/>
    <cellStyle name="Separador de milhares 7 8 10" xfId="12297" xr:uid="{00000000-0005-0000-0000-000009320000}"/>
    <cellStyle name="Separador de milhares 7 8 10 2" xfId="14877" xr:uid="{6F56087E-D1ED-4C29-8F1D-FD362D9597EF}"/>
    <cellStyle name="Separador de milhares 7 8 11" xfId="13905" xr:uid="{00000000-0005-0000-0000-00000A320000}"/>
    <cellStyle name="Separador de milhares 7 8 11 2" xfId="15143" xr:uid="{8B8C0879-0950-4427-9538-1F2DCF16D487}"/>
    <cellStyle name="Separador de milhares 7 8 12" xfId="14197" xr:uid="{A11EFE0C-AD98-4D49-8B7D-FAEB324F463C}"/>
    <cellStyle name="Separador de milhares 7 8 2" xfId="4406" xr:uid="{00000000-0005-0000-0000-00000B320000}"/>
    <cellStyle name="Separador de milhares 7 8 2 2" xfId="9095" xr:uid="{00000000-0005-0000-0000-00000C320000}"/>
    <cellStyle name="Separador de milhares 7 8 2 2 2" xfId="14524" xr:uid="{316E20E3-5DCC-453D-A991-1B03ADA9DCF5}"/>
    <cellStyle name="Separador de milhares 7 8 2 3" xfId="12298" xr:uid="{00000000-0005-0000-0000-00000D320000}"/>
    <cellStyle name="Separador de milhares 7 8 2 3 2" xfId="14878" xr:uid="{852738F1-0271-40D0-B3F1-194F45A19E91}"/>
    <cellStyle name="Separador de milhares 7 8 2 4" xfId="13906" xr:uid="{00000000-0005-0000-0000-00000E320000}"/>
    <cellStyle name="Separador de milhares 7 8 2 4 2" xfId="15144" xr:uid="{E92A45EB-86DA-4414-85E6-C06BAF81FE67}"/>
    <cellStyle name="Separador de milhares 7 8 2 5" xfId="14198" xr:uid="{716BB314-A0F1-4208-8AA2-F14EE2071993}"/>
    <cellStyle name="Separador de milhares 7 8 3" xfId="4407" xr:uid="{00000000-0005-0000-0000-00000F320000}"/>
    <cellStyle name="Separador de milhares 7 8 3 2" xfId="9096" xr:uid="{00000000-0005-0000-0000-000010320000}"/>
    <cellStyle name="Separador de milhares 7 8 3 2 2" xfId="14525" xr:uid="{A1B6DBAE-5316-4B8E-AACB-B825A5B34617}"/>
    <cellStyle name="Separador de milhares 7 8 3 3" xfId="12299" xr:uid="{00000000-0005-0000-0000-000011320000}"/>
    <cellStyle name="Separador de milhares 7 8 3 3 2" xfId="14879" xr:uid="{BA0EA6AA-96FF-4072-A5DA-666F8067AD9E}"/>
    <cellStyle name="Separador de milhares 7 8 3 4" xfId="13907" xr:uid="{00000000-0005-0000-0000-000012320000}"/>
    <cellStyle name="Separador de milhares 7 8 3 4 2" xfId="15145" xr:uid="{D8B97AD8-B0C3-454C-A0BE-F8D0A89B64A6}"/>
    <cellStyle name="Separador de milhares 7 8 3 5" xfId="14199" xr:uid="{4B4836E0-5192-4D28-AB23-742526603517}"/>
    <cellStyle name="Separador de milhares 7 8 4" xfId="4408" xr:uid="{00000000-0005-0000-0000-000013320000}"/>
    <cellStyle name="Separador de milhares 7 8 4 2" xfId="9097" xr:uid="{00000000-0005-0000-0000-000014320000}"/>
    <cellStyle name="Separador de milhares 7 8 4 2 2" xfId="14526" xr:uid="{75254F77-88F2-4AA4-B142-757A40BC76A4}"/>
    <cellStyle name="Separador de milhares 7 8 4 3" xfId="12300" xr:uid="{00000000-0005-0000-0000-000015320000}"/>
    <cellStyle name="Separador de milhares 7 8 4 3 2" xfId="14880" xr:uid="{D77880E2-7A35-4ECD-84DD-8CD9BFA028AD}"/>
    <cellStyle name="Separador de milhares 7 8 4 4" xfId="13908" xr:uid="{00000000-0005-0000-0000-000016320000}"/>
    <cellStyle name="Separador de milhares 7 8 4 4 2" xfId="15146" xr:uid="{30BC8876-EFDD-4B43-953E-0D9BC18D1D06}"/>
    <cellStyle name="Separador de milhares 7 8 4 5" xfId="14200" xr:uid="{A236BCED-F5C6-422D-B64C-0C73BD32EDA2}"/>
    <cellStyle name="Separador de milhares 7 8 5" xfId="4409" xr:uid="{00000000-0005-0000-0000-000017320000}"/>
    <cellStyle name="Separador de milhares 7 8 5 2" xfId="9098" xr:uid="{00000000-0005-0000-0000-000018320000}"/>
    <cellStyle name="Separador de milhares 7 8 5 2 2" xfId="14527" xr:uid="{F298CD42-0597-4595-8B12-F258BC1A432C}"/>
    <cellStyle name="Separador de milhares 7 8 5 3" xfId="12301" xr:uid="{00000000-0005-0000-0000-000019320000}"/>
    <cellStyle name="Separador de milhares 7 8 5 3 2" xfId="14881" xr:uid="{64F22B5E-A84C-4872-AF56-5E6314E50F3E}"/>
    <cellStyle name="Separador de milhares 7 8 5 4" xfId="13909" xr:uid="{00000000-0005-0000-0000-00001A320000}"/>
    <cellStyle name="Separador de milhares 7 8 5 4 2" xfId="15147" xr:uid="{6686DF8B-D0A4-43FE-88CE-B97DEC2DFC03}"/>
    <cellStyle name="Separador de milhares 7 8 5 5" xfId="14201" xr:uid="{31AA4650-15D2-4362-A41B-44BE536DBD44}"/>
    <cellStyle name="Separador de milhares 7 8 6" xfId="4410" xr:uid="{00000000-0005-0000-0000-00001B320000}"/>
    <cellStyle name="Separador de milhares 7 8 6 2" xfId="9099" xr:uid="{00000000-0005-0000-0000-00001C320000}"/>
    <cellStyle name="Separador de milhares 7 8 6 2 2" xfId="14528" xr:uid="{983392F0-BFCA-475E-8360-EFAF1D5CABD4}"/>
    <cellStyle name="Separador de milhares 7 8 6 3" xfId="12302" xr:uid="{00000000-0005-0000-0000-00001D320000}"/>
    <cellStyle name="Separador de milhares 7 8 6 3 2" xfId="14882" xr:uid="{9362F0F2-0890-4A9B-B6E6-B745CE684BA7}"/>
    <cellStyle name="Separador de milhares 7 8 6 4" xfId="13910" xr:uid="{00000000-0005-0000-0000-00001E320000}"/>
    <cellStyle name="Separador de milhares 7 8 6 4 2" xfId="15148" xr:uid="{14A88695-4DF9-48F1-A258-7D5DB11CA8CC}"/>
    <cellStyle name="Separador de milhares 7 8 6 5" xfId="14202" xr:uid="{FFF56F18-5489-4D0B-8527-C86EADD9DF6B}"/>
    <cellStyle name="Separador de milhares 7 8 7" xfId="4411" xr:uid="{00000000-0005-0000-0000-00001F320000}"/>
    <cellStyle name="Separador de milhares 7 8 7 2" xfId="9100" xr:uid="{00000000-0005-0000-0000-000020320000}"/>
    <cellStyle name="Separador de milhares 7 8 7 2 2" xfId="14529" xr:uid="{A5466150-8563-446B-8F18-0555D6024B19}"/>
    <cellStyle name="Separador de milhares 7 8 7 3" xfId="12303" xr:uid="{00000000-0005-0000-0000-000021320000}"/>
    <cellStyle name="Separador de milhares 7 8 7 3 2" xfId="14883" xr:uid="{3B785BBE-77BC-47A8-BE66-28074D5FFE7A}"/>
    <cellStyle name="Separador de milhares 7 8 7 4" xfId="13911" xr:uid="{00000000-0005-0000-0000-000022320000}"/>
    <cellStyle name="Separador de milhares 7 8 7 4 2" xfId="15149" xr:uid="{CAA31C68-CB89-40D2-9B7C-E68978E0A192}"/>
    <cellStyle name="Separador de milhares 7 8 7 5" xfId="14203" xr:uid="{E5A3CDFA-83F9-4D21-BA99-52B8C437CB39}"/>
    <cellStyle name="Separador de milhares 7 8 8" xfId="10528" xr:uid="{00000000-0005-0000-0000-000023320000}"/>
    <cellStyle name="Separador de milhares 7 8 8 2" xfId="14616" xr:uid="{7A807AE8-C3BE-4A8A-9316-BA96C7443C8F}"/>
    <cellStyle name="Separador de milhares 7 8 9" xfId="9094" xr:uid="{00000000-0005-0000-0000-000024320000}"/>
    <cellStyle name="Separador de milhares 7 8 9 2" xfId="14523" xr:uid="{1FB07962-C202-4BBB-B507-4F80788AA0B2}"/>
    <cellStyle name="Separador de milhares 7 9" xfId="4412" xr:uid="{00000000-0005-0000-0000-000025320000}"/>
    <cellStyle name="Separador de milhares 7 9 2" xfId="4413" xr:uid="{00000000-0005-0000-0000-000026320000}"/>
    <cellStyle name="Separador de milhares 7 9 2 2" xfId="10529" xr:uid="{00000000-0005-0000-0000-000027320000}"/>
    <cellStyle name="Separador de milhares 7 9 2 3" xfId="9101" xr:uid="{00000000-0005-0000-0000-000028320000}"/>
    <cellStyle name="Separador de milhares 7 9 2 4" xfId="12304" xr:uid="{00000000-0005-0000-0000-000029320000}"/>
    <cellStyle name="Separador de milhares 7 9 2 5" xfId="13912" xr:uid="{00000000-0005-0000-0000-00002A320000}"/>
    <cellStyle name="Separador de milhares 7 9 3" xfId="4414" xr:uid="{00000000-0005-0000-0000-00002B320000}"/>
    <cellStyle name="Separador de milhares 7 9 4" xfId="4415" xr:uid="{00000000-0005-0000-0000-00002C320000}"/>
    <cellStyle name="Separador de milhares 7 9 5" xfId="4416" xr:uid="{00000000-0005-0000-0000-00002D320000}"/>
    <cellStyle name="Separador de milhares 7 9 6" xfId="4417" xr:uid="{00000000-0005-0000-0000-00002E320000}"/>
    <cellStyle name="Separador de milhares 7 9 7" xfId="4418" xr:uid="{00000000-0005-0000-0000-00002F320000}"/>
    <cellStyle name="Separador de milhares 8" xfId="4419" xr:uid="{00000000-0005-0000-0000-000030320000}"/>
    <cellStyle name="Separador de milhares 8 10" xfId="14204" xr:uid="{156621DE-5C2D-4994-BA9B-5CBEDBB5F788}"/>
    <cellStyle name="Separador de milhares 8 11" xfId="55064" xr:uid="{125B9448-B1C4-4F8E-9EE0-789F707FDFAF}"/>
    <cellStyle name="Separador de milhares 8 2" xfId="4420" xr:uid="{00000000-0005-0000-0000-000031320000}"/>
    <cellStyle name="Separador de milhares 8 2 10" xfId="13914" xr:uid="{00000000-0005-0000-0000-000032320000}"/>
    <cellStyle name="Separador de milhares 8 2 10 2" xfId="15151" xr:uid="{720EBF49-CB25-41EA-9F88-CEBB1CA884FF}"/>
    <cellStyle name="Separador de milhares 8 2 11" xfId="14205" xr:uid="{8CB193CC-CDD2-45DC-A58D-F5DBCBB69F2B}"/>
    <cellStyle name="Separador de milhares 8 2 12" xfId="55065" xr:uid="{C6E65048-10DC-43C7-B8BF-918E08E54040}"/>
    <cellStyle name="Separador de milhares 8 2 2" xfId="4421" xr:uid="{00000000-0005-0000-0000-000033320000}"/>
    <cellStyle name="Separador de milhares 8 2 2 2" xfId="4422" xr:uid="{00000000-0005-0000-0000-000034320000}"/>
    <cellStyle name="Separador de milhares 8 2 2 2 2" xfId="10532" xr:uid="{00000000-0005-0000-0000-000035320000}"/>
    <cellStyle name="Separador de milhares 8 2 2 2 2 2" xfId="14619" xr:uid="{8020513A-CDCC-46BE-801F-FEC71821A173}"/>
    <cellStyle name="Separador de milhares 8 2 2 2 3" xfId="9105" xr:uid="{00000000-0005-0000-0000-000036320000}"/>
    <cellStyle name="Separador de milhares 8 2 2 2 3 2" xfId="14533" xr:uid="{1079B689-0C71-4C9B-AA7C-31882DCF2A2C}"/>
    <cellStyle name="Separador de milhares 8 2 2 2 4" xfId="12308" xr:uid="{00000000-0005-0000-0000-000037320000}"/>
    <cellStyle name="Separador de milhares 8 2 2 2 4 2" xfId="14887" xr:uid="{3A6DE60F-4CC9-4CA4-8E1E-F0ED0AC541C7}"/>
    <cellStyle name="Separador de milhares 8 2 2 2 5" xfId="13916" xr:uid="{00000000-0005-0000-0000-000038320000}"/>
    <cellStyle name="Separador de milhares 8 2 2 2 5 2" xfId="15153" xr:uid="{ABEDA270-6C97-4268-B36B-9F67FB6F83D4}"/>
    <cellStyle name="Separador de milhares 8 2 2 2 6" xfId="14207" xr:uid="{086C6E8C-84D5-4ACC-803A-73986AF2EF51}"/>
    <cellStyle name="Separador de milhares 8 2 2 2 7" xfId="55067" xr:uid="{C6D0FA12-92C5-4BFC-84B6-B5B6D42A030D}"/>
    <cellStyle name="Separador de milhares 8 2 2 3" xfId="4423" xr:uid="{00000000-0005-0000-0000-000039320000}"/>
    <cellStyle name="Separador de milhares 8 2 2 3 2" xfId="10533" xr:uid="{00000000-0005-0000-0000-00003A320000}"/>
    <cellStyle name="Separador de milhares 8 2 2 3 2 2" xfId="14620" xr:uid="{D70C539B-12BE-43AD-8D20-22DFCC67BF26}"/>
    <cellStyle name="Separador de milhares 8 2 2 3 3" xfId="9106" xr:uid="{00000000-0005-0000-0000-00003B320000}"/>
    <cellStyle name="Separador de milhares 8 2 2 3 3 2" xfId="14534" xr:uid="{C31AB549-49EA-4769-84FA-A3114A3B1186}"/>
    <cellStyle name="Separador de milhares 8 2 2 3 4" xfId="12309" xr:uid="{00000000-0005-0000-0000-00003C320000}"/>
    <cellStyle name="Separador de milhares 8 2 2 3 4 2" xfId="14888" xr:uid="{7E613195-A3AB-4CDE-820F-2D2DFF722972}"/>
    <cellStyle name="Separador de milhares 8 2 2 3 5" xfId="13917" xr:uid="{00000000-0005-0000-0000-00003D320000}"/>
    <cellStyle name="Separador de milhares 8 2 2 3 5 2" xfId="15154" xr:uid="{55F55849-8FCD-4D3C-A279-752A1D97E46B}"/>
    <cellStyle name="Separador de milhares 8 2 2 3 6" xfId="14208" xr:uid="{9790105B-EA99-4D33-B1DB-1BB3352D68A4}"/>
    <cellStyle name="Separador de milhares 8 2 2 4" xfId="4424" xr:uid="{00000000-0005-0000-0000-00003E320000}"/>
    <cellStyle name="Separador de milhares 8 2 2 4 2" xfId="10534" xr:uid="{00000000-0005-0000-0000-00003F320000}"/>
    <cellStyle name="Separador de milhares 8 2 2 4 2 2" xfId="14621" xr:uid="{10FF7A8B-808D-4272-B524-41C7BC773112}"/>
    <cellStyle name="Separador de milhares 8 2 2 4 3" xfId="9107" xr:uid="{00000000-0005-0000-0000-000040320000}"/>
    <cellStyle name="Separador de milhares 8 2 2 4 3 2" xfId="14535" xr:uid="{FCA83984-01D8-4B1C-9FC2-4A0AC79B5E2F}"/>
    <cellStyle name="Separador de milhares 8 2 2 4 4" xfId="12310" xr:uid="{00000000-0005-0000-0000-000041320000}"/>
    <cellStyle name="Separador de milhares 8 2 2 4 4 2" xfId="14889" xr:uid="{D0A76940-76C9-4C8E-B591-88F1FCDBF8CD}"/>
    <cellStyle name="Separador de milhares 8 2 2 4 5" xfId="13918" xr:uid="{00000000-0005-0000-0000-000042320000}"/>
    <cellStyle name="Separador de milhares 8 2 2 4 5 2" xfId="15155" xr:uid="{3D914A6D-654E-4660-94A0-934C9721EACD}"/>
    <cellStyle name="Separador de milhares 8 2 2 4 6" xfId="14209" xr:uid="{1B32102C-F0F7-430E-B571-D4F0005BFE65}"/>
    <cellStyle name="Separador de milhares 8 2 2 5" xfId="9104" xr:uid="{00000000-0005-0000-0000-000043320000}"/>
    <cellStyle name="Separador de milhares 8 2 2 5 2" xfId="14532" xr:uid="{50C221E5-319F-4832-8CDD-CE3EB7BF0E25}"/>
    <cellStyle name="Separador de milhares 8 2 2 6" xfId="12307" xr:uid="{00000000-0005-0000-0000-000044320000}"/>
    <cellStyle name="Separador de milhares 8 2 2 6 2" xfId="14886" xr:uid="{EA11DA5E-1866-4F27-9830-6BB7672C40A9}"/>
    <cellStyle name="Separador de milhares 8 2 2 7" xfId="13915" xr:uid="{00000000-0005-0000-0000-000045320000}"/>
    <cellStyle name="Separador de milhares 8 2 2 7 2" xfId="15152" xr:uid="{30EFFD44-632E-4FC8-97A0-7E6224B48933}"/>
    <cellStyle name="Separador de milhares 8 2 2 8" xfId="14206" xr:uid="{314A192B-B559-4E33-8291-CF081FC01AA6}"/>
    <cellStyle name="Separador de milhares 8 2 2 9" xfId="55066" xr:uid="{7B8E94D1-5B74-4B5C-BEFE-D1481F7A23C6}"/>
    <cellStyle name="Separador de milhares 8 2 3" xfId="4425" xr:uid="{00000000-0005-0000-0000-000046320000}"/>
    <cellStyle name="Separador de milhares 8 2 3 2" xfId="10535" xr:uid="{00000000-0005-0000-0000-000047320000}"/>
    <cellStyle name="Separador de milhares 8 2 3 2 2" xfId="14622" xr:uid="{0508038C-BF08-46AE-90A7-33A947A1C2C3}"/>
    <cellStyle name="Separador de milhares 8 2 3 3" xfId="9108" xr:uid="{00000000-0005-0000-0000-000048320000}"/>
    <cellStyle name="Separador de milhares 8 2 3 3 2" xfId="14536" xr:uid="{0D88F1CD-7748-4319-A92E-12F5CC540F6C}"/>
    <cellStyle name="Separador de milhares 8 2 3 4" xfId="12311" xr:uid="{00000000-0005-0000-0000-000049320000}"/>
    <cellStyle name="Separador de milhares 8 2 3 4 2" xfId="14890" xr:uid="{C48C81E3-F3DB-425B-B903-C1C5B024CD43}"/>
    <cellStyle name="Separador de milhares 8 2 3 5" xfId="13919" xr:uid="{00000000-0005-0000-0000-00004A320000}"/>
    <cellStyle name="Separador de milhares 8 2 3 5 2" xfId="15156" xr:uid="{8C687670-7990-4455-8057-546596FDD4B3}"/>
    <cellStyle name="Separador de milhares 8 2 3 6" xfId="14210" xr:uid="{60D7AA8B-83ED-4843-9245-61E7000CE9BB}"/>
    <cellStyle name="Separador de milhares 8 2 3 7" xfId="55068" xr:uid="{4319EE08-879F-442F-971E-E8CA36D78F68}"/>
    <cellStyle name="Separador de milhares 8 2 4" xfId="4426" xr:uid="{00000000-0005-0000-0000-00004B320000}"/>
    <cellStyle name="Separador de milhares 8 2 4 2" xfId="9109" xr:uid="{00000000-0005-0000-0000-00004C320000}"/>
    <cellStyle name="Separador de milhares 8 2 4 2 2" xfId="14537" xr:uid="{BF9F0147-C595-4AC0-B31C-186FA401DAB6}"/>
    <cellStyle name="Separador de milhares 8 2 4 3" xfId="12312" xr:uid="{00000000-0005-0000-0000-00004D320000}"/>
    <cellStyle name="Separador de milhares 8 2 4 3 2" xfId="14891" xr:uid="{E08F0334-DE11-44E1-8F91-B4A22BB679C3}"/>
    <cellStyle name="Separador de milhares 8 2 4 4" xfId="13920" xr:uid="{00000000-0005-0000-0000-00004E320000}"/>
    <cellStyle name="Separador de milhares 8 2 4 4 2" xfId="15157" xr:uid="{1DFE58BA-5AC5-4D5A-9A09-159DD2386D82}"/>
    <cellStyle name="Separador de milhares 8 2 4 5" xfId="14211" xr:uid="{FA663C6E-D67C-45B4-BC4A-80FEB851C256}"/>
    <cellStyle name="Separador de milhares 8 2 4 6" xfId="55069" xr:uid="{F9A8CBE8-949C-4A3F-8BDB-3AE2F01A31FF}"/>
    <cellStyle name="Separador de milhares 8 2 5" xfId="4427" xr:uid="{00000000-0005-0000-0000-00004F320000}"/>
    <cellStyle name="Separador de milhares 8 2 5 2" xfId="9110" xr:uid="{00000000-0005-0000-0000-000050320000}"/>
    <cellStyle name="Separador de milhares 8 2 5 2 2" xfId="14538" xr:uid="{95402015-2B0B-48F6-891D-24653C1336B3}"/>
    <cellStyle name="Separador de milhares 8 2 5 3" xfId="12313" xr:uid="{00000000-0005-0000-0000-000051320000}"/>
    <cellStyle name="Separador de milhares 8 2 5 3 2" xfId="14892" xr:uid="{26D33598-0D2F-488B-B696-1898D6CE87A7}"/>
    <cellStyle name="Separador de milhares 8 2 5 4" xfId="13921" xr:uid="{00000000-0005-0000-0000-000052320000}"/>
    <cellStyle name="Separador de milhares 8 2 5 4 2" xfId="15158" xr:uid="{2D5E779A-4E9C-4481-94C1-B18F655EB5F9}"/>
    <cellStyle name="Separador de milhares 8 2 5 5" xfId="14212" xr:uid="{008E60A8-962B-49C0-A35A-7AE2756D45BB}"/>
    <cellStyle name="Separador de milhares 8 2 6" xfId="4428" xr:uid="{00000000-0005-0000-0000-000053320000}"/>
    <cellStyle name="Separador de milhares 8 2 6 2" xfId="10536" xr:uid="{00000000-0005-0000-0000-000054320000}"/>
    <cellStyle name="Separador de milhares 8 2 6 2 2" xfId="14623" xr:uid="{1A383BD7-3592-4213-A930-F72D5C37CDFF}"/>
    <cellStyle name="Separador de milhares 8 2 6 3" xfId="9111" xr:uid="{00000000-0005-0000-0000-000055320000}"/>
    <cellStyle name="Separador de milhares 8 2 6 3 2" xfId="14539" xr:uid="{890A2110-C1A6-43A2-8812-76700B485DBF}"/>
    <cellStyle name="Separador de milhares 8 2 6 4" xfId="12314" xr:uid="{00000000-0005-0000-0000-000056320000}"/>
    <cellStyle name="Separador de milhares 8 2 6 4 2" xfId="14893" xr:uid="{CA4A718D-AC44-4B57-85D7-3880AA56D5F6}"/>
    <cellStyle name="Separador de milhares 8 2 6 5" xfId="13922" xr:uid="{00000000-0005-0000-0000-000057320000}"/>
    <cellStyle name="Separador de milhares 8 2 6 5 2" xfId="15159" xr:uid="{AAE43124-B411-4AC0-A1DD-78D8B2789156}"/>
    <cellStyle name="Separador de milhares 8 2 6 6" xfId="14213" xr:uid="{1CC48834-0284-406D-ADB0-D0B591E49447}"/>
    <cellStyle name="Separador de milhares 8 2 7" xfId="5192" xr:uid="{00000000-0005-0000-0000-000058320000}"/>
    <cellStyle name="Separador de milhares 8 2 7 2" xfId="10531" xr:uid="{00000000-0005-0000-0000-000059320000}"/>
    <cellStyle name="Separador de milhares 8 2 7 2 2" xfId="14618" xr:uid="{412AB0DE-A5E6-4BAE-88C2-6247D8D5AA67}"/>
    <cellStyle name="Separador de milhares 8 2 7 3" xfId="14255" xr:uid="{2244DB55-E847-4189-AB2B-B12032036788}"/>
    <cellStyle name="Separador de milhares 8 2 8" xfId="9103" xr:uid="{00000000-0005-0000-0000-00005A320000}"/>
    <cellStyle name="Separador de milhares 8 2 8 2" xfId="14531" xr:uid="{359E3FFD-2484-4F04-8369-799A04BE693E}"/>
    <cellStyle name="Separador de milhares 8 2 9" xfId="12306" xr:uid="{00000000-0005-0000-0000-00005B320000}"/>
    <cellStyle name="Separador de milhares 8 2 9 2" xfId="14885" xr:uid="{CC10E768-8E91-4BCE-8A15-F9768831DFCB}"/>
    <cellStyle name="Separador de milhares 8 3" xfId="4429" xr:uid="{00000000-0005-0000-0000-00005C320000}"/>
    <cellStyle name="Separador de milhares 8 3 10" xfId="55070" xr:uid="{FF2D33DE-4CA2-45C0-A63B-551A84A41C11}"/>
    <cellStyle name="Separador de milhares 8 3 2" xfId="4430" xr:uid="{00000000-0005-0000-0000-00005D320000}"/>
    <cellStyle name="Separador de milhares 8 3 2 2" xfId="10538" xr:uid="{00000000-0005-0000-0000-00005E320000}"/>
    <cellStyle name="Separador de milhares 8 3 2 2 2" xfId="14625" xr:uid="{8B3E626B-E5C0-41FF-9557-04FE6010675E}"/>
    <cellStyle name="Separador de milhares 8 3 2 3" xfId="9113" xr:uid="{00000000-0005-0000-0000-00005F320000}"/>
    <cellStyle name="Separador de milhares 8 3 2 3 2" xfId="14541" xr:uid="{DB180EB8-D1A8-4BED-86E1-5A0A539F3479}"/>
    <cellStyle name="Separador de milhares 8 3 2 4" xfId="12316" xr:uid="{00000000-0005-0000-0000-000060320000}"/>
    <cellStyle name="Separador de milhares 8 3 2 4 2" xfId="14895" xr:uid="{6F458F30-BFBD-4E1E-B5A3-C168E9A106AD}"/>
    <cellStyle name="Separador de milhares 8 3 2 5" xfId="13924" xr:uid="{00000000-0005-0000-0000-000061320000}"/>
    <cellStyle name="Separador de milhares 8 3 2 5 2" xfId="15161" xr:uid="{C1F8D971-5CAA-4AF2-B550-BFF08C8A0713}"/>
    <cellStyle name="Separador de milhares 8 3 2 6" xfId="14215" xr:uid="{AF278BD4-812D-4E05-AE34-BC3C5E068AF1}"/>
    <cellStyle name="Separador de milhares 8 3 2 7" xfId="55071" xr:uid="{B35EA484-8349-4475-94D7-69B3B68B65B4}"/>
    <cellStyle name="Separador de milhares 8 3 3" xfId="4431" xr:uid="{00000000-0005-0000-0000-000062320000}"/>
    <cellStyle name="Separador de milhares 8 3 3 2" xfId="10539" xr:uid="{00000000-0005-0000-0000-000063320000}"/>
    <cellStyle name="Separador de milhares 8 3 3 2 2" xfId="14626" xr:uid="{00E0DE81-F872-4335-B4F7-63F3A7120000}"/>
    <cellStyle name="Separador de milhares 8 3 3 3" xfId="9114" xr:uid="{00000000-0005-0000-0000-000064320000}"/>
    <cellStyle name="Separador de milhares 8 3 3 3 2" xfId="14542" xr:uid="{20CEA9FF-2395-46BE-89EB-8B39D661D43B}"/>
    <cellStyle name="Separador de milhares 8 3 3 4" xfId="12317" xr:uid="{00000000-0005-0000-0000-000065320000}"/>
    <cellStyle name="Separador de milhares 8 3 3 4 2" xfId="14896" xr:uid="{27FE439E-E621-4EBB-BFB3-888F86D6C694}"/>
    <cellStyle name="Separador de milhares 8 3 3 5" xfId="13925" xr:uid="{00000000-0005-0000-0000-000066320000}"/>
    <cellStyle name="Separador de milhares 8 3 3 5 2" xfId="15162" xr:uid="{7AD04F50-E490-44BF-A17D-FA2C2B5E295A}"/>
    <cellStyle name="Separador de milhares 8 3 3 6" xfId="14216" xr:uid="{C3F16ED4-4221-431C-886F-F654A375AFD8}"/>
    <cellStyle name="Separador de milhares 8 3 4" xfId="4432" xr:uid="{00000000-0005-0000-0000-000067320000}"/>
    <cellStyle name="Separador de milhares 8 3 4 2" xfId="10540" xr:uid="{00000000-0005-0000-0000-000068320000}"/>
    <cellStyle name="Separador de milhares 8 3 4 2 2" xfId="14627" xr:uid="{724F1F02-196D-430B-BFF1-1CC166BB9FE9}"/>
    <cellStyle name="Separador de milhares 8 3 4 3" xfId="9115" xr:uid="{00000000-0005-0000-0000-000069320000}"/>
    <cellStyle name="Separador de milhares 8 3 4 3 2" xfId="14543" xr:uid="{6CF65BA5-3145-4FE4-BC91-43E2659B1345}"/>
    <cellStyle name="Separador de milhares 8 3 4 4" xfId="12318" xr:uid="{00000000-0005-0000-0000-00006A320000}"/>
    <cellStyle name="Separador de milhares 8 3 4 4 2" xfId="14897" xr:uid="{BCDDFE66-9DC2-436C-9BDD-4FC0ADD6AC88}"/>
    <cellStyle name="Separador de milhares 8 3 4 5" xfId="13926" xr:uid="{00000000-0005-0000-0000-00006B320000}"/>
    <cellStyle name="Separador de milhares 8 3 4 5 2" xfId="15163" xr:uid="{5DBB9C3A-E73F-4C2B-85DD-FE01F6913C24}"/>
    <cellStyle name="Separador de milhares 8 3 4 6" xfId="14217" xr:uid="{FDE2B97A-7640-40E5-A734-38056EE26A56}"/>
    <cellStyle name="Separador de milhares 8 3 5" xfId="5225" xr:uid="{00000000-0005-0000-0000-00006C320000}"/>
    <cellStyle name="Separador de milhares 8 3 5 2" xfId="10537" xr:uid="{00000000-0005-0000-0000-00006D320000}"/>
    <cellStyle name="Separador de milhares 8 3 5 2 2" xfId="14624" xr:uid="{7460ACF6-DE9A-4C6B-A4CF-DDCE05464279}"/>
    <cellStyle name="Separador de milhares 8 3 5 3" xfId="14272" xr:uid="{5A77395C-D269-45DA-B2EE-BE94320C79D2}"/>
    <cellStyle name="Separador de milhares 8 3 6" xfId="9112" xr:uid="{00000000-0005-0000-0000-00006E320000}"/>
    <cellStyle name="Separador de milhares 8 3 6 2" xfId="14540" xr:uid="{F1B1C18A-058A-4301-8DD6-E5DBF6204F24}"/>
    <cellStyle name="Separador de milhares 8 3 7" xfId="12315" xr:uid="{00000000-0005-0000-0000-00006F320000}"/>
    <cellStyle name="Separador de milhares 8 3 7 2" xfId="14894" xr:uid="{2CACDA26-A272-4215-B3BD-3848CA44D60D}"/>
    <cellStyle name="Separador de milhares 8 3 8" xfId="13923" xr:uid="{00000000-0005-0000-0000-000070320000}"/>
    <cellStyle name="Separador de milhares 8 3 8 2" xfId="15160" xr:uid="{B5C00029-EC13-4F14-8DEA-986D1A36F102}"/>
    <cellStyle name="Separador de milhares 8 3 9" xfId="14214" xr:uid="{A3CE45C5-6745-49B0-8507-8B0E03532838}"/>
    <cellStyle name="Separador de milhares 8 4" xfId="4433" xr:uid="{00000000-0005-0000-0000-000071320000}"/>
    <cellStyle name="Separador de milhares 8 4 2" xfId="9116" xr:uid="{00000000-0005-0000-0000-000072320000}"/>
    <cellStyle name="Separador de milhares 8 4 2 2" xfId="14544" xr:uid="{373A46E9-6D62-405F-A55C-A92DEBE2CA58}"/>
    <cellStyle name="Separador de milhares 8 4 3" xfId="12319" xr:uid="{00000000-0005-0000-0000-000073320000}"/>
    <cellStyle name="Separador de milhares 8 4 3 2" xfId="14898" xr:uid="{6D1D85D3-940A-48D6-BD1A-C64ACE0AAFCC}"/>
    <cellStyle name="Separador de milhares 8 4 4" xfId="13927" xr:uid="{00000000-0005-0000-0000-000074320000}"/>
    <cellStyle name="Separador de milhares 8 4 4 2" xfId="15164" xr:uid="{C3B7A0FA-49AE-42CA-853C-0125675155D3}"/>
    <cellStyle name="Separador de milhares 8 4 5" xfId="14218" xr:uid="{63D987A1-B61E-437B-8C0E-A8FE57E99626}"/>
    <cellStyle name="Separador de milhares 8 4 6" xfId="55072" xr:uid="{E3945B2B-0EDC-46A0-82E1-D00EC0204967}"/>
    <cellStyle name="Separador de milhares 8 5" xfId="4434" xr:uid="{00000000-0005-0000-0000-000075320000}"/>
    <cellStyle name="Separador de milhares 8 5 2" xfId="9117" xr:uid="{00000000-0005-0000-0000-000076320000}"/>
    <cellStyle name="Separador de milhares 8 5 2 2" xfId="14545" xr:uid="{3A221744-80D4-490D-AC99-DE3919CB34AC}"/>
    <cellStyle name="Separador de milhares 8 5 3" xfId="12320" xr:uid="{00000000-0005-0000-0000-000077320000}"/>
    <cellStyle name="Separador de milhares 8 5 3 2" xfId="14899" xr:uid="{6B2C2B87-389B-405C-B24E-209585E4285B}"/>
    <cellStyle name="Separador de milhares 8 5 4" xfId="13928" xr:uid="{00000000-0005-0000-0000-000078320000}"/>
    <cellStyle name="Separador de milhares 8 5 4 2" xfId="15165" xr:uid="{DCB803CD-CE87-4D96-A37A-FEF648499E83}"/>
    <cellStyle name="Separador de milhares 8 5 5" xfId="14219" xr:uid="{1BACA213-006C-4A5B-945B-6A5BB5B6B40D}"/>
    <cellStyle name="Separador de milhares 8 5 6" xfId="55073" xr:uid="{8426BE50-1893-4A46-900F-E8AA59B128F6}"/>
    <cellStyle name="Separador de milhares 8 6" xfId="5138" xr:uid="{00000000-0005-0000-0000-000079320000}"/>
    <cellStyle name="Separador de milhares 8 6 2" xfId="10530" xr:uid="{00000000-0005-0000-0000-00007A320000}"/>
    <cellStyle name="Separador de milhares 8 6 2 2" xfId="14617" xr:uid="{D91BE3C2-0619-4145-8E14-2604DA1CC9C3}"/>
    <cellStyle name="Separador de milhares 8 6 3" xfId="14246" xr:uid="{A240B4C5-471A-4A74-A71E-75EA624CF7CC}"/>
    <cellStyle name="Separador de milhares 8 7" xfId="9102" xr:uid="{00000000-0005-0000-0000-00007B320000}"/>
    <cellStyle name="Separador de milhares 8 7 2" xfId="14530" xr:uid="{9B5D1B5C-2E74-4C24-881E-E456306E1121}"/>
    <cellStyle name="Separador de milhares 8 8" xfId="12305" xr:uid="{00000000-0005-0000-0000-00007C320000}"/>
    <cellStyle name="Separador de milhares 8 8 2" xfId="14884" xr:uid="{82BA6C2D-AD7C-4113-9E21-4728063DCB5D}"/>
    <cellStyle name="Separador de milhares 8 9" xfId="13913" xr:uid="{00000000-0005-0000-0000-00007D320000}"/>
    <cellStyle name="Separador de milhares 8 9 2" xfId="15150" xr:uid="{5D0B38BD-6F23-4EA2-A6A7-5BE1A83316D5}"/>
    <cellStyle name="Separador de milhares 9" xfId="126" xr:uid="{00000000-0005-0000-0000-00007E320000}"/>
    <cellStyle name="Separador de milhares 9 10" xfId="4435" xr:uid="{00000000-0005-0000-0000-00007F320000}"/>
    <cellStyle name="Separador de milhares 9 10 2" xfId="10541" xr:uid="{00000000-0005-0000-0000-000080320000}"/>
    <cellStyle name="Separador de milhares 9 10 3" xfId="12321" xr:uid="{00000000-0005-0000-0000-000081320000}"/>
    <cellStyle name="Separador de milhares 9 11" xfId="5139" xr:uid="{00000000-0005-0000-0000-000082320000}"/>
    <cellStyle name="Separador de milhares 9 11 2" xfId="10557" xr:uid="{00000000-0005-0000-0000-000083320000}"/>
    <cellStyle name="Separador de milhares 9 11 2 2" xfId="14633" xr:uid="{DD5305FF-3BFA-4477-A7E7-AF2ACA4E61E7}"/>
    <cellStyle name="Separador de milhares 9 11 3" xfId="14247" xr:uid="{86DE43DE-7DD1-42CD-8CBE-AE4E3C8FE61B}"/>
    <cellStyle name="Separador de milhares 9 12" xfId="9118" xr:uid="{00000000-0005-0000-0000-000084320000}"/>
    <cellStyle name="Separador de milhares 9 13" xfId="10593" xr:uid="{00000000-0005-0000-0000-000085320000}"/>
    <cellStyle name="Separador de milhares 9 13 2" xfId="14635" xr:uid="{A73A0B88-20EB-4657-8653-CB038A231551}"/>
    <cellStyle name="Separador de milhares 9 14" xfId="10717" xr:uid="{00000000-0005-0000-0000-000086320000}"/>
    <cellStyle name="Separador de milhares 9 14 2" xfId="14649" xr:uid="{604CD437-9C6A-40AD-9F64-FE4824106C09}"/>
    <cellStyle name="Separador de milhares 9 15" xfId="13929" xr:uid="{00000000-0005-0000-0000-000087320000}"/>
    <cellStyle name="Separador de milhares 9 16" xfId="13969" xr:uid="{15BD634C-A7DD-425E-ADBC-B53047D6B8A0}"/>
    <cellStyle name="Separador de milhares 9 17" xfId="55074" xr:uid="{00E65857-156E-4AFC-9B2B-70F1677CABFF}"/>
    <cellStyle name="Separador de milhares 9 2" xfId="4436" xr:uid="{00000000-0005-0000-0000-000088320000}"/>
    <cellStyle name="Separador de milhares 9 2 2" xfId="4437" xr:uid="{00000000-0005-0000-0000-000089320000}"/>
    <cellStyle name="Separador de milhares 9 2 2 2" xfId="9119" xr:uid="{00000000-0005-0000-0000-00008A320000}"/>
    <cellStyle name="Separador de milhares 9 2 2 2 2" xfId="14546" xr:uid="{50C23032-22DC-42F0-A498-0D14FBC9B7F2}"/>
    <cellStyle name="Separador de milhares 9 2 2 2 3" xfId="55077" xr:uid="{5825AE8F-E1A9-40E5-9FBC-F79B6A0070BC}"/>
    <cellStyle name="Separador de milhares 9 2 2 3" xfId="12322" xr:uid="{00000000-0005-0000-0000-00008B320000}"/>
    <cellStyle name="Separador de milhares 9 2 2 3 2" xfId="14900" xr:uid="{13820D9D-5806-4099-A2C4-6C866AE5A568}"/>
    <cellStyle name="Separador de milhares 9 2 2 4" xfId="13930" xr:uid="{00000000-0005-0000-0000-00008C320000}"/>
    <cellStyle name="Separador de milhares 9 2 2 4 2" xfId="15166" xr:uid="{84D8D341-BF1C-4299-89A0-5918A8152C84}"/>
    <cellStyle name="Separador de milhares 9 2 2 5" xfId="14220" xr:uid="{DFC99D82-4277-49A1-A75D-3E9C266D3AA8}"/>
    <cellStyle name="Separador de milhares 9 2 2 6" xfId="55076" xr:uid="{64A083CC-5834-423C-A885-D07D3F70B87C}"/>
    <cellStyle name="Separador de milhares 9 2 3" xfId="5200" xr:uid="{00000000-0005-0000-0000-00008D320000}"/>
    <cellStyle name="Separador de milhares 9 2 3 2" xfId="14261" xr:uid="{556FE2D5-4BF1-4553-9B73-342E2A4BEE0A}"/>
    <cellStyle name="Separador de milhares 9 2 3 2 2" xfId="55079" xr:uid="{1E4BCD5C-6D90-49D4-BB32-CCB5FE08D340}"/>
    <cellStyle name="Separador de milhares 9 2 3 3" xfId="55078" xr:uid="{96005E72-C6E4-4479-89B7-A784930AC610}"/>
    <cellStyle name="Separador de milhares 9 2 4" xfId="55080" xr:uid="{114008DF-B912-4557-B667-364DAD0BEF1A}"/>
    <cellStyle name="Separador de milhares 9 2 5" xfId="55081" xr:uid="{9BA64F51-F441-4139-9CCD-C2C6869693A7}"/>
    <cellStyle name="Separador de milhares 9 2 6" xfId="55075" xr:uid="{ADECB4D0-B258-43F8-BCB6-26DB5F62C9BC}"/>
    <cellStyle name="Separador de milhares 9 3" xfId="4438" xr:uid="{00000000-0005-0000-0000-00008E320000}"/>
    <cellStyle name="Separador de milhares 9 3 2" xfId="4439" xr:uid="{00000000-0005-0000-0000-00008F320000}"/>
    <cellStyle name="Separador de milhares 9 3 2 2" xfId="4440" xr:uid="{00000000-0005-0000-0000-000090320000}"/>
    <cellStyle name="Separador de milhares 9 3 2 3" xfId="55083" xr:uid="{096B4AE9-10A1-4293-805E-5D15CA6AFC0F}"/>
    <cellStyle name="Separador de milhares 9 3 3" xfId="4441" xr:uid="{00000000-0005-0000-0000-000091320000}"/>
    <cellStyle name="Separador de milhares 9 3 3 2" xfId="55084" xr:uid="{59E9033E-E4CD-4369-87B7-548C26A7C43F}"/>
    <cellStyle name="Separador de milhares 9 3 4" xfId="4442" xr:uid="{00000000-0005-0000-0000-000092320000}"/>
    <cellStyle name="Separador de milhares 9 3 4 2" xfId="9120" xr:uid="{00000000-0005-0000-0000-000093320000}"/>
    <cellStyle name="Separador de milhares 9 3 4 2 2" xfId="14547" xr:uid="{1D7FBC4F-9471-45E8-AF21-279DDBE12178}"/>
    <cellStyle name="Separador de milhares 9 3 4 3" xfId="12323" xr:uid="{00000000-0005-0000-0000-000094320000}"/>
    <cellStyle name="Separador de milhares 9 3 4 3 2" xfId="14901" xr:uid="{82451984-A910-40D0-9E99-95FF0CEE0823}"/>
    <cellStyle name="Separador de milhares 9 3 4 4" xfId="13931" xr:uid="{00000000-0005-0000-0000-000095320000}"/>
    <cellStyle name="Separador de milhares 9 3 4 4 2" xfId="15167" xr:uid="{B2EA2CDA-368E-4727-BC3C-C5275AB1E0BC}"/>
    <cellStyle name="Separador de milhares 9 3 4 5" xfId="14221" xr:uid="{36E03BFA-341A-4266-A019-7A2162D31F93}"/>
    <cellStyle name="Separador de milhares 9 3 5" xfId="55082" xr:uid="{16CC06FA-F340-40A2-B167-B428089D600A}"/>
    <cellStyle name="Separador de milhares 9 4" xfId="4443" xr:uid="{00000000-0005-0000-0000-000096320000}"/>
    <cellStyle name="Separador de milhares 9 4 2" xfId="4444" xr:uid="{00000000-0005-0000-0000-000097320000}"/>
    <cellStyle name="Separador de milhares 9 4 2 2" xfId="4445" xr:uid="{00000000-0005-0000-0000-000098320000}"/>
    <cellStyle name="Separador de milhares 9 4 2 2 2" xfId="13934" xr:uid="{00000000-0005-0000-0000-000099320000}"/>
    <cellStyle name="Separador de milhares 9 4 2 2 3" xfId="5269" xr:uid="{00000000-0005-0000-0000-00009A320000}"/>
    <cellStyle name="Separador de milhares 9 4 2 3" xfId="13933" xr:uid="{00000000-0005-0000-0000-00009B320000}"/>
    <cellStyle name="Separador de milhares 9 4 2 4" xfId="5268" xr:uid="{00000000-0005-0000-0000-00009C320000}"/>
    <cellStyle name="Separador de milhares 9 4 2 5" xfId="55086" xr:uid="{967CD185-275B-48D7-A421-2B32037E68B9}"/>
    <cellStyle name="Separador de milhares 9 4 3" xfId="4446" xr:uid="{00000000-0005-0000-0000-00009D320000}"/>
    <cellStyle name="Separador de milhares 9 4 3 2" xfId="9121" xr:uid="{00000000-0005-0000-0000-00009E320000}"/>
    <cellStyle name="Separador de milhares 9 4 3 2 2" xfId="14548" xr:uid="{82657712-4AC9-4EBC-B00F-598A0279F508}"/>
    <cellStyle name="Separador de milhares 9 4 3 3" xfId="12324" xr:uid="{00000000-0005-0000-0000-00009F320000}"/>
    <cellStyle name="Separador de milhares 9 4 3 3 2" xfId="14902" xr:uid="{09A6FF5B-2D68-4EF5-897C-4AC28848C5FF}"/>
    <cellStyle name="Separador de milhares 9 4 3 4" xfId="13935" xr:uid="{00000000-0005-0000-0000-0000A0320000}"/>
    <cellStyle name="Separador de milhares 9 4 3 4 2" xfId="15168" xr:uid="{823BB7E2-4984-4964-B261-ABF96C44E42C}"/>
    <cellStyle name="Separador de milhares 9 4 3 5" xfId="14222" xr:uid="{8AD0FE2C-8A5D-4D3D-B9BD-5D40C738A8A6}"/>
    <cellStyle name="Separador de milhares 9 4 3 6" xfId="55087" xr:uid="{C4215C24-78AF-4BB9-82DC-C2B213932DF4}"/>
    <cellStyle name="Separador de milhares 9 4 4" xfId="13932" xr:uid="{00000000-0005-0000-0000-0000A1320000}"/>
    <cellStyle name="Separador de milhares 9 4 5" xfId="5267" xr:uid="{00000000-0005-0000-0000-0000A2320000}"/>
    <cellStyle name="Separador de milhares 9 4 6" xfId="55085" xr:uid="{F0345509-158F-4048-92E3-67C23DE93568}"/>
    <cellStyle name="Separador de milhares 9 5" xfId="4447" xr:uid="{00000000-0005-0000-0000-0000A3320000}"/>
    <cellStyle name="Separador de milhares 9 5 2" xfId="9122" xr:uid="{00000000-0005-0000-0000-0000A4320000}"/>
    <cellStyle name="Separador de milhares 9 5 2 2" xfId="14549" xr:uid="{1B05E050-6573-4D0A-A26E-AAF6FFC82775}"/>
    <cellStyle name="Separador de milhares 9 5 3" xfId="12325" xr:uid="{00000000-0005-0000-0000-0000A5320000}"/>
    <cellStyle name="Separador de milhares 9 5 3 2" xfId="14903" xr:uid="{7FCF8919-763F-4375-AE57-9D66C59F6816}"/>
    <cellStyle name="Separador de milhares 9 5 4" xfId="13936" xr:uid="{00000000-0005-0000-0000-0000A6320000}"/>
    <cellStyle name="Separador de milhares 9 5 4 2" xfId="15169" xr:uid="{983B8165-2EA6-4EBD-9D13-5C7C928ABF33}"/>
    <cellStyle name="Separador de milhares 9 5 5" xfId="14223" xr:uid="{5574A64F-830B-449C-BD51-8A2CC31C9DEB}"/>
    <cellStyle name="Separador de milhares 9 5 6" xfId="55088" xr:uid="{6618510E-3981-44E7-AA75-52EAD5955ABB}"/>
    <cellStyle name="Separador de milhares 9 6" xfId="4448" xr:uid="{00000000-0005-0000-0000-0000A7320000}"/>
    <cellStyle name="Separador de milhares 9 6 2" xfId="9123" xr:uid="{00000000-0005-0000-0000-0000A8320000}"/>
    <cellStyle name="Separador de milhares 9 6 2 2" xfId="14550" xr:uid="{4989E0B6-C3A0-4590-96E1-823BD8D9D6B8}"/>
    <cellStyle name="Separador de milhares 9 6 3" xfId="12326" xr:uid="{00000000-0005-0000-0000-0000A9320000}"/>
    <cellStyle name="Separador de milhares 9 6 3 2" xfId="14904" xr:uid="{6825E8CA-B79E-4DEB-B43F-F1A44ACB2BB5}"/>
    <cellStyle name="Separador de milhares 9 6 4" xfId="13937" xr:uid="{00000000-0005-0000-0000-0000AA320000}"/>
    <cellStyle name="Separador de milhares 9 6 4 2" xfId="15170" xr:uid="{64285D33-D81B-4B6C-B557-EF51141E2216}"/>
    <cellStyle name="Separador de milhares 9 6 5" xfId="14224" xr:uid="{4CC1771C-33DF-4C24-A904-065D87125F21}"/>
    <cellStyle name="Separador de milhares 9 6 6" xfId="55089" xr:uid="{9633A65D-D8DC-4352-B3FE-A51ED14B146A}"/>
    <cellStyle name="Separador de milhares 9 7" xfId="4449" xr:uid="{00000000-0005-0000-0000-0000AB320000}"/>
    <cellStyle name="Separador de milhares 9 7 2" xfId="9124" xr:uid="{00000000-0005-0000-0000-0000AC320000}"/>
    <cellStyle name="Separador de milhares 9 7 2 2" xfId="14551" xr:uid="{3D60CD79-3011-46AE-BCB9-399C1B147888}"/>
    <cellStyle name="Separador de milhares 9 7 3" xfId="12327" xr:uid="{00000000-0005-0000-0000-0000AD320000}"/>
    <cellStyle name="Separador de milhares 9 7 3 2" xfId="14905" xr:uid="{CB37FC3F-B961-40AE-9492-75E6BAD621D0}"/>
    <cellStyle name="Separador de milhares 9 7 4" xfId="13938" xr:uid="{00000000-0005-0000-0000-0000AE320000}"/>
    <cellStyle name="Separador de milhares 9 7 4 2" xfId="15171" xr:uid="{D7CBCF2A-F5E2-4F14-8259-B26297061B0F}"/>
    <cellStyle name="Separador de milhares 9 7 5" xfId="14225" xr:uid="{1451A429-247D-4180-A306-EFA3F21CF0E8}"/>
    <cellStyle name="Separador de milhares 9 8" xfId="4450" xr:uid="{00000000-0005-0000-0000-0000AF320000}"/>
    <cellStyle name="Separador de milhares 9 8 2" xfId="9125" xr:uid="{00000000-0005-0000-0000-0000B0320000}"/>
    <cellStyle name="Separador de milhares 9 8 2 2" xfId="14552" xr:uid="{CA51F1D4-4005-4A00-9139-9CFAE59BF55A}"/>
    <cellStyle name="Separador de milhares 9 8 3" xfId="12328" xr:uid="{00000000-0005-0000-0000-0000B1320000}"/>
    <cellStyle name="Separador de milhares 9 8 3 2" xfId="14906" xr:uid="{4C8D671E-3661-42D7-982A-A9E7AEED9D6D}"/>
    <cellStyle name="Separador de milhares 9 8 4" xfId="13939" xr:uid="{00000000-0005-0000-0000-0000B2320000}"/>
    <cellStyle name="Separador de milhares 9 8 4 2" xfId="15172" xr:uid="{1B218D36-B3EA-4BEE-9203-E34C9075832F}"/>
    <cellStyle name="Separador de milhares 9 8 5" xfId="14226" xr:uid="{7C5A532B-4351-49EE-87C3-7EE4287E7617}"/>
    <cellStyle name="Separador de milhares 9 9" xfId="4451" xr:uid="{00000000-0005-0000-0000-0000B3320000}"/>
    <cellStyle name="Separador de milhares 9 9 2" xfId="9126" xr:uid="{00000000-0005-0000-0000-0000B4320000}"/>
    <cellStyle name="Separador de milhares 9 9 2 2" xfId="14553" xr:uid="{8334F97A-A0A0-46AA-BA18-25DFBF0543EB}"/>
    <cellStyle name="Separador de milhares 9 9 3" xfId="12329" xr:uid="{00000000-0005-0000-0000-0000B5320000}"/>
    <cellStyle name="Separador de milhares 9 9 3 2" xfId="14907" xr:uid="{34A4A76C-F573-4726-98D4-6FD5537695C2}"/>
    <cellStyle name="Separador de milhares 9 9 4" xfId="13940" xr:uid="{00000000-0005-0000-0000-0000B6320000}"/>
    <cellStyle name="Separador de milhares 9 9 4 2" xfId="15173" xr:uid="{1A2C60DC-45BB-4E2D-9B32-7B181C39AD0B}"/>
    <cellStyle name="Separador de milhares 9 9 5" xfId="14227" xr:uid="{FE723888-C954-4A02-809D-F1B5400A04A5}"/>
    <cellStyle name="Shading" xfId="5441" xr:uid="{00000000-0005-0000-0000-0000B7320000}"/>
    <cellStyle name="SHEET2!Normal" xfId="5442" xr:uid="{00000000-0005-0000-0000-0000B8320000}"/>
    <cellStyle name="SolidBackgroundStyle" xfId="15193" xr:uid="{9C5FAE93-FAF6-4F15-AF66-823CB7237AEB}"/>
    <cellStyle name="Sombra" xfId="4452" xr:uid="{00000000-0005-0000-0000-0000B9320000}"/>
    <cellStyle name="Sombra 10" xfId="4453" xr:uid="{00000000-0005-0000-0000-0000BA320000}"/>
    <cellStyle name="Sombra 11" xfId="4454" xr:uid="{00000000-0005-0000-0000-0000BB320000}"/>
    <cellStyle name="Sombra 12" xfId="4455" xr:uid="{00000000-0005-0000-0000-0000BC320000}"/>
    <cellStyle name="Sombra 13" xfId="4456" xr:uid="{00000000-0005-0000-0000-0000BD320000}"/>
    <cellStyle name="Sombra 14" xfId="4457" xr:uid="{00000000-0005-0000-0000-0000BE320000}"/>
    <cellStyle name="Sombra 15" xfId="4458" xr:uid="{00000000-0005-0000-0000-0000BF320000}"/>
    <cellStyle name="Sombra 16" xfId="4459" xr:uid="{00000000-0005-0000-0000-0000C0320000}"/>
    <cellStyle name="Sombra 17" xfId="4460" xr:uid="{00000000-0005-0000-0000-0000C1320000}"/>
    <cellStyle name="Sombra 18" xfId="4461" xr:uid="{00000000-0005-0000-0000-0000C2320000}"/>
    <cellStyle name="Sombra 19" xfId="4462" xr:uid="{00000000-0005-0000-0000-0000C3320000}"/>
    <cellStyle name="Sombra 2" xfId="4463" xr:uid="{00000000-0005-0000-0000-0000C4320000}"/>
    <cellStyle name="Sombra 20" xfId="4464" xr:uid="{00000000-0005-0000-0000-0000C5320000}"/>
    <cellStyle name="Sombra 21" xfId="4465" xr:uid="{00000000-0005-0000-0000-0000C6320000}"/>
    <cellStyle name="Sombra 22" xfId="4466" xr:uid="{00000000-0005-0000-0000-0000C7320000}"/>
    <cellStyle name="Sombra 23" xfId="4467" xr:uid="{00000000-0005-0000-0000-0000C8320000}"/>
    <cellStyle name="Sombra 24" xfId="4468" xr:uid="{00000000-0005-0000-0000-0000C9320000}"/>
    <cellStyle name="Sombra 25" xfId="4469" xr:uid="{00000000-0005-0000-0000-0000CA320000}"/>
    <cellStyle name="Sombra 26" xfId="4470" xr:uid="{00000000-0005-0000-0000-0000CB320000}"/>
    <cellStyle name="Sombra 27" xfId="4471" xr:uid="{00000000-0005-0000-0000-0000CC320000}"/>
    <cellStyle name="Sombra 28" xfId="4472" xr:uid="{00000000-0005-0000-0000-0000CD320000}"/>
    <cellStyle name="Sombra 29" xfId="4473" xr:uid="{00000000-0005-0000-0000-0000CE320000}"/>
    <cellStyle name="Sombra 3" xfId="4474" xr:uid="{00000000-0005-0000-0000-0000CF320000}"/>
    <cellStyle name="Sombra 30" xfId="4475" xr:uid="{00000000-0005-0000-0000-0000D0320000}"/>
    <cellStyle name="Sombra 31" xfId="4476" xr:uid="{00000000-0005-0000-0000-0000D1320000}"/>
    <cellStyle name="Sombra 32" xfId="4477" xr:uid="{00000000-0005-0000-0000-0000D2320000}"/>
    <cellStyle name="Sombra 33" xfId="4478" xr:uid="{00000000-0005-0000-0000-0000D3320000}"/>
    <cellStyle name="Sombra 34" xfId="4479" xr:uid="{00000000-0005-0000-0000-0000D4320000}"/>
    <cellStyle name="Sombra 35" xfId="4480" xr:uid="{00000000-0005-0000-0000-0000D5320000}"/>
    <cellStyle name="Sombra 36" xfId="4481" xr:uid="{00000000-0005-0000-0000-0000D6320000}"/>
    <cellStyle name="Sombra 37" xfId="4482" xr:uid="{00000000-0005-0000-0000-0000D7320000}"/>
    <cellStyle name="Sombra 38" xfId="4483" xr:uid="{00000000-0005-0000-0000-0000D8320000}"/>
    <cellStyle name="Sombra 39" xfId="4484" xr:uid="{00000000-0005-0000-0000-0000D9320000}"/>
    <cellStyle name="Sombra 4" xfId="4485" xr:uid="{00000000-0005-0000-0000-0000DA320000}"/>
    <cellStyle name="Sombra 40" xfId="4486" xr:uid="{00000000-0005-0000-0000-0000DB320000}"/>
    <cellStyle name="Sombra 5" xfId="4487" xr:uid="{00000000-0005-0000-0000-0000DC320000}"/>
    <cellStyle name="Sombra 6" xfId="4488" xr:uid="{00000000-0005-0000-0000-0000DD320000}"/>
    <cellStyle name="Sombra 7" xfId="4489" xr:uid="{00000000-0005-0000-0000-0000DE320000}"/>
    <cellStyle name="Sombra 8" xfId="4490" xr:uid="{00000000-0005-0000-0000-0000DF320000}"/>
    <cellStyle name="Sombra 9" xfId="4491" xr:uid="{00000000-0005-0000-0000-0000E0320000}"/>
    <cellStyle name="ssubtitulo" xfId="4492" xr:uid="{00000000-0005-0000-0000-0000E1320000}"/>
    <cellStyle name="Standaard_Blad1" xfId="4493" xr:uid="{00000000-0005-0000-0000-0000E2320000}"/>
    <cellStyle name="Standard format" xfId="15338" xr:uid="{B9F3C5FE-4340-4469-9357-2EE60416D294}"/>
    <cellStyle name="Standard format 2" xfId="55091" xr:uid="{0CB8ED5F-EC1B-47DB-90EB-13B4B1C1C958}"/>
    <cellStyle name="Standard format 2 2" xfId="55092" xr:uid="{869A5B18-49EB-41C7-B1FC-445116C077A2}"/>
    <cellStyle name="Standard format 2 3" xfId="55093" xr:uid="{1366D7B1-D18F-4011-AA82-8F4814A3417B}"/>
    <cellStyle name="Standard format 2 4" xfId="55094" xr:uid="{9A74C9B0-691A-4B3A-AC8E-D4D6BB2D15AF}"/>
    <cellStyle name="Standard format 2 5" xfId="55095" xr:uid="{BB92704C-C82C-46C3-81A1-9CD551259418}"/>
    <cellStyle name="Standard format 2 6" xfId="55096" xr:uid="{134DF86A-687B-41CF-BFCF-1AC353908D20}"/>
    <cellStyle name="Standard format 3" xfId="55097" xr:uid="{AB5109C6-6198-48FF-99DA-F3AD2F8B645C}"/>
    <cellStyle name="Standard format 4" xfId="55098" xr:uid="{875D4748-582C-4863-B8A9-162AD9FC7DDF}"/>
    <cellStyle name="Standard format 5" xfId="55099" xr:uid="{56B51439-C308-4036-8B4B-E40FFA438159}"/>
    <cellStyle name="Standard format 6" xfId="55100" xr:uid="{E8BFBD79-EEDC-4D93-ADBB-2E7CA8CC5F95}"/>
    <cellStyle name="Standard format 7" xfId="55101" xr:uid="{FE2C5360-158A-4CBF-A197-CBB0657D9450}"/>
    <cellStyle name="Standard format 8" xfId="55090" xr:uid="{8B6A0826-2C22-429E-BF42-6B4899146075}"/>
    <cellStyle name="Standard_Anlagenbuchhaltung" xfId="4494" xr:uid="{00000000-0005-0000-0000-0000E3320000}"/>
    <cellStyle name="Style 1" xfId="5443" xr:uid="{00000000-0005-0000-0000-0000E4320000}"/>
    <cellStyle name="Style 100" xfId="4495" xr:uid="{00000000-0005-0000-0000-0000E5320000}"/>
    <cellStyle name="Style 101" xfId="4496" xr:uid="{00000000-0005-0000-0000-0000E6320000}"/>
    <cellStyle name="Style 102" xfId="4497" xr:uid="{00000000-0005-0000-0000-0000E7320000}"/>
    <cellStyle name="Style 103" xfId="4498" xr:uid="{00000000-0005-0000-0000-0000E8320000}"/>
    <cellStyle name="Style 104" xfId="4499" xr:uid="{00000000-0005-0000-0000-0000E9320000}"/>
    <cellStyle name="Style 105" xfId="4500" xr:uid="{00000000-0005-0000-0000-0000EA320000}"/>
    <cellStyle name="Style 106" xfId="4501" xr:uid="{00000000-0005-0000-0000-0000EB320000}"/>
    <cellStyle name="Style 107" xfId="4502" xr:uid="{00000000-0005-0000-0000-0000EC320000}"/>
    <cellStyle name="Style 108" xfId="4503" xr:uid="{00000000-0005-0000-0000-0000ED320000}"/>
    <cellStyle name="Style 109" xfId="4504" xr:uid="{00000000-0005-0000-0000-0000EE320000}"/>
    <cellStyle name="Style 110" xfId="4505" xr:uid="{00000000-0005-0000-0000-0000EF320000}"/>
    <cellStyle name="Style 111" xfId="4506" xr:uid="{00000000-0005-0000-0000-0000F0320000}"/>
    <cellStyle name="Style 112" xfId="4507" xr:uid="{00000000-0005-0000-0000-0000F1320000}"/>
    <cellStyle name="Style 113" xfId="4508" xr:uid="{00000000-0005-0000-0000-0000F2320000}"/>
    <cellStyle name="Style 114" xfId="4509" xr:uid="{00000000-0005-0000-0000-0000F3320000}"/>
    <cellStyle name="Style 115" xfId="4510" xr:uid="{00000000-0005-0000-0000-0000F4320000}"/>
    <cellStyle name="Style 116" xfId="4511" xr:uid="{00000000-0005-0000-0000-0000F5320000}"/>
    <cellStyle name="Style 117" xfId="4512" xr:uid="{00000000-0005-0000-0000-0000F6320000}"/>
    <cellStyle name="Style 118" xfId="4513" xr:uid="{00000000-0005-0000-0000-0000F7320000}"/>
    <cellStyle name="Style 119" xfId="4514" xr:uid="{00000000-0005-0000-0000-0000F8320000}"/>
    <cellStyle name="Style 120" xfId="4515" xr:uid="{00000000-0005-0000-0000-0000F9320000}"/>
    <cellStyle name="Style 121" xfId="4516" xr:uid="{00000000-0005-0000-0000-0000FA320000}"/>
    <cellStyle name="Style 122" xfId="4517" xr:uid="{00000000-0005-0000-0000-0000FB320000}"/>
    <cellStyle name="Style 123" xfId="4518" xr:uid="{00000000-0005-0000-0000-0000FC320000}"/>
    <cellStyle name="Style 124" xfId="4519" xr:uid="{00000000-0005-0000-0000-0000FD320000}"/>
    <cellStyle name="Style 125" xfId="4520" xr:uid="{00000000-0005-0000-0000-0000FE320000}"/>
    <cellStyle name="Style 126" xfId="4521" xr:uid="{00000000-0005-0000-0000-0000FF320000}"/>
    <cellStyle name="Style 127" xfId="4522" xr:uid="{00000000-0005-0000-0000-000000330000}"/>
    <cellStyle name="Style 128" xfId="4523" xr:uid="{00000000-0005-0000-0000-000001330000}"/>
    <cellStyle name="Style 129" xfId="4524" xr:uid="{00000000-0005-0000-0000-000002330000}"/>
    <cellStyle name="Style 130" xfId="4525" xr:uid="{00000000-0005-0000-0000-000003330000}"/>
    <cellStyle name="Style 131" xfId="4526" xr:uid="{00000000-0005-0000-0000-000004330000}"/>
    <cellStyle name="Style 132" xfId="4527" xr:uid="{00000000-0005-0000-0000-000005330000}"/>
    <cellStyle name="Style 133" xfId="4528" xr:uid="{00000000-0005-0000-0000-000006330000}"/>
    <cellStyle name="Style 134" xfId="4529" xr:uid="{00000000-0005-0000-0000-000007330000}"/>
    <cellStyle name="Style 135" xfId="4530" xr:uid="{00000000-0005-0000-0000-000008330000}"/>
    <cellStyle name="Style 136" xfId="4531" xr:uid="{00000000-0005-0000-0000-000009330000}"/>
    <cellStyle name="Style 137" xfId="4532" xr:uid="{00000000-0005-0000-0000-00000A330000}"/>
    <cellStyle name="Style 138" xfId="4533" xr:uid="{00000000-0005-0000-0000-00000B330000}"/>
    <cellStyle name="Style 139" xfId="4534" xr:uid="{00000000-0005-0000-0000-00000C330000}"/>
    <cellStyle name="Style 140" xfId="4535" xr:uid="{00000000-0005-0000-0000-00000D330000}"/>
    <cellStyle name="Style 141" xfId="4536" xr:uid="{00000000-0005-0000-0000-00000E330000}"/>
    <cellStyle name="Style 142" xfId="4537" xr:uid="{00000000-0005-0000-0000-00000F330000}"/>
    <cellStyle name="Style 143" xfId="4538" xr:uid="{00000000-0005-0000-0000-000010330000}"/>
    <cellStyle name="Style 144" xfId="4539" xr:uid="{00000000-0005-0000-0000-000011330000}"/>
    <cellStyle name="Style 145" xfId="4540" xr:uid="{00000000-0005-0000-0000-000012330000}"/>
    <cellStyle name="Style 146" xfId="4541" xr:uid="{00000000-0005-0000-0000-000013330000}"/>
    <cellStyle name="Style 147" xfId="4542" xr:uid="{00000000-0005-0000-0000-000014330000}"/>
    <cellStyle name="Style 149" xfId="4543" xr:uid="{00000000-0005-0000-0000-000015330000}"/>
    <cellStyle name="Style 151" xfId="4544" xr:uid="{00000000-0005-0000-0000-000016330000}"/>
    <cellStyle name="Style 153" xfId="4545" xr:uid="{00000000-0005-0000-0000-000017330000}"/>
    <cellStyle name="Style 155" xfId="4546" xr:uid="{00000000-0005-0000-0000-000018330000}"/>
    <cellStyle name="Style 157" xfId="4547" xr:uid="{00000000-0005-0000-0000-000019330000}"/>
    <cellStyle name="Style 159" xfId="4548" xr:uid="{00000000-0005-0000-0000-00001A330000}"/>
    <cellStyle name="Style 161" xfId="4549" xr:uid="{00000000-0005-0000-0000-00001B330000}"/>
    <cellStyle name="Style 2" xfId="5444" xr:uid="{00000000-0005-0000-0000-00001C330000}"/>
    <cellStyle name="Style 21" xfId="4550" xr:uid="{00000000-0005-0000-0000-00001D330000}"/>
    <cellStyle name="Style 22" xfId="4551" xr:uid="{00000000-0005-0000-0000-00001E330000}"/>
    <cellStyle name="Style 23" xfId="4552" xr:uid="{00000000-0005-0000-0000-00001F330000}"/>
    <cellStyle name="Style 24" xfId="4553" xr:uid="{00000000-0005-0000-0000-000020330000}"/>
    <cellStyle name="Style 25" xfId="4554" xr:uid="{00000000-0005-0000-0000-000021330000}"/>
    <cellStyle name="Style 26" xfId="4555" xr:uid="{00000000-0005-0000-0000-000022330000}"/>
    <cellStyle name="Style 27" xfId="4556" xr:uid="{00000000-0005-0000-0000-000023330000}"/>
    <cellStyle name="Style 27 2" xfId="5445" xr:uid="{00000000-0005-0000-0000-000024330000}"/>
    <cellStyle name="Style 28" xfId="4557" xr:uid="{00000000-0005-0000-0000-000025330000}"/>
    <cellStyle name="Style 29" xfId="4558" xr:uid="{00000000-0005-0000-0000-000026330000}"/>
    <cellStyle name="Style 30" xfId="4559" xr:uid="{00000000-0005-0000-0000-000027330000}"/>
    <cellStyle name="Style 31" xfId="4560" xr:uid="{00000000-0005-0000-0000-000028330000}"/>
    <cellStyle name="Style 32" xfId="4561" xr:uid="{00000000-0005-0000-0000-000029330000}"/>
    <cellStyle name="Style 32 2" xfId="4902" xr:uid="{00000000-0005-0000-0000-00002A330000}"/>
    <cellStyle name="Style 32 2 2" xfId="5271" xr:uid="{00000000-0005-0000-0000-00002B330000}"/>
    <cellStyle name="Style 32 2 2 2" xfId="14279" xr:uid="{4F281F4A-0B76-40E8-8F04-A1C7A9C8B6F8}"/>
    <cellStyle name="Style 32 3" xfId="12330" xr:uid="{00000000-0005-0000-0000-00002C330000}"/>
    <cellStyle name="Style 33" xfId="4562" xr:uid="{00000000-0005-0000-0000-00002D330000}"/>
    <cellStyle name="Style 34" xfId="4563" xr:uid="{00000000-0005-0000-0000-00002E330000}"/>
    <cellStyle name="Style 34 2" xfId="4903" xr:uid="{00000000-0005-0000-0000-00002F330000}"/>
    <cellStyle name="Style 34 2 2" xfId="5272" xr:uid="{00000000-0005-0000-0000-000030330000}"/>
    <cellStyle name="Style 34 2 2 2" xfId="14280" xr:uid="{4CEA2CBA-3919-4A1B-9A6C-A42069DF8F61}"/>
    <cellStyle name="Style 34 3" xfId="12331" xr:uid="{00000000-0005-0000-0000-000031330000}"/>
    <cellStyle name="Style 35" xfId="4564" xr:uid="{00000000-0005-0000-0000-000032330000}"/>
    <cellStyle name="Style 36" xfId="4565" xr:uid="{00000000-0005-0000-0000-000033330000}"/>
    <cellStyle name="Style 37" xfId="4566" xr:uid="{00000000-0005-0000-0000-000034330000}"/>
    <cellStyle name="Style 38" xfId="4567" xr:uid="{00000000-0005-0000-0000-000035330000}"/>
    <cellStyle name="Style 39" xfId="4568" xr:uid="{00000000-0005-0000-0000-000036330000}"/>
    <cellStyle name="Style 39 2" xfId="5446" xr:uid="{00000000-0005-0000-0000-000037330000}"/>
    <cellStyle name="Style 40" xfId="4569" xr:uid="{00000000-0005-0000-0000-000038330000}"/>
    <cellStyle name="Style 40 2" xfId="5447" xr:uid="{00000000-0005-0000-0000-000039330000}"/>
    <cellStyle name="Style 41" xfId="4570" xr:uid="{00000000-0005-0000-0000-00003A330000}"/>
    <cellStyle name="Style 41 2" xfId="5448" xr:uid="{00000000-0005-0000-0000-00003B330000}"/>
    <cellStyle name="Style 42" xfId="4571" xr:uid="{00000000-0005-0000-0000-00003C330000}"/>
    <cellStyle name="Style 42 2" xfId="5449" xr:uid="{00000000-0005-0000-0000-00003D330000}"/>
    <cellStyle name="Style 43" xfId="4572" xr:uid="{00000000-0005-0000-0000-00003E330000}"/>
    <cellStyle name="Style 43 2" xfId="5450" xr:uid="{00000000-0005-0000-0000-00003F330000}"/>
    <cellStyle name="Style 43 2 2" xfId="14283" xr:uid="{24E2264C-A0C2-432A-8058-5B336A176C30}"/>
    <cellStyle name="Style 44" xfId="4573" xr:uid="{00000000-0005-0000-0000-000040330000}"/>
    <cellStyle name="Style 44 2" xfId="5451" xr:uid="{00000000-0005-0000-0000-000041330000}"/>
    <cellStyle name="Style 45" xfId="4574" xr:uid="{00000000-0005-0000-0000-000042330000}"/>
    <cellStyle name="Style 45 2" xfId="5452" xr:uid="{00000000-0005-0000-0000-000043330000}"/>
    <cellStyle name="Style 46" xfId="4575" xr:uid="{00000000-0005-0000-0000-000044330000}"/>
    <cellStyle name="Style 46 2" xfId="5453" xr:uid="{00000000-0005-0000-0000-000045330000}"/>
    <cellStyle name="Style 47" xfId="4576" xr:uid="{00000000-0005-0000-0000-000046330000}"/>
    <cellStyle name="Style 47 2" xfId="5454" xr:uid="{00000000-0005-0000-0000-000047330000}"/>
    <cellStyle name="Style 48" xfId="4577" xr:uid="{00000000-0005-0000-0000-000048330000}"/>
    <cellStyle name="Style 48 2" xfId="5455" xr:uid="{00000000-0005-0000-0000-000049330000}"/>
    <cellStyle name="Style 49" xfId="4578" xr:uid="{00000000-0005-0000-0000-00004A330000}"/>
    <cellStyle name="Style 49 2" xfId="5456" xr:uid="{00000000-0005-0000-0000-00004B330000}"/>
    <cellStyle name="Style 50" xfId="4579" xr:uid="{00000000-0005-0000-0000-00004C330000}"/>
    <cellStyle name="Style 50 2" xfId="5457" xr:uid="{00000000-0005-0000-0000-00004D330000}"/>
    <cellStyle name="Style 51" xfId="4580" xr:uid="{00000000-0005-0000-0000-00004E330000}"/>
    <cellStyle name="Style 51 2" xfId="5458" xr:uid="{00000000-0005-0000-0000-00004F330000}"/>
    <cellStyle name="Style 52" xfId="4581" xr:uid="{00000000-0005-0000-0000-000050330000}"/>
    <cellStyle name="Style 52 2" xfId="5459" xr:uid="{00000000-0005-0000-0000-000051330000}"/>
    <cellStyle name="Style 53" xfId="4582" xr:uid="{00000000-0005-0000-0000-000052330000}"/>
    <cellStyle name="Style 53 2" xfId="5460" xr:uid="{00000000-0005-0000-0000-000053330000}"/>
    <cellStyle name="Style 54" xfId="4583" xr:uid="{00000000-0005-0000-0000-000054330000}"/>
    <cellStyle name="Style 54 2" xfId="5461" xr:uid="{00000000-0005-0000-0000-000055330000}"/>
    <cellStyle name="Style 55" xfId="4584" xr:uid="{00000000-0005-0000-0000-000056330000}"/>
    <cellStyle name="Style 55 2" xfId="5462" xr:uid="{00000000-0005-0000-0000-000057330000}"/>
    <cellStyle name="Style 56" xfId="4585" xr:uid="{00000000-0005-0000-0000-000058330000}"/>
    <cellStyle name="Style 57" xfId="4586" xr:uid="{00000000-0005-0000-0000-000059330000}"/>
    <cellStyle name="Style 58" xfId="4587" xr:uid="{00000000-0005-0000-0000-00005A330000}"/>
    <cellStyle name="Style 58 2" xfId="4588" xr:uid="{00000000-0005-0000-0000-00005B330000}"/>
    <cellStyle name="Style 58 2 2" xfId="4589" xr:uid="{00000000-0005-0000-0000-00005C330000}"/>
    <cellStyle name="Style 58 2 2 2" xfId="10688" xr:uid="{00000000-0005-0000-0000-00005D330000}"/>
    <cellStyle name="Style 58 2 3" xfId="10687" xr:uid="{00000000-0005-0000-0000-00005E330000}"/>
    <cellStyle name="Style 58 3" xfId="4590" xr:uid="{00000000-0005-0000-0000-00005F330000}"/>
    <cellStyle name="Style 58 3 2" xfId="4591" xr:uid="{00000000-0005-0000-0000-000060330000}"/>
    <cellStyle name="Style 58 3 2 2" xfId="10690" xr:uid="{00000000-0005-0000-0000-000061330000}"/>
    <cellStyle name="Style 58 3 3" xfId="10689" xr:uid="{00000000-0005-0000-0000-000062330000}"/>
    <cellStyle name="Style 58 4" xfId="4592" xr:uid="{00000000-0005-0000-0000-000063330000}"/>
    <cellStyle name="Style 58 4 2" xfId="10691" xr:uid="{00000000-0005-0000-0000-000064330000}"/>
    <cellStyle name="Style 58 5" xfId="10686" xr:uid="{00000000-0005-0000-0000-000065330000}"/>
    <cellStyle name="Style 59" xfId="4593" xr:uid="{00000000-0005-0000-0000-000066330000}"/>
    <cellStyle name="Style 60" xfId="4594" xr:uid="{00000000-0005-0000-0000-000067330000}"/>
    <cellStyle name="Style 61" xfId="4595" xr:uid="{00000000-0005-0000-0000-000068330000}"/>
    <cellStyle name="Style 62" xfId="4596" xr:uid="{00000000-0005-0000-0000-000069330000}"/>
    <cellStyle name="Style 63" xfId="4597" xr:uid="{00000000-0005-0000-0000-00006A330000}"/>
    <cellStyle name="Style 64" xfId="4598" xr:uid="{00000000-0005-0000-0000-00006B330000}"/>
    <cellStyle name="Style 65" xfId="4599" xr:uid="{00000000-0005-0000-0000-00006C330000}"/>
    <cellStyle name="Style 66" xfId="4600" xr:uid="{00000000-0005-0000-0000-00006D330000}"/>
    <cellStyle name="Style 67" xfId="4601" xr:uid="{00000000-0005-0000-0000-00006E330000}"/>
    <cellStyle name="Style 68" xfId="4602" xr:uid="{00000000-0005-0000-0000-00006F330000}"/>
    <cellStyle name="Style 69" xfId="4603" xr:uid="{00000000-0005-0000-0000-000070330000}"/>
    <cellStyle name="Style 70" xfId="4604" xr:uid="{00000000-0005-0000-0000-000071330000}"/>
    <cellStyle name="Style 71" xfId="4605" xr:uid="{00000000-0005-0000-0000-000072330000}"/>
    <cellStyle name="Style 72" xfId="4606" xr:uid="{00000000-0005-0000-0000-000073330000}"/>
    <cellStyle name="Style 73" xfId="4607" xr:uid="{00000000-0005-0000-0000-000074330000}"/>
    <cellStyle name="Style 74" xfId="4608" xr:uid="{00000000-0005-0000-0000-000075330000}"/>
    <cellStyle name="Style 83" xfId="4609" xr:uid="{00000000-0005-0000-0000-000076330000}"/>
    <cellStyle name="Style 84" xfId="4610" xr:uid="{00000000-0005-0000-0000-000077330000}"/>
    <cellStyle name="Style 85" xfId="4611" xr:uid="{00000000-0005-0000-0000-000078330000}"/>
    <cellStyle name="Style 86" xfId="4612" xr:uid="{00000000-0005-0000-0000-000079330000}"/>
    <cellStyle name="Style 87" xfId="4613" xr:uid="{00000000-0005-0000-0000-00007A330000}"/>
    <cellStyle name="Style 88" xfId="4614" xr:uid="{00000000-0005-0000-0000-00007B330000}"/>
    <cellStyle name="Style 89" xfId="4615" xr:uid="{00000000-0005-0000-0000-00007C330000}"/>
    <cellStyle name="Style 90" xfId="4616" xr:uid="{00000000-0005-0000-0000-00007D330000}"/>
    <cellStyle name="Style 91" xfId="4617" xr:uid="{00000000-0005-0000-0000-00007E330000}"/>
    <cellStyle name="Style 92" xfId="4618" xr:uid="{00000000-0005-0000-0000-00007F330000}"/>
    <cellStyle name="Style 93" xfId="4619" xr:uid="{00000000-0005-0000-0000-000080330000}"/>
    <cellStyle name="Style 94" xfId="4620" xr:uid="{00000000-0005-0000-0000-000081330000}"/>
    <cellStyle name="Style 95" xfId="4621" xr:uid="{00000000-0005-0000-0000-000082330000}"/>
    <cellStyle name="Style 96" xfId="4622" xr:uid="{00000000-0005-0000-0000-000083330000}"/>
    <cellStyle name="Style 97" xfId="4623" xr:uid="{00000000-0005-0000-0000-000084330000}"/>
    <cellStyle name="Style 98" xfId="4624" xr:uid="{00000000-0005-0000-0000-000085330000}"/>
    <cellStyle name="Style 99" xfId="4625" xr:uid="{00000000-0005-0000-0000-000086330000}"/>
    <cellStyle name="STYLE1 - Style1" xfId="15339" xr:uid="{25CCC9C3-F3C3-4B4F-8D2F-8C06EF4B0D6F}"/>
    <cellStyle name="STYLE1 - Style1 2" xfId="55102" xr:uid="{7CD126EE-4A81-4D2A-85F2-FBD5F95A3CB1}"/>
    <cellStyle name="STYLE2 - Style2" xfId="15340" xr:uid="{B38ED015-B89D-4EB1-A6D8-C0849C30771C}"/>
    <cellStyle name="STYLE2 - Style2 2" xfId="55103" xr:uid="{8B292022-71BA-4A61-8665-C647D078D466}"/>
    <cellStyle name="SubHeading" xfId="15341" xr:uid="{5661C552-5A30-4B64-A9F5-FD801E619797}"/>
    <cellStyle name="SubHeading 2" xfId="55104" xr:uid="{46951296-C56F-4152-91E2-AD5B8CC1EA71}"/>
    <cellStyle name="subtitulo" xfId="4626" xr:uid="{00000000-0005-0000-0000-000087330000}"/>
    <cellStyle name="Subtotal" xfId="4627" xr:uid="{00000000-0005-0000-0000-000088330000}"/>
    <cellStyle name="Subtotal 2" xfId="5463" xr:uid="{00000000-0005-0000-0000-000089330000}"/>
    <cellStyle name="Table Col Head" xfId="4628" xr:uid="{00000000-0005-0000-0000-00008A330000}"/>
    <cellStyle name="Table Head" xfId="4629" xr:uid="{00000000-0005-0000-0000-00008B330000}"/>
    <cellStyle name="Table Head 2" xfId="5464" xr:uid="{00000000-0005-0000-0000-00008C330000}"/>
    <cellStyle name="Table Head Aligned" xfId="5465" xr:uid="{00000000-0005-0000-0000-00008D330000}"/>
    <cellStyle name="Table Head Blue" xfId="5466" xr:uid="{00000000-0005-0000-0000-00008E330000}"/>
    <cellStyle name="Table Head Green" xfId="5467" xr:uid="{00000000-0005-0000-0000-00008F330000}"/>
    <cellStyle name="Table Head_pldt" xfId="5468" xr:uid="{00000000-0005-0000-0000-000090330000}"/>
    <cellStyle name="Table Heading" xfId="4630" xr:uid="{00000000-0005-0000-0000-000091330000}"/>
    <cellStyle name="Table Source" xfId="5469" xr:uid="{00000000-0005-0000-0000-000092330000}"/>
    <cellStyle name="Table Text" xfId="5470" xr:uid="{00000000-0005-0000-0000-000093330000}"/>
    <cellStyle name="Table Title" xfId="4631" xr:uid="{00000000-0005-0000-0000-000094330000}"/>
    <cellStyle name="Table Title 2" xfId="5471" xr:uid="{00000000-0005-0000-0000-000095330000}"/>
    <cellStyle name="Table Units" xfId="4632" xr:uid="{00000000-0005-0000-0000-000096330000}"/>
    <cellStyle name="Table Units 2" xfId="4633" xr:uid="{00000000-0005-0000-0000-000097330000}"/>
    <cellStyle name="Table Units 3" xfId="4634" xr:uid="{00000000-0005-0000-0000-000098330000}"/>
    <cellStyle name="Table Units 4" xfId="5472" xr:uid="{00000000-0005-0000-0000-000099330000}"/>
    <cellStyle name="Table_Header" xfId="5473" xr:uid="{00000000-0005-0000-0000-00009A330000}"/>
    <cellStyle name="TEXT" xfId="4635" xr:uid="{00000000-0005-0000-0000-00009B330000}"/>
    <cellStyle name="Text 1" xfId="5474" xr:uid="{00000000-0005-0000-0000-00009C330000}"/>
    <cellStyle name="Text 2" xfId="5475" xr:uid="{00000000-0005-0000-0000-00009D330000}"/>
    <cellStyle name="Text Head 1" xfId="5476" xr:uid="{00000000-0005-0000-0000-00009E330000}"/>
    <cellStyle name="Text Head 2" xfId="5477" xr:uid="{00000000-0005-0000-0000-00009F330000}"/>
    <cellStyle name="Text Indent 1" xfId="5478" xr:uid="{00000000-0005-0000-0000-0000A0330000}"/>
    <cellStyle name="Text Indent 2" xfId="5479" xr:uid="{00000000-0005-0000-0000-0000A1330000}"/>
    <cellStyle name="Text Indent A" xfId="5480" xr:uid="{00000000-0005-0000-0000-0000A2330000}"/>
    <cellStyle name="Text Indent B" xfId="5481" xr:uid="{00000000-0005-0000-0000-0000A3330000}"/>
    <cellStyle name="Text Indent B 2" xfId="55105" xr:uid="{050D40F9-D699-472D-A6D9-B7AB5AEDF7D2}"/>
    <cellStyle name="Text Indent C" xfId="5482" xr:uid="{00000000-0005-0000-0000-0000A4330000}"/>
    <cellStyle name="Text Indent C 2" xfId="55106" xr:uid="{F9F0C47F-7F93-440C-9673-FBAB44969E16}"/>
    <cellStyle name="TEXTO" xfId="4636" xr:uid="{00000000-0005-0000-0000-0000A5330000}"/>
    <cellStyle name="TEXTO 10" xfId="4637" xr:uid="{00000000-0005-0000-0000-0000A6330000}"/>
    <cellStyle name="TEXTO 11" xfId="4638" xr:uid="{00000000-0005-0000-0000-0000A7330000}"/>
    <cellStyle name="TEXTO 12" xfId="4639" xr:uid="{00000000-0005-0000-0000-0000A8330000}"/>
    <cellStyle name="TEXTO 13" xfId="4640" xr:uid="{00000000-0005-0000-0000-0000A9330000}"/>
    <cellStyle name="TEXTO 14" xfId="4641" xr:uid="{00000000-0005-0000-0000-0000AA330000}"/>
    <cellStyle name="TEXTO 15" xfId="4642" xr:uid="{00000000-0005-0000-0000-0000AB330000}"/>
    <cellStyle name="TEXTO 16" xfId="4643" xr:uid="{00000000-0005-0000-0000-0000AC330000}"/>
    <cellStyle name="TEXTO 17" xfId="4644" xr:uid="{00000000-0005-0000-0000-0000AD330000}"/>
    <cellStyle name="TEXTO 18" xfId="4645" xr:uid="{00000000-0005-0000-0000-0000AE330000}"/>
    <cellStyle name="TEXTO 19" xfId="4646" xr:uid="{00000000-0005-0000-0000-0000AF330000}"/>
    <cellStyle name="TEXTO 2" xfId="4647" xr:uid="{00000000-0005-0000-0000-0000B0330000}"/>
    <cellStyle name="TEXTO 20" xfId="4648" xr:uid="{00000000-0005-0000-0000-0000B1330000}"/>
    <cellStyle name="TEXTO 21" xfId="4649" xr:uid="{00000000-0005-0000-0000-0000B2330000}"/>
    <cellStyle name="TEXTO 22" xfId="4650" xr:uid="{00000000-0005-0000-0000-0000B3330000}"/>
    <cellStyle name="TEXTO 23" xfId="4651" xr:uid="{00000000-0005-0000-0000-0000B4330000}"/>
    <cellStyle name="TEXTO 24" xfId="4652" xr:uid="{00000000-0005-0000-0000-0000B5330000}"/>
    <cellStyle name="TEXTO 25" xfId="4653" xr:uid="{00000000-0005-0000-0000-0000B6330000}"/>
    <cellStyle name="TEXTO 26" xfId="4654" xr:uid="{00000000-0005-0000-0000-0000B7330000}"/>
    <cellStyle name="TEXTO 27" xfId="4655" xr:uid="{00000000-0005-0000-0000-0000B8330000}"/>
    <cellStyle name="TEXTO 28" xfId="4656" xr:uid="{00000000-0005-0000-0000-0000B9330000}"/>
    <cellStyle name="TEXTO 29" xfId="4657" xr:uid="{00000000-0005-0000-0000-0000BA330000}"/>
    <cellStyle name="TEXTO 3" xfId="4658" xr:uid="{00000000-0005-0000-0000-0000BB330000}"/>
    <cellStyle name="TEXTO 30" xfId="4659" xr:uid="{00000000-0005-0000-0000-0000BC330000}"/>
    <cellStyle name="TEXTO 31" xfId="4660" xr:uid="{00000000-0005-0000-0000-0000BD330000}"/>
    <cellStyle name="TEXTO 32" xfId="4661" xr:uid="{00000000-0005-0000-0000-0000BE330000}"/>
    <cellStyle name="TEXTO 33" xfId="4662" xr:uid="{00000000-0005-0000-0000-0000BF330000}"/>
    <cellStyle name="TEXTO 34" xfId="4663" xr:uid="{00000000-0005-0000-0000-0000C0330000}"/>
    <cellStyle name="TEXTO 35" xfId="4664" xr:uid="{00000000-0005-0000-0000-0000C1330000}"/>
    <cellStyle name="TEXTO 36" xfId="4665" xr:uid="{00000000-0005-0000-0000-0000C2330000}"/>
    <cellStyle name="TEXTO 37" xfId="4666" xr:uid="{00000000-0005-0000-0000-0000C3330000}"/>
    <cellStyle name="TEXTO 38" xfId="4667" xr:uid="{00000000-0005-0000-0000-0000C4330000}"/>
    <cellStyle name="TEXTO 39" xfId="4668" xr:uid="{00000000-0005-0000-0000-0000C5330000}"/>
    <cellStyle name="TEXTO 4" xfId="4669" xr:uid="{00000000-0005-0000-0000-0000C6330000}"/>
    <cellStyle name="TEXTO 40" xfId="4670" xr:uid="{00000000-0005-0000-0000-0000C7330000}"/>
    <cellStyle name="TEXTO 5" xfId="4671" xr:uid="{00000000-0005-0000-0000-0000C8330000}"/>
    <cellStyle name="TEXTO 6" xfId="4672" xr:uid="{00000000-0005-0000-0000-0000C9330000}"/>
    <cellStyle name="TEXTO 7" xfId="4673" xr:uid="{00000000-0005-0000-0000-0000CA330000}"/>
    <cellStyle name="TEXTO 8" xfId="4674" xr:uid="{00000000-0005-0000-0000-0000CB330000}"/>
    <cellStyle name="TEXTO 9" xfId="4675" xr:uid="{00000000-0005-0000-0000-0000CC330000}"/>
    <cellStyle name="Texto de advertencia" xfId="4676" xr:uid="{00000000-0005-0000-0000-0000CD330000}"/>
    <cellStyle name="Texto de Aviso 10" xfId="5838" xr:uid="{00000000-0005-0000-0000-0000CE330000}"/>
    <cellStyle name="Texto de Aviso 10 2" xfId="15342" xr:uid="{F7B4FA77-32A0-4A55-8113-E9E4A7757EA6}"/>
    <cellStyle name="Texto de Aviso 11" xfId="5867" xr:uid="{00000000-0005-0000-0000-0000CF330000}"/>
    <cellStyle name="Texto de Aviso 12" xfId="5887" xr:uid="{00000000-0005-0000-0000-0000D0330000}"/>
    <cellStyle name="Texto de Aviso 13" xfId="5900" xr:uid="{00000000-0005-0000-0000-0000D1330000}"/>
    <cellStyle name="Texto de Aviso 14" xfId="5907" xr:uid="{00000000-0005-0000-0000-0000D2330000}"/>
    <cellStyle name="Texto de Aviso 15" xfId="5983" xr:uid="{00000000-0005-0000-0000-0000D3330000}"/>
    <cellStyle name="Texto de Aviso 16" xfId="5990" xr:uid="{00000000-0005-0000-0000-0000D4330000}"/>
    <cellStyle name="Texto de Aviso 17" xfId="6011" xr:uid="{00000000-0005-0000-0000-0000D5330000}"/>
    <cellStyle name="Texto de Aviso 2" xfId="78" xr:uid="{00000000-0005-0000-0000-0000D6330000}"/>
    <cellStyle name="Texto de Aviso 2 2" xfId="5140" xr:uid="{00000000-0005-0000-0000-0000D7330000}"/>
    <cellStyle name="Texto de Aviso 2 2 2" xfId="7151" xr:uid="{00000000-0005-0000-0000-0000D8330000}"/>
    <cellStyle name="Texto de Aviso 2 2 2 2" xfId="7152" xr:uid="{00000000-0005-0000-0000-0000D9330000}"/>
    <cellStyle name="Texto de Aviso 2 2 2 2 2" xfId="7153" xr:uid="{00000000-0005-0000-0000-0000DA330000}"/>
    <cellStyle name="Texto de Aviso 2 2 2 2 2 2" xfId="7154" xr:uid="{00000000-0005-0000-0000-0000DB330000}"/>
    <cellStyle name="Texto de Aviso 2 2 2 2 2 2 2" xfId="7155" xr:uid="{00000000-0005-0000-0000-0000DC330000}"/>
    <cellStyle name="Texto de Aviso 2 2 2 2 2 2 2 2" xfId="7156" xr:uid="{00000000-0005-0000-0000-0000DD330000}"/>
    <cellStyle name="Texto de Aviso 2 2 2 2 2 2 3" xfId="7157" xr:uid="{00000000-0005-0000-0000-0000DE330000}"/>
    <cellStyle name="Texto de Aviso 2 2 2 2 2 3" xfId="7158" xr:uid="{00000000-0005-0000-0000-0000DF330000}"/>
    <cellStyle name="Texto de Aviso 2 2 2 2 2 3 2" xfId="7159" xr:uid="{00000000-0005-0000-0000-0000E0330000}"/>
    <cellStyle name="Texto de Aviso 2 2 2 2 3" xfId="7160" xr:uid="{00000000-0005-0000-0000-0000E1330000}"/>
    <cellStyle name="Texto de Aviso 2 2 2 2 3 2" xfId="7161" xr:uid="{00000000-0005-0000-0000-0000E2330000}"/>
    <cellStyle name="Texto de Aviso 2 2 2 3" xfId="7162" xr:uid="{00000000-0005-0000-0000-0000E3330000}"/>
    <cellStyle name="Texto de Aviso 2 2 2 4" xfId="7163" xr:uid="{00000000-0005-0000-0000-0000E4330000}"/>
    <cellStyle name="Texto de Aviso 2 2 2 4 2" xfId="7164" xr:uid="{00000000-0005-0000-0000-0000E5330000}"/>
    <cellStyle name="Texto de Aviso 2 2 3" xfId="7165" xr:uid="{00000000-0005-0000-0000-0000E6330000}"/>
    <cellStyle name="Texto de Aviso 2 2 4" xfId="7166" xr:uid="{00000000-0005-0000-0000-0000E7330000}"/>
    <cellStyle name="Texto de Aviso 2 2 4 2" xfId="7167" xr:uid="{00000000-0005-0000-0000-0000E8330000}"/>
    <cellStyle name="Texto de Aviso 2 3" xfId="5141" xr:uid="{00000000-0005-0000-0000-0000E9330000}"/>
    <cellStyle name="Texto de Aviso 2 3 2" xfId="55107" xr:uid="{811F937D-12C3-4785-A701-E56920A092F9}"/>
    <cellStyle name="Texto de Aviso 2 4" xfId="7168" xr:uid="{00000000-0005-0000-0000-0000EA330000}"/>
    <cellStyle name="Texto de Aviso 2 5" xfId="7169" xr:uid="{00000000-0005-0000-0000-0000EB330000}"/>
    <cellStyle name="Texto de Aviso 2 6" xfId="7170" xr:uid="{00000000-0005-0000-0000-0000EC330000}"/>
    <cellStyle name="Texto de Aviso 2 6 2" xfId="7171" xr:uid="{00000000-0005-0000-0000-0000ED330000}"/>
    <cellStyle name="Texto de Aviso 2 7" xfId="7150" xr:uid="{00000000-0005-0000-0000-0000EE330000}"/>
    <cellStyle name="Texto de Aviso 2 8" xfId="15442" xr:uid="{9BB2114C-9AA7-4CEA-A655-35E2512CF5B3}"/>
    <cellStyle name="Texto de Aviso 3" xfId="5142" xr:uid="{00000000-0005-0000-0000-0000EF330000}"/>
    <cellStyle name="Texto de Aviso 3 2" xfId="7173" xr:uid="{00000000-0005-0000-0000-0000F0330000}"/>
    <cellStyle name="Texto de Aviso 3 3" xfId="7174" xr:uid="{00000000-0005-0000-0000-0000F1330000}"/>
    <cellStyle name="Texto de Aviso 3 4" xfId="7175" xr:uid="{00000000-0005-0000-0000-0000F2330000}"/>
    <cellStyle name="Texto de Aviso 3 5" xfId="7172" xr:uid="{00000000-0005-0000-0000-0000F3330000}"/>
    <cellStyle name="Texto de Aviso 4" xfId="5143" xr:uid="{00000000-0005-0000-0000-0000F4330000}"/>
    <cellStyle name="Texto de Aviso 4 2" xfId="7177" xr:uid="{00000000-0005-0000-0000-0000F5330000}"/>
    <cellStyle name="Texto de Aviso 4 3" xfId="7178" xr:uid="{00000000-0005-0000-0000-0000F6330000}"/>
    <cellStyle name="Texto de Aviso 4 4" xfId="7176" xr:uid="{00000000-0005-0000-0000-0000F7330000}"/>
    <cellStyle name="Texto de Aviso 5" xfId="5632" xr:uid="{00000000-0005-0000-0000-0000F8330000}"/>
    <cellStyle name="Texto de Aviso 5 2" xfId="7180" xr:uid="{00000000-0005-0000-0000-0000F9330000}"/>
    <cellStyle name="Texto de Aviso 5 3" xfId="7179" xr:uid="{00000000-0005-0000-0000-0000FA330000}"/>
    <cellStyle name="Texto de Aviso 6" xfId="5659" xr:uid="{00000000-0005-0000-0000-0000FB330000}"/>
    <cellStyle name="Texto de Aviso 6 2" xfId="7182" xr:uid="{00000000-0005-0000-0000-0000FC330000}"/>
    <cellStyle name="Texto de Aviso 6 3" xfId="7488" xr:uid="{00000000-0005-0000-0000-0000FD330000}"/>
    <cellStyle name="Texto de Aviso 6 4" xfId="7181" xr:uid="{00000000-0005-0000-0000-0000FE330000}"/>
    <cellStyle name="Texto de Aviso 7" xfId="5679" xr:uid="{00000000-0005-0000-0000-0000FF330000}"/>
    <cellStyle name="Texto de Aviso 7 2" xfId="7489" xr:uid="{00000000-0005-0000-0000-000000340000}"/>
    <cellStyle name="Texto de Aviso 7 3" xfId="7183" xr:uid="{00000000-0005-0000-0000-000001340000}"/>
    <cellStyle name="Texto de Aviso 8" xfId="5692" xr:uid="{00000000-0005-0000-0000-000002340000}"/>
    <cellStyle name="Texto de Aviso 9" xfId="5699" xr:uid="{00000000-0005-0000-0000-000003340000}"/>
    <cellStyle name="Texto Explicativo 10" xfId="5839" xr:uid="{00000000-0005-0000-0000-000004340000}"/>
    <cellStyle name="Texto Explicativo 10 2" xfId="15343" xr:uid="{A75F3A95-B8AB-4198-955B-168D60D78D4F}"/>
    <cellStyle name="Texto Explicativo 11" xfId="5868" xr:uid="{00000000-0005-0000-0000-000005340000}"/>
    <cellStyle name="Texto Explicativo 12" xfId="5888" xr:uid="{00000000-0005-0000-0000-000006340000}"/>
    <cellStyle name="Texto Explicativo 13" xfId="5901" xr:uid="{00000000-0005-0000-0000-000007340000}"/>
    <cellStyle name="Texto Explicativo 14" xfId="5908" xr:uid="{00000000-0005-0000-0000-000008340000}"/>
    <cellStyle name="Texto Explicativo 15" xfId="5984" xr:uid="{00000000-0005-0000-0000-000009340000}"/>
    <cellStyle name="Texto Explicativo 16" xfId="5991" xr:uid="{00000000-0005-0000-0000-00000A340000}"/>
    <cellStyle name="Texto Explicativo 17" xfId="6012" xr:uid="{00000000-0005-0000-0000-00000B340000}"/>
    <cellStyle name="Texto Explicativo 2" xfId="79" xr:uid="{00000000-0005-0000-0000-00000C340000}"/>
    <cellStyle name="Texto Explicativo 2 2" xfId="5144" xr:uid="{00000000-0005-0000-0000-00000D340000}"/>
    <cellStyle name="Texto Explicativo 2 2 2" xfId="7185" xr:uid="{00000000-0005-0000-0000-00000E340000}"/>
    <cellStyle name="Texto Explicativo 2 2 2 2" xfId="7186" xr:uid="{00000000-0005-0000-0000-00000F340000}"/>
    <cellStyle name="Texto Explicativo 2 2 2 2 2" xfId="7187" xr:uid="{00000000-0005-0000-0000-000010340000}"/>
    <cellStyle name="Texto Explicativo 2 2 2 2 2 2" xfId="7188" xr:uid="{00000000-0005-0000-0000-000011340000}"/>
    <cellStyle name="Texto Explicativo 2 2 2 2 2 2 2" xfId="7189" xr:uid="{00000000-0005-0000-0000-000012340000}"/>
    <cellStyle name="Texto Explicativo 2 2 2 2 2 2 2 2" xfId="7190" xr:uid="{00000000-0005-0000-0000-000013340000}"/>
    <cellStyle name="Texto Explicativo 2 2 2 2 2 2 3" xfId="7191" xr:uid="{00000000-0005-0000-0000-000014340000}"/>
    <cellStyle name="Texto Explicativo 2 2 2 2 2 3" xfId="7192" xr:uid="{00000000-0005-0000-0000-000015340000}"/>
    <cellStyle name="Texto Explicativo 2 2 2 2 2 3 2" xfId="7193" xr:uid="{00000000-0005-0000-0000-000016340000}"/>
    <cellStyle name="Texto Explicativo 2 2 2 2 3" xfId="7194" xr:uid="{00000000-0005-0000-0000-000017340000}"/>
    <cellStyle name="Texto Explicativo 2 2 2 2 3 2" xfId="7195" xr:uid="{00000000-0005-0000-0000-000018340000}"/>
    <cellStyle name="Texto Explicativo 2 2 2 3" xfId="7196" xr:uid="{00000000-0005-0000-0000-000019340000}"/>
    <cellStyle name="Texto Explicativo 2 2 2 4" xfId="7197" xr:uid="{00000000-0005-0000-0000-00001A340000}"/>
    <cellStyle name="Texto Explicativo 2 2 2 4 2" xfId="7198" xr:uid="{00000000-0005-0000-0000-00001B340000}"/>
    <cellStyle name="Texto Explicativo 2 2 3" xfId="7199" xr:uid="{00000000-0005-0000-0000-00001C340000}"/>
    <cellStyle name="Texto Explicativo 2 2 4" xfId="7200" xr:uid="{00000000-0005-0000-0000-00001D340000}"/>
    <cellStyle name="Texto Explicativo 2 2 4 2" xfId="7201" xr:uid="{00000000-0005-0000-0000-00001E340000}"/>
    <cellStyle name="Texto Explicativo 2 3" xfId="5145" xr:uid="{00000000-0005-0000-0000-00001F340000}"/>
    <cellStyle name="Texto Explicativo 2 3 2" xfId="55108" xr:uid="{8E2B9A01-5154-40E8-9CC8-DDE4996EE9BF}"/>
    <cellStyle name="Texto Explicativo 2 4" xfId="7202" xr:uid="{00000000-0005-0000-0000-000020340000}"/>
    <cellStyle name="Texto Explicativo 2 5" xfId="7203" xr:uid="{00000000-0005-0000-0000-000021340000}"/>
    <cellStyle name="Texto Explicativo 2 6" xfId="7204" xr:uid="{00000000-0005-0000-0000-000022340000}"/>
    <cellStyle name="Texto Explicativo 2 6 2" xfId="7205" xr:uid="{00000000-0005-0000-0000-000023340000}"/>
    <cellStyle name="Texto Explicativo 2 7" xfId="7184" xr:uid="{00000000-0005-0000-0000-000024340000}"/>
    <cellStyle name="Texto Explicativo 2 8" xfId="15443" xr:uid="{BFB0BC96-B41E-4189-8F6E-1BA928DE029C}"/>
    <cellStyle name="Texto Explicativo 3" xfId="5146" xr:uid="{00000000-0005-0000-0000-000025340000}"/>
    <cellStyle name="Texto Explicativo 3 2" xfId="7207" xr:uid="{00000000-0005-0000-0000-000026340000}"/>
    <cellStyle name="Texto Explicativo 3 3" xfId="7208" xr:uid="{00000000-0005-0000-0000-000027340000}"/>
    <cellStyle name="Texto Explicativo 3 4" xfId="7209" xr:uid="{00000000-0005-0000-0000-000028340000}"/>
    <cellStyle name="Texto Explicativo 3 5" xfId="7206" xr:uid="{00000000-0005-0000-0000-000029340000}"/>
    <cellStyle name="Texto Explicativo 4" xfId="5147" xr:uid="{00000000-0005-0000-0000-00002A340000}"/>
    <cellStyle name="Texto Explicativo 4 2" xfId="7211" xr:uid="{00000000-0005-0000-0000-00002B340000}"/>
    <cellStyle name="Texto Explicativo 4 3" xfId="7212" xr:uid="{00000000-0005-0000-0000-00002C340000}"/>
    <cellStyle name="Texto Explicativo 4 4" xfId="7210" xr:uid="{00000000-0005-0000-0000-00002D340000}"/>
    <cellStyle name="Texto Explicativo 5" xfId="5633" xr:uid="{00000000-0005-0000-0000-00002E340000}"/>
    <cellStyle name="Texto Explicativo 5 2" xfId="7214" xr:uid="{00000000-0005-0000-0000-00002F340000}"/>
    <cellStyle name="Texto Explicativo 5 3" xfId="7213" xr:uid="{00000000-0005-0000-0000-000030340000}"/>
    <cellStyle name="Texto Explicativo 6" xfId="5660" xr:uid="{00000000-0005-0000-0000-000031340000}"/>
    <cellStyle name="Texto Explicativo 6 2" xfId="7216" xr:uid="{00000000-0005-0000-0000-000032340000}"/>
    <cellStyle name="Texto Explicativo 6 3" xfId="7490" xr:uid="{00000000-0005-0000-0000-000033340000}"/>
    <cellStyle name="Texto Explicativo 6 4" xfId="7215" xr:uid="{00000000-0005-0000-0000-000034340000}"/>
    <cellStyle name="Texto Explicativo 7" xfId="5680" xr:uid="{00000000-0005-0000-0000-000035340000}"/>
    <cellStyle name="Texto Explicativo 7 2" xfId="7491" xr:uid="{00000000-0005-0000-0000-000036340000}"/>
    <cellStyle name="Texto Explicativo 7 3" xfId="7217" xr:uid="{00000000-0005-0000-0000-000037340000}"/>
    <cellStyle name="Texto Explicativo 8" xfId="5693" xr:uid="{00000000-0005-0000-0000-000038340000}"/>
    <cellStyle name="Texto Explicativo 9" xfId="5700" xr:uid="{00000000-0005-0000-0000-000039340000}"/>
    <cellStyle name="texto2" xfId="4677" xr:uid="{00000000-0005-0000-0000-00003A340000}"/>
    <cellStyle name="texto2 10" xfId="4678" xr:uid="{00000000-0005-0000-0000-00003B340000}"/>
    <cellStyle name="texto2 11" xfId="4679" xr:uid="{00000000-0005-0000-0000-00003C340000}"/>
    <cellStyle name="texto2 12" xfId="4680" xr:uid="{00000000-0005-0000-0000-00003D340000}"/>
    <cellStyle name="texto2 13" xfId="4681" xr:uid="{00000000-0005-0000-0000-00003E340000}"/>
    <cellStyle name="texto2 14" xfId="4682" xr:uid="{00000000-0005-0000-0000-00003F340000}"/>
    <cellStyle name="texto2 15" xfId="4683" xr:uid="{00000000-0005-0000-0000-000040340000}"/>
    <cellStyle name="texto2 16" xfId="4684" xr:uid="{00000000-0005-0000-0000-000041340000}"/>
    <cellStyle name="texto2 17" xfId="4685" xr:uid="{00000000-0005-0000-0000-000042340000}"/>
    <cellStyle name="texto2 18" xfId="4686" xr:uid="{00000000-0005-0000-0000-000043340000}"/>
    <cellStyle name="texto2 19" xfId="4687" xr:uid="{00000000-0005-0000-0000-000044340000}"/>
    <cellStyle name="texto2 2" xfId="4688" xr:uid="{00000000-0005-0000-0000-000045340000}"/>
    <cellStyle name="texto2 20" xfId="4689" xr:uid="{00000000-0005-0000-0000-000046340000}"/>
    <cellStyle name="texto2 21" xfId="4690" xr:uid="{00000000-0005-0000-0000-000047340000}"/>
    <cellStyle name="texto2 22" xfId="4691" xr:uid="{00000000-0005-0000-0000-000048340000}"/>
    <cellStyle name="texto2 23" xfId="4692" xr:uid="{00000000-0005-0000-0000-000049340000}"/>
    <cellStyle name="texto2 24" xfId="4693" xr:uid="{00000000-0005-0000-0000-00004A340000}"/>
    <cellStyle name="texto2 25" xfId="4694" xr:uid="{00000000-0005-0000-0000-00004B340000}"/>
    <cellStyle name="texto2 26" xfId="4695" xr:uid="{00000000-0005-0000-0000-00004C340000}"/>
    <cellStyle name="texto2 27" xfId="4696" xr:uid="{00000000-0005-0000-0000-00004D340000}"/>
    <cellStyle name="texto2 28" xfId="4697" xr:uid="{00000000-0005-0000-0000-00004E340000}"/>
    <cellStyle name="texto2 29" xfId="4698" xr:uid="{00000000-0005-0000-0000-00004F340000}"/>
    <cellStyle name="texto2 3" xfId="4699" xr:uid="{00000000-0005-0000-0000-000050340000}"/>
    <cellStyle name="texto2 30" xfId="4700" xr:uid="{00000000-0005-0000-0000-000051340000}"/>
    <cellStyle name="texto2 31" xfId="4701" xr:uid="{00000000-0005-0000-0000-000052340000}"/>
    <cellStyle name="texto2 32" xfId="4702" xr:uid="{00000000-0005-0000-0000-000053340000}"/>
    <cellStyle name="texto2 33" xfId="4703" xr:uid="{00000000-0005-0000-0000-000054340000}"/>
    <cellStyle name="texto2 34" xfId="4704" xr:uid="{00000000-0005-0000-0000-000055340000}"/>
    <cellStyle name="texto2 35" xfId="4705" xr:uid="{00000000-0005-0000-0000-000056340000}"/>
    <cellStyle name="texto2 36" xfId="4706" xr:uid="{00000000-0005-0000-0000-000057340000}"/>
    <cellStyle name="texto2 37" xfId="4707" xr:uid="{00000000-0005-0000-0000-000058340000}"/>
    <cellStyle name="texto2 38" xfId="4708" xr:uid="{00000000-0005-0000-0000-000059340000}"/>
    <cellStyle name="texto2 39" xfId="4709" xr:uid="{00000000-0005-0000-0000-00005A340000}"/>
    <cellStyle name="texto2 4" xfId="4710" xr:uid="{00000000-0005-0000-0000-00005B340000}"/>
    <cellStyle name="texto2 40" xfId="4711" xr:uid="{00000000-0005-0000-0000-00005C340000}"/>
    <cellStyle name="texto2 5" xfId="4712" xr:uid="{00000000-0005-0000-0000-00005D340000}"/>
    <cellStyle name="texto2 6" xfId="4713" xr:uid="{00000000-0005-0000-0000-00005E340000}"/>
    <cellStyle name="texto2 7" xfId="4714" xr:uid="{00000000-0005-0000-0000-00005F340000}"/>
    <cellStyle name="texto2 8" xfId="4715" xr:uid="{00000000-0005-0000-0000-000060340000}"/>
    <cellStyle name="texto2 9" xfId="4716" xr:uid="{00000000-0005-0000-0000-000061340000}"/>
    <cellStyle name="TFCF" xfId="4717" xr:uid="{00000000-0005-0000-0000-000062340000}"/>
    <cellStyle name="Tickmark" xfId="15344" xr:uid="{EBB264C1-C933-4720-BB0A-3F716EC20279}"/>
    <cellStyle name="Tickmark 2" xfId="55110" xr:uid="{83B84A72-8E7F-43B7-88FE-66B28E3F3E0E}"/>
    <cellStyle name="Tickmark 3" xfId="55109" xr:uid="{F8ADB014-6056-46ED-9A62-6221FBE1632F}"/>
    <cellStyle name="Times12" xfId="4718" xr:uid="{00000000-0005-0000-0000-000063340000}"/>
    <cellStyle name="Times12 10" xfId="4719" xr:uid="{00000000-0005-0000-0000-000064340000}"/>
    <cellStyle name="Times12 11" xfId="4720" xr:uid="{00000000-0005-0000-0000-000065340000}"/>
    <cellStyle name="Times12 12" xfId="4721" xr:uid="{00000000-0005-0000-0000-000066340000}"/>
    <cellStyle name="Times12 13" xfId="4722" xr:uid="{00000000-0005-0000-0000-000067340000}"/>
    <cellStyle name="Times12 14" xfId="4723" xr:uid="{00000000-0005-0000-0000-000068340000}"/>
    <cellStyle name="Times12 15" xfId="4724" xr:uid="{00000000-0005-0000-0000-000069340000}"/>
    <cellStyle name="Times12 16" xfId="4725" xr:uid="{00000000-0005-0000-0000-00006A340000}"/>
    <cellStyle name="Times12 17" xfId="4726" xr:uid="{00000000-0005-0000-0000-00006B340000}"/>
    <cellStyle name="Times12 18" xfId="4727" xr:uid="{00000000-0005-0000-0000-00006C340000}"/>
    <cellStyle name="Times12 19" xfId="4728" xr:uid="{00000000-0005-0000-0000-00006D340000}"/>
    <cellStyle name="Times12 2" xfId="4729" xr:uid="{00000000-0005-0000-0000-00006E340000}"/>
    <cellStyle name="Times12 20" xfId="4730" xr:uid="{00000000-0005-0000-0000-00006F340000}"/>
    <cellStyle name="Times12 21" xfId="4731" xr:uid="{00000000-0005-0000-0000-000070340000}"/>
    <cellStyle name="Times12 22" xfId="4732" xr:uid="{00000000-0005-0000-0000-000071340000}"/>
    <cellStyle name="Times12 23" xfId="4733" xr:uid="{00000000-0005-0000-0000-000072340000}"/>
    <cellStyle name="Times12 24" xfId="4734" xr:uid="{00000000-0005-0000-0000-000073340000}"/>
    <cellStyle name="Times12 25" xfId="4735" xr:uid="{00000000-0005-0000-0000-000074340000}"/>
    <cellStyle name="Times12 26" xfId="4736" xr:uid="{00000000-0005-0000-0000-000075340000}"/>
    <cellStyle name="Times12 27" xfId="4737" xr:uid="{00000000-0005-0000-0000-000076340000}"/>
    <cellStyle name="Times12 28" xfId="4738" xr:uid="{00000000-0005-0000-0000-000077340000}"/>
    <cellStyle name="Times12 29" xfId="4739" xr:uid="{00000000-0005-0000-0000-000078340000}"/>
    <cellStyle name="Times12 3" xfId="4740" xr:uid="{00000000-0005-0000-0000-000079340000}"/>
    <cellStyle name="Times12 30" xfId="4741" xr:uid="{00000000-0005-0000-0000-00007A340000}"/>
    <cellStyle name="Times12 31" xfId="4742" xr:uid="{00000000-0005-0000-0000-00007B340000}"/>
    <cellStyle name="Times12 32" xfId="4743" xr:uid="{00000000-0005-0000-0000-00007C340000}"/>
    <cellStyle name="Times12 33" xfId="4744" xr:uid="{00000000-0005-0000-0000-00007D340000}"/>
    <cellStyle name="Times12 34" xfId="4745" xr:uid="{00000000-0005-0000-0000-00007E340000}"/>
    <cellStyle name="Times12 35" xfId="4746" xr:uid="{00000000-0005-0000-0000-00007F340000}"/>
    <cellStyle name="Times12 36" xfId="4747" xr:uid="{00000000-0005-0000-0000-000080340000}"/>
    <cellStyle name="Times12 37" xfId="4748" xr:uid="{00000000-0005-0000-0000-000081340000}"/>
    <cellStyle name="Times12 38" xfId="4749" xr:uid="{00000000-0005-0000-0000-000082340000}"/>
    <cellStyle name="Times12 39" xfId="4750" xr:uid="{00000000-0005-0000-0000-000083340000}"/>
    <cellStyle name="Times12 4" xfId="4751" xr:uid="{00000000-0005-0000-0000-000084340000}"/>
    <cellStyle name="Times12 40" xfId="4752" xr:uid="{00000000-0005-0000-0000-000085340000}"/>
    <cellStyle name="Times12 5" xfId="4753" xr:uid="{00000000-0005-0000-0000-000086340000}"/>
    <cellStyle name="Times12 6" xfId="4754" xr:uid="{00000000-0005-0000-0000-000087340000}"/>
    <cellStyle name="Times12 7" xfId="4755" xr:uid="{00000000-0005-0000-0000-000088340000}"/>
    <cellStyle name="Times12 8" xfId="4756" xr:uid="{00000000-0005-0000-0000-000089340000}"/>
    <cellStyle name="Times12 9" xfId="4757" xr:uid="{00000000-0005-0000-0000-00008A340000}"/>
    <cellStyle name="Times20" xfId="4758" xr:uid="{00000000-0005-0000-0000-00008B340000}"/>
    <cellStyle name="Times20 10" xfId="4759" xr:uid="{00000000-0005-0000-0000-00008C340000}"/>
    <cellStyle name="Times20 11" xfId="4760" xr:uid="{00000000-0005-0000-0000-00008D340000}"/>
    <cellStyle name="Times20 12" xfId="4761" xr:uid="{00000000-0005-0000-0000-00008E340000}"/>
    <cellStyle name="Times20 13" xfId="4762" xr:uid="{00000000-0005-0000-0000-00008F340000}"/>
    <cellStyle name="Times20 14" xfId="4763" xr:uid="{00000000-0005-0000-0000-000090340000}"/>
    <cellStyle name="Times20 15" xfId="4764" xr:uid="{00000000-0005-0000-0000-000091340000}"/>
    <cellStyle name="Times20 16" xfId="4765" xr:uid="{00000000-0005-0000-0000-000092340000}"/>
    <cellStyle name="Times20 17" xfId="4766" xr:uid="{00000000-0005-0000-0000-000093340000}"/>
    <cellStyle name="Times20 18" xfId="4767" xr:uid="{00000000-0005-0000-0000-000094340000}"/>
    <cellStyle name="Times20 19" xfId="4768" xr:uid="{00000000-0005-0000-0000-000095340000}"/>
    <cellStyle name="Times20 2" xfId="4769" xr:uid="{00000000-0005-0000-0000-000096340000}"/>
    <cellStyle name="Times20 20" xfId="4770" xr:uid="{00000000-0005-0000-0000-000097340000}"/>
    <cellStyle name="Times20 21" xfId="4771" xr:uid="{00000000-0005-0000-0000-000098340000}"/>
    <cellStyle name="Times20 22" xfId="4772" xr:uid="{00000000-0005-0000-0000-000099340000}"/>
    <cellStyle name="Times20 23" xfId="4773" xr:uid="{00000000-0005-0000-0000-00009A340000}"/>
    <cellStyle name="Times20 24" xfId="4774" xr:uid="{00000000-0005-0000-0000-00009B340000}"/>
    <cellStyle name="Times20 25" xfId="4775" xr:uid="{00000000-0005-0000-0000-00009C340000}"/>
    <cellStyle name="Times20 26" xfId="4776" xr:uid="{00000000-0005-0000-0000-00009D340000}"/>
    <cellStyle name="Times20 27" xfId="4777" xr:uid="{00000000-0005-0000-0000-00009E340000}"/>
    <cellStyle name="Times20 28" xfId="4778" xr:uid="{00000000-0005-0000-0000-00009F340000}"/>
    <cellStyle name="Times20 29" xfId="4779" xr:uid="{00000000-0005-0000-0000-0000A0340000}"/>
    <cellStyle name="Times20 3" xfId="4780" xr:uid="{00000000-0005-0000-0000-0000A1340000}"/>
    <cellStyle name="Times20 30" xfId="4781" xr:uid="{00000000-0005-0000-0000-0000A2340000}"/>
    <cellStyle name="Times20 31" xfId="4782" xr:uid="{00000000-0005-0000-0000-0000A3340000}"/>
    <cellStyle name="Times20 32" xfId="4783" xr:uid="{00000000-0005-0000-0000-0000A4340000}"/>
    <cellStyle name="Times20 33" xfId="4784" xr:uid="{00000000-0005-0000-0000-0000A5340000}"/>
    <cellStyle name="Times20 34" xfId="4785" xr:uid="{00000000-0005-0000-0000-0000A6340000}"/>
    <cellStyle name="Times20 35" xfId="4786" xr:uid="{00000000-0005-0000-0000-0000A7340000}"/>
    <cellStyle name="Times20 36" xfId="4787" xr:uid="{00000000-0005-0000-0000-0000A8340000}"/>
    <cellStyle name="Times20 37" xfId="4788" xr:uid="{00000000-0005-0000-0000-0000A9340000}"/>
    <cellStyle name="Times20 38" xfId="4789" xr:uid="{00000000-0005-0000-0000-0000AA340000}"/>
    <cellStyle name="Times20 39" xfId="4790" xr:uid="{00000000-0005-0000-0000-0000AB340000}"/>
    <cellStyle name="Times20 4" xfId="4791" xr:uid="{00000000-0005-0000-0000-0000AC340000}"/>
    <cellStyle name="Times20 40" xfId="4792" xr:uid="{00000000-0005-0000-0000-0000AD340000}"/>
    <cellStyle name="Times20 5" xfId="4793" xr:uid="{00000000-0005-0000-0000-0000AE340000}"/>
    <cellStyle name="Times20 6" xfId="4794" xr:uid="{00000000-0005-0000-0000-0000AF340000}"/>
    <cellStyle name="Times20 7" xfId="4795" xr:uid="{00000000-0005-0000-0000-0000B0340000}"/>
    <cellStyle name="Times20 8" xfId="4796" xr:uid="{00000000-0005-0000-0000-0000B1340000}"/>
    <cellStyle name="Times20 9" xfId="4797" xr:uid="{00000000-0005-0000-0000-0000B2340000}"/>
    <cellStyle name="Title" xfId="80" xr:uid="{00000000-0005-0000-0000-0000B3340000}"/>
    <cellStyle name="Title 2" xfId="15345" xr:uid="{D7E33E88-2276-4E5F-9CAD-2C44AB0CD03E}"/>
    <cellStyle name="Titulo" xfId="4798" xr:uid="{00000000-0005-0000-0000-0000B4340000}"/>
    <cellStyle name="Título 1 10" xfId="5842" xr:uid="{00000000-0005-0000-0000-0000B5340000}"/>
    <cellStyle name="Título 1 10 2" xfId="15347" xr:uid="{A48976BD-F360-45EE-9662-02BCD6942481}"/>
    <cellStyle name="Título 1 11" xfId="5871" xr:uid="{00000000-0005-0000-0000-0000B6340000}"/>
    <cellStyle name="Título 1 12" xfId="5890" xr:uid="{00000000-0005-0000-0000-0000B7340000}"/>
    <cellStyle name="Título 1 13" xfId="5903" xr:uid="{00000000-0005-0000-0000-0000B8340000}"/>
    <cellStyle name="Título 1 14" xfId="5910" xr:uid="{00000000-0005-0000-0000-0000B9340000}"/>
    <cellStyle name="Título 1 15" xfId="5986" xr:uid="{00000000-0005-0000-0000-0000BA340000}"/>
    <cellStyle name="Título 1 16" xfId="5993" xr:uid="{00000000-0005-0000-0000-0000BB340000}"/>
    <cellStyle name="Título 1 17" xfId="6000" xr:uid="{00000000-0005-0000-0000-0000BC340000}"/>
    <cellStyle name="Título 1 18" xfId="10702" xr:uid="{00000000-0005-0000-0000-0000BD340000}"/>
    <cellStyle name="Título 1 2" xfId="82" xr:uid="{00000000-0005-0000-0000-0000BE340000}"/>
    <cellStyle name="Título 1 2 2" xfId="5149" xr:uid="{00000000-0005-0000-0000-0000BF340000}"/>
    <cellStyle name="Título 1 2 2 2" xfId="7219" xr:uid="{00000000-0005-0000-0000-0000C0340000}"/>
    <cellStyle name="Título 1 2 2 2 2" xfId="7220" xr:uid="{00000000-0005-0000-0000-0000C1340000}"/>
    <cellStyle name="Título 1 2 2 2 2 2" xfId="7221" xr:uid="{00000000-0005-0000-0000-0000C2340000}"/>
    <cellStyle name="Título 1 2 2 2 2 2 2" xfId="7222" xr:uid="{00000000-0005-0000-0000-0000C3340000}"/>
    <cellStyle name="Título 1 2 2 2 2 2 2 2" xfId="7223" xr:uid="{00000000-0005-0000-0000-0000C4340000}"/>
    <cellStyle name="Título 1 2 2 2 2 2 2 2 2" xfId="7224" xr:uid="{00000000-0005-0000-0000-0000C5340000}"/>
    <cellStyle name="Título 1 2 2 2 2 2 2 3" xfId="7225" xr:uid="{00000000-0005-0000-0000-0000C6340000}"/>
    <cellStyle name="Título 1 2 2 2 2 2 3" xfId="7226" xr:uid="{00000000-0005-0000-0000-0000C7340000}"/>
    <cellStyle name="Título 1 2 2 2 2 2 3 2" xfId="7227" xr:uid="{00000000-0005-0000-0000-0000C8340000}"/>
    <cellStyle name="Título 1 2 2 2 2 3" xfId="7228" xr:uid="{00000000-0005-0000-0000-0000C9340000}"/>
    <cellStyle name="Título 1 2 2 2 2 3 2" xfId="7229" xr:uid="{00000000-0005-0000-0000-0000CA340000}"/>
    <cellStyle name="Título 1 2 2 2 3" xfId="7230" xr:uid="{00000000-0005-0000-0000-0000CB340000}"/>
    <cellStyle name="Título 1 2 2 2 4" xfId="7231" xr:uid="{00000000-0005-0000-0000-0000CC340000}"/>
    <cellStyle name="Título 1 2 2 2 4 2" xfId="7232" xr:uid="{00000000-0005-0000-0000-0000CD340000}"/>
    <cellStyle name="Título 1 2 2 3" xfId="7233" xr:uid="{00000000-0005-0000-0000-0000CE340000}"/>
    <cellStyle name="Título 1 2 2 4" xfId="7234" xr:uid="{00000000-0005-0000-0000-0000CF340000}"/>
    <cellStyle name="Título 1 2 2 4 2" xfId="7235" xr:uid="{00000000-0005-0000-0000-0000D0340000}"/>
    <cellStyle name="Título 1 2 3" xfId="5150" xr:uid="{00000000-0005-0000-0000-0000D1340000}"/>
    <cellStyle name="Título 1 2 3 2" xfId="55111" xr:uid="{5A64E40D-65B4-4B0A-B722-CD21075A221D}"/>
    <cellStyle name="Título 1 2 4" xfId="5148" xr:uid="{00000000-0005-0000-0000-0000D2340000}"/>
    <cellStyle name="Título 1 2 5" xfId="7236" xr:uid="{00000000-0005-0000-0000-0000D3340000}"/>
    <cellStyle name="Título 1 2 6" xfId="7237" xr:uid="{00000000-0005-0000-0000-0000D4340000}"/>
    <cellStyle name="Título 1 2 6 2" xfId="7238" xr:uid="{00000000-0005-0000-0000-0000D5340000}"/>
    <cellStyle name="Título 1 2 7" xfId="7218" xr:uid="{00000000-0005-0000-0000-0000D6340000}"/>
    <cellStyle name="Título 1 2 8" xfId="15445" xr:uid="{F3DF6E1E-1990-4539-86C9-E9B4E57967F3}"/>
    <cellStyle name="Título 1 3" xfId="5151" xr:uid="{00000000-0005-0000-0000-0000D7340000}"/>
    <cellStyle name="Título 1 3 2" xfId="7240" xr:uid="{00000000-0005-0000-0000-0000D8340000}"/>
    <cellStyle name="Título 1 3 3" xfId="7241" xr:uid="{00000000-0005-0000-0000-0000D9340000}"/>
    <cellStyle name="Título 1 3 4" xfId="7242" xr:uid="{00000000-0005-0000-0000-0000DA340000}"/>
    <cellStyle name="Título 1 3 5" xfId="7239" xr:uid="{00000000-0005-0000-0000-0000DB340000}"/>
    <cellStyle name="Título 1 4" xfId="5152" xr:uid="{00000000-0005-0000-0000-0000DC340000}"/>
    <cellStyle name="Título 1 4 2" xfId="7244" xr:uid="{00000000-0005-0000-0000-0000DD340000}"/>
    <cellStyle name="Título 1 4 3" xfId="7245" xr:uid="{00000000-0005-0000-0000-0000DE340000}"/>
    <cellStyle name="Título 1 4 4" xfId="7243" xr:uid="{00000000-0005-0000-0000-0000DF340000}"/>
    <cellStyle name="Título 1 5" xfId="5636" xr:uid="{00000000-0005-0000-0000-0000E0340000}"/>
    <cellStyle name="Título 1 5 2" xfId="7247" xr:uid="{00000000-0005-0000-0000-0000E1340000}"/>
    <cellStyle name="Título 1 5 3" xfId="7246" xr:uid="{00000000-0005-0000-0000-0000E2340000}"/>
    <cellStyle name="Título 1 6" xfId="5663" xr:uid="{00000000-0005-0000-0000-0000E3340000}"/>
    <cellStyle name="Título 1 6 2" xfId="7249" xr:uid="{00000000-0005-0000-0000-0000E4340000}"/>
    <cellStyle name="Título 1 6 3" xfId="7492" xr:uid="{00000000-0005-0000-0000-0000E5340000}"/>
    <cellStyle name="Título 1 6 4" xfId="7248" xr:uid="{00000000-0005-0000-0000-0000E6340000}"/>
    <cellStyle name="Título 1 7" xfId="5682" xr:uid="{00000000-0005-0000-0000-0000E7340000}"/>
    <cellStyle name="Título 1 7 2" xfId="7493" xr:uid="{00000000-0005-0000-0000-0000E8340000}"/>
    <cellStyle name="Título 1 7 3" xfId="7250" xr:uid="{00000000-0005-0000-0000-0000E9340000}"/>
    <cellStyle name="Título 1 8" xfId="5695" xr:uid="{00000000-0005-0000-0000-0000EA340000}"/>
    <cellStyle name="Título 1 9" xfId="5702" xr:uid="{00000000-0005-0000-0000-0000EB340000}"/>
    <cellStyle name="TITULO 10" xfId="4799" xr:uid="{00000000-0005-0000-0000-0000EC340000}"/>
    <cellStyle name="Título 10" xfId="5681" xr:uid="{00000000-0005-0000-0000-0000ED340000}"/>
    <cellStyle name="Título 10 2" xfId="7494" xr:uid="{00000000-0005-0000-0000-0000EE340000}"/>
    <cellStyle name="Título 10 3" xfId="7251" xr:uid="{00000000-0005-0000-0000-0000EF340000}"/>
    <cellStyle name="TITULO 11" xfId="4800" xr:uid="{00000000-0005-0000-0000-0000F0340000}"/>
    <cellStyle name="Título 11" xfId="5694" xr:uid="{00000000-0005-0000-0000-0000F1340000}"/>
    <cellStyle name="TITULO 12" xfId="4801" xr:uid="{00000000-0005-0000-0000-0000F2340000}"/>
    <cellStyle name="Título 12" xfId="5701" xr:uid="{00000000-0005-0000-0000-0000F3340000}"/>
    <cellStyle name="TITULO 13" xfId="4802" xr:uid="{00000000-0005-0000-0000-0000F4340000}"/>
    <cellStyle name="Título 13" xfId="5841" xr:uid="{00000000-0005-0000-0000-0000F5340000}"/>
    <cellStyle name="Título 13 2" xfId="15346" xr:uid="{20AB6DD7-985A-4161-8D51-3F206A1B701F}"/>
    <cellStyle name="TITULO 14" xfId="4803" xr:uid="{00000000-0005-0000-0000-0000F6340000}"/>
    <cellStyle name="Título 14" xfId="5870" xr:uid="{00000000-0005-0000-0000-0000F7340000}"/>
    <cellStyle name="TITULO 15" xfId="4804" xr:uid="{00000000-0005-0000-0000-0000F8340000}"/>
    <cellStyle name="Título 15" xfId="5889" xr:uid="{00000000-0005-0000-0000-0000F9340000}"/>
    <cellStyle name="TITULO 16" xfId="4805" xr:uid="{00000000-0005-0000-0000-0000FA340000}"/>
    <cellStyle name="Título 16" xfId="5902" xr:uid="{00000000-0005-0000-0000-0000FB340000}"/>
    <cellStyle name="TITULO 17" xfId="4806" xr:uid="{00000000-0005-0000-0000-0000FC340000}"/>
    <cellStyle name="Título 17" xfId="5909" xr:uid="{00000000-0005-0000-0000-0000FD340000}"/>
    <cellStyle name="TITULO 18" xfId="4807" xr:uid="{00000000-0005-0000-0000-0000FE340000}"/>
    <cellStyle name="Título 18" xfId="5985" xr:uid="{00000000-0005-0000-0000-0000FF340000}"/>
    <cellStyle name="TITULO 19" xfId="4808" xr:uid="{00000000-0005-0000-0000-000000350000}"/>
    <cellStyle name="Título 19" xfId="5992" xr:uid="{00000000-0005-0000-0000-000001350000}"/>
    <cellStyle name="titulo 2" xfId="4809" xr:uid="{00000000-0005-0000-0000-000002350000}"/>
    <cellStyle name="Título 2 10" xfId="5843" xr:uid="{00000000-0005-0000-0000-000003350000}"/>
    <cellStyle name="Título 2 10 2" xfId="15348" xr:uid="{0EE974BB-2F06-4F83-8B6D-55B041415B0B}"/>
    <cellStyle name="Título 2 11" xfId="5872" xr:uid="{00000000-0005-0000-0000-000004350000}"/>
    <cellStyle name="Título 2 12" xfId="5891" xr:uid="{00000000-0005-0000-0000-000005350000}"/>
    <cellStyle name="Título 2 13" xfId="5904" xr:uid="{00000000-0005-0000-0000-000006350000}"/>
    <cellStyle name="Título 2 14" xfId="5911" xr:uid="{00000000-0005-0000-0000-000007350000}"/>
    <cellStyle name="Título 2 15" xfId="5987" xr:uid="{00000000-0005-0000-0000-000008350000}"/>
    <cellStyle name="Título 2 16" xfId="5994" xr:uid="{00000000-0005-0000-0000-000009350000}"/>
    <cellStyle name="Título 2 17" xfId="6001" xr:uid="{00000000-0005-0000-0000-00000A350000}"/>
    <cellStyle name="Título 2 18" xfId="10703" xr:uid="{00000000-0005-0000-0000-00000B350000}"/>
    <cellStyle name="Título 2 19" xfId="5261" xr:uid="{00000000-0005-0000-0000-00000C350000}"/>
    <cellStyle name="TITULO 2 2" xfId="4810" xr:uid="{00000000-0005-0000-0000-00000D350000}"/>
    <cellStyle name="Título 2 2" xfId="83" xr:uid="{00000000-0005-0000-0000-00000E350000}"/>
    <cellStyle name="Título 2 2 2" xfId="5154" xr:uid="{00000000-0005-0000-0000-00000F350000}"/>
    <cellStyle name="Título 2 2 2 2" xfId="7253" xr:uid="{00000000-0005-0000-0000-000010350000}"/>
    <cellStyle name="Título 2 2 2 2 2" xfId="7254" xr:uid="{00000000-0005-0000-0000-000011350000}"/>
    <cellStyle name="Título 2 2 2 2 2 2" xfId="7255" xr:uid="{00000000-0005-0000-0000-000012350000}"/>
    <cellStyle name="Título 2 2 2 2 2 2 2" xfId="7256" xr:uid="{00000000-0005-0000-0000-000013350000}"/>
    <cellStyle name="Título 2 2 2 2 2 2 2 2" xfId="7257" xr:uid="{00000000-0005-0000-0000-000014350000}"/>
    <cellStyle name="Título 2 2 2 2 2 2 2 2 2" xfId="7258" xr:uid="{00000000-0005-0000-0000-000015350000}"/>
    <cellStyle name="Título 2 2 2 2 2 2 2 3" xfId="7259" xr:uid="{00000000-0005-0000-0000-000016350000}"/>
    <cellStyle name="Título 2 2 2 2 2 2 3" xfId="7260" xr:uid="{00000000-0005-0000-0000-000017350000}"/>
    <cellStyle name="Título 2 2 2 2 2 2 3 2" xfId="7261" xr:uid="{00000000-0005-0000-0000-000018350000}"/>
    <cellStyle name="Título 2 2 2 2 2 3" xfId="7262" xr:uid="{00000000-0005-0000-0000-000019350000}"/>
    <cellStyle name="Título 2 2 2 2 2 3 2" xfId="7263" xr:uid="{00000000-0005-0000-0000-00001A350000}"/>
    <cellStyle name="Título 2 2 2 2 3" xfId="7264" xr:uid="{00000000-0005-0000-0000-00001B350000}"/>
    <cellStyle name="Título 2 2 2 2 4" xfId="7265" xr:uid="{00000000-0005-0000-0000-00001C350000}"/>
    <cellStyle name="Título 2 2 2 2 4 2" xfId="7266" xr:uid="{00000000-0005-0000-0000-00001D350000}"/>
    <cellStyle name="Título 2 2 2 3" xfId="7267" xr:uid="{00000000-0005-0000-0000-00001E350000}"/>
    <cellStyle name="Título 2 2 2 4" xfId="7268" xr:uid="{00000000-0005-0000-0000-00001F350000}"/>
    <cellStyle name="Título 2 2 2 4 2" xfId="7269" xr:uid="{00000000-0005-0000-0000-000020350000}"/>
    <cellStyle name="Título 2 2 3" xfId="5155" xr:uid="{00000000-0005-0000-0000-000021350000}"/>
    <cellStyle name="Título 2 2 3 2" xfId="55112" xr:uid="{8E0E4F3A-C426-493A-B413-A06C4A5DEB53}"/>
    <cellStyle name="Título 2 2 4" xfId="5153" xr:uid="{00000000-0005-0000-0000-000022350000}"/>
    <cellStyle name="Título 2 2 5" xfId="7270" xr:uid="{00000000-0005-0000-0000-000023350000}"/>
    <cellStyle name="Título 2 2 6" xfId="7271" xr:uid="{00000000-0005-0000-0000-000024350000}"/>
    <cellStyle name="Título 2 2 6 2" xfId="7272" xr:uid="{00000000-0005-0000-0000-000025350000}"/>
    <cellStyle name="Título 2 2 7" xfId="7252" xr:uid="{00000000-0005-0000-0000-000026350000}"/>
    <cellStyle name="Título 2 2 8" xfId="15446" xr:uid="{2A4C57F8-C0F3-47BB-BE23-FD9446067FA7}"/>
    <cellStyle name="Título 2 3" xfId="5156" xr:uid="{00000000-0005-0000-0000-000027350000}"/>
    <cellStyle name="Título 2 3 2" xfId="7274" xr:uid="{00000000-0005-0000-0000-000028350000}"/>
    <cellStyle name="Título 2 3 3" xfId="7275" xr:uid="{00000000-0005-0000-0000-000029350000}"/>
    <cellStyle name="Título 2 3 4" xfId="7276" xr:uid="{00000000-0005-0000-0000-00002A350000}"/>
    <cellStyle name="Título 2 3 5" xfId="7273" xr:uid="{00000000-0005-0000-0000-00002B350000}"/>
    <cellStyle name="Título 2 4" xfId="5157" xr:uid="{00000000-0005-0000-0000-00002C350000}"/>
    <cellStyle name="Título 2 4 2" xfId="7278" xr:uid="{00000000-0005-0000-0000-00002D350000}"/>
    <cellStyle name="Título 2 4 3" xfId="7279" xr:uid="{00000000-0005-0000-0000-00002E350000}"/>
    <cellStyle name="Título 2 4 4" xfId="7277" xr:uid="{00000000-0005-0000-0000-00002F350000}"/>
    <cellStyle name="Título 2 5" xfId="5637" xr:uid="{00000000-0005-0000-0000-000030350000}"/>
    <cellStyle name="Título 2 5 2" xfId="7281" xr:uid="{00000000-0005-0000-0000-000031350000}"/>
    <cellStyle name="Título 2 5 3" xfId="7280" xr:uid="{00000000-0005-0000-0000-000032350000}"/>
    <cellStyle name="Título 2 6" xfId="5664" xr:uid="{00000000-0005-0000-0000-000033350000}"/>
    <cellStyle name="Título 2 6 2" xfId="7283" xr:uid="{00000000-0005-0000-0000-000034350000}"/>
    <cellStyle name="Título 2 6 3" xfId="7495" xr:uid="{00000000-0005-0000-0000-000035350000}"/>
    <cellStyle name="Título 2 6 4" xfId="7282" xr:uid="{00000000-0005-0000-0000-000036350000}"/>
    <cellStyle name="Título 2 7" xfId="5683" xr:uid="{00000000-0005-0000-0000-000037350000}"/>
    <cellStyle name="Título 2 7 2" xfId="7496" xr:uid="{00000000-0005-0000-0000-000038350000}"/>
    <cellStyle name="Título 2 7 3" xfId="7284" xr:uid="{00000000-0005-0000-0000-000039350000}"/>
    <cellStyle name="Título 2 8" xfId="5696" xr:uid="{00000000-0005-0000-0000-00003A350000}"/>
    <cellStyle name="Título 2 9" xfId="5703" xr:uid="{00000000-0005-0000-0000-00003B350000}"/>
    <cellStyle name="TITULO 20" xfId="4811" xr:uid="{00000000-0005-0000-0000-00003C350000}"/>
    <cellStyle name="Título 20" xfId="7505" xr:uid="{00000000-0005-0000-0000-00003D350000}"/>
    <cellStyle name="TITULO 21" xfId="4812" xr:uid="{00000000-0005-0000-0000-00003E350000}"/>
    <cellStyle name="Título 21" xfId="5260" xr:uid="{00000000-0005-0000-0000-00003F350000}"/>
    <cellStyle name="TITULO 22" xfId="4813" xr:uid="{00000000-0005-0000-0000-000040350000}"/>
    <cellStyle name="TITULO 23" xfId="4814" xr:uid="{00000000-0005-0000-0000-000041350000}"/>
    <cellStyle name="TITULO 24" xfId="4815" xr:uid="{00000000-0005-0000-0000-000042350000}"/>
    <cellStyle name="TITULO 25" xfId="4816" xr:uid="{00000000-0005-0000-0000-000043350000}"/>
    <cellStyle name="TITULO 26" xfId="4817" xr:uid="{00000000-0005-0000-0000-000044350000}"/>
    <cellStyle name="TITULO 27" xfId="4818" xr:uid="{00000000-0005-0000-0000-000045350000}"/>
    <cellStyle name="TITULO 28" xfId="4819" xr:uid="{00000000-0005-0000-0000-000046350000}"/>
    <cellStyle name="TITULO 29" xfId="4820" xr:uid="{00000000-0005-0000-0000-000047350000}"/>
    <cellStyle name="TITULO 3" xfId="4821" xr:uid="{00000000-0005-0000-0000-000048350000}"/>
    <cellStyle name="Título 3 10" xfId="5844" xr:uid="{00000000-0005-0000-0000-000049350000}"/>
    <cellStyle name="Título 3 10 2" xfId="15349" xr:uid="{DDEAE3AC-995E-403F-8B8F-67477171AD77}"/>
    <cellStyle name="Título 3 11" xfId="5873" xr:uid="{00000000-0005-0000-0000-00004A350000}"/>
    <cellStyle name="Título 3 12" xfId="5892" xr:uid="{00000000-0005-0000-0000-00004B350000}"/>
    <cellStyle name="Título 3 13" xfId="5905" xr:uid="{00000000-0005-0000-0000-00004C350000}"/>
    <cellStyle name="Título 3 14" xfId="5912" xr:uid="{00000000-0005-0000-0000-00004D350000}"/>
    <cellStyle name="Título 3 15" xfId="5988" xr:uid="{00000000-0005-0000-0000-00004E350000}"/>
    <cellStyle name="Título 3 16" xfId="5995" xr:uid="{00000000-0005-0000-0000-00004F350000}"/>
    <cellStyle name="Título 3 17" xfId="6002" xr:uid="{00000000-0005-0000-0000-000050350000}"/>
    <cellStyle name="Título 3 2" xfId="84" xr:uid="{00000000-0005-0000-0000-000051350000}"/>
    <cellStyle name="Título 3 2 2" xfId="5159" xr:uid="{00000000-0005-0000-0000-000052350000}"/>
    <cellStyle name="Título 3 2 2 2" xfId="7286" xr:uid="{00000000-0005-0000-0000-000053350000}"/>
    <cellStyle name="Título 3 2 2 2 2" xfId="7287" xr:uid="{00000000-0005-0000-0000-000054350000}"/>
    <cellStyle name="Título 3 2 2 2 2 2" xfId="7288" xr:uid="{00000000-0005-0000-0000-000055350000}"/>
    <cellStyle name="Título 3 2 2 2 2 2 2" xfId="7289" xr:uid="{00000000-0005-0000-0000-000056350000}"/>
    <cellStyle name="Título 3 2 2 2 2 2 2 2" xfId="7290" xr:uid="{00000000-0005-0000-0000-000057350000}"/>
    <cellStyle name="Título 3 2 2 2 2 2 2 2 2" xfId="7291" xr:uid="{00000000-0005-0000-0000-000058350000}"/>
    <cellStyle name="Título 3 2 2 2 2 2 2 3" xfId="7292" xr:uid="{00000000-0005-0000-0000-000059350000}"/>
    <cellStyle name="Título 3 2 2 2 2 2 3" xfId="7293" xr:uid="{00000000-0005-0000-0000-00005A350000}"/>
    <cellStyle name="Título 3 2 2 2 2 2 3 2" xfId="7294" xr:uid="{00000000-0005-0000-0000-00005B350000}"/>
    <cellStyle name="Título 3 2 2 2 2 3" xfId="7295" xr:uid="{00000000-0005-0000-0000-00005C350000}"/>
    <cellStyle name="Título 3 2 2 2 2 3 2" xfId="7296" xr:uid="{00000000-0005-0000-0000-00005D350000}"/>
    <cellStyle name="Título 3 2 2 2 3" xfId="7297" xr:uid="{00000000-0005-0000-0000-00005E350000}"/>
    <cellStyle name="Título 3 2 2 2 4" xfId="7298" xr:uid="{00000000-0005-0000-0000-00005F350000}"/>
    <cellStyle name="Título 3 2 2 2 4 2" xfId="7299" xr:uid="{00000000-0005-0000-0000-000060350000}"/>
    <cellStyle name="Título 3 2 2 3" xfId="7300" xr:uid="{00000000-0005-0000-0000-000061350000}"/>
    <cellStyle name="Título 3 2 2 4" xfId="7301" xr:uid="{00000000-0005-0000-0000-000062350000}"/>
    <cellStyle name="Título 3 2 2 4 2" xfId="7302" xr:uid="{00000000-0005-0000-0000-000063350000}"/>
    <cellStyle name="Título 3 2 3" xfId="5160" xr:uid="{00000000-0005-0000-0000-000064350000}"/>
    <cellStyle name="Título 3 2 3 2" xfId="55113" xr:uid="{F1CEBB65-A303-4418-BF21-239917794E66}"/>
    <cellStyle name="Título 3 2 4" xfId="5158" xr:uid="{00000000-0005-0000-0000-000065350000}"/>
    <cellStyle name="Título 3 2 5" xfId="7303" xr:uid="{00000000-0005-0000-0000-000066350000}"/>
    <cellStyle name="Título 3 2 6" xfId="7304" xr:uid="{00000000-0005-0000-0000-000067350000}"/>
    <cellStyle name="Título 3 2 6 2" xfId="7305" xr:uid="{00000000-0005-0000-0000-000068350000}"/>
    <cellStyle name="Título 3 2 7" xfId="7285" xr:uid="{00000000-0005-0000-0000-000069350000}"/>
    <cellStyle name="Título 3 2 8" xfId="15447" xr:uid="{C5890FB1-C0D7-4636-A958-ECCAFF34B08C}"/>
    <cellStyle name="Título 3 3" xfId="5161" xr:uid="{00000000-0005-0000-0000-00006A350000}"/>
    <cellStyle name="Título 3 3 2" xfId="7307" xr:uid="{00000000-0005-0000-0000-00006B350000}"/>
    <cellStyle name="Título 3 3 3" xfId="7308" xr:uid="{00000000-0005-0000-0000-00006C350000}"/>
    <cellStyle name="Título 3 3 4" xfId="7309" xr:uid="{00000000-0005-0000-0000-00006D350000}"/>
    <cellStyle name="Título 3 3 5" xfId="7306" xr:uid="{00000000-0005-0000-0000-00006E350000}"/>
    <cellStyle name="Título 3 4" xfId="5162" xr:uid="{00000000-0005-0000-0000-00006F350000}"/>
    <cellStyle name="Título 3 4 2" xfId="7311" xr:uid="{00000000-0005-0000-0000-000070350000}"/>
    <cellStyle name="Título 3 4 3" xfId="7312" xr:uid="{00000000-0005-0000-0000-000071350000}"/>
    <cellStyle name="Título 3 4 4" xfId="7310" xr:uid="{00000000-0005-0000-0000-000072350000}"/>
    <cellStyle name="Título 3 5" xfId="5638" xr:uid="{00000000-0005-0000-0000-000073350000}"/>
    <cellStyle name="Título 3 5 2" xfId="7314" xr:uid="{00000000-0005-0000-0000-000074350000}"/>
    <cellStyle name="Título 3 5 3" xfId="7313" xr:uid="{00000000-0005-0000-0000-000075350000}"/>
    <cellStyle name="Título 3 6" xfId="5665" xr:uid="{00000000-0005-0000-0000-000076350000}"/>
    <cellStyle name="Título 3 6 2" xfId="7316" xr:uid="{00000000-0005-0000-0000-000077350000}"/>
    <cellStyle name="Título 3 6 3" xfId="7497" xr:uid="{00000000-0005-0000-0000-000078350000}"/>
    <cellStyle name="Título 3 6 4" xfId="7315" xr:uid="{00000000-0005-0000-0000-000079350000}"/>
    <cellStyle name="Título 3 7" xfId="5684" xr:uid="{00000000-0005-0000-0000-00007A350000}"/>
    <cellStyle name="Título 3 7 2" xfId="7498" xr:uid="{00000000-0005-0000-0000-00007B350000}"/>
    <cellStyle name="Título 3 7 3" xfId="7317" xr:uid="{00000000-0005-0000-0000-00007C350000}"/>
    <cellStyle name="Título 3 8" xfId="5697" xr:uid="{00000000-0005-0000-0000-00007D350000}"/>
    <cellStyle name="Título 3 9" xfId="5704" xr:uid="{00000000-0005-0000-0000-00007E350000}"/>
    <cellStyle name="TITULO 30" xfId="4822" xr:uid="{00000000-0005-0000-0000-00007F350000}"/>
    <cellStyle name="TITULO 31" xfId="4823" xr:uid="{00000000-0005-0000-0000-000080350000}"/>
    <cellStyle name="TITULO 32" xfId="4824" xr:uid="{00000000-0005-0000-0000-000081350000}"/>
    <cellStyle name="TITULO 33" xfId="4825" xr:uid="{00000000-0005-0000-0000-000082350000}"/>
    <cellStyle name="TITULO 34" xfId="4826" xr:uid="{00000000-0005-0000-0000-000083350000}"/>
    <cellStyle name="TITULO 35" xfId="4827" xr:uid="{00000000-0005-0000-0000-000084350000}"/>
    <cellStyle name="TITULO 36" xfId="4828" xr:uid="{00000000-0005-0000-0000-000085350000}"/>
    <cellStyle name="TITULO 37" xfId="4829" xr:uid="{00000000-0005-0000-0000-000086350000}"/>
    <cellStyle name="TITULO 38" xfId="4830" xr:uid="{00000000-0005-0000-0000-000087350000}"/>
    <cellStyle name="TITULO 39" xfId="4831" xr:uid="{00000000-0005-0000-0000-000088350000}"/>
    <cellStyle name="TITULO 4" xfId="4832" xr:uid="{00000000-0005-0000-0000-000089350000}"/>
    <cellStyle name="Título 4 10" xfId="5845" xr:uid="{00000000-0005-0000-0000-00008A350000}"/>
    <cellStyle name="Título 4 10 2" xfId="15350" xr:uid="{016746DF-EFF1-4BE2-BF52-6294AEF1B38A}"/>
    <cellStyle name="Título 4 11" xfId="5874" xr:uid="{00000000-0005-0000-0000-00008B350000}"/>
    <cellStyle name="Título 4 12" xfId="5893" xr:uid="{00000000-0005-0000-0000-00008C350000}"/>
    <cellStyle name="Título 4 13" xfId="5906" xr:uid="{00000000-0005-0000-0000-00008D350000}"/>
    <cellStyle name="Título 4 14" xfId="5913" xr:uid="{00000000-0005-0000-0000-00008E350000}"/>
    <cellStyle name="Título 4 15" xfId="5989" xr:uid="{00000000-0005-0000-0000-00008F350000}"/>
    <cellStyle name="Título 4 16" xfId="5996" xr:uid="{00000000-0005-0000-0000-000090350000}"/>
    <cellStyle name="Título 4 17" xfId="6003" xr:uid="{00000000-0005-0000-0000-000091350000}"/>
    <cellStyle name="Título 4 2" xfId="85" xr:uid="{00000000-0005-0000-0000-000092350000}"/>
    <cellStyle name="Título 4 2 2" xfId="5164" xr:uid="{00000000-0005-0000-0000-000093350000}"/>
    <cellStyle name="Título 4 2 2 2" xfId="7319" xr:uid="{00000000-0005-0000-0000-000094350000}"/>
    <cellStyle name="Título 4 2 2 2 2" xfId="7320" xr:uid="{00000000-0005-0000-0000-000095350000}"/>
    <cellStyle name="Título 4 2 2 2 2 2" xfId="7321" xr:uid="{00000000-0005-0000-0000-000096350000}"/>
    <cellStyle name="Título 4 2 2 2 2 2 2" xfId="7322" xr:uid="{00000000-0005-0000-0000-000097350000}"/>
    <cellStyle name="Título 4 2 2 2 2 2 2 2" xfId="7323" xr:uid="{00000000-0005-0000-0000-000098350000}"/>
    <cellStyle name="Título 4 2 2 2 2 2 2 2 2" xfId="7324" xr:uid="{00000000-0005-0000-0000-000099350000}"/>
    <cellStyle name="Título 4 2 2 2 2 2 2 3" xfId="7325" xr:uid="{00000000-0005-0000-0000-00009A350000}"/>
    <cellStyle name="Título 4 2 2 2 2 2 3" xfId="7326" xr:uid="{00000000-0005-0000-0000-00009B350000}"/>
    <cellStyle name="Título 4 2 2 2 2 2 3 2" xfId="7327" xr:uid="{00000000-0005-0000-0000-00009C350000}"/>
    <cellStyle name="Título 4 2 2 2 2 3" xfId="7328" xr:uid="{00000000-0005-0000-0000-00009D350000}"/>
    <cellStyle name="Título 4 2 2 2 2 3 2" xfId="7329" xr:uid="{00000000-0005-0000-0000-00009E350000}"/>
    <cellStyle name="Título 4 2 2 2 3" xfId="7330" xr:uid="{00000000-0005-0000-0000-00009F350000}"/>
    <cellStyle name="Título 4 2 2 2 4" xfId="7331" xr:uid="{00000000-0005-0000-0000-0000A0350000}"/>
    <cellStyle name="Título 4 2 2 2 4 2" xfId="7332" xr:uid="{00000000-0005-0000-0000-0000A1350000}"/>
    <cellStyle name="Título 4 2 2 3" xfId="7333" xr:uid="{00000000-0005-0000-0000-0000A2350000}"/>
    <cellStyle name="Título 4 2 2 4" xfId="7334" xr:uid="{00000000-0005-0000-0000-0000A3350000}"/>
    <cellStyle name="Título 4 2 2 4 2" xfId="7335" xr:uid="{00000000-0005-0000-0000-0000A4350000}"/>
    <cellStyle name="Título 4 2 3" xfId="5165" xr:uid="{00000000-0005-0000-0000-0000A5350000}"/>
    <cellStyle name="Título 4 2 3 2" xfId="55114" xr:uid="{7DF4C0BA-5354-4326-85ED-DE210DD248E5}"/>
    <cellStyle name="Título 4 2 4" xfId="5163" xr:uid="{00000000-0005-0000-0000-0000A6350000}"/>
    <cellStyle name="Título 4 2 5" xfId="7336" xr:uid="{00000000-0005-0000-0000-0000A7350000}"/>
    <cellStyle name="Título 4 2 6" xfId="7337" xr:uid="{00000000-0005-0000-0000-0000A8350000}"/>
    <cellStyle name="Título 4 2 6 2" xfId="7338" xr:uid="{00000000-0005-0000-0000-0000A9350000}"/>
    <cellStyle name="Título 4 2 7" xfId="7318" xr:uid="{00000000-0005-0000-0000-0000AA350000}"/>
    <cellStyle name="Título 4 2 8" xfId="15448" xr:uid="{2B7AEC99-F797-4D98-A578-D3C305F68154}"/>
    <cellStyle name="Título 4 3" xfId="5166" xr:uid="{00000000-0005-0000-0000-0000AB350000}"/>
    <cellStyle name="Título 4 3 2" xfId="7340" xr:uid="{00000000-0005-0000-0000-0000AC350000}"/>
    <cellStyle name="Título 4 3 3" xfId="7341" xr:uid="{00000000-0005-0000-0000-0000AD350000}"/>
    <cellStyle name="Título 4 3 4" xfId="7342" xr:uid="{00000000-0005-0000-0000-0000AE350000}"/>
    <cellStyle name="Título 4 3 5" xfId="7339" xr:uid="{00000000-0005-0000-0000-0000AF350000}"/>
    <cellStyle name="Título 4 4" xfId="5167" xr:uid="{00000000-0005-0000-0000-0000B0350000}"/>
    <cellStyle name="Título 4 4 2" xfId="7344" xr:uid="{00000000-0005-0000-0000-0000B1350000}"/>
    <cellStyle name="Título 4 4 3" xfId="7345" xr:uid="{00000000-0005-0000-0000-0000B2350000}"/>
    <cellStyle name="Título 4 4 4" xfId="7343" xr:uid="{00000000-0005-0000-0000-0000B3350000}"/>
    <cellStyle name="Título 4 5" xfId="5639" xr:uid="{00000000-0005-0000-0000-0000B4350000}"/>
    <cellStyle name="Título 4 5 2" xfId="7347" xr:uid="{00000000-0005-0000-0000-0000B5350000}"/>
    <cellStyle name="Título 4 5 3" xfId="7346" xr:uid="{00000000-0005-0000-0000-0000B6350000}"/>
    <cellStyle name="Título 4 6" xfId="5666" xr:uid="{00000000-0005-0000-0000-0000B7350000}"/>
    <cellStyle name="Título 4 6 2" xfId="7349" xr:uid="{00000000-0005-0000-0000-0000B8350000}"/>
    <cellStyle name="Título 4 6 3" xfId="7499" xr:uid="{00000000-0005-0000-0000-0000B9350000}"/>
    <cellStyle name="Título 4 6 4" xfId="7348" xr:uid="{00000000-0005-0000-0000-0000BA350000}"/>
    <cellStyle name="Título 4 7" xfId="5685" xr:uid="{00000000-0005-0000-0000-0000BB350000}"/>
    <cellStyle name="Título 4 7 2" xfId="7500" xr:uid="{00000000-0005-0000-0000-0000BC350000}"/>
    <cellStyle name="Título 4 7 3" xfId="7350" xr:uid="{00000000-0005-0000-0000-0000BD350000}"/>
    <cellStyle name="Título 4 8" xfId="5698" xr:uid="{00000000-0005-0000-0000-0000BE350000}"/>
    <cellStyle name="Título 4 9" xfId="5705" xr:uid="{00000000-0005-0000-0000-0000BF350000}"/>
    <cellStyle name="TITULO 40" xfId="4833" xr:uid="{00000000-0005-0000-0000-0000C0350000}"/>
    <cellStyle name="TITULO 41" xfId="4834" xr:uid="{00000000-0005-0000-0000-0000C1350000}"/>
    <cellStyle name="TITULO 42" xfId="4835" xr:uid="{00000000-0005-0000-0000-0000C2350000}"/>
    <cellStyle name="TITULO 43" xfId="4836" xr:uid="{00000000-0005-0000-0000-0000C3350000}"/>
    <cellStyle name="TITULO 44" xfId="4837" xr:uid="{00000000-0005-0000-0000-0000C4350000}"/>
    <cellStyle name="TITULO 45" xfId="4838" xr:uid="{00000000-0005-0000-0000-0000C5350000}"/>
    <cellStyle name="TITULO 46" xfId="4839" xr:uid="{00000000-0005-0000-0000-0000C6350000}"/>
    <cellStyle name="TITULO 47" xfId="4840" xr:uid="{00000000-0005-0000-0000-0000C7350000}"/>
    <cellStyle name="TITULO 48" xfId="4841" xr:uid="{00000000-0005-0000-0000-0000C8350000}"/>
    <cellStyle name="TITULO 49" xfId="4842" xr:uid="{00000000-0005-0000-0000-0000C9350000}"/>
    <cellStyle name="TITULO 5" xfId="4843" xr:uid="{00000000-0005-0000-0000-0000CA350000}"/>
    <cellStyle name="Título 5" xfId="81" xr:uid="{00000000-0005-0000-0000-0000CB350000}"/>
    <cellStyle name="Título 5 2" xfId="5169" xr:uid="{00000000-0005-0000-0000-0000CC350000}"/>
    <cellStyle name="Título 5 2 2" xfId="7352" xr:uid="{00000000-0005-0000-0000-0000CD350000}"/>
    <cellStyle name="Título 5 2 2 2" xfId="7353" xr:uid="{00000000-0005-0000-0000-0000CE350000}"/>
    <cellStyle name="Título 5 2 2 2 2" xfId="7354" xr:uid="{00000000-0005-0000-0000-0000CF350000}"/>
    <cellStyle name="Título 5 2 2 2 2 2" xfId="7355" xr:uid="{00000000-0005-0000-0000-0000D0350000}"/>
    <cellStyle name="Título 5 2 2 2 2 2 2" xfId="7356" xr:uid="{00000000-0005-0000-0000-0000D1350000}"/>
    <cellStyle name="Título 5 2 2 2 2 2 2 2" xfId="7357" xr:uid="{00000000-0005-0000-0000-0000D2350000}"/>
    <cellStyle name="Título 5 2 2 2 2 2 3" xfId="7358" xr:uid="{00000000-0005-0000-0000-0000D3350000}"/>
    <cellStyle name="Título 5 2 2 2 2 3" xfId="7359" xr:uid="{00000000-0005-0000-0000-0000D4350000}"/>
    <cellStyle name="Título 5 2 2 2 2 3 2" xfId="7360" xr:uid="{00000000-0005-0000-0000-0000D5350000}"/>
    <cellStyle name="Título 5 2 2 2 3" xfId="7361" xr:uid="{00000000-0005-0000-0000-0000D6350000}"/>
    <cellStyle name="Título 5 2 2 2 3 2" xfId="7362" xr:uid="{00000000-0005-0000-0000-0000D7350000}"/>
    <cellStyle name="Título 5 2 2 3" xfId="7363" xr:uid="{00000000-0005-0000-0000-0000D8350000}"/>
    <cellStyle name="Título 5 2 2 4" xfId="7364" xr:uid="{00000000-0005-0000-0000-0000D9350000}"/>
    <cellStyle name="Título 5 2 2 4 2" xfId="7365" xr:uid="{00000000-0005-0000-0000-0000DA350000}"/>
    <cellStyle name="Título 5 2 3" xfId="7366" xr:uid="{00000000-0005-0000-0000-0000DB350000}"/>
    <cellStyle name="Título 5 2 4" xfId="7367" xr:uid="{00000000-0005-0000-0000-0000DC350000}"/>
    <cellStyle name="Título 5 2 4 2" xfId="7368" xr:uid="{00000000-0005-0000-0000-0000DD350000}"/>
    <cellStyle name="Título 5 3" xfId="5170" xr:uid="{00000000-0005-0000-0000-0000DE350000}"/>
    <cellStyle name="Título 5 3 2" xfId="55115" xr:uid="{AE1A968B-18CC-47A0-B14B-2CA8560BFF13}"/>
    <cellStyle name="Título 5 4" xfId="5168" xr:uid="{00000000-0005-0000-0000-0000DF350000}"/>
    <cellStyle name="Título 5 5" xfId="7369" xr:uid="{00000000-0005-0000-0000-0000E0350000}"/>
    <cellStyle name="Título 5 6" xfId="7370" xr:uid="{00000000-0005-0000-0000-0000E1350000}"/>
    <cellStyle name="Título 5 6 2" xfId="7371" xr:uid="{00000000-0005-0000-0000-0000E2350000}"/>
    <cellStyle name="Título 5 7" xfId="7351" xr:uid="{00000000-0005-0000-0000-0000E3350000}"/>
    <cellStyle name="Título 5 8" xfId="15444" xr:uid="{0899A1DA-A92B-4955-8BFB-12109B5E8093}"/>
    <cellStyle name="TITULO 50" xfId="4844" xr:uid="{00000000-0005-0000-0000-0000E4350000}"/>
    <cellStyle name="TITULO 51" xfId="4845" xr:uid="{00000000-0005-0000-0000-0000E5350000}"/>
    <cellStyle name="TITULO 52" xfId="4846" xr:uid="{00000000-0005-0000-0000-0000E6350000}"/>
    <cellStyle name="TITULO 53" xfId="4847" xr:uid="{00000000-0005-0000-0000-0000E7350000}"/>
    <cellStyle name="TITULO 54" xfId="4848" xr:uid="{00000000-0005-0000-0000-0000E8350000}"/>
    <cellStyle name="TITULO 55" xfId="4849" xr:uid="{00000000-0005-0000-0000-0000E9350000}"/>
    <cellStyle name="TITULO 56" xfId="4850" xr:uid="{00000000-0005-0000-0000-0000EA350000}"/>
    <cellStyle name="TITULO 6" xfId="4851" xr:uid="{00000000-0005-0000-0000-0000EB350000}"/>
    <cellStyle name="Título 6" xfId="5171" xr:uid="{00000000-0005-0000-0000-0000EC350000}"/>
    <cellStyle name="Título 6 2" xfId="7373" xr:uid="{00000000-0005-0000-0000-0000ED350000}"/>
    <cellStyle name="Título 6 3" xfId="7374" xr:uid="{00000000-0005-0000-0000-0000EE350000}"/>
    <cellStyle name="Título 6 4" xfId="7375" xr:uid="{00000000-0005-0000-0000-0000EF350000}"/>
    <cellStyle name="Título 6 5" xfId="7372" xr:uid="{00000000-0005-0000-0000-0000F0350000}"/>
    <cellStyle name="TITULO 7" xfId="4852" xr:uid="{00000000-0005-0000-0000-0000F1350000}"/>
    <cellStyle name="Título 7" xfId="5172" xr:uid="{00000000-0005-0000-0000-0000F2350000}"/>
    <cellStyle name="Título 7 2" xfId="7377" xr:uid="{00000000-0005-0000-0000-0000F3350000}"/>
    <cellStyle name="Título 7 3" xfId="7378" xr:uid="{00000000-0005-0000-0000-0000F4350000}"/>
    <cellStyle name="Título 7 4" xfId="7376" xr:uid="{00000000-0005-0000-0000-0000F5350000}"/>
    <cellStyle name="TITULO 8" xfId="4853" xr:uid="{00000000-0005-0000-0000-0000F6350000}"/>
    <cellStyle name="Título 8" xfId="5635" xr:uid="{00000000-0005-0000-0000-0000F7350000}"/>
    <cellStyle name="Título 8 2" xfId="7380" xr:uid="{00000000-0005-0000-0000-0000F8350000}"/>
    <cellStyle name="Título 8 3" xfId="7379" xr:uid="{00000000-0005-0000-0000-0000F9350000}"/>
    <cellStyle name="TITULO 9" xfId="4854" xr:uid="{00000000-0005-0000-0000-0000FA350000}"/>
    <cellStyle name="Título 9" xfId="5662" xr:uid="{00000000-0005-0000-0000-0000FB350000}"/>
    <cellStyle name="Título 9 2" xfId="7382" xr:uid="{00000000-0005-0000-0000-0000FC350000}"/>
    <cellStyle name="Título 9 3" xfId="7501" xr:uid="{00000000-0005-0000-0000-0000FD350000}"/>
    <cellStyle name="Título 9 4" xfId="7381" xr:uid="{00000000-0005-0000-0000-0000FE350000}"/>
    <cellStyle name="Titulo de conta" xfId="4855" xr:uid="{00000000-0005-0000-0000-0000FF350000}"/>
    <cellStyle name="Titulo de conta 2" xfId="9129" xr:uid="{00000000-0005-0000-0000-000000360000}"/>
    <cellStyle name="TITULO_Novos quadros - SBSA" xfId="4856" xr:uid="{00000000-0005-0000-0000-000001360000}"/>
    <cellStyle name="Titulo1" xfId="5173" xr:uid="{00000000-0005-0000-0000-000002360000}"/>
    <cellStyle name="Titulo2" xfId="5174" xr:uid="{00000000-0005-0000-0000-000003360000}"/>
    <cellStyle name="titulomov" xfId="4857" xr:uid="{00000000-0005-0000-0000-000004360000}"/>
    <cellStyle name="titulomov 2" xfId="9130" xr:uid="{00000000-0005-0000-0000-000005360000}"/>
    <cellStyle name="TOC 1" xfId="5483" xr:uid="{00000000-0005-0000-0000-000006360000}"/>
    <cellStyle name="TOC 2" xfId="5484" xr:uid="{00000000-0005-0000-0000-000007360000}"/>
    <cellStyle name="Todos" xfId="4858" xr:uid="{00000000-0005-0000-0000-000008360000}"/>
    <cellStyle name="tons" xfId="4859" xr:uid="{00000000-0005-0000-0000-000009360000}"/>
    <cellStyle name="Total" xfId="5258" builtinId="25" customBuiltin="1"/>
    <cellStyle name="Total 10" xfId="15351" xr:uid="{27BBB005-17C8-4212-8722-C45C90B98490}"/>
    <cellStyle name="Total 2" xfId="5175" xr:uid="{00000000-0005-0000-0000-00000B360000}"/>
    <cellStyle name="Total 2 2" xfId="5176" xr:uid="{00000000-0005-0000-0000-00000C360000}"/>
    <cellStyle name="Total 2 2 2" xfId="7385" xr:uid="{00000000-0005-0000-0000-00000D360000}"/>
    <cellStyle name="Total 2 2 2 2" xfId="7386" xr:uid="{00000000-0005-0000-0000-00000E360000}"/>
    <cellStyle name="Total 2 2 2 2 2" xfId="7387" xr:uid="{00000000-0005-0000-0000-00000F360000}"/>
    <cellStyle name="Total 2 2 2 2 2 2" xfId="7388" xr:uid="{00000000-0005-0000-0000-000010360000}"/>
    <cellStyle name="Total 2 2 2 2 2 2 2" xfId="7389" xr:uid="{00000000-0005-0000-0000-000011360000}"/>
    <cellStyle name="Total 2 2 2 2 2 2 2 2" xfId="7390" xr:uid="{00000000-0005-0000-0000-000012360000}"/>
    <cellStyle name="Total 2 2 2 2 2 2 3" xfId="7391" xr:uid="{00000000-0005-0000-0000-000013360000}"/>
    <cellStyle name="Total 2 2 2 2 2 3" xfId="7392" xr:uid="{00000000-0005-0000-0000-000014360000}"/>
    <cellStyle name="Total 2 2 2 2 2 3 2" xfId="7393" xr:uid="{00000000-0005-0000-0000-000015360000}"/>
    <cellStyle name="Total 2 2 2 2 3" xfId="7394" xr:uid="{00000000-0005-0000-0000-000016360000}"/>
    <cellStyle name="Total 2 2 2 2 3 2" xfId="7395" xr:uid="{00000000-0005-0000-0000-000017360000}"/>
    <cellStyle name="Total 2 2 2 3" xfId="7396" xr:uid="{00000000-0005-0000-0000-000018360000}"/>
    <cellStyle name="Total 2 2 2 4" xfId="7397" xr:uid="{00000000-0005-0000-0000-000019360000}"/>
    <cellStyle name="Total 2 2 2 4 2" xfId="7398" xr:uid="{00000000-0005-0000-0000-00001A360000}"/>
    <cellStyle name="Total 2 2 3" xfId="7399" xr:uid="{00000000-0005-0000-0000-00001B360000}"/>
    <cellStyle name="Total 2 2 4" xfId="7400" xr:uid="{00000000-0005-0000-0000-00001C360000}"/>
    <cellStyle name="Total 2 2 4 2" xfId="7401" xr:uid="{00000000-0005-0000-0000-00001D360000}"/>
    <cellStyle name="Total 2 3" xfId="5177" xr:uid="{00000000-0005-0000-0000-00001E360000}"/>
    <cellStyle name="Total 2 3 2" xfId="55116" xr:uid="{1952CB0B-62B2-41BB-B367-12E013130D73}"/>
    <cellStyle name="Total 2 4" xfId="7402" xr:uid="{00000000-0005-0000-0000-00001F360000}"/>
    <cellStyle name="Total 2 5" xfId="7403" xr:uid="{00000000-0005-0000-0000-000020360000}"/>
    <cellStyle name="Total 2 6" xfId="7404" xr:uid="{00000000-0005-0000-0000-000021360000}"/>
    <cellStyle name="Total 2 6 2" xfId="7405" xr:uid="{00000000-0005-0000-0000-000022360000}"/>
    <cellStyle name="Total 2 7" xfId="7384" xr:uid="{00000000-0005-0000-0000-000023360000}"/>
    <cellStyle name="Total 2 8" xfId="15449" xr:uid="{8CB72504-D4CF-4C92-8527-366316D45FB4}"/>
    <cellStyle name="Total 3" xfId="5178" xr:uid="{00000000-0005-0000-0000-000024360000}"/>
    <cellStyle name="Total 3 2" xfId="7407" xr:uid="{00000000-0005-0000-0000-000025360000}"/>
    <cellStyle name="Total 3 3" xfId="7408" xr:uid="{00000000-0005-0000-0000-000026360000}"/>
    <cellStyle name="Total 3 4" xfId="7409" xr:uid="{00000000-0005-0000-0000-000027360000}"/>
    <cellStyle name="Total 3 5" xfId="7406" xr:uid="{00000000-0005-0000-0000-000028360000}"/>
    <cellStyle name="Total 4" xfId="5179" xr:uid="{00000000-0005-0000-0000-000029360000}"/>
    <cellStyle name="Total 4 2" xfId="7411" xr:uid="{00000000-0005-0000-0000-00002A360000}"/>
    <cellStyle name="Total 4 3" xfId="7412" xr:uid="{00000000-0005-0000-0000-00002B360000}"/>
    <cellStyle name="Total 4 4" xfId="7410" xr:uid="{00000000-0005-0000-0000-00002C360000}"/>
    <cellStyle name="Total 5" xfId="7413" xr:uid="{00000000-0005-0000-0000-00002D360000}"/>
    <cellStyle name="Total 5 2" xfId="7414" xr:uid="{00000000-0005-0000-0000-00002E360000}"/>
    <cellStyle name="Total 6" xfId="7415" xr:uid="{00000000-0005-0000-0000-00002F360000}"/>
    <cellStyle name="Total 6 2" xfId="7416" xr:uid="{00000000-0005-0000-0000-000030360000}"/>
    <cellStyle name="Total 6 2 2" xfId="55117" xr:uid="{AE3578EB-22F6-4DCB-8C9D-9D98624B796F}"/>
    <cellStyle name="Total 6 2 2 2" xfId="55118" xr:uid="{62B9D6E0-2A87-4E77-A093-DDDCFB431772}"/>
    <cellStyle name="Total 6 2 2 2 2" xfId="55119" xr:uid="{1AAA9D96-4BEA-4C8D-9C48-3D5DC80EA84E}"/>
    <cellStyle name="Total 6 2 2 3" xfId="55120" xr:uid="{83E54742-C5D1-458A-BC61-F02E34204670}"/>
    <cellStyle name="Total 6 2 2 3 2" xfId="55121" xr:uid="{0E9127E9-91D5-4E51-A34F-11A0125EEE15}"/>
    <cellStyle name="Total 6 2 2 4" xfId="55122" xr:uid="{5281109B-3ADF-4FDA-B89A-CD7D89D4EC41}"/>
    <cellStyle name="Total 6 2 2 4 2" xfId="55123" xr:uid="{A6F2C9B1-13DD-451B-9B1E-C534F58BD756}"/>
    <cellStyle name="Total 6 2 2 5" xfId="55124" xr:uid="{A00AA6DE-75CC-4712-B498-FB7A574D7CBE}"/>
    <cellStyle name="Total 6 2 2 5 2" xfId="55125" xr:uid="{C575CDAD-4A92-45D6-860F-D4B2FDA8F9AF}"/>
    <cellStyle name="Total 6 2 2 6" xfId="55126" xr:uid="{3A4AF877-BE4F-4718-93A2-7232DCB69246}"/>
    <cellStyle name="Total 6 2 2 6 2" xfId="55127" xr:uid="{A91A341C-0EC3-40BE-98C2-7D8E357B710F}"/>
    <cellStyle name="Total 6 2 2 7" xfId="55128" xr:uid="{676B8657-15F1-4E1D-A876-F88704273C27}"/>
    <cellStyle name="Total 6 2 2 7 2" xfId="55129" xr:uid="{8FD37064-652A-44E9-B780-C41EBADA1BB3}"/>
    <cellStyle name="Total 6 2 2 8" xfId="55130" xr:uid="{50A06800-6588-4511-BCCF-DD2ACC84A32F}"/>
    <cellStyle name="Total 6 2 3" xfId="55131" xr:uid="{FD705300-3863-4E7D-8729-957423A180E4}"/>
    <cellStyle name="Total 6 2 3 2" xfId="55132" xr:uid="{3633F16F-7CC4-4196-BEF6-5F735E0CBB50}"/>
    <cellStyle name="Total 6 2 4" xfId="55133" xr:uid="{55AD26C5-148F-4B4A-83B2-38C2C689927C}"/>
    <cellStyle name="Total 6 2 4 2" xfId="55134" xr:uid="{D29FAE6D-CAAE-4B4C-97C9-EFADABA692D4}"/>
    <cellStyle name="Total 6 2 5" xfId="55135" xr:uid="{3ECCE62C-540F-472B-8A5D-2C5BE201AD5E}"/>
    <cellStyle name="Total 6 2 5 2" xfId="55136" xr:uid="{8CD5E55A-5FAE-4CA7-860A-C0ACA147EA0E}"/>
    <cellStyle name="Total 6 2 6" xfId="55137" xr:uid="{025CD4BD-3260-430D-B2FE-C0337D35A659}"/>
    <cellStyle name="Total 6 2 6 2" xfId="55138" xr:uid="{DCB7AC34-F93F-400C-808C-C94E05683B26}"/>
    <cellStyle name="Total 6 2 7" xfId="55139" xr:uid="{FF47696D-88A4-4230-9D42-0E54AD75A5D7}"/>
    <cellStyle name="Total 6 2 7 2" xfId="55140" xr:uid="{FAA0A903-68EB-406E-9BED-C8EE3AF7721E}"/>
    <cellStyle name="Total 6 2 8" xfId="55141" xr:uid="{E0ED565F-053F-478E-9707-6F6BB7A32544}"/>
    <cellStyle name="Total 6 2 8 2" xfId="55142" xr:uid="{93CC5865-8671-4FAB-ABE0-E77B7397770B}"/>
    <cellStyle name="Total 6 2 9" xfId="55143" xr:uid="{593B1AEE-568A-4C9B-8B80-A3F9661F5D4C}"/>
    <cellStyle name="Total 6 3" xfId="7503" xr:uid="{00000000-0005-0000-0000-000031360000}"/>
    <cellStyle name="Total 7" xfId="7417" xr:uid="{00000000-0005-0000-0000-000032360000}"/>
    <cellStyle name="Total 7 2" xfId="7504" xr:uid="{00000000-0005-0000-0000-000033360000}"/>
    <cellStyle name="Total 8" xfId="7502" xr:uid="{00000000-0005-0000-0000-000034360000}"/>
    <cellStyle name="Total 8 2" xfId="55144" xr:uid="{CF4CB509-8602-4EEA-8008-3163C81064D3}"/>
    <cellStyle name="Total 8 2 2" xfId="55145" xr:uid="{C7FDED5B-DEA4-4F11-A67D-3C75BC64C5C0}"/>
    <cellStyle name="Total 8 2 2 2" xfId="55146" xr:uid="{662F654C-9564-47EB-B6D6-342652F11978}"/>
    <cellStyle name="Total 8 2 3" xfId="55147" xr:uid="{5CE757B3-E216-4D8D-ABFF-B5FCD4C60B05}"/>
    <cellStyle name="Total 8 2 3 2" xfId="55148" xr:uid="{36ADDBA0-3813-4A75-97BC-52E5C229E0FC}"/>
    <cellStyle name="Total 8 2 4" xfId="55149" xr:uid="{C232CC2F-A5A3-4E5F-95ED-E698C75A8B30}"/>
    <cellStyle name="Total 8 2 4 2" xfId="55150" xr:uid="{E3C876BE-1AFB-476E-BDF5-0D4C6B3DF5C9}"/>
    <cellStyle name="Total 8 2 5" xfId="55151" xr:uid="{01710A66-78FB-4372-A3FA-23BC704D2A34}"/>
    <cellStyle name="Total 8 2 5 2" xfId="55152" xr:uid="{8CA70A80-F473-4296-AB45-0B8E6F8A09D7}"/>
    <cellStyle name="Total 8 2 6" xfId="55153" xr:uid="{686845D9-7D57-4F04-893C-AE072C786F61}"/>
    <cellStyle name="Total 8 2 6 2" xfId="55154" xr:uid="{C55C3599-1CE1-4AE3-B1D4-A0B385B49C32}"/>
    <cellStyle name="Total 8 2 7" xfId="55155" xr:uid="{C1F53463-7FF6-4D7F-9395-E31612F57EEB}"/>
    <cellStyle name="Total 8 2 7 2" xfId="55156" xr:uid="{F6E4DD1C-F255-4DA1-B014-65612AC023A5}"/>
    <cellStyle name="Total 8 2 8" xfId="55157" xr:uid="{976034E7-E056-4B74-B121-E06F7BE14B72}"/>
    <cellStyle name="Total 8 3" xfId="55158" xr:uid="{99F537CC-93D7-4EC8-824D-3023319237A5}"/>
    <cellStyle name="Total 8 3 2" xfId="55159" xr:uid="{6D75D694-0570-4795-A7E7-9B5A8A7CD277}"/>
    <cellStyle name="Total 8 4" xfId="55160" xr:uid="{F38CF6C4-D815-4D92-A12D-BEEB734FB6EF}"/>
    <cellStyle name="Total 8 4 2" xfId="55161" xr:uid="{B8D6AB31-00E7-4333-BFB8-21CA6B20DDCF}"/>
    <cellStyle name="Total 8 5" xfId="55162" xr:uid="{B1463114-574A-471A-87F4-DC58B36F7CBC}"/>
    <cellStyle name="Total 8 5 2" xfId="55163" xr:uid="{B7FEDD76-38A8-46C5-9AD8-49D10BF61729}"/>
    <cellStyle name="Total 8 6" xfId="55164" xr:uid="{0BDC3960-453C-4BFE-8665-52102EBC972D}"/>
    <cellStyle name="Total 8 6 2" xfId="55165" xr:uid="{973A5295-86A8-468D-9FCE-B76CBE2A5AB7}"/>
    <cellStyle name="Total 8 7" xfId="55166" xr:uid="{0A2635DF-4A01-48CA-8250-718561997A58}"/>
    <cellStyle name="Total 8 7 2" xfId="55167" xr:uid="{3F684186-8E5A-4CFB-9B11-5B206804221B}"/>
    <cellStyle name="Total 8 8" xfId="55168" xr:uid="{DCB18DF3-AB73-4224-82FF-F42E15E07687}"/>
    <cellStyle name="Total 8 8 2" xfId="55169" xr:uid="{816EB7A2-C9B3-4E88-AF1B-FCDC0E694936}"/>
    <cellStyle name="Total 8 9" xfId="55170" xr:uid="{4568D225-7E51-4DE6-AD29-C4FB903D56AD}"/>
    <cellStyle name="Total 9" xfId="7383" xr:uid="{00000000-0005-0000-0000-000035360000}"/>
    <cellStyle name="Total 9 2" xfId="55171" xr:uid="{77312135-58CD-4CCD-B227-A0A35D034A81}"/>
    <cellStyle name="Total 9 2 2" xfId="55172" xr:uid="{B9613D54-621D-4FDD-842B-9CA852232BB7}"/>
    <cellStyle name="Total 9 2 2 2" xfId="55173" xr:uid="{8FA87B86-FA78-4EDE-A449-B63BA1E46AA2}"/>
    <cellStyle name="Total 9 2 3" xfId="55174" xr:uid="{F90DE544-5CEB-4606-A395-B2076C9152C7}"/>
    <cellStyle name="Total 9 2 3 2" xfId="55175" xr:uid="{B48ECEEE-A05E-4584-987D-3DC15719400C}"/>
    <cellStyle name="Total 9 2 4" xfId="55176" xr:uid="{958DED5A-8855-46BF-A032-733127893B3E}"/>
    <cellStyle name="Total 9 2 4 2" xfId="55177" xr:uid="{373FADD2-A48B-4DBF-9D1B-3ED3D7829032}"/>
    <cellStyle name="Total 9 2 5" xfId="55178" xr:uid="{7B7F2C82-EDD1-4D39-9EB0-C50C6882ACB9}"/>
    <cellStyle name="Total 9 2 5 2" xfId="55179" xr:uid="{A75A6BCB-D417-4291-A218-6D43976F00F7}"/>
    <cellStyle name="Total 9 2 6" xfId="55180" xr:uid="{CCAC81B9-4174-49F2-AFAB-BC75062E5A56}"/>
    <cellStyle name="Total 9 2 6 2" xfId="55181" xr:uid="{56B48BBA-0138-4A42-86C4-05853DE027DE}"/>
    <cellStyle name="Total 9 2 7" xfId="55182" xr:uid="{2768508E-FB84-4369-89C6-52C6E9A21F8C}"/>
    <cellStyle name="Total 9 2 7 2" xfId="55183" xr:uid="{7651AA7E-071D-4296-824E-303CCE1DCFEC}"/>
    <cellStyle name="Total 9 2 8" xfId="55184" xr:uid="{EF9255B5-D663-413E-8755-29C25DF35914}"/>
    <cellStyle name="Total 9 3" xfId="55185" xr:uid="{AB112448-A603-4DD8-B492-4C62C8B0FF06}"/>
    <cellStyle name="Total 9 3 2" xfId="55186" xr:uid="{41F13680-E518-445C-B369-26E8E36A501A}"/>
    <cellStyle name="Total 9 4" xfId="55187" xr:uid="{7464F9D5-71F4-4CDD-BB7D-BFC53A64B0FD}"/>
    <cellStyle name="Total 9 4 2" xfId="55188" xr:uid="{3D554087-4B20-4C8A-A498-EC86DC204BB9}"/>
    <cellStyle name="Total 9 5" xfId="55189" xr:uid="{7F2EDBAA-9ADC-4883-B310-7F4E36B8A3B0}"/>
    <cellStyle name="Total 9 5 2" xfId="55190" xr:uid="{81735376-3434-482C-A1D0-9EA7C9C37017}"/>
    <cellStyle name="Total 9 6" xfId="55191" xr:uid="{0BCC35E9-1C6E-47D6-B050-67035E5150A7}"/>
    <cellStyle name="Total 9 6 2" xfId="55192" xr:uid="{F67F5CDC-6A17-4576-8AD3-5E57C8B50512}"/>
    <cellStyle name="Total 9 7" xfId="55193" xr:uid="{309278EC-2AA9-467A-8CD1-EA1B12D703E1}"/>
    <cellStyle name="Total 9 7 2" xfId="55194" xr:uid="{CD7398D1-8DAF-4464-A4FC-828122F93E55}"/>
    <cellStyle name="Total 9 8" xfId="55195" xr:uid="{F11D0557-D623-4DF9-8A8F-04E3BAEEE068}"/>
    <cellStyle name="Total 9 8 2" xfId="55196" xr:uid="{47947AFC-9CA9-4272-9E52-7A5DD9847493}"/>
    <cellStyle name="Total 9 9" xfId="55197" xr:uid="{5FC0DC88-6853-4843-BFE2-D012C4EBEE2C}"/>
    <cellStyle name="totalbalan" xfId="4860" xr:uid="{00000000-0005-0000-0000-000036360000}"/>
    <cellStyle name="ú" xfId="55198" xr:uid="{4E25B52B-9F08-42CE-9957-0E3DB5EACB79}"/>
    <cellStyle name="Underline_Double" xfId="5485" xr:uid="{00000000-0005-0000-0000-000037360000}"/>
    <cellStyle name="UNIDAGSCode" xfId="55199" xr:uid="{0B6A5239-AA87-4AB6-A1BA-8722D1418D02}"/>
    <cellStyle name="UNIDAGSCode 10" xfId="55200" xr:uid="{44C34728-13FA-4091-95E2-984096101A45}"/>
    <cellStyle name="UNIDAGSCode 11" xfId="55201" xr:uid="{C489B251-DB32-499C-A762-B4EEAA631F6F}"/>
    <cellStyle name="UNIDAGSCode 2" xfId="55202" xr:uid="{C524FD7B-0B19-44D7-8373-CCC996533B05}"/>
    <cellStyle name="UNIDAGSCode 2 10" xfId="55203" xr:uid="{C6EAE88C-0BB2-463B-9953-587A1DEEC238}"/>
    <cellStyle name="UNIDAGSCode 2 11" xfId="55204" xr:uid="{A5AAAF63-1DA8-48C2-A856-EC0FB8321D39}"/>
    <cellStyle name="UNIDAGSCode 2 2" xfId="55205" xr:uid="{06FE5106-2F22-4F32-9538-595803B80072}"/>
    <cellStyle name="UNIDAGSCode 2 2 2" xfId="55206" xr:uid="{0BFD6379-A900-4A10-B32C-321825A459D3}"/>
    <cellStyle name="UNIDAGSCode 2 2 2 2" xfId="55207" xr:uid="{21B67918-E9E9-4BB5-8258-9F591CBBBA7A}"/>
    <cellStyle name="UNIDAGSCode 2 2 2 2 2" xfId="55208" xr:uid="{5E027B2A-6830-4D2B-859B-315B79B49186}"/>
    <cellStyle name="UNIDAGSCode 2 2 2 2 2 2" xfId="55209" xr:uid="{10B6F4B3-CF76-4C4D-BCEC-990ED63B3648}"/>
    <cellStyle name="UNIDAGSCode 2 2 2 2 2 2 2" xfId="55210" xr:uid="{E2D51973-DF61-4AFA-B7FD-5DF58A813582}"/>
    <cellStyle name="UNIDAGSCode 2 2 2 2 2 3" xfId="55211" xr:uid="{27A9EEEF-268F-43FD-AD5D-35E4C4D769E3}"/>
    <cellStyle name="UNIDAGSCode 2 2 2 2 2 3 2" xfId="55212" xr:uid="{E2AB0D62-6720-470D-84E1-D533085E249C}"/>
    <cellStyle name="UNIDAGSCode 2 2 2 2 2 4" xfId="55213" xr:uid="{E6064EC0-D083-45C8-A2DE-C3E14F9CBB0A}"/>
    <cellStyle name="UNIDAGSCode 2 2 2 2 2 4 2" xfId="55214" xr:uid="{C8781E27-6B37-40BF-8A26-198392FEA42B}"/>
    <cellStyle name="UNIDAGSCode 2 2 2 2 2 5" xfId="55215" xr:uid="{F664C4AB-9B55-4F05-8748-5323EDB65A60}"/>
    <cellStyle name="UNIDAGSCode 2 2 2 2 3" xfId="55216" xr:uid="{BA3A31B2-BC7F-4812-8EBB-4589E9CC4027}"/>
    <cellStyle name="UNIDAGSCode 2 2 2 2 3 2" xfId="55217" xr:uid="{4917BF5D-E3ED-424E-A6F4-E26BD031026A}"/>
    <cellStyle name="UNIDAGSCode 2 2 2 2 4" xfId="55218" xr:uid="{55130848-25E2-49A6-B592-905CB5134B74}"/>
    <cellStyle name="UNIDAGSCode 2 2 2 2 4 2" xfId="55219" xr:uid="{4427D403-24F2-428D-9CA8-242FAA21FDB0}"/>
    <cellStyle name="UNIDAGSCode 2 2 2 2 5" xfId="55220" xr:uid="{A29259D4-5855-4F87-8FBD-13E97645CD47}"/>
    <cellStyle name="UNIDAGSCode 2 2 2 2 5 2" xfId="55221" xr:uid="{0D46CB28-6F3D-40E7-9774-FD687350E0D0}"/>
    <cellStyle name="UNIDAGSCode 2 2 2 2 6" xfId="55222" xr:uid="{56BC2543-EBC0-454E-8897-F374F18F86AF}"/>
    <cellStyle name="UNIDAGSCode 2 2 2 3" xfId="55223" xr:uid="{2B39156E-0ECD-4734-9A69-FD3CCD3FDC43}"/>
    <cellStyle name="UNIDAGSCode 2 2 2 3 2" xfId="55224" xr:uid="{A1CAE528-0F20-49C5-8F3C-C9F750231171}"/>
    <cellStyle name="UNIDAGSCode 2 2 2 3 2 2" xfId="55225" xr:uid="{C36BBB82-0E11-4746-8172-8D7097B413A1}"/>
    <cellStyle name="UNIDAGSCode 2 2 2 3 3" xfId="55226" xr:uid="{B23D8A26-ED9A-4EBC-9BDF-32E7378DAFDA}"/>
    <cellStyle name="UNIDAGSCode 2 2 2 3 3 2" xfId="55227" xr:uid="{335FA553-D5F3-4116-8C06-67A1192A138D}"/>
    <cellStyle name="UNIDAGSCode 2 2 2 3 4" xfId="55228" xr:uid="{9244833B-ED78-436F-AD07-288F58F2F1CD}"/>
    <cellStyle name="UNIDAGSCode 2 2 2 3 4 2" xfId="55229" xr:uid="{F8791459-1E04-46D2-90FB-FA988BB83ACE}"/>
    <cellStyle name="UNIDAGSCode 2 2 2 3 5" xfId="55230" xr:uid="{68BAE957-75F8-4D17-9AD8-D044EA559497}"/>
    <cellStyle name="UNIDAGSCode 2 2 2 3 5 2" xfId="55231" xr:uid="{BBBC15A2-662A-4108-9DCE-B89940E7B1A5}"/>
    <cellStyle name="UNIDAGSCode 2 2 2 3 6" xfId="55232" xr:uid="{A54A901F-0383-4CAC-B770-8FBF62BCE8B3}"/>
    <cellStyle name="UNIDAGSCode 2 2 2 4" xfId="55233" xr:uid="{89C2540C-E23D-4AE9-8773-2090E43CF3BF}"/>
    <cellStyle name="UNIDAGSCode 2 2 2 4 2" xfId="55234" xr:uid="{0E8F71AE-C00A-49EB-89F2-6C285DFBCD05}"/>
    <cellStyle name="UNIDAGSCode 2 2 2 5" xfId="55235" xr:uid="{4F9E7B26-F4A4-4DC9-998D-9DF0D56127C7}"/>
    <cellStyle name="UNIDAGSCode 2 2 2 6" xfId="55236" xr:uid="{10604C33-9FBE-40BA-96A5-5E1915218EEE}"/>
    <cellStyle name="UNIDAGSCode 2 2 2 7" xfId="55237" xr:uid="{781A5EF8-AEA1-4BF9-AE11-A8C48C8051B5}"/>
    <cellStyle name="UNIDAGSCode 2 2 2 7 2" xfId="55238" xr:uid="{4C03B994-57F3-4C77-A297-BE8430552E0D}"/>
    <cellStyle name="UNIDAGSCode 2 2 2 8" xfId="55239" xr:uid="{D467D329-1336-4068-9C5C-54311745AB89}"/>
    <cellStyle name="UNIDAGSCode 2 2 2 8 2" xfId="55240" xr:uid="{DCC95334-C90A-4ADE-B25C-A6D8B2D747E0}"/>
    <cellStyle name="UNIDAGSCode 2 2 2 9" xfId="55241" xr:uid="{8DF16D94-339B-40AE-9C75-6C124DD6A6CB}"/>
    <cellStyle name="UNIDAGSCode 2 2 3" xfId="55242" xr:uid="{DFB728AD-2716-42BC-9465-14FCCE677BA5}"/>
    <cellStyle name="UNIDAGSCode 2 2 3 2" xfId="55243" xr:uid="{E8238BF8-D9D2-4E2E-9F43-9BAEAAC6CA77}"/>
    <cellStyle name="UNIDAGSCode 2 2 3 2 2" xfId="55244" xr:uid="{6D396F7F-2C6A-485A-BBF2-06B001D78EA9}"/>
    <cellStyle name="UNIDAGSCode 2 2 3 3" xfId="55245" xr:uid="{38604767-388C-425A-95BE-F97683DFBFE2}"/>
    <cellStyle name="UNIDAGSCode 2 2 3 3 2" xfId="55246" xr:uid="{631568F1-3379-44BA-A098-E940C01F2B83}"/>
    <cellStyle name="UNIDAGSCode 2 2 3 4" xfId="55247" xr:uid="{29E73C18-71DD-49C4-97AC-3E307137A6B6}"/>
    <cellStyle name="UNIDAGSCode 2 2 3 4 2" xfId="55248" xr:uid="{001FA513-ACBB-4701-AE63-8D4199F3786F}"/>
    <cellStyle name="UNIDAGSCode 2 2 3 5" xfId="55249" xr:uid="{789AB1CF-5CAE-41DA-AC27-EBBD978C279F}"/>
    <cellStyle name="UNIDAGSCode 2 2 3 5 2" xfId="55250" xr:uid="{FC7126C7-48F1-4AA1-9916-0951C34F2CE2}"/>
    <cellStyle name="UNIDAGSCode 2 2 3 6" xfId="55251" xr:uid="{B78A8567-815E-4A7F-9423-B677CDB4B668}"/>
    <cellStyle name="UNIDAGSCode 2 2 4" xfId="55252" xr:uid="{FFDCA15F-E82C-4340-ACD2-21F34A9E4B34}"/>
    <cellStyle name="UNIDAGSCode 2 2 5" xfId="55253" xr:uid="{A6345AA2-F2CA-49FF-A37F-F95E841EB1BC}"/>
    <cellStyle name="UNIDAGSCode 2 2 6" xfId="55254" xr:uid="{4F17A77B-0E14-4E9C-B195-C3B02F6B3E70}"/>
    <cellStyle name="UNIDAGSCode 2 2 6 2" xfId="55255" xr:uid="{53CF1F39-5EF4-417A-9E48-347A75948BE7}"/>
    <cellStyle name="UNIDAGSCode 2 2 7" xfId="55256" xr:uid="{864321DF-BA6E-4AB0-B9FF-AA5A0CD18EB1}"/>
    <cellStyle name="UNIDAGSCode 2 2 7 2" xfId="55257" xr:uid="{3A5BACB8-7EFA-4A10-83A9-6345C83FF897}"/>
    <cellStyle name="UNIDAGSCode 2 2 8" xfId="55258" xr:uid="{D70E3ED6-CB6B-4D0F-84BC-8BB3589D0C26}"/>
    <cellStyle name="UNIDAGSCode 2 2 9" xfId="55259" xr:uid="{90AE15B6-2202-4771-808C-96B112D1BF60}"/>
    <cellStyle name="UNIDAGSCode 2 3" xfId="55260" xr:uid="{F3B8D1BC-8A90-40C1-A201-491C13345ABF}"/>
    <cellStyle name="UNIDAGSCode 2 3 2" xfId="55261" xr:uid="{E9D04C3E-531D-4213-B698-F15CEAE6DAEA}"/>
    <cellStyle name="UNIDAGSCode 2 3 2 2" xfId="55262" xr:uid="{002DB375-D36A-4211-8286-567FA910C092}"/>
    <cellStyle name="UNIDAGSCode 2 3 2 2 2" xfId="55263" xr:uid="{3EA46106-D111-4A91-A04B-912518161325}"/>
    <cellStyle name="UNIDAGSCode 2 3 2 2 2 2" xfId="55264" xr:uid="{8835D811-1D14-4ECF-B992-7239C71D0876}"/>
    <cellStyle name="UNIDAGSCode 2 3 2 2 3" xfId="55265" xr:uid="{A5EE6A36-5FF5-4D77-9123-3698317D7F21}"/>
    <cellStyle name="UNIDAGSCode 2 3 2 2 3 2" xfId="55266" xr:uid="{D2908F4F-BC46-4D08-90E7-7294BF2283F7}"/>
    <cellStyle name="UNIDAGSCode 2 3 2 2 4" xfId="55267" xr:uid="{875A833C-6174-40D3-A1A6-A562E796608F}"/>
    <cellStyle name="UNIDAGSCode 2 3 2 2 4 2" xfId="55268" xr:uid="{0804F6EC-91C4-4832-8DE8-F409504F785D}"/>
    <cellStyle name="UNIDAGSCode 2 3 2 2 5" xfId="55269" xr:uid="{FD1AEC58-9318-4FA4-900F-FD0B9A02EA1F}"/>
    <cellStyle name="UNIDAGSCode 2 3 2 3" xfId="55270" xr:uid="{79E63099-4F96-4CC2-8173-0992A287B77E}"/>
    <cellStyle name="UNIDAGSCode 2 3 2 3 2" xfId="55271" xr:uid="{F53ACE22-22A8-4B3F-A456-285F6C0215CB}"/>
    <cellStyle name="UNIDAGSCode 2 3 2 4" xfId="55272" xr:uid="{A09ED36C-1B75-4F21-A873-6A7083E16A0E}"/>
    <cellStyle name="UNIDAGSCode 2 3 2 4 2" xfId="55273" xr:uid="{A884A5B1-5EBC-45AC-8F38-AA0AC8097342}"/>
    <cellStyle name="UNIDAGSCode 2 3 2 5" xfId="55274" xr:uid="{D733FC2A-05B6-46EB-9F9A-55DE3263A0C3}"/>
    <cellStyle name="UNIDAGSCode 2 3 2 5 2" xfId="55275" xr:uid="{BB7D2A0D-F0C9-48E3-95BE-B98EA75F91F7}"/>
    <cellStyle name="UNIDAGSCode 2 3 2 6" xfId="55276" xr:uid="{1B6E2C4F-0715-4F96-BD25-4C691BD86114}"/>
    <cellStyle name="UNIDAGSCode 2 3 3" xfId="55277" xr:uid="{9C2F2D67-61B9-4EC1-86C7-32BF47389F15}"/>
    <cellStyle name="UNIDAGSCode 2 3 3 2" xfId="55278" xr:uid="{26981FCB-20AE-469F-983A-38D56E288860}"/>
    <cellStyle name="UNIDAGSCode 2 3 3 2 2" xfId="55279" xr:uid="{C33BCB68-7C1A-454F-96ED-F66DBF3F9F47}"/>
    <cellStyle name="UNIDAGSCode 2 3 3 3" xfId="55280" xr:uid="{1DFF7918-B6D7-48DF-803F-F64DB848E04C}"/>
    <cellStyle name="UNIDAGSCode 2 3 3 3 2" xfId="55281" xr:uid="{3F524BA1-2F26-4BEF-AD76-F08D9D279358}"/>
    <cellStyle name="UNIDAGSCode 2 3 3 4" xfId="55282" xr:uid="{A3AAF9E5-714F-44B2-9B2C-66BE48248324}"/>
    <cellStyle name="UNIDAGSCode 2 3 3 4 2" xfId="55283" xr:uid="{E9529C81-15AC-4E3D-9991-25E39A61D98F}"/>
    <cellStyle name="UNIDAGSCode 2 3 3 5" xfId="55284" xr:uid="{6D23B5E3-8235-46DF-988B-B3C3C6F62AC2}"/>
    <cellStyle name="UNIDAGSCode 2 3 3 5 2" xfId="55285" xr:uid="{E897684B-A519-43C6-A06F-4C25D84CB1B6}"/>
    <cellStyle name="UNIDAGSCode 2 3 3 6" xfId="55286" xr:uid="{E85251EB-A4EA-49AF-A801-01B3F2872404}"/>
    <cellStyle name="UNIDAGSCode 2 3 4" xfId="55287" xr:uid="{8C374217-1844-4F78-87BB-7FB000B82BF5}"/>
    <cellStyle name="UNIDAGSCode 2 3 4 2" xfId="55288" xr:uid="{5A189CF2-1077-478F-9395-49586B3C2C0A}"/>
    <cellStyle name="UNIDAGSCode 2 3 5" xfId="55289" xr:uid="{0424B726-04D1-4E89-BA1F-E949E03091BA}"/>
    <cellStyle name="UNIDAGSCode 2 3 6" xfId="55290" xr:uid="{8EFEE59A-4A31-411C-B018-D9617A8AF974}"/>
    <cellStyle name="UNIDAGSCode 2 3 7" xfId="55291" xr:uid="{4CBE4164-894C-4567-98FF-882D377693FE}"/>
    <cellStyle name="UNIDAGSCode 2 3 7 2" xfId="55292" xr:uid="{4CBFCA09-C7AE-4144-BCC3-C5B3A9978075}"/>
    <cellStyle name="UNIDAGSCode 2 3 8" xfId="55293" xr:uid="{42FB173D-E7E8-4106-8F70-A85267E75B23}"/>
    <cellStyle name="UNIDAGSCode 2 3 8 2" xfId="55294" xr:uid="{AC9F65A4-F7F1-4D70-9B70-E9D491B20BDA}"/>
    <cellStyle name="UNIDAGSCode 2 3 9" xfId="55295" xr:uid="{29FF8677-9328-4ACF-B56D-7D8201C6BEEF}"/>
    <cellStyle name="UNIDAGSCode 2 4" xfId="55296" xr:uid="{F1305A22-6D53-4319-A606-C941F09BEC8C}"/>
    <cellStyle name="UNIDAGSCode 2 4 2" xfId="55297" xr:uid="{5C7B0FE4-5029-419C-986E-859DFA9B5B89}"/>
    <cellStyle name="UNIDAGSCode 2 4 2 2" xfId="55298" xr:uid="{E04CC22D-2B0B-425A-8AC5-B2D8EEB243E8}"/>
    <cellStyle name="UNIDAGSCode 2 4 2 2 2" xfId="55299" xr:uid="{AEF03ECF-4E1F-4206-8989-55E23CAF2EB5}"/>
    <cellStyle name="UNIDAGSCode 2 4 2 3" xfId="55300" xr:uid="{69133D4B-606C-4268-82C1-194C51EBFB58}"/>
    <cellStyle name="UNIDAGSCode 2 4 2 3 2" xfId="55301" xr:uid="{0A35AC5D-A9FD-4857-AB83-5AF7B8A1EC7B}"/>
    <cellStyle name="UNIDAGSCode 2 4 2 4" xfId="55302" xr:uid="{2FB820D1-65BF-4AA1-875B-7E3564E4F267}"/>
    <cellStyle name="UNIDAGSCode 2 4 2 4 2" xfId="55303" xr:uid="{413D7666-2979-4398-8EB3-D0F900E96D9F}"/>
    <cellStyle name="UNIDAGSCode 2 4 2 5" xfId="55304" xr:uid="{308F8312-0D7F-4AA8-B8D3-5E5E7D91FC52}"/>
    <cellStyle name="UNIDAGSCode 2 4 3" xfId="55305" xr:uid="{6FFBB452-569F-48CA-BADB-0AE44CC19A8E}"/>
    <cellStyle name="UNIDAGSCode 2 4 3 2" xfId="55306" xr:uid="{58249D7E-9657-433B-B181-A5F8F3C0DAAF}"/>
    <cellStyle name="UNIDAGSCode 2 4 4" xfId="55307" xr:uid="{EDF0F32F-E025-46F6-AD4F-023008EC1578}"/>
    <cellStyle name="UNIDAGSCode 2 4 4 2" xfId="55308" xr:uid="{6BAFF7BC-0F27-441B-960D-DB35C9D76D2C}"/>
    <cellStyle name="UNIDAGSCode 2 4 5" xfId="55309" xr:uid="{4D36B2E9-F1B8-456A-A34A-CB0BA3A0F71C}"/>
    <cellStyle name="UNIDAGSCode 2 4 5 2" xfId="55310" xr:uid="{CD17F37E-5D35-4E8B-A02D-5E3901150C20}"/>
    <cellStyle name="UNIDAGSCode 2 4 6" xfId="55311" xr:uid="{C104D7C2-0D8D-474F-87F3-22FB69548810}"/>
    <cellStyle name="UNIDAGSCode 2 5" xfId="55312" xr:uid="{85E5BBE4-7711-41FE-ACCB-5728DDAB1B61}"/>
    <cellStyle name="UNIDAGSCode 2 5 2" xfId="55313" xr:uid="{C3432A0F-02C7-4210-8FBB-5B44C1BBFB6E}"/>
    <cellStyle name="UNIDAGSCode 2 5 2 2" xfId="55314" xr:uid="{CD4EDCE8-EE86-4AE5-A7B0-CBC1B5E8DA64}"/>
    <cellStyle name="UNIDAGSCode 2 5 3" xfId="55315" xr:uid="{96B47CCC-D7F3-4EB5-860E-63A5BD133324}"/>
    <cellStyle name="UNIDAGSCode 2 5 3 2" xfId="55316" xr:uid="{D79F400C-F5D5-419F-96D6-5FB0016BCA57}"/>
    <cellStyle name="UNIDAGSCode 2 5 4" xfId="55317" xr:uid="{DEF134B6-9D86-48F7-861F-AAC625C43A87}"/>
    <cellStyle name="UNIDAGSCode 2 5 4 2" xfId="55318" xr:uid="{BCF8CBC0-0B9D-4D55-AF1A-ABFCF162D8EE}"/>
    <cellStyle name="UNIDAGSCode 2 5 5" xfId="55319" xr:uid="{2C95C1F2-15B9-4F0C-9C82-A7F7F69EDCC7}"/>
    <cellStyle name="UNIDAGSCode 2 5 5 2" xfId="55320" xr:uid="{C24C7809-30BB-4368-89F1-BB59F910C27D}"/>
    <cellStyle name="UNIDAGSCode 2 5 6" xfId="55321" xr:uid="{015BD1CD-F7C1-4154-BEDB-05664341709B}"/>
    <cellStyle name="UNIDAGSCode 2 6" xfId="55322" xr:uid="{A27D91FB-92D6-4F6B-82A2-58BEEE0C6A79}"/>
    <cellStyle name="UNIDAGSCode 2 7" xfId="55323" xr:uid="{310B614A-0849-4EBB-AA54-859553D904A6}"/>
    <cellStyle name="UNIDAGSCode 2 8" xfId="55324" xr:uid="{F6E136FD-168F-490E-BFA9-4D285EA6C9D0}"/>
    <cellStyle name="UNIDAGSCode 2 8 2" xfId="55325" xr:uid="{595BD51C-E9E3-46A4-A79A-CD5D678C3261}"/>
    <cellStyle name="UNIDAGSCode 2 9" xfId="55326" xr:uid="{8245555F-96FB-4759-BFFC-A264E01A782E}"/>
    <cellStyle name="UNIDAGSCode 2 9 2" xfId="55327" xr:uid="{23C068E7-28A8-4F9F-89C3-6E84416B93DC}"/>
    <cellStyle name="UNIDAGSCode 3" xfId="55328" xr:uid="{8A9F7036-7152-4AA7-803C-BF3888D3BC99}"/>
    <cellStyle name="UNIDAGSCode 3 10" xfId="55329" xr:uid="{D83FB84F-92A0-4556-AF8C-7165299E99BD}"/>
    <cellStyle name="UNIDAGSCode 3 11" xfId="55330" xr:uid="{10B8CA1D-CF03-40D1-A6D2-4A69870AE520}"/>
    <cellStyle name="UNIDAGSCode 3 2" xfId="55331" xr:uid="{A0FA8F94-2CA1-4160-815E-FD093BC7FC1F}"/>
    <cellStyle name="UNIDAGSCode 3 2 2" xfId="55332" xr:uid="{70A5456C-3A18-4C58-845B-786BF9EC352B}"/>
    <cellStyle name="UNIDAGSCode 3 2 2 2" xfId="55333" xr:uid="{38EC0486-89D6-4958-B0D6-601645C62D2C}"/>
    <cellStyle name="UNIDAGSCode 3 2 2 2 2" xfId="55334" xr:uid="{639B370D-7102-4B3E-BB23-C12CD30E1EAC}"/>
    <cellStyle name="UNIDAGSCode 3 2 2 2 2 2" xfId="55335" xr:uid="{65885012-5C47-4519-88E9-DDC46D4B2271}"/>
    <cellStyle name="UNIDAGSCode 3 2 2 2 2 2 2" xfId="55336" xr:uid="{5B7A2FE4-C3FC-4723-964F-0B00D855353B}"/>
    <cellStyle name="UNIDAGSCode 3 2 2 2 2 3" xfId="55337" xr:uid="{4C848723-DC7A-4E16-938F-16818FF2B54B}"/>
    <cellStyle name="UNIDAGSCode 3 2 2 2 2 3 2" xfId="55338" xr:uid="{804AB4B2-8632-48A7-89E1-FB7808941CE0}"/>
    <cellStyle name="UNIDAGSCode 3 2 2 2 2 4" xfId="55339" xr:uid="{EBC18643-2CF5-48A6-B183-41A05C8F20B4}"/>
    <cellStyle name="UNIDAGSCode 3 2 2 2 2 4 2" xfId="55340" xr:uid="{E168FD2A-0801-4E02-8F28-6EE9751BBBA9}"/>
    <cellStyle name="UNIDAGSCode 3 2 2 2 2 5" xfId="55341" xr:uid="{514ADE9E-CCCE-4694-9367-39F1863D9EEE}"/>
    <cellStyle name="UNIDAGSCode 3 2 2 2 3" xfId="55342" xr:uid="{E846BD86-09CC-4EEC-BCF6-69B510857022}"/>
    <cellStyle name="UNIDAGSCode 3 2 2 2 3 2" xfId="55343" xr:uid="{98510B56-74D9-462F-8D32-92648101D3B3}"/>
    <cellStyle name="UNIDAGSCode 3 2 2 2 4" xfId="55344" xr:uid="{84C1DA83-179C-48F4-A558-AAF875647FA2}"/>
    <cellStyle name="UNIDAGSCode 3 2 2 2 4 2" xfId="55345" xr:uid="{A0AFD953-0C9A-4CD5-9B1D-E30DBEBA1109}"/>
    <cellStyle name="UNIDAGSCode 3 2 2 2 5" xfId="55346" xr:uid="{2CFD2DFE-A004-4163-9DC3-06DA2301485A}"/>
    <cellStyle name="UNIDAGSCode 3 2 2 2 5 2" xfId="55347" xr:uid="{2AE45CCB-B499-42E4-AB53-696884D9469D}"/>
    <cellStyle name="UNIDAGSCode 3 2 2 2 6" xfId="55348" xr:uid="{6DB60706-B081-4280-9414-FEEF387BA8CE}"/>
    <cellStyle name="UNIDAGSCode 3 2 2 3" xfId="55349" xr:uid="{8E9412D0-F97D-43B2-8B33-F09861DADE0C}"/>
    <cellStyle name="UNIDAGSCode 3 2 2 3 2" xfId="55350" xr:uid="{A5B3302F-BE99-4E09-AE7C-099430C3200F}"/>
    <cellStyle name="UNIDAGSCode 3 2 2 3 2 2" xfId="55351" xr:uid="{79363325-2CCC-4866-B395-29AC5DA7EB6C}"/>
    <cellStyle name="UNIDAGSCode 3 2 2 3 3" xfId="55352" xr:uid="{BE60A807-18CD-4AFD-800E-5BABDCB81F32}"/>
    <cellStyle name="UNIDAGSCode 3 2 2 3 3 2" xfId="55353" xr:uid="{EB35097E-EBF3-4D19-8EFB-373A4C00F83F}"/>
    <cellStyle name="UNIDAGSCode 3 2 2 3 4" xfId="55354" xr:uid="{181CE8A4-0253-4921-9DEC-8AD51ED8EDE6}"/>
    <cellStyle name="UNIDAGSCode 3 2 2 3 4 2" xfId="55355" xr:uid="{51EE5475-50A3-4677-95B4-4F18FCDE9EC4}"/>
    <cellStyle name="UNIDAGSCode 3 2 2 3 5" xfId="55356" xr:uid="{CE6FD4EC-23AA-4371-9326-91BA825E3562}"/>
    <cellStyle name="UNIDAGSCode 3 2 2 3 5 2" xfId="55357" xr:uid="{16C02F4B-73C6-428A-98A3-0D68927AC8E5}"/>
    <cellStyle name="UNIDAGSCode 3 2 2 3 6" xfId="55358" xr:uid="{934EF5A0-CFC2-4E96-BC88-A19CE90A4837}"/>
    <cellStyle name="UNIDAGSCode 3 2 2 4" xfId="55359" xr:uid="{1CE52635-D766-47EB-9119-4440D9ECCD8E}"/>
    <cellStyle name="UNIDAGSCode 3 2 2 4 2" xfId="55360" xr:uid="{812810FD-DFA3-4DDC-87F1-26AC441626EA}"/>
    <cellStyle name="UNIDAGSCode 3 2 2 5" xfId="55361" xr:uid="{B43003C7-0B21-456F-AF20-745BEAA4C06B}"/>
    <cellStyle name="UNIDAGSCode 3 2 2 6" xfId="55362" xr:uid="{5232DD5F-71A9-4B95-93AF-AD894841E5C0}"/>
    <cellStyle name="UNIDAGSCode 3 2 2 7" xfId="55363" xr:uid="{5C7834AC-05B0-4527-A8FF-1FFAE31CDB18}"/>
    <cellStyle name="UNIDAGSCode 3 2 2 7 2" xfId="55364" xr:uid="{CC184BA6-E495-47D8-83E1-5ED3E09043E0}"/>
    <cellStyle name="UNIDAGSCode 3 2 2 8" xfId="55365" xr:uid="{7594CC53-17B8-42A5-A04E-D77AD3A7B7A3}"/>
    <cellStyle name="UNIDAGSCode 3 2 2 8 2" xfId="55366" xr:uid="{17AFFECC-16A7-4BB1-BF9A-6801D3C4093B}"/>
    <cellStyle name="UNIDAGSCode 3 2 2 9" xfId="55367" xr:uid="{9EBAB23A-13E5-45AE-A267-071BB01F2682}"/>
    <cellStyle name="UNIDAGSCode 3 2 3" xfId="55368" xr:uid="{972C002C-2CEC-4FA3-938F-5F5B39FB6B4F}"/>
    <cellStyle name="UNIDAGSCode 3 2 3 2" xfId="55369" xr:uid="{DDA7D5EE-2FD6-411B-938B-547D2892A4CA}"/>
    <cellStyle name="UNIDAGSCode 3 2 3 2 2" xfId="55370" xr:uid="{4BC1D079-7C39-444B-8724-12B7FD54388B}"/>
    <cellStyle name="UNIDAGSCode 3 2 3 3" xfId="55371" xr:uid="{E7F5144E-690B-4737-81A4-846CB86284A3}"/>
    <cellStyle name="UNIDAGSCode 3 2 3 3 2" xfId="55372" xr:uid="{9F263C0A-7023-4EDD-AC7F-92EA13CF8D33}"/>
    <cellStyle name="UNIDAGSCode 3 2 3 4" xfId="55373" xr:uid="{AD8D8734-3CEA-4076-A7F8-D9FE3D187AD5}"/>
    <cellStyle name="UNIDAGSCode 3 2 3 4 2" xfId="55374" xr:uid="{1359D6CD-892F-4C85-90F9-17A230A0393B}"/>
    <cellStyle name="UNIDAGSCode 3 2 3 5" xfId="55375" xr:uid="{137C1EC4-6111-4348-AE76-27488DCE7E21}"/>
    <cellStyle name="UNIDAGSCode 3 2 3 5 2" xfId="55376" xr:uid="{0FD16239-BAFF-4DE0-8421-27B1D9068A35}"/>
    <cellStyle name="UNIDAGSCode 3 2 3 6" xfId="55377" xr:uid="{BE7AAA3A-5207-45FF-8A8E-9C7C8E6BE6E0}"/>
    <cellStyle name="UNIDAGSCode 3 2 4" xfId="55378" xr:uid="{05EF8BE9-C08C-4ACD-B623-77DFA2D79461}"/>
    <cellStyle name="UNIDAGSCode 3 2 5" xfId="55379" xr:uid="{3E6DDF2B-BEB0-487A-AADB-812593FD0E55}"/>
    <cellStyle name="UNIDAGSCode 3 2 6" xfId="55380" xr:uid="{0387EF24-39CC-4B59-AE25-E01D04762C7F}"/>
    <cellStyle name="UNIDAGSCode 3 2 6 2" xfId="55381" xr:uid="{1C5D7B92-25B0-45D9-8323-1943BF719337}"/>
    <cellStyle name="UNIDAGSCode 3 2 7" xfId="55382" xr:uid="{192CF528-A5CF-4B4D-B44B-F2F3C2A9B939}"/>
    <cellStyle name="UNIDAGSCode 3 2 7 2" xfId="55383" xr:uid="{9F43DD96-ED26-42FD-AFB5-1AB5FFDEB140}"/>
    <cellStyle name="UNIDAGSCode 3 2 8" xfId="55384" xr:uid="{A308F757-CAB4-4A10-96EC-F478B60733F5}"/>
    <cellStyle name="UNIDAGSCode 3 2 9" xfId="55385" xr:uid="{1BAC4687-0E5D-408C-8F82-DFB2C9E95A41}"/>
    <cellStyle name="UNIDAGSCode 3 3" xfId="55386" xr:uid="{2AAC98C8-776F-491A-B2C3-07FD987085A2}"/>
    <cellStyle name="UNIDAGSCode 3 3 2" xfId="55387" xr:uid="{5120A64C-8FEA-4C15-BFC6-001EECD92328}"/>
    <cellStyle name="UNIDAGSCode 3 3 2 2" xfId="55388" xr:uid="{8FBF0AF2-3041-4C62-AF12-A7C5246049EF}"/>
    <cellStyle name="UNIDAGSCode 3 3 2 2 2" xfId="55389" xr:uid="{5A3FFB18-2830-4583-BD6E-E90EEC84A954}"/>
    <cellStyle name="UNIDAGSCode 3 3 2 2 2 2" xfId="55390" xr:uid="{178B25D0-5675-4106-9C9B-9306F27A1FFC}"/>
    <cellStyle name="UNIDAGSCode 3 3 2 2 3" xfId="55391" xr:uid="{CABBF5DB-208F-464D-863A-B128905D67AC}"/>
    <cellStyle name="UNIDAGSCode 3 3 2 2 3 2" xfId="55392" xr:uid="{165CCEFD-3983-42F6-A789-CE5FC5CE4CDA}"/>
    <cellStyle name="UNIDAGSCode 3 3 2 2 4" xfId="55393" xr:uid="{790FD853-5C98-4CF4-88B5-632A13E8AC52}"/>
    <cellStyle name="UNIDAGSCode 3 3 2 2 4 2" xfId="55394" xr:uid="{7A3DB2E9-E120-4F3A-AB5A-7D006CCBA2A5}"/>
    <cellStyle name="UNIDAGSCode 3 3 2 2 5" xfId="55395" xr:uid="{A4E74182-D155-499A-B83C-883D02AB1068}"/>
    <cellStyle name="UNIDAGSCode 3 3 2 3" xfId="55396" xr:uid="{5C0835AF-2312-4F5E-ADAD-3C3AE12F7B34}"/>
    <cellStyle name="UNIDAGSCode 3 3 2 3 2" xfId="55397" xr:uid="{142DCA93-2607-4EFD-9222-B357D544D828}"/>
    <cellStyle name="UNIDAGSCode 3 3 2 4" xfId="55398" xr:uid="{2BDC04F6-E53F-4094-9BB7-9942A498B7B1}"/>
    <cellStyle name="UNIDAGSCode 3 3 2 4 2" xfId="55399" xr:uid="{0D73E9ED-A47C-43F8-B34F-71C3CC2F8DC2}"/>
    <cellStyle name="UNIDAGSCode 3 3 2 5" xfId="55400" xr:uid="{1E1F2AFE-7016-4A2C-B529-7CF26768EF86}"/>
    <cellStyle name="UNIDAGSCode 3 3 2 5 2" xfId="55401" xr:uid="{9CAD1336-FA71-40B6-B095-C5A7395AD3C6}"/>
    <cellStyle name="UNIDAGSCode 3 3 2 6" xfId="55402" xr:uid="{3AC9614A-CA7F-4A6E-A5C0-671E4872E287}"/>
    <cellStyle name="UNIDAGSCode 3 3 3" xfId="55403" xr:uid="{845FF48D-5857-44FB-B9F5-0F92FB61D65F}"/>
    <cellStyle name="UNIDAGSCode 3 3 3 2" xfId="55404" xr:uid="{639FEBED-702C-4327-BE60-3B39E7540701}"/>
    <cellStyle name="UNIDAGSCode 3 3 3 2 2" xfId="55405" xr:uid="{FAD77188-24E0-4CE8-AF4D-1F82B60352C0}"/>
    <cellStyle name="UNIDAGSCode 3 3 3 3" xfId="55406" xr:uid="{3BDD99BB-647D-4DD2-A37C-DECF4D661A6A}"/>
    <cellStyle name="UNIDAGSCode 3 3 3 3 2" xfId="55407" xr:uid="{7FDE7536-1B21-45D6-9F30-F5B595C427ED}"/>
    <cellStyle name="UNIDAGSCode 3 3 3 4" xfId="55408" xr:uid="{96439301-737E-4A6F-BCC6-AC473AFE5983}"/>
    <cellStyle name="UNIDAGSCode 3 3 3 4 2" xfId="55409" xr:uid="{E1DD22CF-D97B-4815-8745-6F83081524F0}"/>
    <cellStyle name="UNIDAGSCode 3 3 3 5" xfId="55410" xr:uid="{1A09CDAE-E56E-4256-9AB9-4740DAEAB0FE}"/>
    <cellStyle name="UNIDAGSCode 3 3 3 5 2" xfId="55411" xr:uid="{5B1FC7C6-5F4B-4E61-9298-26A9C658BDA3}"/>
    <cellStyle name="UNIDAGSCode 3 3 3 6" xfId="55412" xr:uid="{C2CD4DFE-5B2B-4CE3-861E-43CEBEFA0A5A}"/>
    <cellStyle name="UNIDAGSCode 3 3 4" xfId="55413" xr:uid="{8615DA49-214D-49BE-81CE-8238D462B1CC}"/>
    <cellStyle name="UNIDAGSCode 3 3 4 2" xfId="55414" xr:uid="{A328334C-D402-43EB-97D2-AC3E6CCB0A7A}"/>
    <cellStyle name="UNIDAGSCode 3 3 5" xfId="55415" xr:uid="{73CA412F-23DE-4529-8A37-167902531C76}"/>
    <cellStyle name="UNIDAGSCode 3 3 6" xfId="55416" xr:uid="{3878B259-68F8-406C-B7A4-292017F886FC}"/>
    <cellStyle name="UNIDAGSCode 3 3 7" xfId="55417" xr:uid="{BA1D5427-DDA7-4E64-93FD-A0E49BAAFB98}"/>
    <cellStyle name="UNIDAGSCode 3 3 7 2" xfId="55418" xr:uid="{8337AD3D-C1DF-41EA-9CF0-1939A87E53DF}"/>
    <cellStyle name="UNIDAGSCode 3 3 8" xfId="55419" xr:uid="{FD5A0220-C783-4597-84AC-7F6C1074E9DA}"/>
    <cellStyle name="UNIDAGSCode 3 3 8 2" xfId="55420" xr:uid="{28325371-33C4-4843-8D3B-C9D75A2FFE6E}"/>
    <cellStyle name="UNIDAGSCode 3 3 9" xfId="55421" xr:uid="{30749A8C-6385-4C5E-8E3E-7A84DE3684F2}"/>
    <cellStyle name="UNIDAGSCode 3 4" xfId="55422" xr:uid="{19250331-62C2-4B58-A546-1D4A109000BA}"/>
    <cellStyle name="UNIDAGSCode 3 4 2" xfId="55423" xr:uid="{36888575-D7FB-4740-8584-1AD3E3A17E24}"/>
    <cellStyle name="UNIDAGSCode 3 4 2 2" xfId="55424" xr:uid="{5C5412CF-1ABB-4C21-AD02-64BBAB8CBFCD}"/>
    <cellStyle name="UNIDAGSCode 3 4 2 2 2" xfId="55425" xr:uid="{9E13BEE6-A439-4737-BBAA-46F814D3B7BC}"/>
    <cellStyle name="UNIDAGSCode 3 4 2 3" xfId="55426" xr:uid="{4973197A-E4C8-4BCF-914A-7C0EF2645B3C}"/>
    <cellStyle name="UNIDAGSCode 3 4 2 3 2" xfId="55427" xr:uid="{A8A5F976-4732-40B1-9EE1-720C5A0E7DD3}"/>
    <cellStyle name="UNIDAGSCode 3 4 2 4" xfId="55428" xr:uid="{CFE13F9A-9256-4C67-A411-3E6CB6759B45}"/>
    <cellStyle name="UNIDAGSCode 3 4 2 4 2" xfId="55429" xr:uid="{365D353B-661A-4DF2-8AED-65ED89E952F6}"/>
    <cellStyle name="UNIDAGSCode 3 4 2 5" xfId="55430" xr:uid="{74736B41-4A00-4C80-90C5-9B868EA8C4F6}"/>
    <cellStyle name="UNIDAGSCode 3 4 3" xfId="55431" xr:uid="{5F4EC1A0-7AEF-46A6-B775-B116E0AD0667}"/>
    <cellStyle name="UNIDAGSCode 3 4 3 2" xfId="55432" xr:uid="{295785B7-2E92-41FB-A5D2-016DEDC41903}"/>
    <cellStyle name="UNIDAGSCode 3 4 4" xfId="55433" xr:uid="{EE38ECFD-477D-4589-BAC0-7EA8824C0E8C}"/>
    <cellStyle name="UNIDAGSCode 3 4 4 2" xfId="55434" xr:uid="{CD4FE634-E777-44E8-94EA-8DB4F1CB6735}"/>
    <cellStyle name="UNIDAGSCode 3 4 5" xfId="55435" xr:uid="{57383DA9-12AD-4A75-B9AC-7149C80855C0}"/>
    <cellStyle name="UNIDAGSCode 3 4 5 2" xfId="55436" xr:uid="{45F8F6DC-0450-4812-AF7D-2691ACF29F52}"/>
    <cellStyle name="UNIDAGSCode 3 4 6" xfId="55437" xr:uid="{606ABB5B-BD88-478C-8988-51060B11DCE4}"/>
    <cellStyle name="UNIDAGSCode 3 5" xfId="55438" xr:uid="{DFAB9E8F-3319-4134-8C9C-4B9226DAA142}"/>
    <cellStyle name="UNIDAGSCode 3 5 2" xfId="55439" xr:uid="{8038011D-92DA-42E3-9B3F-C71738503ABC}"/>
    <cellStyle name="UNIDAGSCode 3 5 2 2" xfId="55440" xr:uid="{E2CAD988-6769-4124-9D45-373C23F04A76}"/>
    <cellStyle name="UNIDAGSCode 3 5 3" xfId="55441" xr:uid="{BCD50F58-B4C7-4BD2-B3D3-056447188FA8}"/>
    <cellStyle name="UNIDAGSCode 3 5 3 2" xfId="55442" xr:uid="{087AF619-170C-49B1-A2C7-18183A9BE607}"/>
    <cellStyle name="UNIDAGSCode 3 5 4" xfId="55443" xr:uid="{D83AEB33-44CB-4ABB-B883-A95DF32B5BED}"/>
    <cellStyle name="UNIDAGSCode 3 5 4 2" xfId="55444" xr:uid="{4A5230FF-672C-472F-B9A0-534EAC18AA00}"/>
    <cellStyle name="UNIDAGSCode 3 5 5" xfId="55445" xr:uid="{A88FD62F-808C-43A5-8E34-1396575FFD51}"/>
    <cellStyle name="UNIDAGSCode 3 5 5 2" xfId="55446" xr:uid="{FA71CFA4-FF37-4FA3-A027-3650AF77B51A}"/>
    <cellStyle name="UNIDAGSCode 3 5 6" xfId="55447" xr:uid="{AC832682-CB39-4DC2-BDA2-5A62D1E24933}"/>
    <cellStyle name="UNIDAGSCode 3 6" xfId="55448" xr:uid="{CBCD0BFB-2FBC-4229-A55F-4977474436A1}"/>
    <cellStyle name="UNIDAGSCode 3 7" xfId="55449" xr:uid="{306A73DD-43DC-485B-9917-59C84A335AE6}"/>
    <cellStyle name="UNIDAGSCode 3 8" xfId="55450" xr:uid="{A87672CA-1BE5-4FA7-BF28-D615597E5D3D}"/>
    <cellStyle name="UNIDAGSCode 3 8 2" xfId="55451" xr:uid="{3EFE5641-2480-4E8E-BB75-339DEE03D6ED}"/>
    <cellStyle name="UNIDAGSCode 3 9" xfId="55452" xr:uid="{4B6F8F22-1059-4A63-9C2E-E2EAB5F59205}"/>
    <cellStyle name="UNIDAGSCode 3 9 2" xfId="55453" xr:uid="{7A58E40D-5223-45C7-9BDA-8D9DCDB1D5B8}"/>
    <cellStyle name="UNIDAGSCode 4" xfId="55454" xr:uid="{232A0612-77A6-46E5-BA72-4520A310F1F0}"/>
    <cellStyle name="UNIDAGSCode 4 2" xfId="55455" xr:uid="{6167674B-D992-4906-98C8-E11E89885D51}"/>
    <cellStyle name="UNIDAGSCode 4 2 2" xfId="55456" xr:uid="{14AB2FD0-0E29-42DC-A989-900D658B90CB}"/>
    <cellStyle name="UNIDAGSCode 4 2 2 2" xfId="55457" xr:uid="{B8C8D281-7671-459B-BD4B-93850717519F}"/>
    <cellStyle name="UNIDAGSCode 4 2 2 2 2" xfId="55458" xr:uid="{A5880319-87AD-4912-A3C0-E53812B05C30}"/>
    <cellStyle name="UNIDAGSCode 4 2 2 3" xfId="55459" xr:uid="{FCD61B0E-9A6E-4E81-B510-2EDE26724ACA}"/>
    <cellStyle name="UNIDAGSCode 4 2 2 3 2" xfId="55460" xr:uid="{C67D17AC-6641-4229-8EA3-0F1958637E3F}"/>
    <cellStyle name="UNIDAGSCode 4 2 2 4" xfId="55461" xr:uid="{4F760D71-5572-405E-9BD0-D3C3F9C99386}"/>
    <cellStyle name="UNIDAGSCode 4 2 2 4 2" xfId="55462" xr:uid="{F60CFF14-12E3-48A3-B57E-012E52E1E1BF}"/>
    <cellStyle name="UNIDAGSCode 4 2 2 5" xfId="55463" xr:uid="{DF428E88-FE14-4311-9C8E-B15DF854D0F6}"/>
    <cellStyle name="UNIDAGSCode 4 2 2 5 2" xfId="55464" xr:uid="{A83861E7-33DE-42C3-BF44-1F6B2F794FCA}"/>
    <cellStyle name="UNIDAGSCode 4 2 2 6" xfId="55465" xr:uid="{137FE6E9-A007-420B-8E1C-77EF4236A3C1}"/>
    <cellStyle name="UNIDAGSCode 4 2 3" xfId="55466" xr:uid="{C2EE81E7-C249-4737-99C9-21AF13C8BE29}"/>
    <cellStyle name="UNIDAGSCode 4 2 3 2" xfId="55467" xr:uid="{4BB186D7-50D8-4906-A7BB-74322B36B0CF}"/>
    <cellStyle name="UNIDAGSCode 4 2 4" xfId="55468" xr:uid="{D1041C22-FEAA-49AF-A352-EC3AC2D9EAC9}"/>
    <cellStyle name="UNIDAGSCode 4 2 5" xfId="55469" xr:uid="{CEDAB6B3-C656-477F-A3E3-8AF2EF461D2E}"/>
    <cellStyle name="UNIDAGSCode 4 2 6" xfId="55470" xr:uid="{CBC988B2-C8DB-4799-9D44-59CB38746394}"/>
    <cellStyle name="UNIDAGSCode 4 2 6 2" xfId="55471" xr:uid="{AF4C54AA-4E15-4B4F-B56D-A67EB0376C47}"/>
    <cellStyle name="UNIDAGSCode 4 2 7" xfId="55472" xr:uid="{27ADAD4F-CE6F-4C4E-9BEE-A41CCAD7FD46}"/>
    <cellStyle name="UNIDAGSCode 4 2 7 2" xfId="55473" xr:uid="{ACD5E34D-795D-4519-880D-EE2FD02F21EC}"/>
    <cellStyle name="UNIDAGSCode 4 2 8" xfId="55474" xr:uid="{6CA4AD74-0B52-4F41-863E-050C334F2D48}"/>
    <cellStyle name="UNIDAGSCode 4 3" xfId="55475" xr:uid="{AD1332FC-2C32-41A7-9C75-7DEAB213E65D}"/>
    <cellStyle name="UNIDAGSCode 4 3 2" xfId="55476" xr:uid="{DD378D47-3D2C-45DF-9D34-2529AE7D429E}"/>
    <cellStyle name="UNIDAGSCode 4 3 2 2" xfId="55477" xr:uid="{0BA2CB61-DB49-4390-95F6-87DD9654592D}"/>
    <cellStyle name="UNIDAGSCode 4 3 3" xfId="55478" xr:uid="{637DB35F-35A8-4F09-BAB1-3443B0AD9C0D}"/>
    <cellStyle name="UNIDAGSCode 4 3 3 2" xfId="55479" xr:uid="{9FB0EF46-4D67-4F2C-AB74-67E0D66D418C}"/>
    <cellStyle name="UNIDAGSCode 4 3 4" xfId="55480" xr:uid="{58332C2D-1761-4735-9967-70B62B1B4C35}"/>
    <cellStyle name="UNIDAGSCode 4 3 4 2" xfId="55481" xr:uid="{AC6CB0B3-82FB-4F43-8F7E-4A79E40697CB}"/>
    <cellStyle name="UNIDAGSCode 4 3 5" xfId="55482" xr:uid="{C15DB229-421B-46F9-A513-61CE7E979102}"/>
    <cellStyle name="UNIDAGSCode 4 3 5 2" xfId="55483" xr:uid="{F8534E31-81E8-49D3-888E-F09D00B870A2}"/>
    <cellStyle name="UNIDAGSCode 4 3 6" xfId="55484" xr:uid="{66FFF1ED-3F97-407B-A825-A1333A819B45}"/>
    <cellStyle name="UNIDAGSCode 4 4" xfId="55485" xr:uid="{ECC374E2-ADBF-40A3-9FCB-C76C616B819B}"/>
    <cellStyle name="UNIDAGSCode 4 5" xfId="55486" xr:uid="{505DFCEF-DBBF-4205-A035-B4273E14D511}"/>
    <cellStyle name="UNIDAGSCode 4 6" xfId="55487" xr:uid="{56DA149A-5B21-4731-83C8-F521921B4EF8}"/>
    <cellStyle name="UNIDAGSCode 4 6 2" xfId="55488" xr:uid="{8D488976-A41F-44F7-B457-7343D9C1B70D}"/>
    <cellStyle name="UNIDAGSCode 4 7" xfId="55489" xr:uid="{C4229602-CC17-404C-BE33-B62312092453}"/>
    <cellStyle name="UNIDAGSCode 4 7 2" xfId="55490" xr:uid="{7EE64CF0-4EA2-4ABF-97E0-D85C22F6FA1E}"/>
    <cellStyle name="UNIDAGSCode 4 8" xfId="55491" xr:uid="{06846D53-5FA0-4070-9D09-BBDE0BCEF0FF}"/>
    <cellStyle name="UNIDAGSCode 4 9" xfId="55492" xr:uid="{1C2B3BFF-0021-42A4-B4DA-D7123BEB6C59}"/>
    <cellStyle name="UNIDAGSCode 5" xfId="55493" xr:uid="{4EB54C96-D9FE-4182-83E5-474C27E2AA2E}"/>
    <cellStyle name="UNIDAGSCode 5 2" xfId="55494" xr:uid="{B7AFFB3E-A046-4E1D-8A1E-4AA8A0C33E58}"/>
    <cellStyle name="UNIDAGSCode 5 2 2" xfId="55495" xr:uid="{E9C2604C-6D42-4C09-B6E0-DA769324D641}"/>
    <cellStyle name="UNIDAGSCode 5 3" xfId="55496" xr:uid="{A9801033-984F-47B5-95BA-4D7D03A72CE4}"/>
    <cellStyle name="UNIDAGSCode 5 3 2" xfId="55497" xr:uid="{3ADEFDF6-6ECE-4673-AD13-CCC7A1A13E6A}"/>
    <cellStyle name="UNIDAGSCode 5 4" xfId="55498" xr:uid="{D9952F59-D401-4A17-B288-D625CF68AE05}"/>
    <cellStyle name="UNIDAGSCode 5 4 2" xfId="55499" xr:uid="{89DC029B-9268-472F-9135-EAC5E6C0B4BA}"/>
    <cellStyle name="UNIDAGSCode 5 5" xfId="55500" xr:uid="{6A5A3DE4-9258-42B7-9C09-5FEA8D2E7764}"/>
    <cellStyle name="UNIDAGSCode 5 5 2" xfId="55501" xr:uid="{F49E2275-BC8C-4EA8-86F5-4E2A967A832A}"/>
    <cellStyle name="UNIDAGSCode 5 6" xfId="55502" xr:uid="{D9185CCF-C889-4B04-A382-222FA650CF0A}"/>
    <cellStyle name="UNIDAGSCode 6" xfId="55503" xr:uid="{4B5EBBFE-E55B-4AF3-B808-B04DC3031F15}"/>
    <cellStyle name="UNIDAGSCode 6 2" xfId="55504" xr:uid="{7EA5D4D0-B65E-4CF4-BD26-9D5E233F1612}"/>
    <cellStyle name="UNIDAGSCode 7" xfId="55505" xr:uid="{FAB631A6-E748-4A7B-8E4C-4CA99D049516}"/>
    <cellStyle name="UNIDAGSCode 8" xfId="55506" xr:uid="{F8406886-BBD0-4BC7-B483-46F6C9BA651B}"/>
    <cellStyle name="UNIDAGSCode 8 2" xfId="55507" xr:uid="{38B3BA2E-7A85-4C02-983C-A031E17B7939}"/>
    <cellStyle name="UNIDAGSCode 9" xfId="55508" xr:uid="{3A6D4148-F777-488A-938E-45148B78BB02}"/>
    <cellStyle name="UNIDAGSCode 9 2" xfId="55509" xr:uid="{2AD4C0FF-E781-47F2-B024-DFB823631311}"/>
    <cellStyle name="UNIDAGSCode2" xfId="55510" xr:uid="{348CEEF3-42DB-4D6D-81B0-BD29BE1FD66C}"/>
    <cellStyle name="UNIDAGSCode2 2" xfId="55511" xr:uid="{E7F36809-5B8C-4D3B-AF31-371D78F12A84}"/>
    <cellStyle name="UNIDAGSCode2 2 2" xfId="55512" xr:uid="{D786A11D-6EB7-4A9C-ACFD-95AFAE753DBE}"/>
    <cellStyle name="UNIDAGSCode2 2 2 2" xfId="55513" xr:uid="{F331BA75-EADE-4962-9FA8-BAC09D91FB07}"/>
    <cellStyle name="UNIDAGSCode2 2 2 2 2" xfId="55514" xr:uid="{A81A0223-31D5-43A9-90F9-9653401ED46B}"/>
    <cellStyle name="UNIDAGSCode2 2 2 2 2 10" xfId="55515" xr:uid="{41BD11E5-A2C5-42DA-9F0A-BABAAD8DD4CE}"/>
    <cellStyle name="UNIDAGSCode2 2 2 2 2 2" xfId="55516" xr:uid="{3D3E7F6D-F908-496E-BC4B-C2ED4CEC6E38}"/>
    <cellStyle name="UNIDAGSCode2 2 2 2 2 2 2" xfId="55517" xr:uid="{69CA6C90-4037-4AF1-8FA0-45674894DD11}"/>
    <cellStyle name="UNIDAGSCode2 2 2 2 2 2 2 2" xfId="55518" xr:uid="{731DDD0A-670A-491E-896D-B4D2BA31876B}"/>
    <cellStyle name="UNIDAGSCode2 2 2 2 2 2 2 2 2" xfId="55519" xr:uid="{82F89D2E-AAD4-48E8-8232-F3A8FC34B3C2}"/>
    <cellStyle name="UNIDAGSCode2 2 2 2 2 2 2 3" xfId="55520" xr:uid="{AB1538CA-24A8-4F06-B8EC-1B19AC7BDB3A}"/>
    <cellStyle name="UNIDAGSCode2 2 2 2 2 2 2 3 2" xfId="55521" xr:uid="{5204B4B1-1937-4854-A21A-781B91323BDE}"/>
    <cellStyle name="UNIDAGSCode2 2 2 2 2 2 2 4" xfId="55522" xr:uid="{8F0F1394-156B-42FB-8F22-25BAE47FD2B7}"/>
    <cellStyle name="UNIDAGSCode2 2 2 2 2 2 3" xfId="55523" xr:uid="{53B40E78-957F-4FF0-9531-5484BE81074F}"/>
    <cellStyle name="UNIDAGSCode2 2 2 2 2 2 3 2" xfId="55524" xr:uid="{4F46EA55-384B-4E79-B5C7-C5B11CAF33DF}"/>
    <cellStyle name="UNIDAGSCode2 2 2 2 2 2 3 2 2" xfId="55525" xr:uid="{FFB5445A-6E3D-4CD5-922D-3CB96826CCA4}"/>
    <cellStyle name="UNIDAGSCode2 2 2 2 2 2 3 3" xfId="55526" xr:uid="{62BC9A07-A256-4D0F-8380-329214C461F0}"/>
    <cellStyle name="UNIDAGSCode2 2 2 2 2 2 3 3 2" xfId="55527" xr:uid="{EBCC5DCC-D9CC-4558-936A-FB9149A06BB9}"/>
    <cellStyle name="UNIDAGSCode2 2 2 2 2 2 3 4" xfId="55528" xr:uid="{69A97DEA-3D02-4FBB-B910-7340D69F3F71}"/>
    <cellStyle name="UNIDAGSCode2 2 2 2 2 2 3 4 2" xfId="55529" xr:uid="{BE53E5D1-DAA9-45FA-9408-9A099467985B}"/>
    <cellStyle name="UNIDAGSCode2 2 2 2 2 2 3 5" xfId="55530" xr:uid="{9B35FAA1-F63A-4FCD-A0EF-FDD1524EAAA0}"/>
    <cellStyle name="UNIDAGSCode2 2 2 2 2 2 4" xfId="55531" xr:uid="{D07C29C3-B5BA-4E4A-A42C-F3CBBFE3B928}"/>
    <cellStyle name="UNIDAGSCode2 2 2 2 2 2 5" xfId="55532" xr:uid="{39041D75-6D26-4322-8BDC-C6371FB54083}"/>
    <cellStyle name="UNIDAGSCode2 2 2 2 2 3" xfId="55533" xr:uid="{190F73E4-31B6-4A93-8299-184C261854A3}"/>
    <cellStyle name="UNIDAGSCode2 2 2 2 2 3 2" xfId="55534" xr:uid="{183B42AE-301D-4803-B9E8-55A0FA8A88DF}"/>
    <cellStyle name="UNIDAGSCode2 2 2 2 2 3 2 2" xfId="55535" xr:uid="{1C023C87-DF4D-4D4A-BCF9-AE3371F55360}"/>
    <cellStyle name="UNIDAGSCode2 2 2 2 2 3 3" xfId="55536" xr:uid="{09D4D88B-DA95-4E32-B43F-657C4F210CFE}"/>
    <cellStyle name="UNIDAGSCode2 2 2 2 2 3 3 2" xfId="55537" xr:uid="{5AEF1E31-D637-4D00-B163-F775E9A9F779}"/>
    <cellStyle name="UNIDAGSCode2 2 2 2 2 3 4" xfId="55538" xr:uid="{02B60191-D8A4-450F-B977-CF9F5A7D7FAF}"/>
    <cellStyle name="UNIDAGSCode2 2 2 2 2 3 4 2" xfId="55539" xr:uid="{B3B8E14A-A0C2-4571-9AFE-A1E23AF86DE6}"/>
    <cellStyle name="UNIDAGSCode2 2 2 2 2 3 5" xfId="55540" xr:uid="{C5F92B46-02F3-454E-8DFD-7E3DBAD4A138}"/>
    <cellStyle name="UNIDAGSCode2 2 2 2 2 3 6" xfId="55541" xr:uid="{33BC9444-FEB3-405B-90F4-F41F03D42FCC}"/>
    <cellStyle name="UNIDAGSCode2 2 2 2 2 4" xfId="55542" xr:uid="{A0F90CF3-6B4C-40CB-A0FE-2BD05613B368}"/>
    <cellStyle name="UNIDAGSCode2 2 2 2 2 4 2" xfId="55543" xr:uid="{3FEDBE71-FE05-479D-9107-C1FE582DF828}"/>
    <cellStyle name="UNIDAGSCode2 2 2 2 2 4 2 2" xfId="55544" xr:uid="{193CBCC3-4887-4109-8839-74E7CBCEDDA0}"/>
    <cellStyle name="UNIDAGSCode2 2 2 2 2 4 3" xfId="55545" xr:uid="{4EBD6F63-8E39-4AA8-A247-9CC56612BB8D}"/>
    <cellStyle name="UNIDAGSCode2 2 2 2 2 4 3 2" xfId="55546" xr:uid="{CBC91127-9106-41D3-8830-4DA8BDF6BE1D}"/>
    <cellStyle name="UNIDAGSCode2 2 2 2 2 4 4" xfId="55547" xr:uid="{524CF998-27D7-41C8-82E4-939FC9F7E867}"/>
    <cellStyle name="UNIDAGSCode2 2 2 2 2 4 4 2" xfId="55548" xr:uid="{8B7949BE-5930-42AC-BD13-743B1AD0CF26}"/>
    <cellStyle name="UNIDAGSCode2 2 2 2 2 4 5" xfId="55549" xr:uid="{B026FD2A-0FF9-4C05-9E3F-3D2ACBFC51FD}"/>
    <cellStyle name="UNIDAGSCode2 2 2 2 2 5" xfId="55550" xr:uid="{8D29C88E-6DD4-4DE7-84C2-86C0D0C60E49}"/>
    <cellStyle name="UNIDAGSCode2 2 2 2 2 5 2" xfId="55551" xr:uid="{EFFEF57B-4998-4055-A7A7-345A69B05F00}"/>
    <cellStyle name="UNIDAGSCode2 2 2 2 2 6" xfId="55552" xr:uid="{C69F6125-8241-4797-A239-57A3ECC2F4C6}"/>
    <cellStyle name="UNIDAGSCode2 2 2 2 2 6 2" xfId="55553" xr:uid="{17DBC2D2-1100-4A8B-A6D1-D06F992E1459}"/>
    <cellStyle name="UNIDAGSCode2 2 2 2 2 7" xfId="55554" xr:uid="{8E28CFCE-FC59-4DFB-BDC7-787BE5FFD74A}"/>
    <cellStyle name="UNIDAGSCode2 2 2 2 2 7 2" xfId="55555" xr:uid="{ED6A4729-8890-4420-B0D0-766E560E16EF}"/>
    <cellStyle name="UNIDAGSCode2 2 2 2 2 8" xfId="55556" xr:uid="{915DBEAB-FA0A-4786-ABB5-6F8896603A5C}"/>
    <cellStyle name="UNIDAGSCode2 2 2 2 2 8 2" xfId="55557" xr:uid="{30F999EA-300A-4C47-BCA0-B973907AEFE6}"/>
    <cellStyle name="UNIDAGSCode2 2 2 2 2 9" xfId="55558" xr:uid="{500AE624-ABFD-4B85-8005-D2B74481B684}"/>
    <cellStyle name="UNIDAGSCode2 2 2 2 2 9 2" xfId="55559" xr:uid="{D1A3DED5-573D-400C-B445-6B5E2887F414}"/>
    <cellStyle name="UNIDAGSCode2 2 2 2 3" xfId="55560" xr:uid="{01307360-FD6E-4132-B7CA-15AEE4D44384}"/>
    <cellStyle name="UNIDAGSCode2 2 2 2 3 2" xfId="55561" xr:uid="{F6A084EB-C91A-42AA-9B86-C85C873F4FD6}"/>
    <cellStyle name="UNIDAGSCode2 2 2 2 3 2 2" xfId="55562" xr:uid="{57ED7953-6562-447A-9E41-F6D5C8F9060D}"/>
    <cellStyle name="UNIDAGSCode2 2 2 2 3 2 2 2" xfId="55563" xr:uid="{4FB02D39-2562-42FA-803F-3F996BE222CE}"/>
    <cellStyle name="UNIDAGSCode2 2 2 2 3 2 3" xfId="55564" xr:uid="{373BE61D-D2B1-49FB-ACEF-29AC5CC321C9}"/>
    <cellStyle name="UNIDAGSCode2 2 2 2 3 2 3 2" xfId="55565" xr:uid="{42FBA27E-67F4-4FD8-BE6D-9D2C7312DD52}"/>
    <cellStyle name="UNIDAGSCode2 2 2 2 3 2 4" xfId="55566" xr:uid="{58F25A68-2453-4F33-8C3E-54CC050B3C10}"/>
    <cellStyle name="UNIDAGSCode2 2 2 2 3 2 5" xfId="55567" xr:uid="{ECE7E014-43FF-4494-9B4F-181923C5F83A}"/>
    <cellStyle name="UNIDAGSCode2 2 2 2 3 3" xfId="55568" xr:uid="{913A1860-C4A6-4437-9689-F5EC64A331AE}"/>
    <cellStyle name="UNIDAGSCode2 2 2 2 4" xfId="55569" xr:uid="{9E6926B4-3D24-4A02-8A17-AB8D17DE3BF2}"/>
    <cellStyle name="UNIDAGSCode2 2 2 2 4 2" xfId="55570" xr:uid="{993360C1-FC3E-48D7-934D-DE5B7D538DA0}"/>
    <cellStyle name="UNIDAGSCode2 2 2 2 4 2 2" xfId="55571" xr:uid="{25671DCE-7C25-4DEB-97BC-F0EC9116E944}"/>
    <cellStyle name="UNIDAGSCode2 2 2 2 4 2 2 2" xfId="55572" xr:uid="{86F28EB8-AC05-470D-B9B2-20A756AB230C}"/>
    <cellStyle name="UNIDAGSCode2 2 2 2 4 2 3" xfId="55573" xr:uid="{98630B29-8597-45B5-9927-58CABA4330CC}"/>
    <cellStyle name="UNIDAGSCode2 2 2 2 4 2 3 2" xfId="55574" xr:uid="{33CE95B5-7D4E-4A9F-9337-55F29A4A2E46}"/>
    <cellStyle name="UNIDAGSCode2 2 2 2 4 2 4" xfId="55575" xr:uid="{A2E298AF-C3B8-4D8E-9459-08DBAEBAFB5F}"/>
    <cellStyle name="UNIDAGSCode2 2 2 2 4 3" xfId="55576" xr:uid="{729C9375-46C5-4FCB-8ED4-DCB383BFA028}"/>
    <cellStyle name="UNIDAGSCode2 2 2 2 4 3 2" xfId="55577" xr:uid="{D426EF46-793F-4A38-A1F6-8A884B8C64BF}"/>
    <cellStyle name="UNIDAGSCode2 2 2 2 4 3 2 2" xfId="55578" xr:uid="{7DCB8B9E-5765-4340-9155-0593BFD49C10}"/>
    <cellStyle name="UNIDAGSCode2 2 2 2 4 3 3" xfId="55579" xr:uid="{E22579DB-8F0D-441E-BA98-99709553586C}"/>
    <cellStyle name="UNIDAGSCode2 2 2 2 4 3 3 2" xfId="55580" xr:uid="{FE257F4A-3B35-45B9-8823-D5ED813C4723}"/>
    <cellStyle name="UNIDAGSCode2 2 2 2 4 3 4" xfId="55581" xr:uid="{69162AB4-79EB-49CC-B339-E8CFA0FA7FAD}"/>
    <cellStyle name="UNIDAGSCode2 2 2 2 4 3 4 2" xfId="55582" xr:uid="{30443F1C-D730-4B79-934D-F1DE7A5ED9CE}"/>
    <cellStyle name="UNIDAGSCode2 2 2 2 4 3 5" xfId="55583" xr:uid="{D565A673-867A-4162-A9F6-F103AF4AADFC}"/>
    <cellStyle name="UNIDAGSCode2 2 2 2 4 4" xfId="55584" xr:uid="{C1210E21-DC29-4E57-B081-29F3165696C2}"/>
    <cellStyle name="UNIDAGSCode2 2 2 2 5" xfId="55585" xr:uid="{8F05D3FB-0405-450B-AAEB-8B89AF819F62}"/>
    <cellStyle name="UNIDAGSCode2 2 2 2 5 2" xfId="55586" xr:uid="{3208605E-8F8C-4682-B3D3-4A9BBE630D18}"/>
    <cellStyle name="UNIDAGSCode2 2 2 2 5 2 2" xfId="55587" xr:uid="{B70BEB86-F796-4EA8-8BB8-64F9FC41D193}"/>
    <cellStyle name="UNIDAGSCode2 2 2 2 5 3" xfId="55588" xr:uid="{B7F31D4C-CC74-423D-AB7D-03828E2B7947}"/>
    <cellStyle name="UNIDAGSCode2 2 2 2 5 3 2" xfId="55589" xr:uid="{7933A2C1-EF0D-4723-9564-EC86234881C9}"/>
    <cellStyle name="UNIDAGSCode2 2 2 2 5 4" xfId="55590" xr:uid="{64C36AF0-0E34-4D8D-933A-8A5FD9EF8E2F}"/>
    <cellStyle name="UNIDAGSCode2 2 2 2 6" xfId="55591" xr:uid="{C6ACBB4C-2BD6-46CE-9655-C042BA7FF2C5}"/>
    <cellStyle name="UNIDAGSCode2 2 2 3" xfId="55592" xr:uid="{E4AF20B0-E970-4065-8892-625026566665}"/>
    <cellStyle name="UNIDAGSCode2 2 2 3 10" xfId="55593" xr:uid="{35CA2960-D898-4E9F-88CD-893B4C3633FF}"/>
    <cellStyle name="UNIDAGSCode2 2 2 3 2" xfId="55594" xr:uid="{32B8CE27-16C5-4365-867A-819019DC0D5E}"/>
    <cellStyle name="UNIDAGSCode2 2 2 3 2 2" xfId="55595" xr:uid="{66037826-CE66-4393-A9B3-F7BEE477B701}"/>
    <cellStyle name="UNIDAGSCode2 2 2 3 2 2 2" xfId="55596" xr:uid="{51AEF7AE-4DAE-45C4-941D-A5892C83D933}"/>
    <cellStyle name="UNIDAGSCode2 2 2 3 2 2 2 2" xfId="55597" xr:uid="{04D374F0-15A1-48E6-A144-7FC38F67099C}"/>
    <cellStyle name="UNIDAGSCode2 2 2 3 2 2 3" xfId="55598" xr:uid="{131FCAD6-A6DD-49EC-854F-211AAC469B3D}"/>
    <cellStyle name="UNIDAGSCode2 2 2 3 2 2 3 2" xfId="55599" xr:uid="{8359E6EF-7A60-4BF1-976F-44619D74FC10}"/>
    <cellStyle name="UNIDAGSCode2 2 2 3 2 2 4" xfId="55600" xr:uid="{449EEB31-D27E-4562-A0B8-2208CAA28728}"/>
    <cellStyle name="UNIDAGSCode2 2 2 3 2 3" xfId="55601" xr:uid="{DD53DB47-4750-4AE7-9FBD-A018017DB0A9}"/>
    <cellStyle name="UNIDAGSCode2 2 2 3 2 3 2" xfId="55602" xr:uid="{7B58F0CC-1EFD-44E0-B3C9-DE3A459655CC}"/>
    <cellStyle name="UNIDAGSCode2 2 2 3 2 3 2 2" xfId="55603" xr:uid="{B2480F68-B2AC-4C47-9C20-FB4E7384ED6C}"/>
    <cellStyle name="UNIDAGSCode2 2 2 3 2 3 3" xfId="55604" xr:uid="{3A843145-DF5F-4037-9B1B-C020BCBC5DBB}"/>
    <cellStyle name="UNIDAGSCode2 2 2 3 2 3 3 2" xfId="55605" xr:uid="{E95849D3-B431-47F3-AC8A-7D7C57DED9A2}"/>
    <cellStyle name="UNIDAGSCode2 2 2 3 2 3 4" xfId="55606" xr:uid="{DD9B2439-DA64-47FB-92EE-AB64930E984A}"/>
    <cellStyle name="UNIDAGSCode2 2 2 3 2 3 4 2" xfId="55607" xr:uid="{63D4BC21-B2D6-40AF-AD8E-83D3631BA087}"/>
    <cellStyle name="UNIDAGSCode2 2 2 3 2 3 5" xfId="55608" xr:uid="{C8AD3992-D64C-4797-A911-2491E463C39E}"/>
    <cellStyle name="UNIDAGSCode2 2 2 3 2 4" xfId="55609" xr:uid="{F49E77F2-712C-4977-9E75-59BF458D5820}"/>
    <cellStyle name="UNIDAGSCode2 2 2 3 2 5" xfId="55610" xr:uid="{ED4CC262-B3D4-469C-BC95-41E9379D6C15}"/>
    <cellStyle name="UNIDAGSCode2 2 2 3 3" xfId="55611" xr:uid="{CADA15EB-B7B6-427B-9C7E-EEFAA9619160}"/>
    <cellStyle name="UNIDAGSCode2 2 2 3 3 2" xfId="55612" xr:uid="{12101736-9E89-433B-9E71-A1FBAF26B484}"/>
    <cellStyle name="UNIDAGSCode2 2 2 3 3 2 2" xfId="55613" xr:uid="{7AEF888B-308B-4F42-9021-C1E1129F67F0}"/>
    <cellStyle name="UNIDAGSCode2 2 2 3 3 3" xfId="55614" xr:uid="{77F48CB9-B236-4487-A3F9-FE91F1A6D40B}"/>
    <cellStyle name="UNIDAGSCode2 2 2 3 3 3 2" xfId="55615" xr:uid="{1F859A14-B16C-40F1-AEAE-711104EB2E37}"/>
    <cellStyle name="UNIDAGSCode2 2 2 3 3 4" xfId="55616" xr:uid="{F813F697-16C4-46CB-AC75-D49E86A4322C}"/>
    <cellStyle name="UNIDAGSCode2 2 2 3 3 4 2" xfId="55617" xr:uid="{5C114FD5-B651-48B0-B824-4983D72D0542}"/>
    <cellStyle name="UNIDAGSCode2 2 2 3 3 5" xfId="55618" xr:uid="{9FF54F01-BEE9-42A5-BAC6-14A8AD6B925D}"/>
    <cellStyle name="UNIDAGSCode2 2 2 3 3 6" xfId="55619" xr:uid="{A177405E-A4C3-4E1B-BED2-2A8A80A3F1EA}"/>
    <cellStyle name="UNIDAGSCode2 2 2 3 4" xfId="55620" xr:uid="{66B24981-E72B-458E-8E0A-5D5136502FD2}"/>
    <cellStyle name="UNIDAGSCode2 2 2 3 4 2" xfId="55621" xr:uid="{345A09F9-4119-4AB8-8564-68268438BA60}"/>
    <cellStyle name="UNIDAGSCode2 2 2 3 4 2 2" xfId="55622" xr:uid="{D5738282-C06D-426C-A669-0AECFA73AB3F}"/>
    <cellStyle name="UNIDAGSCode2 2 2 3 4 3" xfId="55623" xr:uid="{61D126EE-041A-4701-B7E9-4842A2C2F58B}"/>
    <cellStyle name="UNIDAGSCode2 2 2 3 4 3 2" xfId="55624" xr:uid="{FD5B2C07-B111-4865-A3B2-1151A25CFD92}"/>
    <cellStyle name="UNIDAGSCode2 2 2 3 4 4" xfId="55625" xr:uid="{68992521-A0CE-4A63-877D-02794EA85224}"/>
    <cellStyle name="UNIDAGSCode2 2 2 3 4 4 2" xfId="55626" xr:uid="{0B9E02EC-53AE-4BB9-97AE-0B56CE90BF76}"/>
    <cellStyle name="UNIDAGSCode2 2 2 3 4 5" xfId="55627" xr:uid="{E23C331B-3C35-4049-87AA-C935021B657B}"/>
    <cellStyle name="UNIDAGSCode2 2 2 3 5" xfId="55628" xr:uid="{5484FEE2-FEF9-416B-9515-3B569FF4E6D9}"/>
    <cellStyle name="UNIDAGSCode2 2 2 3 5 2" xfId="55629" xr:uid="{1D9CB656-B6DE-457C-B005-D66380EC3B64}"/>
    <cellStyle name="UNIDAGSCode2 2 2 3 6" xfId="55630" xr:uid="{4012832B-CF53-4A29-AB3A-9556AA3B5FCD}"/>
    <cellStyle name="UNIDAGSCode2 2 2 3 6 2" xfId="55631" xr:uid="{654A289E-DCAA-4B5B-AD6A-62ADC4425286}"/>
    <cellStyle name="UNIDAGSCode2 2 2 3 7" xfId="55632" xr:uid="{DE74B0B9-FECF-424D-A972-E22AC70AC70D}"/>
    <cellStyle name="UNIDAGSCode2 2 2 3 7 2" xfId="55633" xr:uid="{5B40B255-86E0-4F24-93F9-D3C3757F2E0D}"/>
    <cellStyle name="UNIDAGSCode2 2 2 3 8" xfId="55634" xr:uid="{00C61220-982C-4349-86F1-6983121424C3}"/>
    <cellStyle name="UNIDAGSCode2 2 2 3 8 2" xfId="55635" xr:uid="{7B78482E-D5EE-409B-B020-417D082BF66A}"/>
    <cellStyle name="UNIDAGSCode2 2 2 3 9" xfId="55636" xr:uid="{B4B0705A-955B-4E06-A43E-5CD1AC5C64CC}"/>
    <cellStyle name="UNIDAGSCode2 2 2 3 9 2" xfId="55637" xr:uid="{23C43EA9-CF79-4B79-8E26-7AB138559E34}"/>
    <cellStyle name="UNIDAGSCode2 2 2 4" xfId="55638" xr:uid="{17B1E026-6DFC-436A-8986-DF2EC5E53C2E}"/>
    <cellStyle name="UNIDAGSCode2 2 2 4 2" xfId="55639" xr:uid="{272D5FB6-71E8-4DF1-B2E7-FED61889912F}"/>
    <cellStyle name="UNIDAGSCode2 2 2 4 2 2" xfId="55640" xr:uid="{48023C39-72CD-4693-943B-5CF3B90CD4EC}"/>
    <cellStyle name="UNIDAGSCode2 2 2 4 2 2 2" xfId="55641" xr:uid="{CD3D0D25-277F-4B59-826D-B765E09D4756}"/>
    <cellStyle name="UNIDAGSCode2 2 2 4 2 3" xfId="55642" xr:uid="{B1C98C9E-D823-48B0-9605-1AB31499B2CF}"/>
    <cellStyle name="UNIDAGSCode2 2 2 4 2 3 2" xfId="55643" xr:uid="{1BB3CA35-06B8-4F27-90F7-EA759001E121}"/>
    <cellStyle name="UNIDAGSCode2 2 2 4 2 4" xfId="55644" xr:uid="{1C2EDBDF-D240-4579-9349-85ADD5867908}"/>
    <cellStyle name="UNIDAGSCode2 2 2 4 2 5" xfId="55645" xr:uid="{FB34E877-C5C4-4D5C-9504-809B7FA62859}"/>
    <cellStyle name="UNIDAGSCode2 2 2 4 3" xfId="55646" xr:uid="{9E3BB5CC-4EE0-4424-9451-1CC5FD9EBEB0}"/>
    <cellStyle name="UNIDAGSCode2 2 2 5" xfId="55647" xr:uid="{EA4FF938-4B2B-4991-A3C8-5E61973D023D}"/>
    <cellStyle name="UNIDAGSCode2 2 2 5 2" xfId="55648" xr:uid="{38FF1178-DF54-43E3-B6FB-B5E77A8A0502}"/>
    <cellStyle name="UNIDAGSCode2 2 2 5 2 2" xfId="55649" xr:uid="{32E62CFD-D372-4A89-8921-216B77422527}"/>
    <cellStyle name="UNIDAGSCode2 2 2 5 2 2 2" xfId="55650" xr:uid="{8A879F38-A24F-446A-BEC6-B58E83CB8AC9}"/>
    <cellStyle name="UNIDAGSCode2 2 2 5 2 3" xfId="55651" xr:uid="{F5D8342C-E6B7-4B95-8DE3-FF0C63FCB2FA}"/>
    <cellStyle name="UNIDAGSCode2 2 2 5 2 3 2" xfId="55652" xr:uid="{DBB16BCB-5182-4D03-B752-BFF0AF74E57B}"/>
    <cellStyle name="UNIDAGSCode2 2 2 5 2 4" xfId="55653" xr:uid="{376D179F-C7F9-4DBE-8FBB-B05F13465FF0}"/>
    <cellStyle name="UNIDAGSCode2 2 2 5 3" xfId="55654" xr:uid="{B3096A69-1B38-4CA7-BA8C-F5153DC032D3}"/>
    <cellStyle name="UNIDAGSCode2 2 2 5 3 2" xfId="55655" xr:uid="{4CFE8D8C-C92E-4C53-8FE1-57D5823A96A0}"/>
    <cellStyle name="UNIDAGSCode2 2 2 5 3 2 2" xfId="55656" xr:uid="{38CC19C6-C3E5-4E03-8235-2DB1FAEDBEB2}"/>
    <cellStyle name="UNIDAGSCode2 2 2 5 3 3" xfId="55657" xr:uid="{02675027-C501-49D0-8968-00D3A84523DC}"/>
    <cellStyle name="UNIDAGSCode2 2 2 5 3 3 2" xfId="55658" xr:uid="{D8A77302-DCD3-4E61-A995-8CC23A93F1AA}"/>
    <cellStyle name="UNIDAGSCode2 2 2 5 3 4" xfId="55659" xr:uid="{C0BE3B21-3142-4C93-97AA-751BAFC84D61}"/>
    <cellStyle name="UNIDAGSCode2 2 2 5 3 4 2" xfId="55660" xr:uid="{891BE42D-DDAF-4B75-B2D2-E92287812E58}"/>
    <cellStyle name="UNIDAGSCode2 2 2 5 3 5" xfId="55661" xr:uid="{CE555193-A057-4725-9198-173FDE63DF88}"/>
    <cellStyle name="UNIDAGSCode2 2 2 5 4" xfId="55662" xr:uid="{F110187C-668D-48C0-86AF-9829591A4B64}"/>
    <cellStyle name="UNIDAGSCode2 2 2 6" xfId="55663" xr:uid="{CA701373-9D2C-4751-AE54-1FCDFC9829AE}"/>
    <cellStyle name="UNIDAGSCode2 2 2 6 2" xfId="55664" xr:uid="{936A5275-7E2D-4E16-9F09-B40622BE0C17}"/>
    <cellStyle name="UNIDAGSCode2 2 2 6 2 2" xfId="55665" xr:uid="{B041ACF3-6F6C-4C8D-A43A-96701D49E8AE}"/>
    <cellStyle name="UNIDAGSCode2 2 2 6 3" xfId="55666" xr:uid="{4286371A-D8DC-4CD1-81C5-F45B401B6E48}"/>
    <cellStyle name="UNIDAGSCode2 2 2 6 3 2" xfId="55667" xr:uid="{8E262DAB-3DA0-4A6B-9453-09029CE5B42B}"/>
    <cellStyle name="UNIDAGSCode2 2 2 6 4" xfId="55668" xr:uid="{51BE2ACA-78FE-4FCC-86FB-25167581321A}"/>
    <cellStyle name="UNIDAGSCode2 2 2 7" xfId="55669" xr:uid="{F3617952-B9D3-4DD9-97DD-D39091EBAACC}"/>
    <cellStyle name="UNIDAGSCode2 2 3" xfId="55670" xr:uid="{1FE8C86B-41CB-40E6-8678-7AFB82FABDE4}"/>
    <cellStyle name="UNIDAGSCode2 2 3 2" xfId="55671" xr:uid="{E80152E1-368B-417B-832F-3F6083C723ED}"/>
    <cellStyle name="UNIDAGSCode2 2 3 2 10" xfId="55672" xr:uid="{A9AE89D9-D2AD-4096-978C-943F90FAD6FB}"/>
    <cellStyle name="UNIDAGSCode2 2 3 2 2" xfId="55673" xr:uid="{C30974F4-279F-40A0-A2B1-511538D6A5A7}"/>
    <cellStyle name="UNIDAGSCode2 2 3 2 2 2" xfId="55674" xr:uid="{9B32F787-9A75-4F7F-BD0F-DE6715D8CF97}"/>
    <cellStyle name="UNIDAGSCode2 2 3 2 2 2 2" xfId="55675" xr:uid="{BAD43FED-549A-4FB8-9420-B61BC7C81F83}"/>
    <cellStyle name="UNIDAGSCode2 2 3 2 2 2 2 2" xfId="55676" xr:uid="{837060D6-A896-4B5C-82B1-47586773D0AE}"/>
    <cellStyle name="UNIDAGSCode2 2 3 2 2 2 3" xfId="55677" xr:uid="{0D7ADD4F-0471-473C-B003-C22FEF63BEE6}"/>
    <cellStyle name="UNIDAGSCode2 2 3 2 2 2 3 2" xfId="55678" xr:uid="{83E742E6-CE8E-4450-8851-19AC495E15BA}"/>
    <cellStyle name="UNIDAGSCode2 2 3 2 2 2 4" xfId="55679" xr:uid="{D8A6F2B0-F8A8-44A1-9B79-495D871CFC9C}"/>
    <cellStyle name="UNIDAGSCode2 2 3 2 2 3" xfId="55680" xr:uid="{358D1F03-CF78-444C-BA29-34CF160B3F73}"/>
    <cellStyle name="UNIDAGSCode2 2 3 2 2 3 2" xfId="55681" xr:uid="{6ACD1C50-F03E-4E19-AC8C-DB6D17E0D07B}"/>
    <cellStyle name="UNIDAGSCode2 2 3 2 2 3 2 2" xfId="55682" xr:uid="{47CD639C-1AFF-42EE-A17E-82798F5DB751}"/>
    <cellStyle name="UNIDAGSCode2 2 3 2 2 3 3" xfId="55683" xr:uid="{C3C79742-9154-45D0-8D6B-30F8F8676381}"/>
    <cellStyle name="UNIDAGSCode2 2 3 2 2 3 3 2" xfId="55684" xr:uid="{08E58518-86BC-47B6-A919-664E0927CB66}"/>
    <cellStyle name="UNIDAGSCode2 2 3 2 2 3 4" xfId="55685" xr:uid="{24C21B56-345F-4565-952A-31D6FB203524}"/>
    <cellStyle name="UNIDAGSCode2 2 3 2 2 3 4 2" xfId="55686" xr:uid="{2DDC38AD-EFDC-4B06-906E-EEF0330DB896}"/>
    <cellStyle name="UNIDAGSCode2 2 3 2 2 3 5" xfId="55687" xr:uid="{0314C055-A557-4F95-AC67-55DCC765CE14}"/>
    <cellStyle name="UNIDAGSCode2 2 3 2 2 4" xfId="55688" xr:uid="{6456F8FA-C910-409A-88DC-1518C33AAA9A}"/>
    <cellStyle name="UNIDAGSCode2 2 3 2 2 5" xfId="55689" xr:uid="{4D1C305E-2D5C-44CC-9EC5-2534E6B65824}"/>
    <cellStyle name="UNIDAGSCode2 2 3 2 3" xfId="55690" xr:uid="{7B79763E-D48E-41DD-B081-E29430C4FCB6}"/>
    <cellStyle name="UNIDAGSCode2 2 3 2 3 2" xfId="55691" xr:uid="{A9F697A2-B5A4-4C28-BC77-AA654E378C5E}"/>
    <cellStyle name="UNIDAGSCode2 2 3 2 3 2 2" xfId="55692" xr:uid="{B5EAC629-B579-431B-83A4-B837D0D65201}"/>
    <cellStyle name="UNIDAGSCode2 2 3 2 3 3" xfId="55693" xr:uid="{4FA9F84A-2040-4789-91E7-4A36DF8327BA}"/>
    <cellStyle name="UNIDAGSCode2 2 3 2 3 3 2" xfId="55694" xr:uid="{B24A27B1-5D23-4F81-809E-9F77C267EF62}"/>
    <cellStyle name="UNIDAGSCode2 2 3 2 3 4" xfId="55695" xr:uid="{6FA4CF67-5278-4057-A1E9-6A52073FEAE2}"/>
    <cellStyle name="UNIDAGSCode2 2 3 2 3 4 2" xfId="55696" xr:uid="{6B812A71-D76B-41B9-A027-2966379D3E46}"/>
    <cellStyle name="UNIDAGSCode2 2 3 2 3 5" xfId="55697" xr:uid="{52C097AF-43E8-4009-B7FC-7644BC8A1B1F}"/>
    <cellStyle name="UNIDAGSCode2 2 3 2 3 6" xfId="55698" xr:uid="{44C95B31-BAAE-4968-9D06-DA8DD143FC25}"/>
    <cellStyle name="UNIDAGSCode2 2 3 2 4" xfId="55699" xr:uid="{0F3F2353-5D7D-4386-B848-D2C1C796BCEF}"/>
    <cellStyle name="UNIDAGSCode2 2 3 2 4 2" xfId="55700" xr:uid="{79D90B63-4180-4831-B0F0-123F82C63C2F}"/>
    <cellStyle name="UNIDAGSCode2 2 3 2 4 2 2" xfId="55701" xr:uid="{42EDC6F9-98FC-431B-A547-2158A90D705E}"/>
    <cellStyle name="UNIDAGSCode2 2 3 2 4 3" xfId="55702" xr:uid="{0F9A8003-299D-4897-B70A-E0D550F5EB5A}"/>
    <cellStyle name="UNIDAGSCode2 2 3 2 4 3 2" xfId="55703" xr:uid="{8ADD3A8E-3A1D-47BC-9F90-BE82DA464F5E}"/>
    <cellStyle name="UNIDAGSCode2 2 3 2 4 4" xfId="55704" xr:uid="{DDDB0EAE-129F-454B-A977-AB4153C5413F}"/>
    <cellStyle name="UNIDAGSCode2 2 3 2 4 4 2" xfId="55705" xr:uid="{71851A15-1A8B-4C05-AEBB-F97153610C55}"/>
    <cellStyle name="UNIDAGSCode2 2 3 2 4 5" xfId="55706" xr:uid="{8AAA2DE2-E72C-498B-937C-D0346CD6825A}"/>
    <cellStyle name="UNIDAGSCode2 2 3 2 5" xfId="55707" xr:uid="{0361640D-30B5-4E6D-8E9B-8E7D91626F96}"/>
    <cellStyle name="UNIDAGSCode2 2 3 2 5 2" xfId="55708" xr:uid="{3C995102-EA5C-4D57-8F0C-7F0E3ABA8885}"/>
    <cellStyle name="UNIDAGSCode2 2 3 2 6" xfId="55709" xr:uid="{0A884A12-033D-4100-8421-F0AF72A979FC}"/>
    <cellStyle name="UNIDAGSCode2 2 3 2 6 2" xfId="55710" xr:uid="{DDEF7C7F-8E08-4A65-AE68-7D90A3454C85}"/>
    <cellStyle name="UNIDAGSCode2 2 3 2 7" xfId="55711" xr:uid="{82671708-90AC-48EC-8F0E-37B1BA815C5C}"/>
    <cellStyle name="UNIDAGSCode2 2 3 2 7 2" xfId="55712" xr:uid="{54B5DCB1-D1E1-4728-931C-F3B0B66DA01E}"/>
    <cellStyle name="UNIDAGSCode2 2 3 2 8" xfId="55713" xr:uid="{0645D5ED-0A0F-48E6-9422-F2E620A04737}"/>
    <cellStyle name="UNIDAGSCode2 2 3 2 8 2" xfId="55714" xr:uid="{913430D0-B46B-4E05-88A4-65C2F6AE2805}"/>
    <cellStyle name="UNIDAGSCode2 2 3 2 9" xfId="55715" xr:uid="{BD3DCCD6-5618-432B-86B0-2601A4C7FA80}"/>
    <cellStyle name="UNIDAGSCode2 2 3 2 9 2" xfId="55716" xr:uid="{071A6731-622C-4939-B8AD-A1BD665AFB49}"/>
    <cellStyle name="UNIDAGSCode2 2 3 3" xfId="55717" xr:uid="{98FF96F5-E0FB-4CB4-848F-282C97D6B6D9}"/>
    <cellStyle name="UNIDAGSCode2 2 3 3 2" xfId="55718" xr:uid="{3F25A7B7-77FB-4F3C-8806-7542E0D03E90}"/>
    <cellStyle name="UNIDAGSCode2 2 3 3 2 2" xfId="55719" xr:uid="{42ADE8E1-2488-40B6-8735-B682728EA325}"/>
    <cellStyle name="UNIDAGSCode2 2 3 3 2 2 2" xfId="55720" xr:uid="{003733A7-A20A-464A-8C29-E54FFA043435}"/>
    <cellStyle name="UNIDAGSCode2 2 3 3 2 3" xfId="55721" xr:uid="{9786588D-83DE-4AFF-9325-EDC4E2322977}"/>
    <cellStyle name="UNIDAGSCode2 2 3 3 2 3 2" xfId="55722" xr:uid="{C2214A84-8F67-4147-A096-32E138CD096D}"/>
    <cellStyle name="UNIDAGSCode2 2 3 3 2 4" xfId="55723" xr:uid="{18E56278-9AA1-4992-BA2F-D5F0A03441AF}"/>
    <cellStyle name="UNIDAGSCode2 2 3 3 2 5" xfId="55724" xr:uid="{B5396A0E-55FC-4919-9E0C-A42C0B926931}"/>
    <cellStyle name="UNIDAGSCode2 2 3 3 3" xfId="55725" xr:uid="{968E0907-8C07-4CCB-B9C4-51F651F4BD78}"/>
    <cellStyle name="UNIDAGSCode2 2 3 4" xfId="55726" xr:uid="{BC2758D3-A319-4E9D-AB5C-B8C84F6CE27E}"/>
    <cellStyle name="UNIDAGSCode2 2 3 4 2" xfId="55727" xr:uid="{B44AA2D1-E2AF-496D-83B6-5D0CE0B779D8}"/>
    <cellStyle name="UNIDAGSCode2 2 3 4 2 2" xfId="55728" xr:uid="{F2B5DBF7-9DD9-442E-9B80-DF0BE6DDBBC2}"/>
    <cellStyle name="UNIDAGSCode2 2 3 4 2 2 2" xfId="55729" xr:uid="{44CE4367-C0FA-42FB-8350-217F56F6FE58}"/>
    <cellStyle name="UNIDAGSCode2 2 3 4 2 3" xfId="55730" xr:uid="{186678CD-5057-441C-9575-964A32C1713B}"/>
    <cellStyle name="UNIDAGSCode2 2 3 4 2 3 2" xfId="55731" xr:uid="{659F1447-81CB-477B-83B2-2FE647851469}"/>
    <cellStyle name="UNIDAGSCode2 2 3 4 2 4" xfId="55732" xr:uid="{D5460043-A048-47A5-B669-F79028C70478}"/>
    <cellStyle name="UNIDAGSCode2 2 3 4 3" xfId="55733" xr:uid="{F46E78FB-5EEE-46F0-B1C3-083C9511CFCC}"/>
    <cellStyle name="UNIDAGSCode2 2 3 4 3 2" xfId="55734" xr:uid="{8BB384D3-EAEA-456A-8876-774BB4A311E4}"/>
    <cellStyle name="UNIDAGSCode2 2 3 4 3 2 2" xfId="55735" xr:uid="{F0109DC0-D4CE-49B0-9AC7-E99541C04EDF}"/>
    <cellStyle name="UNIDAGSCode2 2 3 4 3 3" xfId="55736" xr:uid="{45379BC7-C458-4E6B-B34E-62846D54CB87}"/>
    <cellStyle name="UNIDAGSCode2 2 3 4 3 3 2" xfId="55737" xr:uid="{1074B4DC-6824-41B4-89E4-69816CA5437D}"/>
    <cellStyle name="UNIDAGSCode2 2 3 4 3 4" xfId="55738" xr:uid="{D6725B87-CD0D-4D8A-9A19-04C60D94F36E}"/>
    <cellStyle name="UNIDAGSCode2 2 3 4 3 4 2" xfId="55739" xr:uid="{F1A1C445-8CCF-464A-826F-E92AABFABA64}"/>
    <cellStyle name="UNIDAGSCode2 2 3 4 3 5" xfId="55740" xr:uid="{8DF3B743-89BE-4474-BDB7-3BCF70A79CA0}"/>
    <cellStyle name="UNIDAGSCode2 2 3 4 4" xfId="55741" xr:uid="{EC75566B-8A0F-439D-B680-D60FA8468203}"/>
    <cellStyle name="UNIDAGSCode2 2 3 5" xfId="55742" xr:uid="{EF1ADAA2-5891-4184-8E80-53DACEF8CB9A}"/>
    <cellStyle name="UNIDAGSCode2 2 3 5 2" xfId="55743" xr:uid="{3B59CF28-3648-411B-A78F-4097610B0B94}"/>
    <cellStyle name="UNIDAGSCode2 2 3 5 2 2" xfId="55744" xr:uid="{9BF6826B-9C3B-4200-9D58-F5268BBFADA9}"/>
    <cellStyle name="UNIDAGSCode2 2 3 5 3" xfId="55745" xr:uid="{431165CE-6723-4D5B-BA56-59FC40D421B5}"/>
    <cellStyle name="UNIDAGSCode2 2 3 5 3 2" xfId="55746" xr:uid="{45CF6BAD-D117-4634-86E1-FBD09AA46231}"/>
    <cellStyle name="UNIDAGSCode2 2 3 5 4" xfId="55747" xr:uid="{91D86E44-FBA7-49E0-A00F-1C07ADE9AD1C}"/>
    <cellStyle name="UNIDAGSCode2 2 3 6" xfId="55748" xr:uid="{6737E536-CEC3-471F-87F1-696F9F48E37B}"/>
    <cellStyle name="UNIDAGSCode2 2 4" xfId="55749" xr:uid="{6C3AF510-F2A6-4E24-8696-BB5A888F901A}"/>
    <cellStyle name="UNIDAGSCode2 2 4 2" xfId="55750" xr:uid="{69A0E71F-53AA-43D2-89EA-D492E49BAA84}"/>
    <cellStyle name="UNIDAGSCode2 2 4 2 10" xfId="55751" xr:uid="{03DA2ED1-D9C9-4372-AC1B-73EB9748DC24}"/>
    <cellStyle name="UNIDAGSCode2 2 4 2 2" xfId="55752" xr:uid="{B61FC6EB-3881-41BE-A97F-4AEE72D5E5E4}"/>
    <cellStyle name="UNIDAGSCode2 2 4 2 2 2" xfId="55753" xr:uid="{879888EA-967A-43E6-9A86-8F7FA7464F2E}"/>
    <cellStyle name="UNIDAGSCode2 2 4 2 2 2 2" xfId="55754" xr:uid="{BD1E96ED-C454-498E-8A40-A16C3429E7F5}"/>
    <cellStyle name="UNIDAGSCode2 2 4 2 2 2 2 2" xfId="55755" xr:uid="{C66CC006-74D5-48F2-8800-8367031208AA}"/>
    <cellStyle name="UNIDAGSCode2 2 4 2 2 2 3" xfId="55756" xr:uid="{899E3FFC-40AC-48E7-AFD2-BD6AA2B5C943}"/>
    <cellStyle name="UNIDAGSCode2 2 4 2 2 2 3 2" xfId="55757" xr:uid="{FC141EF9-8A45-4C57-BA5F-5B85D5F6812E}"/>
    <cellStyle name="UNIDAGSCode2 2 4 2 2 2 4" xfId="55758" xr:uid="{A6985379-ECFA-414B-A9E7-9513C2A3420A}"/>
    <cellStyle name="UNIDAGSCode2 2 4 2 2 3" xfId="55759" xr:uid="{4CC98566-A58E-4198-BAB2-AEDFFCA98FC4}"/>
    <cellStyle name="UNIDAGSCode2 2 4 2 2 3 2" xfId="55760" xr:uid="{8F29ACB7-4C98-485A-9F99-B2480A9C997B}"/>
    <cellStyle name="UNIDAGSCode2 2 4 2 2 3 2 2" xfId="55761" xr:uid="{BEB04CFC-0E67-4BBE-ABA4-38A59CF380CF}"/>
    <cellStyle name="UNIDAGSCode2 2 4 2 2 3 3" xfId="55762" xr:uid="{BE45AD43-AD52-48A0-BDFA-208B664B399A}"/>
    <cellStyle name="UNIDAGSCode2 2 4 2 2 3 3 2" xfId="55763" xr:uid="{865A80E7-97E4-4C41-8D85-1517AF140D88}"/>
    <cellStyle name="UNIDAGSCode2 2 4 2 2 3 4" xfId="55764" xr:uid="{DE5FCB89-C790-4C08-BCE7-3FA945D879A1}"/>
    <cellStyle name="UNIDAGSCode2 2 4 2 2 3 4 2" xfId="55765" xr:uid="{0B8D3D2A-858A-4132-B032-26AC0FCB6E2A}"/>
    <cellStyle name="UNIDAGSCode2 2 4 2 2 3 5" xfId="55766" xr:uid="{58FF48DE-1944-42B4-8829-617053A4CB42}"/>
    <cellStyle name="UNIDAGSCode2 2 4 2 2 4" xfId="55767" xr:uid="{D93C3A8C-C44E-4114-9613-A2FD01720D39}"/>
    <cellStyle name="UNIDAGSCode2 2 4 2 2 5" xfId="55768" xr:uid="{8D3E58C9-497C-4055-9C94-C7DCEA8A4F7D}"/>
    <cellStyle name="UNIDAGSCode2 2 4 2 3" xfId="55769" xr:uid="{49E539B1-BF83-44E5-8183-2C7A1A399660}"/>
    <cellStyle name="UNIDAGSCode2 2 4 2 3 2" xfId="55770" xr:uid="{98985F57-9A3C-4273-A1E4-D9399F0BE8D8}"/>
    <cellStyle name="UNIDAGSCode2 2 4 2 3 2 2" xfId="55771" xr:uid="{F9FE37A4-D40F-4A88-A2FA-82D627A30066}"/>
    <cellStyle name="UNIDAGSCode2 2 4 2 3 3" xfId="55772" xr:uid="{6CA92801-83F4-4968-89DA-6EEF0AD8B288}"/>
    <cellStyle name="UNIDAGSCode2 2 4 2 3 3 2" xfId="55773" xr:uid="{BC8CBC8D-9113-4950-9864-77B0F2093F8C}"/>
    <cellStyle name="UNIDAGSCode2 2 4 2 3 4" xfId="55774" xr:uid="{1734634F-CB70-4728-B318-487763D3BB97}"/>
    <cellStyle name="UNIDAGSCode2 2 4 2 3 4 2" xfId="55775" xr:uid="{EFE3D714-DF66-43AF-8233-2B679EBEE9D6}"/>
    <cellStyle name="UNIDAGSCode2 2 4 2 3 5" xfId="55776" xr:uid="{9EE6FF18-7DE1-4A0B-85B2-283131CF51FF}"/>
    <cellStyle name="UNIDAGSCode2 2 4 2 3 6" xfId="55777" xr:uid="{4570F5FB-E94E-4B57-AB9C-A7868268E54F}"/>
    <cellStyle name="UNIDAGSCode2 2 4 2 4" xfId="55778" xr:uid="{57568299-3C5C-4D8D-BB90-65BB720EC73A}"/>
    <cellStyle name="UNIDAGSCode2 2 4 2 4 2" xfId="55779" xr:uid="{C33EE7E4-101F-47C2-912C-DA6DE211EB22}"/>
    <cellStyle name="UNIDAGSCode2 2 4 2 4 2 2" xfId="55780" xr:uid="{1F37D75C-A1E6-4813-8D99-E2BAD1B9E1E7}"/>
    <cellStyle name="UNIDAGSCode2 2 4 2 4 3" xfId="55781" xr:uid="{F9D19CC8-58C9-41D1-B45A-CE88B11E784E}"/>
    <cellStyle name="UNIDAGSCode2 2 4 2 4 3 2" xfId="55782" xr:uid="{668EDB58-077E-49E9-A3C8-FA3355652514}"/>
    <cellStyle name="UNIDAGSCode2 2 4 2 4 4" xfId="55783" xr:uid="{1C5910F9-1E9C-4CC9-BA1F-1667191355C6}"/>
    <cellStyle name="UNIDAGSCode2 2 4 2 4 4 2" xfId="55784" xr:uid="{3BE1E8D6-929E-4A43-9918-5F6630FE3535}"/>
    <cellStyle name="UNIDAGSCode2 2 4 2 4 5" xfId="55785" xr:uid="{DB3160FB-637F-4575-A746-0F4D47D31D8B}"/>
    <cellStyle name="UNIDAGSCode2 2 4 2 5" xfId="55786" xr:uid="{43F488C7-6C4B-4AEB-B2F2-F1E9947EB4A4}"/>
    <cellStyle name="UNIDAGSCode2 2 4 2 5 2" xfId="55787" xr:uid="{E9669E48-56FE-4440-B7EC-720D7888B89D}"/>
    <cellStyle name="UNIDAGSCode2 2 4 2 6" xfId="55788" xr:uid="{B984790B-2331-405F-A224-EE426608C3F8}"/>
    <cellStyle name="UNIDAGSCode2 2 4 2 6 2" xfId="55789" xr:uid="{77D3EAA6-61A9-45D1-99FD-4C524868FD26}"/>
    <cellStyle name="UNIDAGSCode2 2 4 2 7" xfId="55790" xr:uid="{A2E04206-0A57-439B-BFFC-874EBFC30978}"/>
    <cellStyle name="UNIDAGSCode2 2 4 2 7 2" xfId="55791" xr:uid="{45798B72-F646-4CB8-80EF-689283AD7785}"/>
    <cellStyle name="UNIDAGSCode2 2 4 2 8" xfId="55792" xr:uid="{D201322A-704F-43B5-8B21-9A5FD3BA9E28}"/>
    <cellStyle name="UNIDAGSCode2 2 4 2 8 2" xfId="55793" xr:uid="{2EC50B7A-DE7C-4AAF-B0EA-643C6723FFF5}"/>
    <cellStyle name="UNIDAGSCode2 2 4 2 9" xfId="55794" xr:uid="{C42FBB70-2241-4D41-86B5-E1177E78ECB4}"/>
    <cellStyle name="UNIDAGSCode2 2 4 2 9 2" xfId="55795" xr:uid="{40B5814F-888E-4F6C-A27F-9C9D8E6A8EC7}"/>
    <cellStyle name="UNIDAGSCode2 2 4 3" xfId="55796" xr:uid="{8F8BF0B1-D234-4940-B0BC-EA0EA4D0857A}"/>
    <cellStyle name="UNIDAGSCode2 2 4 3 2" xfId="55797" xr:uid="{883929EB-1A00-47EA-B3B0-1C120491EB80}"/>
    <cellStyle name="UNIDAGSCode2 2 4 3 2 2" xfId="55798" xr:uid="{7D913C11-969E-405E-9CB0-4D0493B7825F}"/>
    <cellStyle name="UNIDAGSCode2 2 4 3 2 2 2" xfId="55799" xr:uid="{0BD9125B-D9D6-46FC-BD4F-3B7587B4B683}"/>
    <cellStyle name="UNIDAGSCode2 2 4 3 2 3" xfId="55800" xr:uid="{CB21DC78-BF1D-4211-926D-3EE171B5DA26}"/>
    <cellStyle name="UNIDAGSCode2 2 4 3 2 3 2" xfId="55801" xr:uid="{DC99FB81-8AA8-4757-8A93-C7340A9BB382}"/>
    <cellStyle name="UNIDAGSCode2 2 4 3 2 4" xfId="55802" xr:uid="{5464A5DA-2CEB-4BDD-B310-E8A057227768}"/>
    <cellStyle name="UNIDAGSCode2 2 4 3 3" xfId="55803" xr:uid="{AF2455AA-6C3C-4EC3-B1C3-8EB669ACB2AB}"/>
    <cellStyle name="UNIDAGSCode2 2 4 3 3 2" xfId="55804" xr:uid="{3A7444E1-4A0F-4F9A-99A9-6475180C99D0}"/>
    <cellStyle name="UNIDAGSCode2 2 4 3 3 2 2" xfId="55805" xr:uid="{5E8C9E23-3208-44E5-BD0D-5FF3ADF37A8D}"/>
    <cellStyle name="UNIDAGSCode2 2 4 3 3 3" xfId="55806" xr:uid="{65DC2255-BABB-4CF2-8B75-AD9CBE7E35D2}"/>
    <cellStyle name="UNIDAGSCode2 2 4 3 3 3 2" xfId="55807" xr:uid="{95F29154-5058-4918-A5DF-E664F0068A1B}"/>
    <cellStyle name="UNIDAGSCode2 2 4 3 3 4" xfId="55808" xr:uid="{8F32EBDE-E858-4B27-9957-2225C14B5D5B}"/>
    <cellStyle name="UNIDAGSCode2 2 4 3 3 4 2" xfId="55809" xr:uid="{6CBCE391-B2FC-4CF8-BC8C-7ABF6FEE7B27}"/>
    <cellStyle name="UNIDAGSCode2 2 4 3 3 5" xfId="55810" xr:uid="{7C55F645-8510-4FE6-A127-245C976D58F3}"/>
    <cellStyle name="UNIDAGSCode2 2 4 3 4" xfId="55811" xr:uid="{BB30B408-E27D-4903-8F29-B4FBE13143B0}"/>
    <cellStyle name="UNIDAGSCode2 2 4 4" xfId="55812" xr:uid="{49EF8340-BCD7-4E48-94F8-CD46688D5962}"/>
    <cellStyle name="UNIDAGSCode2 2 4 4 2" xfId="55813" xr:uid="{BE638C5D-9A61-42FD-A933-BE5C2C884A88}"/>
    <cellStyle name="UNIDAGSCode2 2 4 4 2 2" xfId="55814" xr:uid="{F425C91B-C974-44A1-A5C9-D58469DC4BBC}"/>
    <cellStyle name="UNIDAGSCode2 2 4 4 3" xfId="55815" xr:uid="{92D6AECC-6A95-4AB0-8123-BF829BB2F744}"/>
    <cellStyle name="UNIDAGSCode2 2 4 4 3 2" xfId="55816" xr:uid="{9D0C1971-246A-43FE-96BD-AFCCD2F671E4}"/>
    <cellStyle name="UNIDAGSCode2 2 4 4 4" xfId="55817" xr:uid="{ED3F527F-29E1-48A0-AEED-64593379B7D9}"/>
    <cellStyle name="UNIDAGSCode2 2 4 5" xfId="55818" xr:uid="{9B6EF465-3848-403D-8F93-72BBC4FC27CD}"/>
    <cellStyle name="UNIDAGSCode2 2 5" xfId="55819" xr:uid="{31600B62-B097-4AAE-9E2C-DD3897B1B1F7}"/>
    <cellStyle name="UNIDAGSCode2 2 5 10" xfId="55820" xr:uid="{8E970C4E-F16F-447A-89EC-4379EF3142B9}"/>
    <cellStyle name="UNIDAGSCode2 2 5 2" xfId="55821" xr:uid="{BF9D1EC7-26DB-4ECD-A817-1F159AB92866}"/>
    <cellStyle name="UNIDAGSCode2 2 5 2 2" xfId="55822" xr:uid="{82B46EF6-5079-4C75-B1C3-FD426B056B52}"/>
    <cellStyle name="UNIDAGSCode2 2 5 2 2 2" xfId="55823" xr:uid="{76CC822B-F46F-4B08-9763-63E876BF73CB}"/>
    <cellStyle name="UNIDAGSCode2 2 5 2 2 2 2" xfId="55824" xr:uid="{B54C1901-9C20-44C0-BD56-0AB04727F017}"/>
    <cellStyle name="UNIDAGSCode2 2 5 2 2 3" xfId="55825" xr:uid="{19B32414-9D00-4F46-A414-731574813646}"/>
    <cellStyle name="UNIDAGSCode2 2 5 2 2 3 2" xfId="55826" xr:uid="{A94E4143-DD58-407B-AB18-70BAAA3906BD}"/>
    <cellStyle name="UNIDAGSCode2 2 5 2 2 4" xfId="55827" xr:uid="{0D8CD36F-D4C3-405E-9431-8360EB51E801}"/>
    <cellStyle name="UNIDAGSCode2 2 5 2 3" xfId="55828" xr:uid="{6FC25685-8318-4ABB-9244-67387B7E5226}"/>
    <cellStyle name="UNIDAGSCode2 2 5 2 3 2" xfId="55829" xr:uid="{BFD5C6A2-54B9-421A-9A33-A39DF3C7856E}"/>
    <cellStyle name="UNIDAGSCode2 2 5 2 3 2 2" xfId="55830" xr:uid="{33DB58C0-6EF9-45B6-9084-2253EBA360F7}"/>
    <cellStyle name="UNIDAGSCode2 2 5 2 3 3" xfId="55831" xr:uid="{A2ED0C67-4E97-4072-A956-7878D583125A}"/>
    <cellStyle name="UNIDAGSCode2 2 5 2 3 3 2" xfId="55832" xr:uid="{CD56867C-38B5-4E17-BC7A-0A46FA5355DD}"/>
    <cellStyle name="UNIDAGSCode2 2 5 2 3 4" xfId="55833" xr:uid="{D8BFF727-C3F5-4268-B34E-11BD027B6769}"/>
    <cellStyle name="UNIDAGSCode2 2 5 2 3 4 2" xfId="55834" xr:uid="{BE46F3FD-DEF1-45A2-A55B-038839D6AEC5}"/>
    <cellStyle name="UNIDAGSCode2 2 5 2 3 5" xfId="55835" xr:uid="{2948C004-632E-411B-8EEE-BA474638E277}"/>
    <cellStyle name="UNIDAGSCode2 2 5 2 4" xfId="55836" xr:uid="{27CB02EB-5A87-4E5F-8A34-6AEDF9647294}"/>
    <cellStyle name="UNIDAGSCode2 2 5 2 5" xfId="55837" xr:uid="{31EBC0A6-F385-46DC-8DFE-75CB63DC3EFA}"/>
    <cellStyle name="UNIDAGSCode2 2 5 3" xfId="55838" xr:uid="{A2AFED28-DD5C-4C57-BE47-555A5A607E34}"/>
    <cellStyle name="UNIDAGSCode2 2 5 3 2" xfId="55839" xr:uid="{C5DB5689-3205-4017-9B6C-E3A4F1199877}"/>
    <cellStyle name="UNIDAGSCode2 2 5 3 2 2" xfId="55840" xr:uid="{6AE91A50-BE10-433F-A8A0-E854D3335F3B}"/>
    <cellStyle name="UNIDAGSCode2 2 5 3 3" xfId="55841" xr:uid="{F745CD2D-C69D-4416-AA0D-1ECD470EB3BA}"/>
    <cellStyle name="UNIDAGSCode2 2 5 3 3 2" xfId="55842" xr:uid="{139FB94C-9E63-4163-83C9-4071F4D2340C}"/>
    <cellStyle name="UNIDAGSCode2 2 5 3 4" xfId="55843" xr:uid="{846E4093-6299-4A13-BB11-63AC822B577F}"/>
    <cellStyle name="UNIDAGSCode2 2 5 3 4 2" xfId="55844" xr:uid="{61E5FD8A-5A9E-4521-A41E-AE5D116407DB}"/>
    <cellStyle name="UNIDAGSCode2 2 5 3 5" xfId="55845" xr:uid="{C3D65D38-5DD4-48B0-8C04-83364DCCE44D}"/>
    <cellStyle name="UNIDAGSCode2 2 5 3 6" xfId="55846" xr:uid="{E70DC542-8DF9-4DD3-9455-8F4119BF5196}"/>
    <cellStyle name="UNIDAGSCode2 2 5 4" xfId="55847" xr:uid="{3CF4989C-D68A-4271-91F2-CB5ACBA23F55}"/>
    <cellStyle name="UNIDAGSCode2 2 5 4 2" xfId="55848" xr:uid="{83C60931-4677-4519-90B5-F2CFACEF7326}"/>
    <cellStyle name="UNIDAGSCode2 2 5 4 2 2" xfId="55849" xr:uid="{9273E9CB-DE90-4225-8421-1B048C03988F}"/>
    <cellStyle name="UNIDAGSCode2 2 5 4 3" xfId="55850" xr:uid="{DC451C54-6E92-4370-BAD4-0C6F42379C0B}"/>
    <cellStyle name="UNIDAGSCode2 2 5 4 3 2" xfId="55851" xr:uid="{035A3908-987E-4EF5-A424-57837C0FEECF}"/>
    <cellStyle name="UNIDAGSCode2 2 5 4 4" xfId="55852" xr:uid="{4D4C0985-55A2-4748-9058-27CE8D17AE9A}"/>
    <cellStyle name="UNIDAGSCode2 2 5 4 4 2" xfId="55853" xr:uid="{DF8DEA6E-F5E8-43AA-93ED-0AA6F00BA628}"/>
    <cellStyle name="UNIDAGSCode2 2 5 4 5" xfId="55854" xr:uid="{7060120D-49C5-4536-97EC-153F75186C37}"/>
    <cellStyle name="UNIDAGSCode2 2 5 5" xfId="55855" xr:uid="{E47CEAB0-1989-4DD9-8559-F0131FE24078}"/>
    <cellStyle name="UNIDAGSCode2 2 5 5 2" xfId="55856" xr:uid="{9A399D74-9E35-4AF9-B54E-B7C9A0587168}"/>
    <cellStyle name="UNIDAGSCode2 2 5 6" xfId="55857" xr:uid="{EEB555E1-6D6A-4071-89C4-2EF86845F8AA}"/>
    <cellStyle name="UNIDAGSCode2 2 5 6 2" xfId="55858" xr:uid="{14C8B251-B9D9-464F-9A7E-779E4BEF7395}"/>
    <cellStyle name="UNIDAGSCode2 2 5 7" xfId="55859" xr:uid="{7FE66ABC-2DE0-457E-80CE-C6D313F16B2F}"/>
    <cellStyle name="UNIDAGSCode2 2 5 7 2" xfId="55860" xr:uid="{E346F502-B751-4CEB-BC1A-83399CDECDCC}"/>
    <cellStyle name="UNIDAGSCode2 2 5 8" xfId="55861" xr:uid="{51777098-DE4C-4F09-800F-5E498F59CFB5}"/>
    <cellStyle name="UNIDAGSCode2 2 5 8 2" xfId="55862" xr:uid="{B50AEA9F-58C2-4430-940B-F444FF6C2F76}"/>
    <cellStyle name="UNIDAGSCode2 2 5 9" xfId="55863" xr:uid="{0B55ED37-35EF-4BAB-ADA2-92BD77E7EB78}"/>
    <cellStyle name="UNIDAGSCode2 2 5 9 2" xfId="55864" xr:uid="{51D99DFB-FE96-4925-8441-21AEC61B9B36}"/>
    <cellStyle name="UNIDAGSCode2 2 6" xfId="55865" xr:uid="{BF38BA12-D026-4029-86F8-51B5AF2B2AB3}"/>
    <cellStyle name="UNIDAGSCode2 2 6 2" xfId="55866" xr:uid="{733F3FB4-88A7-4E9C-8744-AB82EFD0AC24}"/>
    <cellStyle name="UNIDAGSCode2 2 6 2 2" xfId="55867" xr:uid="{80F52D23-EF66-42DB-82BA-A2AFD665F53F}"/>
    <cellStyle name="UNIDAGSCode2 2 6 2 2 2" xfId="55868" xr:uid="{88DE79E0-734B-4CEF-8899-A633358556AE}"/>
    <cellStyle name="UNIDAGSCode2 2 6 2 3" xfId="55869" xr:uid="{3252C99D-3B7F-4A4B-9AC9-2F67E6940E2B}"/>
    <cellStyle name="UNIDAGSCode2 2 6 2 3 2" xfId="55870" xr:uid="{4B92C6A0-25EA-43C9-AB24-FBD757403C7A}"/>
    <cellStyle name="UNIDAGSCode2 2 6 2 4" xfId="55871" xr:uid="{C21CA9AF-65F0-4275-8E9B-6BC3EB0AB4F1}"/>
    <cellStyle name="UNIDAGSCode2 2 6 2 5" xfId="55872" xr:uid="{FD719471-844F-4698-B535-A8F88C0B2FFF}"/>
    <cellStyle name="UNIDAGSCode2 2 6 3" xfId="55873" xr:uid="{57CAA99C-3033-460F-B9A9-5932546746AD}"/>
    <cellStyle name="UNIDAGSCode2 2 7" xfId="55874" xr:uid="{777AA6F9-48F5-4BFB-BAD5-E7E5547D33F2}"/>
    <cellStyle name="UNIDAGSCode2 3" xfId="55875" xr:uid="{A08DDF7F-B194-4B35-AEC3-0CE492FB3CDF}"/>
    <cellStyle name="UNIDAGSCode2 3 2" xfId="55876" xr:uid="{7228AC86-FFB3-480C-A301-9C2BEFC4BD20}"/>
    <cellStyle name="UNIDAGSCode2 3 2 2" xfId="55877" xr:uid="{0B603125-DE39-4D2E-B828-5B5C1B8ADF4D}"/>
    <cellStyle name="UNIDAGSCode2 3 2 2 2" xfId="55878" xr:uid="{4635014D-6515-47A5-9349-ED05822E7471}"/>
    <cellStyle name="UNIDAGSCode2 3 2 2 2 10" xfId="55879" xr:uid="{9678D73E-E38B-45D4-BDD9-B562A1DAEED0}"/>
    <cellStyle name="UNIDAGSCode2 3 2 2 2 2" xfId="55880" xr:uid="{9128E3D3-ED28-49B4-BBC4-093AF933272C}"/>
    <cellStyle name="UNIDAGSCode2 3 2 2 2 2 2" xfId="55881" xr:uid="{AECC149D-E547-4D22-A997-1F1E2272E637}"/>
    <cellStyle name="UNIDAGSCode2 3 2 2 2 2 2 2" xfId="55882" xr:uid="{580AB757-9EF2-451F-BCA8-DE5F24E56BBE}"/>
    <cellStyle name="UNIDAGSCode2 3 2 2 2 2 2 2 2" xfId="55883" xr:uid="{0A009C0F-0565-4E3E-82E1-8046216BD493}"/>
    <cellStyle name="UNIDAGSCode2 3 2 2 2 2 2 3" xfId="55884" xr:uid="{4DA41C3A-5BA5-4436-AD9A-C09AB212AB0C}"/>
    <cellStyle name="UNIDAGSCode2 3 2 2 2 2 2 3 2" xfId="55885" xr:uid="{77AFFACA-3831-41BE-8903-E4FA35C6F6D5}"/>
    <cellStyle name="UNIDAGSCode2 3 2 2 2 2 2 4" xfId="55886" xr:uid="{2E73FB33-9CAC-4A69-A249-EC10D6059B36}"/>
    <cellStyle name="UNIDAGSCode2 3 2 2 2 2 3" xfId="55887" xr:uid="{57AA7EA6-4CF0-4846-883D-59D41D0A83A2}"/>
    <cellStyle name="UNIDAGSCode2 3 2 2 2 2 3 2" xfId="55888" xr:uid="{21312096-19EF-4A60-B57E-9613D3A42E50}"/>
    <cellStyle name="UNIDAGSCode2 3 2 2 2 2 3 2 2" xfId="55889" xr:uid="{D072C0BC-F3C8-4162-8F94-E919FB1710FF}"/>
    <cellStyle name="UNIDAGSCode2 3 2 2 2 2 3 3" xfId="55890" xr:uid="{D5286068-6924-4A57-9CE9-91C645688B8D}"/>
    <cellStyle name="UNIDAGSCode2 3 2 2 2 2 3 3 2" xfId="55891" xr:uid="{82633D46-6147-4018-8D45-A51AFD8AFAED}"/>
    <cellStyle name="UNIDAGSCode2 3 2 2 2 2 3 4" xfId="55892" xr:uid="{32CA4C0D-E659-4B4E-8128-DFB0EBAAF84B}"/>
    <cellStyle name="UNIDAGSCode2 3 2 2 2 2 3 4 2" xfId="55893" xr:uid="{8EA983F7-4F5D-48D5-9F96-ACB67E85681F}"/>
    <cellStyle name="UNIDAGSCode2 3 2 2 2 2 3 5" xfId="55894" xr:uid="{7DA8ED9D-0DE1-4F27-9CF1-226A66634D40}"/>
    <cellStyle name="UNIDAGSCode2 3 2 2 2 2 4" xfId="55895" xr:uid="{E35555A7-822A-40AE-B09D-FBFFAA219C43}"/>
    <cellStyle name="UNIDAGSCode2 3 2 2 2 2 5" xfId="55896" xr:uid="{59C165CF-F9FE-4586-943D-127203DA1119}"/>
    <cellStyle name="UNIDAGSCode2 3 2 2 2 3" xfId="55897" xr:uid="{E7C2DCBD-762D-49A2-BC8B-F58D8DC679F8}"/>
    <cellStyle name="UNIDAGSCode2 3 2 2 2 3 2" xfId="55898" xr:uid="{67607EFA-BB28-4107-819A-B1574B6C724A}"/>
    <cellStyle name="UNIDAGSCode2 3 2 2 2 3 2 2" xfId="55899" xr:uid="{64D99891-5648-4F56-8E2D-D0EE38CB2FB5}"/>
    <cellStyle name="UNIDAGSCode2 3 2 2 2 3 3" xfId="55900" xr:uid="{58793823-DD90-424B-A5CE-7D59772A3A37}"/>
    <cellStyle name="UNIDAGSCode2 3 2 2 2 3 3 2" xfId="55901" xr:uid="{3ABD0AC7-48C9-483D-B0D8-110F83E772B0}"/>
    <cellStyle name="UNIDAGSCode2 3 2 2 2 3 4" xfId="55902" xr:uid="{A098D000-A5B9-4732-835A-4820E5E121F6}"/>
    <cellStyle name="UNIDAGSCode2 3 2 2 2 3 4 2" xfId="55903" xr:uid="{B1F0645E-BE2E-491D-ABC7-40592C71CD8C}"/>
    <cellStyle name="UNIDAGSCode2 3 2 2 2 3 5" xfId="55904" xr:uid="{896ED3CC-3975-41F2-A8F2-27D5C3E7E4DB}"/>
    <cellStyle name="UNIDAGSCode2 3 2 2 2 3 6" xfId="55905" xr:uid="{DFA1E619-E64E-4FB9-98C7-85BDA3FB1DC8}"/>
    <cellStyle name="UNIDAGSCode2 3 2 2 2 4" xfId="55906" xr:uid="{6EDBDE9F-6B2B-430B-B1CD-9AD76B8B3AC4}"/>
    <cellStyle name="UNIDAGSCode2 3 2 2 2 4 2" xfId="55907" xr:uid="{D00AC932-80ED-423E-858A-FAA34DF22B8D}"/>
    <cellStyle name="UNIDAGSCode2 3 2 2 2 4 2 2" xfId="55908" xr:uid="{41FDAD24-DA51-42A8-AD5A-DB97412CACC6}"/>
    <cellStyle name="UNIDAGSCode2 3 2 2 2 4 3" xfId="55909" xr:uid="{66B672E7-67D0-4653-A478-F6EF1AFB4F7C}"/>
    <cellStyle name="UNIDAGSCode2 3 2 2 2 4 3 2" xfId="55910" xr:uid="{1AADBA4E-8500-4405-B9B2-AE730862F1A6}"/>
    <cellStyle name="UNIDAGSCode2 3 2 2 2 4 4" xfId="55911" xr:uid="{9A07B3C5-F338-4222-B7CE-E9BC2C41C131}"/>
    <cellStyle name="UNIDAGSCode2 3 2 2 2 4 4 2" xfId="55912" xr:uid="{36890D73-66AD-434A-8C39-DC24CC800FB1}"/>
    <cellStyle name="UNIDAGSCode2 3 2 2 2 4 5" xfId="55913" xr:uid="{23AD891D-C813-45D9-805C-3B033AD2AA71}"/>
    <cellStyle name="UNIDAGSCode2 3 2 2 2 5" xfId="55914" xr:uid="{221430F6-4C22-4562-B4A6-2097A3115BAA}"/>
    <cellStyle name="UNIDAGSCode2 3 2 2 2 5 2" xfId="55915" xr:uid="{742C1325-B348-4482-8E44-C983C477A2C1}"/>
    <cellStyle name="UNIDAGSCode2 3 2 2 2 6" xfId="55916" xr:uid="{286ACD39-8CE9-4B41-BDD0-A1AECF6B02ED}"/>
    <cellStyle name="UNIDAGSCode2 3 2 2 2 6 2" xfId="55917" xr:uid="{E4E87CE2-EE03-4B50-83CF-63319DC50EFB}"/>
    <cellStyle name="UNIDAGSCode2 3 2 2 2 7" xfId="55918" xr:uid="{665D5A29-9B82-4912-A8A5-E682B460DEF8}"/>
    <cellStyle name="UNIDAGSCode2 3 2 2 2 7 2" xfId="55919" xr:uid="{C3F0998D-7101-43C8-97CE-8061A744F35F}"/>
    <cellStyle name="UNIDAGSCode2 3 2 2 2 8" xfId="55920" xr:uid="{60CF27FE-E582-4149-95D9-623840B2A224}"/>
    <cellStyle name="UNIDAGSCode2 3 2 2 2 8 2" xfId="55921" xr:uid="{165C1703-D4E0-48B8-BEC5-9579622BB3A1}"/>
    <cellStyle name="UNIDAGSCode2 3 2 2 2 9" xfId="55922" xr:uid="{9536ACFC-3D1B-494C-BA71-5A0598ABBE69}"/>
    <cellStyle name="UNIDAGSCode2 3 2 2 2 9 2" xfId="55923" xr:uid="{707785A0-DAC4-49E9-BBC5-888411AD8D94}"/>
    <cellStyle name="UNIDAGSCode2 3 2 2 3" xfId="55924" xr:uid="{D959C3F7-C21B-489A-83B2-DD039408D048}"/>
    <cellStyle name="UNIDAGSCode2 3 2 2 3 2" xfId="55925" xr:uid="{158A5349-6F0C-4475-91B6-8046924907FC}"/>
    <cellStyle name="UNIDAGSCode2 3 2 2 3 2 2" xfId="55926" xr:uid="{4ED20A0A-E70B-46B6-95F8-68B6FC9958E0}"/>
    <cellStyle name="UNIDAGSCode2 3 2 2 3 2 2 2" xfId="55927" xr:uid="{14758151-F007-403B-9052-7C540C6A90CF}"/>
    <cellStyle name="UNIDAGSCode2 3 2 2 3 2 3" xfId="55928" xr:uid="{6AA821C2-125E-4B20-B716-2D145952FBBF}"/>
    <cellStyle name="UNIDAGSCode2 3 2 2 3 2 3 2" xfId="55929" xr:uid="{EC4F9310-6F94-4E91-8AB6-5763155F2A38}"/>
    <cellStyle name="UNIDAGSCode2 3 2 2 3 2 4" xfId="55930" xr:uid="{8C0F8DF8-9BEA-4F6C-9E92-984EF006DEC5}"/>
    <cellStyle name="UNIDAGSCode2 3 2 2 3 2 5" xfId="55931" xr:uid="{FE29BE11-0F6E-487E-A098-312E5C84D101}"/>
    <cellStyle name="UNIDAGSCode2 3 2 2 3 3" xfId="55932" xr:uid="{F7A259CC-99EF-4C85-A096-273D7FB5BD0F}"/>
    <cellStyle name="UNIDAGSCode2 3 2 2 4" xfId="55933" xr:uid="{A3025720-F821-45E9-8B81-9EEE70D4D692}"/>
    <cellStyle name="UNIDAGSCode2 3 2 2 4 2" xfId="55934" xr:uid="{C6044CA0-D159-4AC4-A8AC-5790985DB79B}"/>
    <cellStyle name="UNIDAGSCode2 3 2 2 4 2 2" xfId="55935" xr:uid="{ED231557-C505-40FD-87DF-7F0F842EA7E6}"/>
    <cellStyle name="UNIDAGSCode2 3 2 2 4 2 2 2" xfId="55936" xr:uid="{11D01986-AE9D-4C55-BFCF-10B9106EF116}"/>
    <cellStyle name="UNIDAGSCode2 3 2 2 4 2 3" xfId="55937" xr:uid="{E6A34700-4DDD-4567-8D60-3B0A7701EBBB}"/>
    <cellStyle name="UNIDAGSCode2 3 2 2 4 2 3 2" xfId="55938" xr:uid="{784C9D68-FF2E-4818-BAA1-205774C21E65}"/>
    <cellStyle name="UNIDAGSCode2 3 2 2 4 2 4" xfId="55939" xr:uid="{FC57FF80-F655-463A-AD18-A6896B0B8AC5}"/>
    <cellStyle name="UNIDAGSCode2 3 2 2 4 3" xfId="55940" xr:uid="{1D177512-8644-42CB-8B10-B91ACA1BCF9C}"/>
    <cellStyle name="UNIDAGSCode2 3 2 2 4 3 2" xfId="55941" xr:uid="{BFAF7E9E-158A-4257-89FC-C877AF7CE4D1}"/>
    <cellStyle name="UNIDAGSCode2 3 2 2 4 3 2 2" xfId="55942" xr:uid="{C5ED0781-7F6C-4072-85ED-005AB6D9E928}"/>
    <cellStyle name="UNIDAGSCode2 3 2 2 4 3 3" xfId="55943" xr:uid="{BB2CFB5C-DFBB-4BE5-9E90-C0BA5B7CB90F}"/>
    <cellStyle name="UNIDAGSCode2 3 2 2 4 3 3 2" xfId="55944" xr:uid="{6CEDA230-F1C2-40D8-827B-D00322A1251A}"/>
    <cellStyle name="UNIDAGSCode2 3 2 2 4 3 4" xfId="55945" xr:uid="{9468ACEA-99DA-411B-8C67-632B7FAF3536}"/>
    <cellStyle name="UNIDAGSCode2 3 2 2 4 3 4 2" xfId="55946" xr:uid="{37C0AF42-4B65-4686-A67A-6CBB7D04763C}"/>
    <cellStyle name="UNIDAGSCode2 3 2 2 4 3 5" xfId="55947" xr:uid="{320852CF-1A27-4998-86BA-15CB601795E0}"/>
    <cellStyle name="UNIDAGSCode2 3 2 2 4 4" xfId="55948" xr:uid="{48C5D65A-DCA2-4F9E-BEBC-1D082BB9C26D}"/>
    <cellStyle name="UNIDAGSCode2 3 2 2 5" xfId="55949" xr:uid="{9C623D9C-B0C0-4E57-8392-96C87C98FBF1}"/>
    <cellStyle name="UNIDAGSCode2 3 2 2 5 2" xfId="55950" xr:uid="{410B8A6A-C436-42C6-B34E-F1D451AEE193}"/>
    <cellStyle name="UNIDAGSCode2 3 2 2 5 2 2" xfId="55951" xr:uid="{5CC412B0-C446-4B8B-9E59-E0845468CBD6}"/>
    <cellStyle name="UNIDAGSCode2 3 2 2 5 3" xfId="55952" xr:uid="{CA97B573-76EB-4169-AC1E-FC2850F4574B}"/>
    <cellStyle name="UNIDAGSCode2 3 2 2 5 3 2" xfId="55953" xr:uid="{4582E7D1-7171-4EB8-9A5C-9CF79EBB2078}"/>
    <cellStyle name="UNIDAGSCode2 3 2 2 5 4" xfId="55954" xr:uid="{D6F55025-5B1E-489F-905B-317CDD431F17}"/>
    <cellStyle name="UNIDAGSCode2 3 2 2 6" xfId="55955" xr:uid="{CAB077E8-1CE0-48D9-B0B3-04ECE1A891BC}"/>
    <cellStyle name="UNIDAGSCode2 3 2 3" xfId="55956" xr:uid="{C6121894-B309-4096-A6A5-87D4D152B0EA}"/>
    <cellStyle name="UNIDAGSCode2 3 2 3 10" xfId="55957" xr:uid="{585EFFD2-62A7-4876-B9A6-596FD89ED528}"/>
    <cellStyle name="UNIDAGSCode2 3 2 3 2" xfId="55958" xr:uid="{37EE7818-DA15-4FB4-A0E1-BC719A4A701A}"/>
    <cellStyle name="UNIDAGSCode2 3 2 3 2 2" xfId="55959" xr:uid="{634E7527-EE2A-48BF-89F0-FD6C5C950F7B}"/>
    <cellStyle name="UNIDAGSCode2 3 2 3 2 2 2" xfId="55960" xr:uid="{F20DA46A-EC31-45CF-BCC5-EB21E7678A8D}"/>
    <cellStyle name="UNIDAGSCode2 3 2 3 2 2 2 2" xfId="55961" xr:uid="{D7E8C659-9641-4161-AF1C-838DFCA65D38}"/>
    <cellStyle name="UNIDAGSCode2 3 2 3 2 2 3" xfId="55962" xr:uid="{77C7E11B-8C67-4093-A8D3-1C597200A552}"/>
    <cellStyle name="UNIDAGSCode2 3 2 3 2 2 3 2" xfId="55963" xr:uid="{830FC19E-CBC6-4609-87C1-6480AB036636}"/>
    <cellStyle name="UNIDAGSCode2 3 2 3 2 2 4" xfId="55964" xr:uid="{9EF019A1-D7D3-4644-A19A-8CB71612C663}"/>
    <cellStyle name="UNIDAGSCode2 3 2 3 2 3" xfId="55965" xr:uid="{350EF408-4BAA-4047-AACB-4A3869DCBD54}"/>
    <cellStyle name="UNIDAGSCode2 3 2 3 2 3 2" xfId="55966" xr:uid="{C6B6468C-0F02-4029-ACAF-6CD468BD2481}"/>
    <cellStyle name="UNIDAGSCode2 3 2 3 2 3 2 2" xfId="55967" xr:uid="{6BB86023-F5B3-44D6-A9C5-97131F5C9EF4}"/>
    <cellStyle name="UNIDAGSCode2 3 2 3 2 3 3" xfId="55968" xr:uid="{1908112E-0251-49C2-9123-170F14AA301E}"/>
    <cellStyle name="UNIDAGSCode2 3 2 3 2 3 3 2" xfId="55969" xr:uid="{A4E9056F-9EBD-48A4-A37E-EF192160AEE5}"/>
    <cellStyle name="UNIDAGSCode2 3 2 3 2 3 4" xfId="55970" xr:uid="{E27FCCD4-7D44-4327-A2F5-4ABA04CD989A}"/>
    <cellStyle name="UNIDAGSCode2 3 2 3 2 3 4 2" xfId="55971" xr:uid="{57DF3D4C-DDA4-45F0-8A50-4BF0DC62D54E}"/>
    <cellStyle name="UNIDAGSCode2 3 2 3 2 3 5" xfId="55972" xr:uid="{47C8E275-C7D0-43BB-AD9D-856E5883D973}"/>
    <cellStyle name="UNIDAGSCode2 3 2 3 2 4" xfId="55973" xr:uid="{6A84C452-6E5C-4F50-B970-78E611103C31}"/>
    <cellStyle name="UNIDAGSCode2 3 2 3 2 5" xfId="55974" xr:uid="{715201D1-AC0E-4E16-8E14-E2B4F78F1173}"/>
    <cellStyle name="UNIDAGSCode2 3 2 3 3" xfId="55975" xr:uid="{DA6DF9FC-42DC-4EF8-9538-A97B8F3D0C41}"/>
    <cellStyle name="UNIDAGSCode2 3 2 3 3 2" xfId="55976" xr:uid="{70218B61-403A-4E9F-90B1-BB99DE58A3B7}"/>
    <cellStyle name="UNIDAGSCode2 3 2 3 3 2 2" xfId="55977" xr:uid="{8DE89917-5245-4C8F-889E-EA2585EF9CF7}"/>
    <cellStyle name="UNIDAGSCode2 3 2 3 3 3" xfId="55978" xr:uid="{5B743392-F550-44E1-A759-56162991CF47}"/>
    <cellStyle name="UNIDAGSCode2 3 2 3 3 3 2" xfId="55979" xr:uid="{2A15D899-D8C4-4487-A657-D89CC30AF802}"/>
    <cellStyle name="UNIDAGSCode2 3 2 3 3 4" xfId="55980" xr:uid="{7AFB9F07-0B6C-4B72-B1C5-8F95907C130D}"/>
    <cellStyle name="UNIDAGSCode2 3 2 3 3 4 2" xfId="55981" xr:uid="{3A613CEA-78E6-45F1-B1EB-0544E0CB8337}"/>
    <cellStyle name="UNIDAGSCode2 3 2 3 3 5" xfId="55982" xr:uid="{ED03C2AF-A9DC-4E32-8A30-6EBF81FC5DA8}"/>
    <cellStyle name="UNIDAGSCode2 3 2 3 3 6" xfId="55983" xr:uid="{CC5DC3A2-D3EE-4C81-BF17-C507344F8CDE}"/>
    <cellStyle name="UNIDAGSCode2 3 2 3 4" xfId="55984" xr:uid="{2A2C98C0-BBFC-4622-B655-8731AD8865E9}"/>
    <cellStyle name="UNIDAGSCode2 3 2 3 4 2" xfId="55985" xr:uid="{A69D97E8-3DDB-40AA-B2C6-05363691493A}"/>
    <cellStyle name="UNIDAGSCode2 3 2 3 4 2 2" xfId="55986" xr:uid="{2596459D-688E-4F5D-92FB-071A5CCBC3A8}"/>
    <cellStyle name="UNIDAGSCode2 3 2 3 4 3" xfId="55987" xr:uid="{5274C50C-AC16-41F6-B4A3-2960700A1CD1}"/>
    <cellStyle name="UNIDAGSCode2 3 2 3 4 3 2" xfId="55988" xr:uid="{3024B04E-2225-46F2-8814-33F5BEE9B0C8}"/>
    <cellStyle name="UNIDAGSCode2 3 2 3 4 4" xfId="55989" xr:uid="{E68FAA20-731F-4178-874D-F5C41E39E475}"/>
    <cellStyle name="UNIDAGSCode2 3 2 3 4 4 2" xfId="55990" xr:uid="{BDB678DA-DC13-4FBC-97E0-1B27DD2C872F}"/>
    <cellStyle name="UNIDAGSCode2 3 2 3 4 5" xfId="55991" xr:uid="{A54D9A38-9306-4857-B216-33452E4C5941}"/>
    <cellStyle name="UNIDAGSCode2 3 2 3 5" xfId="55992" xr:uid="{3FF8C662-76B1-4DA3-83E0-E183BA08D9E6}"/>
    <cellStyle name="UNIDAGSCode2 3 2 3 5 2" xfId="55993" xr:uid="{6A1F3484-5E1A-48D7-BDA6-A23AC25CC6AF}"/>
    <cellStyle name="UNIDAGSCode2 3 2 3 6" xfId="55994" xr:uid="{A40C7FDB-811F-4C7D-B37E-884A546DC1A4}"/>
    <cellStyle name="UNIDAGSCode2 3 2 3 6 2" xfId="55995" xr:uid="{7D3BFA50-109D-4106-8097-5CA5AB9DC2ED}"/>
    <cellStyle name="UNIDAGSCode2 3 2 3 7" xfId="55996" xr:uid="{F306C31D-BABD-4B32-84B1-402E73C5666B}"/>
    <cellStyle name="UNIDAGSCode2 3 2 3 7 2" xfId="55997" xr:uid="{53B405E1-586B-46BB-A119-B1FBA4B25644}"/>
    <cellStyle name="UNIDAGSCode2 3 2 3 8" xfId="55998" xr:uid="{8AF638F6-46AC-4221-B4AF-82B86BE6425A}"/>
    <cellStyle name="UNIDAGSCode2 3 2 3 8 2" xfId="55999" xr:uid="{D5F7CFEB-149E-435F-8425-A917E138C97D}"/>
    <cellStyle name="UNIDAGSCode2 3 2 3 9" xfId="56000" xr:uid="{47B84442-2FC4-40A1-AB9E-047C32017103}"/>
    <cellStyle name="UNIDAGSCode2 3 2 3 9 2" xfId="56001" xr:uid="{8EE63DD6-4361-4291-BB1A-2E581FD4E113}"/>
    <cellStyle name="UNIDAGSCode2 3 2 4" xfId="56002" xr:uid="{73037D66-CCBD-4BFB-9F2B-EC96E25A1F04}"/>
    <cellStyle name="UNIDAGSCode2 3 2 4 2" xfId="56003" xr:uid="{0BB4634C-32FE-4A56-A19E-C5F7CF6332D4}"/>
    <cellStyle name="UNIDAGSCode2 3 2 4 2 2" xfId="56004" xr:uid="{A035054F-2BE4-44FC-8D39-F93862F6325F}"/>
    <cellStyle name="UNIDAGSCode2 3 2 4 2 2 2" xfId="56005" xr:uid="{6E7D8484-46B1-414C-89DE-E262FD908CEA}"/>
    <cellStyle name="UNIDAGSCode2 3 2 4 2 3" xfId="56006" xr:uid="{3516D59F-9720-4E21-8E58-CF78AE0EB15F}"/>
    <cellStyle name="UNIDAGSCode2 3 2 4 2 3 2" xfId="56007" xr:uid="{0F5AE989-AA0B-45BD-9EC5-51368A8F9990}"/>
    <cellStyle name="UNIDAGSCode2 3 2 4 2 4" xfId="56008" xr:uid="{9521524A-053B-4F81-B6A0-3FB11B7B5C48}"/>
    <cellStyle name="UNIDAGSCode2 3 2 4 2 5" xfId="56009" xr:uid="{9B2A9BE1-AF0B-4667-AA67-DA2B1AA3ABCE}"/>
    <cellStyle name="UNIDAGSCode2 3 2 4 3" xfId="56010" xr:uid="{AA471519-71DB-455F-BCDB-230A3B85CDBE}"/>
    <cellStyle name="UNIDAGSCode2 3 2 5" xfId="56011" xr:uid="{292E0BC9-992F-4D08-9315-960958B19AF9}"/>
    <cellStyle name="UNIDAGSCode2 3 2 5 2" xfId="56012" xr:uid="{7500621F-E0CD-44D8-B93D-B43D653A43F6}"/>
    <cellStyle name="UNIDAGSCode2 3 2 5 2 2" xfId="56013" xr:uid="{2206EB8B-71F0-4748-A590-8C3E649A4934}"/>
    <cellStyle name="UNIDAGSCode2 3 2 5 2 2 2" xfId="56014" xr:uid="{46050299-C6F9-4120-A1CD-7A62BA3359F1}"/>
    <cellStyle name="UNIDAGSCode2 3 2 5 2 3" xfId="56015" xr:uid="{1FDAA822-546C-459C-8EBF-56A06BEC9A06}"/>
    <cellStyle name="UNIDAGSCode2 3 2 5 2 3 2" xfId="56016" xr:uid="{4A819DEA-A6CA-4B38-AA47-F50F8D6A0386}"/>
    <cellStyle name="UNIDAGSCode2 3 2 5 2 4" xfId="56017" xr:uid="{5B653E52-8716-407C-A58E-F90659B7952A}"/>
    <cellStyle name="UNIDAGSCode2 3 2 5 3" xfId="56018" xr:uid="{3D5754E4-9C21-4C76-9631-BC4EDF81A14A}"/>
    <cellStyle name="UNIDAGSCode2 3 2 5 3 2" xfId="56019" xr:uid="{BA45104F-CF60-41AD-B105-415864425F0E}"/>
    <cellStyle name="UNIDAGSCode2 3 2 5 3 2 2" xfId="56020" xr:uid="{7C4B6ED5-BE6F-4F4A-ADE6-366CFED4DE9B}"/>
    <cellStyle name="UNIDAGSCode2 3 2 5 3 3" xfId="56021" xr:uid="{0F9CF913-481C-4804-A840-BFB9AB1E102F}"/>
    <cellStyle name="UNIDAGSCode2 3 2 5 3 3 2" xfId="56022" xr:uid="{6435B8A5-3026-4E6E-AE00-FF690FF63ED7}"/>
    <cellStyle name="UNIDAGSCode2 3 2 5 3 4" xfId="56023" xr:uid="{A7DC5FBB-E9F0-4A09-97B0-C4F6C69DA472}"/>
    <cellStyle name="UNIDAGSCode2 3 2 5 3 4 2" xfId="56024" xr:uid="{11824A82-7872-44BD-B6DB-D8DE2F9F9D4D}"/>
    <cellStyle name="UNIDAGSCode2 3 2 5 3 5" xfId="56025" xr:uid="{6B6989E6-7E02-4D86-AC7A-FE14DB22043B}"/>
    <cellStyle name="UNIDAGSCode2 3 2 5 4" xfId="56026" xr:uid="{B2E294C6-8A34-4626-8D8A-CDEF7BF34F17}"/>
    <cellStyle name="UNIDAGSCode2 3 2 6" xfId="56027" xr:uid="{45EAB41F-E939-4951-8DAC-5744EE7EE143}"/>
    <cellStyle name="UNIDAGSCode2 3 2 6 2" xfId="56028" xr:uid="{2712B7FD-CA4B-4D12-BC52-61EB8DF1AA9A}"/>
    <cellStyle name="UNIDAGSCode2 3 2 6 2 2" xfId="56029" xr:uid="{D95D0873-870C-4878-AFFC-D48B2B04538B}"/>
    <cellStyle name="UNIDAGSCode2 3 2 6 3" xfId="56030" xr:uid="{7001FCD6-F700-4DA0-B0FF-9EE3102109EC}"/>
    <cellStyle name="UNIDAGSCode2 3 2 6 3 2" xfId="56031" xr:uid="{C96504DD-8244-4307-BA52-F179EB7D4B04}"/>
    <cellStyle name="UNIDAGSCode2 3 2 6 4" xfId="56032" xr:uid="{2466305D-E40C-434C-95C5-F32AB89F335C}"/>
    <cellStyle name="UNIDAGSCode2 3 2 7" xfId="56033" xr:uid="{80B6EE16-D3BF-4F7A-AF38-0DF9022489E9}"/>
    <cellStyle name="UNIDAGSCode2 3 3" xfId="56034" xr:uid="{9928629A-ECED-445A-B069-15DE9C1996CA}"/>
    <cellStyle name="UNIDAGSCode2 3 3 2" xfId="56035" xr:uid="{C55ADF38-2BAE-4132-8948-18E560965A9C}"/>
    <cellStyle name="UNIDAGSCode2 3 3 2 10" xfId="56036" xr:uid="{10127412-3153-41B2-8209-5F2410CFACF1}"/>
    <cellStyle name="UNIDAGSCode2 3 3 2 2" xfId="56037" xr:uid="{09738BFC-FABA-4F8C-A474-581D441FD478}"/>
    <cellStyle name="UNIDAGSCode2 3 3 2 2 2" xfId="56038" xr:uid="{56BD3549-6857-4FBD-BF28-E8BBCD13382C}"/>
    <cellStyle name="UNIDAGSCode2 3 3 2 2 2 2" xfId="56039" xr:uid="{76F21D20-799B-4DBE-8051-E3D0AB0C8B3A}"/>
    <cellStyle name="UNIDAGSCode2 3 3 2 2 2 2 2" xfId="56040" xr:uid="{313CE411-F390-4915-8D99-30E6991FFFA3}"/>
    <cellStyle name="UNIDAGSCode2 3 3 2 2 2 3" xfId="56041" xr:uid="{CE12CB86-62EC-4F7C-BD1E-54D19286265B}"/>
    <cellStyle name="UNIDAGSCode2 3 3 2 2 2 3 2" xfId="56042" xr:uid="{1142A02C-852D-4E33-AC26-4F68FFD2BCCB}"/>
    <cellStyle name="UNIDAGSCode2 3 3 2 2 2 4" xfId="56043" xr:uid="{29391ADC-5380-47E6-99B6-94EC6993EE92}"/>
    <cellStyle name="UNIDAGSCode2 3 3 2 2 3" xfId="56044" xr:uid="{3A0EE80F-5127-4822-9B05-B0F9E53134FC}"/>
    <cellStyle name="UNIDAGSCode2 3 3 2 2 3 2" xfId="56045" xr:uid="{1BBED7FB-6EF2-4AAE-ACF5-918F581214A7}"/>
    <cellStyle name="UNIDAGSCode2 3 3 2 2 3 2 2" xfId="56046" xr:uid="{C783B131-121A-480E-B0C5-867BD184349A}"/>
    <cellStyle name="UNIDAGSCode2 3 3 2 2 3 3" xfId="56047" xr:uid="{C970C72D-D8CB-4A19-BDBE-D5D31342E328}"/>
    <cellStyle name="UNIDAGSCode2 3 3 2 2 3 3 2" xfId="56048" xr:uid="{BA8AA53F-E7CC-468B-8DC2-92E2469141D9}"/>
    <cellStyle name="UNIDAGSCode2 3 3 2 2 3 4" xfId="56049" xr:uid="{7956DAA5-104C-4BCF-84EF-9BE12ED3A263}"/>
    <cellStyle name="UNIDAGSCode2 3 3 2 2 3 4 2" xfId="56050" xr:uid="{24F53489-9C0D-4454-8B99-39EF22383FD4}"/>
    <cellStyle name="UNIDAGSCode2 3 3 2 2 3 5" xfId="56051" xr:uid="{279B348F-5497-41F7-9A94-28544EC0758E}"/>
    <cellStyle name="UNIDAGSCode2 3 3 2 2 4" xfId="56052" xr:uid="{7820EB01-5568-420D-8990-D3D38C6071A1}"/>
    <cellStyle name="UNIDAGSCode2 3 3 2 2 5" xfId="56053" xr:uid="{68D37106-20EF-4764-87E2-CAFB484AF510}"/>
    <cellStyle name="UNIDAGSCode2 3 3 2 3" xfId="56054" xr:uid="{A473B05E-10B4-4214-A6CE-20196EFF6477}"/>
    <cellStyle name="UNIDAGSCode2 3 3 2 3 2" xfId="56055" xr:uid="{96E73BA7-C0C8-4BEA-8638-361EE7ED0126}"/>
    <cellStyle name="UNIDAGSCode2 3 3 2 3 2 2" xfId="56056" xr:uid="{55B86711-E284-47DA-975C-02A3D0FD19DB}"/>
    <cellStyle name="UNIDAGSCode2 3 3 2 3 3" xfId="56057" xr:uid="{947AED8B-0640-4A03-8358-98582EC74B73}"/>
    <cellStyle name="UNIDAGSCode2 3 3 2 3 3 2" xfId="56058" xr:uid="{0924D369-462B-4167-83C7-FEEFDAF022B1}"/>
    <cellStyle name="UNIDAGSCode2 3 3 2 3 4" xfId="56059" xr:uid="{C439FD6F-4A73-4F95-BDFB-1A467FD13F91}"/>
    <cellStyle name="UNIDAGSCode2 3 3 2 3 4 2" xfId="56060" xr:uid="{ACC616E9-998F-492E-BEEB-C93C65C6819E}"/>
    <cellStyle name="UNIDAGSCode2 3 3 2 3 5" xfId="56061" xr:uid="{53A50BF6-DD55-40F8-8A0F-45680CD59789}"/>
    <cellStyle name="UNIDAGSCode2 3 3 2 3 6" xfId="56062" xr:uid="{B3AB6595-60BA-40AD-ABC5-0A01A10F091E}"/>
    <cellStyle name="UNIDAGSCode2 3 3 2 4" xfId="56063" xr:uid="{A6894CB4-A8D4-48B2-951B-8033A6CAB2FC}"/>
    <cellStyle name="UNIDAGSCode2 3 3 2 4 2" xfId="56064" xr:uid="{B3673E89-1EB3-4016-BDE7-A2986D6F6DB7}"/>
    <cellStyle name="UNIDAGSCode2 3 3 2 4 2 2" xfId="56065" xr:uid="{50335B0E-E5B7-42C1-A42F-870908260E5B}"/>
    <cellStyle name="UNIDAGSCode2 3 3 2 4 3" xfId="56066" xr:uid="{FD2CEC6A-42E6-448B-89B6-87E1994092AF}"/>
    <cellStyle name="UNIDAGSCode2 3 3 2 4 3 2" xfId="56067" xr:uid="{E7AEE708-F93A-4DCC-B362-1B6B86A218A4}"/>
    <cellStyle name="UNIDAGSCode2 3 3 2 4 4" xfId="56068" xr:uid="{5A637512-4B3D-47AB-ACA7-38619BDEC6CC}"/>
    <cellStyle name="UNIDAGSCode2 3 3 2 4 4 2" xfId="56069" xr:uid="{F91C9D93-FB59-48D9-ACA0-284CEF484D61}"/>
    <cellStyle name="UNIDAGSCode2 3 3 2 4 5" xfId="56070" xr:uid="{39EC3D98-8EBF-4147-A667-53DC70C92057}"/>
    <cellStyle name="UNIDAGSCode2 3 3 2 5" xfId="56071" xr:uid="{A9908327-B70A-4005-BFF0-7083AE1123FB}"/>
    <cellStyle name="UNIDAGSCode2 3 3 2 5 2" xfId="56072" xr:uid="{667A4545-3E17-4141-A506-DC4C6D841E50}"/>
    <cellStyle name="UNIDAGSCode2 3 3 2 6" xfId="56073" xr:uid="{D453156D-0DFA-47AD-87A0-67BD02EC1C60}"/>
    <cellStyle name="UNIDAGSCode2 3 3 2 6 2" xfId="56074" xr:uid="{42CD8556-7125-43C5-86DF-10EE244A02BD}"/>
    <cellStyle name="UNIDAGSCode2 3 3 2 7" xfId="56075" xr:uid="{DBFCAC3D-0AFF-40B3-BD3C-94AF1F447F9B}"/>
    <cellStyle name="UNIDAGSCode2 3 3 2 7 2" xfId="56076" xr:uid="{22EDC69E-3EE1-402D-87C2-2CCBE50BE5F7}"/>
    <cellStyle name="UNIDAGSCode2 3 3 2 8" xfId="56077" xr:uid="{94AE9918-9C96-4E18-9835-6E44F8F46F70}"/>
    <cellStyle name="UNIDAGSCode2 3 3 2 8 2" xfId="56078" xr:uid="{37606B4F-D610-476F-AFC7-863011BC2307}"/>
    <cellStyle name="UNIDAGSCode2 3 3 2 9" xfId="56079" xr:uid="{6DECC2E2-FD78-4053-8940-F79F59507897}"/>
    <cellStyle name="UNIDAGSCode2 3 3 2 9 2" xfId="56080" xr:uid="{1E53B898-1884-4FC7-BE20-8C4BBC7FCD79}"/>
    <cellStyle name="UNIDAGSCode2 3 3 3" xfId="56081" xr:uid="{31ED3EF3-6838-4EDA-A1F2-817ED5206E6D}"/>
    <cellStyle name="UNIDAGSCode2 3 3 3 2" xfId="56082" xr:uid="{ADA7153B-FE88-4454-9508-088B6B1E834A}"/>
    <cellStyle name="UNIDAGSCode2 3 3 3 2 2" xfId="56083" xr:uid="{4C5FB294-4B97-4621-8A97-D80DBC066872}"/>
    <cellStyle name="UNIDAGSCode2 3 3 3 2 2 2" xfId="56084" xr:uid="{A1E2721B-1F7D-4EC8-B2D2-BEDF04E6571D}"/>
    <cellStyle name="UNIDAGSCode2 3 3 3 2 3" xfId="56085" xr:uid="{194173AB-13F7-4576-8161-6AB96F7747AE}"/>
    <cellStyle name="UNIDAGSCode2 3 3 3 2 3 2" xfId="56086" xr:uid="{5BFD93A7-7E02-436F-A556-7ED094F2028B}"/>
    <cellStyle name="UNIDAGSCode2 3 3 3 2 4" xfId="56087" xr:uid="{D0076257-EDFA-408F-A104-D9C4BF5C2112}"/>
    <cellStyle name="UNIDAGSCode2 3 3 3 2 5" xfId="56088" xr:uid="{74A2A0F0-3BE2-4913-BA55-EE774741834E}"/>
    <cellStyle name="UNIDAGSCode2 3 3 3 3" xfId="56089" xr:uid="{FCCA3099-F9A2-449A-B25F-2BDFE2680C85}"/>
    <cellStyle name="UNIDAGSCode2 3 3 4" xfId="56090" xr:uid="{2D48FCDD-7697-47F8-ADFE-78D11DC2E90A}"/>
    <cellStyle name="UNIDAGSCode2 3 3 4 2" xfId="56091" xr:uid="{9AA581F3-AD12-4361-87C8-10E752E279E1}"/>
    <cellStyle name="UNIDAGSCode2 3 3 4 2 2" xfId="56092" xr:uid="{8931183E-6B98-497C-AF19-132C1C34DE08}"/>
    <cellStyle name="UNIDAGSCode2 3 3 4 2 2 2" xfId="56093" xr:uid="{87FFB0D3-BDE1-48F2-B299-63206AEC416F}"/>
    <cellStyle name="UNIDAGSCode2 3 3 4 2 3" xfId="56094" xr:uid="{533BEFEA-A7C3-46DB-879B-A1B24694DFE3}"/>
    <cellStyle name="UNIDAGSCode2 3 3 4 2 3 2" xfId="56095" xr:uid="{D25804D0-C281-4FDA-809C-03BEA7656796}"/>
    <cellStyle name="UNIDAGSCode2 3 3 4 2 4" xfId="56096" xr:uid="{88AF4ED1-2D1A-469C-9306-923EE9187A06}"/>
    <cellStyle name="UNIDAGSCode2 3 3 4 3" xfId="56097" xr:uid="{F3A50E61-5798-4427-8D58-4A6439BC2061}"/>
    <cellStyle name="UNIDAGSCode2 3 3 4 3 2" xfId="56098" xr:uid="{9649DB51-7168-4588-8922-A92B4A0B454E}"/>
    <cellStyle name="UNIDAGSCode2 3 3 4 3 2 2" xfId="56099" xr:uid="{0441D385-6B3B-4F2F-85DF-64AB3CE7C03F}"/>
    <cellStyle name="UNIDAGSCode2 3 3 4 3 3" xfId="56100" xr:uid="{F429FE98-F9AF-4419-9A03-972665551EB8}"/>
    <cellStyle name="UNIDAGSCode2 3 3 4 3 3 2" xfId="56101" xr:uid="{6D41FC60-3C1B-4476-B04E-BA5369A4A522}"/>
    <cellStyle name="UNIDAGSCode2 3 3 4 3 4" xfId="56102" xr:uid="{2F0F6531-A43B-494F-80E8-4F8CEF3A2304}"/>
    <cellStyle name="UNIDAGSCode2 3 3 4 3 4 2" xfId="56103" xr:uid="{F4514CA4-CD00-4038-A190-DCD95F999490}"/>
    <cellStyle name="UNIDAGSCode2 3 3 4 3 5" xfId="56104" xr:uid="{975B0FBA-2203-4439-9C23-16A6629A65B3}"/>
    <cellStyle name="UNIDAGSCode2 3 3 4 4" xfId="56105" xr:uid="{29D9B372-D981-4E76-AE25-F630C485CD1B}"/>
    <cellStyle name="UNIDAGSCode2 3 3 5" xfId="56106" xr:uid="{3F653639-8E32-4748-BF27-9B81992B87FF}"/>
    <cellStyle name="UNIDAGSCode2 3 3 5 2" xfId="56107" xr:uid="{BF5FA715-9B13-48C0-81EC-9BC2F91BEC33}"/>
    <cellStyle name="UNIDAGSCode2 3 3 5 2 2" xfId="56108" xr:uid="{47CC762B-FA51-4781-8921-B2538DFF0285}"/>
    <cellStyle name="UNIDAGSCode2 3 3 5 3" xfId="56109" xr:uid="{6DA12719-B673-46FD-BC56-4F860D3F1466}"/>
    <cellStyle name="UNIDAGSCode2 3 3 5 3 2" xfId="56110" xr:uid="{897C1990-DAA9-4EDE-B594-48A54CFB0F95}"/>
    <cellStyle name="UNIDAGSCode2 3 3 5 4" xfId="56111" xr:uid="{BCFDEBC5-288F-4E10-9F99-70930426953F}"/>
    <cellStyle name="UNIDAGSCode2 3 3 6" xfId="56112" xr:uid="{4BE3FC10-4D59-45C8-8F16-1A0FD9483BDF}"/>
    <cellStyle name="UNIDAGSCode2 3 4" xfId="56113" xr:uid="{7469A5AE-6C17-429D-97C9-EFA122CB2024}"/>
    <cellStyle name="UNIDAGSCode2 3 4 2" xfId="56114" xr:uid="{05E3A8DF-B9BD-4D35-9638-1C3B3D9720EA}"/>
    <cellStyle name="UNIDAGSCode2 3 4 2 10" xfId="56115" xr:uid="{A6949748-360C-4DCC-8F69-2376DF133C79}"/>
    <cellStyle name="UNIDAGSCode2 3 4 2 2" xfId="56116" xr:uid="{51F3FDAB-9046-4249-B5F4-B679EAD24510}"/>
    <cellStyle name="UNIDAGSCode2 3 4 2 2 2" xfId="56117" xr:uid="{F590FCA8-E165-43E7-8374-D67864EADA10}"/>
    <cellStyle name="UNIDAGSCode2 3 4 2 2 2 2" xfId="56118" xr:uid="{C5AC8C5D-8262-411A-94A1-4B40C30F14F4}"/>
    <cellStyle name="UNIDAGSCode2 3 4 2 2 2 2 2" xfId="56119" xr:uid="{87BCBB33-1092-4CF6-BF49-D1301BDFA618}"/>
    <cellStyle name="UNIDAGSCode2 3 4 2 2 2 3" xfId="56120" xr:uid="{2AED00A6-AA3B-4573-A0EC-C3A39AB0D690}"/>
    <cellStyle name="UNIDAGSCode2 3 4 2 2 2 3 2" xfId="56121" xr:uid="{4BF5E588-B0F8-45C1-B829-3F0AD3A10B02}"/>
    <cellStyle name="UNIDAGSCode2 3 4 2 2 2 4" xfId="56122" xr:uid="{38932272-E989-4B85-9F73-C350B6AA43E4}"/>
    <cellStyle name="UNIDAGSCode2 3 4 2 2 3" xfId="56123" xr:uid="{5D09DB11-E0E9-4101-B5AE-4A69577CE326}"/>
    <cellStyle name="UNIDAGSCode2 3 4 2 2 3 2" xfId="56124" xr:uid="{CBD46503-10F6-4DD3-9585-6CB37ED4BF02}"/>
    <cellStyle name="UNIDAGSCode2 3 4 2 2 3 2 2" xfId="56125" xr:uid="{DB0634A7-8063-4FD5-81AA-7BEDD215AEB5}"/>
    <cellStyle name="UNIDAGSCode2 3 4 2 2 3 3" xfId="56126" xr:uid="{47031D36-8AEE-4E13-A50F-73392451F984}"/>
    <cellStyle name="UNIDAGSCode2 3 4 2 2 3 3 2" xfId="56127" xr:uid="{BD88DB51-28D6-48A2-8F54-B624FA474045}"/>
    <cellStyle name="UNIDAGSCode2 3 4 2 2 3 4" xfId="56128" xr:uid="{125783BA-BA24-431F-97D4-3C9576303463}"/>
    <cellStyle name="UNIDAGSCode2 3 4 2 2 3 4 2" xfId="56129" xr:uid="{CC1094F7-A029-41A5-8125-DCE420412EF7}"/>
    <cellStyle name="UNIDAGSCode2 3 4 2 2 3 5" xfId="56130" xr:uid="{7AD0683A-E64E-46FC-A4B3-5DC91FAC4D81}"/>
    <cellStyle name="UNIDAGSCode2 3 4 2 2 4" xfId="56131" xr:uid="{89628E2E-25A0-4CA6-A3D4-ADD9805EA527}"/>
    <cellStyle name="UNIDAGSCode2 3 4 2 2 5" xfId="56132" xr:uid="{7F06ABDC-DF2A-4890-980C-F4CBE4DD4228}"/>
    <cellStyle name="UNIDAGSCode2 3 4 2 3" xfId="56133" xr:uid="{67B1F469-00E9-4250-B37F-9B46D00C7D68}"/>
    <cellStyle name="UNIDAGSCode2 3 4 2 3 2" xfId="56134" xr:uid="{A9B0EC22-3701-4B97-B49C-9C9F266EF105}"/>
    <cellStyle name="UNIDAGSCode2 3 4 2 3 2 2" xfId="56135" xr:uid="{6AECC471-99EF-4E23-82E3-68F5AD0D4EAA}"/>
    <cellStyle name="UNIDAGSCode2 3 4 2 3 3" xfId="56136" xr:uid="{2F16888F-BF02-4C06-8E7D-57041B336127}"/>
    <cellStyle name="UNIDAGSCode2 3 4 2 3 3 2" xfId="56137" xr:uid="{A622A9C9-E8B9-41F7-A1A3-CB0A71D5BC0F}"/>
    <cellStyle name="UNIDAGSCode2 3 4 2 3 4" xfId="56138" xr:uid="{8569E0BB-5E23-4DF9-ADC8-7A40BAA9ECA6}"/>
    <cellStyle name="UNIDAGSCode2 3 4 2 3 4 2" xfId="56139" xr:uid="{AF7ED796-A6E9-4E4A-B38B-A343F64181DF}"/>
    <cellStyle name="UNIDAGSCode2 3 4 2 3 5" xfId="56140" xr:uid="{38003C7A-BF1E-47AB-9062-29CF9D3CB204}"/>
    <cellStyle name="UNIDAGSCode2 3 4 2 3 6" xfId="56141" xr:uid="{3D904F00-C337-4493-9666-9C9B4E18C142}"/>
    <cellStyle name="UNIDAGSCode2 3 4 2 4" xfId="56142" xr:uid="{63CFC8AD-8FAE-4EA1-829E-4A0F94347834}"/>
    <cellStyle name="UNIDAGSCode2 3 4 2 4 2" xfId="56143" xr:uid="{C2E42376-A614-4FB1-8E4C-05AADD2B9630}"/>
    <cellStyle name="UNIDAGSCode2 3 4 2 4 2 2" xfId="56144" xr:uid="{3BDF382B-1D6F-4998-BA53-B08724764105}"/>
    <cellStyle name="UNIDAGSCode2 3 4 2 4 3" xfId="56145" xr:uid="{E066AFE8-92B9-443B-BEE1-5331CB4526F4}"/>
    <cellStyle name="UNIDAGSCode2 3 4 2 4 3 2" xfId="56146" xr:uid="{10A68847-5718-423A-B442-4F49D6B76323}"/>
    <cellStyle name="UNIDAGSCode2 3 4 2 4 4" xfId="56147" xr:uid="{838556F3-D0BD-4A3B-B948-9B5A660B725F}"/>
    <cellStyle name="UNIDAGSCode2 3 4 2 4 4 2" xfId="56148" xr:uid="{BA18FF63-27AE-45DD-B118-94E8D69F96B8}"/>
    <cellStyle name="UNIDAGSCode2 3 4 2 4 5" xfId="56149" xr:uid="{8884B186-9BCA-4CEB-9783-4E752778A948}"/>
    <cellStyle name="UNIDAGSCode2 3 4 2 5" xfId="56150" xr:uid="{1E699AE8-A000-4BA0-BC20-2916D26F3817}"/>
    <cellStyle name="UNIDAGSCode2 3 4 2 5 2" xfId="56151" xr:uid="{C1E77FC2-3A4B-4A2A-9920-AB5CCEF74742}"/>
    <cellStyle name="UNIDAGSCode2 3 4 2 6" xfId="56152" xr:uid="{AD387276-C65F-409B-B55A-721B83CEEEF5}"/>
    <cellStyle name="UNIDAGSCode2 3 4 2 6 2" xfId="56153" xr:uid="{EBDA3D23-87C3-4F7D-B8B1-6B01BE164C81}"/>
    <cellStyle name="UNIDAGSCode2 3 4 2 7" xfId="56154" xr:uid="{2D7D311B-68F3-4392-B162-487FC0149D7C}"/>
    <cellStyle name="UNIDAGSCode2 3 4 2 7 2" xfId="56155" xr:uid="{105491E7-0272-4CF7-8E92-56FFE707EBDA}"/>
    <cellStyle name="UNIDAGSCode2 3 4 2 8" xfId="56156" xr:uid="{67A86B36-3B7D-4DCC-A712-E0DFF3D456A0}"/>
    <cellStyle name="UNIDAGSCode2 3 4 2 8 2" xfId="56157" xr:uid="{BD6F69D3-7134-4377-BC9A-C32714ACFAB1}"/>
    <cellStyle name="UNIDAGSCode2 3 4 2 9" xfId="56158" xr:uid="{65A38D2E-23B5-48AD-B909-820518CE9738}"/>
    <cellStyle name="UNIDAGSCode2 3 4 2 9 2" xfId="56159" xr:uid="{ECF008F4-9C73-4F88-9244-15CFE003E930}"/>
    <cellStyle name="UNIDAGSCode2 3 4 3" xfId="56160" xr:uid="{6AFC166A-4DB3-4715-83E7-33A2800A158E}"/>
    <cellStyle name="UNIDAGSCode2 3 4 3 2" xfId="56161" xr:uid="{07224693-BBFD-4AAE-802C-FBC48DF214FC}"/>
    <cellStyle name="UNIDAGSCode2 3 4 3 2 2" xfId="56162" xr:uid="{C3D768F2-DF7A-4855-BE6D-E140B1A4DD66}"/>
    <cellStyle name="UNIDAGSCode2 3 4 3 2 2 2" xfId="56163" xr:uid="{316E6C34-2B5E-4C21-9508-C7CD88E91B11}"/>
    <cellStyle name="UNIDAGSCode2 3 4 3 2 3" xfId="56164" xr:uid="{EC28C87B-007E-4924-961F-1EACC0F86A06}"/>
    <cellStyle name="UNIDAGSCode2 3 4 3 2 3 2" xfId="56165" xr:uid="{17D8E20F-5888-407C-804E-F487702EAF81}"/>
    <cellStyle name="UNIDAGSCode2 3 4 3 2 4" xfId="56166" xr:uid="{1EE87695-4EBA-411A-8C4B-B867AC09F49B}"/>
    <cellStyle name="UNIDAGSCode2 3 4 3 3" xfId="56167" xr:uid="{5FE13B97-A101-443A-A83C-93B5F364B6AE}"/>
    <cellStyle name="UNIDAGSCode2 3 4 3 3 2" xfId="56168" xr:uid="{2DB0974F-8B6B-468C-B5BF-9E4B55B1547B}"/>
    <cellStyle name="UNIDAGSCode2 3 4 3 3 2 2" xfId="56169" xr:uid="{EF685A83-B571-485A-AC18-3F5AA376081C}"/>
    <cellStyle name="UNIDAGSCode2 3 4 3 3 3" xfId="56170" xr:uid="{26386223-68F6-4D54-8E2A-897236AF7AD5}"/>
    <cellStyle name="UNIDAGSCode2 3 4 3 3 3 2" xfId="56171" xr:uid="{4273855E-BF54-47BF-B235-1AF5C004BDD5}"/>
    <cellStyle name="UNIDAGSCode2 3 4 3 3 4" xfId="56172" xr:uid="{72AF5EC9-A496-487E-9A1D-51D9A911538E}"/>
    <cellStyle name="UNIDAGSCode2 3 4 3 3 4 2" xfId="56173" xr:uid="{FEC8D213-6B27-42ED-A907-484E76E3C2B9}"/>
    <cellStyle name="UNIDAGSCode2 3 4 3 3 5" xfId="56174" xr:uid="{13D7F92E-8715-467E-B04D-C3739B82543B}"/>
    <cellStyle name="UNIDAGSCode2 3 4 3 4" xfId="56175" xr:uid="{DA1EC92B-6A47-4B0B-927F-72076AD96F75}"/>
    <cellStyle name="UNIDAGSCode2 3 4 4" xfId="56176" xr:uid="{CEEE3FE1-B523-42BB-B227-78B7A45C8473}"/>
    <cellStyle name="UNIDAGSCode2 3 4 4 2" xfId="56177" xr:uid="{D87AA667-F211-4065-BDED-8FA1F5E15E42}"/>
    <cellStyle name="UNIDAGSCode2 3 4 4 2 2" xfId="56178" xr:uid="{2CB00344-332A-4363-8326-43854628A43A}"/>
    <cellStyle name="UNIDAGSCode2 3 4 4 3" xfId="56179" xr:uid="{8E335B8F-7BE1-42E5-8680-365DFB5164C1}"/>
    <cellStyle name="UNIDAGSCode2 3 4 4 3 2" xfId="56180" xr:uid="{632B83C3-2383-4D95-AB19-D62FCE69CCD1}"/>
    <cellStyle name="UNIDAGSCode2 3 4 4 4" xfId="56181" xr:uid="{7BA0CF23-BD7D-4957-950F-C5D5A2C22B25}"/>
    <cellStyle name="UNIDAGSCode2 3 4 5" xfId="56182" xr:uid="{ECDC65F6-B2B5-4F15-9BC0-6BAD3DD2B459}"/>
    <cellStyle name="UNIDAGSCode2 3 5" xfId="56183" xr:uid="{AEC2C9F3-41C1-497D-9DD3-0D88704DE414}"/>
    <cellStyle name="UNIDAGSCode2 3 5 10" xfId="56184" xr:uid="{5CF766DF-DEEB-4386-90A0-2F6766C2D6AC}"/>
    <cellStyle name="UNIDAGSCode2 3 5 2" xfId="56185" xr:uid="{D1026956-8027-4FA3-9637-F409EA667AE9}"/>
    <cellStyle name="UNIDAGSCode2 3 5 2 2" xfId="56186" xr:uid="{AEDF22C7-07A8-4460-83C0-9A467C711ECB}"/>
    <cellStyle name="UNIDAGSCode2 3 5 2 2 2" xfId="56187" xr:uid="{0C555926-D312-4D50-A0A0-1C3D8295D67E}"/>
    <cellStyle name="UNIDAGSCode2 3 5 2 2 2 2" xfId="56188" xr:uid="{F6660D7B-1024-4346-A4D9-DCD40E5B3508}"/>
    <cellStyle name="UNIDAGSCode2 3 5 2 2 3" xfId="56189" xr:uid="{903DB83F-AFA4-4C9A-B81F-FBC91A66890B}"/>
    <cellStyle name="UNIDAGSCode2 3 5 2 2 3 2" xfId="56190" xr:uid="{99BCDB37-3BEA-4560-9DC0-3653FECB4CF5}"/>
    <cellStyle name="UNIDAGSCode2 3 5 2 2 4" xfId="56191" xr:uid="{163D5286-BA5A-4AC9-8927-DAF9B4CEA91D}"/>
    <cellStyle name="UNIDAGSCode2 3 5 2 3" xfId="56192" xr:uid="{C7F73D87-9E40-436A-AACB-92F6C6B8F498}"/>
    <cellStyle name="UNIDAGSCode2 3 5 2 3 2" xfId="56193" xr:uid="{A0976736-3729-4E78-AE03-6465550C19C1}"/>
    <cellStyle name="UNIDAGSCode2 3 5 2 3 2 2" xfId="56194" xr:uid="{C789F9AC-B277-40CD-B64E-7AFE1E1EE611}"/>
    <cellStyle name="UNIDAGSCode2 3 5 2 3 3" xfId="56195" xr:uid="{9F8C02DF-F31D-4819-B9C5-04162A08C93C}"/>
    <cellStyle name="UNIDAGSCode2 3 5 2 3 3 2" xfId="56196" xr:uid="{5B63210E-8128-49D4-AEB8-699C3EC3CFC9}"/>
    <cellStyle name="UNIDAGSCode2 3 5 2 3 4" xfId="56197" xr:uid="{05FF02BA-E5AE-4183-BAFA-60F14F5D0B4A}"/>
    <cellStyle name="UNIDAGSCode2 3 5 2 3 4 2" xfId="56198" xr:uid="{2D0B29BA-F22A-4577-907F-8BF1BDD67C3E}"/>
    <cellStyle name="UNIDAGSCode2 3 5 2 3 5" xfId="56199" xr:uid="{7357B7B8-CCB8-46AB-9677-0AB95ADA286B}"/>
    <cellStyle name="UNIDAGSCode2 3 5 2 4" xfId="56200" xr:uid="{2D631B51-2545-4DFA-B713-E5694ECDC825}"/>
    <cellStyle name="UNIDAGSCode2 3 5 2 5" xfId="56201" xr:uid="{82748FB1-B57D-4963-8A71-C8E50269713B}"/>
    <cellStyle name="UNIDAGSCode2 3 5 3" xfId="56202" xr:uid="{49120400-9FFF-4654-9FD8-DF23620488AA}"/>
    <cellStyle name="UNIDAGSCode2 3 5 3 2" xfId="56203" xr:uid="{2BB0C7E2-C353-4903-92D0-9BE57F4592E3}"/>
    <cellStyle name="UNIDAGSCode2 3 5 3 2 2" xfId="56204" xr:uid="{71BA9C13-69DB-4AED-A8CF-CEC7EED1DEA2}"/>
    <cellStyle name="UNIDAGSCode2 3 5 3 3" xfId="56205" xr:uid="{F67E0B51-9C35-47B6-A613-A3679F89ED37}"/>
    <cellStyle name="UNIDAGSCode2 3 5 3 3 2" xfId="56206" xr:uid="{44EA1DFD-F609-4F45-ACD0-4A6F1609ACEC}"/>
    <cellStyle name="UNIDAGSCode2 3 5 3 4" xfId="56207" xr:uid="{275C224D-A9ED-4A48-B55B-F4323C72DF29}"/>
    <cellStyle name="UNIDAGSCode2 3 5 3 4 2" xfId="56208" xr:uid="{D9D2258D-AEF7-442E-A5B9-E9A44CB0A73C}"/>
    <cellStyle name="UNIDAGSCode2 3 5 3 5" xfId="56209" xr:uid="{738CF0E0-3C9E-46A5-9CDE-965268FBC622}"/>
    <cellStyle name="UNIDAGSCode2 3 5 3 6" xfId="56210" xr:uid="{571A75C2-0FFC-41FB-8341-21C98DFCBC70}"/>
    <cellStyle name="UNIDAGSCode2 3 5 4" xfId="56211" xr:uid="{12097E1A-0400-431E-BFA0-62AE62085374}"/>
    <cellStyle name="UNIDAGSCode2 3 5 4 2" xfId="56212" xr:uid="{00C83356-7896-40B7-8267-2F1B3322E669}"/>
    <cellStyle name="UNIDAGSCode2 3 5 4 2 2" xfId="56213" xr:uid="{98A854F1-371F-4B76-8DEE-B21EE1A0EF95}"/>
    <cellStyle name="UNIDAGSCode2 3 5 4 3" xfId="56214" xr:uid="{9CC3CC04-423F-4EE0-8EE9-18345BC8229B}"/>
    <cellStyle name="UNIDAGSCode2 3 5 4 3 2" xfId="56215" xr:uid="{05B3108F-92E5-4FCE-9EA8-4CD004C1A837}"/>
    <cellStyle name="UNIDAGSCode2 3 5 4 4" xfId="56216" xr:uid="{FF425D73-AD8C-4E55-8CA0-40453006C161}"/>
    <cellStyle name="UNIDAGSCode2 3 5 4 4 2" xfId="56217" xr:uid="{A04DA73F-6090-4377-BE8C-FC26DE493DF9}"/>
    <cellStyle name="UNIDAGSCode2 3 5 4 5" xfId="56218" xr:uid="{27B44960-078E-4C23-80E5-6C0C25DA6BB2}"/>
    <cellStyle name="UNIDAGSCode2 3 5 5" xfId="56219" xr:uid="{6B136490-AD00-4B86-B3BA-2E9D220B914F}"/>
    <cellStyle name="UNIDAGSCode2 3 5 5 2" xfId="56220" xr:uid="{0C438B00-6365-4100-8AD8-93318366E49A}"/>
    <cellStyle name="UNIDAGSCode2 3 5 6" xfId="56221" xr:uid="{C0EFD6CA-786A-4228-8BA2-979FBB4A4021}"/>
    <cellStyle name="UNIDAGSCode2 3 5 6 2" xfId="56222" xr:uid="{B3A33508-7581-46B7-9F05-4D73475F79D5}"/>
    <cellStyle name="UNIDAGSCode2 3 5 7" xfId="56223" xr:uid="{877423BF-498E-4A39-9708-3AEE6EEB7A4A}"/>
    <cellStyle name="UNIDAGSCode2 3 5 7 2" xfId="56224" xr:uid="{C66FA248-5B1D-4C33-92DD-F9654038436F}"/>
    <cellStyle name="UNIDAGSCode2 3 5 8" xfId="56225" xr:uid="{4D32E2E4-1A14-424B-8024-1A1C0CED16BA}"/>
    <cellStyle name="UNIDAGSCode2 3 5 8 2" xfId="56226" xr:uid="{1AD98389-C60C-448A-806A-FA0E5C3A8EBC}"/>
    <cellStyle name="UNIDAGSCode2 3 5 9" xfId="56227" xr:uid="{8D42EA84-997F-4E30-AB56-8432BEA94BE1}"/>
    <cellStyle name="UNIDAGSCode2 3 5 9 2" xfId="56228" xr:uid="{FBF80870-A551-467C-9B96-A9A44C2D221E}"/>
    <cellStyle name="UNIDAGSCode2 3 6" xfId="56229" xr:uid="{A48D9119-C9FA-4CB7-B2C2-B1F3CB27315D}"/>
    <cellStyle name="UNIDAGSCode2 3 6 2" xfId="56230" xr:uid="{70B01F40-2B7A-4357-8C83-94322ACCD4FE}"/>
    <cellStyle name="UNIDAGSCode2 3 6 2 2" xfId="56231" xr:uid="{F6FB237C-886C-457E-8113-930E54A5E444}"/>
    <cellStyle name="UNIDAGSCode2 3 6 2 2 2" xfId="56232" xr:uid="{249BD59C-D6B0-4F16-AE27-E8B7CA2258AD}"/>
    <cellStyle name="UNIDAGSCode2 3 6 2 3" xfId="56233" xr:uid="{9A7E2DE4-423E-40F8-9B03-3431ECC3C4C3}"/>
    <cellStyle name="UNIDAGSCode2 3 6 2 3 2" xfId="56234" xr:uid="{2F487DDD-083B-40A0-9138-E8374969CE94}"/>
    <cellStyle name="UNIDAGSCode2 3 6 2 4" xfId="56235" xr:uid="{6CCF88F1-4C11-414F-AAFD-1F9B2099A5E1}"/>
    <cellStyle name="UNIDAGSCode2 3 6 2 5" xfId="56236" xr:uid="{64C04AA2-F21B-4C65-9B36-990429BCA270}"/>
    <cellStyle name="UNIDAGSCode2 3 6 3" xfId="56237" xr:uid="{9721DE6B-F041-4524-854B-C22F91BC8819}"/>
    <cellStyle name="UNIDAGSCode2 3 7" xfId="56238" xr:uid="{C8D635D9-847A-452C-8361-080F12F805C1}"/>
    <cellStyle name="UNIDAGSCode2 4" xfId="56239" xr:uid="{3C8A6673-2A3D-4B5D-AD31-EDB4E1BDE889}"/>
    <cellStyle name="UNIDAGSCode2 4 2" xfId="56240" xr:uid="{8A3DF1FB-D65C-4758-BF5E-2CE8346DDA27}"/>
    <cellStyle name="UNIDAGSCode2 4 2 2" xfId="56241" xr:uid="{47A5B51C-8575-4214-BE52-5032AA2B76B2}"/>
    <cellStyle name="UNIDAGSCode2 4 2 2 10" xfId="56242" xr:uid="{D14E19F2-530D-40C5-B8C7-AC1CA117B3A1}"/>
    <cellStyle name="UNIDAGSCode2 4 2 2 2" xfId="56243" xr:uid="{A1D8F485-A08A-4843-9966-32087A46438F}"/>
    <cellStyle name="UNIDAGSCode2 4 2 2 2 2" xfId="56244" xr:uid="{34F9C8A7-2C4E-4000-9A2D-E146DC7E2705}"/>
    <cellStyle name="UNIDAGSCode2 4 2 2 2 2 2" xfId="56245" xr:uid="{9D635835-3442-48D6-8291-6BC398C264F1}"/>
    <cellStyle name="UNIDAGSCode2 4 2 2 2 2 2 2" xfId="56246" xr:uid="{ED075DF0-E684-45B0-9B13-4066D54A02D0}"/>
    <cellStyle name="UNIDAGSCode2 4 2 2 2 2 3" xfId="56247" xr:uid="{9CEFDCB1-9F1E-4005-97C8-B3FFA739A76D}"/>
    <cellStyle name="UNIDAGSCode2 4 2 2 2 2 3 2" xfId="56248" xr:uid="{DEABD632-BCD8-4766-A3C1-4C790EE13365}"/>
    <cellStyle name="UNIDAGSCode2 4 2 2 2 2 4" xfId="56249" xr:uid="{24275509-5F93-4BC3-B175-6F6932DF5FA3}"/>
    <cellStyle name="UNIDAGSCode2 4 2 2 2 3" xfId="56250" xr:uid="{C03D578D-D139-453D-BDC8-8F7C30C2DFA4}"/>
    <cellStyle name="UNIDAGSCode2 4 2 2 2 3 2" xfId="56251" xr:uid="{B97F3E2D-F1ED-4679-A01E-2C288504EA6C}"/>
    <cellStyle name="UNIDAGSCode2 4 2 2 2 3 2 2" xfId="56252" xr:uid="{58F51E1E-C2BE-4A90-8B99-C4A71305FCF1}"/>
    <cellStyle name="UNIDAGSCode2 4 2 2 2 3 3" xfId="56253" xr:uid="{3BC4CF7D-9943-4A08-A81E-A8540729F225}"/>
    <cellStyle name="UNIDAGSCode2 4 2 2 2 3 3 2" xfId="56254" xr:uid="{222BE9F8-B6E9-4919-ACCB-0EA0CDC23E1B}"/>
    <cellStyle name="UNIDAGSCode2 4 2 2 2 3 4" xfId="56255" xr:uid="{83D9D101-4F44-455B-9D91-FD920F807491}"/>
    <cellStyle name="UNIDAGSCode2 4 2 2 2 3 4 2" xfId="56256" xr:uid="{0F3BF3DB-E26A-4863-8311-B3B8C64BEF59}"/>
    <cellStyle name="UNIDAGSCode2 4 2 2 2 3 5" xfId="56257" xr:uid="{1B2AF20B-09C6-4F84-BCAD-8A856BADE009}"/>
    <cellStyle name="UNIDAGSCode2 4 2 2 2 4" xfId="56258" xr:uid="{17763BD2-F31F-470C-97E9-7215AB652F73}"/>
    <cellStyle name="UNIDAGSCode2 4 2 2 2 5" xfId="56259" xr:uid="{906C124E-1A98-4054-8E04-4B554DFDCF05}"/>
    <cellStyle name="UNIDAGSCode2 4 2 2 3" xfId="56260" xr:uid="{0BF9525A-6621-421D-859A-9EBD48A5A682}"/>
    <cellStyle name="UNIDAGSCode2 4 2 2 3 2" xfId="56261" xr:uid="{D3EEB038-AE6F-4E78-B7BE-F1BF1CCBCB46}"/>
    <cellStyle name="UNIDAGSCode2 4 2 2 3 2 2" xfId="56262" xr:uid="{948A1EAE-37CF-4355-B9C5-B48CD5CB5406}"/>
    <cellStyle name="UNIDAGSCode2 4 2 2 3 3" xfId="56263" xr:uid="{DACF8D1B-1BD3-43AC-88B1-B2A428CE0BA3}"/>
    <cellStyle name="UNIDAGSCode2 4 2 2 3 3 2" xfId="56264" xr:uid="{851E1879-CFA8-4048-8E88-8DB93986373C}"/>
    <cellStyle name="UNIDAGSCode2 4 2 2 3 4" xfId="56265" xr:uid="{88D8C9D4-DA5C-4BB8-B1C8-3F38A7F07A90}"/>
    <cellStyle name="UNIDAGSCode2 4 2 2 3 4 2" xfId="56266" xr:uid="{A0EA7EB7-57D1-42A3-A244-9C310504C7D3}"/>
    <cellStyle name="UNIDAGSCode2 4 2 2 3 5" xfId="56267" xr:uid="{F3DBC2B1-7CD5-49B2-A081-F6428A4AA7C7}"/>
    <cellStyle name="UNIDAGSCode2 4 2 2 3 6" xfId="56268" xr:uid="{EA533611-4B4E-4753-AD31-172296A5E2E0}"/>
    <cellStyle name="UNIDAGSCode2 4 2 2 4" xfId="56269" xr:uid="{479D2A1B-2CD1-479D-98F0-575C55B810AA}"/>
    <cellStyle name="UNIDAGSCode2 4 2 2 4 2" xfId="56270" xr:uid="{5E7EEC08-56CF-479E-95CE-B6A1569EBD81}"/>
    <cellStyle name="UNIDAGSCode2 4 2 2 4 2 2" xfId="56271" xr:uid="{B3D0B515-5E97-4359-9625-77AC131B6E02}"/>
    <cellStyle name="UNIDAGSCode2 4 2 2 4 3" xfId="56272" xr:uid="{13582AAC-E812-4F75-88BE-8C97A8FAE061}"/>
    <cellStyle name="UNIDAGSCode2 4 2 2 4 3 2" xfId="56273" xr:uid="{1A9067DB-06DE-493C-A0CE-0795BE470990}"/>
    <cellStyle name="UNIDAGSCode2 4 2 2 4 4" xfId="56274" xr:uid="{44BD9C8B-FC22-4A91-BA4B-5FBD5EAE48C2}"/>
    <cellStyle name="UNIDAGSCode2 4 2 2 4 4 2" xfId="56275" xr:uid="{46307540-E363-4686-9432-0B6665CD0B0F}"/>
    <cellStyle name="UNIDAGSCode2 4 2 2 4 5" xfId="56276" xr:uid="{7FEEC3F1-3166-44C6-9B41-4878652E99AD}"/>
    <cellStyle name="UNIDAGSCode2 4 2 2 5" xfId="56277" xr:uid="{813773FC-072C-431D-99F0-787986D3D0ED}"/>
    <cellStyle name="UNIDAGSCode2 4 2 2 5 2" xfId="56278" xr:uid="{D295F6DD-0A7F-45E9-8BB9-AC120811AD1C}"/>
    <cellStyle name="UNIDAGSCode2 4 2 2 6" xfId="56279" xr:uid="{06F89D55-B031-473A-85A0-A376BAB62444}"/>
    <cellStyle name="UNIDAGSCode2 4 2 2 6 2" xfId="56280" xr:uid="{9B105771-E9F4-4E09-A07F-ADFBE85EE444}"/>
    <cellStyle name="UNIDAGSCode2 4 2 2 7" xfId="56281" xr:uid="{4AADE10C-DEEE-43A5-815D-52F3A558B1A0}"/>
    <cellStyle name="UNIDAGSCode2 4 2 2 7 2" xfId="56282" xr:uid="{2C7B0862-78D0-47E3-8D00-89028FA49BA2}"/>
    <cellStyle name="UNIDAGSCode2 4 2 2 8" xfId="56283" xr:uid="{E73103F4-ECF9-435B-A5B5-81EFC0589CFE}"/>
    <cellStyle name="UNIDAGSCode2 4 2 2 8 2" xfId="56284" xr:uid="{924F715B-CF67-44FD-9DE4-0986306F8A13}"/>
    <cellStyle name="UNIDAGSCode2 4 2 2 9" xfId="56285" xr:uid="{0998A857-2C57-47DF-94F1-E0A18D16A58A}"/>
    <cellStyle name="UNIDAGSCode2 4 2 2 9 2" xfId="56286" xr:uid="{41E59FD9-A23E-4A31-BEF6-72D77D173389}"/>
    <cellStyle name="UNIDAGSCode2 4 2 3" xfId="56287" xr:uid="{C1F8EBE4-0A26-4018-8C4C-7F833BA4BBED}"/>
    <cellStyle name="UNIDAGSCode2 4 2 3 2" xfId="56288" xr:uid="{ABD03CB3-D34F-46AE-AB29-8B47C2A53C56}"/>
    <cellStyle name="UNIDAGSCode2 4 2 3 2 2" xfId="56289" xr:uid="{FABE4A09-0F87-4CB4-9446-721AE4007FB2}"/>
    <cellStyle name="UNIDAGSCode2 4 2 3 2 2 2" xfId="56290" xr:uid="{C85172C6-E3A7-4CBD-A292-03A42777FB7F}"/>
    <cellStyle name="UNIDAGSCode2 4 2 3 2 3" xfId="56291" xr:uid="{4BB02DF2-8937-4529-B839-36C3CF7FD02D}"/>
    <cellStyle name="UNIDAGSCode2 4 2 3 2 3 2" xfId="56292" xr:uid="{7C78CB89-1527-409A-ACE7-A8104C2CEDD0}"/>
    <cellStyle name="UNIDAGSCode2 4 2 3 2 4" xfId="56293" xr:uid="{97A12DA9-4B51-4A92-99AB-6416FAA7A6AD}"/>
    <cellStyle name="UNIDAGSCode2 4 2 3 2 5" xfId="56294" xr:uid="{DB81BF60-5CD4-4AB0-BAA2-0B1ECFE15032}"/>
    <cellStyle name="UNIDAGSCode2 4 2 3 3" xfId="56295" xr:uid="{CDE69CDF-DA23-4CD1-831A-702F0AE288CB}"/>
    <cellStyle name="UNIDAGSCode2 4 2 4" xfId="56296" xr:uid="{F1668951-7D28-490A-8141-B69F191ACBE4}"/>
    <cellStyle name="UNIDAGSCode2 4 2 4 2" xfId="56297" xr:uid="{12FF22F3-5288-4D19-AE7B-F0D5B08FCBB7}"/>
    <cellStyle name="UNIDAGSCode2 4 2 4 2 2" xfId="56298" xr:uid="{ED1DC6A2-B290-4B95-966D-31DF37E57D48}"/>
    <cellStyle name="UNIDAGSCode2 4 2 4 2 2 2" xfId="56299" xr:uid="{2290E0D2-68D7-4183-8479-279920209FE9}"/>
    <cellStyle name="UNIDAGSCode2 4 2 4 2 3" xfId="56300" xr:uid="{B0788B12-281A-4B80-B8C8-DCA1FB6AA676}"/>
    <cellStyle name="UNIDAGSCode2 4 2 4 2 3 2" xfId="56301" xr:uid="{E9315F26-E3E2-4A69-B71B-32EC9CEF4670}"/>
    <cellStyle name="UNIDAGSCode2 4 2 4 2 4" xfId="56302" xr:uid="{D8048AC9-3937-42DF-9A41-DF848D3C6E73}"/>
    <cellStyle name="UNIDAGSCode2 4 2 4 3" xfId="56303" xr:uid="{BFBBB156-EAA6-4BFA-9B05-8E3A000E06FB}"/>
    <cellStyle name="UNIDAGSCode2 4 2 4 3 2" xfId="56304" xr:uid="{DE562F24-87EB-4F9B-9004-74E35877C8FB}"/>
    <cellStyle name="UNIDAGSCode2 4 2 4 3 2 2" xfId="56305" xr:uid="{F3A5B6F4-A00A-4DD5-8E6F-CAE01DAD7FE2}"/>
    <cellStyle name="UNIDAGSCode2 4 2 4 3 3" xfId="56306" xr:uid="{58BB7213-F636-405C-AC5B-F38B8379B5D6}"/>
    <cellStyle name="UNIDAGSCode2 4 2 4 3 3 2" xfId="56307" xr:uid="{55AEAEB5-34D4-4CF4-861A-633B8F0A6190}"/>
    <cellStyle name="UNIDAGSCode2 4 2 4 3 4" xfId="56308" xr:uid="{F4F7DFCD-CDF3-4393-8C10-21D8D739469C}"/>
    <cellStyle name="UNIDAGSCode2 4 2 4 3 4 2" xfId="56309" xr:uid="{C1ED705E-8570-4986-B7EE-E365955FABEF}"/>
    <cellStyle name="UNIDAGSCode2 4 2 4 3 5" xfId="56310" xr:uid="{125A1439-EF63-48C3-8ADC-CBA8D93A2DA1}"/>
    <cellStyle name="UNIDAGSCode2 4 2 4 4" xfId="56311" xr:uid="{F6F06725-43AB-443B-9761-71778689FDF1}"/>
    <cellStyle name="UNIDAGSCode2 4 2 5" xfId="56312" xr:uid="{67082A47-4049-418C-9409-FF353C13B863}"/>
    <cellStyle name="UNIDAGSCode2 4 2 5 2" xfId="56313" xr:uid="{36B56E92-0CC0-4DB2-A0FC-480EC0A5DECA}"/>
    <cellStyle name="UNIDAGSCode2 4 2 5 2 2" xfId="56314" xr:uid="{884F39F3-AF8A-451B-AC90-6EF0E3220898}"/>
    <cellStyle name="UNIDAGSCode2 4 2 5 3" xfId="56315" xr:uid="{9E63462C-5DA8-443C-96FA-01F356929B03}"/>
    <cellStyle name="UNIDAGSCode2 4 2 5 3 2" xfId="56316" xr:uid="{CC8FD9EC-64D4-473A-9BD9-9D51A82F73EA}"/>
    <cellStyle name="UNIDAGSCode2 4 2 5 4" xfId="56317" xr:uid="{89D7585C-B0DE-40DA-92DE-C6931BCFA9EF}"/>
    <cellStyle name="UNIDAGSCode2 4 2 6" xfId="56318" xr:uid="{A863894A-49FE-4B7F-970C-1F2ADB5B4ED3}"/>
    <cellStyle name="UNIDAGSCode2 4 3" xfId="56319" xr:uid="{B2DCE85F-DF6D-4911-867C-47692DED93BA}"/>
    <cellStyle name="UNIDAGSCode2 4 3 10" xfId="56320" xr:uid="{70F7B3C3-6D45-4B28-AF1C-1ADFA07662C7}"/>
    <cellStyle name="UNIDAGSCode2 4 3 2" xfId="56321" xr:uid="{7EF72954-A109-4ABC-B917-B62041E69615}"/>
    <cellStyle name="UNIDAGSCode2 4 3 2 2" xfId="56322" xr:uid="{4B63DCA7-0B10-4DB9-9A95-46FADDB2C667}"/>
    <cellStyle name="UNIDAGSCode2 4 3 2 2 2" xfId="56323" xr:uid="{E47856B9-47BD-49D3-A5C6-FB24F008937E}"/>
    <cellStyle name="UNIDAGSCode2 4 3 2 2 2 2" xfId="56324" xr:uid="{C0C5FF89-8737-4FE8-9EDC-1B2135427E80}"/>
    <cellStyle name="UNIDAGSCode2 4 3 2 2 3" xfId="56325" xr:uid="{9C2E1CE7-48FF-4287-817E-11AE9DBE70A7}"/>
    <cellStyle name="UNIDAGSCode2 4 3 2 2 3 2" xfId="56326" xr:uid="{48D265E1-DC52-4A18-901D-9D6FC7F428A6}"/>
    <cellStyle name="UNIDAGSCode2 4 3 2 2 4" xfId="56327" xr:uid="{B89AFBE1-D4A3-41E5-88DA-E245C9C9F85B}"/>
    <cellStyle name="UNIDAGSCode2 4 3 2 3" xfId="56328" xr:uid="{1E831667-2067-4C3C-94F4-C83D36088C10}"/>
    <cellStyle name="UNIDAGSCode2 4 3 2 3 2" xfId="56329" xr:uid="{2C045F6E-92EF-4AE2-8FCC-1D87818BEA55}"/>
    <cellStyle name="UNIDAGSCode2 4 3 2 3 2 2" xfId="56330" xr:uid="{56B60533-4D02-4E59-845C-E0988F98A96F}"/>
    <cellStyle name="UNIDAGSCode2 4 3 2 3 3" xfId="56331" xr:uid="{C84F9D99-13FD-4986-90A5-512DB4DFCCA5}"/>
    <cellStyle name="UNIDAGSCode2 4 3 2 3 3 2" xfId="56332" xr:uid="{B7FA2E0C-308A-4398-B7A8-6813F87D74BC}"/>
    <cellStyle name="UNIDAGSCode2 4 3 2 3 4" xfId="56333" xr:uid="{EDA25D94-FEC1-420E-AAB5-FBDDDEF2CFE3}"/>
    <cellStyle name="UNIDAGSCode2 4 3 2 3 4 2" xfId="56334" xr:uid="{ACFE821E-B68C-4CF5-AA3E-4D71B7F12AA9}"/>
    <cellStyle name="UNIDAGSCode2 4 3 2 3 5" xfId="56335" xr:uid="{C3C7685B-9E29-4660-8E82-209F1227C849}"/>
    <cellStyle name="UNIDAGSCode2 4 3 2 4" xfId="56336" xr:uid="{4C7F0EFB-AD7F-473A-B879-9C0A8CD119B7}"/>
    <cellStyle name="UNIDAGSCode2 4 3 2 5" xfId="56337" xr:uid="{4053B746-4C32-484E-8930-1803FED853B2}"/>
    <cellStyle name="UNIDAGSCode2 4 3 3" xfId="56338" xr:uid="{32360E2E-5E02-4077-9A62-8A283C3BE02D}"/>
    <cellStyle name="UNIDAGSCode2 4 3 3 2" xfId="56339" xr:uid="{C6F0662F-708B-40E8-B6F3-34871E82BF9A}"/>
    <cellStyle name="UNIDAGSCode2 4 3 3 2 2" xfId="56340" xr:uid="{E2F909FC-D604-4356-BCE9-D409D313A903}"/>
    <cellStyle name="UNIDAGSCode2 4 3 3 3" xfId="56341" xr:uid="{D0613942-2F20-4763-B449-A677B3D7D794}"/>
    <cellStyle name="UNIDAGSCode2 4 3 3 3 2" xfId="56342" xr:uid="{5B19E47D-0488-4757-9FAC-E97FF15531DE}"/>
    <cellStyle name="UNIDAGSCode2 4 3 3 4" xfId="56343" xr:uid="{695B5B3C-9C0C-4791-898E-80A62BBBE48B}"/>
    <cellStyle name="UNIDAGSCode2 4 3 3 4 2" xfId="56344" xr:uid="{0F3D5D35-534E-4E04-A64A-1C4E3E07C929}"/>
    <cellStyle name="UNIDAGSCode2 4 3 3 5" xfId="56345" xr:uid="{90684033-7F56-4796-9B6E-C7F1FA4C8619}"/>
    <cellStyle name="UNIDAGSCode2 4 3 3 6" xfId="56346" xr:uid="{6D589A87-F849-4F5E-870F-567BC5D7CC95}"/>
    <cellStyle name="UNIDAGSCode2 4 3 4" xfId="56347" xr:uid="{B856AEA4-D6B1-4588-8071-5BD58BE6EF0F}"/>
    <cellStyle name="UNIDAGSCode2 4 3 4 2" xfId="56348" xr:uid="{0F47A15D-FE18-4876-BA88-5D7E958D2713}"/>
    <cellStyle name="UNIDAGSCode2 4 3 4 2 2" xfId="56349" xr:uid="{DD4C1F63-41BC-4732-8E67-A82513C6FFBF}"/>
    <cellStyle name="UNIDAGSCode2 4 3 4 3" xfId="56350" xr:uid="{DBC3533E-F3D4-4D85-BAAC-7B9BDAB28123}"/>
    <cellStyle name="UNIDAGSCode2 4 3 4 3 2" xfId="56351" xr:uid="{653BB902-62DD-4ECF-A183-70ACC1A02E77}"/>
    <cellStyle name="UNIDAGSCode2 4 3 4 4" xfId="56352" xr:uid="{7BF12BC3-B4E5-494E-92B9-2DBB55E37AB2}"/>
    <cellStyle name="UNIDAGSCode2 4 3 4 4 2" xfId="56353" xr:uid="{C9648C23-A2BC-4AAC-BBE8-BB464B3A3971}"/>
    <cellStyle name="UNIDAGSCode2 4 3 4 5" xfId="56354" xr:uid="{E49031F1-0E46-44FF-9E29-77A01DEFE3A6}"/>
    <cellStyle name="UNIDAGSCode2 4 3 5" xfId="56355" xr:uid="{6D9BF3DF-C0AA-4009-977F-3077DF40779B}"/>
    <cellStyle name="UNIDAGSCode2 4 3 5 2" xfId="56356" xr:uid="{212B4147-C1E6-466C-AE5F-FCEFAB5DC224}"/>
    <cellStyle name="UNIDAGSCode2 4 3 6" xfId="56357" xr:uid="{FF2AF6C5-58F5-4A55-A0D1-6D6E6AE2C7B6}"/>
    <cellStyle name="UNIDAGSCode2 4 3 6 2" xfId="56358" xr:uid="{1264EF95-34BF-4241-AE66-1134C137A663}"/>
    <cellStyle name="UNIDAGSCode2 4 3 7" xfId="56359" xr:uid="{D8E2324D-C767-4C59-83A2-EEA30F978F86}"/>
    <cellStyle name="UNIDAGSCode2 4 3 7 2" xfId="56360" xr:uid="{1AB7D312-F5FB-45CF-94D6-0F063801DC51}"/>
    <cellStyle name="UNIDAGSCode2 4 3 8" xfId="56361" xr:uid="{0F48E309-BD2A-44F9-908B-9F4D8404BF9A}"/>
    <cellStyle name="UNIDAGSCode2 4 3 8 2" xfId="56362" xr:uid="{D951B771-366B-4E9A-ADED-2E7702BE14AA}"/>
    <cellStyle name="UNIDAGSCode2 4 3 9" xfId="56363" xr:uid="{6EAC7455-417D-490F-B69F-F18133C63293}"/>
    <cellStyle name="UNIDAGSCode2 4 3 9 2" xfId="56364" xr:uid="{5185CBBE-3F1A-4F55-A923-E3821427341E}"/>
    <cellStyle name="UNIDAGSCode2 4 4" xfId="56365" xr:uid="{7A8B4068-47CA-4910-A61D-1E4D8FBEAC90}"/>
    <cellStyle name="UNIDAGSCode2 4 4 2" xfId="56366" xr:uid="{151CFF9C-5FA2-4B12-9E75-7C12E88C39B0}"/>
    <cellStyle name="UNIDAGSCode2 4 4 2 2" xfId="56367" xr:uid="{9B2728F7-FE78-43F8-9402-B0B12D14C4A2}"/>
    <cellStyle name="UNIDAGSCode2 4 4 2 2 2" xfId="56368" xr:uid="{FEDC6408-CCF8-4511-A4E9-B69A1D7084F8}"/>
    <cellStyle name="UNIDAGSCode2 4 4 2 3" xfId="56369" xr:uid="{612814B9-7BD0-406B-9665-1E4908DFFA7D}"/>
    <cellStyle name="UNIDAGSCode2 4 4 2 3 2" xfId="56370" xr:uid="{0ABCCD67-C0FA-4E12-B6FA-8B9147C71DBF}"/>
    <cellStyle name="UNIDAGSCode2 4 4 2 4" xfId="56371" xr:uid="{D4B01386-D467-494C-A484-57DED1251B84}"/>
    <cellStyle name="UNIDAGSCode2 4 4 2 5" xfId="56372" xr:uid="{76C37A06-4450-41DA-9DD1-21EB5E3A96EB}"/>
    <cellStyle name="UNIDAGSCode2 4 4 3" xfId="56373" xr:uid="{8AFCF522-B85E-472A-8646-4652EBE0AD6A}"/>
    <cellStyle name="UNIDAGSCode2 4 5" xfId="56374" xr:uid="{AC0A5F2B-6067-491D-B48B-30B7FE7A9520}"/>
    <cellStyle name="UNIDAGSCode2 4 5 2" xfId="56375" xr:uid="{62482EEF-7B73-41EE-93DE-BA64A278667A}"/>
    <cellStyle name="UNIDAGSCode2 4 5 2 2" xfId="56376" xr:uid="{D8586311-699A-4082-9017-9F495775CD43}"/>
    <cellStyle name="UNIDAGSCode2 4 5 2 2 2" xfId="56377" xr:uid="{C86329FC-E1FA-4D90-A323-3DFAE6DA917B}"/>
    <cellStyle name="UNIDAGSCode2 4 5 2 3" xfId="56378" xr:uid="{00E23823-51E2-46C3-A872-39FA22AD0F4D}"/>
    <cellStyle name="UNIDAGSCode2 4 5 2 3 2" xfId="56379" xr:uid="{14E97AC7-B464-44FA-9DDD-768B3806517A}"/>
    <cellStyle name="UNIDAGSCode2 4 5 2 4" xfId="56380" xr:uid="{A1D7385B-A02D-4A47-83C7-5D7562088B69}"/>
    <cellStyle name="UNIDAGSCode2 4 5 3" xfId="56381" xr:uid="{E9933C64-7657-40F6-A80E-6FF84DA9A729}"/>
    <cellStyle name="UNIDAGSCode2 4 5 3 2" xfId="56382" xr:uid="{4398DA0F-6B62-42B1-9FCA-94F0F1CFC0B1}"/>
    <cellStyle name="UNIDAGSCode2 4 5 3 2 2" xfId="56383" xr:uid="{5757EA83-1331-43DA-9C3A-28ED025937F6}"/>
    <cellStyle name="UNIDAGSCode2 4 5 3 3" xfId="56384" xr:uid="{F98886E7-43DA-4030-99BF-3A5BD1B632B3}"/>
    <cellStyle name="UNIDAGSCode2 4 5 3 3 2" xfId="56385" xr:uid="{03C51DA4-8C47-463D-96A1-51684DCA2860}"/>
    <cellStyle name="UNIDAGSCode2 4 5 3 4" xfId="56386" xr:uid="{0D58F2C5-6808-4026-A2BD-8948A9952C32}"/>
    <cellStyle name="UNIDAGSCode2 4 5 3 4 2" xfId="56387" xr:uid="{90C95DEC-0923-47DC-BA41-00DF2421244E}"/>
    <cellStyle name="UNIDAGSCode2 4 5 3 5" xfId="56388" xr:uid="{A652FA97-D56F-4ED6-9EAD-18D13886CD34}"/>
    <cellStyle name="UNIDAGSCode2 4 5 4" xfId="56389" xr:uid="{CB82AE78-B1A8-46FE-B77E-EE20F379B741}"/>
    <cellStyle name="UNIDAGSCode2 4 6" xfId="56390" xr:uid="{C2D137CF-CE9D-4601-A320-3295810D681C}"/>
    <cellStyle name="UNIDAGSCode2 4 6 2" xfId="56391" xr:uid="{49186A0A-04C4-451C-877D-ECA1D71EC3D3}"/>
    <cellStyle name="UNIDAGSCode2 4 6 2 2" xfId="56392" xr:uid="{5452D000-FC3E-4899-872C-117616360DED}"/>
    <cellStyle name="UNIDAGSCode2 4 6 3" xfId="56393" xr:uid="{CDA51E04-130E-49C7-A4DB-D8F52598FFD7}"/>
    <cellStyle name="UNIDAGSCode2 4 6 3 2" xfId="56394" xr:uid="{555A42CD-DEBB-47D3-85FA-CD47D6D684C2}"/>
    <cellStyle name="UNIDAGSCode2 4 6 4" xfId="56395" xr:uid="{6248064E-ED79-48E3-92C5-4352ECA8BA18}"/>
    <cellStyle name="UNIDAGSCode2 4 7" xfId="56396" xr:uid="{0CDB5912-46EF-4396-B242-C4ADA448C868}"/>
    <cellStyle name="UNIDAGSCode2 5" xfId="56397" xr:uid="{FFC91434-9351-498E-BA89-92FA38468FF0}"/>
    <cellStyle name="UNIDAGSCode2 5 2" xfId="56398" xr:uid="{FC2BB4B8-015E-49E5-993B-123F75260F78}"/>
    <cellStyle name="UNIDAGSCode2 5 2 10" xfId="56399" xr:uid="{A2CF024A-8F78-4C57-838E-3B21B841A98A}"/>
    <cellStyle name="UNIDAGSCode2 5 2 2" xfId="56400" xr:uid="{B5C71779-E0E6-42A9-9F86-A755EA2B021C}"/>
    <cellStyle name="UNIDAGSCode2 5 2 2 2" xfId="56401" xr:uid="{CC1435AB-86CE-4C77-BC55-9774B56F76E2}"/>
    <cellStyle name="UNIDAGSCode2 5 2 2 2 2" xfId="56402" xr:uid="{6984EAFC-AC26-451D-B39F-9E9A38813B44}"/>
    <cellStyle name="UNIDAGSCode2 5 2 2 2 2 2" xfId="56403" xr:uid="{F8608194-86A4-40CD-9A35-1E97A106EC3D}"/>
    <cellStyle name="UNIDAGSCode2 5 2 2 2 3" xfId="56404" xr:uid="{3133D5D5-9219-4170-A105-BB0290DE4A0B}"/>
    <cellStyle name="UNIDAGSCode2 5 2 2 2 3 2" xfId="56405" xr:uid="{1C6B0798-3ED3-4548-9963-F0430C0584FD}"/>
    <cellStyle name="UNIDAGSCode2 5 2 2 2 4" xfId="56406" xr:uid="{87764CDC-C73B-4433-ADAE-8B8F17665B62}"/>
    <cellStyle name="UNIDAGSCode2 5 2 2 3" xfId="56407" xr:uid="{D4942D14-BAF0-4570-9DF7-AD8194625FD4}"/>
    <cellStyle name="UNIDAGSCode2 5 2 2 3 2" xfId="56408" xr:uid="{72243DB9-8D19-460F-8425-A096E16F4D75}"/>
    <cellStyle name="UNIDAGSCode2 5 2 2 3 2 2" xfId="56409" xr:uid="{C416B422-90E1-404C-BA83-97E58CE8FFCA}"/>
    <cellStyle name="UNIDAGSCode2 5 2 2 3 3" xfId="56410" xr:uid="{C548ABB2-289E-4A4B-AD00-83BA66E511A3}"/>
    <cellStyle name="UNIDAGSCode2 5 2 2 3 3 2" xfId="56411" xr:uid="{83343AC6-7D3E-4576-8C45-74157D5B0D57}"/>
    <cellStyle name="UNIDAGSCode2 5 2 2 3 4" xfId="56412" xr:uid="{D6894732-8744-4B2A-9052-5F8746CE67A2}"/>
    <cellStyle name="UNIDAGSCode2 5 2 2 3 4 2" xfId="56413" xr:uid="{577BB0FD-7416-4967-9062-1B7BB237303E}"/>
    <cellStyle name="UNIDAGSCode2 5 2 2 3 5" xfId="56414" xr:uid="{E1026AAC-0462-4825-B173-18795A8A7B23}"/>
    <cellStyle name="UNIDAGSCode2 5 2 2 4" xfId="56415" xr:uid="{926111AA-64BA-4509-9C50-804D982839D6}"/>
    <cellStyle name="UNIDAGSCode2 5 2 2 5" xfId="56416" xr:uid="{90C91DC0-87BA-4B38-A3A2-BBF1544B264D}"/>
    <cellStyle name="UNIDAGSCode2 5 2 3" xfId="56417" xr:uid="{D3212C4E-6F46-41BA-8CF2-1BD7FE920FDB}"/>
    <cellStyle name="UNIDAGSCode2 5 2 3 2" xfId="56418" xr:uid="{8DA60BE5-258E-426B-91A9-5F780976FC1E}"/>
    <cellStyle name="UNIDAGSCode2 5 2 3 2 2" xfId="56419" xr:uid="{AF3C2D64-5FD4-499E-B8F8-7B2A46E58A4B}"/>
    <cellStyle name="UNIDAGSCode2 5 2 3 3" xfId="56420" xr:uid="{2F0F6FFB-4EDC-4471-B276-101A3FAA9B8F}"/>
    <cellStyle name="UNIDAGSCode2 5 2 3 3 2" xfId="56421" xr:uid="{FEA6E8E9-852C-4E80-B959-EBA37FF33FF0}"/>
    <cellStyle name="UNIDAGSCode2 5 2 3 4" xfId="56422" xr:uid="{22E35B52-6ACB-4E68-813E-3C7933D98631}"/>
    <cellStyle name="UNIDAGSCode2 5 2 3 4 2" xfId="56423" xr:uid="{86AF5AA8-48B5-4E01-9A4B-84C3346DA9F3}"/>
    <cellStyle name="UNIDAGSCode2 5 2 3 5" xfId="56424" xr:uid="{25973078-3B8F-4812-9F66-B678CBD0D3C2}"/>
    <cellStyle name="UNIDAGSCode2 5 2 3 6" xfId="56425" xr:uid="{20314484-7F99-4CA8-9AD1-1C2439042854}"/>
    <cellStyle name="UNIDAGSCode2 5 2 4" xfId="56426" xr:uid="{279875E6-6348-42F3-BDB7-1DD852353FA0}"/>
    <cellStyle name="UNIDAGSCode2 5 2 4 2" xfId="56427" xr:uid="{9DD6CB83-01EB-445F-9190-F699F00415CB}"/>
    <cellStyle name="UNIDAGSCode2 5 2 4 2 2" xfId="56428" xr:uid="{BE68DABD-DDEB-4738-86C1-DBCD094BEB0E}"/>
    <cellStyle name="UNIDAGSCode2 5 2 4 3" xfId="56429" xr:uid="{50BB3A3D-EA86-4DDA-A421-87EB8507BB04}"/>
    <cellStyle name="UNIDAGSCode2 5 2 4 3 2" xfId="56430" xr:uid="{57238A5C-0FFB-4101-BFCE-E0CA22DF44BE}"/>
    <cellStyle name="UNIDAGSCode2 5 2 4 4" xfId="56431" xr:uid="{2446BAA4-E1A4-4415-8A82-627C43D83F3E}"/>
    <cellStyle name="UNIDAGSCode2 5 2 4 4 2" xfId="56432" xr:uid="{44407EF6-07D9-479F-834E-AA772497CE59}"/>
    <cellStyle name="UNIDAGSCode2 5 2 4 5" xfId="56433" xr:uid="{44D74BB0-BF64-4E9B-89EE-5A4BE7A0532C}"/>
    <cellStyle name="UNIDAGSCode2 5 2 5" xfId="56434" xr:uid="{C5D6C517-284B-4306-BC34-05A06DC8C554}"/>
    <cellStyle name="UNIDAGSCode2 5 2 5 2" xfId="56435" xr:uid="{BC12CB2F-2E7C-4AA6-9441-AB84EA741F2F}"/>
    <cellStyle name="UNIDAGSCode2 5 2 6" xfId="56436" xr:uid="{46E02113-8171-406B-939C-78723A4EFBC5}"/>
    <cellStyle name="UNIDAGSCode2 5 2 6 2" xfId="56437" xr:uid="{1BC6D5F2-5F7D-4DA0-A042-87AB3C1D813A}"/>
    <cellStyle name="UNIDAGSCode2 5 2 7" xfId="56438" xr:uid="{0A56AE43-61B0-49AD-9658-91C61453694A}"/>
    <cellStyle name="UNIDAGSCode2 5 2 7 2" xfId="56439" xr:uid="{3D95CFBE-5A53-4180-A3E5-624A461A6EBE}"/>
    <cellStyle name="UNIDAGSCode2 5 2 8" xfId="56440" xr:uid="{054C5DA3-E53B-45D4-A3DA-F2B3351DE58A}"/>
    <cellStyle name="UNIDAGSCode2 5 2 8 2" xfId="56441" xr:uid="{3619C4ED-B17F-4AC7-A777-09F221D91417}"/>
    <cellStyle name="UNIDAGSCode2 5 2 9" xfId="56442" xr:uid="{8E17E03D-1F81-4C54-B99E-DB31ED6170FA}"/>
    <cellStyle name="UNIDAGSCode2 5 2 9 2" xfId="56443" xr:uid="{73EA6C68-22B3-4920-BCB2-98346BB44D0D}"/>
    <cellStyle name="UNIDAGSCode2 5 3" xfId="56444" xr:uid="{9F525BC0-85F3-4673-AE9B-BED63C5B3314}"/>
    <cellStyle name="UNIDAGSCode2 5 3 2" xfId="56445" xr:uid="{6AB757B2-C8BC-4EFB-9B3B-63B25ED86185}"/>
    <cellStyle name="UNIDAGSCode2 5 3 2 2" xfId="56446" xr:uid="{BDB5F86D-9B63-4FD9-BCB3-0B439EB10EE2}"/>
    <cellStyle name="UNIDAGSCode2 5 3 2 2 2" xfId="56447" xr:uid="{3EC4EE23-3E6A-4E9A-8BD9-59D3B6878031}"/>
    <cellStyle name="UNIDAGSCode2 5 3 2 3" xfId="56448" xr:uid="{C0625BDB-DFAC-4DDF-8570-2B0F3B8A1FC0}"/>
    <cellStyle name="UNIDAGSCode2 5 3 2 3 2" xfId="56449" xr:uid="{7DD678A1-D34E-44DA-B26A-23858C68ECCC}"/>
    <cellStyle name="UNIDAGSCode2 5 3 2 4" xfId="56450" xr:uid="{704744AD-6C37-4BB0-A25E-A42E759C4EFA}"/>
    <cellStyle name="UNIDAGSCode2 5 3 2 5" xfId="56451" xr:uid="{DA06123B-C6B1-4205-8C71-D15F5CF260CF}"/>
    <cellStyle name="UNIDAGSCode2 5 3 3" xfId="56452" xr:uid="{EC91096C-3D7D-4F97-BC8A-58AEAC3D55F2}"/>
    <cellStyle name="UNIDAGSCode2 5 4" xfId="56453" xr:uid="{BE3CBD65-5327-479F-A1B7-DE791193A750}"/>
    <cellStyle name="UNIDAGSCode2 5 4 2" xfId="56454" xr:uid="{91FF034C-8FB3-4DCC-9BDF-88D9D1B2BE99}"/>
    <cellStyle name="UNIDAGSCode2 5 4 2 2" xfId="56455" xr:uid="{0852D5A4-9F3D-4B80-A201-41ADEA340E3E}"/>
    <cellStyle name="UNIDAGSCode2 5 4 2 2 2" xfId="56456" xr:uid="{2BFD10CA-CD2D-4513-BB4B-D0DC6EB5CA31}"/>
    <cellStyle name="UNIDAGSCode2 5 4 2 3" xfId="56457" xr:uid="{AAE92D92-1903-49E8-9A9F-D434C1581D72}"/>
    <cellStyle name="UNIDAGSCode2 5 4 2 3 2" xfId="56458" xr:uid="{6084E746-526D-4FC6-A673-51FED488F50A}"/>
    <cellStyle name="UNIDAGSCode2 5 4 2 4" xfId="56459" xr:uid="{A322352C-DBF0-4DD6-99B2-BB24DD044ABE}"/>
    <cellStyle name="UNIDAGSCode2 5 4 3" xfId="56460" xr:uid="{127D87EE-76F1-4301-A351-E8F359683B6E}"/>
    <cellStyle name="UNIDAGSCode2 5 4 3 2" xfId="56461" xr:uid="{3FC6EFFA-574F-4669-9DE7-7800371DABD2}"/>
    <cellStyle name="UNIDAGSCode2 5 4 3 2 2" xfId="56462" xr:uid="{4AC31AB1-FAEA-437A-9009-0DE32387EFAD}"/>
    <cellStyle name="UNIDAGSCode2 5 4 3 3" xfId="56463" xr:uid="{421B9C7F-840C-4B6E-98FD-3D43CE600199}"/>
    <cellStyle name="UNIDAGSCode2 5 4 3 3 2" xfId="56464" xr:uid="{B725860A-B193-402A-A7E4-423F90D5B038}"/>
    <cellStyle name="UNIDAGSCode2 5 4 3 4" xfId="56465" xr:uid="{90872C4A-02DB-4642-B633-EBB9B8C57BC9}"/>
    <cellStyle name="UNIDAGSCode2 5 4 3 4 2" xfId="56466" xr:uid="{81126F13-7968-45BA-A679-C91D5C8EB5C1}"/>
    <cellStyle name="UNIDAGSCode2 5 4 3 5" xfId="56467" xr:uid="{98AE14CF-C6C8-45AA-9BEB-89B6C14E523D}"/>
    <cellStyle name="UNIDAGSCode2 5 4 4" xfId="56468" xr:uid="{BE3FC826-A472-41F4-9F7F-07CB789AC1B7}"/>
    <cellStyle name="UNIDAGSCode2 5 5" xfId="56469" xr:uid="{B5C83B1B-5380-40E0-8DAA-76269F8F5711}"/>
    <cellStyle name="UNIDAGSCode2 5 5 2" xfId="56470" xr:uid="{B6726DAF-66D9-4CDE-A81B-595DA12EB5BA}"/>
    <cellStyle name="UNIDAGSCode2 5 5 2 2" xfId="56471" xr:uid="{694400F3-6983-4CAC-AEF3-54DAFA1291AA}"/>
    <cellStyle name="UNIDAGSCode2 5 5 3" xfId="56472" xr:uid="{C4451C21-2415-4534-8B97-832B245F111B}"/>
    <cellStyle name="UNIDAGSCode2 5 5 3 2" xfId="56473" xr:uid="{410612B0-948A-4D65-8CB7-35A8612595A5}"/>
    <cellStyle name="UNIDAGSCode2 5 5 4" xfId="56474" xr:uid="{C20560DB-F6E8-4BB6-9886-54F0CBDC78DE}"/>
    <cellStyle name="UNIDAGSCode2 5 6" xfId="56475" xr:uid="{8AC914F7-1270-4774-B337-CE06E322061B}"/>
    <cellStyle name="UNIDAGSCode2 6" xfId="56476" xr:uid="{DF5851D9-5EDC-4567-BB04-00147BECB947}"/>
    <cellStyle name="UNIDAGSCode2 6 2" xfId="56477" xr:uid="{3A8536CD-4E62-4E3E-A46A-437417DD9878}"/>
    <cellStyle name="UNIDAGSCode2 6 2 10" xfId="56478" xr:uid="{17A8E160-40AC-43C8-8079-4C66A5B4B535}"/>
    <cellStyle name="UNIDAGSCode2 6 2 2" xfId="56479" xr:uid="{6DABFBEA-6C80-42B9-9958-3C409E32E750}"/>
    <cellStyle name="UNIDAGSCode2 6 2 2 2" xfId="56480" xr:uid="{1675BEFC-C0F7-495D-A3B0-74FFD3FF463C}"/>
    <cellStyle name="UNIDAGSCode2 6 2 2 2 2" xfId="56481" xr:uid="{A5543DCA-3546-4B72-8B04-9B229BBEC0EF}"/>
    <cellStyle name="UNIDAGSCode2 6 2 2 2 2 2" xfId="56482" xr:uid="{1A488920-6A68-461C-BCEB-8DC85D991571}"/>
    <cellStyle name="UNIDAGSCode2 6 2 2 2 3" xfId="56483" xr:uid="{4300B747-671F-4AE1-8A66-94A5BE7331BF}"/>
    <cellStyle name="UNIDAGSCode2 6 2 2 2 3 2" xfId="56484" xr:uid="{43EC1A7F-4E01-49F2-916E-0BD17E033ED5}"/>
    <cellStyle name="UNIDAGSCode2 6 2 2 2 4" xfId="56485" xr:uid="{307521AC-C38B-49AC-AC5F-993A12A8D27B}"/>
    <cellStyle name="UNIDAGSCode2 6 2 2 3" xfId="56486" xr:uid="{3AE44A7D-7B3E-443E-8674-AD9B38EA3734}"/>
    <cellStyle name="UNIDAGSCode2 6 2 2 3 2" xfId="56487" xr:uid="{E36AA553-0599-4BA0-B5ED-795E731A797C}"/>
    <cellStyle name="UNIDAGSCode2 6 2 2 3 2 2" xfId="56488" xr:uid="{67C119B0-11B7-4916-9B62-B6F8A8AD067B}"/>
    <cellStyle name="UNIDAGSCode2 6 2 2 3 3" xfId="56489" xr:uid="{313EC0FD-92C3-4C95-8E72-BDF4E60E3AC4}"/>
    <cellStyle name="UNIDAGSCode2 6 2 2 3 3 2" xfId="56490" xr:uid="{30DA1380-635D-4CA7-A9E4-E051D86D33CF}"/>
    <cellStyle name="UNIDAGSCode2 6 2 2 3 4" xfId="56491" xr:uid="{E714EE1E-322D-450C-869D-14E5F97F1FA6}"/>
    <cellStyle name="UNIDAGSCode2 6 2 2 3 4 2" xfId="56492" xr:uid="{B57D2A91-EE9E-471A-B19C-D047AE2F01D2}"/>
    <cellStyle name="UNIDAGSCode2 6 2 2 3 5" xfId="56493" xr:uid="{82BB68FC-FA0A-454B-A9B6-9D381A3E9C4E}"/>
    <cellStyle name="UNIDAGSCode2 6 2 2 4" xfId="56494" xr:uid="{DAA9D41C-791D-4C2F-B004-29B6D3905D66}"/>
    <cellStyle name="UNIDAGSCode2 6 2 2 5" xfId="56495" xr:uid="{1764CA6F-67AF-44B5-A5AC-A228D7243611}"/>
    <cellStyle name="UNIDAGSCode2 6 2 3" xfId="56496" xr:uid="{C6A699E9-4FDA-4D3F-8AD9-87A514A8D914}"/>
    <cellStyle name="UNIDAGSCode2 6 2 3 2" xfId="56497" xr:uid="{1294B601-A3D3-4243-AC79-1567258AA938}"/>
    <cellStyle name="UNIDAGSCode2 6 2 3 2 2" xfId="56498" xr:uid="{0F1B79A9-C4F4-4F7D-8EE3-99863E09E4EE}"/>
    <cellStyle name="UNIDAGSCode2 6 2 3 3" xfId="56499" xr:uid="{B12A796C-D78C-4563-8BEC-B60ADC470100}"/>
    <cellStyle name="UNIDAGSCode2 6 2 3 3 2" xfId="56500" xr:uid="{7C435B36-C5A5-444C-B85D-BC4D1AEA90C1}"/>
    <cellStyle name="UNIDAGSCode2 6 2 3 4" xfId="56501" xr:uid="{BCA55FAA-8625-42B3-A247-D9694C69A446}"/>
    <cellStyle name="UNIDAGSCode2 6 2 3 4 2" xfId="56502" xr:uid="{44936492-F6C1-413D-B38D-C359F6D6AE56}"/>
    <cellStyle name="UNIDAGSCode2 6 2 3 5" xfId="56503" xr:uid="{D6C9D73F-EFEE-4EF1-9840-DA307C31E0FF}"/>
    <cellStyle name="UNIDAGSCode2 6 2 3 6" xfId="56504" xr:uid="{0CB16F9F-9686-404B-826A-75CFEC7CDC0A}"/>
    <cellStyle name="UNIDAGSCode2 6 2 4" xfId="56505" xr:uid="{BE0D976F-6355-4F09-97E2-DF628AFEF912}"/>
    <cellStyle name="UNIDAGSCode2 6 2 4 2" xfId="56506" xr:uid="{2751FDBB-85F8-4559-9956-6C0689875091}"/>
    <cellStyle name="UNIDAGSCode2 6 2 4 2 2" xfId="56507" xr:uid="{94DBEA52-09BD-403D-8C61-05CE0C67C909}"/>
    <cellStyle name="UNIDAGSCode2 6 2 4 3" xfId="56508" xr:uid="{09BEB915-AD7C-40B1-A9D5-A81B13626B5B}"/>
    <cellStyle name="UNIDAGSCode2 6 2 4 3 2" xfId="56509" xr:uid="{4D18D7D1-662C-4088-AB21-C7E9CF5D1AE3}"/>
    <cellStyle name="UNIDAGSCode2 6 2 4 4" xfId="56510" xr:uid="{90495171-594B-439B-9116-4A48FCFA81CF}"/>
    <cellStyle name="UNIDAGSCode2 6 2 4 4 2" xfId="56511" xr:uid="{38B6BE70-DB28-455B-B526-148738436563}"/>
    <cellStyle name="UNIDAGSCode2 6 2 4 5" xfId="56512" xr:uid="{344FC336-7005-4902-A977-7F015F36A275}"/>
    <cellStyle name="UNIDAGSCode2 6 2 5" xfId="56513" xr:uid="{CE770C2F-5B37-465C-BE64-9434744223CF}"/>
    <cellStyle name="UNIDAGSCode2 6 2 5 2" xfId="56514" xr:uid="{3FD0C096-3B48-4B8B-BE15-3ECF69C0B311}"/>
    <cellStyle name="UNIDAGSCode2 6 2 6" xfId="56515" xr:uid="{3E5D6647-E0EB-4A14-83F3-63D63BCF3152}"/>
    <cellStyle name="UNIDAGSCode2 6 2 6 2" xfId="56516" xr:uid="{95CED0B4-CC99-46B1-A3F4-CD4E6C9D5352}"/>
    <cellStyle name="UNIDAGSCode2 6 2 7" xfId="56517" xr:uid="{AC375ECA-0C08-4D16-AE8E-A9DEE4F82282}"/>
    <cellStyle name="UNIDAGSCode2 6 2 7 2" xfId="56518" xr:uid="{301B85FA-778A-4FAC-8275-25101381E627}"/>
    <cellStyle name="UNIDAGSCode2 6 2 8" xfId="56519" xr:uid="{C208DC3B-2C23-433D-B265-A7185C7B46C2}"/>
    <cellStyle name="UNIDAGSCode2 6 2 8 2" xfId="56520" xr:uid="{353FACAD-4AAA-45F1-8390-015AA9BBE383}"/>
    <cellStyle name="UNIDAGSCode2 6 2 9" xfId="56521" xr:uid="{2AF33C16-AFE7-4156-9598-AFDF1D233B78}"/>
    <cellStyle name="UNIDAGSCode2 6 2 9 2" xfId="56522" xr:uid="{F288ED69-CA5F-4B61-A06A-C9D523ADF310}"/>
    <cellStyle name="UNIDAGSCode2 6 3" xfId="56523" xr:uid="{50529F5E-5333-4E67-A52C-14BA261DA69A}"/>
    <cellStyle name="UNIDAGSCode2 6 3 2" xfId="56524" xr:uid="{3C7E5BE5-2F8F-417F-88B7-DA9D827C47AE}"/>
    <cellStyle name="UNIDAGSCode2 6 3 2 2" xfId="56525" xr:uid="{DF8BA81F-69C1-4A2E-8C7B-EF932FFB7C63}"/>
    <cellStyle name="UNIDAGSCode2 6 3 2 2 2" xfId="56526" xr:uid="{BEE3DDB8-F518-4D13-8151-A75F7C016B6D}"/>
    <cellStyle name="UNIDAGSCode2 6 3 2 3" xfId="56527" xr:uid="{D34CAD19-83A6-4831-BB6C-A6EB2BCAD365}"/>
    <cellStyle name="UNIDAGSCode2 6 3 2 3 2" xfId="56528" xr:uid="{8D61D6E7-261E-435F-9D14-B0A3F78D93AF}"/>
    <cellStyle name="UNIDAGSCode2 6 3 2 4" xfId="56529" xr:uid="{F2C1EC58-5E2B-4946-A88E-4B8A88109734}"/>
    <cellStyle name="UNIDAGSCode2 6 3 3" xfId="56530" xr:uid="{88C539BB-CD4E-4C10-91EA-CE2C7848C33D}"/>
    <cellStyle name="UNIDAGSCode2 6 3 3 2" xfId="56531" xr:uid="{7A57F1C8-A50D-49C2-8EF8-0467059397F1}"/>
    <cellStyle name="UNIDAGSCode2 6 3 3 2 2" xfId="56532" xr:uid="{3651ED61-5FA0-4DFD-A9F7-DB71018ACD7A}"/>
    <cellStyle name="UNIDAGSCode2 6 3 3 3" xfId="56533" xr:uid="{27D12F5C-B565-4CB1-8E6E-20A8E3982167}"/>
    <cellStyle name="UNIDAGSCode2 6 3 3 3 2" xfId="56534" xr:uid="{64B359AB-3690-4A86-93A6-185CE373FF15}"/>
    <cellStyle name="UNIDAGSCode2 6 3 3 4" xfId="56535" xr:uid="{005B82FD-831F-424E-BDD2-ACF3FE1E9674}"/>
    <cellStyle name="UNIDAGSCode2 6 3 3 4 2" xfId="56536" xr:uid="{DCA33F29-E351-4B56-B474-B835BC92BF4F}"/>
    <cellStyle name="UNIDAGSCode2 6 3 3 5" xfId="56537" xr:uid="{367019C7-105B-4FDD-903E-F1D2690EA454}"/>
    <cellStyle name="UNIDAGSCode2 6 3 4" xfId="56538" xr:uid="{9A0F04AE-6D0F-485B-8747-29593A4DAD18}"/>
    <cellStyle name="UNIDAGSCode2 6 4" xfId="56539" xr:uid="{9835A33C-FDDC-466A-8F6A-13592B56404C}"/>
    <cellStyle name="UNIDAGSCode2 6 4 2" xfId="56540" xr:uid="{18E827D8-930B-45FF-A5F1-ECB03D52B7EF}"/>
    <cellStyle name="UNIDAGSCode2 6 4 2 2" xfId="56541" xr:uid="{9AC3616F-0F28-4C2C-B846-67D55E54992D}"/>
    <cellStyle name="UNIDAGSCode2 6 4 3" xfId="56542" xr:uid="{A5FC6D02-FEE3-455D-BD43-92BE00A04F06}"/>
    <cellStyle name="UNIDAGSCode2 6 4 3 2" xfId="56543" xr:uid="{03401959-774F-4EF9-8661-99AD6883772A}"/>
    <cellStyle name="UNIDAGSCode2 6 4 4" xfId="56544" xr:uid="{4DC0D0BD-FBDB-42FB-9C4B-51D780E04F0C}"/>
    <cellStyle name="UNIDAGSCode2 6 5" xfId="56545" xr:uid="{C12EA29A-9350-4B69-B4E6-A3BA7EEB3A1E}"/>
    <cellStyle name="UNIDAGSCode2 7" xfId="56546" xr:uid="{8F9052B3-D96C-4A1C-8BF4-54B7A4D36CF1}"/>
    <cellStyle name="UNIDAGSCode2 7 10" xfId="56547" xr:uid="{4BC447A3-E6B5-48A5-95F3-FF1DCB9253B4}"/>
    <cellStyle name="UNIDAGSCode2 7 2" xfId="56548" xr:uid="{495E0FDF-B6A6-45CD-80D1-32301F73C2C2}"/>
    <cellStyle name="UNIDAGSCode2 7 2 2" xfId="56549" xr:uid="{ADA1B281-6664-451A-B159-85569C088D57}"/>
    <cellStyle name="UNIDAGSCode2 7 2 2 2" xfId="56550" xr:uid="{648F82FF-EA28-4FEC-A942-EE7D94808242}"/>
    <cellStyle name="UNIDAGSCode2 7 2 2 2 2" xfId="56551" xr:uid="{BD1D769F-FD2D-46DF-85E8-9902E088D1F6}"/>
    <cellStyle name="UNIDAGSCode2 7 2 2 3" xfId="56552" xr:uid="{44C0B527-03D2-406E-A247-DBF332185001}"/>
    <cellStyle name="UNIDAGSCode2 7 2 2 3 2" xfId="56553" xr:uid="{C341A398-EB6D-49DE-99E1-7610A28C08E7}"/>
    <cellStyle name="UNIDAGSCode2 7 2 2 4" xfId="56554" xr:uid="{E2B86DFD-55F1-4599-9F31-5E9573B3710A}"/>
    <cellStyle name="UNIDAGSCode2 7 2 3" xfId="56555" xr:uid="{28A25B25-6E21-45FD-B44A-1D8FD26295D3}"/>
    <cellStyle name="UNIDAGSCode2 7 2 3 2" xfId="56556" xr:uid="{B13CF760-A3C5-4905-A893-B7094BD4BCE1}"/>
    <cellStyle name="UNIDAGSCode2 7 2 3 2 2" xfId="56557" xr:uid="{5F8DEC53-14EE-4D78-876D-E943ADB07C88}"/>
    <cellStyle name="UNIDAGSCode2 7 2 3 3" xfId="56558" xr:uid="{A6B2DA07-808F-4AC2-8AB6-A25CFAAFB667}"/>
    <cellStyle name="UNIDAGSCode2 7 2 3 3 2" xfId="56559" xr:uid="{F8D21960-B782-4A71-8E5A-EAFF48D32B0E}"/>
    <cellStyle name="UNIDAGSCode2 7 2 3 4" xfId="56560" xr:uid="{AF0DC70C-D105-4CED-8237-AFEEE2D0F3D7}"/>
    <cellStyle name="UNIDAGSCode2 7 2 3 4 2" xfId="56561" xr:uid="{A93BEC14-B96A-468A-AAD0-53441B5D7765}"/>
    <cellStyle name="UNIDAGSCode2 7 2 3 5" xfId="56562" xr:uid="{AA49019B-7197-4BFD-81EC-437EFE4A758C}"/>
    <cellStyle name="UNIDAGSCode2 7 2 4" xfId="56563" xr:uid="{8C09B02B-7FC5-4620-AF5D-F1755358B226}"/>
    <cellStyle name="UNIDAGSCode2 7 2 5" xfId="56564" xr:uid="{2E59C80A-664C-4673-8F6C-63372B453D82}"/>
    <cellStyle name="UNIDAGSCode2 7 3" xfId="56565" xr:uid="{CBC4C9B3-9CA1-4973-B69F-86F054B289CA}"/>
    <cellStyle name="UNIDAGSCode2 7 3 2" xfId="56566" xr:uid="{61B5D28F-FE17-487C-B97E-D01C7359672C}"/>
    <cellStyle name="UNIDAGSCode2 7 3 2 2" xfId="56567" xr:uid="{A49490AD-6E73-4AE2-A4A6-DF5C493BC90A}"/>
    <cellStyle name="UNIDAGSCode2 7 3 3" xfId="56568" xr:uid="{E2943F28-4CBD-4EDD-BDE2-892728B13DAA}"/>
    <cellStyle name="UNIDAGSCode2 7 3 3 2" xfId="56569" xr:uid="{A0CDEBE8-5F49-4F75-B323-71FE8B620D3A}"/>
    <cellStyle name="UNIDAGSCode2 7 3 4" xfId="56570" xr:uid="{0A9323C6-1BFC-4AE0-9F3F-A7AB26C65E7A}"/>
    <cellStyle name="UNIDAGSCode2 7 3 4 2" xfId="56571" xr:uid="{41086631-24BD-4645-884E-609BA2324712}"/>
    <cellStyle name="UNIDAGSCode2 7 3 5" xfId="56572" xr:uid="{4FCB2AEA-0BAB-4818-B258-F59A2C1C14B4}"/>
    <cellStyle name="UNIDAGSCode2 7 3 6" xfId="56573" xr:uid="{D13C594A-359B-42BF-AC44-603044FAF0DB}"/>
    <cellStyle name="UNIDAGSCode2 7 4" xfId="56574" xr:uid="{D4CA32CB-6EBA-4C98-9381-E7E3368F15E8}"/>
    <cellStyle name="UNIDAGSCode2 7 4 2" xfId="56575" xr:uid="{E5BC9407-3E02-4E37-8AB0-187D0F5684D4}"/>
    <cellStyle name="UNIDAGSCode2 7 4 2 2" xfId="56576" xr:uid="{089F8986-C30D-48D9-A80A-5EF93E19724E}"/>
    <cellStyle name="UNIDAGSCode2 7 4 3" xfId="56577" xr:uid="{B6060EFB-4441-46FE-B2A1-8D570917983B}"/>
    <cellStyle name="UNIDAGSCode2 7 4 3 2" xfId="56578" xr:uid="{79C77537-E5BE-44B2-8060-A5F839842D85}"/>
    <cellStyle name="UNIDAGSCode2 7 4 4" xfId="56579" xr:uid="{D77AE032-6B60-47C9-897B-8926F075B374}"/>
    <cellStyle name="UNIDAGSCode2 7 4 4 2" xfId="56580" xr:uid="{C5B0D900-734A-42B4-B477-2DB50BFAA8FA}"/>
    <cellStyle name="UNIDAGSCode2 7 4 5" xfId="56581" xr:uid="{52B1116C-7EEB-4065-BBC8-48E1C32390F5}"/>
    <cellStyle name="UNIDAGSCode2 7 5" xfId="56582" xr:uid="{64FCD176-D749-4CCB-BFAF-2BD8A9B0114B}"/>
    <cellStyle name="UNIDAGSCode2 7 5 2" xfId="56583" xr:uid="{91AAEA93-4334-404C-9B04-6867ECF5B9F4}"/>
    <cellStyle name="UNIDAGSCode2 7 6" xfId="56584" xr:uid="{D8364A15-911C-445B-9EA0-5D194BC278A8}"/>
    <cellStyle name="UNIDAGSCode2 7 6 2" xfId="56585" xr:uid="{279D4E22-D13A-425C-A011-C48E99CAD1AD}"/>
    <cellStyle name="UNIDAGSCode2 7 7" xfId="56586" xr:uid="{DB1591FC-DF1E-4820-A6A3-33CFDE20E707}"/>
    <cellStyle name="UNIDAGSCode2 7 7 2" xfId="56587" xr:uid="{903E15F8-F022-4AFC-AF30-6EAA5F99BED0}"/>
    <cellStyle name="UNIDAGSCode2 7 8" xfId="56588" xr:uid="{E84996B5-78AA-4755-B440-160C9DE13838}"/>
    <cellStyle name="UNIDAGSCode2 7 8 2" xfId="56589" xr:uid="{6C17CA47-E7FB-458A-A5C8-4926F7E60618}"/>
    <cellStyle name="UNIDAGSCode2 7 9" xfId="56590" xr:uid="{9E47F812-61CC-4D4A-851D-D53B0E4D0EF4}"/>
    <cellStyle name="UNIDAGSCode2 7 9 2" xfId="56591" xr:uid="{C6048A7A-EE37-47AC-8328-562EBF1EB444}"/>
    <cellStyle name="UNIDAGSCode2 8" xfId="56592" xr:uid="{5BDB68D0-F273-4FA1-A99B-4252E2EFC66C}"/>
    <cellStyle name="UNIDAGSCode2 8 2" xfId="56593" xr:uid="{F6640D3C-D969-4C97-8DB8-542B93D16C63}"/>
    <cellStyle name="UNIDAGSCode2 8 2 2" xfId="56594" xr:uid="{826DBB44-BD2F-4C08-AF77-284C7887B275}"/>
    <cellStyle name="UNIDAGSCode2 8 2 2 2" xfId="56595" xr:uid="{9DD62A71-F099-4AD6-A013-9B37BB0132BA}"/>
    <cellStyle name="UNIDAGSCode2 8 2 3" xfId="56596" xr:uid="{049F8DC9-14F0-4AD3-B059-C343AECBFB12}"/>
    <cellStyle name="UNIDAGSCode2 8 2 3 2" xfId="56597" xr:uid="{292C6FF9-623C-4522-8E8F-73C79EF4796C}"/>
    <cellStyle name="UNIDAGSCode2 8 2 4" xfId="56598" xr:uid="{3EA7F4E6-34DA-4DB5-B979-3358B72BA1E4}"/>
    <cellStyle name="UNIDAGSCode2 8 2 5" xfId="56599" xr:uid="{23E748A6-9A0E-487B-9B7F-F6580603EBE0}"/>
    <cellStyle name="UNIDAGSCode2 8 3" xfId="56600" xr:uid="{2ED2694C-6CA1-4EDF-B548-7678B9266A9A}"/>
    <cellStyle name="UNIDAGSCode2 9" xfId="56601" xr:uid="{D0B3284F-1069-4E91-8014-9135C50DD356}"/>
    <cellStyle name="UNIDAGSCurrency" xfId="56602" xr:uid="{33E7E96A-F87C-4BBB-A576-65D9CCA19431}"/>
    <cellStyle name="UNIDAGSCurrency 2" xfId="56603" xr:uid="{5E0B5AD5-3988-416C-909B-8442406A2065}"/>
    <cellStyle name="UNIDAGSCurrency 2 2" xfId="56604" xr:uid="{E8BA4099-26E6-4A4D-A40D-A31AEEABF598}"/>
    <cellStyle name="UNIDAGSCurrency 2 2 2" xfId="56605" xr:uid="{8ABD44B9-AB32-4D98-9FBC-5C34296D2F72}"/>
    <cellStyle name="UNIDAGSCurrency 2 2 2 2" xfId="56606" xr:uid="{BC9E25C5-C0CA-4342-8E85-58A28420814E}"/>
    <cellStyle name="UNIDAGSCurrency 2 2 2 2 2" xfId="56607" xr:uid="{FDC16C10-8FE4-4D14-9B1A-9359FE95F077}"/>
    <cellStyle name="UNIDAGSCurrency 2 2 2 2 2 2" xfId="56608" xr:uid="{6D89FE09-5A9B-47D4-9B9E-8717FBF88C54}"/>
    <cellStyle name="UNIDAGSCurrency 2 2 2 2 2 3" xfId="56609" xr:uid="{863011FA-2E71-4405-9BFB-4C869967050B}"/>
    <cellStyle name="UNIDAGSCurrency 2 2 2 2 2 4" xfId="56610" xr:uid="{0AF1DFF9-C21A-4328-8DE2-D29F6482A646}"/>
    <cellStyle name="UNIDAGSCurrency 2 2 2 2 2 5" xfId="56611" xr:uid="{EF2259E2-ACB5-4DE8-8772-41846F1D5CF3}"/>
    <cellStyle name="UNIDAGSCurrency 2 2 2 2 2 6" xfId="56612" xr:uid="{6E4F8FC9-E9BB-4879-BD3F-3D8D453E971B}"/>
    <cellStyle name="UNIDAGSCurrency 2 2 2 2 2 7" xfId="56613" xr:uid="{905ABA70-A5F4-4608-94E7-CB61D25EAE35}"/>
    <cellStyle name="UNIDAGSCurrency 2 2 2 2 3" xfId="56614" xr:uid="{24F30A17-9906-4F42-8C87-675C7AA72445}"/>
    <cellStyle name="UNIDAGSCurrency 2 2 2 2 4" xfId="56615" xr:uid="{709FEC14-49C5-40A3-AEE3-275213D163AD}"/>
    <cellStyle name="UNIDAGSCurrency 2 2 2 2 5" xfId="56616" xr:uid="{9F2A06CC-BB11-4240-A6B4-DBAE195FBF2C}"/>
    <cellStyle name="UNIDAGSCurrency 2 2 2 2 6" xfId="56617" xr:uid="{0F046EB6-FE95-4A15-9DF8-4F9FBC8FD3A9}"/>
    <cellStyle name="UNIDAGSCurrency 2 2 2 2 7" xfId="56618" xr:uid="{2BB7E774-357C-4624-80B0-DF18D2324D2E}"/>
    <cellStyle name="UNIDAGSCurrency 2 2 2 2 8" xfId="56619" xr:uid="{15D5513C-D71B-4E52-9D9F-826B0EB153D4}"/>
    <cellStyle name="UNIDAGSCurrency 2 2 2 3" xfId="56620" xr:uid="{98BD7ADA-9C63-472F-B9B9-C2F54B3666E3}"/>
    <cellStyle name="UNIDAGSCurrency 2 2 2 3 2" xfId="56621" xr:uid="{32247132-D6D9-437F-BFB1-3FCD47A78A45}"/>
    <cellStyle name="UNIDAGSCurrency 2 2 2 3 3" xfId="56622" xr:uid="{53175E8B-54A4-4609-89D9-348D4D27C846}"/>
    <cellStyle name="UNIDAGSCurrency 2 2 2 3 4" xfId="56623" xr:uid="{1CE45D02-4ED3-493E-ADD8-52A0279476EE}"/>
    <cellStyle name="UNIDAGSCurrency 2 2 2 3 5" xfId="56624" xr:uid="{BF7EA52E-5175-440C-958F-42300D411FB8}"/>
    <cellStyle name="UNIDAGSCurrency 2 2 2 3 6" xfId="56625" xr:uid="{9746B929-F260-49A7-96BA-13BE9EADF6C4}"/>
    <cellStyle name="UNIDAGSCurrency 2 2 2 3 7" xfId="56626" xr:uid="{7764F2FB-9993-4C67-AF3A-8E170887DDD6}"/>
    <cellStyle name="UNIDAGSCurrency 2 2 2 4" xfId="56627" xr:uid="{C5FD30C3-825C-4D88-9EEF-D358051D233E}"/>
    <cellStyle name="UNIDAGSCurrency 2 2 2 5" xfId="56628" xr:uid="{5B5C22BC-E813-4F76-84EA-F98105747BC8}"/>
    <cellStyle name="UNIDAGSCurrency 2 2 2 6" xfId="56629" xr:uid="{B00B6295-C053-488F-9EAB-BCBAD5882563}"/>
    <cellStyle name="UNIDAGSCurrency 2 2 2 7" xfId="56630" xr:uid="{BC41A566-FDAE-4853-8EA5-6CC3EF7463C0}"/>
    <cellStyle name="UNIDAGSCurrency 2 2 2 8" xfId="56631" xr:uid="{68D1469A-3B25-470A-8900-478CE3494AE4}"/>
    <cellStyle name="UNIDAGSCurrency 2 2 2 9" xfId="56632" xr:uid="{34F7BE46-6ECA-40F7-9191-2F846BA635E9}"/>
    <cellStyle name="UNIDAGSCurrency 2 2 3" xfId="56633" xr:uid="{4FC7D3A6-5561-45FD-A4AD-5014D0578A14}"/>
    <cellStyle name="UNIDAGSCurrency 2 2 3 10" xfId="56634" xr:uid="{E1D7FB45-1A89-44A2-9BDF-1D1920D7662A}"/>
    <cellStyle name="UNIDAGSCurrency 2 2 3 2" xfId="56635" xr:uid="{513D13CB-D7D6-48CA-8E6D-CC127C48D140}"/>
    <cellStyle name="UNIDAGSCurrency 2 2 3 2 2" xfId="56636" xr:uid="{C9DEF919-B703-49B0-A432-AA762DBAF588}"/>
    <cellStyle name="UNIDAGSCurrency 2 2 3 2 2 2" xfId="56637" xr:uid="{E560075E-37F5-4ACD-9041-067D6176DCA9}"/>
    <cellStyle name="UNIDAGSCurrency 2 2 3 2 2 3" xfId="56638" xr:uid="{5AE20DD2-AC9B-4B0F-8677-5EC9AC6C436E}"/>
    <cellStyle name="UNIDAGSCurrency 2 2 3 2 2 4" xfId="56639" xr:uid="{1DA6A356-0982-4C02-9CC6-79DC687F042F}"/>
    <cellStyle name="UNIDAGSCurrency 2 2 3 2 2 5" xfId="56640" xr:uid="{155A1A95-DC68-4732-8E29-4F0B7F137CB2}"/>
    <cellStyle name="UNIDAGSCurrency 2 2 3 2 2 6" xfId="56641" xr:uid="{5B4E04F6-3C6D-42CC-95B4-8E3C87BD89AF}"/>
    <cellStyle name="UNIDAGSCurrency 2 2 3 2 3" xfId="56642" xr:uid="{09D53397-19FC-49E1-A51A-03BC3EFC4116}"/>
    <cellStyle name="UNIDAGSCurrency 2 2 3 2 3 2" xfId="56643" xr:uid="{560DE78A-7F7C-4468-8CD6-3B3BE95578DD}"/>
    <cellStyle name="UNIDAGSCurrency 2 2 3 2 3 3" xfId="56644" xr:uid="{9A7E6773-38ED-47F2-ADD9-7FBAEE6603CC}"/>
    <cellStyle name="UNIDAGSCurrency 2 2 3 2 3 4" xfId="56645" xr:uid="{AB3C66C0-EC07-4B2D-9744-25DE2B264332}"/>
    <cellStyle name="UNIDAGSCurrency 2 2 3 2 3 5" xfId="56646" xr:uid="{7106CB70-3958-465C-A767-10111AB8F26D}"/>
    <cellStyle name="UNIDAGSCurrency 2 2 3 2 3 6" xfId="56647" xr:uid="{755567C1-57F5-43B3-AEE5-DD5042390E62}"/>
    <cellStyle name="UNIDAGSCurrency 2 2 3 2 4" xfId="56648" xr:uid="{D45E2A8E-2785-4821-86D9-B349F9119B19}"/>
    <cellStyle name="UNIDAGSCurrency 2 2 3 2 5" xfId="56649" xr:uid="{1DDBD3DF-C333-4962-9473-A2A8D2C2622C}"/>
    <cellStyle name="UNIDAGSCurrency 2 2 3 2 6" xfId="56650" xr:uid="{8AE6C0D8-05D3-4BF1-94EF-EF43CBBAA146}"/>
    <cellStyle name="UNIDAGSCurrency 2 2 3 2 7" xfId="56651" xr:uid="{9425DCC9-7BBE-49A6-BEEA-DF77D83AAFBF}"/>
    <cellStyle name="UNIDAGSCurrency 2 2 3 2 8" xfId="56652" xr:uid="{7B797A4B-352D-423F-B6AF-5DA527176A87}"/>
    <cellStyle name="UNIDAGSCurrency 2 2 3 2 9" xfId="56653" xr:uid="{6AB557A6-1A67-4FEC-AC90-774EFDD6B110}"/>
    <cellStyle name="UNIDAGSCurrency 2 2 3 3" xfId="56654" xr:uid="{0DA48C60-3834-426B-B6ED-2BFF7A906BDB}"/>
    <cellStyle name="UNIDAGSCurrency 2 2 3 3 2" xfId="56655" xr:uid="{5EB0FA75-DFB0-4592-9C94-3A264ED006C7}"/>
    <cellStyle name="UNIDAGSCurrency 2 2 3 3 3" xfId="56656" xr:uid="{1B325486-22AB-4923-A03A-34C02AB3D549}"/>
    <cellStyle name="UNIDAGSCurrency 2 2 3 3 4" xfId="56657" xr:uid="{4FEB7D4A-D151-4407-9B2F-66BE1CDB80F8}"/>
    <cellStyle name="UNIDAGSCurrency 2 2 3 3 5" xfId="56658" xr:uid="{93104C66-DEB5-4389-89CE-D16DAF502732}"/>
    <cellStyle name="UNIDAGSCurrency 2 2 3 3 6" xfId="56659" xr:uid="{924F65A1-A9A1-4151-8FEF-4293094D730B}"/>
    <cellStyle name="UNIDAGSCurrency 2 2 3 4" xfId="56660" xr:uid="{7A9B3336-58C8-4664-8BE4-C5BF68D6400C}"/>
    <cellStyle name="UNIDAGSCurrency 2 2 3 4 2" xfId="56661" xr:uid="{A040BAC5-7982-4660-8823-356429A4B551}"/>
    <cellStyle name="UNIDAGSCurrency 2 2 3 4 3" xfId="56662" xr:uid="{A3FA02C6-05E4-4F85-B125-BC8E17F62273}"/>
    <cellStyle name="UNIDAGSCurrency 2 2 3 4 4" xfId="56663" xr:uid="{E2EDF7EC-82C1-4A6B-8363-AED7065AAFB1}"/>
    <cellStyle name="UNIDAGSCurrency 2 2 3 4 5" xfId="56664" xr:uid="{1F4A329B-91CF-485C-B785-9E54C2EF763D}"/>
    <cellStyle name="UNIDAGSCurrency 2 2 3 4 6" xfId="56665" xr:uid="{AA4562CD-DF11-4D85-B3DE-E8EEA59A58AA}"/>
    <cellStyle name="UNIDAGSCurrency 2 2 3 5" xfId="56666" xr:uid="{854F7CF4-E9E5-4C69-B05E-AF4CEDC201BC}"/>
    <cellStyle name="UNIDAGSCurrency 2 2 3 6" xfId="56667" xr:uid="{EA317435-C4B3-4F3D-9146-86D118A7582B}"/>
    <cellStyle name="UNIDAGSCurrency 2 2 3 7" xfId="56668" xr:uid="{9560A26E-D44A-46CC-90B3-739A043A1B57}"/>
    <cellStyle name="UNIDAGSCurrency 2 2 3 8" xfId="56669" xr:uid="{F39579B2-82E7-4FA7-964C-C3227FF6455C}"/>
    <cellStyle name="UNIDAGSCurrency 2 2 3 9" xfId="56670" xr:uid="{25F8C554-7BC3-47E6-B693-CBF34CC01A8A}"/>
    <cellStyle name="UNIDAGSCurrency 2 2 4" xfId="56671" xr:uid="{03E2F06C-36AB-4DA5-80C5-3346C95EBE74}"/>
    <cellStyle name="UNIDAGSCurrency 2 2 4 2" xfId="56672" xr:uid="{ACE29A30-1579-44E1-B8CC-CFEDBD17243A}"/>
    <cellStyle name="UNIDAGSCurrency 2 2 4 2 2" xfId="56673" xr:uid="{F162ADE5-E039-465E-A48B-B40781761614}"/>
    <cellStyle name="UNIDAGSCurrency 2 2 4 2 3" xfId="56674" xr:uid="{42E1AFD5-742E-4E52-B611-8026C5443391}"/>
    <cellStyle name="UNIDAGSCurrency 2 2 4 2 4" xfId="56675" xr:uid="{86C4BE0F-E14E-4CB2-BE20-8B096E159F95}"/>
    <cellStyle name="UNIDAGSCurrency 2 2 4 2 5" xfId="56676" xr:uid="{8280CA09-2EB7-4766-805A-0F38D4F14DC4}"/>
    <cellStyle name="UNIDAGSCurrency 2 2 4 2 6" xfId="56677" xr:uid="{8A43D6D8-4CB0-43FE-A363-1928B0AFCCC3}"/>
    <cellStyle name="UNIDAGSCurrency 2 2 4 3" xfId="56678" xr:uid="{33D86F63-1594-4EF0-9861-C32B69A93264}"/>
    <cellStyle name="UNIDAGSCurrency 2 2 4 3 2" xfId="56679" xr:uid="{256193E8-259F-4206-AA61-48C86739C150}"/>
    <cellStyle name="UNIDAGSCurrency 2 2 4 3 3" xfId="56680" xr:uid="{8CC4E91A-4A88-43AC-8C5B-2F471D497213}"/>
    <cellStyle name="UNIDAGSCurrency 2 2 4 3 4" xfId="56681" xr:uid="{63E74272-6E77-4C0A-A4F6-95570E30F096}"/>
    <cellStyle name="UNIDAGSCurrency 2 2 4 3 5" xfId="56682" xr:uid="{4C9B3211-E6D3-4259-94D5-3ECD10E24085}"/>
    <cellStyle name="UNIDAGSCurrency 2 2 4 3 6" xfId="56683" xr:uid="{2904294E-5941-46EB-A319-873FC18EDA1A}"/>
    <cellStyle name="UNIDAGSCurrency 2 2 4 4" xfId="56684" xr:uid="{CB468E1E-DB8A-413D-B1BF-FB363C245F79}"/>
    <cellStyle name="UNIDAGSCurrency 2 2 4 5" xfId="56685" xr:uid="{A6E369CA-5BB5-4C67-A528-1816F15EAFC2}"/>
    <cellStyle name="UNIDAGSCurrency 2 2 4 6" xfId="56686" xr:uid="{68BCC222-F5AD-4CD7-A5AF-6C3E26233287}"/>
    <cellStyle name="UNIDAGSCurrency 2 2 4 7" xfId="56687" xr:uid="{9DF433A5-E22C-4D1A-80A6-25C8720EFA3E}"/>
    <cellStyle name="UNIDAGSCurrency 2 2 4 8" xfId="56688" xr:uid="{E5BC493E-64BE-45C6-A8A0-A6D33E16F6BE}"/>
    <cellStyle name="UNIDAGSCurrency 2 2 4 9" xfId="56689" xr:uid="{89559740-6E09-4FC0-9687-D6AF37CA1669}"/>
    <cellStyle name="UNIDAGSCurrency 2 2 5" xfId="56690" xr:uid="{F47056F8-AD0B-49E0-8E01-1970FD48725B}"/>
    <cellStyle name="UNIDAGSCurrency 2 3" xfId="56691" xr:uid="{FC792483-939A-4698-A873-DCF85500664F}"/>
    <cellStyle name="UNIDAGSCurrency 2 3 2" xfId="56692" xr:uid="{4E5FB36B-8ED0-4F71-B2C5-AA3B6F51BFFA}"/>
    <cellStyle name="UNIDAGSCurrency 2 3 2 2" xfId="56693" xr:uid="{A3C5EE1F-2E6D-4C70-8D72-DE07B7EF173F}"/>
    <cellStyle name="UNIDAGSCurrency 2 3 2 2 2" xfId="56694" xr:uid="{14AF5EAB-03D1-4198-BC01-05A0D05F971C}"/>
    <cellStyle name="UNIDAGSCurrency 2 3 2 2 3" xfId="56695" xr:uid="{DD55C48B-49BA-4F41-9DF4-6D9D40988E48}"/>
    <cellStyle name="UNIDAGSCurrency 2 3 2 2 4" xfId="56696" xr:uid="{C481598E-2665-40C0-9DFE-AC68DD49FEA1}"/>
    <cellStyle name="UNIDAGSCurrency 2 3 2 2 5" xfId="56697" xr:uid="{DBD96301-90FC-4C4A-BC2A-4F76E400976C}"/>
    <cellStyle name="UNIDAGSCurrency 2 3 2 2 6" xfId="56698" xr:uid="{E6488899-6150-4C0F-AD7E-4D123D920137}"/>
    <cellStyle name="UNIDAGSCurrency 2 3 2 2 7" xfId="56699" xr:uid="{B22BB87E-31E0-4989-AE7A-25B455B4B512}"/>
    <cellStyle name="UNIDAGSCurrency 2 3 2 3" xfId="56700" xr:uid="{CBEF7136-1BC5-44B2-99FB-7BDE7162EB33}"/>
    <cellStyle name="UNIDAGSCurrency 2 3 2 4" xfId="56701" xr:uid="{3F8B264A-28EB-44F1-8A38-9A1243694D96}"/>
    <cellStyle name="UNIDAGSCurrency 2 3 2 5" xfId="56702" xr:uid="{FCD13899-FE29-456E-AEA7-A31A880204F4}"/>
    <cellStyle name="UNIDAGSCurrency 2 3 2 6" xfId="56703" xr:uid="{52AA84B1-6955-4D97-A9F3-6DC6E393F59E}"/>
    <cellStyle name="UNIDAGSCurrency 2 3 2 7" xfId="56704" xr:uid="{35230F8F-7E69-42F9-9BD4-8139D88949C9}"/>
    <cellStyle name="UNIDAGSCurrency 2 3 2 8" xfId="56705" xr:uid="{44E1B843-145F-4BED-8D5D-B322FF7F6C80}"/>
    <cellStyle name="UNIDAGSCurrency 2 3 3" xfId="56706" xr:uid="{7143543B-B487-47B5-AA58-7B03C38BD24E}"/>
    <cellStyle name="UNIDAGSCurrency 2 3 3 2" xfId="56707" xr:uid="{30B5219B-8F1C-4FD4-B53A-8E8B3C615F3F}"/>
    <cellStyle name="UNIDAGSCurrency 2 3 3 3" xfId="56708" xr:uid="{2AF1D9E9-98C8-4A19-9621-841537681A48}"/>
    <cellStyle name="UNIDAGSCurrency 2 3 3 4" xfId="56709" xr:uid="{8076ECF0-B7F8-4B15-82FC-E8FD02D54C8C}"/>
    <cellStyle name="UNIDAGSCurrency 2 3 3 5" xfId="56710" xr:uid="{5E29689E-BDB4-4C20-91C9-4FC238C68B88}"/>
    <cellStyle name="UNIDAGSCurrency 2 3 3 6" xfId="56711" xr:uid="{85700394-7CBA-4E65-9E95-4248518E3C77}"/>
    <cellStyle name="UNIDAGSCurrency 2 3 3 7" xfId="56712" xr:uid="{991042AA-6B61-46BB-8401-AD90A0B645BC}"/>
    <cellStyle name="UNIDAGSCurrency 2 3 4" xfId="56713" xr:uid="{4F321B05-9AA0-4495-9BDB-03B66873B74C}"/>
    <cellStyle name="UNIDAGSCurrency 2 3 5" xfId="56714" xr:uid="{D3249C32-1D85-4F1B-9640-4B7C0D6D634C}"/>
    <cellStyle name="UNIDAGSCurrency 2 3 6" xfId="56715" xr:uid="{D30284C6-9A10-4D3C-841B-6CD55BAA7EF6}"/>
    <cellStyle name="UNIDAGSCurrency 2 3 7" xfId="56716" xr:uid="{2C6C847B-FD1D-4954-A204-636ACBB19606}"/>
    <cellStyle name="UNIDAGSCurrency 2 3 8" xfId="56717" xr:uid="{0DB63F68-3659-4BD5-9DB9-87B3668A9212}"/>
    <cellStyle name="UNIDAGSCurrency 2 3 9" xfId="56718" xr:uid="{82F8A9CF-4C7B-4617-90F0-27DCE5953977}"/>
    <cellStyle name="UNIDAGSCurrency 2 4" xfId="56719" xr:uid="{177BC7AA-4ED9-4CD8-98CD-5CA8DA6CD1C3}"/>
    <cellStyle name="UNIDAGSCurrency 2 4 10" xfId="56720" xr:uid="{08B5BA95-8738-4EBB-9173-1DB6AF788229}"/>
    <cellStyle name="UNIDAGSCurrency 2 4 2" xfId="56721" xr:uid="{75DEDB10-53E0-4B09-8266-FA7D34BE0A59}"/>
    <cellStyle name="UNIDAGSCurrency 2 4 2 2" xfId="56722" xr:uid="{27148325-6362-4165-A664-AD0BAE1932AB}"/>
    <cellStyle name="UNIDAGSCurrency 2 4 2 2 2" xfId="56723" xr:uid="{9E3A2153-F3AF-4085-918D-E3BA344420DD}"/>
    <cellStyle name="UNIDAGSCurrency 2 4 2 2 3" xfId="56724" xr:uid="{23B5F617-A79F-4D2D-9AD4-3E972D57D45F}"/>
    <cellStyle name="UNIDAGSCurrency 2 4 2 2 4" xfId="56725" xr:uid="{D0D005A6-DEB0-4D46-ACFC-8903761A20A4}"/>
    <cellStyle name="UNIDAGSCurrency 2 4 2 2 5" xfId="56726" xr:uid="{80198343-1C4B-424C-9980-83CE1D1F1F11}"/>
    <cellStyle name="UNIDAGSCurrency 2 4 2 2 6" xfId="56727" xr:uid="{4467D579-2CB8-484B-93E6-295FAEE21C86}"/>
    <cellStyle name="UNIDAGSCurrency 2 4 2 3" xfId="56728" xr:uid="{A6760196-F120-4594-B91B-12993746823E}"/>
    <cellStyle name="UNIDAGSCurrency 2 4 2 3 2" xfId="56729" xr:uid="{F8E1438F-5F3F-4831-A31B-67A4E8A5E1CB}"/>
    <cellStyle name="UNIDAGSCurrency 2 4 2 3 3" xfId="56730" xr:uid="{F76487DB-94A8-45D2-A16D-11B7594BB00F}"/>
    <cellStyle name="UNIDAGSCurrency 2 4 2 3 4" xfId="56731" xr:uid="{737CD773-C8B8-4AD6-B584-19357B31F0FE}"/>
    <cellStyle name="UNIDAGSCurrency 2 4 2 3 5" xfId="56732" xr:uid="{FDDE01A2-1B84-49F2-AC18-90EBEC5F681A}"/>
    <cellStyle name="UNIDAGSCurrency 2 4 2 3 6" xfId="56733" xr:uid="{E28F3988-30B9-49F9-B9A2-0DF7DEA4B1EE}"/>
    <cellStyle name="UNIDAGSCurrency 2 4 2 4" xfId="56734" xr:uid="{E678ADD0-00A1-41DC-B5CA-464FB2CE4B7C}"/>
    <cellStyle name="UNIDAGSCurrency 2 4 2 5" xfId="56735" xr:uid="{085F81D9-7EF8-4D15-92B2-DE1B5F3EF03B}"/>
    <cellStyle name="UNIDAGSCurrency 2 4 2 6" xfId="56736" xr:uid="{B4F0B216-94D1-4531-A20A-E0DA5F1EFFA4}"/>
    <cellStyle name="UNIDAGSCurrency 2 4 2 7" xfId="56737" xr:uid="{AE9F081E-94F1-4912-A185-7678DD525263}"/>
    <cellStyle name="UNIDAGSCurrency 2 4 2 8" xfId="56738" xr:uid="{1721F16D-D1F6-4CCB-B543-A598D15AEFCE}"/>
    <cellStyle name="UNIDAGSCurrency 2 4 2 9" xfId="56739" xr:uid="{6A7B591D-6726-4678-827B-DA2D8E6F1370}"/>
    <cellStyle name="UNIDAGSCurrency 2 4 3" xfId="56740" xr:uid="{C252FCC2-A887-46B2-8C81-F79D0BD52600}"/>
    <cellStyle name="UNIDAGSCurrency 2 4 3 2" xfId="56741" xr:uid="{1374542F-9DB8-477F-9A4A-E61DB35E4D2C}"/>
    <cellStyle name="UNIDAGSCurrency 2 4 3 3" xfId="56742" xr:uid="{AB2095A0-9A2A-4A78-8AFD-A1D1C805BE63}"/>
    <cellStyle name="UNIDAGSCurrency 2 4 3 4" xfId="56743" xr:uid="{81EF809B-B012-45BA-903E-E25D8C7B4CF8}"/>
    <cellStyle name="UNIDAGSCurrency 2 4 3 5" xfId="56744" xr:uid="{9E1A694F-286A-4103-A5F7-E046A4C098FF}"/>
    <cellStyle name="UNIDAGSCurrency 2 4 3 6" xfId="56745" xr:uid="{8C542128-453B-4C8F-970F-3B4E77EF6B2C}"/>
    <cellStyle name="UNIDAGSCurrency 2 4 4" xfId="56746" xr:uid="{5D118001-9337-41EF-A51A-EDBF02B5364C}"/>
    <cellStyle name="UNIDAGSCurrency 2 4 4 2" xfId="56747" xr:uid="{819B6A83-5E57-4EE5-91C4-66EA6ED1D916}"/>
    <cellStyle name="UNIDAGSCurrency 2 4 4 3" xfId="56748" xr:uid="{CCCBB076-7310-41A0-B565-AE4F4E5BF7EB}"/>
    <cellStyle name="UNIDAGSCurrency 2 4 4 4" xfId="56749" xr:uid="{EA995B39-C2C5-4872-BA1E-1078A650B9F5}"/>
    <cellStyle name="UNIDAGSCurrency 2 4 4 5" xfId="56750" xr:uid="{6F85E79B-6195-4F45-AF62-F63A3006852B}"/>
    <cellStyle name="UNIDAGSCurrency 2 4 4 6" xfId="56751" xr:uid="{8DDE30EE-C222-451E-8DDA-3984810EFB45}"/>
    <cellStyle name="UNIDAGSCurrency 2 4 5" xfId="56752" xr:uid="{CB2170E2-FAA7-49D3-8926-E8601F06E044}"/>
    <cellStyle name="UNIDAGSCurrency 2 4 6" xfId="56753" xr:uid="{EB967B78-FE26-41E9-B7F9-538D3A821893}"/>
    <cellStyle name="UNIDAGSCurrency 2 4 7" xfId="56754" xr:uid="{81B4764D-0E8A-4761-AC49-231CABACCB50}"/>
    <cellStyle name="UNIDAGSCurrency 2 4 8" xfId="56755" xr:uid="{76648E73-39E8-48A1-9469-9A5424869290}"/>
    <cellStyle name="UNIDAGSCurrency 2 4 9" xfId="56756" xr:uid="{41BD76CB-17CD-4A18-BD23-23ABFB759284}"/>
    <cellStyle name="UNIDAGSCurrency 2 5" xfId="56757" xr:uid="{41F04F4B-6186-4B81-89FA-39F01E44E4CE}"/>
    <cellStyle name="UNIDAGSCurrency 2 5 2" xfId="56758" xr:uid="{89CEDE98-E220-446C-8ECB-17AE6A3D067D}"/>
    <cellStyle name="UNIDAGSCurrency 2 5 2 2" xfId="56759" xr:uid="{31DD07C7-2A86-4BEA-88DE-E7836D085B85}"/>
    <cellStyle name="UNIDAGSCurrency 2 5 2 3" xfId="56760" xr:uid="{2A4F917A-E41D-4C22-A896-9D8265756AC7}"/>
    <cellStyle name="UNIDAGSCurrency 2 5 2 4" xfId="56761" xr:uid="{3E57FA8B-91C5-4BEB-B631-C2C83E60FC5C}"/>
    <cellStyle name="UNIDAGSCurrency 2 5 2 5" xfId="56762" xr:uid="{F3454944-CE96-4675-B381-26B2A3ADFFEF}"/>
    <cellStyle name="UNIDAGSCurrency 2 5 2 6" xfId="56763" xr:uid="{4016B7FA-8F4B-464F-A4B3-00D5096DCA88}"/>
    <cellStyle name="UNIDAGSCurrency 2 5 3" xfId="56764" xr:uid="{D989AB96-C2DA-4435-8F1B-CF3B8545CA43}"/>
    <cellStyle name="UNIDAGSCurrency 2 5 3 2" xfId="56765" xr:uid="{17DCA7E2-0F60-4DA9-8F57-3334A621FDE9}"/>
    <cellStyle name="UNIDAGSCurrency 2 5 3 3" xfId="56766" xr:uid="{71590DCF-2BBA-4D51-A5F6-F5F3E2E36624}"/>
    <cellStyle name="UNIDAGSCurrency 2 5 3 4" xfId="56767" xr:uid="{FF6810D9-6E88-4425-B806-6EFD0D63639B}"/>
    <cellStyle name="UNIDAGSCurrency 2 5 3 5" xfId="56768" xr:uid="{53F008EC-2623-4D74-A993-E2ADA39B9018}"/>
    <cellStyle name="UNIDAGSCurrency 2 5 3 6" xfId="56769" xr:uid="{40217862-05C3-452E-A56C-32261B524368}"/>
    <cellStyle name="UNIDAGSCurrency 2 5 4" xfId="56770" xr:uid="{CE2780A5-252D-4C24-B3F2-476212748A12}"/>
    <cellStyle name="UNIDAGSCurrency 2 5 5" xfId="56771" xr:uid="{1A4CEC40-F749-4D3C-AAAE-1FDADFD4011B}"/>
    <cellStyle name="UNIDAGSCurrency 2 5 6" xfId="56772" xr:uid="{9B3B1039-89FA-4EDA-B8AA-996E13813ADF}"/>
    <cellStyle name="UNIDAGSCurrency 2 5 7" xfId="56773" xr:uid="{748BDBB4-43A8-4A9C-8046-3EC34BFA8440}"/>
    <cellStyle name="UNIDAGSCurrency 2 5 8" xfId="56774" xr:uid="{FDF8DAA9-4FE9-47B0-925E-B5D437C0157F}"/>
    <cellStyle name="UNIDAGSCurrency 2 5 9" xfId="56775" xr:uid="{DA316400-14FF-4AAF-813F-CB23FF536D97}"/>
    <cellStyle name="UNIDAGSCurrency 2 6" xfId="56776" xr:uid="{74FCAAE5-DF6E-44B3-8536-6C4B08B7883A}"/>
    <cellStyle name="UNIDAGSCurrency 2 7" xfId="56777" xr:uid="{9A1FD79C-854C-491F-B5A8-BEFB25609E55}"/>
    <cellStyle name="UNIDAGSCurrency 2 8" xfId="56778" xr:uid="{EEB6C290-2FCC-4F4C-823F-9E31EECB99B5}"/>
    <cellStyle name="UNIDAGSCurrency 3" xfId="56779" xr:uid="{23E1CBD4-65CB-48EA-8E60-1FCCD8E1A96B}"/>
    <cellStyle name="UNIDAGSCurrency 3 2" xfId="56780" xr:uid="{A8B200DC-84DB-4108-B52A-BC0568FA50CF}"/>
    <cellStyle name="UNIDAGSCurrency 3 2 2" xfId="56781" xr:uid="{D908B014-4774-4CE0-A325-89C55350A00E}"/>
    <cellStyle name="UNIDAGSCurrency 3 2 2 2" xfId="56782" xr:uid="{1A812DE5-A5C5-4985-A59A-E2263DAB1385}"/>
    <cellStyle name="UNIDAGSCurrency 3 2 2 3" xfId="56783" xr:uid="{00DE60B5-DDC5-4485-B890-78BE501D5FA3}"/>
    <cellStyle name="UNIDAGSCurrency 3 2 2 4" xfId="56784" xr:uid="{FD4F38A7-C9F5-4A37-A9BB-54E16082DB11}"/>
    <cellStyle name="UNIDAGSCurrency 3 2 2 5" xfId="56785" xr:uid="{5875539D-2EC4-4698-B28A-EA40CABEACB9}"/>
    <cellStyle name="UNIDAGSCurrency 3 2 2 6" xfId="56786" xr:uid="{0D2312C5-68F9-4FFC-8CF6-94C6FDA7422E}"/>
    <cellStyle name="UNIDAGSCurrency 3 2 2 7" xfId="56787" xr:uid="{6D6276A2-06B1-4FC1-9564-115D61D5D394}"/>
    <cellStyle name="UNIDAGSCurrency 3 2 3" xfId="56788" xr:uid="{FCD66A23-4A97-4D20-B324-909370A1309C}"/>
    <cellStyle name="UNIDAGSCurrency 3 2 4" xfId="56789" xr:uid="{44E613C9-D168-4ABD-AB01-C7BC56CF29CC}"/>
    <cellStyle name="UNIDAGSCurrency 3 2 5" xfId="56790" xr:uid="{C31AC446-2439-4B0C-AB59-51B509971D38}"/>
    <cellStyle name="UNIDAGSCurrency 3 2 6" xfId="56791" xr:uid="{E61C2459-4256-4A75-988B-FD133E45206E}"/>
    <cellStyle name="UNIDAGSCurrency 3 2 7" xfId="56792" xr:uid="{DCDE2F5F-2024-4392-A062-2A7D41D94B9D}"/>
    <cellStyle name="UNIDAGSCurrency 3 2 8" xfId="56793" xr:uid="{0A83D6C5-539A-48E6-A4CA-2A6354C7D9BA}"/>
    <cellStyle name="UNIDAGSCurrency 3 3" xfId="56794" xr:uid="{782A3F4D-0A64-4C5D-A468-E1538B4BCEFC}"/>
    <cellStyle name="UNIDAGSCurrency 3 3 2" xfId="56795" xr:uid="{565B6B82-CE9C-4F30-8B16-A129FB3C7EA3}"/>
    <cellStyle name="UNIDAGSCurrency 3 3 3" xfId="56796" xr:uid="{4AD10CCA-D934-44B3-BC5E-545267DE9E1F}"/>
    <cellStyle name="UNIDAGSCurrency 3 3 4" xfId="56797" xr:uid="{D615E207-5C9B-4358-BBFD-41B4CC23643F}"/>
    <cellStyle name="UNIDAGSCurrency 3 3 5" xfId="56798" xr:uid="{DEE9A9BC-8C34-47C9-88FB-F151C105118F}"/>
    <cellStyle name="UNIDAGSCurrency 3 3 6" xfId="56799" xr:uid="{24231DF0-D6A6-4E6B-AEBE-5F53B0F18E2B}"/>
    <cellStyle name="UNIDAGSCurrency 3 3 7" xfId="56800" xr:uid="{8BE0AA19-892F-4E54-B77C-B81AC771843D}"/>
    <cellStyle name="UNIDAGSCurrency 3 4" xfId="56801" xr:uid="{A347778D-180E-4E51-8DE1-0E974C46C424}"/>
    <cellStyle name="UNIDAGSCurrency 3 5" xfId="56802" xr:uid="{BE0EE034-D868-4A93-B9B0-830563A7A91A}"/>
    <cellStyle name="UNIDAGSCurrency 3 6" xfId="56803" xr:uid="{3C695E0E-79DC-4174-8080-CAAA890195ED}"/>
    <cellStyle name="UNIDAGSCurrency 3 7" xfId="56804" xr:uid="{FAA85805-C6BC-4923-B3E8-A57E50CECB02}"/>
    <cellStyle name="UNIDAGSCurrency 3 8" xfId="56805" xr:uid="{9B01E43E-055E-4F4E-8F59-67D464DF8B4E}"/>
    <cellStyle name="UNIDAGSCurrency 3 9" xfId="56806" xr:uid="{A2A1FFA8-564D-46C8-98AF-15C792DE7B6F}"/>
    <cellStyle name="UNIDAGSCurrency 4" xfId="56807" xr:uid="{48C56B8B-CB9A-4768-AC4F-60D671C7DCD6}"/>
    <cellStyle name="UNIDAGSDate" xfId="56808" xr:uid="{1C17D30E-3006-439F-863C-F12BD6D62F5B}"/>
    <cellStyle name="UNIDAGSDate 2" xfId="56809" xr:uid="{3E1AADE1-1EC1-4207-A24C-DE44970C9E77}"/>
    <cellStyle name="UNIDAGSDate 2 2" xfId="56810" xr:uid="{DC785AFD-7F17-4800-B920-0BA025C25F96}"/>
    <cellStyle name="UNIDAGSDate 2 2 2" xfId="56811" xr:uid="{12C11258-3A2A-4315-BFF3-7FA3C81F7E51}"/>
    <cellStyle name="UNIDAGSDate 2 2 2 2" xfId="56812" xr:uid="{9A3483F8-15F8-4827-B2BF-6BB8B0C7B97E}"/>
    <cellStyle name="UNIDAGSDate 2 2 2 2 2" xfId="56813" xr:uid="{72F70EE8-F0C7-4352-A078-A411BE3D3BDE}"/>
    <cellStyle name="UNIDAGSDate 2 2 2 2 2 2" xfId="56814" xr:uid="{D1B87113-5173-4B28-B7D4-75636F80CF05}"/>
    <cellStyle name="UNIDAGSDate 2 2 2 2 2 3" xfId="56815" xr:uid="{CCFBB2A9-00A5-49DF-95F4-F76C3499FAAA}"/>
    <cellStyle name="UNIDAGSDate 2 2 2 2 2 4" xfId="56816" xr:uid="{B52BE0E9-CF76-406A-89C1-8550A39DCCE1}"/>
    <cellStyle name="UNIDAGSDate 2 2 2 2 2 5" xfId="56817" xr:uid="{DADE38AD-5921-4E91-95B1-F23F26EDB0DA}"/>
    <cellStyle name="UNIDAGSDate 2 2 2 2 2 6" xfId="56818" xr:uid="{41E22240-A0F8-4682-8AEB-DF275EEB7FCF}"/>
    <cellStyle name="UNIDAGSDate 2 2 2 2 2 7" xfId="56819" xr:uid="{5D2AAE51-D0F9-48C7-9275-1CF8FE4262FA}"/>
    <cellStyle name="UNIDAGSDate 2 2 2 2 3" xfId="56820" xr:uid="{DF5435D8-CEB6-4378-98E3-8E480FC5EC5C}"/>
    <cellStyle name="UNIDAGSDate 2 2 2 2 4" xfId="56821" xr:uid="{C9C95D77-44DC-4E55-B9F5-3C87377FBA2E}"/>
    <cellStyle name="UNIDAGSDate 2 2 2 2 5" xfId="56822" xr:uid="{289B6F4F-C898-4A6F-B911-E7A0EA5B6EF8}"/>
    <cellStyle name="UNIDAGSDate 2 2 2 2 6" xfId="56823" xr:uid="{8F6538EA-0B12-423F-9FAA-C75FB10574D8}"/>
    <cellStyle name="UNIDAGSDate 2 2 2 2 7" xfId="56824" xr:uid="{B4B39341-3119-4F69-91D6-1617890E335C}"/>
    <cellStyle name="UNIDAGSDate 2 2 2 2 8" xfId="56825" xr:uid="{BA84F26B-895E-4CCF-96C3-03BE1656DD07}"/>
    <cellStyle name="UNIDAGSDate 2 2 2 3" xfId="56826" xr:uid="{D0074263-80A0-44D6-ADA3-594D3580B354}"/>
    <cellStyle name="UNIDAGSDate 2 2 2 3 2" xfId="56827" xr:uid="{C74D4E56-1E4C-4753-8690-CA731C4F03EB}"/>
    <cellStyle name="UNIDAGSDate 2 2 2 3 3" xfId="56828" xr:uid="{ECBDD377-76E8-45C2-A7EA-62A0846E50A3}"/>
    <cellStyle name="UNIDAGSDate 2 2 2 3 4" xfId="56829" xr:uid="{CE34825B-63A5-4514-89DF-6395EF86E70D}"/>
    <cellStyle name="UNIDAGSDate 2 2 2 3 5" xfId="56830" xr:uid="{B3DD0C0D-39BC-4E7C-A5E4-7A2A2EBD3281}"/>
    <cellStyle name="UNIDAGSDate 2 2 2 3 6" xfId="56831" xr:uid="{755E9731-94F7-4C1D-86D0-9AE22A03D75C}"/>
    <cellStyle name="UNIDAGSDate 2 2 2 3 7" xfId="56832" xr:uid="{D96A8A3C-F660-481E-955C-7BAA8E64371F}"/>
    <cellStyle name="UNIDAGSDate 2 2 2 4" xfId="56833" xr:uid="{78CB0508-8470-41BF-BF8D-49E4CDF4417D}"/>
    <cellStyle name="UNIDAGSDate 2 2 2 5" xfId="56834" xr:uid="{E9F41033-A35B-4967-984C-8C2C8977B1D2}"/>
    <cellStyle name="UNIDAGSDate 2 2 2 6" xfId="56835" xr:uid="{2947400A-C190-4BAA-A8AE-20789E9C20E4}"/>
    <cellStyle name="UNIDAGSDate 2 2 2 7" xfId="56836" xr:uid="{8FF23206-5448-41CF-9A5F-6F4AA7DA20FD}"/>
    <cellStyle name="UNIDAGSDate 2 2 2 8" xfId="56837" xr:uid="{3609AF5A-BA2D-44FA-B7A0-F809BA1B5997}"/>
    <cellStyle name="UNIDAGSDate 2 2 2 9" xfId="56838" xr:uid="{A5C92C01-2F58-426E-84AE-312ED072FCBA}"/>
    <cellStyle name="UNIDAGSDate 2 2 3" xfId="56839" xr:uid="{E50ADEEC-4CCB-4DA3-9CB5-669406336795}"/>
    <cellStyle name="UNIDAGSDate 2 2 3 10" xfId="56840" xr:uid="{90A124C8-D2B8-4606-8FA8-DE06B2FBF5E1}"/>
    <cellStyle name="UNIDAGSDate 2 2 3 2" xfId="56841" xr:uid="{E9AE26E6-7CB8-4EE5-ADAA-7AA7F5BB3077}"/>
    <cellStyle name="UNIDAGSDate 2 2 3 2 2" xfId="56842" xr:uid="{1E24E876-E12F-4B1C-A0A9-4C40C389EF9E}"/>
    <cellStyle name="UNIDAGSDate 2 2 3 2 2 2" xfId="56843" xr:uid="{CC5EC1FB-682E-44F2-B09B-BD4BB1DB6742}"/>
    <cellStyle name="UNIDAGSDate 2 2 3 2 2 3" xfId="56844" xr:uid="{961D5B15-DF59-4206-9EFF-52D5CBC3AD47}"/>
    <cellStyle name="UNIDAGSDate 2 2 3 2 2 4" xfId="56845" xr:uid="{3C9FA5C2-F64E-46A4-9C66-671F36C05142}"/>
    <cellStyle name="UNIDAGSDate 2 2 3 2 2 5" xfId="56846" xr:uid="{8DB12C65-86DD-4606-8408-B2D97BE23228}"/>
    <cellStyle name="UNIDAGSDate 2 2 3 2 2 6" xfId="56847" xr:uid="{C0A348F0-2081-4BFE-81AC-405EF64AC5E2}"/>
    <cellStyle name="UNIDAGSDate 2 2 3 2 3" xfId="56848" xr:uid="{2B327B17-7A63-49AF-B199-469B02421FD5}"/>
    <cellStyle name="UNIDAGSDate 2 2 3 2 3 2" xfId="56849" xr:uid="{532E5E14-06C9-46C9-A605-5C2645A5C88D}"/>
    <cellStyle name="UNIDAGSDate 2 2 3 2 3 3" xfId="56850" xr:uid="{DD4B1213-4017-44F0-8385-AD257DBAD07E}"/>
    <cellStyle name="UNIDAGSDate 2 2 3 2 3 4" xfId="56851" xr:uid="{6999A26F-4C10-44CD-819F-6AEDAC934463}"/>
    <cellStyle name="UNIDAGSDate 2 2 3 2 3 5" xfId="56852" xr:uid="{29CF574A-EABC-4673-A406-49198028A8C8}"/>
    <cellStyle name="UNIDAGSDate 2 2 3 2 3 6" xfId="56853" xr:uid="{5E3015E0-D253-47BC-B313-6EFEDF8FF27E}"/>
    <cellStyle name="UNIDAGSDate 2 2 3 2 4" xfId="56854" xr:uid="{36CF1527-20CD-413D-BA22-4581F0744D16}"/>
    <cellStyle name="UNIDAGSDate 2 2 3 2 5" xfId="56855" xr:uid="{1E77880C-0EF6-42D3-86E5-6765F5C81842}"/>
    <cellStyle name="UNIDAGSDate 2 2 3 2 6" xfId="56856" xr:uid="{BEE448EC-4A23-45B8-9C6A-EE52452A9ACF}"/>
    <cellStyle name="UNIDAGSDate 2 2 3 2 7" xfId="56857" xr:uid="{05228ADD-E2A9-4722-85E7-89C30AA5EA15}"/>
    <cellStyle name="UNIDAGSDate 2 2 3 2 8" xfId="56858" xr:uid="{498BC9DE-D74C-47F9-9193-215C789B99C1}"/>
    <cellStyle name="UNIDAGSDate 2 2 3 2 9" xfId="56859" xr:uid="{293C93D4-286C-4361-BA0B-4628EE305CCD}"/>
    <cellStyle name="UNIDAGSDate 2 2 3 3" xfId="56860" xr:uid="{E6B31C43-4788-4259-B711-5CC2D8C80012}"/>
    <cellStyle name="UNIDAGSDate 2 2 3 3 2" xfId="56861" xr:uid="{A4334DEF-533D-4E75-A316-F24C242A9FE1}"/>
    <cellStyle name="UNIDAGSDate 2 2 3 3 3" xfId="56862" xr:uid="{C8D1E4A4-B3D8-4908-88AE-FB3788BF74B9}"/>
    <cellStyle name="UNIDAGSDate 2 2 3 3 4" xfId="56863" xr:uid="{766463B5-5FFF-4B20-B603-63A121A31CAB}"/>
    <cellStyle name="UNIDAGSDate 2 2 3 3 5" xfId="56864" xr:uid="{B155569D-E709-4C93-BC4E-342CD3874CA8}"/>
    <cellStyle name="UNIDAGSDate 2 2 3 3 6" xfId="56865" xr:uid="{6CD759E2-29D2-4735-BC7D-F6CC029B97B8}"/>
    <cellStyle name="UNIDAGSDate 2 2 3 4" xfId="56866" xr:uid="{0CB08B80-B0A5-4DC1-BF62-F53972F90323}"/>
    <cellStyle name="UNIDAGSDate 2 2 3 4 2" xfId="56867" xr:uid="{3F410464-0371-4C62-B5A1-51FA6E052A64}"/>
    <cellStyle name="UNIDAGSDate 2 2 3 4 3" xfId="56868" xr:uid="{77F60B89-A7C3-40EC-909D-CC184B3BB1EF}"/>
    <cellStyle name="UNIDAGSDate 2 2 3 4 4" xfId="56869" xr:uid="{B25F259F-0055-4D36-BB92-4F5523A0A7C4}"/>
    <cellStyle name="UNIDAGSDate 2 2 3 4 5" xfId="56870" xr:uid="{D4654F84-2EA3-451A-96F8-14F632886B5D}"/>
    <cellStyle name="UNIDAGSDate 2 2 3 4 6" xfId="56871" xr:uid="{3DF09C26-6414-48A4-AF81-0E5026276074}"/>
    <cellStyle name="UNIDAGSDate 2 2 3 5" xfId="56872" xr:uid="{F591D25E-3787-42D7-8F55-8C88E9E3DF95}"/>
    <cellStyle name="UNIDAGSDate 2 2 3 6" xfId="56873" xr:uid="{3523B9DF-2C51-45E8-92EF-2FE878E625E4}"/>
    <cellStyle name="UNIDAGSDate 2 2 3 7" xfId="56874" xr:uid="{7465D634-B4EF-4D99-A836-B03386432049}"/>
    <cellStyle name="UNIDAGSDate 2 2 3 8" xfId="56875" xr:uid="{7A40FC04-6127-481E-9B4E-C6843972DDE8}"/>
    <cellStyle name="UNIDAGSDate 2 2 3 9" xfId="56876" xr:uid="{86CB11A4-D71E-4648-B25E-2816E582B5E3}"/>
    <cellStyle name="UNIDAGSDate 2 2 4" xfId="56877" xr:uid="{51FEDC2E-1A27-4696-B2A8-28C27D47CC1F}"/>
    <cellStyle name="UNIDAGSDate 2 2 4 2" xfId="56878" xr:uid="{42E344A7-434C-449A-95CB-E442337521E8}"/>
    <cellStyle name="UNIDAGSDate 2 2 4 2 2" xfId="56879" xr:uid="{9570C036-4BF2-4566-B34B-03446770E33F}"/>
    <cellStyle name="UNIDAGSDate 2 2 4 2 3" xfId="56880" xr:uid="{6C25C316-51D9-4CF9-AC6E-86886FCB1175}"/>
    <cellStyle name="UNIDAGSDate 2 2 4 2 4" xfId="56881" xr:uid="{536D67BE-FE0A-45D4-9C17-2E2D522E973C}"/>
    <cellStyle name="UNIDAGSDate 2 2 4 2 5" xfId="56882" xr:uid="{9AE11912-A894-42CD-945F-0FDAC689A0B5}"/>
    <cellStyle name="UNIDAGSDate 2 2 4 2 6" xfId="56883" xr:uid="{87EA9CC2-B387-4B32-9DB7-C1AE5FD25C80}"/>
    <cellStyle name="UNIDAGSDate 2 2 4 3" xfId="56884" xr:uid="{B367D9C0-EE01-4499-AA79-9A6377F1C63D}"/>
    <cellStyle name="UNIDAGSDate 2 2 4 3 2" xfId="56885" xr:uid="{29D690BF-C538-4C09-B2C1-F24E7B7659FE}"/>
    <cellStyle name="UNIDAGSDate 2 2 4 3 3" xfId="56886" xr:uid="{AE3B2CC1-CE82-488F-93BC-C1FB6D0AB3A4}"/>
    <cellStyle name="UNIDAGSDate 2 2 4 3 4" xfId="56887" xr:uid="{21281C32-71C2-4DE1-85DB-6A09D10F6640}"/>
    <cellStyle name="UNIDAGSDate 2 2 4 3 5" xfId="56888" xr:uid="{784E361E-936D-4BE4-B401-4452D1E86B4C}"/>
    <cellStyle name="UNIDAGSDate 2 2 4 3 6" xfId="56889" xr:uid="{411A97D7-8D1A-48A8-B54F-44BC809A47E0}"/>
    <cellStyle name="UNIDAGSDate 2 2 4 4" xfId="56890" xr:uid="{407F95F4-D55E-4971-B340-F4E1B3BB617A}"/>
    <cellStyle name="UNIDAGSDate 2 2 4 5" xfId="56891" xr:uid="{A33F3F9F-A84F-457F-9413-7A12B5E891D4}"/>
    <cellStyle name="UNIDAGSDate 2 2 4 6" xfId="56892" xr:uid="{6B55EEEE-D6B4-41E4-944E-30AB434ACD7D}"/>
    <cellStyle name="UNIDAGSDate 2 2 4 7" xfId="56893" xr:uid="{D89799EC-F40D-4383-9254-A8024B920C04}"/>
    <cellStyle name="UNIDAGSDate 2 2 4 8" xfId="56894" xr:uid="{6ED96332-72C1-49F1-AA32-78BBCC09D040}"/>
    <cellStyle name="UNIDAGSDate 2 2 4 9" xfId="56895" xr:uid="{BB9D1038-A660-448A-9C84-AFD32F646CD1}"/>
    <cellStyle name="UNIDAGSDate 2 2 5" xfId="56896" xr:uid="{98454BE5-5D53-4A75-A058-6056E34285B2}"/>
    <cellStyle name="UNIDAGSDate 2 3" xfId="56897" xr:uid="{2CB7C104-FB10-4780-B686-1F3F15689003}"/>
    <cellStyle name="UNIDAGSDate 2 3 2" xfId="56898" xr:uid="{013270D9-9778-42D5-94D1-74796544CDB8}"/>
    <cellStyle name="UNIDAGSDate 2 3 2 2" xfId="56899" xr:uid="{C7D9E271-F12E-410A-81CC-5A6A763F38AC}"/>
    <cellStyle name="UNIDAGSDate 2 3 2 2 2" xfId="56900" xr:uid="{DD3A0F75-DAB9-48DD-846E-2377381B6ADD}"/>
    <cellStyle name="UNIDAGSDate 2 3 2 2 3" xfId="56901" xr:uid="{F5FCA4E7-AF57-426D-8FF2-ABC9D6A74D60}"/>
    <cellStyle name="UNIDAGSDate 2 3 2 2 4" xfId="56902" xr:uid="{058D4DA9-9AD2-4817-A5D7-C52986A49749}"/>
    <cellStyle name="UNIDAGSDate 2 3 2 2 5" xfId="56903" xr:uid="{F1A85BDF-AF3F-41CC-BD6E-41C69C281063}"/>
    <cellStyle name="UNIDAGSDate 2 3 2 2 6" xfId="56904" xr:uid="{B77C1ADC-4008-46DA-9657-6A6DF4CCDF2B}"/>
    <cellStyle name="UNIDAGSDate 2 3 2 2 7" xfId="56905" xr:uid="{20304DCF-337E-4562-B217-2F802DB4D48B}"/>
    <cellStyle name="UNIDAGSDate 2 3 2 3" xfId="56906" xr:uid="{D5B820F5-110F-4745-A06A-3C0E0DCF09F3}"/>
    <cellStyle name="UNIDAGSDate 2 3 2 4" xfId="56907" xr:uid="{F721F919-D1F8-4185-A70C-3507BA63B194}"/>
    <cellStyle name="UNIDAGSDate 2 3 2 5" xfId="56908" xr:uid="{36171F09-CA52-4C7D-A2E3-00EBECBB846C}"/>
    <cellStyle name="UNIDAGSDate 2 3 2 6" xfId="56909" xr:uid="{8B3BBF52-74B0-4A0E-8E78-AA2712274A94}"/>
    <cellStyle name="UNIDAGSDate 2 3 2 7" xfId="56910" xr:uid="{0418597F-7202-4AC5-9F9C-9EC6C3327DF9}"/>
    <cellStyle name="UNIDAGSDate 2 3 2 8" xfId="56911" xr:uid="{7F773BB2-578F-4F53-BB36-27E8C60CB414}"/>
    <cellStyle name="UNIDAGSDate 2 3 3" xfId="56912" xr:uid="{5BF399B6-81EC-495B-A844-3ACBD385421D}"/>
    <cellStyle name="UNIDAGSDate 2 3 3 2" xfId="56913" xr:uid="{65ACC858-8FD2-4AC0-B619-7D520E437613}"/>
    <cellStyle name="UNIDAGSDate 2 3 3 3" xfId="56914" xr:uid="{E88D8167-3801-458A-B886-8257DAACA3E7}"/>
    <cellStyle name="UNIDAGSDate 2 3 3 4" xfId="56915" xr:uid="{A8E520D4-67F6-402C-8789-95C895060A5E}"/>
    <cellStyle name="UNIDAGSDate 2 3 3 5" xfId="56916" xr:uid="{6C0A7123-7874-43D5-9477-EFC8FFDC1F99}"/>
    <cellStyle name="UNIDAGSDate 2 3 3 6" xfId="56917" xr:uid="{737C8766-31AB-4370-86A6-AA89A4B0593C}"/>
    <cellStyle name="UNIDAGSDate 2 3 3 7" xfId="56918" xr:uid="{49774A2E-A096-4DEF-A835-A1F0FDB72ACE}"/>
    <cellStyle name="UNIDAGSDate 2 3 4" xfId="56919" xr:uid="{ACC4666E-6BDE-42D2-A2E4-1F8797F8AC39}"/>
    <cellStyle name="UNIDAGSDate 2 3 5" xfId="56920" xr:uid="{2AC122C3-4240-48BB-A3F8-0C5740D16111}"/>
    <cellStyle name="UNIDAGSDate 2 3 6" xfId="56921" xr:uid="{E07BB92A-B55E-4C7D-9A90-7E3063CE29B1}"/>
    <cellStyle name="UNIDAGSDate 2 3 7" xfId="56922" xr:uid="{35B1E5B9-B21F-4536-AFAB-B15F87BE7E57}"/>
    <cellStyle name="UNIDAGSDate 2 3 8" xfId="56923" xr:uid="{EBA8D325-511A-4FEA-ACB6-751944651F42}"/>
    <cellStyle name="UNIDAGSDate 2 3 9" xfId="56924" xr:uid="{83B1F0D9-BB4A-407F-84E6-A1BADCDC645B}"/>
    <cellStyle name="UNIDAGSDate 2 4" xfId="56925" xr:uid="{007D17CC-93D9-46BF-B8C2-70EE51560A4A}"/>
    <cellStyle name="UNIDAGSDate 2 4 10" xfId="56926" xr:uid="{4B1030F2-B320-4AF7-B978-590A4B1EAFBF}"/>
    <cellStyle name="UNIDAGSDate 2 4 2" xfId="56927" xr:uid="{F4184D7C-E4F8-41F2-8AC7-B9A665FE16F0}"/>
    <cellStyle name="UNIDAGSDate 2 4 2 2" xfId="56928" xr:uid="{1A153B78-16B1-4971-B341-AC4B57A75F93}"/>
    <cellStyle name="UNIDAGSDate 2 4 2 2 2" xfId="56929" xr:uid="{A1987CC2-909A-4C38-A578-627FA5C64A9E}"/>
    <cellStyle name="UNIDAGSDate 2 4 2 2 3" xfId="56930" xr:uid="{35BF1E95-1551-4267-B0AB-5AA77FE5E20E}"/>
    <cellStyle name="UNIDAGSDate 2 4 2 2 4" xfId="56931" xr:uid="{7334B4C6-0312-4ED0-9659-993F362553A4}"/>
    <cellStyle name="UNIDAGSDate 2 4 2 2 5" xfId="56932" xr:uid="{EA1A3957-B794-4879-A1AD-888740F74E8C}"/>
    <cellStyle name="UNIDAGSDate 2 4 2 2 6" xfId="56933" xr:uid="{09FBAD59-9A88-46A8-BD4C-0912384840B3}"/>
    <cellStyle name="UNIDAGSDate 2 4 2 3" xfId="56934" xr:uid="{403E84F1-A971-42C5-8F7F-B901BD18F25A}"/>
    <cellStyle name="UNIDAGSDate 2 4 2 3 2" xfId="56935" xr:uid="{B154CBE4-952B-4DBA-BCD4-3D865E11A0E1}"/>
    <cellStyle name="UNIDAGSDate 2 4 2 3 3" xfId="56936" xr:uid="{07DEB192-A36E-49D3-9DED-09EFA6AFBACB}"/>
    <cellStyle name="UNIDAGSDate 2 4 2 3 4" xfId="56937" xr:uid="{17F02981-F44C-44A6-BE51-6E65A55F7E49}"/>
    <cellStyle name="UNIDAGSDate 2 4 2 3 5" xfId="56938" xr:uid="{7F6406D8-4CAE-40EB-8220-D9B4FE2BD668}"/>
    <cellStyle name="UNIDAGSDate 2 4 2 3 6" xfId="56939" xr:uid="{E96AB689-C175-41FC-AAA0-888A8097C45C}"/>
    <cellStyle name="UNIDAGSDate 2 4 2 4" xfId="56940" xr:uid="{EA09C608-EC94-4A5D-957A-2DFFBD3EDFDE}"/>
    <cellStyle name="UNIDAGSDate 2 4 2 5" xfId="56941" xr:uid="{F8623A2F-9780-4716-8EC2-F974F0F8E0EB}"/>
    <cellStyle name="UNIDAGSDate 2 4 2 6" xfId="56942" xr:uid="{B7E39035-2BB5-4DE3-943E-C151F066EF1A}"/>
    <cellStyle name="UNIDAGSDate 2 4 2 7" xfId="56943" xr:uid="{303D6B6F-A13B-4031-9627-94FE64C7FF9F}"/>
    <cellStyle name="UNIDAGSDate 2 4 2 8" xfId="56944" xr:uid="{12B42C38-5C8A-4E1D-B560-9E33F072AD37}"/>
    <cellStyle name="UNIDAGSDate 2 4 2 9" xfId="56945" xr:uid="{65C889CC-E66E-4B38-9D88-A684364D6C88}"/>
    <cellStyle name="UNIDAGSDate 2 4 3" xfId="56946" xr:uid="{278781D1-E4D4-414A-B371-5842121D2732}"/>
    <cellStyle name="UNIDAGSDate 2 4 3 2" xfId="56947" xr:uid="{20EBF625-91FF-4657-9F53-8A3001848FBD}"/>
    <cellStyle name="UNIDAGSDate 2 4 3 3" xfId="56948" xr:uid="{EDFD1B83-B151-4165-86A2-2EC229FF46D6}"/>
    <cellStyle name="UNIDAGSDate 2 4 3 4" xfId="56949" xr:uid="{46426355-34EB-463F-9A6D-AD1A57E34741}"/>
    <cellStyle name="UNIDAGSDate 2 4 3 5" xfId="56950" xr:uid="{6C59428D-6FF4-439B-A8F7-6E006D2E8C1D}"/>
    <cellStyle name="UNIDAGSDate 2 4 3 6" xfId="56951" xr:uid="{08EAFAC9-B3C3-4C6B-8038-A6DDDF4CA80E}"/>
    <cellStyle name="UNIDAGSDate 2 4 4" xfId="56952" xr:uid="{CF0A1D6B-DC16-4B05-845F-CF2C5E34FDB8}"/>
    <cellStyle name="UNIDAGSDate 2 4 4 2" xfId="56953" xr:uid="{F5D905B2-BDEA-41B4-ADB6-779576F661BD}"/>
    <cellStyle name="UNIDAGSDate 2 4 4 3" xfId="56954" xr:uid="{4DC03F3A-1ED4-4636-A42E-F07268F8A753}"/>
    <cellStyle name="UNIDAGSDate 2 4 4 4" xfId="56955" xr:uid="{32321DDF-4BBC-4B86-A08E-9E4B509697BE}"/>
    <cellStyle name="UNIDAGSDate 2 4 4 5" xfId="56956" xr:uid="{EBD3B314-24F4-425A-B862-BE3CB706BC5C}"/>
    <cellStyle name="UNIDAGSDate 2 4 4 6" xfId="56957" xr:uid="{21C70CFB-B8AD-4F94-9F08-F3AF2DC62B49}"/>
    <cellStyle name="UNIDAGSDate 2 4 5" xfId="56958" xr:uid="{5D16CDF3-6128-47AB-A32F-1A10FAAE6CB3}"/>
    <cellStyle name="UNIDAGSDate 2 4 6" xfId="56959" xr:uid="{12A92CFA-2C14-4F82-B39D-DF8082827E6A}"/>
    <cellStyle name="UNIDAGSDate 2 4 7" xfId="56960" xr:uid="{6F0866C7-8FE0-46B3-92D7-F4834C9E3449}"/>
    <cellStyle name="UNIDAGSDate 2 4 8" xfId="56961" xr:uid="{D10B571D-92F7-4C45-A506-8FFFB15995CB}"/>
    <cellStyle name="UNIDAGSDate 2 4 9" xfId="56962" xr:uid="{B9DE95C6-8075-4812-AAB3-049323C1B6CE}"/>
    <cellStyle name="UNIDAGSDate 2 5" xfId="56963" xr:uid="{72739E3E-FDC1-4CCD-B589-AA16F98A8718}"/>
    <cellStyle name="UNIDAGSDate 2 5 2" xfId="56964" xr:uid="{E5E8F0CF-5A61-421D-985D-063389BD520E}"/>
    <cellStyle name="UNIDAGSDate 2 5 2 2" xfId="56965" xr:uid="{327C0FA7-BC05-4440-AD81-38634F161541}"/>
    <cellStyle name="UNIDAGSDate 2 5 2 3" xfId="56966" xr:uid="{0F1C06C7-E3D9-40F7-A4BE-5E60ACDFC3D5}"/>
    <cellStyle name="UNIDAGSDate 2 5 2 4" xfId="56967" xr:uid="{10B90C69-690C-4304-998C-A71989AEED9F}"/>
    <cellStyle name="UNIDAGSDate 2 5 2 5" xfId="56968" xr:uid="{E6DA49D2-06E7-4CFF-926A-016EA954EAAB}"/>
    <cellStyle name="UNIDAGSDate 2 5 2 6" xfId="56969" xr:uid="{BF3EB858-BA7F-4BD8-87D7-164B94CF3D4D}"/>
    <cellStyle name="UNIDAGSDate 2 5 3" xfId="56970" xr:uid="{D0383229-AD16-48A3-AFAB-CEC3541EB4BC}"/>
    <cellStyle name="UNIDAGSDate 2 5 3 2" xfId="56971" xr:uid="{DEA4961F-57E3-4E40-A45E-6970AB494D0F}"/>
    <cellStyle name="UNIDAGSDate 2 5 3 3" xfId="56972" xr:uid="{FEA6BDB9-91AA-4BAB-BFD7-C49766CF3540}"/>
    <cellStyle name="UNIDAGSDate 2 5 3 4" xfId="56973" xr:uid="{46B11D69-4770-440D-9F72-5949F58411A5}"/>
    <cellStyle name="UNIDAGSDate 2 5 3 5" xfId="56974" xr:uid="{E343969A-7586-4EA3-B91C-EDD17E74AE18}"/>
    <cellStyle name="UNIDAGSDate 2 5 3 6" xfId="56975" xr:uid="{7FCB0667-FCF0-4D8F-BECC-3B7F68674F26}"/>
    <cellStyle name="UNIDAGSDate 2 5 4" xfId="56976" xr:uid="{B0D2D9F5-55AD-4910-ADB5-8920BD015871}"/>
    <cellStyle name="UNIDAGSDate 2 5 5" xfId="56977" xr:uid="{8A832308-991B-4C16-A175-42B6A4F76F6F}"/>
    <cellStyle name="UNIDAGSDate 2 5 6" xfId="56978" xr:uid="{A1B71499-239E-4049-B6FA-77C7BF4A24A4}"/>
    <cellStyle name="UNIDAGSDate 2 5 7" xfId="56979" xr:uid="{81DE87F5-3E76-47D6-8F6A-A7D2E1D5AFEA}"/>
    <cellStyle name="UNIDAGSDate 2 5 8" xfId="56980" xr:uid="{C9FC2416-C0CA-41EC-B836-A2D173BC3120}"/>
    <cellStyle name="UNIDAGSDate 2 5 9" xfId="56981" xr:uid="{8D99A16F-B9AA-41FC-963B-58CD5C94DB74}"/>
    <cellStyle name="UNIDAGSDate 2 6" xfId="56982" xr:uid="{7D71975D-3074-4524-9E39-5D1E8016030B}"/>
    <cellStyle name="UNIDAGSDate 2 7" xfId="56983" xr:uid="{98239414-462B-4514-BDFF-4885D24AD75B}"/>
    <cellStyle name="UNIDAGSDate 2 8" xfId="56984" xr:uid="{C4F48A35-D8D5-4427-BE39-4730CB65AB0F}"/>
    <cellStyle name="UNIDAGSDate 3" xfId="56985" xr:uid="{A0567D99-EE94-4A4A-A901-69C7D634B03B}"/>
    <cellStyle name="UNIDAGSDate 3 2" xfId="56986" xr:uid="{A8E01E78-CCC2-4B5A-92F1-AAD0AEE36FDE}"/>
    <cellStyle name="UNIDAGSDate 3 2 2" xfId="56987" xr:uid="{2004555A-4258-47D1-830E-7EA3E9C2680E}"/>
    <cellStyle name="UNIDAGSDate 3 2 2 2" xfId="56988" xr:uid="{8917C5F2-CC40-4A40-8B90-720841C1C052}"/>
    <cellStyle name="UNIDAGSDate 3 2 2 3" xfId="56989" xr:uid="{C511B904-A752-44B5-BAD9-966AD70696EF}"/>
    <cellStyle name="UNIDAGSDate 3 2 2 4" xfId="56990" xr:uid="{ECAAA184-5790-4411-9BE3-4BA6B7180D2D}"/>
    <cellStyle name="UNIDAGSDate 3 2 2 5" xfId="56991" xr:uid="{6EF8907D-08F9-4E05-BF4C-971985F4EC10}"/>
    <cellStyle name="UNIDAGSDate 3 2 2 6" xfId="56992" xr:uid="{2D1EA268-0601-428D-8B30-5CBC21CA9C75}"/>
    <cellStyle name="UNIDAGSDate 3 2 2 7" xfId="56993" xr:uid="{48F80BA7-7D4C-44E4-96B0-CE4D45B7B0F6}"/>
    <cellStyle name="UNIDAGSDate 3 2 3" xfId="56994" xr:uid="{9E562F9C-52BD-4AED-8615-E66D0208982F}"/>
    <cellStyle name="UNIDAGSDate 3 2 4" xfId="56995" xr:uid="{617743F3-9C17-4515-9A42-F2DBD3D4087E}"/>
    <cellStyle name="UNIDAGSDate 3 2 5" xfId="56996" xr:uid="{E0EE4E10-68D9-4916-9E02-947C22CEEFB2}"/>
    <cellStyle name="UNIDAGSDate 3 2 6" xfId="56997" xr:uid="{8B84465B-C910-4451-8CF4-E30382330BC6}"/>
    <cellStyle name="UNIDAGSDate 3 2 7" xfId="56998" xr:uid="{39DE5B07-A560-4ABF-94EB-3213F5779EB8}"/>
    <cellStyle name="UNIDAGSDate 3 2 8" xfId="56999" xr:uid="{340D85BD-DC79-47BC-808B-3D61DFEE2C5D}"/>
    <cellStyle name="UNIDAGSDate 3 3" xfId="57000" xr:uid="{CF1B47B3-DF56-4C66-B0E2-126639EEEF51}"/>
    <cellStyle name="UNIDAGSDate 3 3 2" xfId="57001" xr:uid="{CEBDC7F9-7379-47F5-B6EC-FD8A551F8620}"/>
    <cellStyle name="UNIDAGSDate 3 3 3" xfId="57002" xr:uid="{6CAAAAF2-8CFD-4839-B44E-858947C55CC9}"/>
    <cellStyle name="UNIDAGSDate 3 3 4" xfId="57003" xr:uid="{FC3F60AD-3FB2-450B-B57C-10E0C8F08E48}"/>
    <cellStyle name="UNIDAGSDate 3 3 5" xfId="57004" xr:uid="{E3EFA91B-7973-4DC7-9A5C-7A622A67F470}"/>
    <cellStyle name="UNIDAGSDate 3 3 6" xfId="57005" xr:uid="{C092CF2E-28BE-46C9-B2E1-1874976F40F1}"/>
    <cellStyle name="UNIDAGSDate 3 3 7" xfId="57006" xr:uid="{4BEFA5E6-E82F-4404-8ECC-6811EF04EB8B}"/>
    <cellStyle name="UNIDAGSDate 3 4" xfId="57007" xr:uid="{B69C57E1-2276-442C-BE62-96DD77963836}"/>
    <cellStyle name="UNIDAGSDate 3 5" xfId="57008" xr:uid="{72CB8606-E46B-4B65-94C6-B823CC7E9A91}"/>
    <cellStyle name="UNIDAGSDate 3 6" xfId="57009" xr:uid="{D2A8E54B-5814-40D8-93E1-F2DF2F596B8D}"/>
    <cellStyle name="UNIDAGSDate 3 7" xfId="57010" xr:uid="{80438166-28C4-48F4-A7F3-D62451AAC714}"/>
    <cellStyle name="UNIDAGSDate 3 8" xfId="57011" xr:uid="{9E72EBAC-2471-426F-9CE2-6C398AFE0F8C}"/>
    <cellStyle name="UNIDAGSDate 3 9" xfId="57012" xr:uid="{06968CB6-0D5F-4B64-BB12-B1FB29C8D38E}"/>
    <cellStyle name="UNIDAGSDate 4" xfId="57013" xr:uid="{F50159E0-A686-4990-82C2-E0BE53C0D2B5}"/>
    <cellStyle name="UNIDAGSPercent" xfId="57014" xr:uid="{3D8E33DA-568E-4620-ACD7-7236285C2E7B}"/>
    <cellStyle name="UNIDAGSPercent 2" xfId="57015" xr:uid="{325EE059-5E55-4041-9DED-C04AF9B29C4B}"/>
    <cellStyle name="UNIDAGSPercent 2 2" xfId="57016" xr:uid="{CDE73954-1B6A-44A3-A362-E78E1A98B325}"/>
    <cellStyle name="UNIDAGSPercent 2 2 2" xfId="57017" xr:uid="{783AB463-9478-4B28-8E3A-8013CE4186E7}"/>
    <cellStyle name="UNIDAGSPercent 2 2 2 2" xfId="57018" xr:uid="{9EC1256E-5FF6-4400-9E10-82187463F606}"/>
    <cellStyle name="UNIDAGSPercent 2 2 2 2 2" xfId="57019" xr:uid="{BD4E3181-7F4A-4BE9-B8B8-D2643AEFB965}"/>
    <cellStyle name="UNIDAGSPercent 2 2 2 2 2 2" xfId="57020" xr:uid="{0F42F350-B7A8-47C1-AE3C-A1F079276A76}"/>
    <cellStyle name="UNIDAGSPercent 2 2 2 2 2 3" xfId="57021" xr:uid="{CA031762-A459-4F74-809D-6CE23598615A}"/>
    <cellStyle name="UNIDAGSPercent 2 2 2 2 2 4" xfId="57022" xr:uid="{32B70139-BAB2-4E57-9B9C-FDEEBCFD0881}"/>
    <cellStyle name="UNIDAGSPercent 2 2 2 2 2 5" xfId="57023" xr:uid="{C76E21DD-41D9-4ECE-A334-5A444FE54C3B}"/>
    <cellStyle name="UNIDAGSPercent 2 2 2 2 2 6" xfId="57024" xr:uid="{4DB2EB05-D873-49BE-BBA4-1D3491103144}"/>
    <cellStyle name="UNIDAGSPercent 2 2 2 2 2 7" xfId="57025" xr:uid="{D111870F-B95D-48EE-A90A-306121742878}"/>
    <cellStyle name="UNIDAGSPercent 2 2 2 2 3" xfId="57026" xr:uid="{93EA77A9-44B2-4A04-93CF-829BFD7A3CF2}"/>
    <cellStyle name="UNIDAGSPercent 2 2 2 2 4" xfId="57027" xr:uid="{118A1735-93AE-4F10-A6C2-588988F8161C}"/>
    <cellStyle name="UNIDAGSPercent 2 2 2 2 5" xfId="57028" xr:uid="{62189A65-FFBB-4A9F-8856-A3DCF1C64CF4}"/>
    <cellStyle name="UNIDAGSPercent 2 2 2 2 6" xfId="57029" xr:uid="{C91CFF42-206F-47DF-A2D2-A8E592481D5E}"/>
    <cellStyle name="UNIDAGSPercent 2 2 2 2 7" xfId="57030" xr:uid="{6033BE9D-2EE8-4793-8ED1-5E79502BAF6F}"/>
    <cellStyle name="UNIDAGSPercent 2 2 2 2 8" xfId="57031" xr:uid="{68BBA270-1782-44C1-AB62-9BAFFCE815FC}"/>
    <cellStyle name="UNIDAGSPercent 2 2 2 3" xfId="57032" xr:uid="{BED782E0-BE8A-4851-9D43-AE1550F62101}"/>
    <cellStyle name="UNIDAGSPercent 2 2 2 3 2" xfId="57033" xr:uid="{FF209D44-C826-4346-8341-23B94BC582EC}"/>
    <cellStyle name="UNIDAGSPercent 2 2 2 3 3" xfId="57034" xr:uid="{AA84BAC9-A71F-46D0-BA91-124BFF194D37}"/>
    <cellStyle name="UNIDAGSPercent 2 2 2 3 4" xfId="57035" xr:uid="{33E286A7-D7FE-438C-B214-4769399580A8}"/>
    <cellStyle name="UNIDAGSPercent 2 2 2 3 5" xfId="57036" xr:uid="{04FA17A7-4A17-4668-896E-DE7DDD89851D}"/>
    <cellStyle name="UNIDAGSPercent 2 2 2 3 6" xfId="57037" xr:uid="{643AFB9D-7EFF-4CEE-BC96-99D7FCB53141}"/>
    <cellStyle name="UNIDAGSPercent 2 2 2 3 7" xfId="57038" xr:uid="{41D2A535-2801-41D3-AFBE-ECB296BE63DF}"/>
    <cellStyle name="UNIDAGSPercent 2 2 2 4" xfId="57039" xr:uid="{B913E9D7-62DD-47CE-BEA4-4098B222DC5F}"/>
    <cellStyle name="UNIDAGSPercent 2 2 2 5" xfId="57040" xr:uid="{AAA5139D-1C9F-445A-B490-67E4E42ADB08}"/>
    <cellStyle name="UNIDAGSPercent 2 2 2 6" xfId="57041" xr:uid="{037E5E5B-8781-45C4-91D9-3F8D8EAB4CDC}"/>
    <cellStyle name="UNIDAGSPercent 2 2 2 7" xfId="57042" xr:uid="{2DB2E522-058E-4C1D-B01C-B4DC420A4E73}"/>
    <cellStyle name="UNIDAGSPercent 2 2 2 8" xfId="57043" xr:uid="{3E56575D-7A43-4AB1-900A-906878A6A8AA}"/>
    <cellStyle name="UNIDAGSPercent 2 2 2 9" xfId="57044" xr:uid="{04610EC1-7EFA-4808-8910-D8FACCEBA5E6}"/>
    <cellStyle name="UNIDAGSPercent 2 2 3" xfId="57045" xr:uid="{F6A563BB-CDFA-4296-86CB-DA5BEE6A96AA}"/>
    <cellStyle name="UNIDAGSPercent 2 2 3 10" xfId="57046" xr:uid="{D7E8C42A-096E-44E7-9970-6B57CA6DCB81}"/>
    <cellStyle name="UNIDAGSPercent 2 2 3 2" xfId="57047" xr:uid="{66716623-5B98-4DEE-9CE3-52258E5F5DE3}"/>
    <cellStyle name="UNIDAGSPercent 2 2 3 2 2" xfId="57048" xr:uid="{DC85BC6F-1AFA-4D07-BF8C-79136B58A290}"/>
    <cellStyle name="UNIDAGSPercent 2 2 3 2 2 2" xfId="57049" xr:uid="{3C573068-BF6C-4B71-8F99-8C4674F4C0A6}"/>
    <cellStyle name="UNIDAGSPercent 2 2 3 2 2 3" xfId="57050" xr:uid="{310AC6A0-EB3C-4DD9-8490-7E1193B8B2DE}"/>
    <cellStyle name="UNIDAGSPercent 2 2 3 2 2 4" xfId="57051" xr:uid="{0BE9BC2F-B807-4BD0-AC9F-E43E20D1A67A}"/>
    <cellStyle name="UNIDAGSPercent 2 2 3 2 2 5" xfId="57052" xr:uid="{10D9B600-05EA-4530-814B-C84699600C88}"/>
    <cellStyle name="UNIDAGSPercent 2 2 3 2 2 6" xfId="57053" xr:uid="{6D100BD9-5FC7-411F-93B5-3E82AA8CA925}"/>
    <cellStyle name="UNIDAGSPercent 2 2 3 2 3" xfId="57054" xr:uid="{4337144C-FA81-417E-9124-E51D1ADD326C}"/>
    <cellStyle name="UNIDAGSPercent 2 2 3 2 3 2" xfId="57055" xr:uid="{D28899BA-63B0-4823-A684-20748008D0FF}"/>
    <cellStyle name="UNIDAGSPercent 2 2 3 2 3 3" xfId="57056" xr:uid="{481D9856-7720-4FE5-9FBD-7ADE58AA7A76}"/>
    <cellStyle name="UNIDAGSPercent 2 2 3 2 3 4" xfId="57057" xr:uid="{E59CD5F6-0670-4D16-8AD0-C57888371324}"/>
    <cellStyle name="UNIDAGSPercent 2 2 3 2 3 5" xfId="57058" xr:uid="{4484A53D-E12F-45EF-A627-80BCCF80FAAF}"/>
    <cellStyle name="UNIDAGSPercent 2 2 3 2 3 6" xfId="57059" xr:uid="{01344DA2-E615-466F-87B7-63F035AAA50F}"/>
    <cellStyle name="UNIDAGSPercent 2 2 3 2 4" xfId="57060" xr:uid="{A826B0CA-A7BF-4A15-AEFF-F0355CDE4485}"/>
    <cellStyle name="UNIDAGSPercent 2 2 3 2 5" xfId="57061" xr:uid="{7B2DA923-5B68-40B9-9D86-D1FFA387B954}"/>
    <cellStyle name="UNIDAGSPercent 2 2 3 2 6" xfId="57062" xr:uid="{22FE724C-11A4-4BFA-A05C-2241C7C52E77}"/>
    <cellStyle name="UNIDAGSPercent 2 2 3 2 7" xfId="57063" xr:uid="{259D339F-01E4-4D4F-BEF1-3D20A9AF9F1F}"/>
    <cellStyle name="UNIDAGSPercent 2 2 3 2 8" xfId="57064" xr:uid="{EC288172-D515-4BD3-BAA3-3E36724BCB8F}"/>
    <cellStyle name="UNIDAGSPercent 2 2 3 2 9" xfId="57065" xr:uid="{18449FAC-1E74-43F0-8794-910B9B380B2B}"/>
    <cellStyle name="UNIDAGSPercent 2 2 3 3" xfId="57066" xr:uid="{DBBE891B-3149-4924-B8DA-B2A033B09D3B}"/>
    <cellStyle name="UNIDAGSPercent 2 2 3 3 2" xfId="57067" xr:uid="{955EA3F6-8736-4AFE-9967-5E8853183D54}"/>
    <cellStyle name="UNIDAGSPercent 2 2 3 3 3" xfId="57068" xr:uid="{04FF7942-55D0-495A-9BF6-897F5543CD06}"/>
    <cellStyle name="UNIDAGSPercent 2 2 3 3 4" xfId="57069" xr:uid="{F98051F7-3CD2-49AE-B14D-056A0623F03E}"/>
    <cellStyle name="UNIDAGSPercent 2 2 3 3 5" xfId="57070" xr:uid="{27E532F0-940C-48A5-894B-49C3BD813241}"/>
    <cellStyle name="UNIDAGSPercent 2 2 3 3 6" xfId="57071" xr:uid="{961B5BCA-3994-48CA-B42F-20E5C9131057}"/>
    <cellStyle name="UNIDAGSPercent 2 2 3 4" xfId="57072" xr:uid="{66FE0DA6-4FD3-4DE7-B982-3DF4B9BE4603}"/>
    <cellStyle name="UNIDAGSPercent 2 2 3 4 2" xfId="57073" xr:uid="{3C32373F-8B94-4FF2-BD24-4859559A8227}"/>
    <cellStyle name="UNIDAGSPercent 2 2 3 4 3" xfId="57074" xr:uid="{3D7EEF79-A2DC-43C2-94CC-B8EA37ECAFDD}"/>
    <cellStyle name="UNIDAGSPercent 2 2 3 4 4" xfId="57075" xr:uid="{B4BD0290-5D1C-49D3-81C3-04A6B1FCD4A3}"/>
    <cellStyle name="UNIDAGSPercent 2 2 3 4 5" xfId="57076" xr:uid="{887020F2-93F0-4D4C-886E-62BD1770C2BD}"/>
    <cellStyle name="UNIDAGSPercent 2 2 3 4 6" xfId="57077" xr:uid="{811E224F-163B-4BF4-B644-DE0F757AA43C}"/>
    <cellStyle name="UNIDAGSPercent 2 2 3 5" xfId="57078" xr:uid="{F85B8547-9992-40AB-A9FA-F07AE89955AA}"/>
    <cellStyle name="UNIDAGSPercent 2 2 3 6" xfId="57079" xr:uid="{4E6A7C79-0705-4A16-8377-1E122B5BAC36}"/>
    <cellStyle name="UNIDAGSPercent 2 2 3 7" xfId="57080" xr:uid="{FE700A8D-2751-4966-A642-9190DF2E1902}"/>
    <cellStyle name="UNIDAGSPercent 2 2 3 8" xfId="57081" xr:uid="{6E5FA1FE-E4A6-465A-8CE4-0516511B0BAF}"/>
    <cellStyle name="UNIDAGSPercent 2 2 3 9" xfId="57082" xr:uid="{05A9D8D7-B926-4BCC-8DFC-0E55A6D2CA82}"/>
    <cellStyle name="UNIDAGSPercent 2 2 4" xfId="57083" xr:uid="{F98F20D8-B0A8-4ED8-84B1-5EEB17A947EC}"/>
    <cellStyle name="UNIDAGSPercent 2 2 4 2" xfId="57084" xr:uid="{C2D3F9F1-D833-4C0C-AE05-E6645D64022C}"/>
    <cellStyle name="UNIDAGSPercent 2 2 4 2 2" xfId="57085" xr:uid="{6670B38F-6100-48ED-AB0C-9069AF2A7B38}"/>
    <cellStyle name="UNIDAGSPercent 2 2 4 2 3" xfId="57086" xr:uid="{419C61DB-63A6-4C60-844F-6A75B51F392A}"/>
    <cellStyle name="UNIDAGSPercent 2 2 4 2 4" xfId="57087" xr:uid="{7463FCC5-B5B2-4513-A672-40609B6A8EC6}"/>
    <cellStyle name="UNIDAGSPercent 2 2 4 2 5" xfId="57088" xr:uid="{455439AD-27D3-4B00-954D-4E79C1A6307F}"/>
    <cellStyle name="UNIDAGSPercent 2 2 4 2 6" xfId="57089" xr:uid="{BE120409-12E1-4668-9225-94C9852F9FA4}"/>
    <cellStyle name="UNIDAGSPercent 2 2 4 3" xfId="57090" xr:uid="{ED64E03C-4C75-4332-94B3-D6B48948AEF6}"/>
    <cellStyle name="UNIDAGSPercent 2 2 4 3 2" xfId="57091" xr:uid="{A85DF236-F463-4253-B026-361E38B0D289}"/>
    <cellStyle name="UNIDAGSPercent 2 2 4 3 3" xfId="57092" xr:uid="{350DE714-A29B-4538-8901-7C296BEBF847}"/>
    <cellStyle name="UNIDAGSPercent 2 2 4 3 4" xfId="57093" xr:uid="{568E2730-20C7-4A1B-9A4B-C149898F7379}"/>
    <cellStyle name="UNIDAGSPercent 2 2 4 3 5" xfId="57094" xr:uid="{A1D1B8A1-F3E5-4A95-9E9C-E8C5B5074E4F}"/>
    <cellStyle name="UNIDAGSPercent 2 2 4 3 6" xfId="57095" xr:uid="{A54B01E0-7227-493D-90BE-4A54EE284B24}"/>
    <cellStyle name="UNIDAGSPercent 2 2 4 4" xfId="57096" xr:uid="{3D7228E9-A31D-4D13-AFAE-744510699D83}"/>
    <cellStyle name="UNIDAGSPercent 2 2 4 5" xfId="57097" xr:uid="{9758BE15-220E-4327-9A4E-107ABFB87E5B}"/>
    <cellStyle name="UNIDAGSPercent 2 2 4 6" xfId="57098" xr:uid="{7FD557B9-A7EF-4EAE-80CE-B39ED55F7938}"/>
    <cellStyle name="UNIDAGSPercent 2 2 4 7" xfId="57099" xr:uid="{53B195A8-4AF0-4DC2-877F-3BD579C8F5BC}"/>
    <cellStyle name="UNIDAGSPercent 2 2 4 8" xfId="57100" xr:uid="{08FD99B6-E060-4857-A3B0-DEA8B2101DCA}"/>
    <cellStyle name="UNIDAGSPercent 2 2 4 9" xfId="57101" xr:uid="{D803EB52-073E-46E7-808A-AFEF8CC73081}"/>
    <cellStyle name="UNIDAGSPercent 2 2 5" xfId="57102" xr:uid="{304B2938-2A96-4F26-89AF-B33514E56E2B}"/>
    <cellStyle name="UNIDAGSPercent 2 3" xfId="57103" xr:uid="{038AE154-A437-4CBD-A7A1-903D7A629405}"/>
    <cellStyle name="UNIDAGSPercent 2 3 2" xfId="57104" xr:uid="{F35A9EE0-250E-4297-BD3A-61FB0167E7D7}"/>
    <cellStyle name="UNIDAGSPercent 2 3 2 2" xfId="57105" xr:uid="{A25C8F13-B31A-4794-9CA1-35F19B4EE86F}"/>
    <cellStyle name="UNIDAGSPercent 2 3 2 2 2" xfId="57106" xr:uid="{908BD77F-0FC0-4FA6-AD7F-56D5A1F1A3B8}"/>
    <cellStyle name="UNIDAGSPercent 2 3 2 2 3" xfId="57107" xr:uid="{E9488FE2-0D30-4985-A043-B98592E4E234}"/>
    <cellStyle name="UNIDAGSPercent 2 3 2 2 4" xfId="57108" xr:uid="{21968D81-340D-43B5-979B-0E096C70BA49}"/>
    <cellStyle name="UNIDAGSPercent 2 3 2 2 5" xfId="57109" xr:uid="{444D8770-0099-4738-A7F2-155A95C6F7A0}"/>
    <cellStyle name="UNIDAGSPercent 2 3 2 2 6" xfId="57110" xr:uid="{C1EF4C6D-5D8F-4B67-8F99-F161643C5214}"/>
    <cellStyle name="UNIDAGSPercent 2 3 2 2 7" xfId="57111" xr:uid="{FB17F6D6-FB12-4CB2-8065-71F53D259576}"/>
    <cellStyle name="UNIDAGSPercent 2 3 2 3" xfId="57112" xr:uid="{DDF87555-7EC5-4076-A830-AE3BC4AB1A84}"/>
    <cellStyle name="UNIDAGSPercent 2 3 2 4" xfId="57113" xr:uid="{190B0ED9-688C-49A9-93BB-30F601391891}"/>
    <cellStyle name="UNIDAGSPercent 2 3 2 5" xfId="57114" xr:uid="{71C1D534-8610-4B24-BD98-3012D9A2CC46}"/>
    <cellStyle name="UNIDAGSPercent 2 3 2 6" xfId="57115" xr:uid="{62A1801E-9C7F-4B4D-BA8F-706F62EF33DA}"/>
    <cellStyle name="UNIDAGSPercent 2 3 2 7" xfId="57116" xr:uid="{57C441A1-0A95-48BD-A8AB-B7A6BC2F0284}"/>
    <cellStyle name="UNIDAGSPercent 2 3 2 8" xfId="57117" xr:uid="{94424C40-6ECB-49CE-9868-6BB702BD11F0}"/>
    <cellStyle name="UNIDAGSPercent 2 3 3" xfId="57118" xr:uid="{C2FF552A-BD2A-4B50-946E-ECA34A7A74C6}"/>
    <cellStyle name="UNIDAGSPercent 2 3 3 2" xfId="57119" xr:uid="{F3A01D93-D994-4166-A58B-8F738FE9ACCB}"/>
    <cellStyle name="UNIDAGSPercent 2 3 3 3" xfId="57120" xr:uid="{6BDA6829-56BC-4B2C-8C8F-07E02674BCE6}"/>
    <cellStyle name="UNIDAGSPercent 2 3 3 4" xfId="57121" xr:uid="{E85263F8-32B9-495C-BE44-42FE865FAFAA}"/>
    <cellStyle name="UNIDAGSPercent 2 3 3 5" xfId="57122" xr:uid="{B504184D-8E7D-4578-AE79-6FCC15CD1BB2}"/>
    <cellStyle name="UNIDAGSPercent 2 3 3 6" xfId="57123" xr:uid="{00A4A268-CF5C-471C-86AC-5C6E6F044022}"/>
    <cellStyle name="UNIDAGSPercent 2 3 3 7" xfId="57124" xr:uid="{2F7FD3D8-2F1F-4AE7-8225-9740CD756EA3}"/>
    <cellStyle name="UNIDAGSPercent 2 3 4" xfId="57125" xr:uid="{3E64BCD8-1EE3-4178-B29F-FEC56900A561}"/>
    <cellStyle name="UNIDAGSPercent 2 3 5" xfId="57126" xr:uid="{81209EB4-2A20-4450-87F6-F2C7F14D4F54}"/>
    <cellStyle name="UNIDAGSPercent 2 3 6" xfId="57127" xr:uid="{DC4FB19B-F1CC-4E19-B7FA-6D95291C30C9}"/>
    <cellStyle name="UNIDAGSPercent 2 3 7" xfId="57128" xr:uid="{49320C9C-9939-4A5E-8EA3-BBCCA0107101}"/>
    <cellStyle name="UNIDAGSPercent 2 3 8" xfId="57129" xr:uid="{6BB8D3FE-6554-4B0F-A416-9CD8ED671416}"/>
    <cellStyle name="UNIDAGSPercent 2 3 9" xfId="57130" xr:uid="{0BFC97B3-4607-400E-95AF-D2859650B009}"/>
    <cellStyle name="UNIDAGSPercent 2 4" xfId="57131" xr:uid="{1AEA7792-8B9D-4EE0-BE0E-6D2E76B890A2}"/>
    <cellStyle name="UNIDAGSPercent 2 4 10" xfId="57132" xr:uid="{34243772-4A70-4FE1-AC1A-0280FEAD9FB0}"/>
    <cellStyle name="UNIDAGSPercent 2 4 2" xfId="57133" xr:uid="{F7B1D3E5-58EB-45E1-8134-F2A435691131}"/>
    <cellStyle name="UNIDAGSPercent 2 4 2 2" xfId="57134" xr:uid="{F2CA10C4-9F3C-4530-B0EF-9EAF78BE1EB3}"/>
    <cellStyle name="UNIDAGSPercent 2 4 2 2 2" xfId="57135" xr:uid="{76ECF4F8-8C63-4B54-9724-96C2D7248593}"/>
    <cellStyle name="UNIDAGSPercent 2 4 2 2 3" xfId="57136" xr:uid="{2FABC19C-4D12-4788-9A15-E409AB537E6F}"/>
    <cellStyle name="UNIDAGSPercent 2 4 2 2 4" xfId="57137" xr:uid="{4AF3CB2F-4BBA-4832-93B6-E3DF3D08A49C}"/>
    <cellStyle name="UNIDAGSPercent 2 4 2 2 5" xfId="57138" xr:uid="{B0F2FD08-8C24-452C-8F2B-7AFDBBEE5113}"/>
    <cellStyle name="UNIDAGSPercent 2 4 2 2 6" xfId="57139" xr:uid="{426E3FA7-B7AA-442F-8E2A-FFEB7C668C88}"/>
    <cellStyle name="UNIDAGSPercent 2 4 2 3" xfId="57140" xr:uid="{2E6DA80E-A55C-402A-94A6-5575D776D58F}"/>
    <cellStyle name="UNIDAGSPercent 2 4 2 3 2" xfId="57141" xr:uid="{1B6C08E4-C452-4F0E-B384-BF6001AD8F54}"/>
    <cellStyle name="UNIDAGSPercent 2 4 2 3 3" xfId="57142" xr:uid="{67A7ADFB-26F8-4707-AF56-18B318DE735C}"/>
    <cellStyle name="UNIDAGSPercent 2 4 2 3 4" xfId="57143" xr:uid="{B38B6B1A-395F-4446-AEC6-4B8F8E53515A}"/>
    <cellStyle name="UNIDAGSPercent 2 4 2 3 5" xfId="57144" xr:uid="{9B7F4B68-FE6C-42B6-B152-7BEE96DD11B9}"/>
    <cellStyle name="UNIDAGSPercent 2 4 2 3 6" xfId="57145" xr:uid="{E173F147-9E2C-4A7B-A0A8-211346243CF5}"/>
    <cellStyle name="UNIDAGSPercent 2 4 2 4" xfId="57146" xr:uid="{2E2164DF-2D97-48AD-9B5F-9B032138FA99}"/>
    <cellStyle name="UNIDAGSPercent 2 4 2 5" xfId="57147" xr:uid="{4589859C-D58D-4938-84C8-CAC372308D6B}"/>
    <cellStyle name="UNIDAGSPercent 2 4 2 6" xfId="57148" xr:uid="{87790BC4-E42B-41E2-9424-0645C17EA641}"/>
    <cellStyle name="UNIDAGSPercent 2 4 2 7" xfId="57149" xr:uid="{97F19950-2CBB-4177-B1CE-A8499006CC00}"/>
    <cellStyle name="UNIDAGSPercent 2 4 2 8" xfId="57150" xr:uid="{28AC69E9-5C43-4EA3-AA27-580365CE1A27}"/>
    <cellStyle name="UNIDAGSPercent 2 4 2 9" xfId="57151" xr:uid="{55B2F150-415D-4B1A-A7BB-4201C7361793}"/>
    <cellStyle name="UNIDAGSPercent 2 4 3" xfId="57152" xr:uid="{F4490054-7A87-486B-90FB-7B761E70C02F}"/>
    <cellStyle name="UNIDAGSPercent 2 4 3 2" xfId="57153" xr:uid="{E573C5B0-76DC-4C57-BD77-E11705116F37}"/>
    <cellStyle name="UNIDAGSPercent 2 4 3 3" xfId="57154" xr:uid="{13EFA0F3-1ACA-406B-8E09-ED4119689BBE}"/>
    <cellStyle name="UNIDAGSPercent 2 4 3 4" xfId="57155" xr:uid="{6FF1BA29-13D2-4C39-A46D-511A08E2238A}"/>
    <cellStyle name="UNIDAGSPercent 2 4 3 5" xfId="57156" xr:uid="{5326AAB9-DF00-4AA1-AF83-37834112CD6B}"/>
    <cellStyle name="UNIDAGSPercent 2 4 3 6" xfId="57157" xr:uid="{9206405E-20CF-484E-88CD-279C43B654DB}"/>
    <cellStyle name="UNIDAGSPercent 2 4 4" xfId="57158" xr:uid="{6F54F9C7-F613-4518-B828-B36B38573029}"/>
    <cellStyle name="UNIDAGSPercent 2 4 4 2" xfId="57159" xr:uid="{FBD8E433-6E28-4037-8606-EB2E35C7D874}"/>
    <cellStyle name="UNIDAGSPercent 2 4 4 3" xfId="57160" xr:uid="{7B60BEC0-49EA-4E3D-ABE5-10F80A5157EF}"/>
    <cellStyle name="UNIDAGSPercent 2 4 4 4" xfId="57161" xr:uid="{09D2C0C8-3539-4EF9-8BE2-5AB9C281D16F}"/>
    <cellStyle name="UNIDAGSPercent 2 4 4 5" xfId="57162" xr:uid="{C65EFAE5-0A73-4481-8F97-0C9D414C6E78}"/>
    <cellStyle name="UNIDAGSPercent 2 4 4 6" xfId="57163" xr:uid="{37E27F2C-D1DB-41FF-832A-6EB1B4905D8E}"/>
    <cellStyle name="UNIDAGSPercent 2 4 5" xfId="57164" xr:uid="{B38BED09-31C3-4A40-AEEF-E6CFE328ECEA}"/>
    <cellStyle name="UNIDAGSPercent 2 4 6" xfId="57165" xr:uid="{CC1155A3-EDDE-4653-BC6B-B7EA16BDE0AC}"/>
    <cellStyle name="UNIDAGSPercent 2 4 7" xfId="57166" xr:uid="{BEF1D7B7-A313-45A6-A86F-AC3A23BB06C8}"/>
    <cellStyle name="UNIDAGSPercent 2 4 8" xfId="57167" xr:uid="{16D5E867-AD37-45AE-B1BD-3F73C7E5BFCF}"/>
    <cellStyle name="UNIDAGSPercent 2 4 9" xfId="57168" xr:uid="{5C4F740E-7311-448A-95E8-AED79FB5CB5A}"/>
    <cellStyle name="UNIDAGSPercent 2 5" xfId="57169" xr:uid="{08407762-2392-48F5-9909-FE3FE04EA450}"/>
    <cellStyle name="UNIDAGSPercent 2 5 2" xfId="57170" xr:uid="{139178CB-508B-43FF-8E50-3C5D6678E047}"/>
    <cellStyle name="UNIDAGSPercent 2 5 2 2" xfId="57171" xr:uid="{4668A670-1424-4FD9-A950-D6459B58AE27}"/>
    <cellStyle name="UNIDAGSPercent 2 5 2 3" xfId="57172" xr:uid="{125C725D-9DB7-4B0C-8240-8C33BBDAE1C6}"/>
    <cellStyle name="UNIDAGSPercent 2 5 2 4" xfId="57173" xr:uid="{858C680C-35F4-451A-A09C-F76C983546F3}"/>
    <cellStyle name="UNIDAGSPercent 2 5 2 5" xfId="57174" xr:uid="{A3B50E41-6942-483B-9246-13F10B7D3011}"/>
    <cellStyle name="UNIDAGSPercent 2 5 2 6" xfId="57175" xr:uid="{0EC3258E-6BFC-4AB6-98A5-8204B6C930DF}"/>
    <cellStyle name="UNIDAGSPercent 2 5 3" xfId="57176" xr:uid="{CCD8DA10-FA7B-4A4A-84C3-C3B1FC10A0FF}"/>
    <cellStyle name="UNIDAGSPercent 2 5 3 2" xfId="57177" xr:uid="{A700C853-8F68-40E6-9760-9B756564CE9B}"/>
    <cellStyle name="UNIDAGSPercent 2 5 3 3" xfId="57178" xr:uid="{ECF99580-D902-473A-A8FF-71614D11E860}"/>
    <cellStyle name="UNIDAGSPercent 2 5 3 4" xfId="57179" xr:uid="{DB87B385-B69B-426D-90BD-371A07AEEF23}"/>
    <cellStyle name="UNIDAGSPercent 2 5 3 5" xfId="57180" xr:uid="{9F0A58F4-BAAE-40EC-9308-CB51D738FA03}"/>
    <cellStyle name="UNIDAGSPercent 2 5 3 6" xfId="57181" xr:uid="{CE085183-6A62-46A8-BA19-94DC5EC6D732}"/>
    <cellStyle name="UNIDAGSPercent 2 5 4" xfId="57182" xr:uid="{27035DCC-9724-4CBE-B144-7C42CC1D75D8}"/>
    <cellStyle name="UNIDAGSPercent 2 5 5" xfId="57183" xr:uid="{FE45EC81-7854-4106-BFAB-5F910B9AA962}"/>
    <cellStyle name="UNIDAGSPercent 2 5 6" xfId="57184" xr:uid="{F42200DD-DE8A-463C-9729-211BB9168181}"/>
    <cellStyle name="UNIDAGSPercent 2 5 7" xfId="57185" xr:uid="{1129A41D-2489-4BF6-B98A-B9237202D405}"/>
    <cellStyle name="UNIDAGSPercent 2 5 8" xfId="57186" xr:uid="{7A130C5D-BAB1-4240-9B61-19266F73E228}"/>
    <cellStyle name="UNIDAGSPercent 2 5 9" xfId="57187" xr:uid="{5CF97BDC-39F1-4A96-A136-30201E7E913A}"/>
    <cellStyle name="UNIDAGSPercent 2 6" xfId="57188" xr:uid="{76A8DC89-D98D-431F-8069-DD78210F344F}"/>
    <cellStyle name="UNIDAGSPercent 2 7" xfId="57189" xr:uid="{A57B0835-C66F-4D80-B4F6-2B5C108CA0A5}"/>
    <cellStyle name="UNIDAGSPercent 2 8" xfId="57190" xr:uid="{554D0326-73D9-4F34-A187-8DF0A8EA2508}"/>
    <cellStyle name="UNIDAGSPercent 3" xfId="57191" xr:uid="{6F655834-17B1-49C2-8746-18812B193AE8}"/>
    <cellStyle name="UNIDAGSPercent 3 2" xfId="57192" xr:uid="{4027E956-017C-47A8-86EA-837ABCEA2EF6}"/>
    <cellStyle name="UNIDAGSPercent 3 2 2" xfId="57193" xr:uid="{B4B0EBC8-44C2-46F4-A7A6-0366C709D3FC}"/>
    <cellStyle name="UNIDAGSPercent 3 2 2 2" xfId="57194" xr:uid="{20686F00-C339-4D91-8B08-CF45235FFB18}"/>
    <cellStyle name="UNIDAGSPercent 3 2 2 3" xfId="57195" xr:uid="{BE8898DA-6834-42C0-AC48-1851AFC0BF38}"/>
    <cellStyle name="UNIDAGSPercent 3 2 2 4" xfId="57196" xr:uid="{B5507877-16DF-498B-A9CA-28F5FB2E33BC}"/>
    <cellStyle name="UNIDAGSPercent 3 2 2 5" xfId="57197" xr:uid="{66C184A4-FCBC-474E-934B-83B2F35BA762}"/>
    <cellStyle name="UNIDAGSPercent 3 2 2 6" xfId="57198" xr:uid="{A980DF13-FB52-4285-9E36-689396874F30}"/>
    <cellStyle name="UNIDAGSPercent 3 2 2 7" xfId="57199" xr:uid="{662255DD-BA6D-47D1-880A-2417483D292D}"/>
    <cellStyle name="UNIDAGSPercent 3 2 3" xfId="57200" xr:uid="{DAB6B93B-86BC-49DF-94DB-8D43F8F66D4C}"/>
    <cellStyle name="UNIDAGSPercent 3 2 4" xfId="57201" xr:uid="{6059DC36-7EB5-4D5D-B681-93554CA5C482}"/>
    <cellStyle name="UNIDAGSPercent 3 2 5" xfId="57202" xr:uid="{C19303B6-6F70-4D7E-B0FA-3FF7DC5E2EEF}"/>
    <cellStyle name="UNIDAGSPercent 3 2 6" xfId="57203" xr:uid="{1F5E7CDF-61EE-4192-A97D-06DD489F3E94}"/>
    <cellStyle name="UNIDAGSPercent 3 2 7" xfId="57204" xr:uid="{0E8CA33C-F853-4D27-9567-57B55C7831F9}"/>
    <cellStyle name="UNIDAGSPercent 3 2 8" xfId="57205" xr:uid="{04177E56-C057-4D9D-B06D-8008FD5C56D1}"/>
    <cellStyle name="UNIDAGSPercent 3 3" xfId="57206" xr:uid="{749E10CB-2EAB-418D-A5BD-2ACE9A37542F}"/>
    <cellStyle name="UNIDAGSPercent 3 3 2" xfId="57207" xr:uid="{8EBE0F1C-20DD-44B1-8B80-7258336076AE}"/>
    <cellStyle name="UNIDAGSPercent 3 3 3" xfId="57208" xr:uid="{DEF01F54-7E66-4082-8847-7ABF21BF0A3D}"/>
    <cellStyle name="UNIDAGSPercent 3 3 4" xfId="57209" xr:uid="{276C70AB-77D9-449E-97AE-252EAB2C9F7F}"/>
    <cellStyle name="UNIDAGSPercent 3 3 5" xfId="57210" xr:uid="{CA1BA6DF-55B3-4F42-BFCF-A2404A01042A}"/>
    <cellStyle name="UNIDAGSPercent 3 3 6" xfId="57211" xr:uid="{6E0B3996-A12C-4FA6-9981-6E94D5D79D93}"/>
    <cellStyle name="UNIDAGSPercent 3 3 7" xfId="57212" xr:uid="{78C4F5F8-DA59-4098-AC92-4403D42233C2}"/>
    <cellStyle name="UNIDAGSPercent 3 4" xfId="57213" xr:uid="{1F231A74-C317-4A0C-92DD-8C4B716AFF20}"/>
    <cellStyle name="UNIDAGSPercent 3 5" xfId="57214" xr:uid="{92BF09DF-3AE0-4C5C-B705-3FFA88FB21EA}"/>
    <cellStyle name="UNIDAGSPercent 3 6" xfId="57215" xr:uid="{164767C2-3843-4F80-941F-7930330E3182}"/>
    <cellStyle name="UNIDAGSPercent 3 7" xfId="57216" xr:uid="{8A286461-E6E5-46DA-85AD-F421BE27A4C7}"/>
    <cellStyle name="UNIDAGSPercent 3 8" xfId="57217" xr:uid="{CB0D83F5-A41D-44BA-924F-0F9243C12DC8}"/>
    <cellStyle name="UNIDAGSPercent 3 9" xfId="57218" xr:uid="{09025064-3DC9-4CF5-96C3-8762D6B960D9}"/>
    <cellStyle name="UNIDAGSPercent 4" xfId="57219" xr:uid="{C79C9871-5272-4182-AD48-E93BD040DECD}"/>
    <cellStyle name="UNIDAGSPercent2" xfId="57220" xr:uid="{D4002F09-74F6-4784-8845-792604F85925}"/>
    <cellStyle name="UNIDAGSPercent2 2" xfId="57221" xr:uid="{F7ECC348-3C4C-475C-B0BA-086C33257CA2}"/>
    <cellStyle name="UNIDAGSPercent2 2 2" xfId="57222" xr:uid="{584CDB2C-998B-457F-B7AA-BA6E6E0F94A8}"/>
    <cellStyle name="UNIDAGSPercent2 2 2 2" xfId="57223" xr:uid="{01FDC2B9-927B-45F0-AAE7-BF321527851C}"/>
    <cellStyle name="UNIDAGSPercent2 2 2 2 2" xfId="57224" xr:uid="{5ABEF0D9-C1B6-412E-A718-E2656B4B8B6D}"/>
    <cellStyle name="UNIDAGSPercent2 2 2 2 2 2" xfId="57225" xr:uid="{09A5FA64-C7E6-43CB-9653-95CD8CDC4E3D}"/>
    <cellStyle name="UNIDAGSPercent2 2 2 2 2 2 2" xfId="57226" xr:uid="{736B75B8-B31E-42AA-A2C3-5B8A17711016}"/>
    <cellStyle name="UNIDAGSPercent2 2 2 2 2 2 3" xfId="57227" xr:uid="{74A81751-E723-4FE5-9832-9E4A35683C90}"/>
    <cellStyle name="UNIDAGSPercent2 2 2 2 2 2 4" xfId="57228" xr:uid="{58D2E9B0-084A-4672-8119-C52CDD7A2093}"/>
    <cellStyle name="UNIDAGSPercent2 2 2 2 2 2 5" xfId="57229" xr:uid="{B0A59676-AFFE-4CDF-8678-40B36E63491A}"/>
    <cellStyle name="UNIDAGSPercent2 2 2 2 2 2 6" xfId="57230" xr:uid="{32619949-0E3B-4968-ADC5-F9C0AAFFB897}"/>
    <cellStyle name="UNIDAGSPercent2 2 2 2 2 2 7" xfId="57231" xr:uid="{6DCD402D-84DB-47B7-B37C-9F86A61CC766}"/>
    <cellStyle name="UNIDAGSPercent2 2 2 2 2 3" xfId="57232" xr:uid="{84489961-0712-4C0C-AD88-68257389380C}"/>
    <cellStyle name="UNIDAGSPercent2 2 2 2 2 4" xfId="57233" xr:uid="{D6B637C6-64A3-461F-A359-56634AD42788}"/>
    <cellStyle name="UNIDAGSPercent2 2 2 2 2 5" xfId="57234" xr:uid="{C0945609-4A1F-455B-926F-B78E15A5AFA8}"/>
    <cellStyle name="UNIDAGSPercent2 2 2 2 2 6" xfId="57235" xr:uid="{AA6ACDAF-A977-4A90-BBCE-F6D00DF2B058}"/>
    <cellStyle name="UNIDAGSPercent2 2 2 2 2 7" xfId="57236" xr:uid="{5DB5B9F1-7F12-4050-94E1-B2416B99956C}"/>
    <cellStyle name="UNIDAGSPercent2 2 2 2 2 8" xfId="57237" xr:uid="{95D40D59-661F-43BD-86C2-6E4B0409F074}"/>
    <cellStyle name="UNIDAGSPercent2 2 2 2 3" xfId="57238" xr:uid="{BA3DC639-0EE4-4D2F-AB8E-F7F5480B6A35}"/>
    <cellStyle name="UNIDAGSPercent2 2 2 2 3 2" xfId="57239" xr:uid="{1AD38A69-61A6-4E1D-BF80-D478F6E497FC}"/>
    <cellStyle name="UNIDAGSPercent2 2 2 2 3 3" xfId="57240" xr:uid="{739B1657-2060-4279-A403-1FD5B0DF7A9D}"/>
    <cellStyle name="UNIDAGSPercent2 2 2 2 3 4" xfId="57241" xr:uid="{EEA8A0C5-8FD0-4723-A74E-9321EFF60BAD}"/>
    <cellStyle name="UNIDAGSPercent2 2 2 2 3 5" xfId="57242" xr:uid="{4275FF37-8840-4229-96E7-74422E1C116F}"/>
    <cellStyle name="UNIDAGSPercent2 2 2 2 3 6" xfId="57243" xr:uid="{00C0E078-3231-45FA-9897-DA6CFD27F25A}"/>
    <cellStyle name="UNIDAGSPercent2 2 2 2 3 7" xfId="57244" xr:uid="{43EC247A-3AF3-41D9-850D-48C01687F258}"/>
    <cellStyle name="UNIDAGSPercent2 2 2 2 4" xfId="57245" xr:uid="{10A880AA-4DD6-465C-AECA-253000447B20}"/>
    <cellStyle name="UNIDAGSPercent2 2 2 2 5" xfId="57246" xr:uid="{DA608276-548A-4E21-AD4C-BDA6DE4F636A}"/>
    <cellStyle name="UNIDAGSPercent2 2 2 2 6" xfId="57247" xr:uid="{B780594D-E55C-429C-A005-B9681CDF6372}"/>
    <cellStyle name="UNIDAGSPercent2 2 2 2 7" xfId="57248" xr:uid="{17A41987-AEEF-43BE-A035-DCC3FBF4F239}"/>
    <cellStyle name="UNIDAGSPercent2 2 2 2 8" xfId="57249" xr:uid="{295A3223-CB29-48F7-9D55-7D04C0A2E90D}"/>
    <cellStyle name="UNIDAGSPercent2 2 2 2 9" xfId="57250" xr:uid="{09BA9AA6-98E8-487D-8962-0211A6EE86E9}"/>
    <cellStyle name="UNIDAGSPercent2 2 2 3" xfId="57251" xr:uid="{471412C7-39CB-4182-AA3C-02E02BF7E31B}"/>
    <cellStyle name="UNIDAGSPercent2 2 2 3 10" xfId="57252" xr:uid="{1D213C5E-F4A8-4D92-A8F4-365DA67F743F}"/>
    <cellStyle name="UNIDAGSPercent2 2 2 3 2" xfId="57253" xr:uid="{1D41E84E-7733-4F82-934F-A58B1FD62CDF}"/>
    <cellStyle name="UNIDAGSPercent2 2 2 3 2 2" xfId="57254" xr:uid="{56FB8155-4134-4E4C-9826-249C76F3BDAF}"/>
    <cellStyle name="UNIDAGSPercent2 2 2 3 2 2 2" xfId="57255" xr:uid="{E8FA1FFE-DCE1-4A36-9068-1F6FCD4DBA0B}"/>
    <cellStyle name="UNIDAGSPercent2 2 2 3 2 2 3" xfId="57256" xr:uid="{6E1E8C01-5143-46F0-82E5-4DEC947F953C}"/>
    <cellStyle name="UNIDAGSPercent2 2 2 3 2 2 4" xfId="57257" xr:uid="{FA3E0AF5-04C4-4AD9-8074-4A36D9BDC662}"/>
    <cellStyle name="UNIDAGSPercent2 2 2 3 2 2 5" xfId="57258" xr:uid="{2D44C41A-2429-4A35-BF25-892A61F5D8FB}"/>
    <cellStyle name="UNIDAGSPercent2 2 2 3 2 2 6" xfId="57259" xr:uid="{8AB26D39-3544-4D04-8FC7-48B8ACC6ABC0}"/>
    <cellStyle name="UNIDAGSPercent2 2 2 3 2 3" xfId="57260" xr:uid="{5C240A20-DB99-4BB8-A61B-F99D4453DD3D}"/>
    <cellStyle name="UNIDAGSPercent2 2 2 3 2 3 2" xfId="57261" xr:uid="{9BB6BA49-82AB-41E1-B797-D4FDB7CC1D39}"/>
    <cellStyle name="UNIDAGSPercent2 2 2 3 2 3 3" xfId="57262" xr:uid="{FE59256D-1C81-4CF1-B737-BA469197A0DB}"/>
    <cellStyle name="UNIDAGSPercent2 2 2 3 2 3 4" xfId="57263" xr:uid="{B43BE8EB-7A5F-4879-ABC5-DC7EC64D5476}"/>
    <cellStyle name="UNIDAGSPercent2 2 2 3 2 3 5" xfId="57264" xr:uid="{C1CA83FC-0534-454C-A85B-96D49DA76E72}"/>
    <cellStyle name="UNIDAGSPercent2 2 2 3 2 3 6" xfId="57265" xr:uid="{4DFCC464-9872-4F7E-9FC5-A50EA9F53D72}"/>
    <cellStyle name="UNIDAGSPercent2 2 2 3 2 4" xfId="57266" xr:uid="{7B8DA950-7932-4B18-A318-96CA6193DE16}"/>
    <cellStyle name="UNIDAGSPercent2 2 2 3 2 5" xfId="57267" xr:uid="{7ABF4EEE-A8C5-40E7-BD42-A055DB3D6C79}"/>
    <cellStyle name="UNIDAGSPercent2 2 2 3 2 6" xfId="57268" xr:uid="{DB6C7EBE-47A6-41AF-9EC1-2C9B2F4CD97F}"/>
    <cellStyle name="UNIDAGSPercent2 2 2 3 2 7" xfId="57269" xr:uid="{F4BF251E-AC64-47A3-A637-0413383EC9AE}"/>
    <cellStyle name="UNIDAGSPercent2 2 2 3 2 8" xfId="57270" xr:uid="{9A091EF1-F6C5-46EE-8D22-37910D1EF091}"/>
    <cellStyle name="UNIDAGSPercent2 2 2 3 2 9" xfId="57271" xr:uid="{9938BF0B-1522-428A-9778-1A518563AF45}"/>
    <cellStyle name="UNIDAGSPercent2 2 2 3 3" xfId="57272" xr:uid="{7DA3E58D-6B7B-4E01-9C16-8FAA972412AC}"/>
    <cellStyle name="UNIDAGSPercent2 2 2 3 3 2" xfId="57273" xr:uid="{22835DC0-4E0B-4299-AF2D-9F37E7DD3752}"/>
    <cellStyle name="UNIDAGSPercent2 2 2 3 3 3" xfId="57274" xr:uid="{3FA40C20-7EF3-4F65-B27C-01415D21F7B4}"/>
    <cellStyle name="UNIDAGSPercent2 2 2 3 3 4" xfId="57275" xr:uid="{ECE5CF9E-0240-4D3E-978D-4E8695708669}"/>
    <cellStyle name="UNIDAGSPercent2 2 2 3 3 5" xfId="57276" xr:uid="{7F1BCCF6-FBB0-4500-BF0E-7AD27F855CB1}"/>
    <cellStyle name="UNIDAGSPercent2 2 2 3 3 6" xfId="57277" xr:uid="{ED6DE95A-EDB4-4DD1-B2A5-B729EE5C056E}"/>
    <cellStyle name="UNIDAGSPercent2 2 2 3 4" xfId="57278" xr:uid="{89ECD7E9-EF06-4ACE-BA14-6B3934A2364C}"/>
    <cellStyle name="UNIDAGSPercent2 2 2 3 4 2" xfId="57279" xr:uid="{5B4DD468-8DA7-457A-95D6-DA4409A7C8EF}"/>
    <cellStyle name="UNIDAGSPercent2 2 2 3 4 3" xfId="57280" xr:uid="{BFFB7F5D-314B-42A4-84A3-1437C43A79E4}"/>
    <cellStyle name="UNIDAGSPercent2 2 2 3 4 4" xfId="57281" xr:uid="{C02A7AEE-7E56-4CCA-A9B9-A294C965E877}"/>
    <cellStyle name="UNIDAGSPercent2 2 2 3 4 5" xfId="57282" xr:uid="{4C1834B0-927A-4DDB-8C1E-B311A658A818}"/>
    <cellStyle name="UNIDAGSPercent2 2 2 3 4 6" xfId="57283" xr:uid="{4D53EF27-A463-4218-922A-82CE25983D16}"/>
    <cellStyle name="UNIDAGSPercent2 2 2 3 5" xfId="57284" xr:uid="{C316CFC6-4041-4A1D-B346-ED0BBCC75FDF}"/>
    <cellStyle name="UNIDAGSPercent2 2 2 3 6" xfId="57285" xr:uid="{0AE9C11E-60D8-4FEF-A46D-94DDF1CBDA3E}"/>
    <cellStyle name="UNIDAGSPercent2 2 2 3 7" xfId="57286" xr:uid="{110F8E6C-D615-4F5A-BE9F-D16F357FA853}"/>
    <cellStyle name="UNIDAGSPercent2 2 2 3 8" xfId="57287" xr:uid="{98B5D6FA-4757-4A2A-B9FE-79E770DA46DD}"/>
    <cellStyle name="UNIDAGSPercent2 2 2 3 9" xfId="57288" xr:uid="{5550B8D9-DBD0-4EBE-BB7F-1F83022F1750}"/>
    <cellStyle name="UNIDAGSPercent2 2 2 4" xfId="57289" xr:uid="{97DDCE98-BF1F-4A5F-B819-C61284B239E5}"/>
    <cellStyle name="UNIDAGSPercent2 2 2 4 2" xfId="57290" xr:uid="{32FD67E3-D0AF-4D4A-8949-6EAF105173E6}"/>
    <cellStyle name="UNIDAGSPercent2 2 2 4 2 2" xfId="57291" xr:uid="{C9A870DA-B2E3-4851-BC7C-AC0A97D216B0}"/>
    <cellStyle name="UNIDAGSPercent2 2 2 4 2 3" xfId="57292" xr:uid="{B027FF4A-8C13-4563-BA6B-7BD1585846BF}"/>
    <cellStyle name="UNIDAGSPercent2 2 2 4 2 4" xfId="57293" xr:uid="{D73E336E-6FD5-48E5-AB15-04086124AEDF}"/>
    <cellStyle name="UNIDAGSPercent2 2 2 4 2 5" xfId="57294" xr:uid="{2D9B692F-A1B9-447C-AC61-16CBBC08BC9C}"/>
    <cellStyle name="UNIDAGSPercent2 2 2 4 2 6" xfId="57295" xr:uid="{C92A2FAF-8307-4769-ACE3-180F52BB35DB}"/>
    <cellStyle name="UNIDAGSPercent2 2 2 4 3" xfId="57296" xr:uid="{A9DB5F6F-519A-45C3-A2E8-DA9DB7A4D107}"/>
    <cellStyle name="UNIDAGSPercent2 2 2 4 3 2" xfId="57297" xr:uid="{5942DC2F-3C08-4E9D-B2B9-9E7217AB69B4}"/>
    <cellStyle name="UNIDAGSPercent2 2 2 4 3 3" xfId="57298" xr:uid="{92123CE0-DCEB-4088-8FFE-2C305481D3E7}"/>
    <cellStyle name="UNIDAGSPercent2 2 2 4 3 4" xfId="57299" xr:uid="{6868DD8D-5B18-4E35-B4FE-465BF51D5ED0}"/>
    <cellStyle name="UNIDAGSPercent2 2 2 4 3 5" xfId="57300" xr:uid="{54A02172-06B8-486A-9227-3AE0AAF49DC1}"/>
    <cellStyle name="UNIDAGSPercent2 2 2 4 3 6" xfId="57301" xr:uid="{EF614461-D588-4219-AC5B-5465C64F1238}"/>
    <cellStyle name="UNIDAGSPercent2 2 2 4 4" xfId="57302" xr:uid="{9C267DD7-1B29-43F4-805E-F872FA764214}"/>
    <cellStyle name="UNIDAGSPercent2 2 2 4 5" xfId="57303" xr:uid="{378FA44A-571C-4B93-B7D2-C89745AA9EAB}"/>
    <cellStyle name="UNIDAGSPercent2 2 2 4 6" xfId="57304" xr:uid="{DA7AD093-2B1E-4054-B350-F64DB657BC82}"/>
    <cellStyle name="UNIDAGSPercent2 2 2 4 7" xfId="57305" xr:uid="{F689FFF4-06A0-449D-843A-0764E8F763EA}"/>
    <cellStyle name="UNIDAGSPercent2 2 2 4 8" xfId="57306" xr:uid="{7CF93DA2-5658-4DF0-BEE8-709DC79B507B}"/>
    <cellStyle name="UNIDAGSPercent2 2 2 4 9" xfId="57307" xr:uid="{3C5D1EF7-1F88-46B9-80C0-A255EA045DA7}"/>
    <cellStyle name="UNIDAGSPercent2 2 2 5" xfId="57308" xr:uid="{70013B45-1DFB-439A-8560-D31F1700AC40}"/>
    <cellStyle name="UNIDAGSPercent2 2 3" xfId="57309" xr:uid="{02C30E4C-92DE-4526-83C5-EBAB411E59F6}"/>
    <cellStyle name="UNIDAGSPercent2 2 3 2" xfId="57310" xr:uid="{60C2EA56-A6CB-4F11-B89D-954659E8929D}"/>
    <cellStyle name="UNIDAGSPercent2 2 3 2 2" xfId="57311" xr:uid="{3F872C6D-5749-4733-A379-03FFC05BAD31}"/>
    <cellStyle name="UNIDAGSPercent2 2 3 2 2 2" xfId="57312" xr:uid="{8766D28C-4636-46C8-85A6-F3D6E4E828B6}"/>
    <cellStyle name="UNIDAGSPercent2 2 3 2 2 3" xfId="57313" xr:uid="{E60B5CC2-52AE-40A0-A98C-84CC192048AA}"/>
    <cellStyle name="UNIDAGSPercent2 2 3 2 2 4" xfId="57314" xr:uid="{738DF791-71A0-47FE-A81A-B8E044D56BAA}"/>
    <cellStyle name="UNIDAGSPercent2 2 3 2 2 5" xfId="57315" xr:uid="{97C0024B-16B2-4235-9BF4-2846395076C1}"/>
    <cellStyle name="UNIDAGSPercent2 2 3 2 2 6" xfId="57316" xr:uid="{D2CD3F8E-55E7-42A8-BB93-93EEFD7D09C7}"/>
    <cellStyle name="UNIDAGSPercent2 2 3 2 2 7" xfId="57317" xr:uid="{748ED2B7-D97B-40F6-B832-059977844C8E}"/>
    <cellStyle name="UNIDAGSPercent2 2 3 2 3" xfId="57318" xr:uid="{D6F8EC16-ACDE-4293-9BAA-ADF83B899DC8}"/>
    <cellStyle name="UNIDAGSPercent2 2 3 2 4" xfId="57319" xr:uid="{9E6E22B3-E6FB-4A42-8CC0-E6B9AB099AEE}"/>
    <cellStyle name="UNIDAGSPercent2 2 3 2 5" xfId="57320" xr:uid="{A8897B1A-67ED-4781-8DAE-BFD5DC51BA26}"/>
    <cellStyle name="UNIDAGSPercent2 2 3 2 6" xfId="57321" xr:uid="{67BC46E2-0418-4BF3-8262-EA925B940D38}"/>
    <cellStyle name="UNIDAGSPercent2 2 3 2 7" xfId="57322" xr:uid="{F386051D-48D7-4BED-8792-44FDDAFBB6E5}"/>
    <cellStyle name="UNIDAGSPercent2 2 3 2 8" xfId="57323" xr:uid="{4D2B4433-BF30-4279-B347-F9DFE983F57F}"/>
    <cellStyle name="UNIDAGSPercent2 2 3 3" xfId="57324" xr:uid="{E5502C72-1DBA-442C-BCDA-FB3C6ABD7CA8}"/>
    <cellStyle name="UNIDAGSPercent2 2 3 3 2" xfId="57325" xr:uid="{274C65C4-F6D8-48F2-B921-2DA219287687}"/>
    <cellStyle name="UNIDAGSPercent2 2 3 3 3" xfId="57326" xr:uid="{7D332B10-ABBA-40CB-ABD3-133C575BE13A}"/>
    <cellStyle name="UNIDAGSPercent2 2 3 3 4" xfId="57327" xr:uid="{79E18493-532A-4436-87FD-899BF200A36F}"/>
    <cellStyle name="UNIDAGSPercent2 2 3 3 5" xfId="57328" xr:uid="{D1F6FCD4-9EA6-4B26-83EF-71ABB1A4CD81}"/>
    <cellStyle name="UNIDAGSPercent2 2 3 3 6" xfId="57329" xr:uid="{5CADA23A-E014-4079-B485-BAF42D9C5038}"/>
    <cellStyle name="UNIDAGSPercent2 2 3 3 7" xfId="57330" xr:uid="{DE43A9B0-8C92-478E-BC32-A5E3DB26E053}"/>
    <cellStyle name="UNIDAGSPercent2 2 3 4" xfId="57331" xr:uid="{BB6C796F-E421-4E0F-B865-1E94BD800115}"/>
    <cellStyle name="UNIDAGSPercent2 2 3 5" xfId="57332" xr:uid="{3113DF90-C2FF-4238-972C-8675F12B2967}"/>
    <cellStyle name="UNIDAGSPercent2 2 3 6" xfId="57333" xr:uid="{5404A862-489E-4E6A-9110-23D014C86DA0}"/>
    <cellStyle name="UNIDAGSPercent2 2 3 7" xfId="57334" xr:uid="{93A37C4B-C802-4E68-9BF3-24CCB10FD4A8}"/>
    <cellStyle name="UNIDAGSPercent2 2 3 8" xfId="57335" xr:uid="{7601E86E-6549-40FC-993C-4A4FE549078C}"/>
    <cellStyle name="UNIDAGSPercent2 2 3 9" xfId="57336" xr:uid="{D3D20AC8-903E-499D-9382-204D38FFDB3D}"/>
    <cellStyle name="UNIDAGSPercent2 2 4" xfId="57337" xr:uid="{DD8293C5-EE75-46D8-959B-6B652DD87B92}"/>
    <cellStyle name="UNIDAGSPercent2 2 4 10" xfId="57338" xr:uid="{7484FDAF-235E-427A-8071-4FB513AE4EC6}"/>
    <cellStyle name="UNIDAGSPercent2 2 4 2" xfId="57339" xr:uid="{1061F0FA-4A01-48B3-B73C-AD106C4D1B9C}"/>
    <cellStyle name="UNIDAGSPercent2 2 4 2 2" xfId="57340" xr:uid="{B85518AC-ED01-40A3-8524-07092CD76ADD}"/>
    <cellStyle name="UNIDAGSPercent2 2 4 2 2 2" xfId="57341" xr:uid="{D17E43E0-456B-47EE-B5E4-6CF91ED4F137}"/>
    <cellStyle name="UNIDAGSPercent2 2 4 2 2 3" xfId="57342" xr:uid="{9419418C-EFD3-44F9-B980-8856620D65D8}"/>
    <cellStyle name="UNIDAGSPercent2 2 4 2 2 4" xfId="57343" xr:uid="{76D47936-9388-42C5-89E9-89DA6BF3264E}"/>
    <cellStyle name="UNIDAGSPercent2 2 4 2 2 5" xfId="57344" xr:uid="{A4D7D00A-D850-4B44-AE58-F00D2AA9F251}"/>
    <cellStyle name="UNIDAGSPercent2 2 4 2 2 6" xfId="57345" xr:uid="{947714DD-C6C0-48A6-97C4-B1753F48A3ED}"/>
    <cellStyle name="UNIDAGSPercent2 2 4 2 3" xfId="57346" xr:uid="{4BC2A282-0FD9-4856-A0EA-F84CAEF845F7}"/>
    <cellStyle name="UNIDAGSPercent2 2 4 2 3 2" xfId="57347" xr:uid="{303D98DB-1A68-479A-AFD2-7E4E29AB4BE6}"/>
    <cellStyle name="UNIDAGSPercent2 2 4 2 3 3" xfId="57348" xr:uid="{88FA4C8D-6887-494B-AC0B-423AD873BD52}"/>
    <cellStyle name="UNIDAGSPercent2 2 4 2 3 4" xfId="57349" xr:uid="{BC882342-0A9B-41CE-8A94-3DB593A27D1F}"/>
    <cellStyle name="UNIDAGSPercent2 2 4 2 3 5" xfId="57350" xr:uid="{61B926E7-8215-4CBA-A033-A7EC304D5AD5}"/>
    <cellStyle name="UNIDAGSPercent2 2 4 2 3 6" xfId="57351" xr:uid="{E51F6660-B766-4814-9746-B570CF81CAB1}"/>
    <cellStyle name="UNIDAGSPercent2 2 4 2 4" xfId="57352" xr:uid="{153DD89F-F1AC-41AD-A744-DE093A08ABA4}"/>
    <cellStyle name="UNIDAGSPercent2 2 4 2 5" xfId="57353" xr:uid="{71EB092B-843F-47A9-BF93-E4A362BB889A}"/>
    <cellStyle name="UNIDAGSPercent2 2 4 2 6" xfId="57354" xr:uid="{AB92F332-C683-4A4B-BC82-4F1683DB8AC1}"/>
    <cellStyle name="UNIDAGSPercent2 2 4 2 7" xfId="57355" xr:uid="{62E26737-46B2-4F21-80F8-2C2AF9D11608}"/>
    <cellStyle name="UNIDAGSPercent2 2 4 2 8" xfId="57356" xr:uid="{8FDA412F-2506-4B1A-B5CD-A90E9E1904F1}"/>
    <cellStyle name="UNIDAGSPercent2 2 4 2 9" xfId="57357" xr:uid="{40E8304D-3F5D-4376-8D43-ED5C3F780480}"/>
    <cellStyle name="UNIDAGSPercent2 2 4 3" xfId="57358" xr:uid="{70EF1523-D000-4A28-9F34-962F723C200B}"/>
    <cellStyle name="UNIDAGSPercent2 2 4 3 2" xfId="57359" xr:uid="{8FBE8E8B-03D9-4493-8965-C721BF417011}"/>
    <cellStyle name="UNIDAGSPercent2 2 4 3 3" xfId="57360" xr:uid="{9E5E9955-E99B-4024-AE9A-AF9018FF6472}"/>
    <cellStyle name="UNIDAGSPercent2 2 4 3 4" xfId="57361" xr:uid="{839CB9FA-D6FA-4977-9670-6455D2E7C649}"/>
    <cellStyle name="UNIDAGSPercent2 2 4 3 5" xfId="57362" xr:uid="{0FB4BA0E-4A66-450F-AA40-164C3D1BE7E3}"/>
    <cellStyle name="UNIDAGSPercent2 2 4 3 6" xfId="57363" xr:uid="{A530D77C-C619-4C5C-9E69-6179A36CDF7F}"/>
    <cellStyle name="UNIDAGSPercent2 2 4 4" xfId="57364" xr:uid="{6A31EF3B-BCAD-4095-A944-0A676A823F97}"/>
    <cellStyle name="UNIDAGSPercent2 2 4 4 2" xfId="57365" xr:uid="{77C64C75-674D-4C25-A21B-03CF787DEB26}"/>
    <cellStyle name="UNIDAGSPercent2 2 4 4 3" xfId="57366" xr:uid="{26F86E50-3645-4D79-9595-F161C28AEBE5}"/>
    <cellStyle name="UNIDAGSPercent2 2 4 4 4" xfId="57367" xr:uid="{E0A7D698-FA82-41CC-8831-98E73C2EDD96}"/>
    <cellStyle name="UNIDAGSPercent2 2 4 4 5" xfId="57368" xr:uid="{0EA9451F-695D-45EC-A47C-8D9DC55CB6BA}"/>
    <cellStyle name="UNIDAGSPercent2 2 4 4 6" xfId="57369" xr:uid="{0C40D1DD-034B-4364-9202-29CA75792BFA}"/>
    <cellStyle name="UNIDAGSPercent2 2 4 5" xfId="57370" xr:uid="{5BAD05F8-F778-487C-8C63-E65CCC62B0DA}"/>
    <cellStyle name="UNIDAGSPercent2 2 4 6" xfId="57371" xr:uid="{AA04CFCA-06A3-47F3-84BD-80C454C7DD8A}"/>
    <cellStyle name="UNIDAGSPercent2 2 4 7" xfId="57372" xr:uid="{06D25545-E9A1-4E65-AC11-8DCCBBF488CF}"/>
    <cellStyle name="UNIDAGSPercent2 2 4 8" xfId="57373" xr:uid="{3319134A-E65E-4DDA-8BBB-0818389CF76B}"/>
    <cellStyle name="UNIDAGSPercent2 2 4 9" xfId="57374" xr:uid="{937F6C79-7542-4249-B3A8-D5936BBA87E9}"/>
    <cellStyle name="UNIDAGSPercent2 2 5" xfId="57375" xr:uid="{1BF9E9D8-AE76-4F17-ABB9-3C5926168B4A}"/>
    <cellStyle name="UNIDAGSPercent2 2 5 2" xfId="57376" xr:uid="{0138EAFB-7704-4F0E-8BD7-1B85030F2C20}"/>
    <cellStyle name="UNIDAGSPercent2 2 5 2 2" xfId="57377" xr:uid="{E8412111-C044-42BA-90B7-8BE12832049E}"/>
    <cellStyle name="UNIDAGSPercent2 2 5 2 3" xfId="57378" xr:uid="{162BFE9B-B6C9-4BDA-B60E-42CB6D8B8A37}"/>
    <cellStyle name="UNIDAGSPercent2 2 5 2 4" xfId="57379" xr:uid="{1E768904-223E-4A23-A198-9DD627DEEEF9}"/>
    <cellStyle name="UNIDAGSPercent2 2 5 2 5" xfId="57380" xr:uid="{48D4FED3-0A5D-4B23-B85C-DD2B99226BF7}"/>
    <cellStyle name="UNIDAGSPercent2 2 5 2 6" xfId="57381" xr:uid="{6B5EED7A-426D-4111-83B9-FA727F1DBD9F}"/>
    <cellStyle name="UNIDAGSPercent2 2 5 3" xfId="57382" xr:uid="{AED41DC1-73C2-427F-A46B-D38ECCF64F2D}"/>
    <cellStyle name="UNIDAGSPercent2 2 5 3 2" xfId="57383" xr:uid="{8BBE9696-35A8-415A-AD59-AA00F1DB7908}"/>
    <cellStyle name="UNIDAGSPercent2 2 5 3 3" xfId="57384" xr:uid="{4267CBDC-6E6D-4FB3-96F8-68E37A609E40}"/>
    <cellStyle name="UNIDAGSPercent2 2 5 3 4" xfId="57385" xr:uid="{16207BEE-88AA-484C-A9A4-23598EE0F75E}"/>
    <cellStyle name="UNIDAGSPercent2 2 5 3 5" xfId="57386" xr:uid="{E3B05BD7-23CD-4EEA-AAA4-B49BFD0EEEF4}"/>
    <cellStyle name="UNIDAGSPercent2 2 5 3 6" xfId="57387" xr:uid="{31677C3A-F0E2-4F39-8149-1C0BAC782ED4}"/>
    <cellStyle name="UNIDAGSPercent2 2 5 4" xfId="57388" xr:uid="{06396060-DDBE-4442-90E5-1B00BFEDA30A}"/>
    <cellStyle name="UNIDAGSPercent2 2 5 5" xfId="57389" xr:uid="{A459A1F6-4AC7-46C2-8EA0-9D8638378321}"/>
    <cellStyle name="UNIDAGSPercent2 2 5 6" xfId="57390" xr:uid="{D1EE57C8-6EED-46DE-B462-A9C133021B69}"/>
    <cellStyle name="UNIDAGSPercent2 2 5 7" xfId="57391" xr:uid="{CA7E9CAC-C585-4E8F-ADCE-719985E786C7}"/>
    <cellStyle name="UNIDAGSPercent2 2 5 8" xfId="57392" xr:uid="{D34D2F39-CD10-4898-B633-0613652B5816}"/>
    <cellStyle name="UNIDAGSPercent2 2 5 9" xfId="57393" xr:uid="{ABA529EC-A345-4EA9-BCA1-A4FC290BA742}"/>
    <cellStyle name="UNIDAGSPercent2 2 6" xfId="57394" xr:uid="{73A85B61-156D-4DA7-91F2-4C679DC24C57}"/>
    <cellStyle name="UNIDAGSPercent2 2 7" xfId="57395" xr:uid="{04354ADA-8C81-405B-AD0C-3C9BD492D207}"/>
    <cellStyle name="UNIDAGSPercent2 2 8" xfId="57396" xr:uid="{E8905D12-C772-4A11-B258-DDAD83DE3EA3}"/>
    <cellStyle name="UNIDAGSPercent2 3" xfId="57397" xr:uid="{CEC5454B-C9FF-4B43-B029-CD686350492C}"/>
    <cellStyle name="UNIDAGSPercent2 3 2" xfId="57398" xr:uid="{099393A2-7224-4B92-A7C8-425596B4C652}"/>
    <cellStyle name="UNIDAGSPercent2 3 2 2" xfId="57399" xr:uid="{B47A11BB-57C8-4BCD-BB5C-616104964648}"/>
    <cellStyle name="UNIDAGSPercent2 3 2 2 2" xfId="57400" xr:uid="{E75140A6-242B-4EE0-ACA0-3945D10FDE51}"/>
    <cellStyle name="UNIDAGSPercent2 3 2 2 3" xfId="57401" xr:uid="{235AC54A-FE29-4480-AFAF-513FCC87E6FC}"/>
    <cellStyle name="UNIDAGSPercent2 3 2 2 4" xfId="57402" xr:uid="{9B3DF420-95BE-4EE5-B30D-6E95E9CA585C}"/>
    <cellStyle name="UNIDAGSPercent2 3 2 2 5" xfId="57403" xr:uid="{9E416BD5-301C-43BB-983A-13971724AA94}"/>
    <cellStyle name="UNIDAGSPercent2 3 2 2 6" xfId="57404" xr:uid="{12B65288-8B53-4B4F-9598-3EDAEF929EEE}"/>
    <cellStyle name="UNIDAGSPercent2 3 2 2 7" xfId="57405" xr:uid="{C1C40CC5-6A21-4755-8AFC-4534FFB196BB}"/>
    <cellStyle name="UNIDAGSPercent2 3 2 3" xfId="57406" xr:uid="{486AD458-AC06-40CD-AF31-4745DD9DAD34}"/>
    <cellStyle name="UNIDAGSPercent2 3 2 4" xfId="57407" xr:uid="{8C21B370-6D0E-4A3A-B17A-F9CC1E5B2EB8}"/>
    <cellStyle name="UNIDAGSPercent2 3 2 5" xfId="57408" xr:uid="{A8240009-7DBC-4C7F-BD77-2A73F757F551}"/>
    <cellStyle name="UNIDAGSPercent2 3 2 6" xfId="57409" xr:uid="{20B3D955-E08C-4EE8-8B9C-026323D8CA18}"/>
    <cellStyle name="UNIDAGSPercent2 3 2 7" xfId="57410" xr:uid="{555664CE-0289-42EE-A6D5-6FA7FB925B8C}"/>
    <cellStyle name="UNIDAGSPercent2 3 2 8" xfId="57411" xr:uid="{AC7CEA69-3C2A-4A41-BDFB-4F064B3CA617}"/>
    <cellStyle name="UNIDAGSPercent2 3 3" xfId="57412" xr:uid="{EBCE522D-6C17-4B25-8F86-3EBF116C179E}"/>
    <cellStyle name="UNIDAGSPercent2 3 3 2" xfId="57413" xr:uid="{B7D6F8C9-F862-4C17-A939-56BEFCD56C28}"/>
    <cellStyle name="UNIDAGSPercent2 3 3 3" xfId="57414" xr:uid="{6B73F314-A81C-4C48-B1A5-4C4BFDA82583}"/>
    <cellStyle name="UNIDAGSPercent2 3 3 4" xfId="57415" xr:uid="{BBDBD45F-3A71-4BB8-AA6E-B5AA2CA5991C}"/>
    <cellStyle name="UNIDAGSPercent2 3 3 5" xfId="57416" xr:uid="{2EEAF4C5-73DD-44A2-8B86-723D39D9A0D4}"/>
    <cellStyle name="UNIDAGSPercent2 3 3 6" xfId="57417" xr:uid="{819F8458-7E76-471F-9F74-E72B850228DD}"/>
    <cellStyle name="UNIDAGSPercent2 3 3 7" xfId="57418" xr:uid="{6929BAA4-BB2A-49FB-949D-E3D515A30440}"/>
    <cellStyle name="UNIDAGSPercent2 3 4" xfId="57419" xr:uid="{DD384BDF-E4E3-4FFE-9D5B-D0B3B9308DDB}"/>
    <cellStyle name="UNIDAGSPercent2 3 5" xfId="57420" xr:uid="{A49D3EE0-EBE7-4E3A-BC84-D202D987FB0D}"/>
    <cellStyle name="UNIDAGSPercent2 3 6" xfId="57421" xr:uid="{4DB5EB6C-CD9C-4415-A87D-2816AEC15787}"/>
    <cellStyle name="UNIDAGSPercent2 3 7" xfId="57422" xr:uid="{90C82C93-1018-40C2-803A-DE6717C7206F}"/>
    <cellStyle name="UNIDAGSPercent2 3 8" xfId="57423" xr:uid="{E2F34F3B-4053-41E3-9139-578FD8CBF39C}"/>
    <cellStyle name="UNIDAGSPercent2 3 9" xfId="57424" xr:uid="{4A1015F4-1224-44DC-9EDE-D7E59AEC3972}"/>
    <cellStyle name="UNIDAGSPercent2 4" xfId="57425" xr:uid="{31A193AE-F24F-4847-A64C-E43D5D72C64D}"/>
    <cellStyle name="Unprot" xfId="4861" xr:uid="{00000000-0005-0000-0000-000038360000}"/>
    <cellStyle name="Unprot$" xfId="4862" xr:uid="{00000000-0005-0000-0000-000039360000}"/>
    <cellStyle name="Unprotect" xfId="4863" xr:uid="{00000000-0005-0000-0000-00003A360000}"/>
    <cellStyle name="Unprotect 2" xfId="57427" xr:uid="{BB54F461-45CA-44FB-970F-604A1B239955}"/>
    <cellStyle name="Unprotect 3" xfId="57426" xr:uid="{76DC67B3-89AE-4482-8F37-1EFEBE54A73E}"/>
    <cellStyle name="Unprotect 4" xfId="15352" xr:uid="{547656F6-E0CF-4AC0-B683-58EA1B93DA99}"/>
    <cellStyle name="UNPROTECTED" xfId="4864" xr:uid="{00000000-0005-0000-0000-00003B360000}"/>
    <cellStyle name="Validation" xfId="5486" xr:uid="{00000000-0005-0000-0000-00003C360000}"/>
    <cellStyle name="Valuta (0)_Andrea MF Hyp" xfId="57428" xr:uid="{C6DB0C62-25C9-4F13-8B86-8246989C8C92}"/>
    <cellStyle name="Valuta [0]_Blad1" xfId="4865" xr:uid="{00000000-0005-0000-0000-00003D360000}"/>
    <cellStyle name="Valuta_Apac_joins" xfId="57429" xr:uid="{B381833A-8901-4ECF-B76F-2D44A74A5062}"/>
    <cellStyle name="Verificar Célula" xfId="57430" xr:uid="{D861C651-8089-4CB2-A02E-E1F27BB09EED}"/>
    <cellStyle name="Vírgula 10" xfId="13941" xr:uid="{00000000-0005-0000-0000-000040360000}"/>
    <cellStyle name="Vírgula 10 2" xfId="15174" xr:uid="{CE204594-2CF7-4F93-8BEA-21DB81C56A3D}"/>
    <cellStyle name="Vírgula 10 2 2" xfId="57433" xr:uid="{ED1D4B2A-4990-4612-B04A-D51FE5C6FFF1}"/>
    <cellStyle name="Vírgula 10 2 3" xfId="57434" xr:uid="{D81C91BF-C1C9-41C2-8872-DF32E0721754}"/>
    <cellStyle name="Vírgula 10 2 4" xfId="57432" xr:uid="{389C6CC4-2390-41B2-AB1B-C2D18662EDE2}"/>
    <cellStyle name="Vírgula 10 3" xfId="57435" xr:uid="{59F39B26-231C-49DD-A55A-954448A7CC5E}"/>
    <cellStyle name="Vírgula 10 4" xfId="57436" xr:uid="{AC6BA14E-1B81-4C73-8259-E691ECF94450}"/>
    <cellStyle name="Vírgula 10 5" xfId="57437" xr:uid="{D75AA644-0398-48A9-9970-DE7C35171408}"/>
    <cellStyle name="Vírgula 10 6" xfId="57431" xr:uid="{A156E864-49DC-4AAD-B5D4-EEF8603C384D}"/>
    <cellStyle name="Vírgula 11" xfId="14278" xr:uid="{7F9033AC-535E-4C38-8CA4-B0FC682C0A30}"/>
    <cellStyle name="Vírgula 11 2" xfId="57439" xr:uid="{379EB0AF-DA04-45DA-BFAA-685F6A9B468D}"/>
    <cellStyle name="Vírgula 11 2 2" xfId="57440" xr:uid="{82E75049-4631-4DE9-BB0B-70B159557F1C}"/>
    <cellStyle name="Vírgula 11 3" xfId="57441" xr:uid="{6DFFE0FE-F4FC-4ECF-85B3-B50FC2AD349A}"/>
    <cellStyle name="Vírgula 11 3 2" xfId="57442" xr:uid="{83FEF463-0C3E-40A4-8497-92943049F608}"/>
    <cellStyle name="Vírgula 11 4" xfId="57443" xr:uid="{E0645474-5F7F-4B9A-8847-F512D7DDCBF7}"/>
    <cellStyle name="Vírgula 11 5" xfId="57438" xr:uid="{B3F49DAA-07CA-4698-A3B3-FE5BE1794530}"/>
    <cellStyle name="Vírgula 12" xfId="57444" xr:uid="{4AEA1359-3B90-4D3D-BABB-A8A5FEF69BAC}"/>
    <cellStyle name="Vírgula 12 2" xfId="57445" xr:uid="{214AE49F-4347-44D7-B074-BCC0A4723C35}"/>
    <cellStyle name="Vírgula 12 2 2" xfId="57446" xr:uid="{7A2F3C76-D582-431D-9EAC-1C57820745A5}"/>
    <cellStyle name="Vírgula 12 3" xfId="57447" xr:uid="{CFBD819F-0B1B-4B75-A61F-6097E3758F69}"/>
    <cellStyle name="Vírgula 12 3 2" xfId="57448" xr:uid="{592F3F44-4277-4E1B-A52B-344E0E441689}"/>
    <cellStyle name="Vírgula 12 4" xfId="57449" xr:uid="{E99A94CF-2501-4F5F-BAE6-052B928401AF}"/>
    <cellStyle name="Vírgula 12 5" xfId="57450" xr:uid="{ED0D037A-49DA-4854-8732-6FB3E7FAE5F6}"/>
    <cellStyle name="Vírgula 12 6" xfId="57451" xr:uid="{2AA071D9-220D-4BB5-BB98-C04048FBD0A0}"/>
    <cellStyle name="Vírgula 13" xfId="57452" xr:uid="{E73ADDEF-1BE4-44D4-A675-162E9F82BE24}"/>
    <cellStyle name="Vírgula 13 2" xfId="57453" xr:uid="{F2560E85-4B04-4CEB-AEB9-D246A7C8CA75}"/>
    <cellStyle name="Vírgula 13 3" xfId="57454" xr:uid="{C20088DF-D632-4D01-87F0-8AD612573CFC}"/>
    <cellStyle name="Vírgula 13 4" xfId="57455" xr:uid="{1824AFE9-4392-4400-B4CF-562F300EF074}"/>
    <cellStyle name="Vírgula 14" xfId="57456" xr:uid="{971F461F-869B-4E22-833F-13AF96B17D7B}"/>
    <cellStyle name="Vírgula 15" xfId="57457" xr:uid="{9FD86358-E7F3-495B-8686-2E9BEC417B97}"/>
    <cellStyle name="Vírgula 16" xfId="15516" xr:uid="{91351592-D221-4D46-BE12-8040D5E49066}"/>
    <cellStyle name="Vírgula 17" xfId="15353" xr:uid="{6DD4655C-AED9-48E5-8810-8B553E77031C}"/>
    <cellStyle name="Vírgula 18" xfId="15205" xr:uid="{FC89BCE6-521A-4733-8972-4FF73F39D0B3}"/>
    <cellStyle name="Vírgula 19" xfId="15201" xr:uid="{11F9A7DD-1CDB-4A36-B780-A9AB727405A4}"/>
    <cellStyle name="Vírgula 2" xfId="87" xr:uid="{00000000-0005-0000-0000-000041360000}"/>
    <cellStyle name="Vírgula 2 10" xfId="15186" xr:uid="{6A0D2C2C-CCA4-4CB2-80AD-8FDD6D96724E}"/>
    <cellStyle name="Vírgula 2 2" xfId="93" xr:uid="{00000000-0005-0000-0000-000042360000}"/>
    <cellStyle name="Vírgula 2 2 10" xfId="15451" xr:uid="{FFFFE566-AE0A-4569-A73D-0F179B5AA59A}"/>
    <cellStyle name="Vírgula 2 2 2" xfId="4899" xr:uid="{00000000-0005-0000-0000-000043360000}"/>
    <cellStyle name="Vírgula 2 2 2 2" xfId="9141" xr:uid="{00000000-0005-0000-0000-000044360000}"/>
    <cellStyle name="Vírgula 2 2 2 2 2" xfId="14557" xr:uid="{49EF81E8-1901-4775-A57F-F87728920E05}"/>
    <cellStyle name="Vírgula 2 2 2 2 2 2" xfId="57461" xr:uid="{E609377F-09EC-4963-9778-D72D2DDA7697}"/>
    <cellStyle name="Vírgula 2 2 2 2 3" xfId="57460" xr:uid="{ECF7DE70-BEE3-414D-A673-BE49AC5D2B88}"/>
    <cellStyle name="Vírgula 2 2 2 3" xfId="12342" xr:uid="{00000000-0005-0000-0000-000045360000}"/>
    <cellStyle name="Vírgula 2 2 2 3 2" xfId="14913" xr:uid="{549E223B-1287-43C1-B31D-B8B73F25DA03}"/>
    <cellStyle name="Vírgula 2 2 2 3 2 2" xfId="57463" xr:uid="{E7BFBB64-90CD-4989-BD15-25671C3E3423}"/>
    <cellStyle name="Vírgula 2 2 2 3 3" xfId="57462" xr:uid="{BFB1D29A-4D1B-4B37-A411-9174E7FB26D9}"/>
    <cellStyle name="Vírgula 2 2 2 4" xfId="13951" xr:uid="{00000000-0005-0000-0000-000046360000}"/>
    <cellStyle name="Vírgula 2 2 2 4 2" xfId="15180" xr:uid="{16421C8E-C2A6-4708-AB06-C0621755A824}"/>
    <cellStyle name="Vírgula 2 2 2 4 2 2" xfId="57465" xr:uid="{90FBDA5B-934D-438D-AB12-4CCC5668F528}"/>
    <cellStyle name="Vírgula 2 2 2 4 3" xfId="57464" xr:uid="{9065F046-B3B4-49EE-A776-432A366F724A}"/>
    <cellStyle name="Vírgula 2 2 2 5" xfId="14233" xr:uid="{244BD3D5-4DE4-4296-A75B-ADA303605AE0}"/>
    <cellStyle name="Vírgula 2 2 2 5 2" xfId="57466" xr:uid="{306E627B-3E71-4235-836F-0FD68975EFF9}"/>
    <cellStyle name="Vírgula 2 2 2 6" xfId="57467" xr:uid="{A146AEA5-305B-492A-9FC4-31A95169D6FE}"/>
    <cellStyle name="Vírgula 2 2 2 7" xfId="57459" xr:uid="{AC4DC3A5-AC89-4B48-9F34-AEBBBDB4AF61}"/>
    <cellStyle name="Vírgula 2 2 3" xfId="4883" xr:uid="{00000000-0005-0000-0000-000047360000}"/>
    <cellStyle name="Vírgula 2 2 3 2" xfId="9135" xr:uid="{00000000-0005-0000-0000-000048360000}"/>
    <cellStyle name="Vírgula 2 2 3 2 2" xfId="14554" xr:uid="{A7E29F71-629E-47DD-B740-4102C82BC5E4}"/>
    <cellStyle name="Vírgula 2 2 3 2 2 2" xfId="57470" xr:uid="{CF8ECA8E-4DD6-4843-953B-32849178CD45}"/>
    <cellStyle name="Vírgula 2 2 3 2 3" xfId="57469" xr:uid="{FC1D9E8F-45DE-4699-B0AE-3C7E125DF258}"/>
    <cellStyle name="Vírgula 2 2 3 3" xfId="12335" xr:uid="{00000000-0005-0000-0000-000049360000}"/>
    <cellStyle name="Vírgula 2 2 3 3 2" xfId="14909" xr:uid="{ED5939AC-F34D-43FD-84DC-571CE8B55461}"/>
    <cellStyle name="Vírgula 2 2 3 3 2 2" xfId="57472" xr:uid="{296CB450-230A-46C5-8AC6-A430725368DC}"/>
    <cellStyle name="Vírgula 2 2 3 3 3" xfId="57471" xr:uid="{EF3C06F5-C6B8-4431-B884-7DD92BED871A}"/>
    <cellStyle name="Vírgula 2 2 3 4" xfId="14229" xr:uid="{833BD5F6-A7B0-41F5-89A4-62E52FF6BB3D}"/>
    <cellStyle name="Vírgula 2 2 3 4 2" xfId="57473" xr:uid="{827AEB5B-8BAA-4338-B97A-19CB37F84DDC}"/>
    <cellStyle name="Vírgula 2 2 3 5" xfId="57474" xr:uid="{1B32C426-8646-4C5A-A66C-945170F8DA15}"/>
    <cellStyle name="Vírgula 2 2 3 6" xfId="57475" xr:uid="{B92AC7E1-7B91-45B4-B0E3-43358F3A3CAE}"/>
    <cellStyle name="Vírgula 2 2 3 7" xfId="57468" xr:uid="{EEB662A2-3D29-4E0E-AAC3-88969A0F3A46}"/>
    <cellStyle name="Vírgula 2 2 4" xfId="5181" xr:uid="{00000000-0005-0000-0000-00004A360000}"/>
    <cellStyle name="Vírgula 2 2 4 2" xfId="10544" xr:uid="{00000000-0005-0000-0000-00004B360000}"/>
    <cellStyle name="Vírgula 2 2 4 2 2" xfId="14629" xr:uid="{9DB83EAD-EBEB-4DA3-A556-CBC762605E37}"/>
    <cellStyle name="Vírgula 2 2 4 2 2 2" xfId="57478" xr:uid="{F6E2120A-1EE9-415B-A5D3-189707085C2B}"/>
    <cellStyle name="Vírgula 2 2 4 2 3" xfId="57477" xr:uid="{95B223FF-8A88-42AE-91A8-E171A118A43E}"/>
    <cellStyle name="Vírgula 2 2 4 3" xfId="14249" xr:uid="{747645B3-BE7D-4587-B7DA-2700CC53AB8E}"/>
    <cellStyle name="Vírgula 2 2 4 3 2" xfId="57479" xr:uid="{626E341D-F66C-4633-9B87-7DCD453339D2}"/>
    <cellStyle name="Vírgula 2 2 4 4" xfId="57480" xr:uid="{06D48743-8DFA-4CB7-87F8-EB33644A954E}"/>
    <cellStyle name="Vírgula 2 2 4 5" xfId="57476" xr:uid="{539CF0A4-C28E-4ABD-92D4-FC0D4A6BFBFA}"/>
    <cellStyle name="Vírgula 2 2 5" xfId="10707" xr:uid="{00000000-0005-0000-0000-00004C360000}"/>
    <cellStyle name="Vírgula 2 2 5 2" xfId="14641" xr:uid="{A706B8D7-AE35-428B-90C0-EFDC7E56E0FC}"/>
    <cellStyle name="Vírgula 2 2 5 2 2" xfId="57482" xr:uid="{4A61AD18-BFAD-45AF-8BD9-BFF8B01A4509}"/>
    <cellStyle name="Vírgula 2 2 5 3" xfId="57481" xr:uid="{A332EEBB-2F7F-447D-9803-6738574D89B9}"/>
    <cellStyle name="Vírgula 2 2 6" xfId="13944" xr:uid="{00000000-0005-0000-0000-00004D360000}"/>
    <cellStyle name="Vírgula 2 2 6 2" xfId="15176" xr:uid="{C1AC29C6-7978-4222-A99A-9BFFA5F0F1F9}"/>
    <cellStyle name="Vírgula 2 2 6 2 2" xfId="57484" xr:uid="{59605D3F-BCBD-4916-9833-18B6D7A880F0}"/>
    <cellStyle name="Vírgula 2 2 6 3" xfId="57483" xr:uid="{B6E1DDB9-2631-43BE-93C8-F8D456F9D940}"/>
    <cellStyle name="Vírgula 2 2 7" xfId="13961" xr:uid="{43A48D88-A0B1-4DA9-93D9-DF089A7F5227}"/>
    <cellStyle name="Vírgula 2 2 7 2" xfId="57486" xr:uid="{785E7055-9D30-4798-AD24-643390518B2C}"/>
    <cellStyle name="Vírgula 2 2 7 3" xfId="57485" xr:uid="{08BAD236-6C0B-4F79-8638-7F5C81780CB4}"/>
    <cellStyle name="Vírgula 2 2 8" xfId="57487" xr:uid="{374BFF82-C971-4FEC-9229-D26137138410}"/>
    <cellStyle name="Vírgula 2 2 9" xfId="57458" xr:uid="{33102C31-0475-4D1D-B111-BD13C4B96260}"/>
    <cellStyle name="Vírgula 2 3" xfId="112" xr:uid="{00000000-0005-0000-0000-00004E360000}"/>
    <cellStyle name="Vírgula 2 3 10" xfId="57488" xr:uid="{E09C8741-9C0A-44FE-BDA4-75CC91E1C881}"/>
    <cellStyle name="Vírgula 2 3 11" xfId="15361" xr:uid="{C318C531-BEDA-4889-8412-7F4942343778}"/>
    <cellStyle name="Vírgula 2 3 2" xfId="4893" xr:uid="{00000000-0005-0000-0000-00004F360000}"/>
    <cellStyle name="Vírgula 2 3 2 2" xfId="12340" xr:uid="{00000000-0005-0000-0000-000050360000}"/>
    <cellStyle name="Vírgula 2 3 2 2 2" xfId="14912" xr:uid="{24B63CBF-6171-4B34-92B4-ADEAF62E30C9}"/>
    <cellStyle name="Vírgula 2 3 2 2 3" xfId="57490" xr:uid="{24269788-A47C-47FE-851E-0E9E5C557EE5}"/>
    <cellStyle name="Vírgula 2 3 2 3" xfId="14232" xr:uid="{96E8BBD2-77E5-476E-8ED1-3A12CD3A6279}"/>
    <cellStyle name="Vírgula 2 3 2 3 2" xfId="57491" xr:uid="{E4B9DF42-1AF8-4C65-8225-5A20169020F4}"/>
    <cellStyle name="Vírgula 2 3 2 4" xfId="57492" xr:uid="{1858E80C-FEE1-49EA-AD18-79CC8EA4E7A0}"/>
    <cellStyle name="Vírgula 2 3 2 5" xfId="57493" xr:uid="{842EFB96-2E36-4D13-82F2-CAF508A4D52D}"/>
    <cellStyle name="Vírgula 2 3 2 6" xfId="57494" xr:uid="{3DA5473B-BE79-4486-9CAC-D3C652B1B884}"/>
    <cellStyle name="Vírgula 2 3 2 7" xfId="57489" xr:uid="{2CCE46DF-B1F4-4CAC-A552-CF412A34686A}"/>
    <cellStyle name="Vírgula 2 3 3" xfId="5182" xr:uid="{00000000-0005-0000-0000-000051360000}"/>
    <cellStyle name="Vírgula 2 3 3 2" xfId="9139" xr:uid="{00000000-0005-0000-0000-000052360000}"/>
    <cellStyle name="Vírgula 2 3 3 2 2" xfId="14556" xr:uid="{1AB3EA4F-3B82-430A-AE0B-1E65CAF0A83C}"/>
    <cellStyle name="Vírgula 2 3 3 2 3" xfId="57496" xr:uid="{314C8B9C-A0C1-479A-83F8-DBE5BAB9D459}"/>
    <cellStyle name="Vírgula 2 3 3 3" xfId="14250" xr:uid="{8F405732-28D7-46BF-89C0-B48D637209F5}"/>
    <cellStyle name="Vírgula 2 3 3 3 2" xfId="57497" xr:uid="{2BEEA761-CB89-40E8-ACAC-A0AB90F1AA1A}"/>
    <cellStyle name="Vírgula 2 3 3 4" xfId="57498" xr:uid="{0C44A01E-7510-4171-B44B-303E5636AC4D}"/>
    <cellStyle name="Vírgula 2 3 3 5" xfId="57499" xr:uid="{6351CB54-2706-440C-A25C-3C1D45077891}"/>
    <cellStyle name="Vírgula 2 3 3 6" xfId="57495" xr:uid="{49523B59-C0AC-4A2A-889D-A71AA45E1EA7}"/>
    <cellStyle name="Vírgula 2 3 4" xfId="10712" xr:uid="{00000000-0005-0000-0000-000053360000}"/>
    <cellStyle name="Vírgula 2 3 4 2" xfId="14646" xr:uid="{33E3DE6F-06C5-4C1C-A2E1-9639C14C2911}"/>
    <cellStyle name="Vírgula 2 3 4 2 2" xfId="57501" xr:uid="{6041E51C-70EF-40AC-8B58-A34D38088AA9}"/>
    <cellStyle name="Vírgula 2 3 4 3" xfId="57500" xr:uid="{E5B9479D-EDDC-4039-907C-64555118CC0C}"/>
    <cellStyle name="Vírgula 2 3 5" xfId="13949" xr:uid="{00000000-0005-0000-0000-000054360000}"/>
    <cellStyle name="Vírgula 2 3 5 2" xfId="15179" xr:uid="{FE6D74A6-55A1-448E-8FE9-E0D534DE8C3F}"/>
    <cellStyle name="Vírgula 2 3 5 3" xfId="57502" xr:uid="{DEC9AE3B-C007-4668-8D25-1A3AA7888C09}"/>
    <cellStyle name="Vírgula 2 3 6" xfId="13966" xr:uid="{DBBE7613-6E80-4087-94BF-F13653F0DF9A}"/>
    <cellStyle name="Vírgula 2 3 6 2" xfId="57503" xr:uid="{4D4180F7-7750-4FBD-9218-6867406B03E3}"/>
    <cellStyle name="Vírgula 2 3 7" xfId="57504" xr:uid="{E4831861-EA46-4380-A185-0D2C3ABA4060}"/>
    <cellStyle name="Vírgula 2 3 8" xfId="57505" xr:uid="{A9E180DB-8913-43CE-BE12-95668A71F91A}"/>
    <cellStyle name="Vírgula 2 3 9" xfId="57506" xr:uid="{3055F66F-6CFC-4C4F-BB10-503ADD9D8354}"/>
    <cellStyle name="Vírgula 2 4" xfId="134" xr:uid="{00000000-0005-0000-0000-000055360000}"/>
    <cellStyle name="Vírgula 2 4 2" xfId="5220" xr:uid="{00000000-0005-0000-0000-000056360000}"/>
    <cellStyle name="Vírgula 2 4 2 2" xfId="14267" xr:uid="{062289CC-5598-47AA-AE26-520B0D3667C8}"/>
    <cellStyle name="Vírgula 2 4 2 2 2" xfId="57509" xr:uid="{D5A259EA-19B2-40A5-9ED4-258E46A312A7}"/>
    <cellStyle name="Vírgula 2 4 2 3" xfId="57508" xr:uid="{611DEB26-365D-4862-B58C-8D686EEF07CB}"/>
    <cellStyle name="Vírgula 2 4 3" xfId="10722" xr:uid="{00000000-0005-0000-0000-000057360000}"/>
    <cellStyle name="Vírgula 2 4 3 2" xfId="14650" xr:uid="{ACC59492-3201-4BFC-A0F8-E681CFD34070}"/>
    <cellStyle name="Vírgula 2 4 3 3" xfId="57510" xr:uid="{A183F4A4-7B36-4819-B66B-07FE630599C3}"/>
    <cellStyle name="Vírgula 2 4 4" xfId="13953" xr:uid="{00000000-0005-0000-0000-000058360000}"/>
    <cellStyle name="Vírgula 2 4 4 2" xfId="15182" xr:uid="{C4117A6A-CADF-485D-A446-A9AB9B1C165F}"/>
    <cellStyle name="Vírgula 2 4 4 3" xfId="57511" xr:uid="{FA0E798D-0A18-46A2-AF8B-57909294BEE7}"/>
    <cellStyle name="Vírgula 2 4 5" xfId="13970" xr:uid="{75FD497D-F6B5-46BB-AB49-D2E59AD0C935}"/>
    <cellStyle name="Vírgula 2 4 5 2" xfId="57512" xr:uid="{E9D2248F-779F-40E7-B2B2-0EF137108E6C}"/>
    <cellStyle name="Vírgula 2 4 6" xfId="57513" xr:uid="{88F84730-54D6-4B51-A792-790DAC791A17}"/>
    <cellStyle name="Vírgula 2 4 7" xfId="57507" xr:uid="{B51A1CCE-AB16-4F57-850B-73175A99D3FC}"/>
    <cellStyle name="Vírgula 2 4 8" xfId="15512" xr:uid="{9DF5B047-F2F2-4EE9-A286-F53AB7B6EEA3}"/>
    <cellStyle name="Vírgula 2 5" xfId="5224" xr:uid="{00000000-0005-0000-0000-000059360000}"/>
    <cellStyle name="Vírgula 2 5 2" xfId="10564" xr:uid="{00000000-0005-0000-0000-00005A360000}"/>
    <cellStyle name="Vírgula 2 5 2 2" xfId="14634" xr:uid="{079B0005-75A5-446A-8928-01B3C1043284}"/>
    <cellStyle name="Vírgula 2 5 2 3" xfId="57515" xr:uid="{FFA74C8D-1759-4733-A107-33858A8C79BA}"/>
    <cellStyle name="Vírgula 2 5 3" xfId="5998" xr:uid="{00000000-0005-0000-0000-00005B360000}"/>
    <cellStyle name="Vírgula 2 5 3 2" xfId="14289" xr:uid="{9EC032C1-AABE-436B-9726-2C744768AA79}"/>
    <cellStyle name="Vírgula 2 5 3 3" xfId="57516" xr:uid="{DE69A18A-CB0D-4564-A12A-88B9E98DC0DF}"/>
    <cellStyle name="Vírgula 2 5 4" xfId="14271" xr:uid="{36D37EC4-5984-4D4F-B14B-26E7783D9113}"/>
    <cellStyle name="Vírgula 2 5 4 2" xfId="57517" xr:uid="{1EF1CB42-105A-46B3-9DFE-B1AC0CA5CE4C}"/>
    <cellStyle name="Vírgula 2 5 5" xfId="57518" xr:uid="{80040455-B87C-4D47-83F1-E9A57F59BE33}"/>
    <cellStyle name="Vírgula 2 5 6" xfId="57514" xr:uid="{DF5B9F1F-F087-428A-8092-FBB606A0D523}"/>
    <cellStyle name="Vírgula 2 6" xfId="5180" xr:uid="{00000000-0005-0000-0000-00005C360000}"/>
    <cellStyle name="Vírgula 2 6 2" xfId="13943" xr:uid="{00000000-0005-0000-0000-00005D360000}"/>
    <cellStyle name="Vírgula 2 6 2 2" xfId="15175" xr:uid="{4294B6B6-A541-48E0-8831-51462CC53C19}"/>
    <cellStyle name="Vírgula 2 6 2 3" xfId="57520" xr:uid="{19392018-E6AE-4BF4-9A03-8E91E9535E9E}"/>
    <cellStyle name="Vírgula 2 6 3" xfId="14248" xr:uid="{89F32A9A-737E-48DF-BDF4-4A8574A98A18}"/>
    <cellStyle name="Vírgula 2 6 4" xfId="57519" xr:uid="{41508827-50F2-40FB-94F4-7F8F1AC2B4EA}"/>
    <cellStyle name="Vírgula 2 7" xfId="13957" xr:uid="{7DF76786-D7F0-4B17-98A9-C9A75F6A9746}"/>
    <cellStyle name="Vírgula 2 7 2" xfId="57521" xr:uid="{93F1063B-5826-46EF-85EA-8AF44CF93EAA}"/>
    <cellStyle name="Vírgula 2 8" xfId="15518" xr:uid="{AEA3560B-2341-439D-A85A-86C20CA75E22}"/>
    <cellStyle name="Vírgula 2 9" xfId="15354" xr:uid="{349699CF-9A5F-480B-A9CE-75F0CC91B4AB}"/>
    <cellStyle name="Vírgula 20" xfId="15184" xr:uid="{A603BF24-9C24-46A3-961C-1C06C495F22E}"/>
    <cellStyle name="Vírgula 3" xfId="110" xr:uid="{00000000-0005-0000-0000-00005E360000}"/>
    <cellStyle name="Vírgula 3 10" xfId="57523" xr:uid="{6C6CD726-02E2-4AB3-AEF1-0B0B1E696A55}"/>
    <cellStyle name="Vírgula 3 11" xfId="57524" xr:uid="{20699996-9EB2-479C-8DAA-F75F70D3698D}"/>
    <cellStyle name="Vírgula 3 12" xfId="57522" xr:uid="{0105DA60-41A5-4986-8B00-2FC55C267F3A}"/>
    <cellStyle name="Vírgula 3 13" xfId="15355" xr:uid="{FD5D3A98-D36E-43C2-BB74-B36E8F469B66}"/>
    <cellStyle name="Vírgula 3 2" xfId="4885" xr:uid="{00000000-0005-0000-0000-00005F360000}"/>
    <cellStyle name="Vírgula 3 2 10" xfId="57525" xr:uid="{06AABFFE-AF3F-4429-AF9B-FAC9730E9260}"/>
    <cellStyle name="Vírgula 3 2 11" xfId="15452" xr:uid="{3B7224FF-7208-41F3-8356-69B716ADEDBB}"/>
    <cellStyle name="Vírgula 3 2 2" xfId="5221" xr:uid="{00000000-0005-0000-0000-000060360000}"/>
    <cellStyle name="Vírgula 3 2 2 2" xfId="14268" xr:uid="{C1EDF315-C014-49D1-8950-9413E54458BE}"/>
    <cellStyle name="Vírgula 3 2 2 2 2" xfId="57528" xr:uid="{3E216A10-7F62-4E25-A7B1-1496F1F1F4E7}"/>
    <cellStyle name="Vírgula 3 2 2 2 3" xfId="57527" xr:uid="{ABCA0DE0-FB65-49F9-B514-EAD5AA0ED2ED}"/>
    <cellStyle name="Vírgula 3 2 2 3" xfId="57529" xr:uid="{2C992FEA-808C-4D2D-8621-04F39CCAB5F9}"/>
    <cellStyle name="Vírgula 3 2 2 4" xfId="57530" xr:uid="{2C92997E-B6F0-4CC6-8C75-473DAA7434A2}"/>
    <cellStyle name="Vírgula 3 2 2 5" xfId="57531" xr:uid="{57F207E6-B5BD-4D62-B84A-A7473269B854}"/>
    <cellStyle name="Vírgula 3 2 2 6" xfId="57526" xr:uid="{ECB3A6FB-F3C6-4AC3-BE04-2BAB81663415}"/>
    <cellStyle name="Vírgula 3 2 3" xfId="12336" xr:uid="{00000000-0005-0000-0000-000061360000}"/>
    <cellStyle name="Vírgula 3 2 3 2" xfId="14910" xr:uid="{D58322D9-7796-45F8-9135-30C4375D1044}"/>
    <cellStyle name="Vírgula 3 2 3 2 2" xfId="57534" xr:uid="{C92293A1-B0B5-4AF7-8931-FC83DD72679C}"/>
    <cellStyle name="Vírgula 3 2 3 2 3" xfId="57533" xr:uid="{1FCA5C91-0B17-453E-9A7A-FCE69C2DAAB3}"/>
    <cellStyle name="Vírgula 3 2 3 3" xfId="57535" xr:uid="{F5508165-CD81-4157-844B-B3ED45FCA736}"/>
    <cellStyle name="Vírgula 3 2 3 4" xfId="57536" xr:uid="{0A55A3F4-9191-449A-B7F1-7EBA1DA9AE50}"/>
    <cellStyle name="Vírgula 3 2 3 5" xfId="57537" xr:uid="{6675E051-EFBC-46FE-B0C7-9C2ED8598B2E}"/>
    <cellStyle name="Vírgula 3 2 3 6" xfId="57532" xr:uid="{8317AB28-3271-417B-A7C2-559D9934CEAC}"/>
    <cellStyle name="Vírgula 3 2 4" xfId="14230" xr:uid="{BDBE67DE-B65D-4D1C-85D6-8B39B5FBA14C}"/>
    <cellStyle name="Vírgula 3 2 4 2" xfId="57539" xr:uid="{9464D3AD-FFFD-4105-B92E-6EF6FF230673}"/>
    <cellStyle name="Vírgula 3 2 4 3" xfId="57540" xr:uid="{0476FD5D-14AB-4C62-9391-3E5E19CED4A4}"/>
    <cellStyle name="Vírgula 3 2 4 4" xfId="57538" xr:uid="{FC52821E-B689-4C36-BD19-D4F1BDE0DE4F}"/>
    <cellStyle name="Vírgula 3 2 5" xfId="57541" xr:uid="{884D7839-78C5-43E2-B839-5B86A206F5F0}"/>
    <cellStyle name="Vírgula 3 2 6" xfId="57542" xr:uid="{375C23BA-DE40-4349-AA90-A13BC71EA4AD}"/>
    <cellStyle name="Vírgula 3 2 7" xfId="57543" xr:uid="{138C3B97-3DB9-4E4A-8D81-54581C3F7978}"/>
    <cellStyle name="Vírgula 3 2 8" xfId="57544" xr:uid="{E2BBEBFC-7AF1-4336-BEA6-A0A1763FC1A8}"/>
    <cellStyle name="Vírgula 3 2 9" xfId="57545" xr:uid="{2052933B-1128-477A-8EC9-C04E4C4644B6}"/>
    <cellStyle name="Vírgula 3 3" xfId="5187" xr:uid="{00000000-0005-0000-0000-000062360000}"/>
    <cellStyle name="Vírgula 3 3 10" xfId="57546" xr:uid="{D781F93E-69A7-4598-AA95-48628904BA14}"/>
    <cellStyle name="Vírgula 3 3 11" xfId="15360" xr:uid="{6743D101-FACB-4299-8EAE-A3074295D201}"/>
    <cellStyle name="Vírgula 3 3 2" xfId="10545" xr:uid="{00000000-0005-0000-0000-000063360000}"/>
    <cellStyle name="Vírgula 3 3 2 2" xfId="14630" xr:uid="{5027AE3D-0764-4F13-AA27-A615812A3625}"/>
    <cellStyle name="Vírgula 3 3 2 2 2" xfId="57548" xr:uid="{6116DC46-63FD-4A7A-A2F6-AE6B9DB9189F}"/>
    <cellStyle name="Vírgula 3 3 2 3" xfId="57549" xr:uid="{4407098C-4AB6-47F8-964F-B72344BF2946}"/>
    <cellStyle name="Vírgula 3 3 2 4" xfId="57550" xr:uid="{085A5728-68FA-4D05-B862-E7076AE3E76F}"/>
    <cellStyle name="Vírgula 3 3 2 5" xfId="57551" xr:uid="{05D4470F-5AEC-4FE7-A8FE-08EFB14C3FEA}"/>
    <cellStyle name="Vírgula 3 3 2 6" xfId="57547" xr:uid="{D7AF45B7-22E4-43A6-A1DD-E5ED1692ECEA}"/>
    <cellStyle name="Vírgula 3 3 3" xfId="6038" xr:uid="{00000000-0005-0000-0000-000064360000}"/>
    <cellStyle name="Vírgula 3 3 3 2" xfId="14290" xr:uid="{25F058E3-93AD-45F9-90F1-3FE2EAAD7869}"/>
    <cellStyle name="Vírgula 3 3 3 2 2" xfId="57553" xr:uid="{566FEC83-A9FC-44CD-8F3A-2CA386CF2269}"/>
    <cellStyle name="Vírgula 3 3 3 3" xfId="57554" xr:uid="{98FA8E2E-6D38-4103-8F86-BE263B41E7FB}"/>
    <cellStyle name="Vírgula 3 3 3 4" xfId="57555" xr:uid="{FAA53E86-65A3-44F2-A26B-262C3CFBFE16}"/>
    <cellStyle name="Vírgula 3 3 3 5" xfId="57552" xr:uid="{98C7F6CF-8BCA-4C5E-8E17-0A948AA54C76}"/>
    <cellStyle name="Vírgula 3 3 4" xfId="14253" xr:uid="{1ACA2561-A49B-486B-AB21-D92B39BABCAB}"/>
    <cellStyle name="Vírgula 3 3 4 2" xfId="57557" xr:uid="{825AB12B-800F-409A-AF37-4E1A7674474C}"/>
    <cellStyle name="Vírgula 3 3 4 3" xfId="57556" xr:uid="{3BD4343B-9399-4AAD-957D-0E184FCE40D9}"/>
    <cellStyle name="Vírgula 3 3 5" xfId="57558" xr:uid="{E4F91426-0A0C-4665-B0C7-9ED9A63C841A}"/>
    <cellStyle name="Vírgula 3 3 6" xfId="57559" xr:uid="{44D5D90B-1117-41D6-99E6-B7770463CB67}"/>
    <cellStyle name="Vírgula 3 3 7" xfId="57560" xr:uid="{0F7A6EF8-A645-4184-AD57-847B2801BC60}"/>
    <cellStyle name="Vírgula 3 3 8" xfId="57561" xr:uid="{F8F17D4B-736D-43AE-91F0-4DDEAB28DC55}"/>
    <cellStyle name="Vírgula 3 3 9" xfId="57562" xr:uid="{20AA688E-05BB-4C5F-AA71-1C40E3228BC2}"/>
    <cellStyle name="Vírgula 3 4" xfId="7526" xr:uid="{00000000-0005-0000-0000-000065360000}"/>
    <cellStyle name="Vírgula 3 4 2" xfId="14296" xr:uid="{FBB615CE-A3F1-4E9E-8446-AF0C9D7DBD82}"/>
    <cellStyle name="Vírgula 3 4 2 2" xfId="57565" xr:uid="{9BAB5085-8E7E-4D16-85BC-E0FFB99F602F}"/>
    <cellStyle name="Vírgula 3 4 2 3" xfId="57566" xr:uid="{519235B2-F5AA-4D24-988C-B260751BDC32}"/>
    <cellStyle name="Vírgula 3 4 2 4" xfId="57564" xr:uid="{91CB13C3-1A79-4924-A949-06464C10C6F0}"/>
    <cellStyle name="Vírgula 3 4 3" xfId="57567" xr:uid="{94A5B67D-679C-40F7-BC05-720B46DB4D10}"/>
    <cellStyle name="Vírgula 3 4 3 2" xfId="57568" xr:uid="{EC96DA62-35E4-46A6-90AD-803FFD9572E2}"/>
    <cellStyle name="Vírgula 3 4 4" xfId="57569" xr:uid="{2856F186-0D62-435C-93F1-10CB718378B4}"/>
    <cellStyle name="Vírgula 3 4 5" xfId="57570" xr:uid="{574F1771-F6CF-42DE-8DB7-39180002B0CB}"/>
    <cellStyle name="Vírgula 3 4 6" xfId="57571" xr:uid="{99382DAC-7732-48A8-8DCD-40B193106E18}"/>
    <cellStyle name="Vírgula 3 4 7" xfId="57563" xr:uid="{DB6B81AE-79AB-4755-98BC-88C2E0B05018}"/>
    <cellStyle name="Vírgula 3 5" xfId="10710" xr:uid="{00000000-0005-0000-0000-000066360000}"/>
    <cellStyle name="Vírgula 3 5 2" xfId="14644" xr:uid="{0B5AE811-9E0D-4C90-A092-8527FDFB4029}"/>
    <cellStyle name="Vírgula 3 5 2 2" xfId="57573" xr:uid="{0F8CB7A5-9613-49E2-84C9-4960DE4AB0C0}"/>
    <cellStyle name="Vírgula 3 5 3" xfId="57574" xr:uid="{F3C3827B-24C4-41CD-9CF8-9CC275C7172D}"/>
    <cellStyle name="Vírgula 3 5 4" xfId="57575" xr:uid="{681B11FA-E669-42C3-A4EE-08CC6D17B664}"/>
    <cellStyle name="Vírgula 3 5 5" xfId="57576" xr:uid="{8D82843B-0290-4559-9395-A54B5BE6D062}"/>
    <cellStyle name="Vírgula 3 5 6" xfId="57577" xr:uid="{7148DBA5-4DC3-4AA5-A4DB-2B9A4DA82400}"/>
    <cellStyle name="Vírgula 3 5 7" xfId="57572" xr:uid="{3101CE51-A028-4872-8029-D88DBB41A6DC}"/>
    <cellStyle name="Vírgula 3 6" xfId="13945" xr:uid="{00000000-0005-0000-0000-000067360000}"/>
    <cellStyle name="Vírgula 3 6 2" xfId="15177" xr:uid="{8AC06B2E-E0C0-473D-87EF-3B7CB71D3156}"/>
    <cellStyle name="Vírgula 3 6 2 2" xfId="57579" xr:uid="{E5C2082B-F36C-42E8-A05B-8CC81E3F64B1}"/>
    <cellStyle name="Vírgula 3 6 3" xfId="57578" xr:uid="{FDF080D3-7831-4170-B2C2-F97BDC8C0DDD}"/>
    <cellStyle name="Vírgula 3 7" xfId="13964" xr:uid="{257D02F2-0384-4A92-AB8F-CC6B65FFFCED}"/>
    <cellStyle name="Vírgula 3 7 2" xfId="57580" xr:uid="{8F000187-3230-4D93-A61E-60D382B9FDE1}"/>
    <cellStyle name="Vírgula 3 8" xfId="57581" xr:uid="{C45CE286-5B86-4E95-8EE5-3F65D0ADB158}"/>
    <cellStyle name="Vírgula 3 9" xfId="57582" xr:uid="{EFE4E757-5B12-4A1D-A16C-3C1C76474502}"/>
    <cellStyle name="Vírgula 4" xfId="96" xr:uid="{00000000-0005-0000-0000-000068360000}"/>
    <cellStyle name="Vírgula 4 2" xfId="5252" xr:uid="{00000000-0005-0000-0000-000069360000}"/>
    <cellStyle name="Vírgula 4 2 2" xfId="7510" xr:uid="{00000000-0005-0000-0000-00006A360000}"/>
    <cellStyle name="Vírgula 4 2 2 2" xfId="14295" xr:uid="{46CCF3E0-8489-4FDB-B180-44BFD4E93512}"/>
    <cellStyle name="Vírgula 4 2 2 2 2" xfId="57586" xr:uid="{BCF02B21-BB7B-4E16-9519-440BA95F76EC}"/>
    <cellStyle name="Vírgula 4 2 2 3" xfId="57585" xr:uid="{A1F75A31-BF61-4118-9FB7-47E61D4FCFD0}"/>
    <cellStyle name="Vírgula 4 2 3" xfId="14276" xr:uid="{0676D43D-12CD-4CFB-A483-2767002EA9BA}"/>
    <cellStyle name="Vírgula 4 2 3 2" xfId="57588" xr:uid="{7FAC3AEC-1E13-49E7-B755-63C35597B322}"/>
    <cellStyle name="Vírgula 4 2 3 3" xfId="57587" xr:uid="{67D9B40F-1861-46B2-8966-EAE255F3634C}"/>
    <cellStyle name="Vírgula 4 2 4" xfId="57589" xr:uid="{0A5F0DE1-6713-4659-81D7-857CE9590414}"/>
    <cellStyle name="Vírgula 4 2 5" xfId="57590" xr:uid="{B6EF3FCB-D51C-41DA-A444-5DD35E3A9736}"/>
    <cellStyle name="Vírgula 4 2 6" xfId="57584" xr:uid="{ED5E444B-9E1A-4416-9534-089C36BCEF11}"/>
    <cellStyle name="Vírgula 4 3" xfId="5222" xr:uid="{00000000-0005-0000-0000-00006B360000}"/>
    <cellStyle name="Vírgula 4 3 2" xfId="7528" xr:uid="{00000000-0005-0000-0000-00006C360000}"/>
    <cellStyle name="Vírgula 4 3 2 2" xfId="14298" xr:uid="{C47BAB39-7589-4056-983D-A8706F677E6B}"/>
    <cellStyle name="Vírgula 4 3 2 2 2" xfId="57593" xr:uid="{61E2A46C-384B-45C2-B87E-C6253D90049E}"/>
    <cellStyle name="Vírgula 4 3 2 3" xfId="57592" xr:uid="{36CAF8A5-4640-4F91-A0D9-EE44B636A2C2}"/>
    <cellStyle name="Vírgula 4 3 3" xfId="14269" xr:uid="{A5636AA8-CA5E-4499-91B0-F17CD126C73C}"/>
    <cellStyle name="Vírgula 4 3 3 2" xfId="57594" xr:uid="{2AF6AA90-9A4A-45D6-8864-DEA48D19C706}"/>
    <cellStyle name="Vírgula 4 3 4" xfId="57591" xr:uid="{55354D00-5297-434A-A1EE-7DEA7DC04CF9}"/>
    <cellStyle name="Vírgula 4 4" xfId="10709" xr:uid="{00000000-0005-0000-0000-00006D360000}"/>
    <cellStyle name="Vírgula 4 4 2" xfId="14643" xr:uid="{CED47095-AC83-43F8-BC39-68A4D7AAEF87}"/>
    <cellStyle name="Vírgula 4 4 2 2" xfId="57596" xr:uid="{2EFF2025-752E-4A16-B61D-77E3B10A81CA}"/>
    <cellStyle name="Vírgula 4 4 3" xfId="57597" xr:uid="{AEC19755-D408-4C4A-BD08-6E69AF0A0CAA}"/>
    <cellStyle name="Vírgula 4 4 4" xfId="57598" xr:uid="{9396E3AE-3682-4A19-AA1B-3973DBE5568C}"/>
    <cellStyle name="Vírgula 4 4 5" xfId="57595" xr:uid="{1DCA752A-C4C2-4D18-BEDC-5FD54FD2E04E}"/>
    <cellStyle name="Vírgula 4 5" xfId="13963" xr:uid="{19E8E7D5-4AF5-4006-BEA1-EF210CB0B1B1}"/>
    <cellStyle name="Vírgula 4 5 2" xfId="57600" xr:uid="{CD31326F-E949-4D1F-BC86-8DF5D7BCCB24}"/>
    <cellStyle name="Vírgula 4 5 3" xfId="57599" xr:uid="{C86317C5-EBCD-4F79-BDDB-6FBDB29BC78D}"/>
    <cellStyle name="Vírgula 4 6" xfId="57601" xr:uid="{94B9798B-6A36-4D2D-99DD-B00429E3B9CB}"/>
    <cellStyle name="Vírgula 4 7" xfId="57602" xr:uid="{E7591226-FAA3-4943-8FB1-9B2D0B0C015E}"/>
    <cellStyle name="Vírgula 4 8" xfId="57583" xr:uid="{7742CF0D-740C-4FC1-B575-D9CD94F8650B}"/>
    <cellStyle name="Vírgula 4 9" xfId="15450" xr:uid="{06AE8AEF-C1E4-4F07-8B9D-CE12440B5628}"/>
    <cellStyle name="Vírgula 5" xfId="115" xr:uid="{00000000-0005-0000-0000-00006E360000}"/>
    <cellStyle name="Vírgula 5 2" xfId="5253" xr:uid="{00000000-0005-0000-0000-00006F360000}"/>
    <cellStyle name="Vírgula 5 2 2" xfId="14277" xr:uid="{69CE8F66-D746-4AC3-A3A7-083FC0915C0D}"/>
    <cellStyle name="Vírgula 5 2 2 2" xfId="57605" xr:uid="{F0C661CA-0242-4CFD-9CDC-13F4F2F62769}"/>
    <cellStyle name="Vírgula 5 2 3" xfId="57606" xr:uid="{6841F365-A997-474B-8D93-C7F44FCE3AE1}"/>
    <cellStyle name="Vírgula 5 2 4" xfId="57604" xr:uid="{14338E2B-47F4-4699-8792-6A6560AF0F7D}"/>
    <cellStyle name="Vírgula 5 3" xfId="5223" xr:uid="{00000000-0005-0000-0000-000070360000}"/>
    <cellStyle name="Vírgula 5 3 2" xfId="7529" xr:uid="{00000000-0005-0000-0000-000071360000}"/>
    <cellStyle name="Vírgula 5 3 2 2" xfId="57608" xr:uid="{2D1A805E-1219-4255-B53D-70EEC217F0AB}"/>
    <cellStyle name="Vírgula 5 3 3" xfId="14270" xr:uid="{0DF15161-D574-4F18-9E44-2863D9615A8B}"/>
    <cellStyle name="Vírgula 5 3 4" xfId="57607" xr:uid="{A07CC53A-C680-448E-92A4-1066D66FE3B0}"/>
    <cellStyle name="Vírgula 5 4" xfId="10714" xr:uid="{00000000-0005-0000-0000-000072360000}"/>
    <cellStyle name="Vírgula 5 4 2" xfId="14647" xr:uid="{48CFCB17-8321-472F-A9EC-1F17136019EF}"/>
    <cellStyle name="Vírgula 5 4 2 2" xfId="57610" xr:uid="{3A7276D9-1501-4831-898A-1B7619BB41F4}"/>
    <cellStyle name="Vírgula 5 4 3" xfId="57611" xr:uid="{0CC60D41-65F9-4BDC-81DC-B1FAB860B54B}"/>
    <cellStyle name="Vírgula 5 4 4" xfId="57609" xr:uid="{104B13E9-8024-4068-B947-83307C9D7FC7}"/>
    <cellStyle name="Vírgula 5 5" xfId="13967" xr:uid="{E359CA4C-6A21-4DBD-9C6E-D8B419CFCC6B}"/>
    <cellStyle name="Vírgula 5 5 2" xfId="57612" xr:uid="{8582A2D5-FAD4-41D2-B606-7ABD1EE25121}"/>
    <cellStyle name="Vírgula 5 6" xfId="57613" xr:uid="{CDD27D82-BA18-4886-8E25-E7D2DD0EA222}"/>
    <cellStyle name="Vírgula 5 7" xfId="57603" xr:uid="{01F69649-3ED5-430D-9A4C-D0194D2D7029}"/>
    <cellStyle name="Vírgula 5 8" xfId="15511" xr:uid="{0D8EE444-F6DC-4E7A-93CD-29B3FAAAEC05}"/>
    <cellStyle name="Vírgula 6" xfId="4876" xr:uid="{00000000-0005-0000-0000-000073360000}"/>
    <cellStyle name="Vírgula 6 2" xfId="5230" xr:uid="{00000000-0005-0000-0000-000074360000}"/>
    <cellStyle name="Vírgula 6 2 2" xfId="10543" xr:uid="{00000000-0005-0000-0000-000075360000}"/>
    <cellStyle name="Vírgula 6 2 2 2" xfId="14628" xr:uid="{D50B9FD8-69C4-4BBC-8C80-CF94431CB1B4}"/>
    <cellStyle name="Vírgula 6 2 2 3" xfId="57616" xr:uid="{AEEA2C4A-662F-481E-A257-F58C51E1B313}"/>
    <cellStyle name="Vírgula 6 2 3" xfId="14273" xr:uid="{19E9F69D-66C6-4708-AF02-77E24A501581}"/>
    <cellStyle name="Vírgula 6 2 3 2" xfId="57617" xr:uid="{333DDBB4-9B08-4EC0-865E-D16EDF308EA7}"/>
    <cellStyle name="Vírgula 6 2 4" xfId="57615" xr:uid="{D8E4267C-1F15-433A-A9D8-7CC4744CC255}"/>
    <cellStyle name="Vírgula 6 3" xfId="12333" xr:uid="{00000000-0005-0000-0000-000076360000}"/>
    <cellStyle name="Vírgula 6 3 2" xfId="14908" xr:uid="{A57604A8-A87A-4650-BB77-313A9AEA0FFF}"/>
    <cellStyle name="Vírgula 6 3 2 2" xfId="57619" xr:uid="{2A395C35-4551-43A1-80AB-7F9CF723F4AD}"/>
    <cellStyle name="Vírgula 6 3 3" xfId="57618" xr:uid="{DF32A6E8-0D91-4535-AD0F-4097A7869267}"/>
    <cellStyle name="Vírgula 6 4" xfId="14228" xr:uid="{988EA366-F5EE-4795-BC78-EAE85A03DA77}"/>
    <cellStyle name="Vírgula 6 4 2" xfId="57621" xr:uid="{5C98CFC2-9919-4702-BEFF-74597EF5452A}"/>
    <cellStyle name="Vírgula 6 4 3" xfId="57622" xr:uid="{0513B76F-8991-446F-9C44-1EE05D8C30B6}"/>
    <cellStyle name="Vírgula 6 4 4" xfId="57620" xr:uid="{FDD5E095-E1B8-4B70-A2E2-B41018704369}"/>
    <cellStyle name="Vírgula 6 5" xfId="57623" xr:uid="{CBDE12B8-22F6-410E-B2D7-8019AB0AC3AA}"/>
    <cellStyle name="Vírgula 6 6" xfId="57624" xr:uid="{62126A7B-8AF7-4B43-A6E5-6B870305EB0C}"/>
    <cellStyle name="Vírgula 6 7" xfId="57614" xr:uid="{FC83D1FF-B74C-4689-A910-B6826CE7F314}"/>
    <cellStyle name="Vírgula 6 8" xfId="15513" xr:uid="{C06E14F8-742D-412B-9231-16377EFC7361}"/>
    <cellStyle name="Vírgula 7" xfId="76" xr:uid="{00000000-0005-0000-0000-000077360000}"/>
    <cellStyle name="Vírgula 7 2" xfId="5274" xr:uid="{00000000-0005-0000-0000-000078360000}"/>
    <cellStyle name="Vírgula 7 2 2" xfId="14281" xr:uid="{52850AC7-0FD7-410B-B7FB-FF8376261886}"/>
    <cellStyle name="Vírgula 7 2 2 2" xfId="57627" xr:uid="{A69C7BAF-E7B1-471C-BA5C-DD2E58E54E6F}"/>
    <cellStyle name="Vírgula 7 2 3" xfId="57628" xr:uid="{AA9BC609-3CCF-4AAE-9B72-2A85D4F5AB80}"/>
    <cellStyle name="Vírgula 7 2 4" xfId="57626" xr:uid="{01CBDFFE-73E3-48D3-98E1-DFE0F7A68242}"/>
    <cellStyle name="Vírgula 7 3" xfId="13955" xr:uid="{3E1BFF60-23A8-4423-9397-678C40EE9FA6}"/>
    <cellStyle name="Vírgula 7 3 2" xfId="57630" xr:uid="{28239473-088D-477F-81E8-500DF22F5815}"/>
    <cellStyle name="Vírgula 7 3 3" xfId="57629" xr:uid="{2276A2E1-5583-4D3E-8BCA-2B5054AB2B07}"/>
    <cellStyle name="Vírgula 7 4" xfId="57631" xr:uid="{53CCEC8F-E834-41A1-B455-950C4E6F8EE9}"/>
    <cellStyle name="Vírgula 7 4 2" xfId="57632" xr:uid="{6B04790E-F2A0-4C2E-A7B1-FF93CF1AAE8E}"/>
    <cellStyle name="Vírgula 7 4 3" xfId="57633" xr:uid="{487EC8B0-128E-44D9-9080-3B482C05B363}"/>
    <cellStyle name="Vírgula 7 5" xfId="57634" xr:uid="{A83FCAE6-CCEF-47E5-9B3D-2DE0C5BF57EC}"/>
    <cellStyle name="Vírgula 7 6" xfId="57625" xr:uid="{F1989FAD-1368-481C-A0C9-AB2BACDD2206}"/>
    <cellStyle name="Vírgula 8" xfId="7523" xr:uid="{00000000-0005-0000-0000-000079360000}"/>
    <cellStyle name="Vírgula 8 2" xfId="57636" xr:uid="{E280E8D8-E3BF-4E38-9E77-7D0517A9FE04}"/>
    <cellStyle name="Vírgula 8 2 2" xfId="57637" xr:uid="{2C93C5DB-5586-423B-A07E-66A85213718B}"/>
    <cellStyle name="Vírgula 8 2 3" xfId="57638" xr:uid="{371F7A4D-E03A-4ADC-A511-732C2C412352}"/>
    <cellStyle name="Vírgula 8 2 4" xfId="57639" xr:uid="{8D55752D-5630-4330-A383-67562DA1A4A4}"/>
    <cellStyle name="Vírgula 8 3" xfId="57640" xr:uid="{D1ADAC65-1DF2-4313-9DC7-41D4A8C7DFB9}"/>
    <cellStyle name="Vírgula 8 3 2" xfId="57641" xr:uid="{D5165765-2001-4B75-82FF-5B6512C8E6E1}"/>
    <cellStyle name="Vírgula 8 3 3" xfId="57642" xr:uid="{5DA316DE-DC37-4B63-8D8F-F7F82B11C09A}"/>
    <cellStyle name="Vírgula 8 4" xfId="15519" xr:uid="{78B647A0-18C2-47CB-8EF7-0BF11C087AE8}"/>
    <cellStyle name="Vírgula 8 4 2" xfId="57643" xr:uid="{93540E65-56B3-4144-B24D-F6E3DE73B80C}"/>
    <cellStyle name="Vírgula 8 4 3" xfId="57644" xr:uid="{D2667F0D-AE2E-430D-8D78-87952770C0D1}"/>
    <cellStyle name="Vírgula 8 5" xfId="57645" xr:uid="{2539DD1C-13C5-4610-A27F-D5431BBD1CCA}"/>
    <cellStyle name="Vírgula 8 6" xfId="57646" xr:uid="{73D9DEEE-5150-495C-99DB-B8A171955460}"/>
    <cellStyle name="Vírgula 8 7" xfId="57647" xr:uid="{12694147-D1EA-4BCE-AA99-FE0821E1064F}"/>
    <cellStyle name="Vírgula 8 8" xfId="57635" xr:uid="{810AF237-2395-4BBF-9EBD-692052A43539}"/>
    <cellStyle name="Vírgula 9" xfId="10700" xr:uid="{00000000-0005-0000-0000-00007A360000}"/>
    <cellStyle name="Vírgula 9 2" xfId="14637" xr:uid="{83823D17-53A2-4650-98B6-EA8729654D2E}"/>
    <cellStyle name="Vírgula 9 2 2" xfId="57650" xr:uid="{3B648F28-9315-4893-BC42-B6B13694B83F}"/>
    <cellStyle name="Vírgula 9 2 3" xfId="57651" xr:uid="{60976C15-83BC-4783-98A7-92E3B8BB0852}"/>
    <cellStyle name="Vírgula 9 2 4" xfId="57649" xr:uid="{B768A5C3-4F4B-46FC-BB8A-B1BA519ECA0E}"/>
    <cellStyle name="Vírgula 9 3" xfId="57652" xr:uid="{5B23057B-2F13-4661-970C-86D059CC5F57}"/>
    <cellStyle name="Vírgula 9 3 2" xfId="57653" xr:uid="{5BD9FE09-BCFA-4200-A962-48AB12EFBADE}"/>
    <cellStyle name="Vírgula 9 4" xfId="57654" xr:uid="{120B0C6F-A8E9-478A-9DC3-EE618834869B}"/>
    <cellStyle name="Vírgula 9 4 2" xfId="57655" xr:uid="{B388D4C0-DF75-430C-9C93-F238FECE7E1D}"/>
    <cellStyle name="Vírgula 9 4 3" xfId="57656" xr:uid="{DA199A47-0182-43AC-A62F-58F6C6CB069A}"/>
    <cellStyle name="Vírgula 9 5" xfId="57657" xr:uid="{E5AB619B-6DE5-4CA6-8E31-808FFDF4B4DC}"/>
    <cellStyle name="Vírgula 9 6" xfId="57648" xr:uid="{E8F7FFEA-2053-452A-BA99-42ABB9D14464}"/>
    <cellStyle name="Währung [0]_Anlagenbuchhaltung" xfId="4866" xr:uid="{00000000-0005-0000-0000-00007B360000}"/>
    <cellStyle name="Währung_Anlagenbuchhaltung" xfId="4867" xr:uid="{00000000-0005-0000-0000-00007C360000}"/>
    <cellStyle name="Walutowy [0]_laroux" xfId="15356" xr:uid="{AE2D44A2-9FEC-40B7-B151-A15FAD878506}"/>
    <cellStyle name="Walutowy_laroux" xfId="15357" xr:uid="{C02E340C-C0D3-422B-A446-0D0D3DE3EAB1}"/>
    <cellStyle name="Warning Text" xfId="86" xr:uid="{00000000-0005-0000-0000-00007D360000}"/>
    <cellStyle name="Warning Text 2" xfId="15358" xr:uid="{D410744A-D7BB-4A7A-B5F0-944059F6CCF5}"/>
    <cellStyle name="WhiteCells" xfId="5488" xr:uid="{00000000-0005-0000-0000-00007E360000}"/>
    <cellStyle name="WingDing" xfId="5489" xr:uid="{00000000-0005-0000-0000-00007F360000}"/>
    <cellStyle name="wrap" xfId="4869" xr:uid="{00000000-0005-0000-0000-000080360000}"/>
    <cellStyle name="year" xfId="4870" xr:uid="{00000000-0005-0000-0000-000081360000}"/>
    <cellStyle name="YEARS" xfId="4871" xr:uid="{00000000-0005-0000-0000-000082360000}"/>
    <cellStyle name="Yellow" xfId="5490" xr:uid="{00000000-0005-0000-0000-000083360000}"/>
    <cellStyle name="백분율_Sheet13" xfId="5491" xr:uid="{00000000-0005-0000-0000-000084360000}"/>
    <cellStyle name="콤마 [0]_97MBO" xfId="5492" xr:uid="{00000000-0005-0000-0000-000085360000}"/>
    <cellStyle name="콤마_97MBO" xfId="5493" xr:uid="{00000000-0005-0000-0000-000086360000}"/>
    <cellStyle name="통화 [0]_97MBO" xfId="5494" xr:uid="{00000000-0005-0000-0000-000087360000}"/>
    <cellStyle name="통화_97MBO" xfId="5495" xr:uid="{00000000-0005-0000-0000-000088360000}"/>
    <cellStyle name="표준_9708" xfId="5496" xr:uid="{00000000-0005-0000-0000-000089360000}"/>
    <cellStyle name="千位分隔[0]_2000_Budgetnew" xfId="4872" xr:uid="{00000000-0005-0000-0000-00008A360000}"/>
    <cellStyle name="千位分隔_2000_Budgetnew" xfId="4873" xr:uid="{00000000-0005-0000-0000-00008B360000}"/>
    <cellStyle name="標準_（１）－②経営数値（製造子会社用）ＤＬＩＮＣ" xfId="5497" xr:uid="{00000000-0005-0000-0000-00008C360000}"/>
    <cellStyle name="货币[0]_Yangpu1" xfId="4874" xr:uid="{00000000-0005-0000-0000-00008D360000}"/>
    <cellStyle name="货币_Yangpu1" xfId="4875" xr:uid="{00000000-0005-0000-0000-00008E360000}"/>
  </cellStyles>
  <dxfs count="0"/>
  <tableStyles count="0" defaultTableStyle="TableStyleMedium2" defaultPivotStyle="PivotStyleLight16"/>
  <colors>
    <mruColors>
      <color rgb="FFFF6825"/>
      <color rgb="FFFF8F5D"/>
      <color rgb="FFFFEDE5"/>
      <color rgb="FFE7E7E7"/>
      <color rgb="FFEEECE1"/>
      <color rgb="FFFFA67E"/>
      <color rgb="FFC0C0C0"/>
      <color rgb="FFA6A6A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customXml" Target="../customXml/item3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customXml" Target="../customXml/item2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customXml" Target="../customXml/item1.xml"/></Relationships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hyperlink" Target="#'DadosOperacionais|OperatingData'!A1"/><Relationship Id="rId3" Type="http://schemas.openxmlformats.org/officeDocument/2006/relationships/hyperlink" Target="#'BP | BalanceSheet'!A1"/><Relationship Id="rId7" Type="http://schemas.openxmlformats.org/officeDocument/2006/relationships/hyperlink" Target="#'Lojas | Stores'!A1"/><Relationship Id="rId2" Type="http://schemas.openxmlformats.org/officeDocument/2006/relationships/hyperlink" Target="#'DRE | FinancialStatement'!A1"/><Relationship Id="rId1" Type="http://schemas.openxmlformats.org/officeDocument/2006/relationships/image" Target="../media/image1.png"/><Relationship Id="rId6" Type="http://schemas.openxmlformats.org/officeDocument/2006/relationships/hyperlink" Target="#'Fluxo de Caixa | CashFlow'!A1"/><Relationship Id="rId11" Type="http://schemas.openxmlformats.org/officeDocument/2006/relationships/hyperlink" Target="#'DRE | Ex-IFRS 16'!A1"/><Relationship Id="rId5" Type="http://schemas.openxmlformats.org/officeDocument/2006/relationships/hyperlink" Target="#'DRE | sub. est. ex-GGF'!A1"/><Relationship Id="rId10" Type="http://schemas.openxmlformats.org/officeDocument/2006/relationships/hyperlink" Target="#'DRE | sub. est.'!A1"/><Relationship Id="rId4" Type="http://schemas.openxmlformats.org/officeDocument/2006/relationships/hyperlink" Target="#'FluxodeCaixa |CashFlow'!A1"/><Relationship Id="rId9" Type="http://schemas.openxmlformats.org/officeDocument/2006/relationships/hyperlink" Target="#ROIC!A1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hyperlink" Target="#'Capa | Cover'!A1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hyperlink" Target="#'Capa | Cover'!A1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hyperlink" Target="#'Capa | Cover'!A1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hyperlink" Target="#'Capa | Cover'!A1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hyperlink" Target="#'Capa | Cover'!A1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hyperlink" Target="#'Capa | Cover'!A1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hyperlink" Target="#'Capa | Cover'!A1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hyperlink" Target="#'Capa | Cover'!A1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38100</xdr:colOff>
      <xdr:row>1</xdr:row>
      <xdr:rowOff>136881</xdr:rowOff>
    </xdr:from>
    <xdr:to>
      <xdr:col>6</xdr:col>
      <xdr:colOff>64057</xdr:colOff>
      <xdr:row>3</xdr:row>
      <xdr:rowOff>134622</xdr:rowOff>
    </xdr:to>
    <xdr:pic>
      <xdr:nvPicPr>
        <xdr:cNvPr id="7" name="Picture 2" descr="Resultado de imagem para vivara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68184" y="329521"/>
          <a:ext cx="1862392" cy="38302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2</xdr:col>
      <xdr:colOff>231955</xdr:colOff>
      <xdr:row>4</xdr:row>
      <xdr:rowOff>77635</xdr:rowOff>
    </xdr:from>
    <xdr:to>
      <xdr:col>5</xdr:col>
      <xdr:colOff>59626</xdr:colOff>
      <xdr:row>7</xdr:row>
      <xdr:rowOff>182884</xdr:rowOff>
    </xdr:to>
    <xdr:sp macro="[0]!RetânguloCantosArredondados8_Clique" textlink="">
      <xdr:nvSpPr>
        <xdr:cNvPr id="9" name="Retângulo: Cantos Arredondados 8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00000000-0008-0000-0000-000009000000}"/>
            </a:ext>
          </a:extLst>
        </xdr:cNvPr>
        <xdr:cNvSpPr/>
      </xdr:nvSpPr>
      <xdr:spPr>
        <a:xfrm>
          <a:off x="725014" y="824694"/>
          <a:ext cx="1755083" cy="665543"/>
        </a:xfrm>
        <a:prstGeom prst="roundRect">
          <a:avLst/>
        </a:prstGeom>
        <a:solidFill>
          <a:srgbClr val="FFA67E"/>
        </a:solidFill>
        <a:ln>
          <a:noFill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>
          <a:defPPr>
            <a:defRPr lang="pt-BR"/>
          </a:defPPr>
          <a:lvl1pPr marL="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r>
            <a:rPr lang="pt-BR" sz="1200" b="1" kern="1200">
              <a:solidFill>
                <a:schemeClr val="bg1"/>
              </a:solidFill>
              <a:effectLst/>
              <a:latin typeface="Arial" panose="020B0604020202020204" pitchFamily="34" charset="0"/>
              <a:ea typeface="Verdana" panose="020B0604030504040204" pitchFamily="34" charset="0"/>
              <a:cs typeface="Arial" panose="020B0604020202020204" pitchFamily="34" charset="0"/>
            </a:rPr>
            <a:t>DRE </a:t>
          </a:r>
          <a:endParaRPr lang="pt-BR" sz="1200" b="1">
            <a:solidFill>
              <a:schemeClr val="bg1"/>
            </a:solidFill>
            <a:effectLst/>
            <a:latin typeface="Arial" panose="020B0604020202020204" pitchFamily="34" charset="0"/>
            <a:ea typeface="Verdana" panose="020B0604030504040204" pitchFamily="34" charset="0"/>
            <a:cs typeface="Arial" panose="020B0604020202020204" pitchFamily="34" charset="0"/>
          </a:endParaRPr>
        </a:p>
        <a:p>
          <a:pPr algn="ctr"/>
          <a:r>
            <a:rPr lang="pt-BR" sz="1200" b="1" kern="1200">
              <a:solidFill>
                <a:schemeClr val="bg1"/>
              </a:solidFill>
              <a:effectLst/>
              <a:latin typeface="Arial" panose="020B0604020202020204" pitchFamily="34" charset="0"/>
              <a:ea typeface="Verdana" panose="020B0604030504040204" pitchFamily="34" charset="0"/>
              <a:cs typeface="Arial" panose="020B0604020202020204" pitchFamily="34" charset="0"/>
            </a:rPr>
            <a:t>Fin.S</a:t>
          </a:r>
          <a:r>
            <a:rPr lang="pt-BR" sz="1200" b="1" kern="1200" baseline="0">
              <a:solidFill>
                <a:schemeClr val="bg1"/>
              </a:solidFill>
              <a:effectLst/>
              <a:latin typeface="Arial" panose="020B0604020202020204" pitchFamily="34" charset="0"/>
              <a:ea typeface="Verdana" panose="020B0604030504040204" pitchFamily="34" charset="0"/>
              <a:cs typeface="Arial" panose="020B0604020202020204" pitchFamily="34" charset="0"/>
            </a:rPr>
            <a:t>tat.</a:t>
          </a:r>
          <a:endParaRPr lang="pt-BR" sz="1200" b="1">
            <a:solidFill>
              <a:schemeClr val="bg1"/>
            </a:solidFill>
            <a:effectLst/>
            <a:latin typeface="Arial" panose="020B0604020202020204" pitchFamily="34" charset="0"/>
            <a:ea typeface="Verdana" panose="020B0604030504040204" pitchFamily="34" charset="0"/>
            <a:cs typeface="Arial" panose="020B0604020202020204" pitchFamily="34" charset="0"/>
          </a:endParaRPr>
        </a:p>
      </xdr:txBody>
    </xdr:sp>
    <xdr:clientData/>
  </xdr:twoCellAnchor>
  <xdr:twoCellAnchor>
    <xdr:from>
      <xdr:col>5</xdr:col>
      <xdr:colOff>217009</xdr:colOff>
      <xdr:row>4</xdr:row>
      <xdr:rowOff>77374</xdr:rowOff>
    </xdr:from>
    <xdr:to>
      <xdr:col>8</xdr:col>
      <xdr:colOff>44690</xdr:colOff>
      <xdr:row>7</xdr:row>
      <xdr:rowOff>183968</xdr:rowOff>
    </xdr:to>
    <xdr:sp macro="" textlink="">
      <xdr:nvSpPr>
        <xdr:cNvPr id="10" name="Retângulo: Cantos Arredondados 9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00000000-0008-0000-0000-00000A000000}"/>
            </a:ext>
          </a:extLst>
        </xdr:cNvPr>
        <xdr:cNvSpPr/>
      </xdr:nvSpPr>
      <xdr:spPr>
        <a:xfrm>
          <a:off x="2637480" y="824433"/>
          <a:ext cx="1755092" cy="666888"/>
        </a:xfrm>
        <a:prstGeom prst="roundRect">
          <a:avLst/>
        </a:prstGeom>
        <a:solidFill>
          <a:srgbClr val="FFA67E"/>
        </a:solidFill>
        <a:ln>
          <a:noFill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>
          <a:defPPr>
            <a:defRPr lang="pt-BR"/>
          </a:defPPr>
          <a:lvl1pPr marL="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r>
            <a:rPr lang="pt-BR" sz="1200" b="1" kern="1200">
              <a:solidFill>
                <a:schemeClr val="bg1"/>
              </a:solidFill>
              <a:effectLst/>
              <a:latin typeface="Arial" panose="020B0604020202020204" pitchFamily="34" charset="0"/>
              <a:ea typeface="Verdana" panose="020B0604030504040204" pitchFamily="34" charset="0"/>
              <a:cs typeface="Arial" panose="020B0604020202020204" pitchFamily="34" charset="0"/>
            </a:rPr>
            <a:t>BP </a:t>
          </a:r>
          <a:endParaRPr lang="pt-BR" sz="1200">
            <a:solidFill>
              <a:schemeClr val="bg1"/>
            </a:solidFill>
            <a:effectLst/>
            <a:latin typeface="Arial" panose="020B0604020202020204" pitchFamily="34" charset="0"/>
            <a:ea typeface="Verdana" panose="020B0604030504040204" pitchFamily="34" charset="0"/>
            <a:cs typeface="Arial" panose="020B0604020202020204" pitchFamily="34" charset="0"/>
          </a:endParaRPr>
        </a:p>
        <a:p>
          <a:pPr algn="ctr"/>
          <a:r>
            <a:rPr lang="pt-BR" sz="1200" b="1" kern="1200">
              <a:solidFill>
                <a:schemeClr val="bg1"/>
              </a:solidFill>
              <a:effectLst/>
              <a:latin typeface="Arial" panose="020B0604020202020204" pitchFamily="34" charset="0"/>
              <a:ea typeface="Verdana" panose="020B0604030504040204" pitchFamily="34" charset="0"/>
              <a:cs typeface="Arial" panose="020B0604020202020204" pitchFamily="34" charset="0"/>
            </a:rPr>
            <a:t>Balance Sheet</a:t>
          </a:r>
          <a:endParaRPr lang="pt-BR" sz="1200">
            <a:solidFill>
              <a:schemeClr val="bg1"/>
            </a:solidFill>
            <a:effectLst/>
            <a:latin typeface="Arial" panose="020B0604020202020204" pitchFamily="34" charset="0"/>
            <a:ea typeface="Verdana" panose="020B0604030504040204" pitchFamily="34" charset="0"/>
            <a:cs typeface="Arial" panose="020B0604020202020204" pitchFamily="34" charset="0"/>
          </a:endParaRPr>
        </a:p>
      </xdr:txBody>
    </xdr:sp>
    <xdr:clientData/>
  </xdr:twoCellAnchor>
  <xdr:twoCellAnchor>
    <xdr:from>
      <xdr:col>8</xdr:col>
      <xdr:colOff>197722</xdr:colOff>
      <xdr:row>4</xdr:row>
      <xdr:rowOff>85711</xdr:rowOff>
    </xdr:from>
    <xdr:to>
      <xdr:col>11</xdr:col>
      <xdr:colOff>57566</xdr:colOff>
      <xdr:row>7</xdr:row>
      <xdr:rowOff>163758</xdr:rowOff>
    </xdr:to>
    <xdr:sp macro="" textlink="">
      <xdr:nvSpPr>
        <xdr:cNvPr id="11" name="Retângulo: Cantos Arredondados 10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00000000-0008-0000-0000-00000B000000}"/>
            </a:ext>
          </a:extLst>
        </xdr:cNvPr>
        <xdr:cNvSpPr/>
      </xdr:nvSpPr>
      <xdr:spPr>
        <a:xfrm>
          <a:off x="4545604" y="832770"/>
          <a:ext cx="1787256" cy="638341"/>
        </a:xfrm>
        <a:prstGeom prst="roundRect">
          <a:avLst/>
        </a:prstGeom>
        <a:solidFill>
          <a:srgbClr val="FFA67E"/>
        </a:solidFill>
        <a:ln>
          <a:noFill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>
          <a:defPPr>
            <a:defRPr lang="pt-BR"/>
          </a:defPPr>
          <a:lvl1pPr marL="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r>
            <a:rPr lang="pt-BR" sz="1200" b="1" kern="1200">
              <a:solidFill>
                <a:schemeClr val="bg1"/>
              </a:solidFill>
              <a:effectLst/>
              <a:latin typeface="Arial" panose="020B0604020202020204" pitchFamily="34" charset="0"/>
              <a:ea typeface="Verdana" panose="020B0604030504040204" pitchFamily="34" charset="0"/>
              <a:cs typeface="Arial" panose="020B0604020202020204" pitchFamily="34" charset="0"/>
            </a:rPr>
            <a:t>DFC</a:t>
          </a:r>
          <a:r>
            <a:rPr lang="pt-BR" sz="1200" b="1" kern="1200" baseline="0">
              <a:solidFill>
                <a:schemeClr val="bg1"/>
              </a:solidFill>
              <a:effectLst/>
              <a:latin typeface="Arial" panose="020B0604020202020204" pitchFamily="34" charset="0"/>
              <a:ea typeface="Verdana" panose="020B0604030504040204" pitchFamily="34" charset="0"/>
              <a:cs typeface="Arial" panose="020B0604020202020204" pitchFamily="34" charset="0"/>
            </a:rPr>
            <a:t> </a:t>
          </a:r>
          <a:endParaRPr lang="pt-BR" sz="1200">
            <a:solidFill>
              <a:schemeClr val="bg1"/>
            </a:solidFill>
            <a:effectLst/>
            <a:latin typeface="Arial" panose="020B0604020202020204" pitchFamily="34" charset="0"/>
            <a:ea typeface="Verdana" panose="020B0604030504040204" pitchFamily="34" charset="0"/>
            <a:cs typeface="Arial" panose="020B0604020202020204" pitchFamily="34" charset="0"/>
          </a:endParaRPr>
        </a:p>
        <a:p>
          <a:pPr algn="ctr"/>
          <a:r>
            <a:rPr lang="pt-BR" sz="1200" b="1" kern="1200">
              <a:solidFill>
                <a:schemeClr val="bg1"/>
              </a:solidFill>
              <a:effectLst/>
              <a:latin typeface="Arial" panose="020B0604020202020204" pitchFamily="34" charset="0"/>
              <a:ea typeface="Verdana" panose="020B0604030504040204" pitchFamily="34" charset="0"/>
              <a:cs typeface="Arial" panose="020B0604020202020204" pitchFamily="34" charset="0"/>
            </a:rPr>
            <a:t>Cash Flow</a:t>
          </a:r>
          <a:endParaRPr lang="pt-BR" sz="1200">
            <a:solidFill>
              <a:schemeClr val="bg1"/>
            </a:solidFill>
            <a:effectLst/>
            <a:latin typeface="Arial" panose="020B0604020202020204" pitchFamily="34" charset="0"/>
            <a:ea typeface="Verdana" panose="020B0604030504040204" pitchFamily="34" charset="0"/>
            <a:cs typeface="Arial" panose="020B0604020202020204" pitchFamily="34" charset="0"/>
          </a:endParaRPr>
        </a:p>
      </xdr:txBody>
    </xdr:sp>
    <xdr:clientData/>
  </xdr:twoCellAnchor>
  <xdr:oneCellAnchor>
    <xdr:from>
      <xdr:col>7</xdr:col>
      <xdr:colOff>273863</xdr:colOff>
      <xdr:row>1</xdr:row>
      <xdr:rowOff>138760</xdr:rowOff>
    </xdr:from>
    <xdr:ext cx="3237105" cy="328295"/>
    <xdr:sp macro="" textlink="">
      <xdr:nvSpPr>
        <xdr:cNvPr id="22" name="CaixaDeTexto 21">
          <a:extLst>
            <a:ext uri="{FF2B5EF4-FFF2-40B4-BE49-F238E27FC236}">
              <a16:creationId xmlns:a16="http://schemas.microsoft.com/office/drawing/2014/main" id="{00000000-0008-0000-0000-000016000000}"/>
            </a:ext>
          </a:extLst>
        </xdr:cNvPr>
        <xdr:cNvSpPr txBox="1"/>
      </xdr:nvSpPr>
      <xdr:spPr>
        <a:xfrm>
          <a:off x="3979275" y="325525"/>
          <a:ext cx="3237105" cy="32829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pt-BR" sz="1600">
              <a:latin typeface="Arial" panose="020B0604020202020204" pitchFamily="34" charset="0"/>
              <a:ea typeface="Verdana" panose="020B0604030504040204" pitchFamily="34" charset="0"/>
              <a:cs typeface="Arial" panose="020B0604020202020204" pitchFamily="34" charset="0"/>
            </a:rPr>
            <a:t>Dados Históricos</a:t>
          </a:r>
          <a:r>
            <a:rPr lang="pt-BR" sz="1600" baseline="0">
              <a:latin typeface="Arial" panose="020B0604020202020204" pitchFamily="34" charset="0"/>
              <a:ea typeface="Verdana" panose="020B0604030504040204" pitchFamily="34" charset="0"/>
              <a:cs typeface="Arial" panose="020B0604020202020204" pitchFamily="34" charset="0"/>
            </a:rPr>
            <a:t> | Historical Data</a:t>
          </a:r>
          <a:endParaRPr lang="pt-BR" sz="1600">
            <a:latin typeface="Arial" panose="020B0604020202020204" pitchFamily="34" charset="0"/>
            <a:ea typeface="Verdana" panose="020B0604030504040204" pitchFamily="34" charset="0"/>
            <a:cs typeface="Arial" panose="020B0604020202020204" pitchFamily="34" charset="0"/>
          </a:endParaRPr>
        </a:p>
      </xdr:txBody>
    </xdr:sp>
    <xdr:clientData/>
  </xdr:oneCellAnchor>
  <xdr:oneCellAnchor>
    <xdr:from>
      <xdr:col>11</xdr:col>
      <xdr:colOff>582203</xdr:colOff>
      <xdr:row>17</xdr:row>
      <xdr:rowOff>31829</xdr:rowOff>
    </xdr:from>
    <xdr:ext cx="1409810" cy="379848"/>
    <xdr:sp macro="" textlink="">
      <xdr:nvSpPr>
        <xdr:cNvPr id="23" name="CaixaDeTexto 22">
          <a:extLst>
            <a:ext uri="{FF2B5EF4-FFF2-40B4-BE49-F238E27FC236}">
              <a16:creationId xmlns:a16="http://schemas.microsoft.com/office/drawing/2014/main" id="{00000000-0008-0000-0000-000017000000}"/>
            </a:ext>
          </a:extLst>
        </xdr:cNvPr>
        <xdr:cNvSpPr txBox="1"/>
      </xdr:nvSpPr>
      <xdr:spPr>
        <a:xfrm>
          <a:off x="6857497" y="3206829"/>
          <a:ext cx="1409810" cy="37984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 algn="ctr"/>
          <a:r>
            <a:rPr lang="pt-BR" sz="900">
              <a:latin typeface="Arial" panose="020B0604020202020204" pitchFamily="34" charset="0"/>
              <a:ea typeface="Verdana" panose="020B0604030504040204" pitchFamily="34" charset="0"/>
              <a:cs typeface="Arial" panose="020B0604020202020204" pitchFamily="34" charset="0"/>
            </a:rPr>
            <a:t>Contato RI / IR Contact:</a:t>
          </a:r>
        </a:p>
        <a:p>
          <a:pPr algn="ctr"/>
          <a:r>
            <a:rPr lang="pt-BR" sz="1050">
              <a:latin typeface="Arial" panose="020B0604020202020204" pitchFamily="34" charset="0"/>
              <a:ea typeface="Verdana" panose="020B0604030504040204" pitchFamily="34" charset="0"/>
              <a:cs typeface="Arial" panose="020B0604020202020204" pitchFamily="34" charset="0"/>
            </a:rPr>
            <a:t>ri@vivara.com.br</a:t>
          </a:r>
        </a:p>
      </xdr:txBody>
    </xdr:sp>
    <xdr:clientData/>
  </xdr:oneCellAnchor>
  <xdr:oneCellAnchor>
    <xdr:from>
      <xdr:col>11</xdr:col>
      <xdr:colOff>545752</xdr:colOff>
      <xdr:row>15</xdr:row>
      <xdr:rowOff>82873</xdr:rowOff>
    </xdr:from>
    <xdr:ext cx="1467774" cy="357790"/>
    <xdr:sp macro="" textlink="">
      <xdr:nvSpPr>
        <xdr:cNvPr id="13" name="CaixaDeTexto 23">
          <a:extLst>
            <a:ext uri="{FF2B5EF4-FFF2-40B4-BE49-F238E27FC236}">
              <a16:creationId xmlns:a16="http://schemas.microsoft.com/office/drawing/2014/main" id="{00000000-0008-0000-0000-000018000000}"/>
            </a:ext>
          </a:extLst>
        </xdr:cNvPr>
        <xdr:cNvSpPr txBox="1"/>
      </xdr:nvSpPr>
      <xdr:spPr>
        <a:xfrm>
          <a:off x="6821046" y="2884344"/>
          <a:ext cx="1467774" cy="35779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pt-BR" sz="1800" b="1" baseline="0">
              <a:solidFill>
                <a:srgbClr val="FFA67E"/>
              </a:solidFill>
              <a:latin typeface="Arial" panose="020B0604020202020204" pitchFamily="34" charset="0"/>
              <a:ea typeface="Verdana" panose="020B0604030504040204" pitchFamily="34" charset="0"/>
              <a:cs typeface="Arial" panose="020B0604020202020204" pitchFamily="34" charset="0"/>
            </a:rPr>
            <a:t>1T26 / 1Q26</a:t>
          </a:r>
          <a:endParaRPr lang="pt-BR" sz="1800" b="1">
            <a:solidFill>
              <a:srgbClr val="FFA67E"/>
            </a:solidFill>
            <a:latin typeface="Arial" panose="020B0604020202020204" pitchFamily="34" charset="0"/>
            <a:ea typeface="Verdana" panose="020B0604030504040204" pitchFamily="34" charset="0"/>
            <a:cs typeface="Arial" panose="020B0604020202020204" pitchFamily="34" charset="0"/>
          </a:endParaRPr>
        </a:p>
      </xdr:txBody>
    </xdr:sp>
    <xdr:clientData/>
  </xdr:oneCellAnchor>
  <xdr:twoCellAnchor>
    <xdr:from>
      <xdr:col>2</xdr:col>
      <xdr:colOff>64214</xdr:colOff>
      <xdr:row>0</xdr:row>
      <xdr:rowOff>85618</xdr:rowOff>
    </xdr:from>
    <xdr:to>
      <xdr:col>14</xdr:col>
      <xdr:colOff>268941</xdr:colOff>
      <xdr:row>21</xdr:row>
      <xdr:rowOff>107022</xdr:rowOff>
    </xdr:to>
    <xdr:sp macro="" textlink="">
      <xdr:nvSpPr>
        <xdr:cNvPr id="28" name="Retângulo 27">
          <a:extLst>
            <a:ext uri="{FF2B5EF4-FFF2-40B4-BE49-F238E27FC236}">
              <a16:creationId xmlns:a16="http://schemas.microsoft.com/office/drawing/2014/main" id="{00000000-0008-0000-0000-00001C000000}"/>
            </a:ext>
          </a:extLst>
        </xdr:cNvPr>
        <xdr:cNvSpPr/>
      </xdr:nvSpPr>
      <xdr:spPr>
        <a:xfrm>
          <a:off x="557273" y="85618"/>
          <a:ext cx="7914374" cy="3756698"/>
        </a:xfrm>
        <a:prstGeom prst="rect">
          <a:avLst/>
        </a:prstGeom>
        <a:noFill/>
        <a:ln>
          <a:solidFill>
            <a:schemeClr val="tx1">
              <a:lumMod val="65000"/>
              <a:lumOff val="35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pt-BR" sz="1100"/>
        </a:p>
      </xdr:txBody>
    </xdr:sp>
    <xdr:clientData/>
  </xdr:twoCellAnchor>
  <xdr:twoCellAnchor>
    <xdr:from>
      <xdr:col>2</xdr:col>
      <xdr:colOff>208993</xdr:colOff>
      <xdr:row>8</xdr:row>
      <xdr:rowOff>79353</xdr:rowOff>
    </xdr:from>
    <xdr:to>
      <xdr:col>5</xdr:col>
      <xdr:colOff>70726</xdr:colOff>
      <xdr:row>12</xdr:row>
      <xdr:rowOff>18060</xdr:rowOff>
    </xdr:to>
    <xdr:sp macro="" textlink="">
      <xdr:nvSpPr>
        <xdr:cNvPr id="8" name="Retângulo: Cantos Arredondados 11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3CD419EE-60E3-071A-6920-808640EC61A3}"/>
            </a:ext>
          </a:extLst>
        </xdr:cNvPr>
        <xdr:cNvSpPr/>
      </xdr:nvSpPr>
      <xdr:spPr>
        <a:xfrm>
          <a:off x="702052" y="1573471"/>
          <a:ext cx="1789145" cy="685765"/>
        </a:xfrm>
        <a:prstGeom prst="roundRect">
          <a:avLst/>
        </a:prstGeom>
        <a:solidFill>
          <a:srgbClr val="FFA67E"/>
        </a:solidFill>
        <a:ln>
          <a:noFill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>
          <a:defPPr>
            <a:defRPr lang="pt-BR"/>
          </a:defPPr>
          <a:lvl1pPr marL="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r>
            <a:rPr lang="pt-BR" sz="1200" b="1" kern="1200">
              <a:solidFill>
                <a:schemeClr val="bg1"/>
              </a:solidFill>
              <a:effectLst/>
              <a:latin typeface="Arial" panose="020B0604020202020204" pitchFamily="34" charset="0"/>
              <a:ea typeface="Verdana" panose="020B0604030504040204" pitchFamily="34" charset="0"/>
              <a:cs typeface="Arial" panose="020B0604020202020204" pitchFamily="34" charset="0"/>
            </a:rPr>
            <a:t>DRE </a:t>
          </a:r>
        </a:p>
        <a:p>
          <a:pPr algn="ctr"/>
          <a:r>
            <a:rPr lang="pt-BR" sz="1200" b="1" kern="1200">
              <a:solidFill>
                <a:schemeClr val="bg1"/>
              </a:solidFill>
              <a:effectLst/>
              <a:latin typeface="Arial" panose="020B0604020202020204" pitchFamily="34" charset="0"/>
              <a:ea typeface="Verdana" panose="020B0604030504040204" pitchFamily="34" charset="0"/>
              <a:cs typeface="Arial" panose="020B0604020202020204" pitchFamily="34" charset="0"/>
            </a:rPr>
            <a:t>sub.</a:t>
          </a:r>
          <a:r>
            <a:rPr lang="pt-BR" sz="1200" b="1" kern="1200" baseline="0">
              <a:solidFill>
                <a:schemeClr val="bg1"/>
              </a:solidFill>
              <a:effectLst/>
              <a:latin typeface="Arial" panose="020B0604020202020204" pitchFamily="34" charset="0"/>
              <a:ea typeface="Verdana" panose="020B0604030504040204" pitchFamily="34" charset="0"/>
              <a:cs typeface="Arial" panose="020B0604020202020204" pitchFamily="34" charset="0"/>
            </a:rPr>
            <a:t> est. ex-GGF</a:t>
          </a:r>
          <a:endParaRPr lang="pt-BR" sz="1200">
            <a:solidFill>
              <a:schemeClr val="bg1"/>
            </a:solidFill>
            <a:effectLst/>
            <a:latin typeface="Arial" panose="020B0604020202020204" pitchFamily="34" charset="0"/>
            <a:ea typeface="Verdana" panose="020B0604030504040204" pitchFamily="34" charset="0"/>
            <a:cs typeface="Arial" panose="020B0604020202020204" pitchFamily="34" charset="0"/>
          </a:endParaRPr>
        </a:p>
      </xdr:txBody>
    </xdr:sp>
    <xdr:clientData/>
  </xdr:twoCellAnchor>
  <xdr:twoCellAnchor>
    <xdr:from>
      <xdr:col>2</xdr:col>
      <xdr:colOff>246895</xdr:colOff>
      <xdr:row>4</xdr:row>
      <xdr:rowOff>100046</xdr:rowOff>
    </xdr:from>
    <xdr:to>
      <xdr:col>5</xdr:col>
      <xdr:colOff>76283</xdr:colOff>
      <xdr:row>8</xdr:row>
      <xdr:rowOff>18987</xdr:rowOff>
    </xdr:to>
    <xdr:sp macro="[0]!RetânguloCantosArredondados8_Clique" textlink="">
      <xdr:nvSpPr>
        <xdr:cNvPr id="20" name="Retângulo: Cantos Arredondados 19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3FE3BA98-125B-D924-7D28-AFB9C12FA226}"/>
            </a:ext>
          </a:extLst>
        </xdr:cNvPr>
        <xdr:cNvSpPr/>
      </xdr:nvSpPr>
      <xdr:spPr>
        <a:xfrm>
          <a:off x="739954" y="847105"/>
          <a:ext cx="1756800" cy="666000"/>
        </a:xfrm>
        <a:prstGeom prst="roundRect">
          <a:avLst/>
        </a:prstGeom>
        <a:solidFill>
          <a:srgbClr val="FFA67E"/>
        </a:solidFill>
        <a:ln>
          <a:noFill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>
          <a:defPPr>
            <a:defRPr lang="pt-BR"/>
          </a:defPPr>
          <a:lvl1pPr marL="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r>
            <a:rPr lang="pt-BR" sz="1200" b="1" kern="1200">
              <a:solidFill>
                <a:schemeClr val="bg1"/>
              </a:solidFill>
              <a:effectLst/>
              <a:latin typeface="Arial" panose="020B0604020202020204" pitchFamily="34" charset="0"/>
              <a:ea typeface="Verdana" panose="020B0604030504040204" pitchFamily="34" charset="0"/>
              <a:cs typeface="Arial" panose="020B0604020202020204" pitchFamily="34" charset="0"/>
            </a:rPr>
            <a:t>DRE </a:t>
          </a:r>
          <a:endParaRPr lang="pt-BR" sz="1200" b="1">
            <a:solidFill>
              <a:schemeClr val="bg1"/>
            </a:solidFill>
            <a:effectLst/>
            <a:latin typeface="Arial" panose="020B0604020202020204" pitchFamily="34" charset="0"/>
            <a:ea typeface="Verdana" panose="020B0604030504040204" pitchFamily="34" charset="0"/>
            <a:cs typeface="Arial" panose="020B0604020202020204" pitchFamily="34" charset="0"/>
          </a:endParaRPr>
        </a:p>
        <a:p>
          <a:pPr algn="ctr"/>
          <a:r>
            <a:rPr lang="pt-BR" sz="1200" b="1" kern="1200">
              <a:solidFill>
                <a:schemeClr val="bg1"/>
              </a:solidFill>
              <a:effectLst/>
              <a:latin typeface="Arial" panose="020B0604020202020204" pitchFamily="34" charset="0"/>
              <a:ea typeface="Verdana" panose="020B0604030504040204" pitchFamily="34" charset="0"/>
              <a:cs typeface="Arial" panose="020B0604020202020204" pitchFamily="34" charset="0"/>
            </a:rPr>
            <a:t>Fin.S</a:t>
          </a:r>
          <a:r>
            <a:rPr lang="pt-BR" sz="1200" b="1" kern="1200" baseline="0">
              <a:solidFill>
                <a:schemeClr val="bg1"/>
              </a:solidFill>
              <a:effectLst/>
              <a:latin typeface="Arial" panose="020B0604020202020204" pitchFamily="34" charset="0"/>
              <a:ea typeface="Verdana" panose="020B0604030504040204" pitchFamily="34" charset="0"/>
              <a:cs typeface="Arial" panose="020B0604020202020204" pitchFamily="34" charset="0"/>
            </a:rPr>
            <a:t>tat.</a:t>
          </a:r>
          <a:endParaRPr lang="pt-BR" sz="1200" b="1">
            <a:solidFill>
              <a:schemeClr val="bg1"/>
            </a:solidFill>
            <a:effectLst/>
            <a:latin typeface="Arial" panose="020B0604020202020204" pitchFamily="34" charset="0"/>
            <a:ea typeface="Verdana" panose="020B0604030504040204" pitchFamily="34" charset="0"/>
            <a:cs typeface="Arial" panose="020B0604020202020204" pitchFamily="34" charset="0"/>
          </a:endParaRPr>
        </a:p>
      </xdr:txBody>
    </xdr:sp>
    <xdr:clientData/>
  </xdr:twoCellAnchor>
  <xdr:twoCellAnchor>
    <xdr:from>
      <xdr:col>5</xdr:col>
      <xdr:colOff>231950</xdr:colOff>
      <xdr:row>4</xdr:row>
      <xdr:rowOff>99786</xdr:rowOff>
    </xdr:from>
    <xdr:to>
      <xdr:col>8</xdr:col>
      <xdr:colOff>61339</xdr:colOff>
      <xdr:row>8</xdr:row>
      <xdr:rowOff>18727</xdr:rowOff>
    </xdr:to>
    <xdr:sp macro="" textlink="">
      <xdr:nvSpPr>
        <xdr:cNvPr id="21" name="Retângulo: Cantos Arredondados 20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BA6A26C0-D36B-DD0D-2C10-AC18BF265E63}"/>
            </a:ext>
          </a:extLst>
        </xdr:cNvPr>
        <xdr:cNvSpPr/>
      </xdr:nvSpPr>
      <xdr:spPr>
        <a:xfrm>
          <a:off x="2652421" y="846845"/>
          <a:ext cx="1756800" cy="666000"/>
        </a:xfrm>
        <a:prstGeom prst="roundRect">
          <a:avLst/>
        </a:prstGeom>
        <a:solidFill>
          <a:srgbClr val="FFA67E"/>
        </a:solidFill>
        <a:ln>
          <a:noFill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>
          <a:defPPr>
            <a:defRPr lang="pt-BR"/>
          </a:defPPr>
          <a:lvl1pPr marL="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r>
            <a:rPr lang="pt-BR" sz="1200" b="1" kern="1200">
              <a:solidFill>
                <a:schemeClr val="bg1"/>
              </a:solidFill>
              <a:effectLst/>
              <a:latin typeface="Arial" panose="020B0604020202020204" pitchFamily="34" charset="0"/>
              <a:ea typeface="Verdana" panose="020B0604030504040204" pitchFamily="34" charset="0"/>
              <a:cs typeface="Arial" panose="020B0604020202020204" pitchFamily="34" charset="0"/>
            </a:rPr>
            <a:t>BP </a:t>
          </a:r>
          <a:endParaRPr lang="pt-BR" sz="1200">
            <a:solidFill>
              <a:schemeClr val="bg1"/>
            </a:solidFill>
            <a:effectLst/>
            <a:latin typeface="Arial" panose="020B0604020202020204" pitchFamily="34" charset="0"/>
            <a:ea typeface="Verdana" panose="020B0604030504040204" pitchFamily="34" charset="0"/>
            <a:cs typeface="Arial" panose="020B0604020202020204" pitchFamily="34" charset="0"/>
          </a:endParaRPr>
        </a:p>
        <a:p>
          <a:pPr algn="ctr"/>
          <a:r>
            <a:rPr lang="pt-BR" sz="1200" b="1" kern="1200">
              <a:solidFill>
                <a:schemeClr val="bg1"/>
              </a:solidFill>
              <a:effectLst/>
              <a:latin typeface="Arial" panose="020B0604020202020204" pitchFamily="34" charset="0"/>
              <a:ea typeface="Verdana" panose="020B0604030504040204" pitchFamily="34" charset="0"/>
              <a:cs typeface="Arial" panose="020B0604020202020204" pitchFamily="34" charset="0"/>
            </a:rPr>
            <a:t>Balance Sheet</a:t>
          </a:r>
          <a:endParaRPr lang="pt-BR" sz="1200">
            <a:solidFill>
              <a:schemeClr val="bg1"/>
            </a:solidFill>
            <a:effectLst/>
            <a:latin typeface="Arial" panose="020B0604020202020204" pitchFamily="34" charset="0"/>
            <a:ea typeface="Verdana" panose="020B0604030504040204" pitchFamily="34" charset="0"/>
            <a:cs typeface="Arial" panose="020B0604020202020204" pitchFamily="34" charset="0"/>
          </a:endParaRPr>
        </a:p>
      </xdr:txBody>
    </xdr:sp>
    <xdr:clientData/>
  </xdr:twoCellAnchor>
  <xdr:twoCellAnchor>
    <xdr:from>
      <xdr:col>8</xdr:col>
      <xdr:colOff>212663</xdr:colOff>
      <xdr:row>4</xdr:row>
      <xdr:rowOff>108122</xdr:rowOff>
    </xdr:from>
    <xdr:to>
      <xdr:col>11</xdr:col>
      <xdr:colOff>42051</xdr:colOff>
      <xdr:row>8</xdr:row>
      <xdr:rowOff>27063</xdr:rowOff>
    </xdr:to>
    <xdr:sp macro="" textlink="">
      <xdr:nvSpPr>
        <xdr:cNvPr id="24" name="Retângulo: Cantos Arredondados 23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98E72865-72AE-8D32-D91B-924F144E51E9}"/>
            </a:ext>
          </a:extLst>
        </xdr:cNvPr>
        <xdr:cNvSpPr/>
      </xdr:nvSpPr>
      <xdr:spPr>
        <a:xfrm>
          <a:off x="4560545" y="855181"/>
          <a:ext cx="1756800" cy="666000"/>
        </a:xfrm>
        <a:prstGeom prst="roundRect">
          <a:avLst/>
        </a:prstGeom>
        <a:solidFill>
          <a:srgbClr val="FFA67E"/>
        </a:solidFill>
        <a:ln>
          <a:noFill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>
          <a:defPPr>
            <a:defRPr lang="pt-BR"/>
          </a:defPPr>
          <a:lvl1pPr marL="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r>
            <a:rPr lang="pt-BR" sz="1200" b="1" kern="1200">
              <a:solidFill>
                <a:schemeClr val="bg1"/>
              </a:solidFill>
              <a:effectLst/>
              <a:latin typeface="Arial" panose="020B0604020202020204" pitchFamily="34" charset="0"/>
              <a:ea typeface="Verdana" panose="020B0604030504040204" pitchFamily="34" charset="0"/>
              <a:cs typeface="Arial" panose="020B0604020202020204" pitchFamily="34" charset="0"/>
            </a:rPr>
            <a:t>DFC</a:t>
          </a:r>
          <a:r>
            <a:rPr lang="pt-BR" sz="1200" b="1" kern="1200" baseline="0">
              <a:solidFill>
                <a:schemeClr val="bg1"/>
              </a:solidFill>
              <a:effectLst/>
              <a:latin typeface="Arial" panose="020B0604020202020204" pitchFamily="34" charset="0"/>
              <a:ea typeface="Verdana" panose="020B0604030504040204" pitchFamily="34" charset="0"/>
              <a:cs typeface="Arial" panose="020B0604020202020204" pitchFamily="34" charset="0"/>
            </a:rPr>
            <a:t> </a:t>
          </a:r>
          <a:endParaRPr lang="pt-BR" sz="1200">
            <a:solidFill>
              <a:schemeClr val="bg1"/>
            </a:solidFill>
            <a:effectLst/>
            <a:latin typeface="Arial" panose="020B0604020202020204" pitchFamily="34" charset="0"/>
            <a:ea typeface="Verdana" panose="020B0604030504040204" pitchFamily="34" charset="0"/>
            <a:cs typeface="Arial" panose="020B0604020202020204" pitchFamily="34" charset="0"/>
          </a:endParaRPr>
        </a:p>
        <a:p>
          <a:pPr algn="ctr"/>
          <a:r>
            <a:rPr lang="pt-BR" sz="1200" b="1" kern="1200">
              <a:solidFill>
                <a:schemeClr val="bg1"/>
              </a:solidFill>
              <a:effectLst/>
              <a:latin typeface="Arial" panose="020B0604020202020204" pitchFamily="34" charset="0"/>
              <a:ea typeface="Verdana" panose="020B0604030504040204" pitchFamily="34" charset="0"/>
              <a:cs typeface="Arial" panose="020B0604020202020204" pitchFamily="34" charset="0"/>
            </a:rPr>
            <a:t>Cash Flow</a:t>
          </a:r>
          <a:endParaRPr lang="pt-BR" sz="1200">
            <a:solidFill>
              <a:schemeClr val="bg1"/>
            </a:solidFill>
            <a:effectLst/>
            <a:latin typeface="Arial" panose="020B0604020202020204" pitchFamily="34" charset="0"/>
            <a:ea typeface="Verdana" panose="020B0604030504040204" pitchFamily="34" charset="0"/>
            <a:cs typeface="Arial" panose="020B0604020202020204" pitchFamily="34" charset="0"/>
          </a:endParaRPr>
        </a:p>
      </xdr:txBody>
    </xdr:sp>
    <xdr:clientData/>
  </xdr:twoCellAnchor>
  <xdr:twoCellAnchor>
    <xdr:from>
      <xdr:col>11</xdr:col>
      <xdr:colOff>253833</xdr:colOff>
      <xdr:row>4</xdr:row>
      <xdr:rowOff>115795</xdr:rowOff>
    </xdr:from>
    <xdr:to>
      <xdr:col>14</xdr:col>
      <xdr:colOff>83221</xdr:colOff>
      <xdr:row>8</xdr:row>
      <xdr:rowOff>31561</xdr:rowOff>
    </xdr:to>
    <xdr:sp macro="" textlink="">
      <xdr:nvSpPr>
        <xdr:cNvPr id="25" name="Retângulo: Cantos Arredondados 24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46F607C0-6E8E-B89F-47E8-37C9C10D9013}"/>
            </a:ext>
          </a:extLst>
        </xdr:cNvPr>
        <xdr:cNvSpPr/>
      </xdr:nvSpPr>
      <xdr:spPr>
        <a:xfrm>
          <a:off x="6495509" y="832971"/>
          <a:ext cx="1745594" cy="632943"/>
        </a:xfrm>
        <a:prstGeom prst="roundRect">
          <a:avLst/>
        </a:prstGeom>
        <a:solidFill>
          <a:srgbClr val="FFA67E"/>
        </a:solidFill>
        <a:ln>
          <a:noFill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>
          <a:defPPr>
            <a:defRPr lang="pt-BR"/>
          </a:defPPr>
          <a:lvl1pPr marL="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r>
            <a:rPr lang="pt-BR" sz="1200" b="1" kern="1200">
              <a:solidFill>
                <a:schemeClr val="bg1"/>
              </a:solidFill>
              <a:effectLst/>
              <a:latin typeface="Arial" panose="020B0604020202020204" pitchFamily="34" charset="0"/>
              <a:ea typeface="Verdana" panose="020B0604030504040204" pitchFamily="34" charset="0"/>
              <a:cs typeface="Arial" panose="020B0604020202020204" pitchFamily="34" charset="0"/>
            </a:rPr>
            <a:t>Lojas</a:t>
          </a:r>
          <a:endParaRPr lang="pt-BR" sz="1200">
            <a:solidFill>
              <a:schemeClr val="bg1"/>
            </a:solidFill>
            <a:effectLst/>
            <a:latin typeface="Arial" panose="020B0604020202020204" pitchFamily="34" charset="0"/>
            <a:ea typeface="Verdana" panose="020B0604030504040204" pitchFamily="34" charset="0"/>
            <a:cs typeface="Arial" panose="020B0604020202020204" pitchFamily="34" charset="0"/>
          </a:endParaRPr>
        </a:p>
        <a:p>
          <a:pPr algn="ctr"/>
          <a:r>
            <a:rPr lang="pt-BR" sz="1200" b="1" kern="1200">
              <a:solidFill>
                <a:schemeClr val="bg1"/>
              </a:solidFill>
              <a:effectLst/>
              <a:latin typeface="Arial" panose="020B0604020202020204" pitchFamily="34" charset="0"/>
              <a:ea typeface="Verdana" panose="020B0604030504040204" pitchFamily="34" charset="0"/>
              <a:cs typeface="Arial" panose="020B0604020202020204" pitchFamily="34" charset="0"/>
            </a:rPr>
            <a:t>Stores</a:t>
          </a:r>
          <a:endParaRPr lang="pt-BR" sz="1200">
            <a:solidFill>
              <a:schemeClr val="bg1"/>
            </a:solidFill>
            <a:effectLst/>
            <a:latin typeface="Arial" panose="020B0604020202020204" pitchFamily="34" charset="0"/>
            <a:ea typeface="Verdana" panose="020B0604030504040204" pitchFamily="34" charset="0"/>
            <a:cs typeface="Arial" panose="020B0604020202020204" pitchFamily="34" charset="0"/>
          </a:endParaRPr>
        </a:p>
      </xdr:txBody>
    </xdr:sp>
    <xdr:clientData/>
  </xdr:twoCellAnchor>
  <xdr:twoCellAnchor>
    <xdr:from>
      <xdr:col>8</xdr:col>
      <xdr:colOff>205274</xdr:colOff>
      <xdr:row>9</xdr:row>
      <xdr:rowOff>10583</xdr:rowOff>
    </xdr:from>
    <xdr:to>
      <xdr:col>11</xdr:col>
      <xdr:colOff>34664</xdr:colOff>
      <xdr:row>12</xdr:row>
      <xdr:rowOff>105644</xdr:rowOff>
    </xdr:to>
    <xdr:sp macro="" textlink="">
      <xdr:nvSpPr>
        <xdr:cNvPr id="26" name="Retângulo: Cantos Arredondados 11">
          <a:hlinkClick xmlns:r="http://schemas.openxmlformats.org/officeDocument/2006/relationships" r:id="rId8"/>
          <a:extLst>
            <a:ext uri="{FF2B5EF4-FFF2-40B4-BE49-F238E27FC236}">
              <a16:creationId xmlns:a16="http://schemas.microsoft.com/office/drawing/2014/main" id="{6047F68A-938B-A1A9-5591-003F09E03607}"/>
            </a:ext>
          </a:extLst>
        </xdr:cNvPr>
        <xdr:cNvSpPr/>
      </xdr:nvSpPr>
      <xdr:spPr>
        <a:xfrm>
          <a:off x="4530745" y="1624230"/>
          <a:ext cx="1745595" cy="632943"/>
        </a:xfrm>
        <a:prstGeom prst="roundRect">
          <a:avLst/>
        </a:prstGeom>
        <a:solidFill>
          <a:srgbClr val="FFA67E"/>
        </a:solidFill>
        <a:ln>
          <a:noFill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>
          <a:defPPr>
            <a:defRPr lang="pt-BR"/>
          </a:defPPr>
          <a:lvl1pPr marL="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r>
            <a:rPr lang="pt-BR" sz="1200" b="1" kern="1200">
              <a:solidFill>
                <a:schemeClr val="bg1"/>
              </a:solidFill>
              <a:effectLst/>
              <a:latin typeface="Arial" panose="020B0604020202020204" pitchFamily="34" charset="0"/>
              <a:ea typeface="Verdana" panose="020B0604030504040204" pitchFamily="34" charset="0"/>
              <a:cs typeface="Arial" panose="020B0604020202020204" pitchFamily="34" charset="0"/>
            </a:rPr>
            <a:t>Dados Operacionais</a:t>
          </a:r>
          <a:r>
            <a:rPr lang="pt-BR" sz="1200" b="1" kern="1200" baseline="0">
              <a:solidFill>
                <a:schemeClr val="bg1"/>
              </a:solidFill>
              <a:effectLst/>
              <a:latin typeface="Arial" panose="020B0604020202020204" pitchFamily="34" charset="0"/>
              <a:ea typeface="Verdana" panose="020B0604030504040204" pitchFamily="34" charset="0"/>
              <a:cs typeface="Arial" panose="020B0604020202020204" pitchFamily="34" charset="0"/>
            </a:rPr>
            <a:t> Operating Data</a:t>
          </a:r>
          <a:endParaRPr lang="pt-BR" sz="1200">
            <a:solidFill>
              <a:schemeClr val="bg1"/>
            </a:solidFill>
            <a:effectLst/>
            <a:latin typeface="Arial" panose="020B0604020202020204" pitchFamily="34" charset="0"/>
            <a:ea typeface="Verdana" panose="020B0604030504040204" pitchFamily="34" charset="0"/>
            <a:cs typeface="Arial" panose="020B0604020202020204" pitchFamily="34" charset="0"/>
          </a:endParaRPr>
        </a:p>
      </xdr:txBody>
    </xdr:sp>
    <xdr:clientData/>
  </xdr:twoCellAnchor>
  <xdr:twoCellAnchor>
    <xdr:from>
      <xdr:col>11</xdr:col>
      <xdr:colOff>269570</xdr:colOff>
      <xdr:row>8</xdr:row>
      <xdr:rowOff>141941</xdr:rowOff>
    </xdr:from>
    <xdr:to>
      <xdr:col>14</xdr:col>
      <xdr:colOff>98958</xdr:colOff>
      <xdr:row>12</xdr:row>
      <xdr:rowOff>77879</xdr:rowOff>
    </xdr:to>
    <xdr:sp macro="" textlink="">
      <xdr:nvSpPr>
        <xdr:cNvPr id="27" name="Retângulo: Cantos Arredondados 11">
          <a:hlinkClick xmlns:r="http://schemas.openxmlformats.org/officeDocument/2006/relationships" r:id="rId9"/>
          <a:extLst>
            <a:ext uri="{FF2B5EF4-FFF2-40B4-BE49-F238E27FC236}">
              <a16:creationId xmlns:a16="http://schemas.microsoft.com/office/drawing/2014/main" id="{32CD6F24-F27C-2A71-1176-FA136830D85F}"/>
            </a:ext>
          </a:extLst>
        </xdr:cNvPr>
        <xdr:cNvSpPr/>
      </xdr:nvSpPr>
      <xdr:spPr>
        <a:xfrm>
          <a:off x="6511246" y="1576294"/>
          <a:ext cx="1745594" cy="653114"/>
        </a:xfrm>
        <a:prstGeom prst="roundRect">
          <a:avLst/>
        </a:prstGeom>
        <a:solidFill>
          <a:srgbClr val="FFA67E"/>
        </a:solidFill>
        <a:ln>
          <a:noFill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>
          <a:defPPr>
            <a:defRPr lang="pt-BR"/>
          </a:defPPr>
          <a:lvl1pPr marL="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r>
            <a:rPr lang="pt-BR" sz="1200" b="1" kern="1200">
              <a:solidFill>
                <a:schemeClr val="bg1"/>
              </a:solidFill>
              <a:effectLst/>
              <a:latin typeface="Arial" panose="020B0604020202020204" pitchFamily="34" charset="0"/>
              <a:ea typeface="Verdana" panose="020B0604030504040204" pitchFamily="34" charset="0"/>
              <a:cs typeface="Arial" panose="020B0604020202020204" pitchFamily="34" charset="0"/>
            </a:rPr>
            <a:t>ROIC</a:t>
          </a:r>
          <a:endParaRPr lang="pt-BR" sz="1200">
            <a:solidFill>
              <a:schemeClr val="bg1"/>
            </a:solidFill>
            <a:effectLst/>
            <a:latin typeface="Arial" panose="020B0604020202020204" pitchFamily="34" charset="0"/>
            <a:ea typeface="Verdana" panose="020B0604030504040204" pitchFamily="34" charset="0"/>
            <a:cs typeface="Arial" panose="020B0604020202020204" pitchFamily="34" charset="0"/>
          </a:endParaRPr>
        </a:p>
      </xdr:txBody>
    </xdr:sp>
    <xdr:clientData/>
  </xdr:twoCellAnchor>
  <xdr:twoCellAnchor>
    <xdr:from>
      <xdr:col>2</xdr:col>
      <xdr:colOff>217584</xdr:colOff>
      <xdr:row>8</xdr:row>
      <xdr:rowOff>101765</xdr:rowOff>
    </xdr:from>
    <xdr:to>
      <xdr:col>5</xdr:col>
      <xdr:colOff>46972</xdr:colOff>
      <xdr:row>12</xdr:row>
      <xdr:rowOff>20707</xdr:rowOff>
    </xdr:to>
    <xdr:sp macro="" textlink="">
      <xdr:nvSpPr>
        <xdr:cNvPr id="30" name="Retângulo: Cantos Arredondados 11">
          <a:hlinkClick xmlns:r="http://schemas.openxmlformats.org/officeDocument/2006/relationships" r:id="rId10"/>
          <a:extLst>
            <a:ext uri="{FF2B5EF4-FFF2-40B4-BE49-F238E27FC236}">
              <a16:creationId xmlns:a16="http://schemas.microsoft.com/office/drawing/2014/main" id="{9C0EC5D4-11AF-843A-CB27-D416DB374739}"/>
            </a:ext>
          </a:extLst>
        </xdr:cNvPr>
        <xdr:cNvSpPr/>
      </xdr:nvSpPr>
      <xdr:spPr>
        <a:xfrm>
          <a:off x="710643" y="1536118"/>
          <a:ext cx="1745594" cy="636118"/>
        </a:xfrm>
        <a:prstGeom prst="roundRect">
          <a:avLst/>
        </a:prstGeom>
        <a:solidFill>
          <a:srgbClr val="FFA67E"/>
        </a:solidFill>
        <a:ln>
          <a:noFill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>
          <a:defPPr>
            <a:defRPr lang="pt-BR"/>
          </a:defPPr>
          <a:lvl1pPr marL="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r>
            <a:rPr lang="pt-BR" sz="1200" b="1" kern="1200">
              <a:solidFill>
                <a:schemeClr val="bg1"/>
              </a:solidFill>
              <a:effectLst/>
              <a:latin typeface="Arial" panose="020B0604020202020204" pitchFamily="34" charset="0"/>
              <a:ea typeface="Verdana" panose="020B0604030504040204" pitchFamily="34" charset="0"/>
              <a:cs typeface="Arial" panose="020B0604020202020204" pitchFamily="34" charset="0"/>
            </a:rPr>
            <a:t>DRE </a:t>
          </a:r>
        </a:p>
        <a:p>
          <a:pPr algn="ctr"/>
          <a:r>
            <a:rPr lang="pt-BR" sz="1200" b="1" kern="1200">
              <a:solidFill>
                <a:schemeClr val="bg1"/>
              </a:solidFill>
              <a:effectLst/>
              <a:latin typeface="Arial" panose="020B0604020202020204" pitchFamily="34" charset="0"/>
              <a:ea typeface="Verdana" panose="020B0604030504040204" pitchFamily="34" charset="0"/>
              <a:cs typeface="Arial" panose="020B0604020202020204" pitchFamily="34" charset="0"/>
            </a:rPr>
            <a:t>sub.</a:t>
          </a:r>
          <a:r>
            <a:rPr lang="pt-BR" sz="1200" b="1" kern="1200" baseline="0">
              <a:solidFill>
                <a:schemeClr val="bg1"/>
              </a:solidFill>
              <a:effectLst/>
              <a:latin typeface="Arial" panose="020B0604020202020204" pitchFamily="34" charset="0"/>
              <a:ea typeface="Verdana" panose="020B0604030504040204" pitchFamily="34" charset="0"/>
              <a:cs typeface="Arial" panose="020B0604020202020204" pitchFamily="34" charset="0"/>
            </a:rPr>
            <a:t> est. </a:t>
          </a:r>
          <a:endParaRPr lang="pt-BR" sz="1200">
            <a:solidFill>
              <a:schemeClr val="bg1"/>
            </a:solidFill>
            <a:effectLst/>
            <a:latin typeface="Arial" panose="020B0604020202020204" pitchFamily="34" charset="0"/>
            <a:ea typeface="Verdana" panose="020B0604030504040204" pitchFamily="34" charset="0"/>
            <a:cs typeface="Arial" panose="020B0604020202020204" pitchFamily="34" charset="0"/>
          </a:endParaRPr>
        </a:p>
      </xdr:txBody>
    </xdr:sp>
    <xdr:clientData/>
  </xdr:twoCellAnchor>
  <xdr:twoCellAnchor>
    <xdr:from>
      <xdr:col>5</xdr:col>
      <xdr:colOff>203218</xdr:colOff>
      <xdr:row>8</xdr:row>
      <xdr:rowOff>138142</xdr:rowOff>
    </xdr:from>
    <xdr:to>
      <xdr:col>8</xdr:col>
      <xdr:colOff>32606</xdr:colOff>
      <xdr:row>12</xdr:row>
      <xdr:rowOff>66609</xdr:rowOff>
    </xdr:to>
    <xdr:sp macro="" textlink="">
      <xdr:nvSpPr>
        <xdr:cNvPr id="31" name="Retângulo: Cantos Arredondados 11">
          <a:hlinkClick xmlns:r="http://schemas.openxmlformats.org/officeDocument/2006/relationships" r:id="rId11"/>
          <a:extLst>
            <a:ext uri="{FF2B5EF4-FFF2-40B4-BE49-F238E27FC236}">
              <a16:creationId xmlns:a16="http://schemas.microsoft.com/office/drawing/2014/main" id="{2DA5DF39-5D94-A14C-E70A-19FB2C69507A}"/>
            </a:ext>
          </a:extLst>
        </xdr:cNvPr>
        <xdr:cNvSpPr/>
      </xdr:nvSpPr>
      <xdr:spPr>
        <a:xfrm>
          <a:off x="2612483" y="1572495"/>
          <a:ext cx="1745594" cy="645643"/>
        </a:xfrm>
        <a:prstGeom prst="roundRect">
          <a:avLst/>
        </a:prstGeom>
        <a:solidFill>
          <a:srgbClr val="FFA67E"/>
        </a:solidFill>
        <a:ln>
          <a:noFill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>
          <a:defPPr>
            <a:defRPr lang="pt-BR"/>
          </a:defPPr>
          <a:lvl1pPr marL="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r>
            <a:rPr lang="pt-BR" sz="1200" b="1" kern="1200">
              <a:solidFill>
                <a:schemeClr val="bg1"/>
              </a:solidFill>
              <a:effectLst/>
              <a:latin typeface="Arial" panose="020B0604020202020204" pitchFamily="34" charset="0"/>
              <a:ea typeface="Verdana" panose="020B0604030504040204" pitchFamily="34" charset="0"/>
              <a:cs typeface="Arial" panose="020B0604020202020204" pitchFamily="34" charset="0"/>
            </a:rPr>
            <a:t>DRE</a:t>
          </a:r>
          <a:r>
            <a:rPr lang="pt-BR" sz="1200" b="1" kern="1200" baseline="0">
              <a:solidFill>
                <a:schemeClr val="bg1"/>
              </a:solidFill>
              <a:effectLst/>
              <a:latin typeface="Arial" panose="020B0604020202020204" pitchFamily="34" charset="0"/>
              <a:ea typeface="Verdana" panose="020B0604030504040204" pitchFamily="34" charset="0"/>
              <a:cs typeface="Arial" panose="020B0604020202020204" pitchFamily="34" charset="0"/>
            </a:rPr>
            <a:t> | Ex-IFRS16</a:t>
          </a:r>
          <a:endParaRPr lang="pt-BR" sz="1200">
            <a:solidFill>
              <a:schemeClr val="bg1"/>
            </a:solidFill>
            <a:effectLst/>
            <a:latin typeface="Arial" panose="020B0604020202020204" pitchFamily="34" charset="0"/>
            <a:ea typeface="Verdana" panose="020B0604030504040204" pitchFamily="34" charset="0"/>
            <a:cs typeface="Arial" panose="020B0604020202020204" pitchFamily="34" charset="0"/>
          </a:endParaRP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54078</xdr:colOff>
      <xdr:row>0</xdr:row>
      <xdr:rowOff>70336</xdr:rowOff>
    </xdr:from>
    <xdr:to>
      <xdr:col>1</xdr:col>
      <xdr:colOff>1104899</xdr:colOff>
      <xdr:row>1</xdr:row>
      <xdr:rowOff>142876</xdr:rowOff>
    </xdr:to>
    <xdr:sp macro="" textlink="">
      <xdr:nvSpPr>
        <xdr:cNvPr id="2" name="Retângulo: Cantos Arredondados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SpPr/>
      </xdr:nvSpPr>
      <xdr:spPr>
        <a:xfrm>
          <a:off x="235053" y="70336"/>
          <a:ext cx="1050821" cy="263040"/>
        </a:xfrm>
        <a:prstGeom prst="roundRect">
          <a:avLst/>
        </a:prstGeom>
        <a:solidFill>
          <a:srgbClr val="FFA67E"/>
        </a:solidFill>
        <a:ln>
          <a:noFill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ctr"/>
          <a:r>
            <a:rPr lang="pt-BR" sz="900" b="1">
              <a:solidFill>
                <a:schemeClr val="bg1"/>
              </a:solidFill>
              <a:latin typeface="Arial" panose="020B0604020202020204" pitchFamily="34" charset="0"/>
              <a:ea typeface="Verdana" panose="020B0604030504040204" pitchFamily="34" charset="0"/>
              <a:cs typeface="Arial" panose="020B0604020202020204" pitchFamily="34" charset="0"/>
            </a:rPr>
            <a:t>Capa | Cover</a:t>
          </a: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54078</xdr:colOff>
      <xdr:row>0</xdr:row>
      <xdr:rowOff>70336</xdr:rowOff>
    </xdr:from>
    <xdr:to>
      <xdr:col>1</xdr:col>
      <xdr:colOff>1104899</xdr:colOff>
      <xdr:row>1</xdr:row>
      <xdr:rowOff>142876</xdr:rowOff>
    </xdr:to>
    <xdr:sp macro="" textlink="">
      <xdr:nvSpPr>
        <xdr:cNvPr id="2" name="Retângulo: Cantos Arredondados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F1896A72-9AFF-4D9F-9D8E-B078AB86B4DA}"/>
            </a:ext>
          </a:extLst>
        </xdr:cNvPr>
        <xdr:cNvSpPr/>
      </xdr:nvSpPr>
      <xdr:spPr>
        <a:xfrm>
          <a:off x="250928" y="70336"/>
          <a:ext cx="1050821" cy="250340"/>
        </a:xfrm>
        <a:prstGeom prst="roundRect">
          <a:avLst/>
        </a:prstGeom>
        <a:solidFill>
          <a:srgbClr val="FFA67E"/>
        </a:solidFill>
        <a:ln>
          <a:noFill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ctr"/>
          <a:r>
            <a:rPr lang="pt-BR" sz="900" b="1">
              <a:solidFill>
                <a:schemeClr val="bg1"/>
              </a:solidFill>
              <a:latin typeface="Arial" panose="020B0604020202020204" pitchFamily="34" charset="0"/>
              <a:ea typeface="Verdana" panose="020B0604030504040204" pitchFamily="34" charset="0"/>
              <a:cs typeface="Arial" panose="020B0604020202020204" pitchFamily="34" charset="0"/>
            </a:rPr>
            <a:t>Capa | Cover</a:t>
          </a:r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54078</xdr:colOff>
      <xdr:row>0</xdr:row>
      <xdr:rowOff>70336</xdr:rowOff>
    </xdr:from>
    <xdr:to>
      <xdr:col>1</xdr:col>
      <xdr:colOff>1104899</xdr:colOff>
      <xdr:row>1</xdr:row>
      <xdr:rowOff>142876</xdr:rowOff>
    </xdr:to>
    <xdr:sp macro="" textlink="">
      <xdr:nvSpPr>
        <xdr:cNvPr id="2" name="Retângulo: Cantos Arredondados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B41A6CAA-ACE1-4E2B-93AD-EF73A565D4EE}"/>
            </a:ext>
          </a:extLst>
        </xdr:cNvPr>
        <xdr:cNvSpPr/>
      </xdr:nvSpPr>
      <xdr:spPr>
        <a:xfrm>
          <a:off x="250928" y="70336"/>
          <a:ext cx="1050821" cy="250340"/>
        </a:xfrm>
        <a:prstGeom prst="roundRect">
          <a:avLst/>
        </a:prstGeom>
        <a:solidFill>
          <a:srgbClr val="FFA67E"/>
        </a:solidFill>
        <a:ln>
          <a:noFill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ctr"/>
          <a:r>
            <a:rPr lang="pt-BR" sz="900" b="1">
              <a:solidFill>
                <a:schemeClr val="bg1"/>
              </a:solidFill>
              <a:latin typeface="Arial" panose="020B0604020202020204" pitchFamily="34" charset="0"/>
              <a:ea typeface="Verdana" panose="020B0604030504040204" pitchFamily="34" charset="0"/>
              <a:cs typeface="Arial" panose="020B0604020202020204" pitchFamily="34" charset="0"/>
            </a:rPr>
            <a:t>Capa | Cover</a:t>
          </a:r>
        </a:p>
      </xdr:txBody>
    </xdr:sp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24765</xdr:colOff>
      <xdr:row>0</xdr:row>
      <xdr:rowOff>64770</xdr:rowOff>
    </xdr:from>
    <xdr:to>
      <xdr:col>1</xdr:col>
      <xdr:colOff>1074420</xdr:colOff>
      <xdr:row>1</xdr:row>
      <xdr:rowOff>137310</xdr:rowOff>
    </xdr:to>
    <xdr:sp macro="" textlink="">
      <xdr:nvSpPr>
        <xdr:cNvPr id="2" name="Retângulo: Cantos Arredondados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SpPr/>
      </xdr:nvSpPr>
      <xdr:spPr>
        <a:xfrm>
          <a:off x="207645" y="64770"/>
          <a:ext cx="1049655" cy="247800"/>
        </a:xfrm>
        <a:prstGeom prst="roundRect">
          <a:avLst/>
        </a:prstGeom>
        <a:solidFill>
          <a:srgbClr val="FFA67E"/>
        </a:solidFill>
        <a:ln>
          <a:noFill/>
        </a:ln>
        <a:effectLst/>
        <a:scene3d>
          <a:camera prst="orthographicFront">
            <a:rot lat="0" lon="0" rev="0"/>
          </a:camera>
          <a:lightRig rig="balanced" dir="t">
            <a:rot lat="0" lon="0" rev="8700000"/>
          </a:lightRig>
        </a:scene3d>
        <a:sp3d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marL="0" indent="0" algn="ctr"/>
          <a:r>
            <a:rPr lang="pt-BR" sz="900" b="1">
              <a:solidFill>
                <a:schemeClr val="bg1"/>
              </a:solidFill>
              <a:latin typeface="Arial" panose="020B0604020202020204" pitchFamily="34" charset="0"/>
              <a:ea typeface="Verdana" panose="020B0604030504040204" pitchFamily="34" charset="0"/>
              <a:cs typeface="Arial" panose="020B0604020202020204" pitchFamily="34" charset="0"/>
            </a:rPr>
            <a:t>Capa | Cover</a:t>
          </a:r>
        </a:p>
      </xdr:txBody>
    </xdr:sp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70571</xdr:colOff>
      <xdr:row>0</xdr:row>
      <xdr:rowOff>60960</xdr:rowOff>
    </xdr:from>
    <xdr:to>
      <xdr:col>1</xdr:col>
      <xdr:colOff>1024803</xdr:colOff>
      <xdr:row>1</xdr:row>
      <xdr:rowOff>125880</xdr:rowOff>
    </xdr:to>
    <xdr:sp macro="" textlink="">
      <xdr:nvSpPr>
        <xdr:cNvPr id="2" name="Retângulo: Cantos Arredondados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SpPr/>
      </xdr:nvSpPr>
      <xdr:spPr>
        <a:xfrm>
          <a:off x="253451" y="60960"/>
          <a:ext cx="954232" cy="247800"/>
        </a:xfrm>
        <a:prstGeom prst="roundRect">
          <a:avLst/>
        </a:prstGeom>
        <a:solidFill>
          <a:srgbClr val="FFA67E"/>
        </a:solidFill>
        <a:ln>
          <a:noFill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marL="0" indent="0" algn="ctr"/>
          <a:r>
            <a:rPr lang="pt-BR" sz="900" b="1">
              <a:solidFill>
                <a:schemeClr val="bg1"/>
              </a:solidFill>
              <a:latin typeface="Arial" panose="020B0604020202020204" pitchFamily="34" charset="0"/>
              <a:ea typeface="Verdana" panose="020B0604030504040204" pitchFamily="34" charset="0"/>
              <a:cs typeface="Arial" panose="020B0604020202020204" pitchFamily="34" charset="0"/>
            </a:rPr>
            <a:t>Capa | Cover</a:t>
          </a:r>
        </a:p>
      </xdr:txBody>
    </xdr:sp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9525</xdr:colOff>
      <xdr:row>1</xdr:row>
      <xdr:rowOff>0</xdr:rowOff>
    </xdr:from>
    <xdr:to>
      <xdr:col>1</xdr:col>
      <xdr:colOff>1060346</xdr:colOff>
      <xdr:row>2</xdr:row>
      <xdr:rowOff>63015</xdr:rowOff>
    </xdr:to>
    <xdr:sp macro="" textlink="">
      <xdr:nvSpPr>
        <xdr:cNvPr id="2" name="Retângulo: Cantos Arredondados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500-000002000000}"/>
            </a:ext>
          </a:extLst>
        </xdr:cNvPr>
        <xdr:cNvSpPr/>
      </xdr:nvSpPr>
      <xdr:spPr>
        <a:xfrm>
          <a:off x="200025" y="190500"/>
          <a:ext cx="1050821" cy="253515"/>
        </a:xfrm>
        <a:prstGeom prst="roundRect">
          <a:avLst/>
        </a:prstGeom>
        <a:solidFill>
          <a:srgbClr val="FFA67E"/>
        </a:solidFill>
        <a:ln>
          <a:noFill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ctr"/>
          <a:r>
            <a:rPr lang="pt-BR" sz="900" b="1">
              <a:solidFill>
                <a:schemeClr val="bg1"/>
              </a:solidFill>
              <a:latin typeface="Arial" panose="020B0604020202020204" pitchFamily="34" charset="0"/>
              <a:ea typeface="Verdana" panose="020B0604030504040204" pitchFamily="34" charset="0"/>
              <a:cs typeface="Arial" panose="020B0604020202020204" pitchFamily="34" charset="0"/>
            </a:rPr>
            <a:t>Capa | Cover</a:t>
          </a:r>
        </a:p>
      </xdr:txBody>
    </xdr:sp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9525</xdr:colOff>
      <xdr:row>1</xdr:row>
      <xdr:rowOff>0</xdr:rowOff>
    </xdr:from>
    <xdr:to>
      <xdr:col>1</xdr:col>
      <xdr:colOff>1060346</xdr:colOff>
      <xdr:row>2</xdr:row>
      <xdr:rowOff>63015</xdr:rowOff>
    </xdr:to>
    <xdr:sp macro="" textlink="">
      <xdr:nvSpPr>
        <xdr:cNvPr id="2" name="Retângulo: Cantos Arredondados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70355CA1-4468-401C-A259-549B84DA1CB7}"/>
            </a:ext>
          </a:extLst>
        </xdr:cNvPr>
        <xdr:cNvSpPr/>
      </xdr:nvSpPr>
      <xdr:spPr>
        <a:xfrm>
          <a:off x="206375" y="180975"/>
          <a:ext cx="1050821" cy="247165"/>
        </a:xfrm>
        <a:prstGeom prst="roundRect">
          <a:avLst/>
        </a:prstGeom>
        <a:solidFill>
          <a:srgbClr val="FFA67E"/>
        </a:solidFill>
        <a:ln>
          <a:noFill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ctr"/>
          <a:r>
            <a:rPr lang="pt-BR" sz="900" b="1">
              <a:solidFill>
                <a:schemeClr val="bg1"/>
              </a:solidFill>
              <a:latin typeface="Arial" panose="020B0604020202020204" pitchFamily="34" charset="0"/>
              <a:ea typeface="Verdana" panose="020B0604030504040204" pitchFamily="34" charset="0"/>
              <a:cs typeface="Arial" panose="020B0604020202020204" pitchFamily="34" charset="0"/>
            </a:rPr>
            <a:t>Capa | Cover</a:t>
          </a:r>
        </a:p>
      </xdr:txBody>
    </xdr:sp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93345</xdr:colOff>
      <xdr:row>1</xdr:row>
      <xdr:rowOff>59054</xdr:rowOff>
    </xdr:from>
    <xdr:to>
      <xdr:col>2</xdr:col>
      <xdr:colOff>741045</xdr:colOff>
      <xdr:row>3</xdr:row>
      <xdr:rowOff>101600</xdr:rowOff>
    </xdr:to>
    <xdr:sp macro="" textlink="">
      <xdr:nvSpPr>
        <xdr:cNvPr id="2" name="Retângulo: Cantos Arredondados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SpPr/>
      </xdr:nvSpPr>
      <xdr:spPr>
        <a:xfrm>
          <a:off x="245745" y="59054"/>
          <a:ext cx="1133475" cy="290196"/>
        </a:xfrm>
        <a:prstGeom prst="roundRect">
          <a:avLst/>
        </a:prstGeom>
        <a:solidFill>
          <a:srgbClr val="FFA67E"/>
        </a:solidFill>
        <a:ln>
          <a:noFill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ctr"/>
          <a:r>
            <a:rPr lang="pt-BR" sz="900" b="1">
              <a:solidFill>
                <a:schemeClr val="bg1"/>
              </a:solidFill>
              <a:latin typeface="Verdana" panose="020B0604030504040204" pitchFamily="34" charset="0"/>
              <a:ea typeface="Verdana" panose="020B0604030504040204" pitchFamily="34" charset="0"/>
            </a:rPr>
            <a:t>Capa | Cover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Tema do Office 2013 -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Relationship Id="rId4" Type="http://schemas.openxmlformats.org/officeDocument/2006/relationships/comments" Target="../comments1.xm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9.bin"/><Relationship Id="rId4" Type="http://schemas.openxmlformats.org/officeDocument/2006/relationships/comments" Target="../comments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Plan1"/>
  <dimension ref="A1:P20"/>
  <sheetViews>
    <sheetView tabSelected="1" zoomScale="85" zoomScaleNormal="85" workbookViewId="0"/>
  </sheetViews>
  <sheetFormatPr defaultColWidth="9.1796875" defaultRowHeight="14.5"/>
  <cols>
    <col min="1" max="2" width="3.54296875" style="1" customWidth="1"/>
    <col min="3" max="6" width="9.1796875" style="1"/>
    <col min="7" max="7" width="9.1796875" style="1" customWidth="1"/>
    <col min="8" max="16384" width="9.1796875" style="1"/>
  </cols>
  <sheetData>
    <row r="1" spans="1:16">
      <c r="A1" s="1" t="s">
        <v>315</v>
      </c>
    </row>
    <row r="6" spans="1:16">
      <c r="N6"/>
    </row>
    <row r="15" spans="1:16">
      <c r="P15"/>
    </row>
    <row r="20" spans="13:14">
      <c r="M20" s="75" t="s">
        <v>0</v>
      </c>
      <c r="N20" s="100">
        <v>46112</v>
      </c>
    </row>
  </sheetData>
  <pageMargins left="0.511811024" right="0.511811024" top="0.78740157499999996" bottom="0.78740157499999996" header="0.31496062000000002" footer="0.31496062000000002"/>
  <pageSetup paperSize="9" orientation="portrait" r:id="rId1"/>
  <headerFooter>
    <oddFooter>&amp;L_x000D_&amp;1#&amp;"Calibri"&amp;10&amp;K000000 Informação Interna</oddFoot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Plan2"/>
  <dimension ref="B1:DJ124"/>
  <sheetViews>
    <sheetView zoomScale="85" zoomScaleNormal="85" workbookViewId="0">
      <pane xSplit="3" ySplit="4" topLeftCell="CO5" activePane="bottomRight" state="frozen"/>
      <selection pane="topRight" activeCell="D1" sqref="D1"/>
      <selection pane="bottomLeft" activeCell="A5" sqref="A5"/>
      <selection pane="bottomRight" activeCell="DE80" sqref="DE80"/>
    </sheetView>
  </sheetViews>
  <sheetFormatPr defaultColWidth="9.1796875" defaultRowHeight="14" outlineLevelCol="1"/>
  <cols>
    <col min="1" max="1" width="2.81640625" style="12" customWidth="1"/>
    <col min="2" max="2" width="40.81640625" style="12" bestFit="1" customWidth="1"/>
    <col min="3" max="3" width="50.54296875" style="12" customWidth="1"/>
    <col min="4" max="5" width="10.1796875" style="12" customWidth="1"/>
    <col min="6" max="10" width="10.1796875" style="12" hidden="1" customWidth="1" outlineLevel="1"/>
    <col min="11" max="11" width="10.1796875" style="12" customWidth="1" collapsed="1"/>
    <col min="12" max="12" width="10.1796875" style="12" hidden="1" customWidth="1" outlineLevel="1"/>
    <col min="13" max="15" width="10.1796875" style="12" hidden="1" customWidth="1" outlineLevel="1" collapsed="1"/>
    <col min="16" max="16" width="10.1796875" style="12" hidden="1" customWidth="1" outlineLevel="1"/>
    <col min="17" max="17" width="10.1796875" style="12" hidden="1" customWidth="1" outlineLevel="1" collapsed="1"/>
    <col min="18" max="18" width="10.1796875" style="12" hidden="1" customWidth="1" outlineLevel="1"/>
    <col min="19" max="19" width="10.1796875" style="12" hidden="1" customWidth="1" outlineLevel="1" collapsed="1"/>
    <col min="20" max="20" width="10.1796875" style="12" hidden="1" customWidth="1" outlineLevel="1"/>
    <col min="21" max="21" width="10.1796875" style="12" hidden="1" customWidth="1" outlineLevel="1" collapsed="1"/>
    <col min="22" max="22" width="10.1796875" style="12" hidden="1" customWidth="1" outlineLevel="1"/>
    <col min="23" max="23" width="11.54296875" style="12" bestFit="1" customWidth="1" collapsed="1"/>
    <col min="24" max="24" width="10.1796875" style="12" hidden="1" customWidth="1" outlineLevel="1"/>
    <col min="25" max="25" width="10.1796875" style="12" hidden="1" customWidth="1" outlineLevel="1" collapsed="1"/>
    <col min="26" max="26" width="10.1796875" style="12" hidden="1" customWidth="1" outlineLevel="1"/>
    <col min="27" max="27" width="10.1796875" style="12" hidden="1" customWidth="1" outlineLevel="1" collapsed="1"/>
    <col min="28" max="28" width="10.1796875" style="12" hidden="1" customWidth="1" outlineLevel="1"/>
    <col min="29" max="29" width="10.1796875" style="12" hidden="1" customWidth="1" outlineLevel="1" collapsed="1"/>
    <col min="30" max="34" width="10.1796875" style="12" hidden="1" customWidth="1" outlineLevel="1"/>
    <col min="35" max="35" width="10.1796875" style="12" hidden="1" customWidth="1" outlineLevel="1" collapsed="1"/>
    <col min="36" max="36" width="10.1796875" style="12" hidden="1" customWidth="1" outlineLevel="1"/>
    <col min="37" max="37" width="10.81640625" style="12" bestFit="1" customWidth="1" collapsed="1"/>
    <col min="38" max="50" width="10.1796875" style="12" hidden="1" customWidth="1" outlineLevel="1"/>
    <col min="51" max="51" width="10.81640625" style="12" bestFit="1" customWidth="1" collapsed="1"/>
    <col min="52" max="64" width="10.1796875" style="12" hidden="1" customWidth="1" outlineLevel="1"/>
    <col min="65" max="65" width="10.1796875" style="12" customWidth="1" collapsed="1"/>
    <col min="66" max="78" width="10.1796875" style="12" hidden="1" customWidth="1" outlineLevel="1"/>
    <col min="79" max="79" width="10.1796875" style="12" customWidth="1" collapsed="1"/>
    <col min="80" max="80" width="10.1796875" style="12" hidden="1" customWidth="1" outlineLevel="1"/>
    <col min="81" max="81" width="11.54296875" style="12" hidden="1" customWidth="1" outlineLevel="1"/>
    <col min="82" max="82" width="9.1796875" style="12" hidden="1" customWidth="1" outlineLevel="1"/>
    <col min="83" max="83" width="10.1796875" style="12" hidden="1" customWidth="1" outlineLevel="1"/>
    <col min="84" max="84" width="9.1796875" style="12" hidden="1" customWidth="1" outlineLevel="1"/>
    <col min="85" max="85" width="10.453125" style="12" hidden="1" customWidth="1" outlineLevel="1"/>
    <col min="86" max="86" width="9.1796875" style="12" hidden="1" customWidth="1" outlineLevel="1"/>
    <col min="87" max="87" width="10.453125" style="12" hidden="1" customWidth="1" outlineLevel="1"/>
    <col min="88" max="88" width="9.1796875" style="12" hidden="1" customWidth="1" outlineLevel="1"/>
    <col min="89" max="89" width="11" style="12" hidden="1" customWidth="1" outlineLevel="1"/>
    <col min="90" max="90" width="9.1796875" style="12" hidden="1" customWidth="1" outlineLevel="1"/>
    <col min="91" max="91" width="10.81640625" style="12" hidden="1" customWidth="1" outlineLevel="1"/>
    <col min="92" max="92" width="10.1796875" style="12" hidden="1" customWidth="1" outlineLevel="1"/>
    <col min="93" max="93" width="11" style="12" customWidth="1" collapsed="1"/>
    <col min="94" max="94" width="10.1796875" style="12" hidden="1" customWidth="1" outlineLevel="1"/>
    <col min="95" max="95" width="11.54296875" style="12" customWidth="1" collapsed="1"/>
    <col min="96" max="96" width="9.1796875" style="12" customWidth="1"/>
    <col min="97" max="97" width="10.1796875" style="12" hidden="1" customWidth="1" outlineLevel="1"/>
    <col min="98" max="98" width="9.1796875" style="12" hidden="1" customWidth="1" outlineLevel="1"/>
    <col min="99" max="99" width="10.453125" style="12" hidden="1" customWidth="1" outlineLevel="1"/>
    <col min="100" max="100" width="9.1796875" style="12" hidden="1" customWidth="1" outlineLevel="1"/>
    <col min="101" max="101" width="10.453125" style="12" hidden="1" customWidth="1" outlineLevel="1"/>
    <col min="102" max="102" width="9.1796875" style="12" hidden="1" customWidth="1" outlineLevel="1"/>
    <col min="103" max="103" width="11" style="12" hidden="1" customWidth="1" outlineLevel="1"/>
    <col min="104" max="104" width="9.1796875" style="12" hidden="1" customWidth="1" outlineLevel="1"/>
    <col min="105" max="105" width="10.81640625" style="12" hidden="1" customWidth="1" outlineLevel="1"/>
    <col min="106" max="106" width="10.1796875" style="12" hidden="1" customWidth="1" outlineLevel="1"/>
    <col min="107" max="107" width="11" style="12" customWidth="1" collapsed="1"/>
    <col min="108" max="108" width="9.1796875" style="12" customWidth="1"/>
    <col min="109" max="109" width="10.08984375" style="12" customWidth="1"/>
    <col min="110" max="110" width="9.1796875" style="12" customWidth="1"/>
    <col min="111" max="111" width="9.1796875" style="12"/>
    <col min="112" max="112" width="9.1796875" style="12" customWidth="1"/>
    <col min="113" max="16384" width="9.1796875" style="12"/>
  </cols>
  <sheetData>
    <row r="1" spans="2:114">
      <c r="BA1" s="76"/>
      <c r="BB1" s="156"/>
      <c r="BC1" s="156"/>
      <c r="BD1" s="156"/>
      <c r="BE1" s="156"/>
      <c r="BF1" s="156"/>
      <c r="BG1" s="156"/>
      <c r="BH1" s="156"/>
      <c r="BI1" s="156"/>
      <c r="BJ1" s="156"/>
      <c r="BK1" s="156"/>
      <c r="BL1" s="156"/>
      <c r="BM1" s="156"/>
      <c r="BN1" s="156"/>
      <c r="BO1" s="76"/>
      <c r="BP1" s="156"/>
      <c r="BQ1" s="156"/>
      <c r="BR1" s="156"/>
      <c r="BS1" s="156"/>
      <c r="BT1" s="156"/>
      <c r="BU1" s="156"/>
      <c r="BV1" s="156"/>
      <c r="BW1" s="156"/>
      <c r="BX1" s="156"/>
      <c r="BY1" s="156"/>
      <c r="BZ1" s="156"/>
      <c r="CA1" s="156"/>
      <c r="CB1" s="156"/>
      <c r="CC1" s="76"/>
      <c r="CD1" s="76"/>
      <c r="CE1" s="156"/>
      <c r="CF1" s="156"/>
      <c r="CG1" s="156"/>
      <c r="CH1" s="156"/>
      <c r="CI1" s="156"/>
      <c r="CJ1" s="156"/>
      <c r="CK1" s="156"/>
      <c r="CL1" s="156"/>
      <c r="CM1" s="156"/>
      <c r="CN1" s="156"/>
      <c r="CO1" s="156"/>
      <c r="CP1" s="156"/>
      <c r="CQ1" s="76"/>
      <c r="CR1" s="76"/>
      <c r="CS1" s="156"/>
      <c r="CT1" s="156"/>
      <c r="CU1" s="156"/>
      <c r="CV1" s="156"/>
      <c r="CW1" s="156"/>
      <c r="CX1" s="156"/>
      <c r="CY1" s="156"/>
      <c r="CZ1" s="156"/>
      <c r="DA1" s="156"/>
      <c r="DB1" s="156"/>
      <c r="DC1" s="156"/>
      <c r="DE1" s="71"/>
    </row>
    <row r="2" spans="2:114">
      <c r="Q2" s="146"/>
      <c r="W2" s="71"/>
      <c r="AE2" s="146"/>
      <c r="AK2" s="71"/>
      <c r="AM2" s="47"/>
      <c r="AS2" s="146"/>
      <c r="BA2" s="47"/>
      <c r="BG2" s="146"/>
      <c r="BO2" s="47"/>
      <c r="BU2" s="146"/>
      <c r="CC2" s="47"/>
      <c r="CD2" s="47"/>
      <c r="CI2" s="146"/>
      <c r="CQ2" s="47"/>
      <c r="CR2" s="47"/>
      <c r="CW2" s="146"/>
      <c r="DE2" s="147"/>
    </row>
    <row r="3" spans="2:114" ht="18" customHeight="1">
      <c r="M3" s="47"/>
      <c r="N3" s="47"/>
      <c r="O3" s="47"/>
      <c r="AM3" s="76"/>
      <c r="AO3" s="76"/>
      <c r="AQ3" s="76"/>
      <c r="AS3" s="76"/>
      <c r="AU3" s="76"/>
      <c r="AW3" s="76"/>
      <c r="AY3" s="76"/>
      <c r="BA3" s="155"/>
      <c r="BC3" s="76"/>
      <c r="BE3" s="76"/>
      <c r="BG3" s="76"/>
      <c r="BI3" s="76"/>
      <c r="BK3" s="76"/>
      <c r="BM3" s="87"/>
      <c r="BO3" s="155"/>
      <c r="BQ3" s="87"/>
      <c r="BS3" s="76"/>
      <c r="BU3" s="87"/>
      <c r="BW3" s="76"/>
      <c r="BY3" s="87"/>
      <c r="CA3" s="76"/>
      <c r="CC3" s="155"/>
      <c r="CD3" s="155"/>
      <c r="CQ3" s="155"/>
      <c r="CR3" s="155"/>
    </row>
    <row r="4" spans="2:114" s="49" customFormat="1" ht="21">
      <c r="B4" s="50" t="s">
        <v>1</v>
      </c>
      <c r="C4" s="53" t="s">
        <v>2</v>
      </c>
      <c r="D4" s="226">
        <v>2016</v>
      </c>
      <c r="E4" s="226">
        <v>2017</v>
      </c>
      <c r="F4" s="51" t="s">
        <v>3</v>
      </c>
      <c r="G4" s="52" t="s">
        <v>4</v>
      </c>
      <c r="H4" s="52" t="s">
        <v>5</v>
      </c>
      <c r="I4" s="52" t="s">
        <v>6</v>
      </c>
      <c r="J4" s="52" t="s">
        <v>7</v>
      </c>
      <c r="K4" s="226">
        <v>2018</v>
      </c>
      <c r="L4" s="51" t="s">
        <v>3</v>
      </c>
      <c r="M4" s="52" t="s">
        <v>8</v>
      </c>
      <c r="N4" s="52" t="s">
        <v>9</v>
      </c>
      <c r="O4" s="52" t="s">
        <v>10</v>
      </c>
      <c r="P4" s="51" t="s">
        <v>3</v>
      </c>
      <c r="Q4" s="52" t="s">
        <v>11</v>
      </c>
      <c r="R4" s="51" t="s">
        <v>3</v>
      </c>
      <c r="S4" s="52" t="s">
        <v>12</v>
      </c>
      <c r="T4" s="51" t="s">
        <v>3</v>
      </c>
      <c r="U4" s="52" t="s">
        <v>13</v>
      </c>
      <c r="V4" s="51" t="s">
        <v>3</v>
      </c>
      <c r="W4" s="225">
        <v>2019</v>
      </c>
      <c r="X4" s="51" t="s">
        <v>3</v>
      </c>
      <c r="Y4" s="52" t="s">
        <v>14</v>
      </c>
      <c r="Z4" s="51" t="s">
        <v>3</v>
      </c>
      <c r="AA4" s="52" t="s">
        <v>15</v>
      </c>
      <c r="AB4" s="51" t="s">
        <v>3</v>
      </c>
      <c r="AC4" s="52" t="s">
        <v>16</v>
      </c>
      <c r="AD4" s="51" t="s">
        <v>3</v>
      </c>
      <c r="AE4" s="52" t="s">
        <v>17</v>
      </c>
      <c r="AF4" s="51" t="s">
        <v>3</v>
      </c>
      <c r="AG4" s="52" t="s">
        <v>18</v>
      </c>
      <c r="AH4" s="51" t="s">
        <v>3</v>
      </c>
      <c r="AI4" s="52" t="s">
        <v>19</v>
      </c>
      <c r="AJ4" s="51" t="s">
        <v>3</v>
      </c>
      <c r="AK4" s="225">
        <v>2020</v>
      </c>
      <c r="AL4" s="51" t="s">
        <v>3</v>
      </c>
      <c r="AM4" s="52" t="s">
        <v>20</v>
      </c>
      <c r="AN4" s="51" t="s">
        <v>3</v>
      </c>
      <c r="AO4" s="52" t="s">
        <v>21</v>
      </c>
      <c r="AP4" s="51" t="s">
        <v>3</v>
      </c>
      <c r="AQ4" s="52" t="s">
        <v>22</v>
      </c>
      <c r="AR4" s="51" t="s">
        <v>3</v>
      </c>
      <c r="AS4" s="52" t="s">
        <v>23</v>
      </c>
      <c r="AT4" s="51" t="s">
        <v>3</v>
      </c>
      <c r="AU4" s="52" t="s">
        <v>24</v>
      </c>
      <c r="AV4" s="51" t="s">
        <v>3</v>
      </c>
      <c r="AW4" s="52" t="s">
        <v>25</v>
      </c>
      <c r="AX4" s="51" t="s">
        <v>3</v>
      </c>
      <c r="AY4" s="225">
        <v>2021</v>
      </c>
      <c r="AZ4" s="51" t="s">
        <v>3</v>
      </c>
      <c r="BA4" s="52" t="s">
        <v>26</v>
      </c>
      <c r="BB4" s="51" t="s">
        <v>3</v>
      </c>
      <c r="BC4" s="52" t="s">
        <v>27</v>
      </c>
      <c r="BD4" s="51" t="s">
        <v>3</v>
      </c>
      <c r="BE4" s="52" t="s">
        <v>28</v>
      </c>
      <c r="BF4" s="51" t="s">
        <v>3</v>
      </c>
      <c r="BG4" s="52" t="s">
        <v>29</v>
      </c>
      <c r="BH4" s="51" t="s">
        <v>3</v>
      </c>
      <c r="BI4" s="52" t="s">
        <v>30</v>
      </c>
      <c r="BJ4" s="51" t="s">
        <v>3</v>
      </c>
      <c r="BK4" s="52" t="s">
        <v>31</v>
      </c>
      <c r="BL4" s="51" t="s">
        <v>3</v>
      </c>
      <c r="BM4" s="225">
        <v>2022</v>
      </c>
      <c r="BN4" s="51" t="str">
        <f>BL4</f>
        <v>AH</v>
      </c>
      <c r="BO4" s="52" t="s">
        <v>32</v>
      </c>
      <c r="BP4" s="51" t="str">
        <f>BN4</f>
        <v>AH</v>
      </c>
      <c r="BQ4" s="52" t="s">
        <v>33</v>
      </c>
      <c r="BR4" s="51" t="str">
        <f>BP4</f>
        <v>AH</v>
      </c>
      <c r="BS4" s="52" t="s">
        <v>34</v>
      </c>
      <c r="BT4" s="51" t="s">
        <v>3</v>
      </c>
      <c r="BU4" s="52" t="s">
        <v>35</v>
      </c>
      <c r="BV4" s="51" t="str">
        <f>BT4</f>
        <v>AH</v>
      </c>
      <c r="BW4" s="52" t="s">
        <v>36</v>
      </c>
      <c r="BX4" s="51" t="s">
        <v>3</v>
      </c>
      <c r="BY4" s="52" t="s">
        <v>37</v>
      </c>
      <c r="BZ4" s="51" t="str">
        <f>BX4</f>
        <v>AH</v>
      </c>
      <c r="CA4" s="225">
        <v>2023</v>
      </c>
      <c r="CB4" s="51" t="s">
        <v>3</v>
      </c>
      <c r="CC4" s="52" t="s">
        <v>38</v>
      </c>
      <c r="CD4" s="51" t="str">
        <f>CB4</f>
        <v>AH</v>
      </c>
      <c r="CE4" s="52" t="s">
        <v>39</v>
      </c>
      <c r="CF4" s="51" t="str">
        <f>CD4</f>
        <v>AH</v>
      </c>
      <c r="CG4" s="52" t="s">
        <v>40</v>
      </c>
      <c r="CH4" s="51" t="s">
        <v>3</v>
      </c>
      <c r="CI4" s="52" t="s">
        <v>41</v>
      </c>
      <c r="CJ4" s="51" t="str">
        <f>CH4</f>
        <v>AH</v>
      </c>
      <c r="CK4" s="52" t="s">
        <v>42</v>
      </c>
      <c r="CL4" s="51" t="s">
        <v>3</v>
      </c>
      <c r="CM4" s="52" t="s">
        <v>1026</v>
      </c>
      <c r="CN4" s="51" t="str">
        <f>CL4</f>
        <v>AH</v>
      </c>
      <c r="CO4" s="225">
        <v>2024</v>
      </c>
      <c r="CP4" s="51" t="s">
        <v>3</v>
      </c>
      <c r="CQ4" s="52" t="s">
        <v>1047</v>
      </c>
      <c r="CR4" s="51" t="s">
        <v>3</v>
      </c>
      <c r="CS4" s="52" t="s">
        <v>1073</v>
      </c>
      <c r="CT4" s="51" t="str">
        <f>CR4</f>
        <v>AH</v>
      </c>
      <c r="CU4" s="52" t="s">
        <v>1074</v>
      </c>
      <c r="CV4" s="51" t="str">
        <f>CR4</f>
        <v>AH</v>
      </c>
      <c r="CW4" s="52" t="s">
        <v>1086</v>
      </c>
      <c r="CX4" s="51" t="str">
        <f>CT4</f>
        <v>AH</v>
      </c>
      <c r="CY4" s="52" t="s">
        <v>1087</v>
      </c>
      <c r="CZ4" s="51" t="str">
        <f>CX4</f>
        <v>AH</v>
      </c>
      <c r="DA4" s="52" t="s">
        <v>1096</v>
      </c>
      <c r="DB4" s="51" t="str">
        <f>CX4</f>
        <v>AH</v>
      </c>
      <c r="DC4" s="225">
        <v>2025</v>
      </c>
      <c r="DD4" s="51" t="str">
        <f>CZ4</f>
        <v>AH</v>
      </c>
      <c r="DE4" s="52" t="s">
        <v>1222</v>
      </c>
      <c r="DF4" s="51" t="str">
        <f>DB4</f>
        <v>AH</v>
      </c>
      <c r="DI4" s="12"/>
      <c r="DJ4" s="12"/>
    </row>
    <row r="5" spans="2:114" s="8" customFormat="1">
      <c r="B5" s="6" t="s">
        <v>43</v>
      </c>
      <c r="C5" s="6" t="s">
        <v>44</v>
      </c>
      <c r="D5" s="60">
        <v>1429856</v>
      </c>
      <c r="E5" s="60">
        <v>1486395</v>
      </c>
      <c r="F5" s="7">
        <f>E5/D5-1</f>
        <v>3.9541744063737783E-2</v>
      </c>
      <c r="G5" s="60">
        <v>720433</v>
      </c>
      <c r="H5" s="61">
        <v>349515</v>
      </c>
      <c r="I5" s="61">
        <v>1069948</v>
      </c>
      <c r="J5" s="61">
        <f>K5-I5</f>
        <v>557959.25794999977</v>
      </c>
      <c r="K5" s="60">
        <v>1627907.2579499998</v>
      </c>
      <c r="L5" s="7">
        <f t="shared" ref="L5:L18" si="0">K5/E5-1</f>
        <v>9.5205014784091491E-2</v>
      </c>
      <c r="M5" s="60">
        <v>346076.01007999998</v>
      </c>
      <c r="N5" s="60">
        <f>O5-M5</f>
        <v>462554.98992000002</v>
      </c>
      <c r="O5" s="60">
        <v>808631</v>
      </c>
      <c r="P5" s="7">
        <f t="shared" ref="P5:P11" si="1">O5/G5-1</f>
        <v>0.12242359803062874</v>
      </c>
      <c r="Q5" s="60">
        <v>374468</v>
      </c>
      <c r="R5" s="7">
        <f t="shared" ref="R5:R11" si="2">Q5/H5-1</f>
        <v>7.1393216314035168E-2</v>
      </c>
      <c r="S5" s="60">
        <v>1183099</v>
      </c>
      <c r="T5" s="7">
        <f t="shared" ref="T5:T11" si="3">S5/I5-1</f>
        <v>0.10575373756481632</v>
      </c>
      <c r="U5" s="60">
        <v>600756.71966999955</v>
      </c>
      <c r="V5" s="7">
        <f t="shared" ref="V5:V11" si="4">U5/J5-1</f>
        <v>7.670356053816918E-2</v>
      </c>
      <c r="W5" s="60">
        <v>1783855.3700599999</v>
      </c>
      <c r="X5" s="7">
        <f t="shared" ref="X5:X11" si="5">W5/K5-1</f>
        <v>9.5796680891012898E-2</v>
      </c>
      <c r="Y5" s="60">
        <v>331879.10057000001</v>
      </c>
      <c r="Z5" s="7">
        <f t="shared" ref="Z5:Z11" si="6">Y5/M5-1</f>
        <v>-4.1022518454018719E-2</v>
      </c>
      <c r="AA5" s="60">
        <v>185523.81227000005</v>
      </c>
      <c r="AB5" s="7">
        <f t="shared" ref="AB5:AB11" si="7">AA5/N5-1</f>
        <v>-0.59891512076848019</v>
      </c>
      <c r="AC5" s="60">
        <f>Y5+AA5</f>
        <v>517402.91284000006</v>
      </c>
      <c r="AD5" s="7">
        <f t="shared" ref="AD5:AH11" si="8">AC5/O5-1</f>
        <v>-0.36014954554054934</v>
      </c>
      <c r="AE5" s="60">
        <v>375909.92468999996</v>
      </c>
      <c r="AF5" s="7">
        <f>AE5/Q5-1</f>
        <v>3.8505952177487757E-3</v>
      </c>
      <c r="AG5" s="60">
        <f>AC5+AE5</f>
        <v>893312.83753000002</v>
      </c>
      <c r="AH5" s="7">
        <f>AG5/S5-1</f>
        <v>-0.24493821943049565</v>
      </c>
      <c r="AI5" s="60">
        <v>680172.32168999978</v>
      </c>
      <c r="AJ5" s="7">
        <f>AI5/U5-1</f>
        <v>0.13219261544610572</v>
      </c>
      <c r="AK5" s="60">
        <f>SUM(AG5,AI5)</f>
        <v>1573485.1592199998</v>
      </c>
      <c r="AL5" s="7">
        <f>AK5/W5-1</f>
        <v>-0.11793008243315395</v>
      </c>
      <c r="AM5" s="60">
        <v>339917.78706999996</v>
      </c>
      <c r="AN5" s="7">
        <f>AM5/Y5-1</f>
        <v>2.4221731607062758E-2</v>
      </c>
      <c r="AO5" s="60">
        <v>539670.77831999992</v>
      </c>
      <c r="AP5" s="7">
        <f>AO5/AA5-1</f>
        <v>1.9089030228345889</v>
      </c>
      <c r="AQ5" s="60">
        <f>SUM(AM5,AO5)</f>
        <v>879588.56538999989</v>
      </c>
      <c r="AR5" s="7">
        <f>AQ5/AC5-1</f>
        <v>0.70000698403876371</v>
      </c>
      <c r="AS5" s="60">
        <v>496303.8586199999</v>
      </c>
      <c r="AT5" s="7">
        <f>AS5/AE5-1</f>
        <v>0.3202733581170667</v>
      </c>
      <c r="AU5" s="60">
        <f>SUM(AQ5,AS5)</f>
        <v>1375892.4240099997</v>
      </c>
      <c r="AV5" s="7">
        <f>AU5/AG5-1</f>
        <v>0.54021342379264015</v>
      </c>
      <c r="AW5" s="60">
        <v>806450.63135999965</v>
      </c>
      <c r="AX5" s="7">
        <f>AW5/AI5-1</f>
        <v>0.18565634860918867</v>
      </c>
      <c r="AY5" s="60">
        <f>AU5+AW5</f>
        <v>2182343.0553699993</v>
      </c>
      <c r="AZ5" s="7">
        <f>AY5/AK5-1</f>
        <v>0.38694861059370877</v>
      </c>
      <c r="BA5" s="60">
        <v>508569.76342999993</v>
      </c>
      <c r="BB5" s="7">
        <f>BA5/AM5-1</f>
        <v>0.49615519627182425</v>
      </c>
      <c r="BC5" s="60">
        <v>700798.13381999999</v>
      </c>
      <c r="BD5" s="7">
        <f>BC5/AO5-1</f>
        <v>0.29856601834472296</v>
      </c>
      <c r="BE5" s="60">
        <f>BA5+BC5</f>
        <v>1209367.8972499999</v>
      </c>
      <c r="BF5" s="7">
        <f t="shared" ref="BF5:BF12" si="9">BE5/AQ5-1</f>
        <v>0.37492453271465553</v>
      </c>
      <c r="BG5" s="60">
        <v>585181.88155999966</v>
      </c>
      <c r="BH5" s="7">
        <f>BG5/AS5-1</f>
        <v>0.17907985480332544</v>
      </c>
      <c r="BI5" s="60">
        <f>BE5+BG5</f>
        <v>1794549.7788099996</v>
      </c>
      <c r="BJ5" s="7">
        <f t="shared" ref="BJ5:BJ34" si="10">BI5/AU5-1</f>
        <v>0.30428058727137608</v>
      </c>
      <c r="BK5" s="60">
        <v>943488.36879000068</v>
      </c>
      <c r="BL5" s="7">
        <f>BK5/AW5-1</f>
        <v>0.16992700123366555</v>
      </c>
      <c r="BM5" s="60">
        <f>BK5+BI5</f>
        <v>2738038.1476000003</v>
      </c>
      <c r="BN5" s="7">
        <f>BM5/AY5-1</f>
        <v>0.25463232779219824</v>
      </c>
      <c r="BO5" s="60">
        <v>609265.91070000001</v>
      </c>
      <c r="BP5" s="7">
        <f>BO5/BA5-1</f>
        <v>0.19799869066313458</v>
      </c>
      <c r="BQ5" s="60">
        <v>844522.52951999975</v>
      </c>
      <c r="BR5" s="7">
        <f>BQ5/BC5-1</f>
        <v>0.2050867272099719</v>
      </c>
      <c r="BS5" s="60">
        <f>BO5+BQ5</f>
        <v>1453788.4402199998</v>
      </c>
      <c r="BT5" s="7">
        <f>BS5/BE5-1</f>
        <v>0.20210602871615113</v>
      </c>
      <c r="BU5" s="60">
        <v>713003.24017999985</v>
      </c>
      <c r="BV5" s="7">
        <f>BU5/BG5-1</f>
        <v>0.2184301371041244</v>
      </c>
      <c r="BW5" s="60">
        <f>BS5+BU5</f>
        <v>2166791.6803999995</v>
      </c>
      <c r="BX5" s="7">
        <f>BW5/BI5-1</f>
        <v>0.20742913124251183</v>
      </c>
      <c r="BY5" s="60">
        <v>1170568.541690001</v>
      </c>
      <c r="BZ5" s="7">
        <f>BY5/BK5-1</f>
        <v>0.24068147569346809</v>
      </c>
      <c r="CA5" s="60">
        <v>3337360.2220900008</v>
      </c>
      <c r="CB5" s="7">
        <f>CA5/BM5-1</f>
        <v>0.21888740849550614</v>
      </c>
      <c r="CC5" s="60">
        <v>720758.21981000016</v>
      </c>
      <c r="CD5" s="7">
        <f>CC5/BO5-1</f>
        <v>0.18299449739753859</v>
      </c>
      <c r="CE5" s="60">
        <v>999959.5614799998</v>
      </c>
      <c r="CF5" s="7">
        <f>CE5/BQ5-1</f>
        <v>0.18405315018457302</v>
      </c>
      <c r="CG5" s="60">
        <f>CC5+CE5</f>
        <v>1720717.7812899998</v>
      </c>
      <c r="CH5" s="7">
        <f>CG5/BS5-1</f>
        <v>0.18360948105324471</v>
      </c>
      <c r="CI5" s="60">
        <v>853116.66805000033</v>
      </c>
      <c r="CJ5" s="7">
        <f>CI5/BU5-1</f>
        <v>0.19651162852307436</v>
      </c>
      <c r="CK5" s="60">
        <f>CG5+CI5</f>
        <v>2573834.4493400003</v>
      </c>
      <c r="CL5" s="7">
        <f>CK5/BW5-1</f>
        <v>0.18785505437461292</v>
      </c>
      <c r="CM5" s="60">
        <v>1339952.6407600003</v>
      </c>
      <c r="CN5" s="7">
        <f>CM5/BY5-1</f>
        <v>0.14470241855761135</v>
      </c>
      <c r="CO5" s="60">
        <f>CK5+CM5</f>
        <v>3913787.0901000006</v>
      </c>
      <c r="CP5" s="7">
        <f>CO5/CA5-1</f>
        <v>0.17271940385536699</v>
      </c>
      <c r="CQ5" s="60">
        <v>828595.42994000018</v>
      </c>
      <c r="CR5" s="7">
        <f>CQ5/CC5-1</f>
        <v>0.14961634451900818</v>
      </c>
      <c r="CS5" s="60">
        <v>967803.6</v>
      </c>
      <c r="CT5" s="7">
        <f>CS5/CE5-1</f>
        <v>-3.2157261872077236E-2</v>
      </c>
      <c r="CU5" s="60">
        <f>CQ5+CS5</f>
        <v>1796399.0299400003</v>
      </c>
      <c r="CV5" s="7">
        <f>IFERROR(CU5/CG5-1,"-")</f>
        <v>4.3982371468994197E-2</v>
      </c>
      <c r="CW5" s="60">
        <v>804526</v>
      </c>
      <c r="CX5" s="7">
        <f>IFERROR(CW5/CI5-1,"-")</f>
        <v>-5.695665067834832E-2</v>
      </c>
      <c r="CY5" s="60">
        <v>2431912</v>
      </c>
      <c r="CZ5" s="7">
        <f>IFERROR(CY5/CK5-1,"-")</f>
        <v>-5.5140473147522351E-2</v>
      </c>
      <c r="DA5" s="60">
        <v>1370719</v>
      </c>
      <c r="DB5" s="7">
        <f>IFERROR(DA5/CM5-1,"-")</f>
        <v>2.2960781078463777E-2</v>
      </c>
      <c r="DC5" s="60">
        <f>CY5+DA5</f>
        <v>3802631</v>
      </c>
      <c r="DD5" s="7">
        <f>IFERROR(DC5/CO5-1,"-")</f>
        <v>-2.8401159169126E-2</v>
      </c>
      <c r="DE5" s="60">
        <v>754748</v>
      </c>
      <c r="DF5" s="7">
        <f>IFERROR(DE5/CQ5-1,"-")</f>
        <v>-8.9123626889117125E-2</v>
      </c>
      <c r="DI5" s="12"/>
      <c r="DJ5" s="12"/>
    </row>
    <row r="6" spans="2:114" s="8" customFormat="1">
      <c r="B6" s="6" t="s">
        <v>45</v>
      </c>
      <c r="C6" s="6" t="s">
        <v>46</v>
      </c>
      <c r="D6" s="34">
        <v>3733</v>
      </c>
      <c r="E6" s="34">
        <v>4383</v>
      </c>
      <c r="F6" s="7">
        <f t="shared" ref="F6:F48" si="11">E6/D6-1</f>
        <v>0.17412268952585053</v>
      </c>
      <c r="G6" s="34">
        <v>2473</v>
      </c>
      <c r="H6" s="62">
        <v>1378</v>
      </c>
      <c r="I6" s="62">
        <v>3851</v>
      </c>
      <c r="J6" s="62">
        <f>K6-I6</f>
        <v>1410.1197199999988</v>
      </c>
      <c r="K6" s="34">
        <v>5261.1197199999988</v>
      </c>
      <c r="L6" s="7">
        <f t="shared" si="0"/>
        <v>0.20034673054985142</v>
      </c>
      <c r="M6" s="34">
        <v>1699.256789999999</v>
      </c>
      <c r="N6" s="34">
        <f t="shared" ref="N6:N60" si="12">O6-M6</f>
        <v>1571.743210000001</v>
      </c>
      <c r="O6" s="34">
        <v>3271</v>
      </c>
      <c r="P6" s="7">
        <f t="shared" si="1"/>
        <v>0.32268499797816408</v>
      </c>
      <c r="Q6" s="34">
        <v>1794</v>
      </c>
      <c r="R6" s="7">
        <f t="shared" si="2"/>
        <v>0.30188679245283012</v>
      </c>
      <c r="S6" s="34">
        <v>5065</v>
      </c>
      <c r="T6" s="7">
        <f t="shared" si="3"/>
        <v>0.31524279407945999</v>
      </c>
      <c r="U6" s="34">
        <v>1696.1295499999969</v>
      </c>
      <c r="V6" s="7">
        <f t="shared" si="4"/>
        <v>0.20282662950064867</v>
      </c>
      <c r="W6" s="34">
        <v>6761.1761099999994</v>
      </c>
      <c r="X6" s="7">
        <f t="shared" si="5"/>
        <v>0.28512112816927138</v>
      </c>
      <c r="Y6" s="34">
        <v>1559.1349499999992</v>
      </c>
      <c r="Z6" s="7">
        <f t="shared" si="6"/>
        <v>-8.2460662110992566E-2</v>
      </c>
      <c r="AA6" s="34">
        <v>278.9495</v>
      </c>
      <c r="AB6" s="7">
        <f t="shared" si="7"/>
        <v>-0.82252221722656604</v>
      </c>
      <c r="AC6" s="34">
        <f t="shared" ref="AC6:AC50" si="13">Y6+AA6</f>
        <v>1838.0844499999992</v>
      </c>
      <c r="AD6" s="7">
        <f t="shared" si="8"/>
        <v>-0.43806650871293207</v>
      </c>
      <c r="AE6" s="34">
        <v>868.3493499999978</v>
      </c>
      <c r="AF6" s="7">
        <f t="shared" si="8"/>
        <v>-0.51597026198439366</v>
      </c>
      <c r="AG6" s="34">
        <f t="shared" ref="AG6:AG48" si="14">AC6+AE6</f>
        <v>2706.4337999999971</v>
      </c>
      <c r="AH6" s="7">
        <f t="shared" si="8"/>
        <v>-0.46565966436327799</v>
      </c>
      <c r="AI6" s="34">
        <v>1197.279850000009</v>
      </c>
      <c r="AJ6" s="7">
        <f t="shared" ref="AJ6:AJ48" si="15">AI6/U6-1</f>
        <v>-0.29411061201073285</v>
      </c>
      <c r="AK6" s="34">
        <f t="shared" ref="AK6:AK8" si="16">SUM(AG6,AI6)</f>
        <v>3903.7136500000061</v>
      </c>
      <c r="AL6" s="7">
        <f t="shared" ref="AL6:AL48" si="17">AK6/W6-1</f>
        <v>-0.42262801818957407</v>
      </c>
      <c r="AM6" s="34">
        <v>1412.4965100000015</v>
      </c>
      <c r="AN6" s="7">
        <f>AM6/Y6-1</f>
        <v>-9.4051153173109081E-2</v>
      </c>
      <c r="AO6" s="34">
        <v>1924.0040199999996</v>
      </c>
      <c r="AP6" s="7">
        <f>AO6/AA6-1</f>
        <v>5.8973201959494448</v>
      </c>
      <c r="AQ6" s="34">
        <f t="shared" ref="AQ6:AQ8" si="18">SUM(AM6,AO6)</f>
        <v>3336.5005300000012</v>
      </c>
      <c r="AR6" s="7">
        <f>AQ6/AC6-1</f>
        <v>0.81520524261004579</v>
      </c>
      <c r="AS6" s="34">
        <v>1805.704</v>
      </c>
      <c r="AT6" s="7">
        <f>AS6/AE6-1</f>
        <v>1.0794672098274782</v>
      </c>
      <c r="AU6" s="34">
        <f t="shared" ref="AU6:AU8" si="19">SUM(AQ6,AS6)</f>
        <v>5142.2045300000009</v>
      </c>
      <c r="AV6" s="7">
        <f>AU6/AG6-1</f>
        <v>0.89999272474353753</v>
      </c>
      <c r="AW6" s="34">
        <v>1886.6585</v>
      </c>
      <c r="AX6" s="7">
        <f t="shared" ref="AX6:AX48" si="20">AW6/AI6-1</f>
        <v>0.57578739840980853</v>
      </c>
      <c r="AY6" s="34">
        <f t="shared" ref="AY6:AY8" si="21">AU6+AW6</f>
        <v>7028.8630300000004</v>
      </c>
      <c r="AZ6" s="7">
        <f t="shared" ref="AZ6:AZ48" si="22">AY6/AK6-1</f>
        <v>0.80055804810375619</v>
      </c>
      <c r="BA6" s="34">
        <v>1995.1383500000015</v>
      </c>
      <c r="BB6" s="7">
        <f t="shared" ref="BB6:BB48" si="23">BA6/AM6-1</f>
        <v>0.41249081741093963</v>
      </c>
      <c r="BC6" s="34">
        <v>2177.3048999999987</v>
      </c>
      <c r="BD6" s="7">
        <f t="shared" ref="BD6:BD48" si="24">BC6/AO6-1</f>
        <v>0.13165298895789168</v>
      </c>
      <c r="BE6" s="34">
        <f t="shared" ref="BE6:BE48" si="25">BA6+BC6</f>
        <v>4172.4432500000003</v>
      </c>
      <c r="BF6" s="7">
        <f t="shared" si="9"/>
        <v>0.25054475864267256</v>
      </c>
      <c r="BG6" s="34">
        <v>2113.8131999999878</v>
      </c>
      <c r="BH6" s="7">
        <f t="shared" ref="BH6:BH48" si="26">BG6/AS6-1</f>
        <v>0.17063106688581731</v>
      </c>
      <c r="BI6" s="34">
        <f t="shared" ref="BI6:BI50" si="27">BE6+BG6</f>
        <v>6286.256449999988</v>
      </c>
      <c r="BJ6" s="7">
        <f t="shared" si="10"/>
        <v>0.2224827723840046</v>
      </c>
      <c r="BK6" s="34">
        <v>2097.8096500000061</v>
      </c>
      <c r="BL6" s="7">
        <f t="shared" ref="BL6:BL50" si="28">BK6/AW6-1</f>
        <v>0.11191805512232667</v>
      </c>
      <c r="BM6" s="34">
        <f t="shared" ref="BM6:BM50" si="29">BK6+BI6</f>
        <v>8384.0660999999945</v>
      </c>
      <c r="BN6" s="7">
        <f t="shared" ref="BN6:BR50" si="30">BM6/AY6-1</f>
        <v>0.19280544580479519</v>
      </c>
      <c r="BO6" s="34">
        <v>2385.3262400000021</v>
      </c>
      <c r="BP6" s="7">
        <f t="shared" si="30"/>
        <v>0.19556933984051805</v>
      </c>
      <c r="BQ6" s="34">
        <v>2550.3454299999848</v>
      </c>
      <c r="BR6" s="7">
        <f t="shared" si="30"/>
        <v>0.17133132341730661</v>
      </c>
      <c r="BS6" s="34">
        <f t="shared" ref="BS6:BS48" si="31">BO6+BQ6</f>
        <v>4935.671669999987</v>
      </c>
      <c r="BT6" s="7">
        <f t="shared" ref="BT6:BT11" si="32">BS6/BE6-1</f>
        <v>0.18292122247558118</v>
      </c>
      <c r="BU6" s="34">
        <v>2282.6672199999989</v>
      </c>
      <c r="BV6" s="7">
        <f t="shared" ref="BV6:BV36" si="33">BU6/BG6-1</f>
        <v>7.9881240215555538E-2</v>
      </c>
      <c r="BW6" s="34">
        <f t="shared" ref="BW6:BW48" si="34">BS6+BU6</f>
        <v>7218.3388899999863</v>
      </c>
      <c r="BX6" s="7">
        <f t="shared" ref="BX6:BX14" si="35">BW6/BI6-1</f>
        <v>0.14827305367091737</v>
      </c>
      <c r="BY6" s="60">
        <v>2167.7850999999941</v>
      </c>
      <c r="BZ6" s="7">
        <f>BY6/BK6-1</f>
        <v>3.3356434412429969E-2</v>
      </c>
      <c r="CA6" s="34">
        <v>9386.12398999998</v>
      </c>
      <c r="CB6" s="7">
        <f t="shared" ref="CB6:CB14" si="36">CA6/BM6-1</f>
        <v>0.11951932129924248</v>
      </c>
      <c r="CC6" s="34">
        <v>2352.9902800000013</v>
      </c>
      <c r="CD6" s="7">
        <f>CC6/BO6-1</f>
        <v>-1.3556200178303834E-2</v>
      </c>
      <c r="CE6" s="34">
        <v>2618.8837900000067</v>
      </c>
      <c r="CF6" s="7">
        <f t="shared" ref="CF6:CF36" si="37">CE6/BQ6-1</f>
        <v>2.687414778947117E-2</v>
      </c>
      <c r="CG6" s="34">
        <f t="shared" ref="CG6:CG22" si="38">CC6+CE6</f>
        <v>4971.874070000008</v>
      </c>
      <c r="CH6" s="7">
        <f t="shared" ref="CH6:CH14" si="39">CG6/BS6-1</f>
        <v>7.3348477006820456E-3</v>
      </c>
      <c r="CI6" s="34">
        <v>2691.9393999999947</v>
      </c>
      <c r="CJ6" s="7">
        <f t="shared" ref="CJ6:CJ22" si="40">CI6/BU6-1</f>
        <v>0.1792955961403766</v>
      </c>
      <c r="CK6" s="34">
        <f t="shared" ref="CK6:CK22" si="41">CG6+CI6</f>
        <v>7663.8134700000028</v>
      </c>
      <c r="CL6" s="7">
        <f t="shared" ref="CL6:CL14" si="42">CK6/BW6-1</f>
        <v>6.1714278975895764E-2</v>
      </c>
      <c r="CM6" s="60">
        <v>2194.5227800000134</v>
      </c>
      <c r="CN6" s="7">
        <f>CM6/BY6-1</f>
        <v>1.2334100829468397E-2</v>
      </c>
      <c r="CO6" s="34">
        <f t="shared" ref="CO6:CO22" si="43">CK6+CM6</f>
        <v>9858.3362500000167</v>
      </c>
      <c r="CP6" s="7">
        <f t="shared" ref="CP6:CP14" si="44">CO6/CA6-1</f>
        <v>5.030961241329579E-2</v>
      </c>
      <c r="CQ6" s="34">
        <v>2407.4000000000005</v>
      </c>
      <c r="CR6" s="7">
        <f t="shared" ref="CR6:CR14" si="45">CQ6/CC6-1</f>
        <v>2.3123648432580524E-2</v>
      </c>
      <c r="CS6" s="34">
        <v>2075.6</v>
      </c>
      <c r="CT6" s="7">
        <f t="shared" ref="CT6:CT14" si="46">CS6/CE6-1</f>
        <v>-0.20744860542284904</v>
      </c>
      <c r="CU6" s="34">
        <f t="shared" ref="CU6:CU14" si="47">CQ6+CS6</f>
        <v>4483</v>
      </c>
      <c r="CV6" s="7">
        <f t="shared" ref="CV6:CV50" si="48">IFERROR(CU6/CG6-1,"-")</f>
        <v>-9.832792687768277E-2</v>
      </c>
      <c r="CW6" s="34">
        <v>2029</v>
      </c>
      <c r="CX6" s="7">
        <f t="shared" ref="CX6:CX50" si="49">IFERROR(CW6/CI6-1,"-")</f>
        <v>-0.24626832238496754</v>
      </c>
      <c r="CY6" s="34">
        <f t="shared" ref="CY6:CY10" si="50">IFERROR(CQ6+CS6+CW6,"-")</f>
        <v>6512</v>
      </c>
      <c r="CZ6" s="7">
        <f t="shared" ref="CZ6:CZ47" si="51">IFERROR(CY6/CK6-1,"-")</f>
        <v>-0.15029247182343053</v>
      </c>
      <c r="DA6" s="60">
        <v>1760</v>
      </c>
      <c r="DB6" s="7">
        <f t="shared" ref="DB6:DD22" si="52">IFERROR(DA6/CM6-1,"-")</f>
        <v>-0.1980033125926407</v>
      </c>
      <c r="DC6" s="34">
        <v>8272</v>
      </c>
      <c r="DD6" s="7">
        <f t="shared" si="52"/>
        <v>-0.16091318147116496</v>
      </c>
      <c r="DE6" s="34">
        <v>2024</v>
      </c>
      <c r="DF6" s="7">
        <f t="shared" ref="DF6:DF22" si="53">IFERROR(DE6/CQ6-1,"-")</f>
        <v>-0.159258951566005</v>
      </c>
      <c r="DI6" s="12"/>
      <c r="DJ6" s="12"/>
    </row>
    <row r="7" spans="2:114">
      <c r="B7" s="9" t="s">
        <v>1095</v>
      </c>
      <c r="C7" s="9" t="s">
        <v>47</v>
      </c>
      <c r="D7" s="36">
        <v>-222279</v>
      </c>
      <c r="E7" s="36">
        <v>-248102</v>
      </c>
      <c r="F7" s="11">
        <f>E7/D7-1</f>
        <v>0.11617381758960588</v>
      </c>
      <c r="G7" s="36">
        <v>-136866</v>
      </c>
      <c r="H7" s="36">
        <v>-65389</v>
      </c>
      <c r="I7" s="36">
        <v>-202254</v>
      </c>
      <c r="J7" s="36">
        <f>K7-I7</f>
        <v>-73942.278939999989</v>
      </c>
      <c r="K7" s="36">
        <v>-276196.27893999999</v>
      </c>
      <c r="L7" s="11">
        <f>K7/E7-1</f>
        <v>0.11323680961862448</v>
      </c>
      <c r="M7" s="36">
        <v>-73933.679480000006</v>
      </c>
      <c r="N7" s="36">
        <f>O7-M7</f>
        <v>-78354.320519999994</v>
      </c>
      <c r="O7" s="36">
        <v>-152288</v>
      </c>
      <c r="P7" s="11">
        <f>O7/G7-1</f>
        <v>0.11267955518536388</v>
      </c>
      <c r="Q7" s="36">
        <v>-67575</v>
      </c>
      <c r="R7" s="11">
        <f>Q7/H7-1</f>
        <v>3.3430699353102167E-2</v>
      </c>
      <c r="S7" s="36">
        <v>-219862</v>
      </c>
      <c r="T7" s="11">
        <f>S7/I7-1</f>
        <v>8.7058846796602252E-2</v>
      </c>
      <c r="U7" s="36">
        <v>-80881.859280000033</v>
      </c>
      <c r="V7" s="11">
        <f>U7/J7-1</f>
        <v>9.3851318075158563E-2</v>
      </c>
      <c r="W7" s="36">
        <v>-300744.30817000003</v>
      </c>
      <c r="X7" s="11">
        <f>W7/K7-1</f>
        <v>8.8878928145635028E-2</v>
      </c>
      <c r="Y7" s="36">
        <v>-69608.995239999989</v>
      </c>
      <c r="Z7" s="11">
        <f>Y7/M7-1</f>
        <v>-5.849410269334554E-2</v>
      </c>
      <c r="AA7" s="36">
        <v>-16100.087570000007</v>
      </c>
      <c r="AB7" s="7">
        <f>AA7/N7-1</f>
        <v>-0.7945220191668888</v>
      </c>
      <c r="AC7" s="36">
        <f>Y7+AA7</f>
        <v>-85709.082809999993</v>
      </c>
      <c r="AD7" s="11">
        <f>AC7/O7-1</f>
        <v>-0.4371908304659593</v>
      </c>
      <c r="AE7" s="36">
        <v>-68722.193319999991</v>
      </c>
      <c r="AF7" s="11">
        <f>AE7/Q7-1</f>
        <v>1.6976593710691601E-2</v>
      </c>
      <c r="AG7" s="36">
        <f t="shared" si="14"/>
        <v>-154431.27612999998</v>
      </c>
      <c r="AH7" s="11">
        <f>AG7/S7-1</f>
        <v>-0.2975990569993906</v>
      </c>
      <c r="AI7" s="36">
        <v>-84815.73133000001</v>
      </c>
      <c r="AJ7" s="11">
        <f t="shared" si="15"/>
        <v>4.863726038222671E-2</v>
      </c>
      <c r="AK7" s="36">
        <f t="shared" si="16"/>
        <v>-239247.00745999999</v>
      </c>
      <c r="AL7" s="11">
        <f t="shared" si="17"/>
        <v>-0.20448367280566393</v>
      </c>
      <c r="AM7" s="36">
        <v>-68002.297790000011</v>
      </c>
      <c r="AN7" s="11">
        <f t="shared" ref="AN7:AN22" si="54">AM7/Y7-1</f>
        <v>-2.3081750346494179E-2</v>
      </c>
      <c r="AO7" s="36">
        <v>-84785.381599999979</v>
      </c>
      <c r="AP7" s="11">
        <f t="shared" ref="AP7:AP22" si="55">AO7/AA7-1</f>
        <v>4.266144126941537</v>
      </c>
      <c r="AQ7" s="36">
        <f t="shared" si="18"/>
        <v>-152787.67939</v>
      </c>
      <c r="AR7" s="11">
        <f t="shared" ref="AR7:AR22" si="56">AQ7/AC7-1</f>
        <v>0.78263113290688135</v>
      </c>
      <c r="AS7" s="36">
        <v>-87506.838610000021</v>
      </c>
      <c r="AT7" s="11">
        <f t="shared" ref="AT7:AT22" si="57">AS7/AE7-1</f>
        <v>0.2733417602452044</v>
      </c>
      <c r="AU7" s="36">
        <f t="shared" si="19"/>
        <v>-240294.51800000004</v>
      </c>
      <c r="AV7" s="11">
        <f t="shared" ref="AV7:AV22" si="58">AU7/AG7-1</f>
        <v>0.5559964537087716</v>
      </c>
      <c r="AW7" s="36">
        <v>-106622.82616000003</v>
      </c>
      <c r="AX7" s="11">
        <f t="shared" si="20"/>
        <v>0.25711144015434173</v>
      </c>
      <c r="AY7" s="36">
        <f t="shared" si="21"/>
        <v>-346917.3441600001</v>
      </c>
      <c r="AZ7" s="11">
        <f t="shared" si="22"/>
        <v>0.45003838435889998</v>
      </c>
      <c r="BA7" s="36">
        <v>-99704.517650000009</v>
      </c>
      <c r="BB7" s="11">
        <f t="shared" si="23"/>
        <v>0.46619336243461351</v>
      </c>
      <c r="BC7" s="36">
        <v>-115693.73816999998</v>
      </c>
      <c r="BD7" s="11">
        <f t="shared" si="24"/>
        <v>0.36454818020185709</v>
      </c>
      <c r="BE7" s="36">
        <f t="shared" si="25"/>
        <v>-215398.25581999999</v>
      </c>
      <c r="BF7" s="11">
        <f t="shared" si="9"/>
        <v>0.40978812349248805</v>
      </c>
      <c r="BG7" s="36">
        <v>-105920.18797000006</v>
      </c>
      <c r="BH7" s="11">
        <f t="shared" si="26"/>
        <v>0.21042183276743143</v>
      </c>
      <c r="BI7" s="36">
        <f t="shared" si="27"/>
        <v>-321318.44379000005</v>
      </c>
      <c r="BJ7" s="11">
        <f t="shared" si="10"/>
        <v>0.3371859102919692</v>
      </c>
      <c r="BK7" s="36">
        <v>-125184.26102000003</v>
      </c>
      <c r="BL7" s="11">
        <f t="shared" si="28"/>
        <v>0.17408500157505125</v>
      </c>
      <c r="BM7" s="36">
        <f t="shared" si="29"/>
        <v>-446502.70481000008</v>
      </c>
      <c r="BN7" s="11">
        <f t="shared" si="30"/>
        <v>0.28705788951292877</v>
      </c>
      <c r="BO7" s="36">
        <v>-124151.496</v>
      </c>
      <c r="BP7" s="11">
        <f t="shared" si="30"/>
        <v>0.24519428934823173</v>
      </c>
      <c r="BQ7" s="36">
        <v>-144978.32227999996</v>
      </c>
      <c r="BR7" s="11">
        <f t="shared" si="30"/>
        <v>0.2531215999518428</v>
      </c>
      <c r="BS7" s="36">
        <f t="shared" si="31"/>
        <v>-269129.81827999995</v>
      </c>
      <c r="BT7" s="11">
        <f t="shared" si="32"/>
        <v>0.24945217061043135</v>
      </c>
      <c r="BU7" s="36">
        <v>-134044.96459000005</v>
      </c>
      <c r="BV7" s="11">
        <f t="shared" si="33"/>
        <v>0.2655280089567611</v>
      </c>
      <c r="BW7" s="36">
        <f t="shared" si="34"/>
        <v>-403174.78287</v>
      </c>
      <c r="BX7" s="11">
        <f t="shared" si="35"/>
        <v>0.25475144879482148</v>
      </c>
      <c r="BY7" s="36">
        <v>-155555.51432000005</v>
      </c>
      <c r="BZ7" s="11">
        <f t="shared" ref="BZ7:BZ22" si="59">BY7/BK7-1</f>
        <v>0.24261239434203108</v>
      </c>
      <c r="CA7" s="36">
        <v>-558730.29719000007</v>
      </c>
      <c r="CB7" s="11">
        <f t="shared" si="36"/>
        <v>0.25134806837901702</v>
      </c>
      <c r="CC7" s="36">
        <v>-148252.39474000002</v>
      </c>
      <c r="CD7" s="11">
        <f t="shared" ref="CD7:CD22" si="60">CC7/BO7-1</f>
        <v>0.19412491606222781</v>
      </c>
      <c r="CE7" s="36">
        <v>-165984.03923000002</v>
      </c>
      <c r="CF7" s="11">
        <f t="shared" si="37"/>
        <v>0.14488867452494891</v>
      </c>
      <c r="CG7" s="36">
        <f t="shared" si="38"/>
        <v>-314236.43397000001</v>
      </c>
      <c r="CH7" s="11">
        <f t="shared" si="39"/>
        <v>0.16760170232445804</v>
      </c>
      <c r="CI7" s="36">
        <v>-158403.85519</v>
      </c>
      <c r="CJ7" s="11">
        <f t="shared" si="40"/>
        <v>0.1817217877188142</v>
      </c>
      <c r="CK7" s="36">
        <f t="shared" si="41"/>
        <v>-472640.28916000004</v>
      </c>
      <c r="CL7" s="11">
        <f t="shared" si="42"/>
        <v>0.17229625770617352</v>
      </c>
      <c r="CM7" s="36">
        <v>-179758.73845999996</v>
      </c>
      <c r="CN7" s="11">
        <f t="shared" ref="CN7:CN22" si="61">CM7/BY7-1</f>
        <v>0.15559219643098232</v>
      </c>
      <c r="CO7" s="36">
        <f t="shared" si="43"/>
        <v>-652399.02762000007</v>
      </c>
      <c r="CP7" s="11">
        <f t="shared" si="44"/>
        <v>0.1676456975773184</v>
      </c>
      <c r="CQ7" s="36">
        <v>-170511.06317000001</v>
      </c>
      <c r="CR7" s="11">
        <f t="shared" si="45"/>
        <v>0.15014036345946713</v>
      </c>
      <c r="CS7" s="36">
        <v>-171.3</v>
      </c>
      <c r="CT7" s="11">
        <f t="shared" si="46"/>
        <v>-0.99896797306057461</v>
      </c>
      <c r="CU7" s="36">
        <f t="shared" si="47"/>
        <v>-170682.36317</v>
      </c>
      <c r="CV7" s="11">
        <f t="shared" si="48"/>
        <v>-0.45683458466724147</v>
      </c>
      <c r="CW7" s="36">
        <v>-1122</v>
      </c>
      <c r="CX7" s="11">
        <f t="shared" si="49"/>
        <v>-0.99291683905890926</v>
      </c>
      <c r="CY7" s="36">
        <v>-2790</v>
      </c>
      <c r="CZ7" s="11">
        <f t="shared" si="51"/>
        <v>-0.99409699074753333</v>
      </c>
      <c r="DA7" s="36">
        <v>-6811</v>
      </c>
      <c r="DB7" s="11">
        <f t="shared" si="52"/>
        <v>-0.96211032599388435</v>
      </c>
      <c r="DC7" s="36">
        <f t="shared" ref="DC7:DC20" si="62">CY7+DA7</f>
        <v>-9601</v>
      </c>
      <c r="DD7" s="11">
        <f t="shared" si="52"/>
        <v>-0.98528354642859428</v>
      </c>
      <c r="DE7" s="36">
        <v>-5019</v>
      </c>
      <c r="DF7" s="11">
        <f t="shared" si="53"/>
        <v>-0.9705649597938637</v>
      </c>
    </row>
    <row r="8" spans="2:114">
      <c r="B8" s="9" t="s">
        <v>48</v>
      </c>
      <c r="C8" s="9" t="s">
        <v>49</v>
      </c>
      <c r="D8" s="36">
        <v>-258240</v>
      </c>
      <c r="E8" s="36">
        <v>-245830</v>
      </c>
      <c r="F8" s="11">
        <f t="shared" si="11"/>
        <v>-4.8056071871127592E-2</v>
      </c>
      <c r="G8" s="36">
        <v>-121912</v>
      </c>
      <c r="H8" s="36">
        <v>-65399</v>
      </c>
      <c r="I8" s="36">
        <v>-187312</v>
      </c>
      <c r="J8" s="36">
        <f>K8-I8</f>
        <v>-110074.39520512498</v>
      </c>
      <c r="K8" s="36">
        <v>-297386.39520512498</v>
      </c>
      <c r="L8" s="11">
        <f t="shared" si="0"/>
        <v>0.20972377336014714</v>
      </c>
      <c r="M8" s="36">
        <v>-53424.587419999996</v>
      </c>
      <c r="N8" s="36">
        <f t="shared" si="12"/>
        <v>-82441.412580000004</v>
      </c>
      <c r="O8" s="36">
        <v>-135866</v>
      </c>
      <c r="P8" s="11">
        <f t="shared" si="1"/>
        <v>0.11445961021064366</v>
      </c>
      <c r="Q8" s="36">
        <v>-68353</v>
      </c>
      <c r="R8" s="11">
        <f t="shared" si="2"/>
        <v>4.5168886374409301E-2</v>
      </c>
      <c r="S8" s="36">
        <v>-204219</v>
      </c>
      <c r="T8" s="11">
        <f t="shared" si="3"/>
        <v>9.0261168531647673E-2</v>
      </c>
      <c r="U8" s="36">
        <v>-114293.21736000001</v>
      </c>
      <c r="V8" s="11">
        <f t="shared" si="4"/>
        <v>3.8327007357280563E-2</v>
      </c>
      <c r="W8" s="36">
        <v>-318512.26357000007</v>
      </c>
      <c r="X8" s="11">
        <f t="shared" si="5"/>
        <v>7.1038449322146535E-2</v>
      </c>
      <c r="Y8" s="36">
        <v>-57597.884450000012</v>
      </c>
      <c r="Z8" s="11">
        <f t="shared" si="6"/>
        <v>7.8115662310902723E-2</v>
      </c>
      <c r="AA8" s="36">
        <v>-32049.867409999988</v>
      </c>
      <c r="AB8" s="7">
        <f t="shared" si="7"/>
        <v>-0.61124068102424567</v>
      </c>
      <c r="AC8" s="36">
        <f t="shared" si="13"/>
        <v>-89647.751860000004</v>
      </c>
      <c r="AD8" s="11">
        <f t="shared" si="8"/>
        <v>-0.34017523250850101</v>
      </c>
      <c r="AE8" s="36">
        <v>-65430.03305000002</v>
      </c>
      <c r="AF8" s="11">
        <f t="shared" si="8"/>
        <v>-4.2762818749725429E-2</v>
      </c>
      <c r="AG8" s="36">
        <f t="shared" si="14"/>
        <v>-155077.78491000002</v>
      </c>
      <c r="AH8" s="11">
        <f t="shared" si="8"/>
        <v>-0.24062998589749229</v>
      </c>
      <c r="AI8" s="36">
        <v>-135517.03939000002</v>
      </c>
      <c r="AJ8" s="11">
        <f t="shared" si="15"/>
        <v>0.1856962514507694</v>
      </c>
      <c r="AK8" s="36">
        <f t="shared" si="16"/>
        <v>-290594.82430000004</v>
      </c>
      <c r="AL8" s="11">
        <f t="shared" si="17"/>
        <v>-8.7649495680609979E-2</v>
      </c>
      <c r="AM8" s="36">
        <v>-55597.953080000007</v>
      </c>
      <c r="AN8" s="11">
        <f t="shared" si="54"/>
        <v>-3.4722306020390725E-2</v>
      </c>
      <c r="AO8" s="36">
        <v>-94814.321030000021</v>
      </c>
      <c r="AP8" s="11">
        <f t="shared" si="55"/>
        <v>1.9583373877052823</v>
      </c>
      <c r="AQ8" s="36">
        <f t="shared" si="18"/>
        <v>-150412.27411000003</v>
      </c>
      <c r="AR8" s="11">
        <f t="shared" si="56"/>
        <v>0.67781423392405893</v>
      </c>
      <c r="AS8" s="36">
        <v>-73387.744770000019</v>
      </c>
      <c r="AT8" s="11">
        <f t="shared" si="57"/>
        <v>0.12162169800401768</v>
      </c>
      <c r="AU8" s="36">
        <f t="shared" si="19"/>
        <v>-223800.01888000005</v>
      </c>
      <c r="AV8" s="11">
        <f t="shared" si="58"/>
        <v>0.44314686342652654</v>
      </c>
      <c r="AW8" s="36">
        <v>-152267.67077</v>
      </c>
      <c r="AX8" s="11">
        <f t="shared" si="20"/>
        <v>0.12360535217858382</v>
      </c>
      <c r="AY8" s="36">
        <f t="shared" si="21"/>
        <v>-376067.68965000007</v>
      </c>
      <c r="AZ8" s="11">
        <f t="shared" si="22"/>
        <v>0.29413072154981257</v>
      </c>
      <c r="BA8" s="36">
        <v>-73436.63814999997</v>
      </c>
      <c r="BB8" s="11">
        <f t="shared" si="23"/>
        <v>0.3208514717139288</v>
      </c>
      <c r="BC8" s="36">
        <v>-117891.49545</v>
      </c>
      <c r="BD8" s="11">
        <f t="shared" si="24"/>
        <v>0.24339334152588799</v>
      </c>
      <c r="BE8" s="36">
        <f t="shared" si="25"/>
        <v>-191328.13359999997</v>
      </c>
      <c r="BF8" s="11">
        <f t="shared" si="9"/>
        <v>0.27202473822101259</v>
      </c>
      <c r="BG8" s="36">
        <v>-88499.618560000061</v>
      </c>
      <c r="BH8" s="11">
        <f t="shared" si="26"/>
        <v>0.2059182202336538</v>
      </c>
      <c r="BI8" s="36">
        <f t="shared" si="27"/>
        <v>-279827.75216000003</v>
      </c>
      <c r="BJ8" s="11">
        <f t="shared" si="10"/>
        <v>0.25034731257123632</v>
      </c>
      <c r="BK8" s="36">
        <v>-176356.66804999995</v>
      </c>
      <c r="BL8" s="11">
        <f t="shared" si="28"/>
        <v>0.15820165343164883</v>
      </c>
      <c r="BM8" s="36">
        <f t="shared" si="29"/>
        <v>-456184.42021000001</v>
      </c>
      <c r="BN8" s="11">
        <f t="shared" si="30"/>
        <v>0.21303805874565618</v>
      </c>
      <c r="BO8" s="36">
        <v>-95872.145270000008</v>
      </c>
      <c r="BP8" s="11">
        <f t="shared" si="30"/>
        <v>0.30550836319840502</v>
      </c>
      <c r="BQ8" s="36">
        <v>-142185.30496000007</v>
      </c>
      <c r="BR8" s="11">
        <f t="shared" si="30"/>
        <v>0.2060692284652843</v>
      </c>
      <c r="BS8" s="36">
        <f t="shared" si="31"/>
        <v>-238057.45023000007</v>
      </c>
      <c r="BT8" s="11">
        <f t="shared" si="32"/>
        <v>0.24423651530357127</v>
      </c>
      <c r="BU8" s="36">
        <v>-123930.30349999983</v>
      </c>
      <c r="BV8" s="11">
        <f t="shared" si="33"/>
        <v>0.40034844801030234</v>
      </c>
      <c r="BW8" s="36">
        <f t="shared" si="34"/>
        <v>-361987.75372999988</v>
      </c>
      <c r="BX8" s="11">
        <f t="shared" si="35"/>
        <v>0.29360919685700937</v>
      </c>
      <c r="BY8" s="36">
        <v>-239053.58589000005</v>
      </c>
      <c r="BZ8" s="11">
        <f t="shared" si="59"/>
        <v>0.35551203440872747</v>
      </c>
      <c r="CA8" s="36">
        <v>-601041.33961999998</v>
      </c>
      <c r="CB8" s="11">
        <f t="shared" si="36"/>
        <v>0.31754026001878044</v>
      </c>
      <c r="CC8" s="36">
        <v>-130268.34855000002</v>
      </c>
      <c r="CD8" s="11">
        <f t="shared" si="60"/>
        <v>0.3587716034008801</v>
      </c>
      <c r="CE8" s="36">
        <v>-180272.37092999995</v>
      </c>
      <c r="CF8" s="11">
        <f t="shared" si="37"/>
        <v>0.26786921461901159</v>
      </c>
      <c r="CG8" s="36">
        <f t="shared" si="38"/>
        <v>-310540.71947999997</v>
      </c>
      <c r="CH8" s="11">
        <f t="shared" si="39"/>
        <v>0.30447805426786645</v>
      </c>
      <c r="CI8" s="36">
        <v>-134505.24184</v>
      </c>
      <c r="CJ8" s="11">
        <f t="shared" si="40"/>
        <v>8.5329721959409133E-2</v>
      </c>
      <c r="CK8" s="36">
        <f t="shared" si="41"/>
        <v>-445045.96132</v>
      </c>
      <c r="CL8" s="11">
        <f t="shared" si="42"/>
        <v>0.22945032458736647</v>
      </c>
      <c r="CM8" s="36">
        <v>-249087.32004999986</v>
      </c>
      <c r="CN8" s="11">
        <f t="shared" si="61"/>
        <v>4.1972740641576634E-2</v>
      </c>
      <c r="CO8" s="36">
        <f t="shared" si="43"/>
        <v>-694133.28136999987</v>
      </c>
      <c r="CP8" s="11">
        <f t="shared" si="44"/>
        <v>0.15488442410443182</v>
      </c>
      <c r="CQ8" s="36">
        <v>-123411.05657999999</v>
      </c>
      <c r="CR8" s="11">
        <f t="shared" si="45"/>
        <v>-5.2639739785816375E-2</v>
      </c>
      <c r="CS8" s="36">
        <v>-208686.5</v>
      </c>
      <c r="CT8" s="11">
        <f t="shared" si="46"/>
        <v>0.15761776984135478</v>
      </c>
      <c r="CU8" s="36">
        <f t="shared" si="47"/>
        <v>-332097.55657999997</v>
      </c>
      <c r="CV8" s="11">
        <f t="shared" si="48"/>
        <v>6.9417102968322153E-2</v>
      </c>
      <c r="CW8" s="36">
        <v>-140930.47237999999</v>
      </c>
      <c r="CX8" s="11">
        <f t="shared" si="49"/>
        <v>4.7769369075170154E-2</v>
      </c>
      <c r="CY8" s="36">
        <v>-473028.40289600001</v>
      </c>
      <c r="CZ8" s="11">
        <f t="shared" si="51"/>
        <v>6.2875397167978964E-2</v>
      </c>
      <c r="DA8" s="36">
        <v>-301690.67399999977</v>
      </c>
      <c r="DB8" s="11">
        <f t="shared" si="52"/>
        <v>0.21118439083707963</v>
      </c>
      <c r="DC8" s="36">
        <v>-774720</v>
      </c>
      <c r="DD8" s="11">
        <f t="shared" si="52"/>
        <v>0.11609689492333142</v>
      </c>
      <c r="DE8" s="36">
        <v>-156240.75604000001</v>
      </c>
      <c r="DF8" s="11">
        <f t="shared" si="53"/>
        <v>0.26601911019794633</v>
      </c>
    </row>
    <row r="9" spans="2:114" s="8" customFormat="1">
      <c r="B9" s="23" t="s">
        <v>50</v>
      </c>
      <c r="C9" s="23" t="s">
        <v>51</v>
      </c>
      <c r="D9" s="35">
        <f>SUM(D5:D8)</f>
        <v>953070</v>
      </c>
      <c r="E9" s="35">
        <f>SUM(E5:E8)</f>
        <v>996846</v>
      </c>
      <c r="F9" s="25">
        <f t="shared" si="11"/>
        <v>4.5931568510182874E-2</v>
      </c>
      <c r="G9" s="35">
        <f>SUM(G5:G8)</f>
        <v>464128</v>
      </c>
      <c r="H9" s="35">
        <f>SUM(H5:H8)</f>
        <v>220105</v>
      </c>
      <c r="I9" s="35">
        <f>SUM(I5:I8)</f>
        <v>684233</v>
      </c>
      <c r="J9" s="35">
        <f>SUM(J5:J8)</f>
        <v>375352.70352487476</v>
      </c>
      <c r="K9" s="35">
        <f>SUM(K5:K8)</f>
        <v>1059585.7035248748</v>
      </c>
      <c r="L9" s="25">
        <f t="shared" si="0"/>
        <v>6.293821064123728E-2</v>
      </c>
      <c r="M9" s="35">
        <f>SUM(M5:M8)</f>
        <v>220416.99997</v>
      </c>
      <c r="N9" s="35">
        <f t="shared" si="12"/>
        <v>303331.00003</v>
      </c>
      <c r="O9" s="35">
        <f>SUM(O5:O8)</f>
        <v>523748</v>
      </c>
      <c r="P9" s="25">
        <f t="shared" si="1"/>
        <v>0.12845594318808606</v>
      </c>
      <c r="Q9" s="35">
        <f>SUM(Q5:Q8)</f>
        <v>240334</v>
      </c>
      <c r="R9" s="25">
        <f t="shared" si="2"/>
        <v>9.1906135707957581E-2</v>
      </c>
      <c r="S9" s="35">
        <f>SUM(S5:S8)</f>
        <v>764083</v>
      </c>
      <c r="T9" s="25">
        <f t="shared" si="3"/>
        <v>0.11670001300726507</v>
      </c>
      <c r="U9" s="35">
        <f>SUM(U5:U8)</f>
        <v>407277.77257999947</v>
      </c>
      <c r="V9" s="25">
        <f t="shared" si="4"/>
        <v>8.5053521009231359E-2</v>
      </c>
      <c r="W9" s="35">
        <f>SUM(W5:W8)</f>
        <v>1171359.9744299995</v>
      </c>
      <c r="X9" s="25">
        <f t="shared" si="5"/>
        <v>0.10548865517276274</v>
      </c>
      <c r="Y9" s="35">
        <f>SUM(Y5:Y8)</f>
        <v>206231.35583000001</v>
      </c>
      <c r="Z9" s="25">
        <f t="shared" si="6"/>
        <v>-6.4358212578570329E-2</v>
      </c>
      <c r="AA9" s="35">
        <f>SUM(AA5:AA8)</f>
        <v>137652.80679000006</v>
      </c>
      <c r="AB9" s="25">
        <f t="shared" si="7"/>
        <v>-0.54619604730019033</v>
      </c>
      <c r="AC9" s="35">
        <f t="shared" si="13"/>
        <v>343884.16262000008</v>
      </c>
      <c r="AD9" s="25">
        <f t="shared" si="8"/>
        <v>-0.34341675267495042</v>
      </c>
      <c r="AE9" s="35">
        <f>SUM(AE5:AE8)</f>
        <v>242626.04766999994</v>
      </c>
      <c r="AF9" s="25">
        <f t="shared" si="8"/>
        <v>9.5369264024229849E-3</v>
      </c>
      <c r="AG9" s="35">
        <f t="shared" si="14"/>
        <v>586510.21029000008</v>
      </c>
      <c r="AH9" s="25">
        <f t="shared" si="8"/>
        <v>-0.23239986979163252</v>
      </c>
      <c r="AI9" s="35">
        <f>SUM(AI5:AI8)</f>
        <v>461036.8308199998</v>
      </c>
      <c r="AJ9" s="25">
        <f t="shared" si="15"/>
        <v>0.13199605247163526</v>
      </c>
      <c r="AK9" s="35">
        <f>SUM(AK5:AK8)</f>
        <v>1047547.0411099999</v>
      </c>
      <c r="AL9" s="25">
        <f t="shared" si="17"/>
        <v>-0.10570015710178993</v>
      </c>
      <c r="AM9" s="35">
        <f>SUM(AM5:AM8)</f>
        <v>217730.03270999994</v>
      </c>
      <c r="AN9" s="25">
        <f t="shared" si="54"/>
        <v>5.5756200766475583E-2</v>
      </c>
      <c r="AO9" s="35">
        <f>SUM(AO5:AO8)</f>
        <v>361995.07970999996</v>
      </c>
      <c r="AP9" s="25">
        <f t="shared" si="55"/>
        <v>1.6297689684036105</v>
      </c>
      <c r="AQ9" s="35">
        <f>SUM(AQ5:AQ8)</f>
        <v>579725.11241999979</v>
      </c>
      <c r="AR9" s="25">
        <f t="shared" si="56"/>
        <v>0.68581509541807373</v>
      </c>
      <c r="AS9" s="35">
        <f>SUM(AS5:AS8)</f>
        <v>337214.9792399999</v>
      </c>
      <c r="AT9" s="25">
        <f t="shared" si="57"/>
        <v>0.38985480940056383</v>
      </c>
      <c r="AU9" s="35">
        <f>SUM(AU5:AU8)</f>
        <v>916940.09165999969</v>
      </c>
      <c r="AV9" s="25">
        <f t="shared" si="58"/>
        <v>0.5633829992603514</v>
      </c>
      <c r="AW9" s="35">
        <f>SUM(AW5:AW8)</f>
        <v>549446.79292999965</v>
      </c>
      <c r="AX9" s="25">
        <f t="shared" si="20"/>
        <v>0.19176333906502419</v>
      </c>
      <c r="AY9" s="35">
        <f>SUM(AY5:AY8)</f>
        <v>1466386.8845899992</v>
      </c>
      <c r="AZ9" s="25">
        <f t="shared" si="22"/>
        <v>0.39982915042764011</v>
      </c>
      <c r="BA9" s="35">
        <v>337423.74598000001</v>
      </c>
      <c r="BB9" s="25">
        <f t="shared" si="23"/>
        <v>0.54973451195601997</v>
      </c>
      <c r="BC9" s="35">
        <v>469390.20510000002</v>
      </c>
      <c r="BD9" s="25">
        <f>BC9/AO9-1</f>
        <v>0.29667564950340219</v>
      </c>
      <c r="BE9" s="35">
        <f t="shared" si="25"/>
        <v>806813.95108000003</v>
      </c>
      <c r="BF9" s="25">
        <f t="shared" si="9"/>
        <v>0.39171813294760072</v>
      </c>
      <c r="BG9" s="35">
        <v>392875.88822999923</v>
      </c>
      <c r="BH9" s="25">
        <f>BG9/AS9-1</f>
        <v>0.16506060648742649</v>
      </c>
      <c r="BI9" s="35">
        <f t="shared" si="27"/>
        <v>1199689.8393099993</v>
      </c>
      <c r="BJ9" s="25">
        <f t="shared" si="10"/>
        <v>0.3083622913009707</v>
      </c>
      <c r="BK9" s="35">
        <f>SUM(BK5:BK8)</f>
        <v>644045.24937000056</v>
      </c>
      <c r="BL9" s="25">
        <f t="shared" si="28"/>
        <v>0.17217036782677675</v>
      </c>
      <c r="BM9" s="35">
        <f t="shared" si="29"/>
        <v>1843735.0886799998</v>
      </c>
      <c r="BN9" s="25">
        <f t="shared" si="30"/>
        <v>0.25733195519919483</v>
      </c>
      <c r="BO9" s="35">
        <f>SUM(BO5:BO8)</f>
        <v>391627.59566999995</v>
      </c>
      <c r="BP9" s="25">
        <f t="shared" si="30"/>
        <v>0.16064029380200395</v>
      </c>
      <c r="BQ9" s="35">
        <f>SUM(BQ5:BQ8)</f>
        <v>559909.24770999968</v>
      </c>
      <c r="BR9" s="25">
        <f t="shared" si="30"/>
        <v>0.19284391030425363</v>
      </c>
      <c r="BS9" s="35">
        <f t="shared" si="31"/>
        <v>951536.84337999963</v>
      </c>
      <c r="BT9" s="25">
        <f t="shared" si="32"/>
        <v>0.17937579302672413</v>
      </c>
      <c r="BU9" s="35">
        <f>SUM(BU5:BU8)</f>
        <v>457310.63930999988</v>
      </c>
      <c r="BV9" s="25">
        <f t="shared" si="33"/>
        <v>0.16400790430355694</v>
      </c>
      <c r="BW9" s="101">
        <f t="shared" si="34"/>
        <v>1408847.4826899995</v>
      </c>
      <c r="BX9" s="25">
        <f t="shared" si="35"/>
        <v>0.17434309812967741</v>
      </c>
      <c r="BY9" s="35">
        <f>SUM(BY5:BY8)</f>
        <v>778127.22658000095</v>
      </c>
      <c r="BZ9" s="25">
        <f t="shared" si="59"/>
        <v>0.20818720010924419</v>
      </c>
      <c r="CA9" s="35">
        <f>SUM(CA5:CA8)</f>
        <v>2186974.7092700005</v>
      </c>
      <c r="CB9" s="25">
        <f t="shared" si="36"/>
        <v>0.18616536762650582</v>
      </c>
      <c r="CC9" s="35">
        <f>SUM(CC5:CC8)</f>
        <v>444590.46680000017</v>
      </c>
      <c r="CD9" s="25">
        <f t="shared" si="60"/>
        <v>0.13523784257182103</v>
      </c>
      <c r="CE9" s="35">
        <f>SUM(CE5:CE8)</f>
        <v>656322.03510999982</v>
      </c>
      <c r="CF9" s="25">
        <f t="shared" si="37"/>
        <v>0.17219359707724702</v>
      </c>
      <c r="CG9" s="35">
        <f t="shared" si="38"/>
        <v>1100912.5019100001</v>
      </c>
      <c r="CH9" s="25">
        <f t="shared" si="39"/>
        <v>0.15698357827049136</v>
      </c>
      <c r="CI9" s="35">
        <f>SUM(CI5:CI8)</f>
        <v>562899.5104200003</v>
      </c>
      <c r="CJ9" s="25">
        <f t="shared" si="40"/>
        <v>0.23089091316422294</v>
      </c>
      <c r="CK9" s="35">
        <f t="shared" si="41"/>
        <v>1663812.0123300003</v>
      </c>
      <c r="CL9" s="25">
        <f t="shared" si="42"/>
        <v>0.1809738334153681</v>
      </c>
      <c r="CM9" s="35">
        <f>SUM(CM5:CM8)</f>
        <v>913301.10503000056</v>
      </c>
      <c r="CN9" s="25">
        <f t="shared" si="61"/>
        <v>0.17371693706710589</v>
      </c>
      <c r="CO9" s="35">
        <f t="shared" si="43"/>
        <v>2577113.117360001</v>
      </c>
      <c r="CP9" s="25">
        <f t="shared" si="44"/>
        <v>0.17839182430245226</v>
      </c>
      <c r="CQ9" s="35">
        <f>SUM(CQ5:CQ8)</f>
        <v>537080.71019000025</v>
      </c>
      <c r="CR9" s="25">
        <f t="shared" si="45"/>
        <v>0.20803469776513905</v>
      </c>
      <c r="CS9" s="35">
        <f>SUM(CS5:CS8)</f>
        <v>761021.39999999991</v>
      </c>
      <c r="CT9" s="25">
        <f t="shared" si="46"/>
        <v>0.15952437871821945</v>
      </c>
      <c r="CU9" s="35">
        <f t="shared" si="47"/>
        <v>1298102.1101900002</v>
      </c>
      <c r="CV9" s="25">
        <f t="shared" si="48"/>
        <v>0.17911469616149422</v>
      </c>
      <c r="CW9" s="35">
        <f>SUM(CW5:CW8)</f>
        <v>664502.52762000007</v>
      </c>
      <c r="CX9" s="25">
        <f t="shared" si="49"/>
        <v>0.18049938811314648</v>
      </c>
      <c r="CY9" s="35">
        <f>SUM(CY5:CY8)</f>
        <v>1962605.5971039999</v>
      </c>
      <c r="CZ9" s="25">
        <f t="shared" si="51"/>
        <v>0.1795837405666818</v>
      </c>
      <c r="DA9" s="35">
        <f>SUM(DA5:DA8)</f>
        <v>1063977.3260000004</v>
      </c>
      <c r="DB9" s="25">
        <f>IFERROR(DA9/CM9-1,"-")</f>
        <v>0.16497978611889486</v>
      </c>
      <c r="DC9" s="35">
        <f>SUM(DC5:DC8)</f>
        <v>3026582</v>
      </c>
      <c r="DD9" s="25">
        <f>IFERROR(DC9/CO9-1,"-")</f>
        <v>0.17440789836203852</v>
      </c>
      <c r="DE9" s="35">
        <f>SUM(DE5:DE8)</f>
        <v>595512.24395999999</v>
      </c>
      <c r="DF9" s="25">
        <f t="shared" si="53"/>
        <v>0.10879469819224874</v>
      </c>
      <c r="DI9" s="12"/>
      <c r="DJ9" s="12"/>
    </row>
    <row r="10" spans="2:114" s="8" customFormat="1">
      <c r="B10" s="6" t="s">
        <v>52</v>
      </c>
      <c r="C10" s="6" t="s">
        <v>53</v>
      </c>
      <c r="D10" s="34">
        <f>SUM(D11:D12)</f>
        <v>-316594</v>
      </c>
      <c r="E10" s="34">
        <f>SUM(E11:E12)</f>
        <v>-334653</v>
      </c>
      <c r="F10" s="7">
        <f t="shared" si="11"/>
        <v>5.7041510578216936E-2</v>
      </c>
      <c r="G10" s="34">
        <f>SUM(G11:G12)</f>
        <v>-125227</v>
      </c>
      <c r="H10" s="34">
        <f>SUM(H11:H12)</f>
        <v>-69821</v>
      </c>
      <c r="I10" s="34">
        <f>SUM(I11:I12)</f>
        <v>-195045.59407000002</v>
      </c>
      <c r="J10" s="34">
        <f>SUM(J11:J12)</f>
        <v>-117671.93709342499</v>
      </c>
      <c r="K10" s="34">
        <f>SUM(K11:K12)</f>
        <v>-312717.53116342501</v>
      </c>
      <c r="L10" s="7">
        <f t="shared" si="0"/>
        <v>-6.5546906307652919E-2</v>
      </c>
      <c r="M10" s="34">
        <f>SUM(M11:M15)+M12</f>
        <v>-75599.422969999956</v>
      </c>
      <c r="N10" s="34">
        <f t="shared" si="12"/>
        <v>-117968.81990999987</v>
      </c>
      <c r="O10" s="34">
        <f>SUM(O11:O15)+O12</f>
        <v>-193568.24287999983</v>
      </c>
      <c r="P10" s="7">
        <f t="shared" si="1"/>
        <v>0.5457388812316819</v>
      </c>
      <c r="Q10" s="34">
        <f>SUM(Q11:Q15)+Q12</f>
        <v>-82296</v>
      </c>
      <c r="R10" s="7">
        <f t="shared" si="2"/>
        <v>0.17867117342919747</v>
      </c>
      <c r="S10" s="34">
        <f>SUM(S11:S15)+S12</f>
        <v>-275863.21408000001</v>
      </c>
      <c r="T10" s="7">
        <f t="shared" si="3"/>
        <v>0.41435245125811604</v>
      </c>
      <c r="U10" s="34">
        <f>SUM(U11:U15)+U12</f>
        <v>-121296.26493999994</v>
      </c>
      <c r="V10" s="7">
        <f t="shared" si="4"/>
        <v>3.0800273506991216E-2</v>
      </c>
      <c r="W10" s="34">
        <f>SUM(W11:W15)+W12</f>
        <v>-397159.47901999991</v>
      </c>
      <c r="X10" s="7">
        <f t="shared" si="5"/>
        <v>0.27002626793074125</v>
      </c>
      <c r="Y10" s="34">
        <f>SUM(Y11:Y15)+Y12</f>
        <v>-76176.970459999982</v>
      </c>
      <c r="Z10" s="7">
        <f t="shared" si="6"/>
        <v>7.6395753738651706E-3</v>
      </c>
      <c r="AA10" s="34">
        <f>SUM(AA11:AA15)+AA12</f>
        <v>-47520.319185633416</v>
      </c>
      <c r="AB10" s="7">
        <f t="shared" si="7"/>
        <v>-0.59717898999169994</v>
      </c>
      <c r="AC10" s="34">
        <f t="shared" si="13"/>
        <v>-123697.2896456334</v>
      </c>
      <c r="AD10" s="7">
        <f t="shared" si="8"/>
        <v>-0.36096289450579988</v>
      </c>
      <c r="AE10" s="34">
        <f>SUM(AE11:AE15)+AE12</f>
        <v>-78898.958424914075</v>
      </c>
      <c r="AF10" s="7">
        <f t="shared" si="8"/>
        <v>-4.1278331572444871E-2</v>
      </c>
      <c r="AG10" s="34">
        <f t="shared" si="14"/>
        <v>-202596.24807054747</v>
      </c>
      <c r="AH10" s="7">
        <f t="shared" si="8"/>
        <v>-0.26559164930270551</v>
      </c>
      <c r="AI10" s="34">
        <f>SUM(AI11:AI15)+AI12</f>
        <v>-150505.95608287415</v>
      </c>
      <c r="AJ10" s="7">
        <f t="shared" si="15"/>
        <v>0.24081278312504506</v>
      </c>
      <c r="AK10" s="34">
        <f t="shared" ref="AK10:AK11" si="63">SUM(AG10,AI10)</f>
        <v>-353102.20415342163</v>
      </c>
      <c r="AL10" s="7">
        <f t="shared" si="17"/>
        <v>-0.11093094133190684</v>
      </c>
      <c r="AM10" s="34">
        <f>SUM(AM11:AM12)</f>
        <v>-75036.99786985651</v>
      </c>
      <c r="AN10" s="7">
        <f t="shared" si="54"/>
        <v>-1.4964792945422634E-2</v>
      </c>
      <c r="AO10" s="34">
        <f>SUM(AO11:AO12)</f>
        <v>-115783.72092856139</v>
      </c>
      <c r="AP10" s="7">
        <f t="shared" si="55"/>
        <v>1.4365097480987821</v>
      </c>
      <c r="AQ10" s="34">
        <f t="shared" ref="AQ10:AQ11" si="64">SUM(AM10,AO10)</f>
        <v>-190820.71879841789</v>
      </c>
      <c r="AR10" s="7">
        <f t="shared" si="56"/>
        <v>0.54264268315885444</v>
      </c>
      <c r="AS10" s="34">
        <f>SUM(AS11:AS12)</f>
        <v>-108788.2271735932</v>
      </c>
      <c r="AT10" s="7">
        <f t="shared" si="57"/>
        <v>0.3788296999779015</v>
      </c>
      <c r="AU10" s="34">
        <f>SUM(AU11:AU12)</f>
        <v>-299608.94597201108</v>
      </c>
      <c r="AV10" s="7">
        <f t="shared" si="58"/>
        <v>0.47884745559395614</v>
      </c>
      <c r="AW10" s="34">
        <f>SUM(AW11:AW12)</f>
        <v>-175299.76036679454</v>
      </c>
      <c r="AX10" s="7">
        <f t="shared" si="20"/>
        <v>0.16473636611608899</v>
      </c>
      <c r="AY10" s="34">
        <f>SUM(AY11:AY12)</f>
        <v>-474908.70633880561</v>
      </c>
      <c r="AZ10" s="7">
        <f t="shared" si="22"/>
        <v>0.34496103607571782</v>
      </c>
      <c r="BA10" s="34">
        <v>-109272.49349002112</v>
      </c>
      <c r="BB10" s="7">
        <f t="shared" si="23"/>
        <v>0.45624820544583011</v>
      </c>
      <c r="BC10" s="34">
        <v>-152282.11523767927</v>
      </c>
      <c r="BD10" s="7">
        <f t="shared" si="24"/>
        <v>0.31522906688788654</v>
      </c>
      <c r="BE10" s="34">
        <f t="shared" si="25"/>
        <v>-261554.6087277004</v>
      </c>
      <c r="BF10" s="7">
        <f t="shared" si="9"/>
        <v>0.37068244148061025</v>
      </c>
      <c r="BG10" s="34">
        <v>-124054.12819206694</v>
      </c>
      <c r="BH10" s="7">
        <f t="shared" si="26"/>
        <v>0.14032677445983155</v>
      </c>
      <c r="BI10" s="34">
        <f t="shared" si="27"/>
        <v>-385608.73691976734</v>
      </c>
      <c r="BJ10" s="7">
        <f t="shared" si="10"/>
        <v>0.28704013048992949</v>
      </c>
      <c r="BK10" s="34">
        <f>BK11+BK15+BK12</f>
        <v>-187918.78304163492</v>
      </c>
      <c r="BL10" s="7">
        <f t="shared" si="28"/>
        <v>7.1985396034977667E-2</v>
      </c>
      <c r="BM10" s="34">
        <f t="shared" si="29"/>
        <v>-573527.51996140229</v>
      </c>
      <c r="BN10" s="7">
        <f t="shared" si="30"/>
        <v>0.20765846636688279</v>
      </c>
      <c r="BO10" s="34">
        <f>BO11+BO15+BO12</f>
        <v>-119042.0787129635</v>
      </c>
      <c r="BP10" s="7">
        <f t="shared" si="30"/>
        <v>8.940571328533431E-2</v>
      </c>
      <c r="BQ10" s="34">
        <f>BQ11+BQ15+BQ12</f>
        <v>-169811.21444388351</v>
      </c>
      <c r="BR10" s="7">
        <f t="shared" si="30"/>
        <v>0.11510937564037071</v>
      </c>
      <c r="BS10" s="34">
        <f t="shared" si="31"/>
        <v>-288853.29315684701</v>
      </c>
      <c r="BT10" s="7">
        <f t="shared" si="32"/>
        <v>0.10437087903722153</v>
      </c>
      <c r="BU10" s="34">
        <f>BU11+BU15+BU12</f>
        <v>-148268.79014825958</v>
      </c>
      <c r="BV10" s="7">
        <f t="shared" si="33"/>
        <v>0.1951943261307858</v>
      </c>
      <c r="BW10" s="34">
        <f t="shared" si="34"/>
        <v>-437122.08330510661</v>
      </c>
      <c r="BX10" s="7">
        <f t="shared" si="35"/>
        <v>0.13358967640833708</v>
      </c>
      <c r="BY10" s="34">
        <f>BY11+BY15+BY12</f>
        <v>-233741.92391788869</v>
      </c>
      <c r="BZ10" s="7">
        <f t="shared" si="59"/>
        <v>0.24384545352287268</v>
      </c>
      <c r="CA10" s="34">
        <f>CA11+CA15+CA12</f>
        <v>-670864.00722299516</v>
      </c>
      <c r="CB10" s="7">
        <f t="shared" si="36"/>
        <v>0.16971546067770826</v>
      </c>
      <c r="CC10" s="34">
        <f>CC11+CC15+CC12</f>
        <v>-141600.92876955314</v>
      </c>
      <c r="CD10" s="7">
        <f t="shared" si="60"/>
        <v>0.18950315972710752</v>
      </c>
      <c r="CE10" s="34">
        <f>CE11+CE15+CE12</f>
        <v>-204560.886902167</v>
      </c>
      <c r="CF10" s="7">
        <f t="shared" si="37"/>
        <v>0.20463708814571246</v>
      </c>
      <c r="CG10" s="34">
        <f t="shared" si="38"/>
        <v>-346161.81567172013</v>
      </c>
      <c r="CH10" s="7">
        <f t="shared" si="39"/>
        <v>0.19840010092512483</v>
      </c>
      <c r="CI10" s="34">
        <f>CI11+CI15+CI12</f>
        <v>-186189.8417799999</v>
      </c>
      <c r="CJ10" s="7">
        <f t="shared" si="40"/>
        <v>0.25575882553450136</v>
      </c>
      <c r="CK10" s="34">
        <f t="shared" si="41"/>
        <v>-532351.65745171998</v>
      </c>
      <c r="CL10" s="7">
        <f t="shared" si="42"/>
        <v>0.21785578396446303</v>
      </c>
      <c r="CM10" s="34">
        <f>CM11+CM15+CM12</f>
        <v>-234735</v>
      </c>
      <c r="CN10" s="7">
        <f t="shared" si="61"/>
        <v>4.2486006167219426E-3</v>
      </c>
      <c r="CO10" s="34">
        <f t="shared" si="43"/>
        <v>-767086.65745171998</v>
      </c>
      <c r="CP10" s="7">
        <f t="shared" si="44"/>
        <v>0.14343093263720208</v>
      </c>
      <c r="CQ10" s="34">
        <f>CQ11+CQ15+CQ12</f>
        <v>-172401.74935</v>
      </c>
      <c r="CR10" s="7">
        <f t="shared" si="45"/>
        <v>0.21751849262636758</v>
      </c>
      <c r="CS10" s="34">
        <f>CS11+CS15+CS12</f>
        <v>-210813.63750000147</v>
      </c>
      <c r="CT10" s="7">
        <f t="shared" si="46"/>
        <v>3.0566696754814604E-2</v>
      </c>
      <c r="CU10" s="34">
        <f t="shared" si="47"/>
        <v>-383215.38685000147</v>
      </c>
      <c r="CV10" s="7">
        <f t="shared" si="48"/>
        <v>0.10704118565584597</v>
      </c>
      <c r="CW10" s="34">
        <f>CW11+CW15+CW12</f>
        <v>-190273.96909</v>
      </c>
      <c r="CX10" s="7">
        <f t="shared" si="49"/>
        <v>2.1935285356898593E-2</v>
      </c>
      <c r="CY10" s="34">
        <f t="shared" si="50"/>
        <v>-573489.35594000143</v>
      </c>
      <c r="CZ10" s="7">
        <f t="shared" si="51"/>
        <v>7.7275421072606099E-2</v>
      </c>
      <c r="DA10" s="34">
        <f>DA11+DA15+DA12+1</f>
        <v>-347981.81951999979</v>
      </c>
      <c r="DB10" s="7">
        <f t="shared" si="52"/>
        <v>0.48244539382708074</v>
      </c>
      <c r="DC10" s="34">
        <f t="shared" si="62"/>
        <v>-921471.17546000122</v>
      </c>
      <c r="DD10" s="7">
        <f t="shared" si="52"/>
        <v>0.20126085691693585</v>
      </c>
      <c r="DE10" s="34">
        <f>DE11+DE15+DE12</f>
        <v>-179154.07793999999</v>
      </c>
      <c r="DF10" s="7">
        <f t="shared" si="53"/>
        <v>3.9166241731641627E-2</v>
      </c>
      <c r="DG10" s="12"/>
      <c r="DI10" s="12"/>
      <c r="DJ10" s="12"/>
    </row>
    <row r="11" spans="2:114">
      <c r="B11" s="31" t="s">
        <v>54</v>
      </c>
      <c r="C11" s="13" t="s">
        <v>55</v>
      </c>
      <c r="D11" s="36">
        <v>-298487</v>
      </c>
      <c r="E11" s="36">
        <v>-319045</v>
      </c>
      <c r="F11" s="11">
        <f t="shared" si="11"/>
        <v>6.8874021314160982E-2</v>
      </c>
      <c r="G11" s="36">
        <v>-114640</v>
      </c>
      <c r="H11" s="36">
        <v>-65497</v>
      </c>
      <c r="I11" s="36">
        <v>-180136.96293000001</v>
      </c>
      <c r="J11" s="36">
        <v>-112800.13906999999</v>
      </c>
      <c r="K11" s="36">
        <v>-292937.10200000001</v>
      </c>
      <c r="L11" s="11">
        <f t="shared" si="0"/>
        <v>-8.1831396824899261E-2</v>
      </c>
      <c r="M11" s="36">
        <v>-67156.07872999995</v>
      </c>
      <c r="N11" s="36">
        <f t="shared" si="12"/>
        <v>-107137.28846999988</v>
      </c>
      <c r="O11" s="36">
        <v>-174293.36719999983</v>
      </c>
      <c r="P11" s="11">
        <f t="shared" si="1"/>
        <v>0.52035386601535105</v>
      </c>
      <c r="Q11" s="36">
        <v>-72248</v>
      </c>
      <c r="R11" s="11">
        <f t="shared" si="2"/>
        <v>0.10307342321022328</v>
      </c>
      <c r="S11" s="36">
        <v>-246541.01687999998</v>
      </c>
      <c r="T11" s="11">
        <f t="shared" si="3"/>
        <v>0.36863091766348988</v>
      </c>
      <c r="U11" s="36">
        <v>-102080.30705999995</v>
      </c>
      <c r="V11" s="11">
        <f t="shared" si="4"/>
        <v>-9.5033854553562835E-2</v>
      </c>
      <c r="W11" s="36">
        <v>-348621.32393999991</v>
      </c>
      <c r="X11" s="11">
        <f t="shared" si="5"/>
        <v>0.19008934532301036</v>
      </c>
      <c r="Y11" s="36">
        <v>-61578.950799999977</v>
      </c>
      <c r="Z11" s="11">
        <f t="shared" si="6"/>
        <v>-8.3047254030759188E-2</v>
      </c>
      <c r="AA11" s="36">
        <v>-41350.506245633413</v>
      </c>
      <c r="AB11" s="11">
        <f t="shared" si="7"/>
        <v>-0.61404188181211805</v>
      </c>
      <c r="AC11" s="36">
        <f t="shared" si="13"/>
        <v>-102929.45704563339</v>
      </c>
      <c r="AD11" s="11">
        <f t="shared" si="8"/>
        <v>-0.40944707937438085</v>
      </c>
      <c r="AE11" s="36">
        <v>-67170.683584914077</v>
      </c>
      <c r="AF11" s="11">
        <f t="shared" si="8"/>
        <v>-7.0276221003846784E-2</v>
      </c>
      <c r="AG11" s="36">
        <f t="shared" si="14"/>
        <v>-170100.14063054748</v>
      </c>
      <c r="AH11" s="11">
        <f t="shared" si="8"/>
        <v>-0.31005338266556637</v>
      </c>
      <c r="AI11" s="36">
        <v>-134401.83331287414</v>
      </c>
      <c r="AJ11" s="11">
        <f t="shared" si="15"/>
        <v>0.31662841917076623</v>
      </c>
      <c r="AK11" s="36">
        <f t="shared" si="63"/>
        <v>-304501.97394342162</v>
      </c>
      <c r="AL11" s="11">
        <f t="shared" si="17"/>
        <v>-0.12655379050815474</v>
      </c>
      <c r="AM11" s="36">
        <v>-67698.99786985651</v>
      </c>
      <c r="AN11" s="11">
        <f t="shared" si="54"/>
        <v>9.9385374228502465E-2</v>
      </c>
      <c r="AO11" s="36">
        <v>-106243.72092856139</v>
      </c>
      <c r="AP11" s="11">
        <f t="shared" si="55"/>
        <v>1.5693451078311926</v>
      </c>
      <c r="AQ11" s="36">
        <f t="shared" si="64"/>
        <v>-173942.71879841789</v>
      </c>
      <c r="AR11" s="11">
        <f t="shared" si="56"/>
        <v>0.6899216588823649</v>
      </c>
      <c r="AS11" s="36">
        <v>-97593.227173593201</v>
      </c>
      <c r="AT11" s="11">
        <f t="shared" si="57"/>
        <v>0.45291400898459444</v>
      </c>
      <c r="AU11" s="36">
        <f t="shared" ref="AU11" si="65">SUM(AQ11,AS11)</f>
        <v>-271535.94597201108</v>
      </c>
      <c r="AV11" s="11">
        <f t="shared" si="58"/>
        <v>0.59632993227077447</v>
      </c>
      <c r="AW11" s="36">
        <v>-162617.76036679454</v>
      </c>
      <c r="AX11" s="11">
        <f t="shared" si="20"/>
        <v>0.20993706974395598</v>
      </c>
      <c r="AY11" s="36">
        <f t="shared" ref="AY11" si="66">AU11+AW11</f>
        <v>-434153.70633880561</v>
      </c>
      <c r="AZ11" s="11">
        <f t="shared" si="22"/>
        <v>0.42578289630225541</v>
      </c>
      <c r="BA11" s="36">
        <v>-95593.48093002112</v>
      </c>
      <c r="BB11" s="11">
        <f t="shared" si="23"/>
        <v>0.41203686816440799</v>
      </c>
      <c r="BC11" s="36">
        <v>-134277.70080767927</v>
      </c>
      <c r="BD11" s="11">
        <f t="shared" si="24"/>
        <v>0.26386481604845158</v>
      </c>
      <c r="BE11" s="36">
        <f t="shared" si="25"/>
        <v>-229871.18173770039</v>
      </c>
      <c r="BF11" s="11">
        <f t="shared" si="9"/>
        <v>0.32153379759516088</v>
      </c>
      <c r="BG11" s="36">
        <v>-107851.13598206695</v>
      </c>
      <c r="BH11" s="11">
        <f t="shared" si="26"/>
        <v>0.10510881856819387</v>
      </c>
      <c r="BI11" s="36">
        <f t="shared" si="27"/>
        <v>-337722.31771976734</v>
      </c>
      <c r="BJ11" s="11">
        <f t="shared" si="10"/>
        <v>0.24374810307648365</v>
      </c>
      <c r="BK11" s="36">
        <v>-170548.56478163492</v>
      </c>
      <c r="BL11" s="11">
        <f t="shared" si="28"/>
        <v>4.8769607925677638E-2</v>
      </c>
      <c r="BM11" s="36">
        <f t="shared" si="29"/>
        <v>-508270.88250140229</v>
      </c>
      <c r="BN11" s="11">
        <f t="shared" si="30"/>
        <v>0.17071644231169358</v>
      </c>
      <c r="BO11" s="36">
        <v>-101801.93804296348</v>
      </c>
      <c r="BP11" s="11">
        <f t="shared" si="30"/>
        <v>6.4946448780196953E-2</v>
      </c>
      <c r="BQ11" s="36">
        <v>-148959.98537388351</v>
      </c>
      <c r="BR11" s="11">
        <f t="shared" si="30"/>
        <v>0.109342686670165</v>
      </c>
      <c r="BS11" s="36">
        <f t="shared" si="31"/>
        <v>-250761.92341684698</v>
      </c>
      <c r="BT11" s="11">
        <f t="shared" si="32"/>
        <v>9.0880211783069154E-2</v>
      </c>
      <c r="BU11" s="36">
        <v>-128956.27428825956</v>
      </c>
      <c r="BV11" s="11">
        <f t="shared" si="33"/>
        <v>0.19568767740844106</v>
      </c>
      <c r="BW11" s="36">
        <f t="shared" si="34"/>
        <v>-379718.19770510658</v>
      </c>
      <c r="BX11" s="11">
        <f t="shared" si="35"/>
        <v>0.12435032505073074</v>
      </c>
      <c r="BY11" s="36">
        <v>-215251.0056678887</v>
      </c>
      <c r="BZ11" s="11">
        <f t="shared" si="59"/>
        <v>0.2621097453589798</v>
      </c>
      <c r="CA11" s="36">
        <v>-594969.20337299514</v>
      </c>
      <c r="CB11" s="11">
        <f t="shared" si="36"/>
        <v>0.17057502968676097</v>
      </c>
      <c r="CC11" s="36">
        <v>-120993.45353955313</v>
      </c>
      <c r="CD11" s="11">
        <f t="shared" si="60"/>
        <v>0.18851817426589901</v>
      </c>
      <c r="CE11" s="36">
        <v>-179344.657362167</v>
      </c>
      <c r="CF11" s="11">
        <f t="shared" si="37"/>
        <v>0.20397875249530406</v>
      </c>
      <c r="CG11" s="36">
        <f t="shared" si="38"/>
        <v>-300338.11090172012</v>
      </c>
      <c r="CH11" s="11">
        <f t="shared" si="39"/>
        <v>0.19770221415338862</v>
      </c>
      <c r="CI11" s="36">
        <v>-156994.8957599999</v>
      </c>
      <c r="CJ11" s="11">
        <f t="shared" si="40"/>
        <v>0.2174273537793503</v>
      </c>
      <c r="CK11" s="36">
        <f t="shared" si="41"/>
        <v>-457333.00666171999</v>
      </c>
      <c r="CL11" s="11">
        <f t="shared" si="42"/>
        <v>0.20440107802494611</v>
      </c>
      <c r="CM11" s="36">
        <v>-243089</v>
      </c>
      <c r="CN11" s="11">
        <f t="shared" si="61"/>
        <v>0.12932805700830308</v>
      </c>
      <c r="CO11" s="36">
        <f t="shared" si="43"/>
        <v>-700422.00666171999</v>
      </c>
      <c r="CP11" s="11">
        <f t="shared" si="44"/>
        <v>0.17724077597780274</v>
      </c>
      <c r="CQ11" s="36">
        <v>-165672.79929</v>
      </c>
      <c r="CR11" s="11">
        <f>CQ11/CC11-1</f>
        <v>0.36927076997468333</v>
      </c>
      <c r="CS11" s="36">
        <v>-200899.26551000145</v>
      </c>
      <c r="CT11" s="11">
        <f t="shared" si="46"/>
        <v>0.12018539311325727</v>
      </c>
      <c r="CU11" s="36">
        <f>CQ11+CS11</f>
        <v>-366572.06480000145</v>
      </c>
      <c r="CV11" s="11">
        <f t="shared" si="48"/>
        <v>0.22053129953912221</v>
      </c>
      <c r="CW11" s="36">
        <v>-184149.5</v>
      </c>
      <c r="CX11" s="11">
        <f t="shared" si="49"/>
        <v>0.17296488595088899</v>
      </c>
      <c r="CY11" s="36">
        <f t="shared" ref="CY11:CY47" si="67">IFERROR(CQ11+CS11+CW11,"-")</f>
        <v>-550721.56480000145</v>
      </c>
      <c r="CZ11" s="11">
        <f t="shared" si="51"/>
        <v>0.20420253246090136</v>
      </c>
      <c r="DA11" s="36">
        <v>-350001.21572999976</v>
      </c>
      <c r="DB11" s="11">
        <f t="shared" si="52"/>
        <v>0.43980688443327254</v>
      </c>
      <c r="DC11" s="36">
        <f t="shared" si="62"/>
        <v>-900722.78053000127</v>
      </c>
      <c r="DD11" s="11">
        <f t="shared" si="52"/>
        <v>0.28597155994988577</v>
      </c>
      <c r="DE11" s="36">
        <v>-176282</v>
      </c>
      <c r="DF11" s="11">
        <f t="shared" si="53"/>
        <v>6.4037070390953188E-2</v>
      </c>
    </row>
    <row r="12" spans="2:114">
      <c r="B12" s="74" t="s">
        <v>63</v>
      </c>
      <c r="C12" s="74" t="s">
        <v>1052</v>
      </c>
      <c r="D12" s="36">
        <v>-18107</v>
      </c>
      <c r="E12" s="36">
        <v>-15608</v>
      </c>
      <c r="F12" s="11">
        <v>-0.13801292317888114</v>
      </c>
      <c r="G12" s="36">
        <v>-10587</v>
      </c>
      <c r="H12" s="36">
        <v>-4324</v>
      </c>
      <c r="I12" s="36">
        <v>-14908.631140000001</v>
      </c>
      <c r="J12" s="36">
        <v>-4871.7980234249962</v>
      </c>
      <c r="K12" s="36">
        <v>-19780.429163424997</v>
      </c>
      <c r="L12" s="11">
        <v>0.26732631749263147</v>
      </c>
      <c r="M12" s="36">
        <v>-4221.6721199999993</v>
      </c>
      <c r="N12" s="36">
        <v>0</v>
      </c>
      <c r="O12" s="36">
        <v>-9637.4378400000005</v>
      </c>
      <c r="P12" s="11">
        <v>-8.9691334655709776E-2</v>
      </c>
      <c r="Q12" s="36">
        <v>-5024</v>
      </c>
      <c r="R12" s="11">
        <v>0.16188714153561512</v>
      </c>
      <c r="S12" s="36">
        <v>-14661.098599999999</v>
      </c>
      <c r="T12" s="11">
        <v>-1.6603304332607038E-2</v>
      </c>
      <c r="U12" s="36">
        <v>-8883.4904399999996</v>
      </c>
      <c r="V12" s="11">
        <v>0.82345212122621669</v>
      </c>
      <c r="W12" s="36">
        <v>-23544.589039999999</v>
      </c>
      <c r="X12" s="11">
        <v>0.19029717937238311</v>
      </c>
      <c r="Y12" s="36">
        <v>-7020.5726999999988</v>
      </c>
      <c r="Z12" s="11">
        <v>0.66298388421505372</v>
      </c>
      <c r="AA12" s="36">
        <v>-2786.3695899999993</v>
      </c>
      <c r="AB12" s="34">
        <v>0</v>
      </c>
      <c r="AC12" s="36">
        <v>-9806.942289999999</v>
      </c>
      <c r="AD12" s="11">
        <v>1.7588123816111523E-2</v>
      </c>
      <c r="AE12" s="36">
        <v>-5559.5057200000001</v>
      </c>
      <c r="AF12" s="11">
        <v>0.10658951433121011</v>
      </c>
      <c r="AG12" s="36">
        <v>-15366.44801</v>
      </c>
      <c r="AH12" s="11">
        <v>4.8110269853856691E-2</v>
      </c>
      <c r="AI12" s="36">
        <v>-7671.70561</v>
      </c>
      <c r="AJ12" s="11">
        <v>-0.13640863781916779</v>
      </c>
      <c r="AK12" s="36">
        <v>-23038.153620000001</v>
      </c>
      <c r="AL12" s="11">
        <v>-2.1509630902438515E-2</v>
      </c>
      <c r="AM12" s="36">
        <f>AQ12-AO12</f>
        <v>-7338</v>
      </c>
      <c r="AN12" s="11">
        <v>-5.6416022869473226E-2</v>
      </c>
      <c r="AO12" s="36">
        <v>-9540</v>
      </c>
      <c r="AP12" s="11">
        <v>2.1373477414387092</v>
      </c>
      <c r="AQ12" s="36">
        <v>-16878</v>
      </c>
      <c r="AR12" s="11">
        <v>0.56688086822625738</v>
      </c>
      <c r="AS12" s="36">
        <v>-11195</v>
      </c>
      <c r="AT12" s="11">
        <v>0.86756837080833149</v>
      </c>
      <c r="AU12" s="36">
        <v>-28073</v>
      </c>
      <c r="AV12" s="11">
        <v>0.6756681357489589</v>
      </c>
      <c r="AW12" s="36">
        <v>-12682</v>
      </c>
      <c r="AX12" s="11">
        <v>0.5347487375757114</v>
      </c>
      <c r="AY12" s="36">
        <v>-40755</v>
      </c>
      <c r="AZ12" s="11">
        <v>0.6287419733769446</v>
      </c>
      <c r="BA12" s="36">
        <v>-12607.023800000001</v>
      </c>
      <c r="BB12" s="11">
        <f t="shared" si="23"/>
        <v>0.718046306895612</v>
      </c>
      <c r="BC12" s="36">
        <v>-16611.284</v>
      </c>
      <c r="BD12" s="11">
        <f t="shared" si="24"/>
        <v>0.7412247379454926</v>
      </c>
      <c r="BE12" s="36">
        <f t="shared" si="25"/>
        <v>-29218.307800000002</v>
      </c>
      <c r="BF12" s="11">
        <f t="shared" si="9"/>
        <v>0.73114751747837436</v>
      </c>
      <c r="BG12" s="36">
        <v>-14643.869879999987</v>
      </c>
      <c r="BH12" s="11">
        <f t="shared" si="26"/>
        <v>0.30807234301027142</v>
      </c>
      <c r="BI12" s="36">
        <f t="shared" si="27"/>
        <v>-43862.177679999993</v>
      </c>
      <c r="BJ12" s="11">
        <f t="shared" si="10"/>
        <v>0.56243286004345783</v>
      </c>
      <c r="BK12" s="36">
        <v>-15791.937700000008</v>
      </c>
      <c r="BL12" s="11">
        <f t="shared" si="28"/>
        <v>0.24522454660148307</v>
      </c>
      <c r="BM12" s="36">
        <f t="shared" si="29"/>
        <v>-59654.115380000003</v>
      </c>
      <c r="BN12" s="11">
        <f t="shared" si="30"/>
        <v>0.46372507373328431</v>
      </c>
      <c r="BO12" s="36">
        <v>-15614.000890000008</v>
      </c>
      <c r="BP12" s="11">
        <f t="shared" si="30"/>
        <v>0.23851601596881311</v>
      </c>
      <c r="BQ12" s="36">
        <v>-19141.030939999997</v>
      </c>
      <c r="BR12" s="11">
        <f t="shared" si="30"/>
        <v>0.15229087287894161</v>
      </c>
      <c r="BS12" s="36">
        <f t="shared" si="31"/>
        <v>-34755.031830000007</v>
      </c>
      <c r="BT12" s="11">
        <v>0.56688086822625738</v>
      </c>
      <c r="BU12" s="36">
        <v>-17526.637250000003</v>
      </c>
      <c r="BV12" s="11">
        <f t="shared" si="33"/>
        <v>0.19685830273165594</v>
      </c>
      <c r="BW12" s="36">
        <f t="shared" si="34"/>
        <v>-52281.669080000007</v>
      </c>
      <c r="BX12" s="11">
        <f t="shared" si="35"/>
        <v>0.19195333759817124</v>
      </c>
      <c r="BY12" s="36">
        <v>-16673.189569999995</v>
      </c>
      <c r="BZ12" s="11">
        <f t="shared" si="59"/>
        <v>5.5803909991361422E-2</v>
      </c>
      <c r="CA12" s="36">
        <v>-68954.858650000009</v>
      </c>
      <c r="CB12" s="11">
        <f t="shared" si="36"/>
        <v>0.15591117579656921</v>
      </c>
      <c r="CC12" s="36">
        <v>-17475.839530000005</v>
      </c>
      <c r="CD12" s="11">
        <f t="shared" si="60"/>
        <v>0.11924161226303065</v>
      </c>
      <c r="CE12" s="36">
        <v>-22030.3092</v>
      </c>
      <c r="CF12" s="11">
        <f t="shared" si="37"/>
        <v>0.15094684654430646</v>
      </c>
      <c r="CG12" s="36">
        <f t="shared" si="38"/>
        <v>-39506.148730000001</v>
      </c>
      <c r="CH12" s="11">
        <f t="shared" si="39"/>
        <v>0.13670299377769246</v>
      </c>
      <c r="CI12" s="36">
        <v>-26001.991689999995</v>
      </c>
      <c r="CJ12" s="11">
        <f t="shared" si="40"/>
        <v>0.48356991242002167</v>
      </c>
      <c r="CK12" s="36">
        <f t="shared" si="41"/>
        <v>-65508.140419999996</v>
      </c>
      <c r="CL12" s="11">
        <f t="shared" si="42"/>
        <v>0.25298487161458438</v>
      </c>
      <c r="CM12" s="36">
        <v>4184</v>
      </c>
      <c r="CN12" s="11">
        <f t="shared" si="61"/>
        <v>-1.2509417878585305</v>
      </c>
      <c r="CO12" s="36">
        <f t="shared" si="43"/>
        <v>-61324.140419999996</v>
      </c>
      <c r="CP12" s="11">
        <f t="shared" si="44"/>
        <v>-0.11066251717999875</v>
      </c>
      <c r="CQ12" s="36">
        <v>-6444.2886199999939</v>
      </c>
      <c r="CR12" s="11">
        <f t="shared" si="45"/>
        <v>-0.63124583463144268</v>
      </c>
      <c r="CS12" s="36">
        <f>SUM(CS13:CS14)</f>
        <v>-9372.3719899999996</v>
      </c>
      <c r="CT12" s="11">
        <f t="shared" si="46"/>
        <v>-0.57456920350441565</v>
      </c>
      <c r="CU12" s="36">
        <f t="shared" si="47"/>
        <v>-15816.660609999994</v>
      </c>
      <c r="CV12" s="11">
        <f t="shared" si="48"/>
        <v>-0.59964053398125317</v>
      </c>
      <c r="CW12" s="36">
        <f>SUM(CW13:CW14)</f>
        <v>-5815.8678500000206</v>
      </c>
      <c r="CX12" s="11">
        <f t="shared" si="49"/>
        <v>-0.77632990890321985</v>
      </c>
      <c r="CY12" s="36">
        <f t="shared" si="67"/>
        <v>-21632.528460000016</v>
      </c>
      <c r="CZ12" s="11">
        <f t="shared" si="51"/>
        <v>-0.66977343088500363</v>
      </c>
      <c r="DA12" s="36">
        <f>SUM(DA13:DA14)</f>
        <v>2519.4993199999999</v>
      </c>
      <c r="DB12" s="11">
        <f>IFERROR(DA12/CM12-1,"-")</f>
        <v>-0.39782521032504781</v>
      </c>
      <c r="DC12" s="36">
        <f>SUM(DC13:DC14)</f>
        <v>-19114</v>
      </c>
      <c r="DD12" s="11">
        <f>IFERROR(DC12/CO12-1,"-")</f>
        <v>-0.68831197846246139</v>
      </c>
      <c r="DE12" s="36">
        <f>SUM(DE13:DE14)</f>
        <v>-2724</v>
      </c>
      <c r="DF12" s="11">
        <f t="shared" si="53"/>
        <v>-0.57730012409034481</v>
      </c>
    </row>
    <row r="13" spans="2:114">
      <c r="B13" s="138" t="s">
        <v>1050</v>
      </c>
      <c r="C13" s="139" t="s">
        <v>72</v>
      </c>
      <c r="D13" s="34">
        <v>0</v>
      </c>
      <c r="E13" s="34">
        <v>0</v>
      </c>
      <c r="F13" s="34">
        <v>0</v>
      </c>
      <c r="G13" s="34">
        <v>0</v>
      </c>
      <c r="H13" s="34">
        <v>0</v>
      </c>
      <c r="I13" s="34">
        <v>0</v>
      </c>
      <c r="J13" s="34">
        <v>0</v>
      </c>
      <c r="K13" s="34">
        <v>0</v>
      </c>
      <c r="L13" s="34">
        <v>0</v>
      </c>
      <c r="M13" s="34">
        <v>0</v>
      </c>
      <c r="N13" s="34">
        <v>0</v>
      </c>
      <c r="O13" s="34">
        <v>0</v>
      </c>
      <c r="P13" s="34">
        <v>0</v>
      </c>
      <c r="Q13" s="34">
        <v>0</v>
      </c>
      <c r="R13" s="34">
        <v>0</v>
      </c>
      <c r="S13" s="34">
        <v>0</v>
      </c>
      <c r="T13" s="34">
        <v>0</v>
      </c>
      <c r="U13" s="34">
        <v>0</v>
      </c>
      <c r="V13" s="34">
        <v>0</v>
      </c>
      <c r="W13" s="34">
        <v>0</v>
      </c>
      <c r="X13" s="34">
        <v>0</v>
      </c>
      <c r="Y13" s="34">
        <v>0</v>
      </c>
      <c r="Z13" s="34">
        <v>0</v>
      </c>
      <c r="AA13" s="34">
        <v>0</v>
      </c>
      <c r="AB13" s="34">
        <v>0</v>
      </c>
      <c r="AC13" s="34">
        <v>0</v>
      </c>
      <c r="AD13" s="34">
        <v>0</v>
      </c>
      <c r="AE13" s="34">
        <v>0</v>
      </c>
      <c r="AF13" s="34">
        <v>0</v>
      </c>
      <c r="AG13" s="34">
        <v>0</v>
      </c>
      <c r="AH13" s="34">
        <v>0</v>
      </c>
      <c r="AI13" s="34">
        <v>0</v>
      </c>
      <c r="AJ13" s="34">
        <v>0</v>
      </c>
      <c r="AK13" s="34">
        <v>0</v>
      </c>
      <c r="AL13" s="34">
        <v>0</v>
      </c>
      <c r="AM13" s="36">
        <f>AQ13-AO13</f>
        <v>-5709</v>
      </c>
      <c r="AN13" s="34">
        <v>0</v>
      </c>
      <c r="AO13" s="36">
        <v>-7522</v>
      </c>
      <c r="AP13" s="34">
        <v>0</v>
      </c>
      <c r="AQ13" s="36">
        <v>-13231</v>
      </c>
      <c r="AR13" s="34">
        <v>0</v>
      </c>
      <c r="AS13" s="36">
        <v>-8772</v>
      </c>
      <c r="AT13" s="34">
        <v>0</v>
      </c>
      <c r="AU13" s="36">
        <v>-22003</v>
      </c>
      <c r="AV13" s="34">
        <v>0</v>
      </c>
      <c r="AW13" s="36">
        <v>-10115</v>
      </c>
      <c r="AX13" s="34">
        <v>0</v>
      </c>
      <c r="AY13" s="36">
        <v>-32119</v>
      </c>
      <c r="AZ13" s="34">
        <v>0</v>
      </c>
      <c r="BA13" s="36">
        <v>-10955.825290000001</v>
      </c>
      <c r="BB13" s="34">
        <v>0</v>
      </c>
      <c r="BC13" s="36">
        <v>-14672.123749999999</v>
      </c>
      <c r="BD13" s="11">
        <f t="shared" si="24"/>
        <v>0.95056151954267465</v>
      </c>
      <c r="BE13" s="36">
        <f t="shared" si="25"/>
        <v>-25627.94904</v>
      </c>
      <c r="BF13" s="34">
        <v>0</v>
      </c>
      <c r="BG13" s="36">
        <v>-12806.375269999991</v>
      </c>
      <c r="BH13" s="11">
        <f t="shared" si="26"/>
        <v>0.45991510145918735</v>
      </c>
      <c r="BI13" s="36">
        <f t="shared" si="27"/>
        <v>-38434.324309999989</v>
      </c>
      <c r="BJ13" s="34">
        <v>0</v>
      </c>
      <c r="BK13" s="36">
        <v>-14094.920070000004</v>
      </c>
      <c r="BL13" s="11">
        <f t="shared" si="28"/>
        <v>0.39346713494809715</v>
      </c>
      <c r="BM13" s="36">
        <f t="shared" si="29"/>
        <v>-52529.244379999989</v>
      </c>
      <c r="BN13" s="34">
        <v>0</v>
      </c>
      <c r="BO13" s="36">
        <v>-13799.801190000007</v>
      </c>
      <c r="BP13" s="11">
        <f t="shared" si="30"/>
        <v>0.25958572948364411</v>
      </c>
      <c r="BQ13" s="36">
        <v>-16775.856029999999</v>
      </c>
      <c r="BR13" s="11">
        <f t="shared" si="30"/>
        <v>0.14338294277268493</v>
      </c>
      <c r="BS13" s="36">
        <f t="shared" si="31"/>
        <v>-30575.657220000008</v>
      </c>
      <c r="BT13" s="11">
        <f t="shared" ref="BT13:BT14" si="68">BS13/BE13-1</f>
        <v>0.19305907672430767</v>
      </c>
      <c r="BU13" s="36">
        <v>-15631.140410000004</v>
      </c>
      <c r="BV13" s="11">
        <f t="shared" si="33"/>
        <v>0.22057491526249917</v>
      </c>
      <c r="BW13" s="36">
        <f t="shared" si="34"/>
        <v>-46206.797630000015</v>
      </c>
      <c r="BX13" s="11">
        <f t="shared" si="35"/>
        <v>0.20222739594195893</v>
      </c>
      <c r="BY13" s="36">
        <v>-15124.449020000002</v>
      </c>
      <c r="BZ13" s="11">
        <f t="shared" si="59"/>
        <v>7.3042553266497334E-2</v>
      </c>
      <c r="CA13" s="36">
        <f t="shared" ref="CA13:CA14" si="69">BY13+BW13</f>
        <v>-61331.246650000016</v>
      </c>
      <c r="CB13" s="11">
        <f t="shared" si="36"/>
        <v>0.16756384703206018</v>
      </c>
      <c r="CC13" s="36">
        <v>-15937.643530000003</v>
      </c>
      <c r="CD13" s="11">
        <f t="shared" si="60"/>
        <v>0.15491834342868493</v>
      </c>
      <c r="CE13" s="36">
        <v>-20045.289929999992</v>
      </c>
      <c r="CF13" s="11">
        <f t="shared" si="37"/>
        <v>0.19488924405129104</v>
      </c>
      <c r="CG13" s="36">
        <f t="shared" si="38"/>
        <v>-35982.933459999993</v>
      </c>
      <c r="CH13" s="11">
        <f t="shared" si="39"/>
        <v>0.17684906005758738</v>
      </c>
      <c r="CI13" s="36">
        <v>-23307.599469999997</v>
      </c>
      <c r="CJ13" s="11">
        <f t="shared" si="40"/>
        <v>0.49110038414657109</v>
      </c>
      <c r="CK13" s="36">
        <f t="shared" si="41"/>
        <v>-59290.532929999987</v>
      </c>
      <c r="CL13" s="11">
        <f t="shared" si="42"/>
        <v>0.28315607164053458</v>
      </c>
      <c r="CM13" s="36">
        <v>7167.8112200000141</v>
      </c>
      <c r="CN13" s="11">
        <f t="shared" si="61"/>
        <v>-1.4739221382889103</v>
      </c>
      <c r="CO13" s="36">
        <f t="shared" ref="CO13:CO14" si="70">CM13+CK13</f>
        <v>-52122.721709999969</v>
      </c>
      <c r="CP13" s="11">
        <f t="shared" si="44"/>
        <v>-0.1501441017912204</v>
      </c>
      <c r="CQ13" s="36">
        <v>-4111.1655699999928</v>
      </c>
      <c r="CR13" s="11">
        <f t="shared" si="45"/>
        <v>-0.74204683633051549</v>
      </c>
      <c r="CS13" s="36">
        <v>-7269.6847500000003</v>
      </c>
      <c r="CT13" s="11">
        <f t="shared" si="46"/>
        <v>-0.63733701156798372</v>
      </c>
      <c r="CU13" s="36">
        <f t="shared" si="47"/>
        <v>-11380.850319999994</v>
      </c>
      <c r="CV13" s="11">
        <f t="shared" si="48"/>
        <v>-0.68371532763854881</v>
      </c>
      <c r="CW13" s="36">
        <v>-4020.27207000002</v>
      </c>
      <c r="CX13" s="11">
        <f t="shared" si="49"/>
        <v>-0.82751239246346886</v>
      </c>
      <c r="CY13" s="36">
        <f t="shared" si="67"/>
        <v>-15401.122390000015</v>
      </c>
      <c r="CZ13" s="11">
        <f t="shared" si="51"/>
        <v>-0.74024314458122686</v>
      </c>
      <c r="DA13" s="36">
        <v>-2985</v>
      </c>
      <c r="DB13" s="11">
        <f t="shared" si="52"/>
        <v>-1.4164451194907439</v>
      </c>
      <c r="DC13" s="36">
        <v>-18386</v>
      </c>
      <c r="DD13" s="11">
        <f t="shared" si="52"/>
        <v>-0.64725556538862461</v>
      </c>
      <c r="DE13" s="36">
        <v>-2686</v>
      </c>
      <c r="DF13" s="11">
        <f t="shared" si="53"/>
        <v>-0.34665730332042921</v>
      </c>
    </row>
    <row r="14" spans="2:114">
      <c r="B14" s="138" t="s">
        <v>1051</v>
      </c>
      <c r="C14" s="138" t="s">
        <v>1053</v>
      </c>
      <c r="D14" s="34">
        <v>0</v>
      </c>
      <c r="E14" s="34">
        <v>0</v>
      </c>
      <c r="F14" s="34">
        <v>0</v>
      </c>
      <c r="G14" s="34">
        <v>0</v>
      </c>
      <c r="H14" s="34">
        <v>0</v>
      </c>
      <c r="I14" s="34">
        <v>0</v>
      </c>
      <c r="J14" s="34">
        <v>0</v>
      </c>
      <c r="K14" s="34">
        <v>0</v>
      </c>
      <c r="L14" s="34">
        <v>0</v>
      </c>
      <c r="M14" s="34">
        <v>0</v>
      </c>
      <c r="N14" s="34">
        <v>0</v>
      </c>
      <c r="O14" s="34">
        <v>0</v>
      </c>
      <c r="P14" s="34">
        <v>0</v>
      </c>
      <c r="Q14" s="34">
        <v>0</v>
      </c>
      <c r="R14" s="34">
        <v>0</v>
      </c>
      <c r="S14" s="34">
        <v>0</v>
      </c>
      <c r="T14" s="34">
        <v>0</v>
      </c>
      <c r="U14" s="34">
        <v>0</v>
      </c>
      <c r="V14" s="34">
        <v>0</v>
      </c>
      <c r="W14" s="34">
        <v>0</v>
      </c>
      <c r="X14" s="34">
        <v>0</v>
      </c>
      <c r="Y14" s="34">
        <v>0</v>
      </c>
      <c r="Z14" s="34">
        <v>0</v>
      </c>
      <c r="AA14" s="34">
        <v>0</v>
      </c>
      <c r="AB14" s="34">
        <v>0</v>
      </c>
      <c r="AC14" s="34">
        <v>0</v>
      </c>
      <c r="AD14" s="34">
        <v>0</v>
      </c>
      <c r="AE14" s="34">
        <v>0</v>
      </c>
      <c r="AF14" s="34">
        <v>0</v>
      </c>
      <c r="AG14" s="34">
        <v>0</v>
      </c>
      <c r="AH14" s="34">
        <v>0</v>
      </c>
      <c r="AI14" s="34">
        <v>0</v>
      </c>
      <c r="AJ14" s="34">
        <v>0</v>
      </c>
      <c r="AK14" s="34">
        <v>0</v>
      </c>
      <c r="AL14" s="34">
        <v>0</v>
      </c>
      <c r="AM14" s="36">
        <f>AQ14-AO14</f>
        <v>-915</v>
      </c>
      <c r="AN14" s="34">
        <v>0</v>
      </c>
      <c r="AO14" s="36">
        <v>-1220</v>
      </c>
      <c r="AP14" s="34">
        <v>0</v>
      </c>
      <c r="AQ14" s="36">
        <v>-2135</v>
      </c>
      <c r="AR14" s="34">
        <v>0</v>
      </c>
      <c r="AS14" s="36">
        <v>-1610</v>
      </c>
      <c r="AT14" s="34">
        <v>0</v>
      </c>
      <c r="AU14" s="36">
        <v>-3746</v>
      </c>
      <c r="AV14" s="34">
        <v>0</v>
      </c>
      <c r="AW14" s="36">
        <v>-1659</v>
      </c>
      <c r="AX14" s="34">
        <v>0</v>
      </c>
      <c r="AY14" s="36">
        <v>-5405</v>
      </c>
      <c r="AZ14" s="34">
        <v>0</v>
      </c>
      <c r="BA14" s="36">
        <f>BA12-BA13</f>
        <v>-1651.1985100000002</v>
      </c>
      <c r="BB14" s="34">
        <v>0</v>
      </c>
      <c r="BC14" s="36">
        <f>BC12-BC13</f>
        <v>-1939.1602500000008</v>
      </c>
      <c r="BD14" s="34">
        <v>0</v>
      </c>
      <c r="BE14" s="36">
        <f t="shared" si="25"/>
        <v>-3590.358760000001</v>
      </c>
      <c r="BF14" s="34">
        <v>0</v>
      </c>
      <c r="BG14" s="36">
        <f>BG12-BG13</f>
        <v>-1837.4946099999961</v>
      </c>
      <c r="BH14" s="34">
        <v>0</v>
      </c>
      <c r="BI14" s="36">
        <f t="shared" si="27"/>
        <v>-5427.8533699999971</v>
      </c>
      <c r="BJ14" s="34">
        <v>0</v>
      </c>
      <c r="BK14" s="36">
        <f>BK12-BK13</f>
        <v>-1697.0176300000039</v>
      </c>
      <c r="BL14" s="34">
        <v>0</v>
      </c>
      <c r="BM14" s="36">
        <f t="shared" si="29"/>
        <v>-7124.871000000001</v>
      </c>
      <c r="BN14" s="34">
        <v>0</v>
      </c>
      <c r="BO14" s="36">
        <f>BO12-BO13</f>
        <v>-1814.199700000001</v>
      </c>
      <c r="BP14" s="11">
        <f t="shared" si="30"/>
        <v>9.8716895038865271E-2</v>
      </c>
      <c r="BQ14" s="36">
        <f>BQ12-BQ13</f>
        <v>-2365.1749099999979</v>
      </c>
      <c r="BR14" s="11">
        <f t="shared" si="30"/>
        <v>0.21969028088317977</v>
      </c>
      <c r="BS14" s="36">
        <f t="shared" si="31"/>
        <v>-4179.3746099999989</v>
      </c>
      <c r="BT14" s="11">
        <f t="shared" si="68"/>
        <v>0.16405487288963783</v>
      </c>
      <c r="BU14" s="36">
        <f>BU12-BU13</f>
        <v>-1895.4968399999998</v>
      </c>
      <c r="BV14" s="11">
        <f t="shared" si="33"/>
        <v>3.1565932049185008E-2</v>
      </c>
      <c r="BW14" s="36">
        <f t="shared" si="34"/>
        <v>-6074.8714499999987</v>
      </c>
      <c r="BX14" s="11">
        <f t="shared" si="35"/>
        <v>0.11920330854479255</v>
      </c>
      <c r="BY14" s="36">
        <f>BY12-BY13</f>
        <v>-1548.7405499999932</v>
      </c>
      <c r="BZ14" s="11">
        <f t="shared" si="59"/>
        <v>-8.7375096981173073E-2</v>
      </c>
      <c r="CA14" s="36">
        <f t="shared" si="69"/>
        <v>-7623.6119999999919</v>
      </c>
      <c r="CB14" s="11">
        <f t="shared" si="36"/>
        <v>7.0000004210601263E-2</v>
      </c>
      <c r="CC14" s="36">
        <f>CC12-CC13</f>
        <v>-1538.1960000000017</v>
      </c>
      <c r="CD14" s="11">
        <f t="shared" si="60"/>
        <v>-0.15213523626974423</v>
      </c>
      <c r="CE14" s="36">
        <f>CE12-CE13</f>
        <v>-1985.019270000008</v>
      </c>
      <c r="CF14" s="11">
        <f t="shared" si="37"/>
        <v>-0.16073045523723672</v>
      </c>
      <c r="CG14" s="36">
        <f t="shared" si="38"/>
        <v>-3523.2152700000097</v>
      </c>
      <c r="CH14" s="11">
        <f t="shared" si="39"/>
        <v>-0.15699940810043578</v>
      </c>
      <c r="CI14" s="36">
        <f>CI12-CI13</f>
        <v>-2694.3922199999979</v>
      </c>
      <c r="CJ14" s="11">
        <f t="shared" si="40"/>
        <v>0.42147017243246809</v>
      </c>
      <c r="CK14" s="36">
        <f t="shared" si="41"/>
        <v>-6217.6074900000076</v>
      </c>
      <c r="CL14" s="11">
        <f t="shared" si="42"/>
        <v>2.3496141634405943E-2</v>
      </c>
      <c r="CM14" s="36">
        <f>CM12-CM13</f>
        <v>-2983.8112200000141</v>
      </c>
      <c r="CN14" s="11">
        <f t="shared" si="61"/>
        <v>0.9266049565242076</v>
      </c>
      <c r="CO14" s="36">
        <f t="shared" si="70"/>
        <v>-9201.4187100000217</v>
      </c>
      <c r="CP14" s="11">
        <f t="shared" si="44"/>
        <v>0.20696314424186735</v>
      </c>
      <c r="CQ14" s="36">
        <f>CQ12-CQ13</f>
        <v>-2333.1230500000011</v>
      </c>
      <c r="CR14" s="11">
        <f t="shared" si="45"/>
        <v>0.51679178076135845</v>
      </c>
      <c r="CS14" s="36">
        <v>-2102.6872400000002</v>
      </c>
      <c r="CT14" s="11">
        <f t="shared" si="46"/>
        <v>5.92779988478358E-2</v>
      </c>
      <c r="CU14" s="36">
        <f t="shared" si="47"/>
        <v>-4435.8102900000013</v>
      </c>
      <c r="CV14" s="11">
        <f t="shared" si="48"/>
        <v>0.25902334943047323</v>
      </c>
      <c r="CW14" s="36">
        <v>-1795.5957800000001</v>
      </c>
      <c r="CX14" s="11">
        <f t="shared" si="49"/>
        <v>-0.33358040203961048</v>
      </c>
      <c r="CY14" s="36">
        <f t="shared" si="67"/>
        <v>-6231.4060700000009</v>
      </c>
      <c r="CZ14" s="11">
        <f t="shared" si="51"/>
        <v>2.2192748613010238E-3</v>
      </c>
      <c r="DA14" s="36">
        <v>5504.4993199999999</v>
      </c>
      <c r="DB14" s="11">
        <f t="shared" si="52"/>
        <v>-2.8447880626978721</v>
      </c>
      <c r="DC14" s="36">
        <v>-728</v>
      </c>
      <c r="DD14" s="11">
        <f t="shared" si="52"/>
        <v>-0.92088176585108383</v>
      </c>
      <c r="DE14" s="36">
        <v>-38</v>
      </c>
      <c r="DF14" s="11">
        <f t="shared" si="53"/>
        <v>-0.98371281789016662</v>
      </c>
    </row>
    <row r="15" spans="2:114" s="8" customFormat="1">
      <c r="B15" s="6" t="s">
        <v>56</v>
      </c>
      <c r="C15" s="20" t="s">
        <v>57</v>
      </c>
      <c r="D15" s="34">
        <v>0</v>
      </c>
      <c r="E15" s="34">
        <v>0</v>
      </c>
      <c r="F15" s="34">
        <v>0</v>
      </c>
      <c r="G15" s="34">
        <v>0</v>
      </c>
      <c r="H15" s="34">
        <v>0</v>
      </c>
      <c r="I15" s="34">
        <v>0</v>
      </c>
      <c r="J15" s="34">
        <v>-820.44163000000003</v>
      </c>
      <c r="K15" s="36">
        <v>-820.44163000000003</v>
      </c>
      <c r="L15" s="34">
        <v>0</v>
      </c>
      <c r="M15" s="34">
        <v>0</v>
      </c>
      <c r="N15" s="34">
        <v>0</v>
      </c>
      <c r="O15" s="34">
        <v>0</v>
      </c>
      <c r="P15" s="34">
        <v>0</v>
      </c>
      <c r="Q15" s="34">
        <v>0</v>
      </c>
      <c r="R15" s="34">
        <v>0</v>
      </c>
      <c r="S15" s="34">
        <v>0</v>
      </c>
      <c r="T15" s="34">
        <v>0</v>
      </c>
      <c r="U15" s="34">
        <v>-1448.9770000000001</v>
      </c>
      <c r="V15" s="7">
        <f>U15/J15-1</f>
        <v>0.76609395113214829</v>
      </c>
      <c r="W15" s="34">
        <f>SUM(W16:W17)</f>
        <v>-1448.9770000000001</v>
      </c>
      <c r="X15" s="34">
        <v>0</v>
      </c>
      <c r="Y15" s="34">
        <v>-556.87426000000005</v>
      </c>
      <c r="Z15" s="34">
        <v>0</v>
      </c>
      <c r="AA15" s="34">
        <v>-597.07375999999999</v>
      </c>
      <c r="AB15" s="34">
        <v>0</v>
      </c>
      <c r="AC15" s="34">
        <f>Y15+AA15</f>
        <v>-1153.94802</v>
      </c>
      <c r="AD15" s="34">
        <v>0</v>
      </c>
      <c r="AE15" s="34">
        <v>-609.26339999999993</v>
      </c>
      <c r="AF15" s="34">
        <v>0</v>
      </c>
      <c r="AG15" s="34">
        <f>AC15+AE15</f>
        <v>-1763.2114200000001</v>
      </c>
      <c r="AH15" s="34">
        <v>0</v>
      </c>
      <c r="AI15" s="34">
        <v>-760.71155000000033</v>
      </c>
      <c r="AJ15" s="7">
        <f>AI15/U15-1</f>
        <v>-0.47500094894535916</v>
      </c>
      <c r="AK15" s="34">
        <f>SUM(AK16:AK17)</f>
        <v>-2523.9229700000001</v>
      </c>
      <c r="AL15" s="7">
        <f>AK15/W15-1</f>
        <v>0.74186544713960267</v>
      </c>
      <c r="AM15" s="34">
        <v>-713.70539000000065</v>
      </c>
      <c r="AN15" s="7">
        <f>AM15/Y15-1</f>
        <v>0.28162754371157428</v>
      </c>
      <c r="AO15" s="34">
        <v>-798.08245999999997</v>
      </c>
      <c r="AP15" s="7">
        <f>AO15/AA15-1</f>
        <v>0.33665639568551797</v>
      </c>
      <c r="AQ15" s="34">
        <f>SUM(AM15,AO15)</f>
        <v>-1511.7878500000006</v>
      </c>
      <c r="AR15" s="7">
        <f>AQ15/AC15-1</f>
        <v>0.31010047575626554</v>
      </c>
      <c r="AS15" s="34">
        <v>-812.41112999999996</v>
      </c>
      <c r="AT15" s="7">
        <f>AS15/AE15-1</f>
        <v>0.33343169801435635</v>
      </c>
      <c r="AU15" s="34">
        <f>SUM(AU16:AU17)</f>
        <v>-2324.198980000001</v>
      </c>
      <c r="AV15" s="7">
        <f>AU15/AG15-1</f>
        <v>0.31816239030484561</v>
      </c>
      <c r="AW15" s="34">
        <v>-907.96973000000048</v>
      </c>
      <c r="AX15" s="7">
        <f>AW15/AI15-1</f>
        <v>0.19357952432824255</v>
      </c>
      <c r="AY15" s="34">
        <f>SUM(AY16:AY17)</f>
        <v>-3232.1687100000008</v>
      </c>
      <c r="AZ15" s="7">
        <f>AY15/AK15-1</f>
        <v>0.28061305690323857</v>
      </c>
      <c r="BA15" s="34">
        <v>-1071.9887600000002</v>
      </c>
      <c r="BB15" s="7">
        <f>BA15/AM15-1</f>
        <v>0.50200457362385786</v>
      </c>
      <c r="BC15" s="34">
        <v>-1393.1304300000002</v>
      </c>
      <c r="BD15" s="7">
        <f>BC15/AO15-1</f>
        <v>0.74559710283571468</v>
      </c>
      <c r="BE15" s="34">
        <f>BA15+BC15</f>
        <v>-2465.1191900000003</v>
      </c>
      <c r="BF15" s="7">
        <f>BE15/AQ15-1</f>
        <v>0.6305986253296052</v>
      </c>
      <c r="BG15" s="34">
        <v>-1559.1223300000001</v>
      </c>
      <c r="BH15" s="7">
        <f>BG15/AS15-1</f>
        <v>0.91912970222355295</v>
      </c>
      <c r="BI15" s="34">
        <f>BE15+BG15</f>
        <v>-4024.2415200000005</v>
      </c>
      <c r="BJ15" s="7">
        <f>BI15/AU15-1</f>
        <v>0.73145309615444321</v>
      </c>
      <c r="BK15" s="34">
        <v>-1578.2805599999922</v>
      </c>
      <c r="BL15" s="7">
        <f>BK15/AW15-1</f>
        <v>0.73825239746702942</v>
      </c>
      <c r="BM15" s="34">
        <f>BK15+BI15</f>
        <v>-5602.5220799999925</v>
      </c>
      <c r="BN15" s="7">
        <f>BM15/AY15-1</f>
        <v>0.73336313252039087</v>
      </c>
      <c r="BO15" s="34">
        <v>-1626.1397800000182</v>
      </c>
      <c r="BP15" s="7">
        <f>BO15/BA15-1</f>
        <v>0.51693734176841355</v>
      </c>
      <c r="BQ15" s="34">
        <v>-1710.1981300000004</v>
      </c>
      <c r="BR15" s="7">
        <f>BQ15/BC15-1</f>
        <v>0.22759369343472047</v>
      </c>
      <c r="BS15" s="34">
        <f>BO15+BQ15</f>
        <v>-3336.3379100000184</v>
      </c>
      <c r="BT15" s="7">
        <f>BS15/BE15-1</f>
        <v>0.35341849738308917</v>
      </c>
      <c r="BU15" s="34">
        <v>-1785.87861</v>
      </c>
      <c r="BV15" s="7">
        <f>BU15/BG15-1</f>
        <v>0.1454384147009169</v>
      </c>
      <c r="BW15" s="34">
        <f>BS15+BU15</f>
        <v>-5122.2165200000181</v>
      </c>
      <c r="BX15" s="7">
        <f>BW15/BI15-1</f>
        <v>0.27284023449964745</v>
      </c>
      <c r="BY15" s="34">
        <v>-1817.7286800000006</v>
      </c>
      <c r="BZ15" s="7">
        <f>BY15/BK15-1</f>
        <v>0.15171454687372532</v>
      </c>
      <c r="CA15" s="34">
        <v>-6939.945200000001</v>
      </c>
      <c r="CB15" s="7">
        <f>CA15/BM15-1</f>
        <v>0.23871804535574626</v>
      </c>
      <c r="CC15" s="34">
        <v>-3131.6356999999998</v>
      </c>
      <c r="CD15" s="7">
        <f>CC15/BO15-1</f>
        <v>0.92580966194675152</v>
      </c>
      <c r="CE15" s="34">
        <v>-3185.920340000001</v>
      </c>
      <c r="CF15" s="7">
        <f>CE15/BQ15-1</f>
        <v>0.86289546463251021</v>
      </c>
      <c r="CG15" s="34">
        <f>CC15+CE15</f>
        <v>-6317.5560400000013</v>
      </c>
      <c r="CH15" s="7">
        <f>CG15/BS15-1</f>
        <v>0.89356000813477743</v>
      </c>
      <c r="CI15" s="34">
        <v>-3192.9543300000009</v>
      </c>
      <c r="CJ15" s="7">
        <f>CI15/BU15-1</f>
        <v>0.78788990031075001</v>
      </c>
      <c r="CK15" s="34">
        <f>CG15+CI15</f>
        <v>-9510.5103700000018</v>
      </c>
      <c r="CL15" s="7">
        <f>CK15/BW15-1</f>
        <v>0.85671775741334111</v>
      </c>
      <c r="CM15" s="34">
        <f>SUM(CM16:CM17)</f>
        <v>4170</v>
      </c>
      <c r="CN15" s="7">
        <f>CM15/BY15-1</f>
        <v>-3.2940717423240518</v>
      </c>
      <c r="CO15" s="34">
        <f>CK15+CM15</f>
        <v>-5340.5103700000018</v>
      </c>
      <c r="CP15" s="7">
        <f>CO15/CA15-1</f>
        <v>-0.2304679336661043</v>
      </c>
      <c r="CQ15" s="34">
        <v>-284.66143999999991</v>
      </c>
      <c r="CR15" s="7">
        <f>CQ15/CC15-1</f>
        <v>-0.90910135556316463</v>
      </c>
      <c r="CS15" s="34">
        <v>-542</v>
      </c>
      <c r="CT15" s="7">
        <f>CS15/CE15-1</f>
        <v>-0.82987647456370495</v>
      </c>
      <c r="CU15" s="34">
        <f>CQ15+CS15</f>
        <v>-826.66143999999986</v>
      </c>
      <c r="CV15" s="7">
        <f t="shared" si="48"/>
        <v>-0.86914853864913244</v>
      </c>
      <c r="CW15" s="34">
        <f>CW16+CW17</f>
        <v>-308.60124000000019</v>
      </c>
      <c r="CX15" s="7">
        <f t="shared" si="49"/>
        <v>-0.90334930972846073</v>
      </c>
      <c r="CY15" s="34">
        <f t="shared" si="67"/>
        <v>-1135.26268</v>
      </c>
      <c r="CZ15" s="7">
        <f t="shared" si="51"/>
        <v>-0.88063073002043324</v>
      </c>
      <c r="DA15" s="34">
        <f>DA16+DA17</f>
        <v>-501.10310999999996</v>
      </c>
      <c r="DB15" s="7">
        <f t="shared" si="52"/>
        <v>-1.1201686115107914</v>
      </c>
      <c r="DC15" s="34">
        <f>CY15+DA15</f>
        <v>-1636.3657900000001</v>
      </c>
      <c r="DD15" s="7">
        <f t="shared" si="52"/>
        <v>-0.69359374355076864</v>
      </c>
      <c r="DE15" s="34">
        <f>DE16+DE17</f>
        <v>-148.07793999999961</v>
      </c>
      <c r="DF15" s="7">
        <f t="shared" si="53"/>
        <v>-0.47981033188056776</v>
      </c>
      <c r="DG15" s="12"/>
      <c r="DI15" s="12"/>
      <c r="DJ15" s="12"/>
    </row>
    <row r="16" spans="2:114">
      <c r="B16" s="73" t="s">
        <v>59</v>
      </c>
      <c r="C16" s="74" t="s">
        <v>60</v>
      </c>
      <c r="D16" s="34">
        <v>0</v>
      </c>
      <c r="E16" s="34">
        <v>0</v>
      </c>
      <c r="F16" s="34">
        <v>0</v>
      </c>
      <c r="G16" s="34">
        <v>0</v>
      </c>
      <c r="H16" s="34">
        <v>0</v>
      </c>
      <c r="I16" s="34">
        <v>0</v>
      </c>
      <c r="J16" s="34">
        <v>0</v>
      </c>
      <c r="K16" s="34">
        <v>0</v>
      </c>
      <c r="L16" s="34">
        <v>0</v>
      </c>
      <c r="M16" s="34">
        <v>0</v>
      </c>
      <c r="N16" s="34">
        <v>0</v>
      </c>
      <c r="O16" s="34">
        <v>0</v>
      </c>
      <c r="P16" s="34">
        <v>0</v>
      </c>
      <c r="Q16" s="34">
        <v>0</v>
      </c>
      <c r="R16" s="34">
        <v>0</v>
      </c>
      <c r="S16" s="34">
        <v>0</v>
      </c>
      <c r="T16" s="34">
        <v>0</v>
      </c>
      <c r="U16" s="36">
        <v>-1314.9770000000001</v>
      </c>
      <c r="V16" s="34">
        <v>0</v>
      </c>
      <c r="W16" s="36">
        <v>-1314.9770000000001</v>
      </c>
      <c r="X16" s="34">
        <v>0</v>
      </c>
      <c r="Y16" s="36">
        <v>-419.23855000000003</v>
      </c>
      <c r="Z16" s="34">
        <v>0</v>
      </c>
      <c r="AA16" s="36">
        <v>-456.49080000000004</v>
      </c>
      <c r="AB16" s="34">
        <v>0</v>
      </c>
      <c r="AC16" s="36">
        <v>-875.72935000000007</v>
      </c>
      <c r="AD16" s="34">
        <v>0</v>
      </c>
      <c r="AE16" s="36">
        <v>-466.23865999999998</v>
      </c>
      <c r="AF16" s="34">
        <v>0</v>
      </c>
      <c r="AG16" s="36">
        <v>-1341.96801</v>
      </c>
      <c r="AH16" s="34">
        <v>0</v>
      </c>
      <c r="AI16" s="36">
        <v>-601.36187000000029</v>
      </c>
      <c r="AJ16" s="16">
        <v>-0.54268259444841982</v>
      </c>
      <c r="AK16" s="36">
        <v>-1943.3298800000002</v>
      </c>
      <c r="AL16" s="16">
        <v>0.47784324744843443</v>
      </c>
      <c r="AM16" s="36">
        <v>-570.84140000000059</v>
      </c>
      <c r="AN16" s="16">
        <v>0.36161476562687422</v>
      </c>
      <c r="AO16" s="36">
        <v>-651.76114999999993</v>
      </c>
      <c r="AP16" s="16">
        <v>0.42776404256120792</v>
      </c>
      <c r="AQ16" s="36">
        <v>-1222.6025500000005</v>
      </c>
      <c r="AR16" s="16">
        <v>0.39609635100159712</v>
      </c>
      <c r="AS16" s="36">
        <v>-666.97932000000037</v>
      </c>
      <c r="AT16" s="16">
        <v>0.43055344230785231</v>
      </c>
      <c r="AU16" s="36">
        <v>-1889.5818700000009</v>
      </c>
      <c r="AV16" s="16">
        <v>0.40806774522143852</v>
      </c>
      <c r="AW16" s="36">
        <v>-755.6718000000003</v>
      </c>
      <c r="AX16" s="16">
        <v>0.25660078847366874</v>
      </c>
      <c r="AY16" s="36">
        <v>-2645.253670000001</v>
      </c>
      <c r="AZ16" s="16">
        <v>0.36119641715178097</v>
      </c>
      <c r="BA16" s="36">
        <v>-906.68028000000015</v>
      </c>
      <c r="BB16" s="16">
        <f>BA16/AM16-1</f>
        <v>0.58832257085768336</v>
      </c>
      <c r="BC16" s="36">
        <v>-995.51949000000002</v>
      </c>
      <c r="BD16" s="16">
        <f>BC16/AO16-1</f>
        <v>0.52742993349634304</v>
      </c>
      <c r="BE16" s="36">
        <f>BA16+BC16</f>
        <v>-1902.1997700000002</v>
      </c>
      <c r="BF16" s="16">
        <v>0.39609635100159712</v>
      </c>
      <c r="BG16" s="36">
        <v>-1013.3121900000001</v>
      </c>
      <c r="BH16" s="16">
        <f>BG16/AS16-1</f>
        <v>0.51925578442222098</v>
      </c>
      <c r="BI16" s="36">
        <f>BE16+BG16</f>
        <v>-2915.5119600000003</v>
      </c>
      <c r="BJ16" s="11">
        <f>BI16/AU16-1</f>
        <v>0.54294026963753561</v>
      </c>
      <c r="BK16" s="36">
        <f>BK15-BK17</f>
        <v>-1028.2666499999923</v>
      </c>
      <c r="BL16" s="11">
        <f>BK16/AW16-1</f>
        <v>0.36073180182189124</v>
      </c>
      <c r="BM16" s="36">
        <f>BK16+BI16</f>
        <v>-3943.7786099999926</v>
      </c>
      <c r="BN16" s="11">
        <f>BM16/AY16-1</f>
        <v>0.49088862619364249</v>
      </c>
      <c r="BO16" s="36">
        <f>BO15-BO17</f>
        <v>-1076.125890000018</v>
      </c>
      <c r="BP16" s="11">
        <f>BO16/BA16-1</f>
        <v>0.1868857344068604</v>
      </c>
      <c r="BQ16" s="36">
        <f>BQ15-BQ17</f>
        <v>-1147.6239900000005</v>
      </c>
      <c r="BR16" s="11">
        <f>BQ16/BC16-1</f>
        <v>0.1527890729693302</v>
      </c>
      <c r="BS16" s="36">
        <f>BO16+BQ16</f>
        <v>-2223.7498800000185</v>
      </c>
      <c r="BT16" s="16">
        <v>0.39609635100159712</v>
      </c>
      <c r="BU16" s="36">
        <f>BU15-BU17</f>
        <v>-1214.5375799999999</v>
      </c>
      <c r="BV16" s="11">
        <f>BU16/BG16-1</f>
        <v>0.19858183093603143</v>
      </c>
      <c r="BW16" s="36">
        <f>BS16+BU16</f>
        <v>-3438.2874600000187</v>
      </c>
      <c r="BX16" s="16">
        <v>0.39609635100159712</v>
      </c>
      <c r="BY16" s="36">
        <f>BY15-BY17</f>
        <v>-1246.3876400000006</v>
      </c>
      <c r="BZ16" s="11">
        <f>BY16/BK16-1</f>
        <v>0.21212492887910916</v>
      </c>
      <c r="CA16" s="36">
        <f>CA15-CA17</f>
        <v>-5827.3571800000009</v>
      </c>
      <c r="CB16" s="16">
        <v>0.39609635100159712</v>
      </c>
      <c r="CC16" s="36">
        <f>CC15-CC17</f>
        <v>-2560.2946899999997</v>
      </c>
      <c r="CD16" s="11">
        <f>CC16/BO16-1</f>
        <v>1.3791776722330851</v>
      </c>
      <c r="CE16" s="36">
        <v>-2689.2106500000004</v>
      </c>
      <c r="CF16" s="11">
        <f>CE16/BQ16-1</f>
        <v>1.3432854954522164</v>
      </c>
      <c r="CG16" s="36">
        <f>CC16+CE16</f>
        <v>-5249.5053399999997</v>
      </c>
      <c r="CH16" s="16">
        <v>0.39609635100159712</v>
      </c>
      <c r="CI16" s="36">
        <f>CI15-CI17</f>
        <v>-2755.138210000001</v>
      </c>
      <c r="CJ16" s="11">
        <f>CI16/BU16-1</f>
        <v>1.2684668266913577</v>
      </c>
      <c r="CK16" s="36">
        <f>CG16+CI16</f>
        <v>-8004.6435500000007</v>
      </c>
      <c r="CL16" s="16">
        <v>0.39609635100159712</v>
      </c>
      <c r="CM16" s="36">
        <v>4575</v>
      </c>
      <c r="CN16" s="11">
        <f>CM16/BY16-1</f>
        <v>-4.6706076449859513</v>
      </c>
      <c r="CO16" s="36">
        <f>CK16+CM16</f>
        <v>-3429.6435500000007</v>
      </c>
      <c r="CP16" s="16">
        <v>0.39609635100159712</v>
      </c>
      <c r="CQ16" s="36">
        <v>120.75356000000011</v>
      </c>
      <c r="CR16" s="11">
        <v>0.39609635100159712</v>
      </c>
      <c r="CS16" s="36">
        <v>-119</v>
      </c>
      <c r="CT16" s="11">
        <f>CS16/CE16-1</f>
        <v>-0.95574909685858933</v>
      </c>
      <c r="CU16" s="36">
        <f>CQ16+CS16</f>
        <v>1.7535600000001068</v>
      </c>
      <c r="CV16" s="16">
        <f t="shared" si="48"/>
        <v>-1.0003340429024119</v>
      </c>
      <c r="CW16" s="36">
        <v>122.5018799999998</v>
      </c>
      <c r="CX16" s="11">
        <f t="shared" si="49"/>
        <v>-1.0444630616189667</v>
      </c>
      <c r="CY16" s="36">
        <f t="shared" si="67"/>
        <v>124.25543999999991</v>
      </c>
      <c r="CZ16" s="16">
        <f t="shared" si="51"/>
        <v>-1.0155229198182099</v>
      </c>
      <c r="DA16" s="36">
        <v>-70</v>
      </c>
      <c r="DB16" s="11">
        <f t="shared" si="52"/>
        <v>-1.0153005464480875</v>
      </c>
      <c r="DC16" s="36">
        <f>CY16+DA16</f>
        <v>54.255439999999908</v>
      </c>
      <c r="DD16" s="11">
        <f t="shared" si="52"/>
        <v>-1.0158195565250505</v>
      </c>
      <c r="DE16" s="36">
        <v>283.02517000000034</v>
      </c>
      <c r="DF16" s="11">
        <f t="shared" si="53"/>
        <v>1.3438246458323886</v>
      </c>
    </row>
    <row r="17" spans="2:114">
      <c r="B17" s="73" t="s">
        <v>62</v>
      </c>
      <c r="C17" s="74" t="s">
        <v>60</v>
      </c>
      <c r="D17" s="34">
        <v>0</v>
      </c>
      <c r="E17" s="34">
        <v>0</v>
      </c>
      <c r="F17" s="34">
        <v>0</v>
      </c>
      <c r="G17" s="34">
        <v>0</v>
      </c>
      <c r="H17" s="34">
        <v>0</v>
      </c>
      <c r="I17" s="34">
        <v>0</v>
      </c>
      <c r="J17" s="34">
        <v>0</v>
      </c>
      <c r="K17" s="34">
        <v>0</v>
      </c>
      <c r="L17" s="34">
        <v>0</v>
      </c>
      <c r="M17" s="34">
        <v>0</v>
      </c>
      <c r="N17" s="34">
        <v>0</v>
      </c>
      <c r="O17" s="34">
        <v>0</v>
      </c>
      <c r="P17" s="34">
        <v>0</v>
      </c>
      <c r="Q17" s="34">
        <v>0</v>
      </c>
      <c r="R17" s="34">
        <v>0</v>
      </c>
      <c r="S17" s="34">
        <v>0</v>
      </c>
      <c r="T17" s="34">
        <v>0</v>
      </c>
      <c r="U17" s="36">
        <v>-134</v>
      </c>
      <c r="V17" s="34">
        <v>0</v>
      </c>
      <c r="W17" s="36">
        <v>-134</v>
      </c>
      <c r="X17" s="34">
        <v>0</v>
      </c>
      <c r="Y17" s="36">
        <v>-137.63570999999999</v>
      </c>
      <c r="Z17" s="34">
        <v>0</v>
      </c>
      <c r="AA17" s="36">
        <v>-140.58295999999999</v>
      </c>
      <c r="AB17" s="34">
        <v>0</v>
      </c>
      <c r="AC17" s="36">
        <v>-278.21866999999997</v>
      </c>
      <c r="AD17" s="34">
        <v>0</v>
      </c>
      <c r="AE17" s="36">
        <v>-143.02473999999998</v>
      </c>
      <c r="AF17" s="34">
        <v>0</v>
      </c>
      <c r="AG17" s="36">
        <v>-421.24340999999993</v>
      </c>
      <c r="AH17" s="34">
        <v>0</v>
      </c>
      <c r="AI17" s="36">
        <v>-159.34968000000006</v>
      </c>
      <c r="AJ17" s="16">
        <v>0.18917671641791101</v>
      </c>
      <c r="AK17" s="36">
        <v>-580.59308999999996</v>
      </c>
      <c r="AL17" s="16">
        <v>3.3327842537313428</v>
      </c>
      <c r="AM17" s="36">
        <v>-142.86399000000003</v>
      </c>
      <c r="AN17" s="16">
        <v>3.7986362696134979E-2</v>
      </c>
      <c r="AO17" s="36">
        <v>-146.32131000000001</v>
      </c>
      <c r="AP17" s="16">
        <v>4.0818247104770222E-2</v>
      </c>
      <c r="AQ17" s="36">
        <v>-289.18530000000004</v>
      </c>
      <c r="AR17" s="16">
        <v>3.941730438147828E-2</v>
      </c>
      <c r="AS17" s="36">
        <v>-145.43180999999993</v>
      </c>
      <c r="AT17" s="16">
        <v>1.6829745678963892E-2</v>
      </c>
      <c r="AU17" s="36">
        <v>-434.61710999999997</v>
      </c>
      <c r="AV17" s="16">
        <v>3.1748152451809286E-2</v>
      </c>
      <c r="AW17" s="36">
        <v>-152.29793000000012</v>
      </c>
      <c r="AX17" s="16">
        <v>-4.425330505840952E-2</v>
      </c>
      <c r="AY17" s="36">
        <v>-586.91504000000009</v>
      </c>
      <c r="AZ17" s="16">
        <v>1.0888779265354476E-2</v>
      </c>
      <c r="BA17" s="46">
        <v>-165.30848</v>
      </c>
      <c r="BB17" s="16">
        <f>BA17/AM17-1</f>
        <v>0.15710390001007224</v>
      </c>
      <c r="BC17" s="46">
        <v>-397.61094000000003</v>
      </c>
      <c r="BD17" s="16">
        <f>BC17/AO17-1</f>
        <v>1.7173823143054148</v>
      </c>
      <c r="BE17" s="46">
        <f>BA17+BC17</f>
        <v>-562.91942000000006</v>
      </c>
      <c r="BF17" s="16">
        <v>3.941730438147828E-2</v>
      </c>
      <c r="BG17" s="46">
        <v>-545.81014000000016</v>
      </c>
      <c r="BH17" s="16">
        <f>BG17/AS17-1</f>
        <v>2.7530313347540707</v>
      </c>
      <c r="BI17" s="46">
        <f>BE17+BG17</f>
        <v>-1108.7295600000002</v>
      </c>
      <c r="BJ17" s="11">
        <f>BI17/AU17-1</f>
        <v>1.5510490371628496</v>
      </c>
      <c r="BK17" s="46">
        <v>-550.0139099999999</v>
      </c>
      <c r="BL17" s="11">
        <f>BK17/AW17-1</f>
        <v>2.6114339177164094</v>
      </c>
      <c r="BM17" s="46">
        <f>BK17+BI17</f>
        <v>-1658.7434700000001</v>
      </c>
      <c r="BN17" s="11">
        <f>BM17/AY17-1</f>
        <v>1.8262071287183232</v>
      </c>
      <c r="BO17" s="46">
        <v>-550.01389000000006</v>
      </c>
      <c r="BP17" s="11">
        <f>BO17/BA17-1</f>
        <v>2.3271970681721834</v>
      </c>
      <c r="BQ17" s="46">
        <v>-562.57414000000006</v>
      </c>
      <c r="BR17" s="11">
        <f>BQ17/BC17-1</f>
        <v>0.41488596868084171</v>
      </c>
      <c r="BS17" s="46">
        <f>BO17+BQ17</f>
        <v>-1112.5880300000001</v>
      </c>
      <c r="BT17" s="16">
        <v>3.941730438147828E-2</v>
      </c>
      <c r="BU17" s="46">
        <v>-571.34103000000005</v>
      </c>
      <c r="BV17" s="11">
        <f>BU17/BG17-1</f>
        <v>4.677613721137508E-2</v>
      </c>
      <c r="BW17" s="46">
        <f>BS17+BU17</f>
        <v>-1683.9290600000002</v>
      </c>
      <c r="BX17" s="16">
        <v>3.941730438147828E-2</v>
      </c>
      <c r="BY17" s="46">
        <v>-571.34104000000002</v>
      </c>
      <c r="BZ17" s="11">
        <f>BY17/BK17-1</f>
        <v>3.877561932933693E-2</v>
      </c>
      <c r="CA17" s="46">
        <v>-1112.5880200000001</v>
      </c>
      <c r="CB17" s="16">
        <v>3.941730438147828E-2</v>
      </c>
      <c r="CC17" s="110">
        <v>-571.34100999999998</v>
      </c>
      <c r="CD17" s="11">
        <f>CC17/BO17-1</f>
        <v>3.8775602557964417E-2</v>
      </c>
      <c r="CE17" s="36">
        <v>-496.70969000000002</v>
      </c>
      <c r="CF17" s="11">
        <f>CE17/BQ17-1</f>
        <v>-0.11707692429659144</v>
      </c>
      <c r="CG17" s="46">
        <f>CC17+CE17</f>
        <v>-1068.0507</v>
      </c>
      <c r="CH17" s="16">
        <v>3.941730438147828E-2</v>
      </c>
      <c r="CI17" s="46">
        <v>-437.81612000000001</v>
      </c>
      <c r="CJ17" s="11">
        <f>CI17/BU17-1</f>
        <v>-0.23370439542911881</v>
      </c>
      <c r="CK17" s="46">
        <f>CG17+CI17</f>
        <v>-1505.86682</v>
      </c>
      <c r="CL17" s="16">
        <v>3.941730438147828E-2</v>
      </c>
      <c r="CM17" s="36">
        <v>-405</v>
      </c>
      <c r="CN17" s="11">
        <f>CM17/BY17-1</f>
        <v>-0.2911414170422626</v>
      </c>
      <c r="CO17" s="46">
        <f>CK17+CM17</f>
        <v>-1910.86682</v>
      </c>
      <c r="CP17" s="16">
        <v>3.941730438147828E-2</v>
      </c>
      <c r="CQ17" s="110">
        <v>-405.41500000000002</v>
      </c>
      <c r="CR17" s="11">
        <v>3.941730438147828E-2</v>
      </c>
      <c r="CS17" s="36">
        <v>-423</v>
      </c>
      <c r="CT17" s="11">
        <f>CS17/CE17-1</f>
        <v>-0.14839591714025158</v>
      </c>
      <c r="CU17" s="46">
        <f>CQ17+CS17</f>
        <v>-828.41499999999996</v>
      </c>
      <c r="CV17" s="16">
        <f t="shared" si="48"/>
        <v>-0.22436734510824252</v>
      </c>
      <c r="CW17" s="46">
        <v>-431.10311999999999</v>
      </c>
      <c r="CX17" s="11">
        <f t="shared" si="49"/>
        <v>-1.5332921044570069E-2</v>
      </c>
      <c r="CY17" s="46">
        <f t="shared" si="67"/>
        <v>-1259.51812</v>
      </c>
      <c r="CZ17" s="16">
        <f t="shared" si="51"/>
        <v>-0.16359262102607453</v>
      </c>
      <c r="DA17" s="36">
        <v>-431.10310999999996</v>
      </c>
      <c r="DB17" s="11">
        <f t="shared" si="52"/>
        <v>6.4452123456790078E-2</v>
      </c>
      <c r="DC17" s="46">
        <v>-1690.1614</v>
      </c>
      <c r="DD17" s="11">
        <f t="shared" si="52"/>
        <v>-0.11550015819522164</v>
      </c>
      <c r="DE17" s="36">
        <v>-431.10310999999996</v>
      </c>
      <c r="DF17" s="11">
        <f t="shared" si="53"/>
        <v>6.3362505087379395E-2</v>
      </c>
    </row>
    <row r="18" spans="2:114" s="8" customFormat="1">
      <c r="B18" s="23" t="s">
        <v>65</v>
      </c>
      <c r="C18" s="23" t="s">
        <v>66</v>
      </c>
      <c r="D18" s="35">
        <f>D9+D10</f>
        <v>636476</v>
      </c>
      <c r="E18" s="35">
        <f>E9+E10</f>
        <v>662193</v>
      </c>
      <c r="F18" s="25">
        <f t="shared" si="11"/>
        <v>4.0405294150918536E-2</v>
      </c>
      <c r="G18" s="35">
        <f>G9+G10</f>
        <v>338901</v>
      </c>
      <c r="H18" s="35">
        <f>H9+H10</f>
        <v>150284</v>
      </c>
      <c r="I18" s="35">
        <f>I9+I10</f>
        <v>489187.40593000001</v>
      </c>
      <c r="J18" s="35">
        <f>J9+J10</f>
        <v>257680.76643144977</v>
      </c>
      <c r="K18" s="35">
        <f>K9+K10</f>
        <v>746868.1723614498</v>
      </c>
      <c r="L18" s="25">
        <f t="shared" si="0"/>
        <v>0.12787083578571479</v>
      </c>
      <c r="M18" s="35">
        <f>M9+M10</f>
        <v>144817.57700000005</v>
      </c>
      <c r="N18" s="35">
        <f t="shared" si="12"/>
        <v>185362.18012000015</v>
      </c>
      <c r="O18" s="35">
        <f>O9+O10</f>
        <v>330179.7571200002</v>
      </c>
      <c r="P18" s="25">
        <f t="shared" ref="P18:P22" si="71">O18/G18-1</f>
        <v>-2.5733895385377403E-2</v>
      </c>
      <c r="Q18" s="35">
        <f>Q9+Q10</f>
        <v>158038</v>
      </c>
      <c r="R18" s="25">
        <f t="shared" ref="R18:R22" si="72">Q18/H18-1</f>
        <v>5.1595645577706239E-2</v>
      </c>
      <c r="S18" s="35">
        <f>S9+S10</f>
        <v>488219.78591999999</v>
      </c>
      <c r="T18" s="25">
        <f t="shared" ref="T18:T22" si="73">S18/I18-1</f>
        <v>-1.9780149657787627E-3</v>
      </c>
      <c r="U18" s="35">
        <f>U9+U10</f>
        <v>285981.5076399995</v>
      </c>
      <c r="V18" s="25">
        <f t="shared" ref="V18:V22" si="74">U18/J18-1</f>
        <v>0.10982869074971702</v>
      </c>
      <c r="W18" s="35">
        <f>W9+W10</f>
        <v>774200.49540999951</v>
      </c>
      <c r="X18" s="25">
        <f t="shared" ref="X18:X22" si="75">W18/K18-1</f>
        <v>3.6595913522637247E-2</v>
      </c>
      <c r="Y18" s="35">
        <f>Y9+Y10</f>
        <v>130054.38537000003</v>
      </c>
      <c r="Z18" s="25">
        <f t="shared" ref="Z18:Z22" si="76">Y18/M18-1</f>
        <v>-0.10194336858708808</v>
      </c>
      <c r="AA18" s="35">
        <f>AA9+AA10</f>
        <v>90132.487604366645</v>
      </c>
      <c r="AB18" s="25">
        <f>AA18/N18-1</f>
        <v>-0.51374931204403995</v>
      </c>
      <c r="AC18" s="35">
        <f t="shared" si="13"/>
        <v>220186.87297436668</v>
      </c>
      <c r="AD18" s="25">
        <f t="shared" ref="AD18:AH22" si="77">AC18/O18-1</f>
        <v>-0.3331303078815272</v>
      </c>
      <c r="AE18" s="35">
        <f>AE9+AE10</f>
        <v>163727.08924508587</v>
      </c>
      <c r="AF18" s="25">
        <f t="shared" si="77"/>
        <v>3.599823615260811E-2</v>
      </c>
      <c r="AG18" s="35">
        <f t="shared" si="14"/>
        <v>383913.96221945254</v>
      </c>
      <c r="AH18" s="25">
        <f t="shared" si="77"/>
        <v>-0.21364522026487287</v>
      </c>
      <c r="AI18" s="35">
        <f>AI9+AI10</f>
        <v>310530.87473712565</v>
      </c>
      <c r="AJ18" s="25">
        <f t="shared" si="15"/>
        <v>8.5842498347933338E-2</v>
      </c>
      <c r="AK18" s="35">
        <f>AK9+AK10</f>
        <v>694444.83695657831</v>
      </c>
      <c r="AL18" s="25">
        <f t="shared" si="17"/>
        <v>-0.10301680110806999</v>
      </c>
      <c r="AM18" s="35">
        <f>AM9+AM10</f>
        <v>142693.03484014343</v>
      </c>
      <c r="AN18" s="25">
        <f t="shared" si="54"/>
        <v>9.7179725498582004E-2</v>
      </c>
      <c r="AO18" s="35">
        <f>AO9+AO10</f>
        <v>246211.35878143855</v>
      </c>
      <c r="AP18" s="25">
        <f t="shared" si="55"/>
        <v>1.7316605291332308</v>
      </c>
      <c r="AQ18" s="35">
        <f>AQ9+AQ10</f>
        <v>388904.3936215819</v>
      </c>
      <c r="AR18" s="25">
        <f t="shared" si="56"/>
        <v>0.76624695363586315</v>
      </c>
      <c r="AS18" s="35">
        <f>AS9+AS10</f>
        <v>228426.75206640671</v>
      </c>
      <c r="AT18" s="25">
        <f t="shared" si="57"/>
        <v>0.3951677338163071</v>
      </c>
      <c r="AU18" s="35">
        <f>AU9+AU10</f>
        <v>617331.14568798861</v>
      </c>
      <c r="AV18" s="25">
        <f t="shared" si="58"/>
        <v>0.60799347363957112</v>
      </c>
      <c r="AW18" s="35">
        <f>AW9+AW10</f>
        <v>374147.03256320511</v>
      </c>
      <c r="AX18" s="25">
        <f t="shared" si="20"/>
        <v>0.20486258533851931</v>
      </c>
      <c r="AY18" s="35">
        <f>AY9+AY10</f>
        <v>991478.1782511936</v>
      </c>
      <c r="AZ18" s="25">
        <f t="shared" si="22"/>
        <v>0.42772776970503701</v>
      </c>
      <c r="BA18" s="35">
        <v>228151.25248997888</v>
      </c>
      <c r="BB18" s="25">
        <f t="shared" si="23"/>
        <v>0.59889550842879502</v>
      </c>
      <c r="BC18" s="35">
        <v>317108.08986232069</v>
      </c>
      <c r="BD18" s="25">
        <f t="shared" si="24"/>
        <v>0.28795069176242616</v>
      </c>
      <c r="BE18" s="35">
        <f t="shared" si="25"/>
        <v>545259.3423522996</v>
      </c>
      <c r="BF18" s="25">
        <f>BE18/AQ18-1</f>
        <v>0.40203955340976871</v>
      </c>
      <c r="BG18" s="35">
        <v>268821.76003793231</v>
      </c>
      <c r="BH18" s="25">
        <f t="shared" si="26"/>
        <v>0.17684009252901434</v>
      </c>
      <c r="BI18" s="35">
        <f t="shared" si="27"/>
        <v>814081.10239023191</v>
      </c>
      <c r="BJ18" s="25">
        <f t="shared" si="10"/>
        <v>0.31871056251823182</v>
      </c>
      <c r="BK18" s="35">
        <f>SUM(BK9,BK10)</f>
        <v>456126.46632836561</v>
      </c>
      <c r="BL18" s="25">
        <f t="shared" si="28"/>
        <v>0.21911020703154072</v>
      </c>
      <c r="BM18" s="35">
        <f t="shared" si="29"/>
        <v>1270207.5687185975</v>
      </c>
      <c r="BN18" s="25">
        <f t="shared" si="30"/>
        <v>0.2811250883595211</v>
      </c>
      <c r="BO18" s="35">
        <f>BO9+BO10</f>
        <v>272585.51695703645</v>
      </c>
      <c r="BP18" s="25">
        <f t="shared" si="30"/>
        <v>0.1947579247631317</v>
      </c>
      <c r="BQ18" s="35">
        <f>BQ9+BQ10</f>
        <v>390098.03326611617</v>
      </c>
      <c r="BR18" s="25">
        <f t="shared" si="30"/>
        <v>0.2301737033435054</v>
      </c>
      <c r="BS18" s="35">
        <f t="shared" si="31"/>
        <v>662683.55022315262</v>
      </c>
      <c r="BT18" s="25">
        <f>BS18/BE18-1</f>
        <v>0.21535478395340113</v>
      </c>
      <c r="BU18" s="35">
        <f>BU9+BU10</f>
        <v>309041.84916174028</v>
      </c>
      <c r="BV18" s="25">
        <f t="shared" si="33"/>
        <v>0.14961619594385756</v>
      </c>
      <c r="BW18" s="35">
        <f t="shared" si="34"/>
        <v>971725.39938489289</v>
      </c>
      <c r="BX18" s="25">
        <f>BW18/BI18-1</f>
        <v>0.19364691863230821</v>
      </c>
      <c r="BY18" s="35">
        <f>BY9+BY10</f>
        <v>544385.30266211228</v>
      </c>
      <c r="BZ18" s="25">
        <f t="shared" si="59"/>
        <v>0.19349641568531362</v>
      </c>
      <c r="CA18" s="35">
        <f>CA9+CA10</f>
        <v>1516110.7020470053</v>
      </c>
      <c r="CB18" s="25">
        <f>CA18/BM18-1</f>
        <v>0.19359287362496058</v>
      </c>
      <c r="CC18" s="35">
        <f>CC9+CC10</f>
        <v>302989.53803044703</v>
      </c>
      <c r="CD18" s="25">
        <f t="shared" si="60"/>
        <v>0.11153938555804754</v>
      </c>
      <c r="CE18" s="35">
        <f>CE9+CE10</f>
        <v>451761.14820783283</v>
      </c>
      <c r="CF18" s="25">
        <f t="shared" si="37"/>
        <v>0.15807081729030781</v>
      </c>
      <c r="CG18" s="35">
        <f t="shared" si="38"/>
        <v>754750.6862382798</v>
      </c>
      <c r="CH18" s="25">
        <f>CG18/BS18-1</f>
        <v>0.13893077017548494</v>
      </c>
      <c r="CI18" s="35">
        <f>CI9+CI10</f>
        <v>376709.6686400004</v>
      </c>
      <c r="CJ18" s="25">
        <f t="shared" si="40"/>
        <v>0.21896005237415417</v>
      </c>
      <c r="CK18" s="35">
        <f t="shared" si="41"/>
        <v>1131460.3548782803</v>
      </c>
      <c r="CL18" s="25">
        <f>CK18/BW18-1</f>
        <v>0.16438281390452536</v>
      </c>
      <c r="CM18" s="35">
        <f>CM9+CM10</f>
        <v>678566.10503000056</v>
      </c>
      <c r="CN18" s="25">
        <f t="shared" si="61"/>
        <v>0.24648130967483395</v>
      </c>
      <c r="CO18" s="35">
        <f t="shared" si="43"/>
        <v>1810026.459908281</v>
      </c>
      <c r="CP18" s="25">
        <f>CO18/CA18-1</f>
        <v>0.19386167346780137</v>
      </c>
      <c r="CQ18" s="35">
        <f>CQ9+CQ10</f>
        <v>364678.96084000025</v>
      </c>
      <c r="CR18" s="25">
        <f>CQ18/CC18-1</f>
        <v>0.20360248479389442</v>
      </c>
      <c r="CS18" s="35">
        <f>CS9+CS10</f>
        <v>550207.76249999844</v>
      </c>
      <c r="CT18" s="25">
        <f t="shared" ref="CT18:CT22" si="78">CS18/CE18-1</f>
        <v>0.2179173987907328</v>
      </c>
      <c r="CU18" s="35">
        <f t="shared" ref="CU18:CU22" si="79">CQ18+CS18</f>
        <v>914886.72333999863</v>
      </c>
      <c r="CV18" s="25">
        <f t="shared" si="48"/>
        <v>0.21217077376881344</v>
      </c>
      <c r="CW18" s="35">
        <f>CW9+CW10</f>
        <v>474228.55853000004</v>
      </c>
      <c r="CX18" s="25">
        <f t="shared" si="49"/>
        <v>0.25887015388286416</v>
      </c>
      <c r="CY18" s="35">
        <f t="shared" si="67"/>
        <v>1389115.2818699987</v>
      </c>
      <c r="CZ18" s="25">
        <f t="shared" si="51"/>
        <v>0.22771891730968896</v>
      </c>
      <c r="DA18" s="35">
        <f>DA9+DA10-2</f>
        <v>715993.50648000056</v>
      </c>
      <c r="DB18" s="25">
        <f t="shared" si="52"/>
        <v>5.5156603273523785E-2</v>
      </c>
      <c r="DC18" s="35">
        <f>CY18+DA18+2</f>
        <v>2105110.7883499991</v>
      </c>
      <c r="DD18" s="25">
        <f t="shared" si="52"/>
        <v>0.1630276324560862</v>
      </c>
      <c r="DE18" s="35">
        <f>DE9+DE10</f>
        <v>416358.16602</v>
      </c>
      <c r="DF18" s="25">
        <f t="shared" si="53"/>
        <v>0.14171150718692971</v>
      </c>
      <c r="DI18" s="12"/>
      <c r="DJ18" s="12"/>
    </row>
    <row r="19" spans="2:114" s="8" customFormat="1">
      <c r="B19" s="6" t="s">
        <v>67</v>
      </c>
      <c r="C19" s="6" t="s">
        <v>68</v>
      </c>
      <c r="D19" s="34">
        <f>SUM(D20,D29,D34:D38)</f>
        <v>-441338</v>
      </c>
      <c r="E19" s="34">
        <f>SUM(E20,E29,E34:E38)</f>
        <v>-459118</v>
      </c>
      <c r="F19" s="11">
        <f t="shared" si="11"/>
        <v>4.0286583072384419E-2</v>
      </c>
      <c r="G19" s="34">
        <f>SUM(G20,G29,G34:G38)</f>
        <v>-228750</v>
      </c>
      <c r="H19" s="34">
        <f>SUM(H20,H29,H34:H38)</f>
        <v>-103854.91039762499</v>
      </c>
      <c r="I19" s="34">
        <f>SUM(I20,I29,I34:I38)</f>
        <v>-332606.774037625</v>
      </c>
      <c r="J19" s="34">
        <f>SUM(J20,J29,J34:J38)</f>
        <v>-155931.89961454918</v>
      </c>
      <c r="K19" s="34">
        <f>SUM(K20,K29,K34:K38)</f>
        <v>-488538.67365217418</v>
      </c>
      <c r="L19" s="11">
        <f t="shared" ref="L19:L48" si="80">K19/E19-1</f>
        <v>6.4080854273137255E-2</v>
      </c>
      <c r="M19" s="34">
        <f>SUM(M20,M29,M34,M37:M38)</f>
        <v>-111280.75380000012</v>
      </c>
      <c r="N19" s="34">
        <f t="shared" si="12"/>
        <v>-26811.246199999878</v>
      </c>
      <c r="O19" s="34">
        <f>SUM(O20,O29,O34,O37:O38)</f>
        <v>-138092</v>
      </c>
      <c r="P19" s="11">
        <f t="shared" si="71"/>
        <v>-0.39631912568306016</v>
      </c>
      <c r="Q19" s="34">
        <f>SUM(Q20,Q29,Q34,Q37:Q38)</f>
        <v>-110727.33218</v>
      </c>
      <c r="R19" s="11">
        <f t="shared" si="72"/>
        <v>6.6173296535164683E-2</v>
      </c>
      <c r="S19" s="34">
        <f>SUM(S20,S29,S34,S37:S38)</f>
        <v>-248824.99204822496</v>
      </c>
      <c r="T19" s="11">
        <f t="shared" si="73"/>
        <v>-0.25189439461002228</v>
      </c>
      <c r="U19" s="34">
        <f>SUM(U20,U29,U34,U37:U38)</f>
        <v>-187294.35943999965</v>
      </c>
      <c r="V19" s="11">
        <f t="shared" si="74"/>
        <v>0.20112921027048269</v>
      </c>
      <c r="W19" s="34">
        <f>SUM(W20,W29,W34,W37:W38)</f>
        <v>-436119.23289999971</v>
      </c>
      <c r="X19" s="11">
        <f t="shared" si="75"/>
        <v>-0.10729844652891418</v>
      </c>
      <c r="Y19" s="34">
        <f>SUM(Y20,Y29,Y34,Y37:Y38)</f>
        <v>-109109.5319</v>
      </c>
      <c r="Z19" s="11">
        <f t="shared" si="76"/>
        <v>-1.9511207696367383E-2</v>
      </c>
      <c r="AA19" s="34">
        <f>SUM(AA20,AA29,AA34,AA37:AA38)</f>
        <v>-94690.788409999164</v>
      </c>
      <c r="AB19" s="11">
        <f>AA19/N19-1</f>
        <v>2.5317563273131105</v>
      </c>
      <c r="AC19" s="34">
        <f t="shared" si="13"/>
        <v>-203800.32030999917</v>
      </c>
      <c r="AD19" s="11">
        <f t="shared" si="77"/>
        <v>0.47583002860411305</v>
      </c>
      <c r="AE19" s="34">
        <f>SUM(AE20,AE29,AE34,AE37:AE38)</f>
        <v>-121352.40949870076</v>
      </c>
      <c r="AF19" s="11">
        <f t="shared" si="77"/>
        <v>9.5957132801036682E-2</v>
      </c>
      <c r="AG19" s="34">
        <f t="shared" si="14"/>
        <v>-325152.72980869992</v>
      </c>
      <c r="AH19" s="11">
        <f t="shared" si="77"/>
        <v>0.30675269848167752</v>
      </c>
      <c r="AI19" s="34">
        <f>SUM(AI20,AI29,AI34,AI37:AI38)</f>
        <v>-187251.62516018929</v>
      </c>
      <c r="AJ19" s="11">
        <f t="shared" si="15"/>
        <v>-2.2816640040912439E-4</v>
      </c>
      <c r="AK19" s="34">
        <f>SUM(AK20,AK29,AK34,AK37:AK38)</f>
        <v>-498758.52521888912</v>
      </c>
      <c r="AL19" s="11">
        <f t="shared" si="17"/>
        <v>0.1436288234810601</v>
      </c>
      <c r="AM19" s="34">
        <f>SUM(AM20,AM29,AM34,AM37:AM38)</f>
        <v>-133638.16686070448</v>
      </c>
      <c r="AN19" s="11">
        <f t="shared" si="54"/>
        <v>0.2248074438004668</v>
      </c>
      <c r="AO19" s="34">
        <f>SUM(AO20,AO29,AO34,AO37:AO38)</f>
        <v>-158961.95214097382</v>
      </c>
      <c r="AP19" s="11">
        <f t="shared" si="55"/>
        <v>0.67874779384757722</v>
      </c>
      <c r="AQ19" s="34">
        <f>SUM(AQ20,AQ29,AQ34,AQ37:AQ38)</f>
        <v>-292600.11900167831</v>
      </c>
      <c r="AR19" s="11">
        <f t="shared" si="56"/>
        <v>0.43571962279846477</v>
      </c>
      <c r="AS19" s="34">
        <f>SUM(AS20,AS29,AS34,AS37:AS38)</f>
        <v>-162342.24745719612</v>
      </c>
      <c r="AT19" s="11">
        <f t="shared" si="57"/>
        <v>0.33777522941507154</v>
      </c>
      <c r="AU19" s="34">
        <f>SUM(AU20,AU29,AU34,AU37:AU38)</f>
        <v>-454942.36645887449</v>
      </c>
      <c r="AV19" s="11">
        <f t="shared" si="58"/>
        <v>0.39916514533503955</v>
      </c>
      <c r="AW19" s="34">
        <f>SUM(AW20,AW29,AW34,AW37:AW38)</f>
        <v>-241848.98419259867</v>
      </c>
      <c r="AX19" s="11">
        <f t="shared" si="20"/>
        <v>0.29157215049910867</v>
      </c>
      <c r="AY19" s="34">
        <f>SUM(AY20,AY29,AY34,AY37:AY38)</f>
        <v>-696790.59337999916</v>
      </c>
      <c r="AZ19" s="11">
        <f t="shared" si="22"/>
        <v>0.39704999142460795</v>
      </c>
      <c r="BA19" s="34">
        <v>-183649.86031915335</v>
      </c>
      <c r="BB19" s="11">
        <f t="shared" si="23"/>
        <v>0.37423211222717323</v>
      </c>
      <c r="BC19" s="34">
        <v>-228622.83713261998</v>
      </c>
      <c r="BD19" s="11">
        <f t="shared" si="24"/>
        <v>0.43822363813114285</v>
      </c>
      <c r="BE19" s="34">
        <f t="shared" si="25"/>
        <v>-412272.69745177333</v>
      </c>
      <c r="BF19" s="11">
        <f>BE19/AQ19-1</f>
        <v>0.40899702590144393</v>
      </c>
      <c r="BG19" s="34">
        <v>-205674.4240847074</v>
      </c>
      <c r="BH19" s="11">
        <f t="shared" si="26"/>
        <v>0.26691866908480755</v>
      </c>
      <c r="BI19" s="34">
        <f t="shared" si="27"/>
        <v>-617947.12153648073</v>
      </c>
      <c r="BJ19" s="11">
        <f t="shared" si="10"/>
        <v>0.35829759348724322</v>
      </c>
      <c r="BK19" s="34">
        <f>BK20+BK29+BK38+BK34</f>
        <v>-275888.11867893231</v>
      </c>
      <c r="BL19" s="11">
        <f t="shared" si="28"/>
        <v>0.14074541019873066</v>
      </c>
      <c r="BM19" s="34">
        <f t="shared" si="29"/>
        <v>-893835.24021541304</v>
      </c>
      <c r="BN19" s="11">
        <f t="shared" si="30"/>
        <v>0.28278890201371354</v>
      </c>
      <c r="BO19" s="34">
        <f>BO20+BO29+BO38+BO34</f>
        <v>-224351.48133726738</v>
      </c>
      <c r="BP19" s="11">
        <f t="shared" si="30"/>
        <v>0.2216262018788433</v>
      </c>
      <c r="BQ19" s="34">
        <f>BQ20+BQ29+BQ38+BQ34</f>
        <v>-263862.34958858293</v>
      </c>
      <c r="BR19" s="11">
        <f t="shared" si="30"/>
        <v>0.15413819939397011</v>
      </c>
      <c r="BS19" s="34">
        <f t="shared" si="31"/>
        <v>-488213.83092585031</v>
      </c>
      <c r="BT19" s="11">
        <f>BS19/BE19-1</f>
        <v>0.18420121910440201</v>
      </c>
      <c r="BU19" s="34">
        <f>BU20+BU29+BU38+BU34</f>
        <v>-221823.26025029086</v>
      </c>
      <c r="BV19" s="11">
        <f t="shared" si="33"/>
        <v>7.8516501200618594E-2</v>
      </c>
      <c r="BW19" s="34">
        <f t="shared" si="34"/>
        <v>-710037.09117614117</v>
      </c>
      <c r="BX19" s="11">
        <f>BW19/BI19-1</f>
        <v>0.14902564706618482</v>
      </c>
      <c r="BY19" s="34">
        <f>BY20+BY29+BY38+BY34</f>
        <v>-355427.50210000016</v>
      </c>
      <c r="BZ19" s="11">
        <f t="shared" si="59"/>
        <v>0.28830304038439802</v>
      </c>
      <c r="CA19" s="34">
        <f>CA20+CA29+CA38+CA34</f>
        <v>-1065464.5932761412</v>
      </c>
      <c r="CB19" s="11">
        <f>CA19/BM19-1</f>
        <v>0.19201452945552444</v>
      </c>
      <c r="CC19" s="34">
        <f>CC20+CC29+CC38+CC34</f>
        <v>-261643.33995025899</v>
      </c>
      <c r="CD19" s="11">
        <f t="shared" si="60"/>
        <v>0.16622069259676864</v>
      </c>
      <c r="CE19" s="34">
        <f>CE20+CE29+CE38+CE34</f>
        <v>-227861.52924816209</v>
      </c>
      <c r="CF19" s="11">
        <f t="shared" si="37"/>
        <v>-0.13643788284517944</v>
      </c>
      <c r="CG19" s="34">
        <f t="shared" si="38"/>
        <v>-489504.86919842107</v>
      </c>
      <c r="CH19" s="11">
        <f>CG19/BS19-1</f>
        <v>2.6444115073971375E-3</v>
      </c>
      <c r="CI19" s="34">
        <f>CI20+CI29+CI38+CI34</f>
        <v>-270461.48170689982</v>
      </c>
      <c r="CJ19" s="11">
        <f t="shared" si="40"/>
        <v>0.21926565050810631</v>
      </c>
      <c r="CK19" s="34">
        <f t="shared" si="41"/>
        <v>-759966.35090532084</v>
      </c>
      <c r="CL19" s="11">
        <f>CK19/BW19-1</f>
        <v>7.0319227473700563E-2</v>
      </c>
      <c r="CM19" s="34">
        <f>CM20+CM29+CM38+CM34</f>
        <v>-366474.27610978711</v>
      </c>
      <c r="CN19" s="11">
        <f t="shared" si="61"/>
        <v>3.1080245463613432E-2</v>
      </c>
      <c r="CO19" s="34">
        <f t="shared" si="43"/>
        <v>-1126440.627015108</v>
      </c>
      <c r="CP19" s="11">
        <f>CO19/CA19-1</f>
        <v>5.7229526090092575E-2</v>
      </c>
      <c r="CQ19" s="34">
        <f>CQ20+CQ29+CQ38+CQ34</f>
        <v>-274257.33964999981</v>
      </c>
      <c r="CR19" s="11">
        <f>CQ19/CC19-1</f>
        <v>4.8210666100420685E-2</v>
      </c>
      <c r="CS19" s="34">
        <f>CS20+CS29+CS38+CS34</f>
        <v>-361588.83432999981</v>
      </c>
      <c r="CT19" s="11">
        <f t="shared" si="78"/>
        <v>0.58687969629220049</v>
      </c>
      <c r="CU19" s="34">
        <f t="shared" si="79"/>
        <v>-635846.17397999961</v>
      </c>
      <c r="CV19" s="11">
        <f t="shared" si="48"/>
        <v>0.29895781225060514</v>
      </c>
      <c r="CW19" s="34">
        <f>CW20+CW29+CW38+CW34</f>
        <v>-270388.02086000005</v>
      </c>
      <c r="CX19" s="11">
        <f t="shared" si="49"/>
        <v>-2.7161297215472224E-4</v>
      </c>
      <c r="CY19" s="34">
        <f>IFERROR(CQ19+CS19+CW19,"-")-1</f>
        <v>-906235.19483999966</v>
      </c>
      <c r="CZ19" s="11">
        <f t="shared" si="51"/>
        <v>0.19246752670093081</v>
      </c>
      <c r="DA19" s="34">
        <f>DA20+DA29+DA38+DA34-1</f>
        <v>-472552.98505000008</v>
      </c>
      <c r="DB19" s="11">
        <f t="shared" si="52"/>
        <v>0.28945744859984179</v>
      </c>
      <c r="DC19" s="34">
        <f>DC20+DC29+DC38+DC34-1</f>
        <v>-1378787.6798799997</v>
      </c>
      <c r="DD19" s="11">
        <f t="shared" si="52"/>
        <v>0.22402161890553618</v>
      </c>
      <c r="DE19" s="34">
        <f>DE20+DE29+DE38+DE34</f>
        <v>-325985.24433000002</v>
      </c>
      <c r="DF19" s="11">
        <f t="shared" si="53"/>
        <v>0.18861083078401486</v>
      </c>
      <c r="DI19" s="12"/>
      <c r="DJ19" s="12"/>
    </row>
    <row r="20" spans="2:114" s="8" customFormat="1" ht="15.75" customHeight="1">
      <c r="B20" s="20" t="s">
        <v>69</v>
      </c>
      <c r="C20" s="20" t="s">
        <v>70</v>
      </c>
      <c r="D20" s="34">
        <v>-342192</v>
      </c>
      <c r="E20" s="34">
        <v>-343036</v>
      </c>
      <c r="F20" s="7">
        <f t="shared" si="11"/>
        <v>2.4664515827372835E-3</v>
      </c>
      <c r="G20" s="34">
        <v>-165890.58848965808</v>
      </c>
      <c r="H20" s="34">
        <v>-79892.661090866895</v>
      </c>
      <c r="I20" s="34">
        <v>-245779.86507499998</v>
      </c>
      <c r="J20" s="34">
        <f>K20-I20</f>
        <v>-124010.62587604765</v>
      </c>
      <c r="K20" s="34">
        <f>SUM(K21:K28)</f>
        <v>-369790.49095104763</v>
      </c>
      <c r="L20" s="7">
        <f t="shared" si="80"/>
        <v>7.7993245464171856E-2</v>
      </c>
      <c r="M20" s="34">
        <f>SUM(M21:M28)</f>
        <v>-73738.992850000112</v>
      </c>
      <c r="N20" s="34">
        <f t="shared" si="12"/>
        <v>-90720.714321999883</v>
      </c>
      <c r="O20" s="34">
        <f>SUM(O21:O28)</f>
        <v>-164459.70717199999</v>
      </c>
      <c r="P20" s="7">
        <f t="shared" si="71"/>
        <v>-8.6254520565962611E-3</v>
      </c>
      <c r="Q20" s="34">
        <f>SUM(Q21:Q28)</f>
        <v>-79294</v>
      </c>
      <c r="R20" s="7">
        <f t="shared" si="72"/>
        <v>-7.4933176926726963E-3</v>
      </c>
      <c r="S20" s="34">
        <f>SUM(S21:S28)</f>
        <v>-243755</v>
      </c>
      <c r="T20" s="7">
        <f t="shared" si="73"/>
        <v>-8.238531152184092E-3</v>
      </c>
      <c r="U20" s="34">
        <f>SUM(U21:U28)</f>
        <v>-116314.0875400001</v>
      </c>
      <c r="V20" s="7">
        <f t="shared" si="74"/>
        <v>-6.2063539165913673E-2</v>
      </c>
      <c r="W20" s="34">
        <f>SUM(W21:W28)</f>
        <v>-360068.96895000013</v>
      </c>
      <c r="X20" s="7">
        <f t="shared" si="75"/>
        <v>-2.6289269840457874E-2</v>
      </c>
      <c r="Y20" s="34">
        <f>SUM(Y21:Y28)</f>
        <v>-78788.255949999977</v>
      </c>
      <c r="Z20" s="7">
        <f t="shared" si="76"/>
        <v>6.8474804236492437E-2</v>
      </c>
      <c r="AA20" s="34">
        <f>SUM(AA21:AA28)</f>
        <v>-51943.208959999152</v>
      </c>
      <c r="AB20" s="7">
        <f>AA20/N20-1</f>
        <v>-0.42743827197353912</v>
      </c>
      <c r="AC20" s="34">
        <f t="shared" si="13"/>
        <v>-130731.46490999914</v>
      </c>
      <c r="AD20" s="7">
        <f t="shared" si="77"/>
        <v>-0.20508514116911458</v>
      </c>
      <c r="AE20" s="34">
        <f>SUM(AE21:AE28)</f>
        <v>-78955.899608700769</v>
      </c>
      <c r="AF20" s="7">
        <f t="shared" si="77"/>
        <v>-4.2638836645803035E-3</v>
      </c>
      <c r="AG20" s="34">
        <f t="shared" si="14"/>
        <v>-209687.36451869991</v>
      </c>
      <c r="AH20" s="7">
        <f t="shared" si="77"/>
        <v>-0.13976179147627776</v>
      </c>
      <c r="AI20" s="34">
        <f>SUM(AI21:AI28)</f>
        <v>-121991.92569018928</v>
      </c>
      <c r="AJ20" s="7">
        <f t="shared" si="15"/>
        <v>4.8814707403663338E-2</v>
      </c>
      <c r="AK20" s="34">
        <f>SUM(AK21:AK28)</f>
        <v>-318033.46045888914</v>
      </c>
      <c r="AL20" s="7">
        <f t="shared" si="17"/>
        <v>-0.11674293570393213</v>
      </c>
      <c r="AM20" s="34">
        <f>SUM(AM21:AM28)</f>
        <v>-84919.501050000501</v>
      </c>
      <c r="AN20" s="7">
        <f t="shared" si="54"/>
        <v>7.7819276820792815E-2</v>
      </c>
      <c r="AO20" s="34">
        <f>SUM(AO21:AO28)</f>
        <v>-108673.17320699881</v>
      </c>
      <c r="AP20" s="7">
        <f t="shared" si="55"/>
        <v>1.0921536305291943</v>
      </c>
      <c r="AQ20" s="34">
        <f>SUM(AQ21:AQ28)</f>
        <v>-193592.67425699928</v>
      </c>
      <c r="AR20" s="7">
        <f t="shared" si="56"/>
        <v>0.48084223174792973</v>
      </c>
      <c r="AS20" s="34">
        <f>SUM(AS21:AS28)</f>
        <v>-104366.45277993215</v>
      </c>
      <c r="AT20" s="7">
        <f t="shared" si="57"/>
        <v>0.32183222909452103</v>
      </c>
      <c r="AU20" s="34">
        <f>SUM(AU21:AU28)</f>
        <v>-297959.12703693152</v>
      </c>
      <c r="AV20" s="7">
        <f t="shared" si="58"/>
        <v>0.42096843899413661</v>
      </c>
      <c r="AW20" s="34">
        <f>SUM(AW21:AW28)</f>
        <v>-159415.19700359367</v>
      </c>
      <c r="AX20" s="7">
        <f t="shared" si="20"/>
        <v>0.30676842833389273</v>
      </c>
      <c r="AY20" s="34">
        <f>SUM(AY21:AY28)</f>
        <v>-457608.90668999916</v>
      </c>
      <c r="AZ20" s="7">
        <f t="shared" si="22"/>
        <v>0.4388703189586316</v>
      </c>
      <c r="BA20" s="34">
        <v>-113828.55900735618</v>
      </c>
      <c r="BB20" s="7">
        <f t="shared" si="23"/>
        <v>0.34042896625516028</v>
      </c>
      <c r="BC20" s="34">
        <v>-150432.60537452594</v>
      </c>
      <c r="BD20" s="7">
        <f t="shared" si="24"/>
        <v>0.3842662446966969</v>
      </c>
      <c r="BE20" s="34">
        <f t="shared" si="25"/>
        <v>-264261.16438188212</v>
      </c>
      <c r="BF20" s="7">
        <f>BE20/AQ20-1</f>
        <v>0.36503700564138386</v>
      </c>
      <c r="BG20" s="34">
        <v>-130214.40664567333</v>
      </c>
      <c r="BH20" s="7">
        <f t="shared" si="26"/>
        <v>0.24766534817700814</v>
      </c>
      <c r="BI20" s="34">
        <f t="shared" si="27"/>
        <v>-394475.57102755544</v>
      </c>
      <c r="BJ20" s="7">
        <f t="shared" si="10"/>
        <v>0.32392511332153573</v>
      </c>
      <c r="BK20" s="34">
        <f>SUM(BK21:BK28)</f>
        <v>-194964.62184000027</v>
      </c>
      <c r="BL20" s="7">
        <f t="shared" si="28"/>
        <v>0.22299897064145791</v>
      </c>
      <c r="BM20" s="34">
        <f t="shared" si="29"/>
        <v>-589440.19286755566</v>
      </c>
      <c r="BN20" s="7">
        <f t="shared" si="30"/>
        <v>0.28808723836064631</v>
      </c>
      <c r="BO20" s="34">
        <f>SUM(BO21:BO28)</f>
        <v>-135062.16212450695</v>
      </c>
      <c r="BP20" s="7">
        <f t="shared" si="30"/>
        <v>0.18654020838284135</v>
      </c>
      <c r="BQ20" s="34">
        <f>SUM(BQ21:BQ28)</f>
        <v>-185379.00330004396</v>
      </c>
      <c r="BR20" s="7">
        <f t="shared" si="30"/>
        <v>0.23230600732144069</v>
      </c>
      <c r="BS20" s="34">
        <f t="shared" si="31"/>
        <v>-320441.16542455088</v>
      </c>
      <c r="BT20" s="7">
        <f>BS20/BE20-1</f>
        <v>0.21259272498127424</v>
      </c>
      <c r="BU20" s="34">
        <f>SUM(BU21:BU28)</f>
        <v>-162237.53708849492</v>
      </c>
      <c r="BV20" s="7">
        <f t="shared" si="33"/>
        <v>0.24592617105693848</v>
      </c>
      <c r="BW20" s="34">
        <f t="shared" si="34"/>
        <v>-482678.70251304581</v>
      </c>
      <c r="BX20" s="7">
        <f>BW20/BI20-1</f>
        <v>0.22359592827442554</v>
      </c>
      <c r="BY20" s="34">
        <f>SUM(BY21:BY28)</f>
        <v>-255699.5893100001</v>
      </c>
      <c r="BZ20" s="7">
        <f t="shared" si="59"/>
        <v>0.31151788922937307</v>
      </c>
      <c r="CA20" s="34">
        <f>SUM(CA21:CA28)</f>
        <v>-738378.29182304593</v>
      </c>
      <c r="CB20" s="7">
        <f>CA20/BM20-1</f>
        <v>0.25267720246718217</v>
      </c>
      <c r="CC20" s="34">
        <f>SUM(CC21:CC28)</f>
        <v>-175006.98364692001</v>
      </c>
      <c r="CD20" s="7">
        <f t="shared" si="60"/>
        <v>0.29575138509621923</v>
      </c>
      <c r="CE20" s="34">
        <f>SUM(CE21:CE28)</f>
        <v>-224415.71722662204</v>
      </c>
      <c r="CF20" s="7">
        <f t="shared" si="37"/>
        <v>0.21057786066200546</v>
      </c>
      <c r="CG20" s="34">
        <f t="shared" si="38"/>
        <v>-399422.70087354205</v>
      </c>
      <c r="CH20" s="7">
        <f>CG20/BS20-1</f>
        <v>0.24647749406462482</v>
      </c>
      <c r="CI20" s="34">
        <f>SUM(CI21:CI28)</f>
        <v>-179434.06434328092</v>
      </c>
      <c r="CJ20" s="7">
        <f t="shared" si="40"/>
        <v>0.10599598319472703</v>
      </c>
      <c r="CK20" s="34">
        <f t="shared" si="41"/>
        <v>-578856.76521682297</v>
      </c>
      <c r="CL20" s="7">
        <f>CK20/BW20-1</f>
        <v>0.1992589733150234</v>
      </c>
      <c r="CM20" s="34">
        <f>SUM(CM21:CM28)</f>
        <v>-281304.37978016731</v>
      </c>
      <c r="CN20" s="7">
        <f t="shared" si="61"/>
        <v>0.10013622055186389</v>
      </c>
      <c r="CO20" s="34">
        <f t="shared" si="43"/>
        <v>-860161.14499699022</v>
      </c>
      <c r="CP20" s="7">
        <f>CO20/CA20-1</f>
        <v>0.16493287319331129</v>
      </c>
      <c r="CQ20" s="34">
        <f>SUM(CQ21:CQ28)</f>
        <v>-183743.48991999982</v>
      </c>
      <c r="CR20" s="7">
        <f>CQ20/CC20-1</f>
        <v>4.9920900817911784E-2</v>
      </c>
      <c r="CS20" s="34">
        <f>SUM(CS21:CS28)</f>
        <v>-256991.01387999987</v>
      </c>
      <c r="CT20" s="7">
        <f t="shared" si="78"/>
        <v>0.14515603922911624</v>
      </c>
      <c r="CU20" s="34">
        <f t="shared" si="79"/>
        <v>-440734.50379999971</v>
      </c>
      <c r="CV20" s="7">
        <f t="shared" si="48"/>
        <v>0.10342878067798411</v>
      </c>
      <c r="CW20" s="34">
        <f>SUM(CW21:CW28)</f>
        <v>-214011.60074000002</v>
      </c>
      <c r="CX20" s="7">
        <f t="shared" si="49"/>
        <v>0.19270330036423711</v>
      </c>
      <c r="CY20" s="34">
        <f t="shared" si="67"/>
        <v>-654746.10453999974</v>
      </c>
      <c r="CZ20" s="7">
        <f t="shared" si="51"/>
        <v>0.13110210311656423</v>
      </c>
      <c r="DA20" s="34">
        <f>SUM(DA21:DA28)</f>
        <v>-345734</v>
      </c>
      <c r="DB20" s="7">
        <f t="shared" si="52"/>
        <v>0.22903880938570143</v>
      </c>
      <c r="DC20" s="34">
        <f t="shared" si="62"/>
        <v>-1000480.1045399997</v>
      </c>
      <c r="DD20" s="7">
        <f t="shared" si="52"/>
        <v>0.1631310137166222</v>
      </c>
      <c r="DE20" s="34">
        <f>SUM(DE21:DE28)</f>
        <v>-224730.42362000002</v>
      </c>
      <c r="DF20" s="7">
        <f t="shared" si="53"/>
        <v>0.22306604559348209</v>
      </c>
      <c r="DI20" s="12"/>
      <c r="DJ20" s="12"/>
    </row>
    <row r="21" spans="2:114" ht="15.75" customHeight="1">
      <c r="B21" s="9" t="s">
        <v>71</v>
      </c>
      <c r="C21" s="9" t="s">
        <v>72</v>
      </c>
      <c r="D21" s="36">
        <v>-149314</v>
      </c>
      <c r="E21" s="36">
        <v>-148882</v>
      </c>
      <c r="F21" s="11">
        <f t="shared" si="11"/>
        <v>-2.8932317130342389E-3</v>
      </c>
      <c r="G21" s="36">
        <v>-72900.595399935264</v>
      </c>
      <c r="H21" s="36">
        <v>-37446.600230064701</v>
      </c>
      <c r="I21" s="36">
        <f>G21+H21</f>
        <v>-110347.19562999997</v>
      </c>
      <c r="J21" s="36">
        <f>K21-I21</f>
        <v>-51984.955957406637</v>
      </c>
      <c r="K21" s="36">
        <v>-162332.15158740661</v>
      </c>
      <c r="L21" s="11">
        <f>K21/E21-1</f>
        <v>9.0341018977489584E-2</v>
      </c>
      <c r="M21" s="36">
        <v>-34916.429640000017</v>
      </c>
      <c r="N21" s="36">
        <f t="shared" si="12"/>
        <v>-42871.753819999998</v>
      </c>
      <c r="O21" s="36">
        <v>-77788.183460000015</v>
      </c>
      <c r="P21" s="11">
        <f t="shared" si="71"/>
        <v>6.7044556128125876E-2</v>
      </c>
      <c r="Q21" s="36">
        <v>-41353</v>
      </c>
      <c r="R21" s="11">
        <f t="shared" si="72"/>
        <v>0.10431921044728032</v>
      </c>
      <c r="S21" s="36">
        <v>-119141</v>
      </c>
      <c r="T21" s="11">
        <f t="shared" si="73"/>
        <v>7.9692141878132672E-2</v>
      </c>
      <c r="U21" s="36">
        <v>-56183.112539999944</v>
      </c>
      <c r="V21" s="11">
        <f t="shared" si="74"/>
        <v>8.075714416365054E-2</v>
      </c>
      <c r="W21" s="36">
        <v>-175323.88698999994</v>
      </c>
      <c r="X21" s="11">
        <f t="shared" si="75"/>
        <v>8.0031806857423504E-2</v>
      </c>
      <c r="Y21" s="36">
        <v>-42509.610869999975</v>
      </c>
      <c r="Z21" s="11">
        <f t="shared" si="76"/>
        <v>0.21746728712781294</v>
      </c>
      <c r="AA21" s="36">
        <v>-20902.177569999963</v>
      </c>
      <c r="AB21" s="11">
        <f>AA21/N21-1</f>
        <v>-0.51244874054466738</v>
      </c>
      <c r="AC21" s="36">
        <f t="shared" si="13"/>
        <v>-63411.788439999938</v>
      </c>
      <c r="AD21" s="11">
        <f t="shared" si="77"/>
        <v>-0.18481463868342751</v>
      </c>
      <c r="AE21" s="36">
        <v>-35478.223849999995</v>
      </c>
      <c r="AF21" s="11">
        <f t="shared" si="77"/>
        <v>-0.14206408603970699</v>
      </c>
      <c r="AG21" s="36">
        <f t="shared" si="14"/>
        <v>-98890.012289999926</v>
      </c>
      <c r="AH21" s="11">
        <f t="shared" si="77"/>
        <v>-0.16997496839878856</v>
      </c>
      <c r="AI21" s="36">
        <v>-59960.125760000112</v>
      </c>
      <c r="AJ21" s="34">
        <v>0</v>
      </c>
      <c r="AK21" s="36">
        <f>SUM(AK33,AK30,AK27,C6:C8,C4)</f>
        <v>-145204.30829999998</v>
      </c>
      <c r="AL21" s="11">
        <f t="shared" si="17"/>
        <v>-0.1717939249870607</v>
      </c>
      <c r="AM21" s="36">
        <v>-42069.836599999973</v>
      </c>
      <c r="AN21" s="11">
        <f t="shared" si="54"/>
        <v>-1.0345290417851372E-2</v>
      </c>
      <c r="AO21" s="36">
        <v>-52710.390120000025</v>
      </c>
      <c r="AP21" s="11">
        <f t="shared" si="55"/>
        <v>1.5217654927806699</v>
      </c>
      <c r="AQ21" s="36">
        <f t="shared" ref="AQ21:AQ28" si="81">SUM(AM21,AO21)</f>
        <v>-94780.226720000006</v>
      </c>
      <c r="AR21" s="11">
        <f t="shared" si="56"/>
        <v>0.49467834060035698</v>
      </c>
      <c r="AS21" s="36">
        <v>-48925.172050000008</v>
      </c>
      <c r="AT21" s="11">
        <f t="shared" si="57"/>
        <v>0.37901976877007648</v>
      </c>
      <c r="AU21" s="36">
        <f t="shared" ref="AU21:AU28" si="82">SUM(AQ21,AS21)</f>
        <v>-143705.39877000003</v>
      </c>
      <c r="AV21" s="11">
        <f t="shared" si="58"/>
        <v>0.453184153204236</v>
      </c>
      <c r="AW21" s="36">
        <v>-81177.517760000075</v>
      </c>
      <c r="AX21" s="11">
        <f t="shared" si="20"/>
        <v>0.35385836388879399</v>
      </c>
      <c r="AY21" s="36">
        <f t="shared" ref="AY21:AY32" si="83">AU21+AW21</f>
        <v>-224882.9165300001</v>
      </c>
      <c r="AZ21" s="11">
        <f t="shared" si="22"/>
        <v>0.54873446361784106</v>
      </c>
      <c r="BA21" s="36">
        <v>-55294.468500000177</v>
      </c>
      <c r="BB21" s="11">
        <f t="shared" si="23"/>
        <v>0.31434949523907152</v>
      </c>
      <c r="BC21" s="36">
        <v>-72037.942789999928</v>
      </c>
      <c r="BD21" s="11">
        <f t="shared" si="24"/>
        <v>0.36667443792388865</v>
      </c>
      <c r="BE21" s="36">
        <f t="shared" si="25"/>
        <v>-127332.41129000011</v>
      </c>
      <c r="BF21" s="11">
        <f>BE21/AQ21-1</f>
        <v>0.34344911060580019</v>
      </c>
      <c r="BG21" s="36">
        <v>-63559.266400000022</v>
      </c>
      <c r="BH21" s="11">
        <f t="shared" si="26"/>
        <v>0.29911176060953704</v>
      </c>
      <c r="BI21" s="36">
        <f t="shared" si="27"/>
        <v>-190891.67769000013</v>
      </c>
      <c r="BJ21" s="11">
        <f t="shared" si="10"/>
        <v>0.32835425338140256</v>
      </c>
      <c r="BK21" s="36">
        <v>-93827.981160000083</v>
      </c>
      <c r="BL21" s="11">
        <f t="shared" si="28"/>
        <v>0.15583703159538431</v>
      </c>
      <c r="BM21" s="36">
        <f t="shared" si="29"/>
        <v>-284719.65885000024</v>
      </c>
      <c r="BN21" s="11">
        <f t="shared" si="30"/>
        <v>0.26607953704663778</v>
      </c>
      <c r="BO21" s="36">
        <v>-61792.69807000002</v>
      </c>
      <c r="BP21" s="11">
        <f t="shared" si="30"/>
        <v>0.11752042738234869</v>
      </c>
      <c r="BQ21" s="36">
        <v>-99056.049599999955</v>
      </c>
      <c r="BR21" s="11">
        <f t="shared" si="30"/>
        <v>0.37505383640342638</v>
      </c>
      <c r="BS21" s="36">
        <f t="shared" si="31"/>
        <v>-160848.74766999998</v>
      </c>
      <c r="BT21" s="11">
        <f>BS21/BE21-1</f>
        <v>0.26321920743074823</v>
      </c>
      <c r="BU21" s="36">
        <v>-82100.471879999997</v>
      </c>
      <c r="BV21" s="11">
        <f t="shared" si="33"/>
        <v>0.29171522155894447</v>
      </c>
      <c r="BW21" s="36">
        <f t="shared" si="34"/>
        <v>-242949.21954999998</v>
      </c>
      <c r="BX21" s="11">
        <f>BW21/BI21-1</f>
        <v>0.27270723632351879</v>
      </c>
      <c r="BY21" s="36">
        <v>-134821.69356000001</v>
      </c>
      <c r="BZ21" s="11">
        <f t="shared" si="59"/>
        <v>0.43690285022860542</v>
      </c>
      <c r="CA21" s="36">
        <v>-377770.91310999996</v>
      </c>
      <c r="CB21" s="11">
        <f>CA21/BM21-1</f>
        <v>0.32681710365852257</v>
      </c>
      <c r="CC21" s="36">
        <v>-92474.072810000085</v>
      </c>
      <c r="CD21" s="11">
        <f t="shared" si="60"/>
        <v>0.49652104048351453</v>
      </c>
      <c r="CE21" s="36">
        <v>-125089.16624999991</v>
      </c>
      <c r="CF21" s="11">
        <f t="shared" si="37"/>
        <v>0.26281198124824035</v>
      </c>
      <c r="CG21" s="36">
        <f t="shared" si="38"/>
        <v>-217563.23905999999</v>
      </c>
      <c r="CH21" s="11">
        <f>CG21/BS21-1</f>
        <v>0.35259516913589173</v>
      </c>
      <c r="CI21" s="36">
        <v>-102238.25140236795</v>
      </c>
      <c r="CJ21" s="11">
        <f t="shared" si="40"/>
        <v>0.24528214103083124</v>
      </c>
      <c r="CK21" s="36">
        <f t="shared" si="41"/>
        <v>-319801.49046236795</v>
      </c>
      <c r="CL21" s="11">
        <f>CK21/BW21-1</f>
        <v>0.316330593918831</v>
      </c>
      <c r="CM21" s="36">
        <v>-156839.12618578566</v>
      </c>
      <c r="CN21" s="11">
        <f t="shared" si="61"/>
        <v>0.16330778856436168</v>
      </c>
      <c r="CO21" s="36">
        <f t="shared" si="43"/>
        <v>-476640.61664815363</v>
      </c>
      <c r="CP21" s="11">
        <f>CO21/CA21-1</f>
        <v>0.26171867686743955</v>
      </c>
      <c r="CQ21" s="36">
        <v>-103090.37009999975</v>
      </c>
      <c r="CR21" s="11">
        <f>CQ21/CC21-1</f>
        <v>0.11480296008819924</v>
      </c>
      <c r="CS21" s="36">
        <v>-131326.80353999988</v>
      </c>
      <c r="CT21" s="11">
        <f t="shared" si="78"/>
        <v>4.9865527743094828E-2</v>
      </c>
      <c r="CU21" s="36">
        <f t="shared" si="79"/>
        <v>-234417.17363999964</v>
      </c>
      <c r="CV21" s="11">
        <f t="shared" si="48"/>
        <v>7.7466830576794488E-2</v>
      </c>
      <c r="CW21" s="36">
        <v>-113380.48226</v>
      </c>
      <c r="CX21" s="11">
        <f t="shared" si="49"/>
        <v>0.10898299515883525</v>
      </c>
      <c r="CY21" s="36">
        <f t="shared" si="67"/>
        <v>-347797.65589999966</v>
      </c>
      <c r="CZ21" s="11">
        <f t="shared" si="51"/>
        <v>8.7542323199166328E-2</v>
      </c>
      <c r="DA21" s="36">
        <v>-172933</v>
      </c>
      <c r="DB21" s="11">
        <f t="shared" si="52"/>
        <v>0.10261389619800698</v>
      </c>
      <c r="DC21" s="36">
        <v>-520730</v>
      </c>
      <c r="DD21" s="11">
        <f t="shared" si="52"/>
        <v>9.2500265004466176E-2</v>
      </c>
      <c r="DE21" s="36">
        <v>-118326.1311</v>
      </c>
      <c r="DF21" s="11">
        <f t="shared" si="53"/>
        <v>0.14779034147633041</v>
      </c>
    </row>
    <row r="22" spans="2:114" ht="15.75" customHeight="1">
      <c r="B22" s="9" t="s">
        <v>73</v>
      </c>
      <c r="C22" s="9" t="s">
        <v>74</v>
      </c>
      <c r="D22" s="36">
        <v>-77515</v>
      </c>
      <c r="E22" s="36">
        <v>-77064</v>
      </c>
      <c r="F22" s="11">
        <f t="shared" si="11"/>
        <v>-5.8182287299232138E-3</v>
      </c>
      <c r="G22" s="36">
        <v>-37336.750865648122</v>
      </c>
      <c r="H22" s="36">
        <v>-18801.06419687689</v>
      </c>
      <c r="I22" s="36">
        <f t="shared" ref="I22:I28" si="84">G22+H22</f>
        <v>-56137.815062525013</v>
      </c>
      <c r="J22" s="36">
        <f t="shared" ref="J22:J28" si="85">K22-I22</f>
        <v>-26541.49105339087</v>
      </c>
      <c r="K22" s="36">
        <v>-82679.306115915882</v>
      </c>
      <c r="L22" s="11">
        <f t="shared" ref="L22:L28" si="86">K22/E22-1</f>
        <v>7.2865489929355931E-2</v>
      </c>
      <c r="M22" s="36">
        <v>-10426.433909999998</v>
      </c>
      <c r="N22" s="36">
        <f t="shared" si="12"/>
        <v>-13385.447630875</v>
      </c>
      <c r="O22" s="36">
        <v>-23811.881540874998</v>
      </c>
      <c r="P22" s="11">
        <f t="shared" si="71"/>
        <v>-0.36224012564566122</v>
      </c>
      <c r="Q22" s="36">
        <v>-11526</v>
      </c>
      <c r="R22" s="11">
        <f t="shared" si="72"/>
        <v>-0.38694959608112911</v>
      </c>
      <c r="S22" s="36">
        <v>-35339</v>
      </c>
      <c r="T22" s="11">
        <f t="shared" si="73"/>
        <v>-0.37049562829190574</v>
      </c>
      <c r="U22" s="36">
        <v>-12521.371210000001</v>
      </c>
      <c r="V22" s="11">
        <f t="shared" si="74"/>
        <v>-0.5282340700146797</v>
      </c>
      <c r="W22" s="36">
        <v>-47859.890530000004</v>
      </c>
      <c r="X22" s="11">
        <f t="shared" si="75"/>
        <v>-0.42113821730795942</v>
      </c>
      <c r="Y22" s="36">
        <v>-10606.191829999976</v>
      </c>
      <c r="Z22" s="11">
        <f t="shared" si="76"/>
        <v>1.7240594584076563E-2</v>
      </c>
      <c r="AA22" s="36">
        <v>-5888.8380499999967</v>
      </c>
      <c r="AB22" s="11">
        <f>AA22/N22-1</f>
        <v>-0.56005669646663536</v>
      </c>
      <c r="AC22" s="36">
        <f t="shared" si="13"/>
        <v>-16495.029879999973</v>
      </c>
      <c r="AD22" s="11">
        <f t="shared" si="77"/>
        <v>-0.30727734170502508</v>
      </c>
      <c r="AE22" s="36">
        <v>-9939.8218500000057</v>
      </c>
      <c r="AF22" s="11">
        <f t="shared" si="77"/>
        <v>-0.13761739979177467</v>
      </c>
      <c r="AG22" s="36">
        <f t="shared" si="14"/>
        <v>-26434.85172999998</v>
      </c>
      <c r="AH22" s="11">
        <f t="shared" si="77"/>
        <v>-0.25196378703415545</v>
      </c>
      <c r="AI22" s="36">
        <v>-8833.0616399999853</v>
      </c>
      <c r="AJ22" s="11">
        <f t="shared" si="15"/>
        <v>-0.29456115533532012</v>
      </c>
      <c r="AK22" s="36">
        <f t="shared" ref="AK22:AK28" si="87">SUM(AG22,AI22)</f>
        <v>-35267.913369999966</v>
      </c>
      <c r="AL22" s="11">
        <f t="shared" si="17"/>
        <v>-0.26310083496967074</v>
      </c>
      <c r="AM22" s="36">
        <v>-9431.1617900000801</v>
      </c>
      <c r="AN22" s="11">
        <f t="shared" si="54"/>
        <v>-0.11078717590947995</v>
      </c>
      <c r="AO22" s="36">
        <v>-14033.705619999997</v>
      </c>
      <c r="AP22" s="11">
        <f t="shared" si="55"/>
        <v>1.3831026597853211</v>
      </c>
      <c r="AQ22" s="36">
        <f t="shared" si="81"/>
        <v>-23464.867410000079</v>
      </c>
      <c r="AR22" s="11">
        <f t="shared" si="56"/>
        <v>0.42254167350439009</v>
      </c>
      <c r="AS22" s="36">
        <v>-11972.645520000055</v>
      </c>
      <c r="AT22" s="11">
        <f t="shared" si="57"/>
        <v>0.20451308893428988</v>
      </c>
      <c r="AU22" s="36">
        <f t="shared" si="82"/>
        <v>-35437.512930000135</v>
      </c>
      <c r="AV22" s="11">
        <f t="shared" si="58"/>
        <v>0.34056030621814881</v>
      </c>
      <c r="AW22" s="36">
        <v>-10220.103800000054</v>
      </c>
      <c r="AX22" s="11">
        <f t="shared" si="20"/>
        <v>0.15702847059494429</v>
      </c>
      <c r="AY22" s="36">
        <v>-45889</v>
      </c>
      <c r="AZ22" s="11">
        <f t="shared" si="22"/>
        <v>0.30115438128059702</v>
      </c>
      <c r="BA22" s="36">
        <v>-11752.907190000022</v>
      </c>
      <c r="BB22" s="11">
        <f t="shared" si="23"/>
        <v>0.24617809043014227</v>
      </c>
      <c r="BC22" s="36">
        <v>-16576.084170000002</v>
      </c>
      <c r="BD22" s="11">
        <f t="shared" si="24"/>
        <v>0.18116231156913809</v>
      </c>
      <c r="BE22" s="36">
        <f t="shared" si="25"/>
        <v>-28328.991360000022</v>
      </c>
      <c r="BF22" s="11">
        <f>BE22/AQ22-1</f>
        <v>0.20729390305129058</v>
      </c>
      <c r="BG22" s="36">
        <v>-14650.940590000006</v>
      </c>
      <c r="BH22" s="11">
        <f t="shared" si="26"/>
        <v>0.22370119164773694</v>
      </c>
      <c r="BI22" s="36">
        <f t="shared" si="27"/>
        <v>-42979.931950000027</v>
      </c>
      <c r="BJ22" s="11">
        <f t="shared" si="10"/>
        <v>0.21283714336551962</v>
      </c>
      <c r="BK22" s="36">
        <v>-15684.752220000006</v>
      </c>
      <c r="BL22" s="11">
        <f t="shared" si="28"/>
        <v>0.53469598028935117</v>
      </c>
      <c r="BM22" s="36">
        <f t="shared" si="29"/>
        <v>-58664.684170000037</v>
      </c>
      <c r="BN22" s="11">
        <f t="shared" si="30"/>
        <v>0.27840406568022913</v>
      </c>
      <c r="BO22" s="36">
        <v>-15029.694120000035</v>
      </c>
      <c r="BP22" s="11">
        <f t="shared" si="30"/>
        <v>0.27880650098114201</v>
      </c>
      <c r="BQ22" s="36">
        <v>-19315.870280000017</v>
      </c>
      <c r="BR22" s="11">
        <f t="shared" si="30"/>
        <v>0.16528548491317263</v>
      </c>
      <c r="BS22" s="36">
        <f t="shared" si="31"/>
        <v>-34345.564400000054</v>
      </c>
      <c r="BT22" s="11">
        <f>BS22/BE22-1</f>
        <v>0.2123821834509545</v>
      </c>
      <c r="BU22" s="36">
        <v>-16385.83931000001</v>
      </c>
      <c r="BV22" s="11">
        <f t="shared" si="33"/>
        <v>0.11841551805787542</v>
      </c>
      <c r="BW22" s="36">
        <f t="shared" si="34"/>
        <v>-50731.403710000064</v>
      </c>
      <c r="BX22" s="11">
        <f>BW22/BI22-1</f>
        <v>0.18035095469712648</v>
      </c>
      <c r="BY22" s="36">
        <v>-20637.265150000007</v>
      </c>
      <c r="BZ22" s="11">
        <f t="shared" si="59"/>
        <v>0.31575334187842197</v>
      </c>
      <c r="CA22" s="36">
        <v>-71368.668860000063</v>
      </c>
      <c r="CB22" s="11">
        <f>CA22/BM22-1</f>
        <v>0.2165525114425928</v>
      </c>
      <c r="CC22" s="36">
        <v>-17783.918900000004</v>
      </c>
      <c r="CD22" s="11">
        <f t="shared" si="60"/>
        <v>0.18325221777700174</v>
      </c>
      <c r="CE22" s="36">
        <v>-25543.710780000074</v>
      </c>
      <c r="CF22" s="11">
        <f t="shared" si="37"/>
        <v>0.32242091139162743</v>
      </c>
      <c r="CG22" s="36">
        <f t="shared" si="38"/>
        <v>-43327.629680000078</v>
      </c>
      <c r="CH22" s="11">
        <f>CG22/BS22-1</f>
        <v>0.26152038660340104</v>
      </c>
      <c r="CI22" s="36">
        <v>-22608.871516874984</v>
      </c>
      <c r="CJ22" s="11">
        <f t="shared" si="40"/>
        <v>0.37978110789095543</v>
      </c>
      <c r="CK22" s="36">
        <f t="shared" si="41"/>
        <v>-65936.501196875062</v>
      </c>
      <c r="CL22" s="11">
        <f>CK22/BW22-1</f>
        <v>0.29971765760303226</v>
      </c>
      <c r="CM22" s="36">
        <v>-30040.811157263994</v>
      </c>
      <c r="CN22" s="11">
        <f t="shared" si="61"/>
        <v>0.4556585351263942</v>
      </c>
      <c r="CO22" s="36">
        <f t="shared" si="43"/>
        <v>-95977.312354139052</v>
      </c>
      <c r="CP22" s="11">
        <f>CO22/CA22-1</f>
        <v>0.34481017913354095</v>
      </c>
      <c r="CQ22" s="36">
        <v>-20837.84204</v>
      </c>
      <c r="CR22" s="11">
        <f>CQ22/CC22-1</f>
        <v>0.17172385665793799</v>
      </c>
      <c r="CS22" s="36">
        <v>-27678.379309999971</v>
      </c>
      <c r="CT22" s="11">
        <f t="shared" si="78"/>
        <v>8.3569241305036845E-2</v>
      </c>
      <c r="CU22" s="36">
        <f t="shared" si="79"/>
        <v>-48516.221349999971</v>
      </c>
      <c r="CV22" s="11">
        <f t="shared" si="48"/>
        <v>0.11975249300090218</v>
      </c>
      <c r="CW22" s="36">
        <v>-23306.472630000018</v>
      </c>
      <c r="CX22" s="11">
        <f t="shared" si="49"/>
        <v>3.0855193838593475E-2</v>
      </c>
      <c r="CY22" s="36">
        <f t="shared" si="67"/>
        <v>-71822.693979999982</v>
      </c>
      <c r="CZ22" s="11">
        <f t="shared" si="51"/>
        <v>8.9270626682931731E-2</v>
      </c>
      <c r="DA22" s="36">
        <v>-35363</v>
      </c>
      <c r="DB22" s="11">
        <f t="shared" si="52"/>
        <v>0.1771652840821869</v>
      </c>
      <c r="DC22" s="36">
        <v>-107186</v>
      </c>
      <c r="DD22" s="11">
        <f t="shared" si="52"/>
        <v>0.11678476267915183</v>
      </c>
      <c r="DE22" s="36">
        <v>-25699.175190000002</v>
      </c>
      <c r="DF22" s="11">
        <f t="shared" si="53"/>
        <v>0.23329350230548163</v>
      </c>
    </row>
    <row r="23" spans="2:114" ht="15.75" customHeight="1">
      <c r="B23" s="9" t="s">
        <v>75</v>
      </c>
      <c r="C23" s="9" t="s">
        <v>76</v>
      </c>
      <c r="D23" s="34">
        <v>0</v>
      </c>
      <c r="E23" s="34">
        <v>0</v>
      </c>
      <c r="F23" s="34">
        <v>0</v>
      </c>
      <c r="G23" s="34">
        <v>0</v>
      </c>
      <c r="H23" s="34">
        <v>0</v>
      </c>
      <c r="I23" s="34">
        <v>0</v>
      </c>
      <c r="J23" s="34">
        <v>0</v>
      </c>
      <c r="K23" s="34">
        <v>0</v>
      </c>
      <c r="L23" s="34">
        <v>0</v>
      </c>
      <c r="M23" s="34">
        <v>0</v>
      </c>
      <c r="N23" s="34">
        <v>0</v>
      </c>
      <c r="O23" s="34">
        <v>0</v>
      </c>
      <c r="P23" s="34">
        <v>0</v>
      </c>
      <c r="Q23" s="34">
        <v>0</v>
      </c>
      <c r="R23" s="34">
        <v>0</v>
      </c>
      <c r="S23" s="34">
        <v>0</v>
      </c>
      <c r="T23" s="34">
        <v>0</v>
      </c>
      <c r="U23" s="34">
        <v>0</v>
      </c>
      <c r="V23" s="34">
        <v>0</v>
      </c>
      <c r="W23" s="34">
        <v>0</v>
      </c>
      <c r="X23" s="34">
        <v>0</v>
      </c>
      <c r="Y23" s="34">
        <v>0</v>
      </c>
      <c r="Z23" s="34">
        <v>0</v>
      </c>
      <c r="AA23" s="36">
        <v>9275.3024700000005</v>
      </c>
      <c r="AB23" s="34">
        <v>0</v>
      </c>
      <c r="AC23" s="36">
        <f t="shared" si="13"/>
        <v>9275.3024700000005</v>
      </c>
      <c r="AD23" s="34">
        <v>0</v>
      </c>
      <c r="AE23" s="36">
        <v>4207.4392600000019</v>
      </c>
      <c r="AF23" s="34">
        <v>0</v>
      </c>
      <c r="AG23" s="36">
        <f t="shared" si="14"/>
        <v>13482.741730000002</v>
      </c>
      <c r="AH23" s="34">
        <v>0</v>
      </c>
      <c r="AI23" s="36">
        <v>3008.0989900000004</v>
      </c>
      <c r="AJ23" s="34">
        <v>0</v>
      </c>
      <c r="AK23" s="36">
        <f t="shared" si="87"/>
        <v>16490.84072</v>
      </c>
      <c r="AL23" s="34">
        <v>0</v>
      </c>
      <c r="AM23" s="36">
        <v>1629.5393000000004</v>
      </c>
      <c r="AN23" s="34">
        <v>0</v>
      </c>
      <c r="AO23" s="36">
        <v>3792.3710399999995</v>
      </c>
      <c r="AP23" s="34">
        <v>0</v>
      </c>
      <c r="AQ23" s="36">
        <f t="shared" si="81"/>
        <v>5421.9103400000004</v>
      </c>
      <c r="AR23" s="34">
        <v>0</v>
      </c>
      <c r="AS23" s="34">
        <v>0</v>
      </c>
      <c r="AT23" s="34">
        <v>0</v>
      </c>
      <c r="AU23" s="36">
        <f t="shared" si="82"/>
        <v>5421.9103400000004</v>
      </c>
      <c r="AV23" s="34">
        <v>0</v>
      </c>
      <c r="AW23" s="36">
        <v>234.71591000000015</v>
      </c>
      <c r="AX23" s="11">
        <f t="shared" si="20"/>
        <v>-0.92197201262981043</v>
      </c>
      <c r="AY23" s="36">
        <v>5656.8262500000001</v>
      </c>
      <c r="AZ23" s="11">
        <f t="shared" si="22"/>
        <v>-0.65697162770243533</v>
      </c>
      <c r="BA23" s="36">
        <v>699.54272000000037</v>
      </c>
      <c r="BB23" s="11">
        <f t="shared" si="23"/>
        <v>-0.57071135381638216</v>
      </c>
      <c r="BC23" s="36">
        <v>726.70651999999995</v>
      </c>
      <c r="BD23" s="11">
        <f t="shared" si="24"/>
        <v>-0.80837673520468611</v>
      </c>
      <c r="BE23" s="36">
        <f t="shared" si="25"/>
        <v>1426.2492400000003</v>
      </c>
      <c r="BF23" s="34">
        <v>0</v>
      </c>
      <c r="BG23" s="36">
        <v>1043.1575699999996</v>
      </c>
      <c r="BH23" s="34">
        <v>0</v>
      </c>
      <c r="BI23" s="36">
        <f t="shared" si="27"/>
        <v>2469.40681</v>
      </c>
      <c r="BJ23" s="11">
        <f t="shared" si="10"/>
        <v>-0.54455041578573948</v>
      </c>
      <c r="BK23" s="34">
        <v>0</v>
      </c>
      <c r="BL23" s="11">
        <f t="shared" si="28"/>
        <v>-1</v>
      </c>
      <c r="BM23" s="36">
        <f t="shared" si="29"/>
        <v>2469.40681</v>
      </c>
      <c r="BN23" s="11">
        <f t="shared" si="30"/>
        <v>-0.563464264082709</v>
      </c>
      <c r="BO23" s="34">
        <v>0</v>
      </c>
      <c r="BP23" s="11">
        <f t="shared" si="30"/>
        <v>-1</v>
      </c>
      <c r="BQ23" s="34">
        <v>0</v>
      </c>
      <c r="BR23" s="11">
        <f t="shared" si="30"/>
        <v>-1</v>
      </c>
      <c r="BS23" s="34">
        <v>0</v>
      </c>
      <c r="BT23" s="34">
        <v>0</v>
      </c>
      <c r="BU23" s="34">
        <v>0</v>
      </c>
      <c r="BV23" s="34">
        <v>0</v>
      </c>
      <c r="BW23" s="34">
        <v>0</v>
      </c>
      <c r="BX23" s="34">
        <v>0</v>
      </c>
      <c r="BY23" s="34">
        <v>0</v>
      </c>
      <c r="BZ23" s="34">
        <v>0</v>
      </c>
      <c r="CA23" s="34">
        <v>0</v>
      </c>
      <c r="CB23" s="34">
        <v>0</v>
      </c>
      <c r="CC23" s="34">
        <v>0</v>
      </c>
      <c r="CD23" s="34">
        <v>0</v>
      </c>
      <c r="CE23" s="34">
        <v>0</v>
      </c>
      <c r="CF23" s="34">
        <v>0</v>
      </c>
      <c r="CG23" s="34">
        <v>0</v>
      </c>
      <c r="CH23" s="34">
        <v>0</v>
      </c>
      <c r="CI23" s="34">
        <v>0</v>
      </c>
      <c r="CJ23" s="34">
        <v>0</v>
      </c>
      <c r="CK23" s="34">
        <v>0</v>
      </c>
      <c r="CL23" s="34">
        <v>0</v>
      </c>
      <c r="CM23" s="34">
        <v>0</v>
      </c>
      <c r="CN23" s="34">
        <v>0</v>
      </c>
      <c r="CO23" s="34">
        <v>0</v>
      </c>
      <c r="CP23" s="34">
        <v>0</v>
      </c>
      <c r="CQ23" s="34">
        <v>0</v>
      </c>
      <c r="CR23" s="34">
        <v>0</v>
      </c>
      <c r="CS23" s="34">
        <v>0</v>
      </c>
      <c r="CT23" s="34">
        <v>0</v>
      </c>
      <c r="CU23" s="34">
        <v>0</v>
      </c>
      <c r="CV23" s="34">
        <v>0</v>
      </c>
      <c r="CW23" s="34">
        <v>0</v>
      </c>
      <c r="CX23" s="34">
        <v>0</v>
      </c>
      <c r="CY23" s="34">
        <v>0</v>
      </c>
      <c r="CZ23" s="34">
        <v>0</v>
      </c>
      <c r="DA23" s="34">
        <v>0</v>
      </c>
      <c r="DB23" s="34">
        <v>0</v>
      </c>
      <c r="DC23" s="34">
        <v>0</v>
      </c>
      <c r="DD23" s="34">
        <v>0</v>
      </c>
      <c r="DE23" s="34">
        <v>0</v>
      </c>
      <c r="DF23" s="34">
        <v>0</v>
      </c>
    </row>
    <row r="24" spans="2:114" ht="15.75" customHeight="1">
      <c r="B24" s="9" t="s">
        <v>77</v>
      </c>
      <c r="C24" s="9" t="s">
        <v>78</v>
      </c>
      <c r="D24" s="36">
        <v>-15007</v>
      </c>
      <c r="E24" s="36">
        <v>-16152</v>
      </c>
      <c r="F24" s="11">
        <f t="shared" si="11"/>
        <v>7.6297727727060671E-2</v>
      </c>
      <c r="G24" s="36">
        <v>-8071</v>
      </c>
      <c r="H24" s="36">
        <v>-3750.3998073749999</v>
      </c>
      <c r="I24" s="36">
        <f t="shared" si="84"/>
        <v>-11821.399807375001</v>
      </c>
      <c r="J24" s="36">
        <f t="shared" si="85"/>
        <v>-5132.9169841491203</v>
      </c>
      <c r="K24" s="36">
        <v>-16954.316791524121</v>
      </c>
      <c r="L24" s="11">
        <f t="shared" si="86"/>
        <v>4.9672906855133814E-2</v>
      </c>
      <c r="M24" s="36">
        <v>-4129.48585000003</v>
      </c>
      <c r="N24" s="36">
        <f t="shared" ref="N24:N34" si="88">O24-M24</f>
        <v>-4985.51414999997</v>
      </c>
      <c r="O24" s="36">
        <v>-9115</v>
      </c>
      <c r="P24" s="11">
        <f t="shared" ref="P24:P34" si="89">O24/G24-1</f>
        <v>0.12935200099120303</v>
      </c>
      <c r="Q24" s="36">
        <v>-5639</v>
      </c>
      <c r="R24" s="11">
        <f t="shared" ref="R24:R34" si="90">Q24/H24-1</f>
        <v>0.50357302944372728</v>
      </c>
      <c r="S24" s="36">
        <v>-14753</v>
      </c>
      <c r="T24" s="11">
        <f t="shared" ref="T24:T34" si="91">S24/I24-1</f>
        <v>0.24799095203565202</v>
      </c>
      <c r="U24" s="36">
        <v>-5859.3923600000981</v>
      </c>
      <c r="V24" s="11">
        <f t="shared" ref="V24:V34" si="92">U24/J24-1</f>
        <v>0.14153265640071622</v>
      </c>
      <c r="W24" s="36">
        <v>-20612.782420000098</v>
      </c>
      <c r="X24" s="11">
        <f t="shared" ref="X24:X34" si="93">W24/K24-1</f>
        <v>0.21578372478594554</v>
      </c>
      <c r="Y24" s="36">
        <v>-4451.9506100000362</v>
      </c>
      <c r="Z24" s="11">
        <f t="shared" ref="Z24:Z48" si="94">Y24/M24-1</f>
        <v>7.8088355721088965E-2</v>
      </c>
      <c r="AA24" s="36">
        <v>-7691.076069999177</v>
      </c>
      <c r="AB24" s="11">
        <f t="shared" ref="AB24:AB48" si="95">AA24/N24-1</f>
        <v>0.54268463363988717</v>
      </c>
      <c r="AC24" s="36">
        <f t="shared" si="13"/>
        <v>-12143.026679999213</v>
      </c>
      <c r="AD24" s="11">
        <f t="shared" ref="AD24:AH43" si="96">AC24/O24-1</f>
        <v>0.33220259791543749</v>
      </c>
      <c r="AE24" s="36">
        <v>-6103.6643799998574</v>
      </c>
      <c r="AF24" s="11">
        <f t="shared" si="96"/>
        <v>8.2401911686443841E-2</v>
      </c>
      <c r="AG24" s="36">
        <f t="shared" si="14"/>
        <v>-18246.69105999907</v>
      </c>
      <c r="AH24" s="11">
        <f t="shared" si="96"/>
        <v>0.23681224564489045</v>
      </c>
      <c r="AI24" s="36">
        <v>-8294.4834300011771</v>
      </c>
      <c r="AJ24" s="11">
        <f t="shared" si="15"/>
        <v>0.41558764465485254</v>
      </c>
      <c r="AK24" s="36">
        <f t="shared" si="87"/>
        <v>-26541.174490000245</v>
      </c>
      <c r="AL24" s="11">
        <f t="shared" si="17"/>
        <v>0.28760756064877335</v>
      </c>
      <c r="AM24" s="36">
        <v>-5065.5265300004312</v>
      </c>
      <c r="AN24" s="11">
        <f t="shared" ref="AN24:AN43" si="97">AM24/Y24-1</f>
        <v>0.13782181649144354</v>
      </c>
      <c r="AO24" s="36">
        <v>-6507.3203700000249</v>
      </c>
      <c r="AP24" s="11">
        <f t="shared" ref="AP24:AP43" si="98">AO24/AA24-1</f>
        <v>-0.1539128841303059</v>
      </c>
      <c r="AQ24" s="36">
        <f t="shared" si="81"/>
        <v>-11572.846900000455</v>
      </c>
      <c r="AR24" s="11">
        <f t="shared" ref="AR24:AR43" si="99">AQ24/AC24-1</f>
        <v>-4.695532629751209E-2</v>
      </c>
      <c r="AS24" s="36">
        <v>-5956.9999500000667</v>
      </c>
      <c r="AT24" s="11">
        <f t="shared" ref="AT24:AT34" si="100">AS24/AE24-1</f>
        <v>-2.4028914577998828E-2</v>
      </c>
      <c r="AU24" s="36">
        <f t="shared" si="82"/>
        <v>-17529.846850000522</v>
      </c>
      <c r="AV24" s="11">
        <f t="shared" ref="AV24:AV34" si="101">AU24/AG24-1</f>
        <v>-3.9286257855816631E-2</v>
      </c>
      <c r="AW24" s="36">
        <v>-9012.5415899985328</v>
      </c>
      <c r="AX24" s="11">
        <f t="shared" si="20"/>
        <v>8.657057019369474E-2</v>
      </c>
      <c r="AY24" s="36">
        <f t="shared" si="83"/>
        <v>-26542.388439999057</v>
      </c>
      <c r="AZ24" s="11">
        <f t="shared" si="22"/>
        <v>4.5738367730141505E-5</v>
      </c>
      <c r="BA24" s="36">
        <v>-5776.731319999968</v>
      </c>
      <c r="BB24" s="11">
        <f t="shared" si="23"/>
        <v>0.14040096045049766</v>
      </c>
      <c r="BC24" s="36">
        <v>-7308.7009800001197</v>
      </c>
      <c r="BD24" s="11">
        <f t="shared" si="24"/>
        <v>0.12315063104847446</v>
      </c>
      <c r="BE24" s="36">
        <f t="shared" si="25"/>
        <v>-13085.432300000088</v>
      </c>
      <c r="BF24" s="11">
        <f t="shared" ref="BF24:BF34" si="102">BE24/AQ24-1</f>
        <v>0.13070123652975774</v>
      </c>
      <c r="BG24" s="36">
        <v>-8213.3629800002273</v>
      </c>
      <c r="BH24" s="11">
        <f t="shared" si="26"/>
        <v>0.37877506277302131</v>
      </c>
      <c r="BI24" s="36">
        <f t="shared" si="27"/>
        <v>-21298.795280000315</v>
      </c>
      <c r="BJ24" s="11">
        <f t="shared" si="10"/>
        <v>0.21500178879199283</v>
      </c>
      <c r="BK24" s="36">
        <v>-10970.19762999995</v>
      </c>
      <c r="BL24" s="11">
        <f t="shared" si="28"/>
        <v>0.21721464699523629</v>
      </c>
      <c r="BM24" s="36">
        <f t="shared" si="29"/>
        <v>-32268.992910000263</v>
      </c>
      <c r="BN24" s="11">
        <f t="shared" si="30"/>
        <v>0.2157531709305891</v>
      </c>
      <c r="BO24" s="36">
        <v>-7228.0651999999673</v>
      </c>
      <c r="BP24" s="11">
        <f t="shared" si="30"/>
        <v>0.25123790593743722</v>
      </c>
      <c r="BQ24" s="36">
        <v>-9816.7484100000056</v>
      </c>
      <c r="BR24" s="11">
        <f t="shared" si="30"/>
        <v>0.34315912456440989</v>
      </c>
      <c r="BS24" s="36">
        <f t="shared" si="31"/>
        <v>-17044.813609999972</v>
      </c>
      <c r="BT24" s="11">
        <f t="shared" ref="BT24:BT34" si="103">BS24/BE24-1</f>
        <v>0.30257932785299402</v>
      </c>
      <c r="BU24" s="36">
        <v>-7601.3012500000004</v>
      </c>
      <c r="BV24" s="11">
        <f t="shared" si="33"/>
        <v>-7.4520233854343809E-2</v>
      </c>
      <c r="BW24" s="36">
        <f t="shared" si="34"/>
        <v>-24646.114859999972</v>
      </c>
      <c r="BX24" s="11">
        <f t="shared" ref="BX24:BX34" si="104">BW24/BI24-1</f>
        <v>0.15716004290359131</v>
      </c>
      <c r="BY24" s="36">
        <v>-12591.39827</v>
      </c>
      <c r="BZ24" s="11">
        <f t="shared" ref="BZ24:BZ36" si="105">BY24/BK24-1</f>
        <v>0.14778226379136417</v>
      </c>
      <c r="CA24" s="36">
        <v>-37237.51312999997</v>
      </c>
      <c r="CB24" s="11">
        <f t="shared" ref="CB24:CB34" si="106">CA24/BM24-1</f>
        <v>0.15397196416563563</v>
      </c>
      <c r="CC24" s="36">
        <v>-7556.6617300000025</v>
      </c>
      <c r="CD24" s="11">
        <f t="shared" ref="CD24:CD36" si="107">CC24/BO24-1</f>
        <v>4.5461201705822463E-2</v>
      </c>
      <c r="CE24" s="36">
        <v>-8457.2104800000016</v>
      </c>
      <c r="CF24" s="11">
        <f t="shared" si="37"/>
        <v>-0.13849167496388992</v>
      </c>
      <c r="CG24" s="36">
        <f t="shared" ref="CG24:CG41" si="108">CC24+CE24</f>
        <v>-16013.872210000005</v>
      </c>
      <c r="CH24" s="11">
        <f t="shared" ref="CH24:CH34" si="109">CG24/BS24-1</f>
        <v>-6.048416976499682E-2</v>
      </c>
      <c r="CI24" s="36">
        <v>-8310.0028400000047</v>
      </c>
      <c r="CJ24" s="11">
        <f t="shared" ref="CJ24:CJ36" si="110">CI24/BU24-1</f>
        <v>9.323424591283036E-2</v>
      </c>
      <c r="CK24" s="36">
        <f t="shared" ref="CK24:CK41" si="111">CG24+CI24</f>
        <v>-24323.87505000001</v>
      </c>
      <c r="CL24" s="11">
        <f t="shared" ref="CL24:CL34" si="112">CK24/BW24-1</f>
        <v>-1.3074669652008764E-2</v>
      </c>
      <c r="CM24" s="36">
        <v>-16225.288796125997</v>
      </c>
      <c r="CN24" s="11">
        <f t="shared" ref="CN24:CN36" si="113">CM24/BY24-1</f>
        <v>0.28860103129165782</v>
      </c>
      <c r="CO24" s="36">
        <f t="shared" ref="CO24:CO41" si="114">CK24+CM24</f>
        <v>-40549.163846126008</v>
      </c>
      <c r="CP24" s="11">
        <f t="shared" ref="CP24:CP34" si="115">CO24/CA24-1</f>
        <v>8.8933186933421782E-2</v>
      </c>
      <c r="CQ24" s="36">
        <v>-7173.3545099999901</v>
      </c>
      <c r="CR24" s="11">
        <f t="shared" ref="CR24:CR34" si="116">CQ24/CC24-1</f>
        <v>-5.0724411611317688E-2</v>
      </c>
      <c r="CS24" s="36">
        <v>-11924.427090000003</v>
      </c>
      <c r="CT24" s="11">
        <f t="shared" ref="CT24:CT36" si="117">CS24/CE24-1</f>
        <v>0.40997165888201947</v>
      </c>
      <c r="CU24" s="36">
        <f t="shared" ref="CU24:CU41" si="118">CQ24+CS24</f>
        <v>-19097.781599999995</v>
      </c>
      <c r="CV24" s="11">
        <f t="shared" si="48"/>
        <v>0.19257736976783257</v>
      </c>
      <c r="CW24" s="36">
        <v>-13576.18064</v>
      </c>
      <c r="CX24" s="11">
        <f t="shared" si="49"/>
        <v>0.63371552349553628</v>
      </c>
      <c r="CY24" s="36">
        <f t="shared" si="67"/>
        <v>-32673.962239999993</v>
      </c>
      <c r="CZ24" s="11">
        <f t="shared" si="51"/>
        <v>0.34328770283664078</v>
      </c>
      <c r="DA24" s="36">
        <v>-23266</v>
      </c>
      <c r="DB24" s="11">
        <f t="shared" ref="DB24:DD36" si="119">IFERROR(DA24/CM24-1,"-")</f>
        <v>0.43393441511839637</v>
      </c>
      <c r="DC24" s="36">
        <v>-55940</v>
      </c>
      <c r="DD24" s="11">
        <f t="shared" si="119"/>
        <v>0.37955988962629128</v>
      </c>
      <c r="DE24" s="36">
        <v>-13321.142120000015</v>
      </c>
      <c r="DF24" s="11">
        <f t="shared" ref="DF24:DF36" si="120">IFERROR(DE24/CQ24-1,"-")</f>
        <v>0.85703105868108476</v>
      </c>
    </row>
    <row r="25" spans="2:114" ht="15.75" customHeight="1">
      <c r="B25" s="9" t="s">
        <v>79</v>
      </c>
      <c r="C25" s="9" t="s">
        <v>80</v>
      </c>
      <c r="D25" s="36">
        <v>-21585</v>
      </c>
      <c r="E25" s="36">
        <v>-23595</v>
      </c>
      <c r="F25" s="11">
        <f t="shared" si="11"/>
        <v>9.3120222376650519E-2</v>
      </c>
      <c r="G25" s="36">
        <v>-10908</v>
      </c>
      <c r="H25" s="36">
        <v>-5405.7721999999994</v>
      </c>
      <c r="I25" s="36">
        <f t="shared" si="84"/>
        <v>-16313.772199999999</v>
      </c>
      <c r="J25" s="36">
        <f t="shared" si="85"/>
        <v>-8718.5797500000044</v>
      </c>
      <c r="K25" s="36">
        <v>-25032.351950000004</v>
      </c>
      <c r="L25" s="11">
        <f t="shared" si="86"/>
        <v>6.0917649925831929E-2</v>
      </c>
      <c r="M25" s="36">
        <v>-4954.2633800000085</v>
      </c>
      <c r="N25" s="36">
        <f t="shared" si="88"/>
        <v>-6974.7366199999915</v>
      </c>
      <c r="O25" s="36">
        <v>-11929</v>
      </c>
      <c r="P25" s="11">
        <f t="shared" si="89"/>
        <v>9.3601026769343676E-2</v>
      </c>
      <c r="Q25" s="36">
        <v>-5153</v>
      </c>
      <c r="R25" s="11">
        <f t="shared" si="90"/>
        <v>-4.6759684028120807E-2</v>
      </c>
      <c r="S25" s="36">
        <v>-17082</v>
      </c>
      <c r="T25" s="11">
        <f t="shared" si="91"/>
        <v>4.7090751947609144E-2</v>
      </c>
      <c r="U25" s="36">
        <v>-8447.695379999981</v>
      </c>
      <c r="V25" s="11">
        <f t="shared" si="92"/>
        <v>-3.1069781749719416E-2</v>
      </c>
      <c r="W25" s="36">
        <v>-25529.935569999983</v>
      </c>
      <c r="X25" s="11">
        <f t="shared" si="93"/>
        <v>1.9877621607184981E-2</v>
      </c>
      <c r="Y25" s="36">
        <v>-4113.8357500000047</v>
      </c>
      <c r="Z25" s="11">
        <f t="shared" si="94"/>
        <v>-0.16963725291488285</v>
      </c>
      <c r="AA25" s="36">
        <v>-2763.175830000001</v>
      </c>
      <c r="AB25" s="11">
        <f t="shared" si="95"/>
        <v>-0.6038307995635821</v>
      </c>
      <c r="AC25" s="36">
        <f t="shared" si="13"/>
        <v>-6877.0115800000058</v>
      </c>
      <c r="AD25" s="11">
        <f t="shared" si="96"/>
        <v>-0.42350477156509303</v>
      </c>
      <c r="AE25" s="36">
        <v>-4469.9748900000004</v>
      </c>
      <c r="AF25" s="11">
        <f t="shared" si="96"/>
        <v>-0.13254902192897333</v>
      </c>
      <c r="AG25" s="36">
        <f t="shared" si="14"/>
        <v>-11346.986470000007</v>
      </c>
      <c r="AH25" s="11">
        <f t="shared" si="96"/>
        <v>-0.33573431272684651</v>
      </c>
      <c r="AI25" s="36">
        <v>-10807.694490000005</v>
      </c>
      <c r="AJ25" s="11">
        <f t="shared" si="15"/>
        <v>0.27936602870261518</v>
      </c>
      <c r="AK25" s="36">
        <f t="shared" si="87"/>
        <v>-22154.680960000012</v>
      </c>
      <c r="AL25" s="11">
        <f t="shared" si="17"/>
        <v>-0.13220772143139303</v>
      </c>
      <c r="AM25" s="36">
        <v>-4641.0469199999998</v>
      </c>
      <c r="AN25" s="11">
        <f t="shared" si="97"/>
        <v>0.1281556197278888</v>
      </c>
      <c r="AO25" s="36">
        <v>-8376.8321399998804</v>
      </c>
      <c r="AP25" s="11">
        <f t="shared" si="98"/>
        <v>2.0315957634877968</v>
      </c>
      <c r="AQ25" s="36">
        <f t="shared" si="81"/>
        <v>-13017.879059999879</v>
      </c>
      <c r="AR25" s="11">
        <f t="shared" si="99"/>
        <v>0.89295581497332144</v>
      </c>
      <c r="AS25" s="36">
        <v>-7262.9527400000507</v>
      </c>
      <c r="AT25" s="11">
        <f t="shared" si="100"/>
        <v>0.62483076946323735</v>
      </c>
      <c r="AU25" s="36">
        <f t="shared" si="82"/>
        <v>-20280.831799999931</v>
      </c>
      <c r="AV25" s="11">
        <f t="shared" si="101"/>
        <v>0.78733198048837694</v>
      </c>
      <c r="AW25" s="36">
        <v>-12949.113759999991</v>
      </c>
      <c r="AX25" s="11">
        <f t="shared" si="20"/>
        <v>0.19813839778514919</v>
      </c>
      <c r="AY25" s="36">
        <f t="shared" si="83"/>
        <v>-33229.94555999992</v>
      </c>
      <c r="AZ25" s="11">
        <f t="shared" si="22"/>
        <v>0.49990630061412999</v>
      </c>
      <c r="BA25" s="36">
        <v>-7720.2659000000003</v>
      </c>
      <c r="BB25" s="11">
        <f t="shared" si="23"/>
        <v>0.66347508074751382</v>
      </c>
      <c r="BC25" s="36">
        <v>-11528.367990000004</v>
      </c>
      <c r="BD25" s="11">
        <f t="shared" si="24"/>
        <v>0.37622048494338922</v>
      </c>
      <c r="BE25" s="36">
        <f t="shared" si="25"/>
        <v>-19248.633890000005</v>
      </c>
      <c r="BF25" s="11">
        <f t="shared" si="102"/>
        <v>0.47863056656789849</v>
      </c>
      <c r="BG25" s="36">
        <v>-9422.7116700000006</v>
      </c>
      <c r="BH25" s="11">
        <f t="shared" si="26"/>
        <v>0.29736651294800187</v>
      </c>
      <c r="BI25" s="36">
        <f t="shared" si="27"/>
        <v>-28671.345560000005</v>
      </c>
      <c r="BJ25" s="11">
        <f t="shared" si="10"/>
        <v>0.41371645121577827</v>
      </c>
      <c r="BK25" s="36">
        <v>-16316.619200000074</v>
      </c>
      <c r="BL25" s="11">
        <f t="shared" si="28"/>
        <v>0.26005682724035983</v>
      </c>
      <c r="BM25" s="36">
        <f t="shared" si="29"/>
        <v>-44987.964760000075</v>
      </c>
      <c r="BN25" s="11">
        <f t="shared" si="30"/>
        <v>0.35383805184904382</v>
      </c>
      <c r="BO25" s="36">
        <v>-9545.8430800000006</v>
      </c>
      <c r="BP25" s="11">
        <f t="shared" si="30"/>
        <v>0.23646558339396062</v>
      </c>
      <c r="BQ25" s="36">
        <v>-14190.286840000002</v>
      </c>
      <c r="BR25" s="11">
        <f t="shared" si="30"/>
        <v>0.2309016204469716</v>
      </c>
      <c r="BS25" s="36">
        <f t="shared" si="31"/>
        <v>-23736.129920000003</v>
      </c>
      <c r="BT25" s="11">
        <f t="shared" si="103"/>
        <v>0.23313322159092698</v>
      </c>
      <c r="BU25" s="36">
        <v>-11574.8585</v>
      </c>
      <c r="BV25" s="11">
        <f t="shared" si="33"/>
        <v>0.22839994529939811</v>
      </c>
      <c r="BW25" s="36">
        <f t="shared" si="34"/>
        <v>-35310.988420000001</v>
      </c>
      <c r="BX25" s="11">
        <f t="shared" si="104"/>
        <v>0.23157765114669404</v>
      </c>
      <c r="BY25" s="36">
        <v>-20107.233770000003</v>
      </c>
      <c r="BZ25" s="11">
        <f t="shared" si="105"/>
        <v>0.23231617552243367</v>
      </c>
      <c r="CA25" s="36">
        <v>-55418.22219</v>
      </c>
      <c r="CB25" s="11">
        <f t="shared" si="106"/>
        <v>0.23184550547335991</v>
      </c>
      <c r="CC25" s="36">
        <v>-11191.931990000003</v>
      </c>
      <c r="CD25" s="11">
        <f t="shared" si="107"/>
        <v>0.17244039067107764</v>
      </c>
      <c r="CE25" s="36">
        <v>-16396.204710000009</v>
      </c>
      <c r="CF25" s="11">
        <f t="shared" si="37"/>
        <v>0.15545266243539912</v>
      </c>
      <c r="CG25" s="36">
        <f t="shared" si="108"/>
        <v>-27588.13670000001</v>
      </c>
      <c r="CH25" s="11">
        <f t="shared" si="109"/>
        <v>0.16228453387231911</v>
      </c>
      <c r="CI25" s="36">
        <v>-14059.768600000005</v>
      </c>
      <c r="CJ25" s="11">
        <f t="shared" si="110"/>
        <v>0.21468168271776311</v>
      </c>
      <c r="CK25" s="36">
        <f t="shared" si="111"/>
        <v>-41647.905300000013</v>
      </c>
      <c r="CL25" s="11">
        <f t="shared" si="112"/>
        <v>0.17946019535411262</v>
      </c>
      <c r="CM25" s="36">
        <v>-23215.461531029687</v>
      </c>
      <c r="CN25" s="11">
        <f t="shared" si="113"/>
        <v>0.15458256449314089</v>
      </c>
      <c r="CO25" s="36">
        <f t="shared" si="114"/>
        <v>-64863.3668310297</v>
      </c>
      <c r="CP25" s="11">
        <f t="shared" si="115"/>
        <v>0.17043391627842652</v>
      </c>
      <c r="CQ25" s="36">
        <v>-11729.010680000001</v>
      </c>
      <c r="CR25" s="11">
        <f t="shared" si="116"/>
        <v>4.7988023022287774E-2</v>
      </c>
      <c r="CS25" s="36">
        <v>-17527.329339999989</v>
      </c>
      <c r="CT25" s="11">
        <f t="shared" si="117"/>
        <v>6.898697899948214E-2</v>
      </c>
      <c r="CU25" s="36">
        <f t="shared" si="118"/>
        <v>-29256.340019999989</v>
      </c>
      <c r="CV25" s="11">
        <f t="shared" si="48"/>
        <v>6.0468140278570504E-2</v>
      </c>
      <c r="CW25" s="36">
        <v>-14313.55766</v>
      </c>
      <c r="CX25" s="11">
        <f t="shared" si="49"/>
        <v>1.8050728089507473E-2</v>
      </c>
      <c r="CY25" s="36">
        <f t="shared" si="67"/>
        <v>-43569.897679999987</v>
      </c>
      <c r="CZ25" s="11">
        <f t="shared" si="51"/>
        <v>4.6148596577796575E-2</v>
      </c>
      <c r="DA25" s="36">
        <v>-24154</v>
      </c>
      <c r="DB25" s="11">
        <f t="shared" si="119"/>
        <v>4.04273017667931E-2</v>
      </c>
      <c r="DC25" s="36">
        <v>-67724</v>
      </c>
      <c r="DD25" s="11">
        <f t="shared" si="119"/>
        <v>4.4102446553881514E-2</v>
      </c>
      <c r="DE25" s="36">
        <v>-13091.931009999997</v>
      </c>
      <c r="DF25" s="11">
        <f t="shared" si="120"/>
        <v>0.1162007919665391</v>
      </c>
    </row>
    <row r="26" spans="2:114" ht="15.75" customHeight="1">
      <c r="B26" s="9" t="s">
        <v>81</v>
      </c>
      <c r="C26" s="9" t="s">
        <v>82</v>
      </c>
      <c r="D26" s="36">
        <v>-14785</v>
      </c>
      <c r="E26" s="36">
        <v>-9813</v>
      </c>
      <c r="F26" s="11">
        <f t="shared" si="11"/>
        <v>-0.33628677713899224</v>
      </c>
      <c r="G26" s="36">
        <v>-5101.8384327041913</v>
      </c>
      <c r="H26" s="36">
        <v>-3731.6266172958099</v>
      </c>
      <c r="I26" s="36">
        <f t="shared" si="84"/>
        <v>-8833.4650500000007</v>
      </c>
      <c r="J26" s="36">
        <f t="shared" si="85"/>
        <v>-3629.138664289243</v>
      </c>
      <c r="K26" s="36">
        <v>-12462.603714289244</v>
      </c>
      <c r="L26" s="11">
        <f t="shared" si="86"/>
        <v>0.27000955001418969</v>
      </c>
      <c r="M26" s="36">
        <v>-1968.9620099999988</v>
      </c>
      <c r="N26" s="36">
        <f t="shared" si="88"/>
        <v>-2325.5305899999953</v>
      </c>
      <c r="O26" s="36">
        <v>-4294.4925999999941</v>
      </c>
      <c r="P26" s="11">
        <f t="shared" si="89"/>
        <v>-0.1582460603865633</v>
      </c>
      <c r="Q26" s="36">
        <v>-3607</v>
      </c>
      <c r="R26" s="11">
        <f t="shared" si="90"/>
        <v>-3.3397397456158884E-2</v>
      </c>
      <c r="S26" s="36">
        <v>-7901</v>
      </c>
      <c r="T26" s="11">
        <f t="shared" si="91"/>
        <v>-0.10556050708549536</v>
      </c>
      <c r="U26" s="36">
        <v>-3809.9639999999999</v>
      </c>
      <c r="V26" s="11">
        <f t="shared" si="92"/>
        <v>4.9825964901831998E-2</v>
      </c>
      <c r="W26" s="36">
        <v>-11710.920730000002</v>
      </c>
      <c r="X26" s="11">
        <f t="shared" si="93"/>
        <v>-6.031508355091042E-2</v>
      </c>
      <c r="Y26" s="36">
        <v>-3478.1235299999958</v>
      </c>
      <c r="Z26" s="11">
        <f t="shared" si="94"/>
        <v>0.76647569243857472</v>
      </c>
      <c r="AA26" s="36">
        <v>-1523.4085999999977</v>
      </c>
      <c r="AB26" s="11">
        <f t="shared" si="95"/>
        <v>-0.34491999092559744</v>
      </c>
      <c r="AC26" s="36">
        <f t="shared" si="13"/>
        <v>-5001.5321299999932</v>
      </c>
      <c r="AD26" s="11">
        <f t="shared" si="96"/>
        <v>0.16463866534547056</v>
      </c>
      <c r="AE26" s="36">
        <v>-2261.0657600000009</v>
      </c>
      <c r="AF26" s="11">
        <f t="shared" si="96"/>
        <v>-0.37314506237870781</v>
      </c>
      <c r="AG26" s="36">
        <f t="shared" si="14"/>
        <v>-7262.5978899999936</v>
      </c>
      <c r="AH26" s="11">
        <f t="shared" si="96"/>
        <v>-8.0800165801798052E-2</v>
      </c>
      <c r="AI26" s="36">
        <v>-2654.7862299999997</v>
      </c>
      <c r="AJ26" s="11">
        <f t="shared" si="15"/>
        <v>-0.30319912996553255</v>
      </c>
      <c r="AK26" s="36">
        <f t="shared" si="87"/>
        <v>-9917.3841199999933</v>
      </c>
      <c r="AL26" s="11">
        <f t="shared" si="17"/>
        <v>-0.15315077706960178</v>
      </c>
      <c r="AM26" s="36">
        <v>-1897.2553299999968</v>
      </c>
      <c r="AN26" s="11">
        <f t="shared" si="97"/>
        <v>-0.45451755418244189</v>
      </c>
      <c r="AO26" s="36">
        <v>-2119.3800000000051</v>
      </c>
      <c r="AP26" s="11">
        <f t="shared" si="98"/>
        <v>0.3912091608252759</v>
      </c>
      <c r="AQ26" s="36">
        <f t="shared" si="81"/>
        <v>-4016.6353300000019</v>
      </c>
      <c r="AR26" s="11">
        <f t="shared" si="99"/>
        <v>-0.19691901889271535</v>
      </c>
      <c r="AS26" s="36">
        <v>-2309.8746999999594</v>
      </c>
      <c r="AT26" s="11">
        <f t="shared" si="100"/>
        <v>2.1586696355066826E-2</v>
      </c>
      <c r="AU26" s="36">
        <f t="shared" si="82"/>
        <v>-6326.5100299999613</v>
      </c>
      <c r="AV26" s="11">
        <f t="shared" si="101"/>
        <v>-0.12889159969725839</v>
      </c>
      <c r="AW26" s="36">
        <v>-2243.7415700000629</v>
      </c>
      <c r="AX26" s="11">
        <f t="shared" si="20"/>
        <v>-0.15483154739729721</v>
      </c>
      <c r="AY26" s="36">
        <f t="shared" si="83"/>
        <v>-8570.2516000000251</v>
      </c>
      <c r="AZ26" s="11">
        <f t="shared" si="22"/>
        <v>-0.13583546867800145</v>
      </c>
      <c r="BA26" s="36">
        <v>-3417.7773800000136</v>
      </c>
      <c r="BB26" s="11">
        <f t="shared" si="23"/>
        <v>0.8014324829963817</v>
      </c>
      <c r="BC26" s="36">
        <v>-3854.1015699999366</v>
      </c>
      <c r="BD26" s="11">
        <f t="shared" si="24"/>
        <v>0.81850426539833698</v>
      </c>
      <c r="BE26" s="36">
        <f t="shared" si="25"/>
        <v>-7271.8789499999502</v>
      </c>
      <c r="BF26" s="11">
        <f t="shared" si="102"/>
        <v>0.81044041904594488</v>
      </c>
      <c r="BG26" s="36">
        <v>-4879.8273500000896</v>
      </c>
      <c r="BH26" s="11">
        <f t="shared" si="26"/>
        <v>1.1125939645125231</v>
      </c>
      <c r="BI26" s="36">
        <f t="shared" si="27"/>
        <v>-12151.70630000004</v>
      </c>
      <c r="BJ26" s="11">
        <f t="shared" si="10"/>
        <v>0.92075982530294254</v>
      </c>
      <c r="BK26" s="36">
        <v>-2921.5031300000492</v>
      </c>
      <c r="BL26" s="11">
        <f t="shared" si="28"/>
        <v>0.30206756832515569</v>
      </c>
      <c r="BM26" s="36">
        <f t="shared" si="29"/>
        <v>-15073.20943000009</v>
      </c>
      <c r="BN26" s="11">
        <f t="shared" si="30"/>
        <v>0.75878260446870027</v>
      </c>
      <c r="BO26" s="36">
        <v>-4536.4239199999829</v>
      </c>
      <c r="BP26" s="11">
        <f t="shared" si="30"/>
        <v>0.32730234173413741</v>
      </c>
      <c r="BQ26" s="36">
        <v>-6673.9033899999722</v>
      </c>
      <c r="BR26" s="11">
        <f t="shared" si="30"/>
        <v>0.731636613302872</v>
      </c>
      <c r="BS26" s="36">
        <f t="shared" si="31"/>
        <v>-11210.327309999955</v>
      </c>
      <c r="BT26" s="11">
        <f t="shared" si="103"/>
        <v>0.54159982407298357</v>
      </c>
      <c r="BU26" s="36">
        <v>-6470.3865499999465</v>
      </c>
      <c r="BV26" s="11">
        <f t="shared" si="33"/>
        <v>0.32594579396335144</v>
      </c>
      <c r="BW26" s="36">
        <f t="shared" si="34"/>
        <v>-17680.713859999902</v>
      </c>
      <c r="BX26" s="11">
        <f t="shared" si="104"/>
        <v>0.45499845235724989</v>
      </c>
      <c r="BY26" s="36">
        <v>-10945.742300000074</v>
      </c>
      <c r="BZ26" s="11">
        <f t="shared" si="105"/>
        <v>2.7466132374124448</v>
      </c>
      <c r="CA26" s="36">
        <v>-28626.456159999976</v>
      </c>
      <c r="CB26" s="11">
        <f t="shared" si="106"/>
        <v>0.89916130953670459</v>
      </c>
      <c r="CC26" s="36">
        <v>-7654.286679999942</v>
      </c>
      <c r="CD26" s="11">
        <f t="shared" si="107"/>
        <v>0.68729528258019834</v>
      </c>
      <c r="CE26" s="36">
        <v>-6868.0363200000038</v>
      </c>
      <c r="CF26" s="11">
        <f t="shared" si="37"/>
        <v>2.9088363833812192E-2</v>
      </c>
      <c r="CG26" s="36">
        <f t="shared" si="108"/>
        <v>-14522.322999999946</v>
      </c>
      <c r="CH26" s="11">
        <f t="shared" si="109"/>
        <v>0.29544147984382119</v>
      </c>
      <c r="CI26" s="36">
        <v>-2982.0738099999949</v>
      </c>
      <c r="CJ26" s="11">
        <f t="shared" si="110"/>
        <v>-0.53911968211543404</v>
      </c>
      <c r="CK26" s="36">
        <f t="shared" si="111"/>
        <v>-17504.39680999994</v>
      </c>
      <c r="CL26" s="11">
        <f t="shared" si="112"/>
        <v>-9.9722811757535501E-3</v>
      </c>
      <c r="CM26" s="36">
        <v>-9123.0026744439983</v>
      </c>
      <c r="CN26" s="11">
        <f t="shared" si="113"/>
        <v>-0.16652498986350739</v>
      </c>
      <c r="CO26" s="36">
        <f t="shared" si="114"/>
        <v>-26627.399484443937</v>
      </c>
      <c r="CP26" s="11">
        <f t="shared" si="115"/>
        <v>-6.9832488673513882E-2</v>
      </c>
      <c r="CQ26" s="36">
        <v>-8257.0173200000354</v>
      </c>
      <c r="CR26" s="11">
        <f t="shared" si="116"/>
        <v>7.8744194619073005E-2</v>
      </c>
      <c r="CS26" s="36">
        <v>-11790.805210000008</v>
      </c>
      <c r="CT26" s="11">
        <f t="shared" si="117"/>
        <v>0.71676512188275687</v>
      </c>
      <c r="CU26" s="36">
        <f t="shared" si="118"/>
        <v>-20047.822530000041</v>
      </c>
      <c r="CV26" s="11">
        <f t="shared" si="48"/>
        <v>0.38048317269903142</v>
      </c>
      <c r="CW26" s="36">
        <v>-8373.1355900000144</v>
      </c>
      <c r="CX26" s="11">
        <f t="shared" si="49"/>
        <v>1.8078230531792334</v>
      </c>
      <c r="CY26" s="36">
        <f t="shared" si="67"/>
        <v>-28420.958120000054</v>
      </c>
      <c r="CZ26" s="11">
        <f t="shared" si="51"/>
        <v>0.62364681448284376</v>
      </c>
      <c r="DA26" s="36">
        <v>-19917</v>
      </c>
      <c r="DB26" s="11">
        <f t="shared" si="119"/>
        <v>1.1831627930783042</v>
      </c>
      <c r="DC26" s="36">
        <v>-48338</v>
      </c>
      <c r="DD26" s="11">
        <f t="shared" si="119"/>
        <v>0.81534813522588534</v>
      </c>
      <c r="DE26" s="36">
        <v>-8844.1815800000113</v>
      </c>
      <c r="DF26" s="11">
        <f t="shared" si="120"/>
        <v>7.1110939609846158E-2</v>
      </c>
    </row>
    <row r="27" spans="2:114" ht="15.75" customHeight="1">
      <c r="B27" s="9" t="s">
        <v>83</v>
      </c>
      <c r="C27" s="9" t="s">
        <v>84</v>
      </c>
      <c r="D27" s="36">
        <v>-32664</v>
      </c>
      <c r="E27" s="36">
        <v>-46148</v>
      </c>
      <c r="F27" s="11">
        <f t="shared" si="11"/>
        <v>0.41280920891501349</v>
      </c>
      <c r="G27" s="36">
        <v>-17505</v>
      </c>
      <c r="H27" s="36">
        <v>-7593.3386024999991</v>
      </c>
      <c r="I27" s="36">
        <f t="shared" si="84"/>
        <v>-25098.3386025</v>
      </c>
      <c r="J27" s="36">
        <f t="shared" si="85"/>
        <v>-23445.916397499997</v>
      </c>
      <c r="K27" s="36">
        <v>-48544.254999999997</v>
      </c>
      <c r="L27" s="11">
        <f t="shared" si="86"/>
        <v>5.1925435555170374E-2</v>
      </c>
      <c r="M27" s="36">
        <v>-9797.5857700000015</v>
      </c>
      <c r="N27" s="36">
        <f t="shared" si="88"/>
        <v>-14873.414229999998</v>
      </c>
      <c r="O27" s="36">
        <v>-24671</v>
      </c>
      <c r="P27" s="11">
        <f t="shared" si="89"/>
        <v>0.40936875178520427</v>
      </c>
      <c r="Q27" s="36">
        <v>-6781</v>
      </c>
      <c r="R27" s="11">
        <f t="shared" si="90"/>
        <v>-0.10698042653234874</v>
      </c>
      <c r="S27" s="36">
        <v>-31454</v>
      </c>
      <c r="T27" s="11">
        <f t="shared" si="91"/>
        <v>0.25323036309929003</v>
      </c>
      <c r="U27" s="36">
        <v>-22862.836599999999</v>
      </c>
      <c r="V27" s="11">
        <f t="shared" si="92"/>
        <v>-2.4869140860801275E-2</v>
      </c>
      <c r="W27" s="36">
        <v>-54316.531659999993</v>
      </c>
      <c r="X27" s="11">
        <f t="shared" si="93"/>
        <v>0.11890751356674434</v>
      </c>
      <c r="Y27" s="36">
        <v>-8484.2070899999962</v>
      </c>
      <c r="Z27" s="11">
        <f t="shared" si="94"/>
        <v>-0.13405125618002167</v>
      </c>
      <c r="AA27" s="36">
        <v>-17034.870070000008</v>
      </c>
      <c r="AB27" s="11">
        <f t="shared" si="95"/>
        <v>0.14532344803792974</v>
      </c>
      <c r="AC27" s="36">
        <f t="shared" si="13"/>
        <v>-25519.077160000004</v>
      </c>
      <c r="AD27" s="11">
        <f t="shared" si="96"/>
        <v>3.4375467552997696E-2</v>
      </c>
      <c r="AE27" s="36">
        <v>-11561.497919999994</v>
      </c>
      <c r="AF27" s="11">
        <f t="shared" si="96"/>
        <v>0.70498420881875745</v>
      </c>
      <c r="AG27" s="36">
        <f t="shared" si="14"/>
        <v>-37080.575079999995</v>
      </c>
      <c r="AH27" s="11">
        <f t="shared" si="96"/>
        <v>0.17888265657785962</v>
      </c>
      <c r="AI27" s="36">
        <v>-26548.38361999999</v>
      </c>
      <c r="AJ27" s="11">
        <f t="shared" si="15"/>
        <v>0.16120252637417654</v>
      </c>
      <c r="AK27" s="36">
        <f t="shared" si="87"/>
        <v>-63628.958699999988</v>
      </c>
      <c r="AL27" s="11">
        <f t="shared" si="17"/>
        <v>0.17144737993014925</v>
      </c>
      <c r="AM27" s="36">
        <v>-12707.255159999999</v>
      </c>
      <c r="AN27" s="11">
        <f t="shared" si="97"/>
        <v>0.49775400637939926</v>
      </c>
      <c r="AO27" s="36">
        <v>-16766.0396</v>
      </c>
      <c r="AP27" s="11">
        <f t="shared" si="98"/>
        <v>-1.5781186994401786E-2</v>
      </c>
      <c r="AQ27" s="36">
        <f t="shared" si="81"/>
        <v>-29473.294759999997</v>
      </c>
      <c r="AR27" s="11">
        <f t="shared" si="99"/>
        <v>0.15495143398829669</v>
      </c>
      <c r="AS27" s="36">
        <v>-17741.715759999999</v>
      </c>
      <c r="AT27" s="11">
        <f t="shared" si="100"/>
        <v>0.53455165435864282</v>
      </c>
      <c r="AU27" s="36">
        <f t="shared" si="82"/>
        <v>-47215.010519999996</v>
      </c>
      <c r="AV27" s="11">
        <f t="shared" si="101"/>
        <v>0.27330847534417479</v>
      </c>
      <c r="AW27" s="36">
        <v>-29054.220290000005</v>
      </c>
      <c r="AX27" s="11">
        <f t="shared" si="20"/>
        <v>9.4387541850655898E-2</v>
      </c>
      <c r="AY27" s="36">
        <f t="shared" si="83"/>
        <v>-76269.230810000008</v>
      </c>
      <c r="AZ27" s="11">
        <f t="shared" si="22"/>
        <v>0.19865596370352079</v>
      </c>
      <c r="BA27" s="36">
        <v>-18745.304639999998</v>
      </c>
      <c r="BB27" s="11">
        <f t="shared" si="23"/>
        <v>0.47516551796383388</v>
      </c>
      <c r="BC27" s="36">
        <v>-23217.73056</v>
      </c>
      <c r="BD27" s="11">
        <f t="shared" si="24"/>
        <v>0.38480709302392446</v>
      </c>
      <c r="BE27" s="36">
        <f t="shared" si="25"/>
        <v>-41963.035199999998</v>
      </c>
      <c r="BF27" s="11">
        <f t="shared" si="102"/>
        <v>0.42376465005706065</v>
      </c>
      <c r="BG27" s="36">
        <v>-20371.306429999997</v>
      </c>
      <c r="BH27" s="11">
        <f t="shared" si="26"/>
        <v>0.14821512786990998</v>
      </c>
      <c r="BI27" s="36">
        <f t="shared" si="27"/>
        <v>-62334.341629999995</v>
      </c>
      <c r="BJ27" s="11">
        <f t="shared" si="10"/>
        <v>0.32022297450501558</v>
      </c>
      <c r="BK27" s="36">
        <v>-44758.628410000027</v>
      </c>
      <c r="BL27" s="11">
        <f t="shared" si="28"/>
        <v>0.54052072171440191</v>
      </c>
      <c r="BM27" s="36">
        <f t="shared" si="29"/>
        <v>-107092.97004000001</v>
      </c>
      <c r="BN27" s="11">
        <f t="shared" si="30"/>
        <v>0.40414383235078555</v>
      </c>
      <c r="BO27" s="36">
        <v>-20584.917089999981</v>
      </c>
      <c r="BP27" s="11">
        <f t="shared" si="30"/>
        <v>9.8137239448992108E-2</v>
      </c>
      <c r="BQ27" s="36">
        <v>-23970.729230000008</v>
      </c>
      <c r="BR27" s="11">
        <f t="shared" si="30"/>
        <v>3.2432053083486512E-2</v>
      </c>
      <c r="BS27" s="36">
        <f t="shared" si="31"/>
        <v>-44555.646319999985</v>
      </c>
      <c r="BT27" s="11">
        <f t="shared" si="103"/>
        <v>6.1783212478395466E-2</v>
      </c>
      <c r="BU27" s="36">
        <v>-25863.497239999979</v>
      </c>
      <c r="BV27" s="11">
        <f t="shared" si="33"/>
        <v>0.26960425090419604</v>
      </c>
      <c r="BW27" s="36">
        <f t="shared" si="34"/>
        <v>-70419.143559999968</v>
      </c>
      <c r="BX27" s="11">
        <f t="shared" si="104"/>
        <v>0.12970060673760209</v>
      </c>
      <c r="BY27" s="36">
        <v>-40199.191340000005</v>
      </c>
      <c r="BZ27" s="11">
        <f t="shared" si="105"/>
        <v>-0.10186722051074615</v>
      </c>
      <c r="CA27" s="36">
        <v>-110618.33489999997</v>
      </c>
      <c r="CB27" s="11">
        <f t="shared" si="106"/>
        <v>3.2918732748594026E-2</v>
      </c>
      <c r="CC27" s="36">
        <v>-23368.692169999991</v>
      </c>
      <c r="CD27" s="11">
        <f t="shared" si="107"/>
        <v>0.13523372806550427</v>
      </c>
      <c r="CE27" s="36">
        <v>-26564.732760000017</v>
      </c>
      <c r="CF27" s="11">
        <f t="shared" si="37"/>
        <v>0.10821546166203166</v>
      </c>
      <c r="CG27" s="36">
        <f t="shared" si="108"/>
        <v>-49933.424930000008</v>
      </c>
      <c r="CH27" s="11">
        <f t="shared" si="109"/>
        <v>0.12069802716757061</v>
      </c>
      <c r="CI27" s="36">
        <v>-13916.979969999991</v>
      </c>
      <c r="CJ27" s="11">
        <f t="shared" si="110"/>
        <v>-0.46190649157546015</v>
      </c>
      <c r="CK27" s="36">
        <f t="shared" si="111"/>
        <v>-63850.404900000001</v>
      </c>
      <c r="CL27" s="11">
        <f t="shared" si="112"/>
        <v>-9.3280581499874837E-2</v>
      </c>
      <c r="CM27" s="36">
        <v>-33302.358033200006</v>
      </c>
      <c r="CN27" s="11">
        <f t="shared" si="113"/>
        <v>-0.17156646879951887</v>
      </c>
      <c r="CO27" s="36">
        <f t="shared" si="114"/>
        <v>-97152.762933200007</v>
      </c>
      <c r="CP27" s="11">
        <f t="shared" si="115"/>
        <v>-0.12173001861737454</v>
      </c>
      <c r="CQ27" s="36">
        <v>-19844.119910000001</v>
      </c>
      <c r="CR27" s="11">
        <f t="shared" si="116"/>
        <v>-0.1508245405587878</v>
      </c>
      <c r="CS27" s="36">
        <v>-31527.10569</v>
      </c>
      <c r="CT27" s="11">
        <f t="shared" si="117"/>
        <v>0.18680304352513954</v>
      </c>
      <c r="CU27" s="36">
        <f t="shared" si="118"/>
        <v>-51371.225600000005</v>
      </c>
      <c r="CV27" s="11">
        <f t="shared" si="48"/>
        <v>2.8794353121493366E-2</v>
      </c>
      <c r="CW27" s="36">
        <v>-25019.952269999987</v>
      </c>
      <c r="CX27" s="11">
        <f t="shared" si="49"/>
        <v>0.79780040812978203</v>
      </c>
      <c r="CY27" s="36">
        <f t="shared" si="67"/>
        <v>-76391.177869999985</v>
      </c>
      <c r="CZ27" s="11">
        <f t="shared" si="51"/>
        <v>0.19640866787988043</v>
      </c>
      <c r="DA27" s="36">
        <v>-47559</v>
      </c>
      <c r="DB27" s="11">
        <f t="shared" si="119"/>
        <v>0.42809707206280012</v>
      </c>
      <c r="DC27" s="36">
        <v>-123951</v>
      </c>
      <c r="DD27" s="11">
        <f t="shared" si="119"/>
        <v>0.27583607771634711</v>
      </c>
      <c r="DE27" s="36">
        <v>-27625.365799999996</v>
      </c>
      <c r="DF27" s="11">
        <f t="shared" si="120"/>
        <v>0.39211846760101521</v>
      </c>
    </row>
    <row r="28" spans="2:114" ht="15.75" customHeight="1">
      <c r="B28" s="9" t="s">
        <v>85</v>
      </c>
      <c r="C28" s="9" t="s">
        <v>86</v>
      </c>
      <c r="D28" s="36">
        <v>-31322</v>
      </c>
      <c r="E28" s="36">
        <v>-21382</v>
      </c>
      <c r="F28" s="11">
        <f t="shared" si="11"/>
        <v>-0.31734882829959776</v>
      </c>
      <c r="G28" s="36">
        <v>-14067.403791370503</v>
      </c>
      <c r="H28" s="36">
        <v>-3163.8594367544947</v>
      </c>
      <c r="I28" s="36">
        <f t="shared" si="84"/>
        <v>-17231.263228124997</v>
      </c>
      <c r="J28" s="36">
        <f t="shared" si="85"/>
        <v>-4554.2425637867527</v>
      </c>
      <c r="K28" s="36">
        <v>-21785.50579191175</v>
      </c>
      <c r="L28" s="11">
        <f t="shared" si="86"/>
        <v>1.887128387951309E-2</v>
      </c>
      <c r="M28" s="36">
        <v>-7545.8322900000512</v>
      </c>
      <c r="N28" s="36">
        <f t="shared" si="88"/>
        <v>-5304.317281124946</v>
      </c>
      <c r="O28" s="36">
        <v>-12850.149571124997</v>
      </c>
      <c r="P28" s="11">
        <f t="shared" si="89"/>
        <v>-8.6530125835459271E-2</v>
      </c>
      <c r="Q28" s="36">
        <v>-5235</v>
      </c>
      <c r="R28" s="11">
        <f t="shared" si="90"/>
        <v>0.65462470904525816</v>
      </c>
      <c r="S28" s="36">
        <v>-18085</v>
      </c>
      <c r="T28" s="11">
        <f t="shared" si="91"/>
        <v>4.9545802914874315E-2</v>
      </c>
      <c r="U28" s="36">
        <v>-6629.7154500000961</v>
      </c>
      <c r="V28" s="11">
        <f t="shared" si="92"/>
        <v>0.45572295659360607</v>
      </c>
      <c r="W28" s="36">
        <v>-24715.021050000094</v>
      </c>
      <c r="X28" s="11">
        <f t="shared" si="93"/>
        <v>0.13447083974410079</v>
      </c>
      <c r="Y28" s="36">
        <v>-5144.3362699999907</v>
      </c>
      <c r="Z28" s="11">
        <f t="shared" si="94"/>
        <v>-0.31825462423576401</v>
      </c>
      <c r="AA28" s="36">
        <v>-5414.9652400000114</v>
      </c>
      <c r="AB28" s="11">
        <f t="shared" si="95"/>
        <v>2.0859981221108104E-2</v>
      </c>
      <c r="AC28" s="36">
        <f t="shared" si="13"/>
        <v>-10559.301510000001</v>
      </c>
      <c r="AD28" s="11">
        <f t="shared" si="96"/>
        <v>-0.17827403863630187</v>
      </c>
      <c r="AE28" s="36">
        <v>-13349.090218700912</v>
      </c>
      <c r="AF28" s="11">
        <f t="shared" si="96"/>
        <v>1.5499694782618745</v>
      </c>
      <c r="AG28" s="36">
        <f t="shared" si="14"/>
        <v>-23908.391728700914</v>
      </c>
      <c r="AH28" s="11">
        <f t="shared" si="96"/>
        <v>0.3220012014764122</v>
      </c>
      <c r="AI28" s="36">
        <v>-7901.4895101880156</v>
      </c>
      <c r="AJ28" s="11">
        <f t="shared" si="15"/>
        <v>0.19182935825517244</v>
      </c>
      <c r="AK28" s="36">
        <f t="shared" si="87"/>
        <v>-31809.881238888927</v>
      </c>
      <c r="AL28" s="11">
        <f t="shared" si="17"/>
        <v>0.28706672652778531</v>
      </c>
      <c r="AM28" s="36">
        <v>-10736.958020000015</v>
      </c>
      <c r="AN28" s="11">
        <f t="shared" si="97"/>
        <v>1.0871415584969202</v>
      </c>
      <c r="AO28" s="36">
        <v>-11951.876396998867</v>
      </c>
      <c r="AP28" s="11">
        <f t="shared" si="98"/>
        <v>1.2071935584574209</v>
      </c>
      <c r="AQ28" s="36">
        <f t="shared" si="81"/>
        <v>-22688.834416998881</v>
      </c>
      <c r="AR28" s="11">
        <f t="shared" si="99"/>
        <v>1.1487059911597202</v>
      </c>
      <c r="AS28" s="36">
        <v>-10197.092059932016</v>
      </c>
      <c r="AT28" s="11">
        <f t="shared" si="100"/>
        <v>-0.23612082225298181</v>
      </c>
      <c r="AU28" s="36">
        <f t="shared" si="82"/>
        <v>-32885.926476930894</v>
      </c>
      <c r="AV28" s="11">
        <f t="shared" si="101"/>
        <v>0.37549722499539229</v>
      </c>
      <c r="AW28" s="36">
        <v>-14992.674143594959</v>
      </c>
      <c r="AX28" s="11">
        <f t="shared" si="20"/>
        <v>0.89744909795345773</v>
      </c>
      <c r="AY28" s="36">
        <v>-47882</v>
      </c>
      <c r="AZ28" s="11">
        <f t="shared" si="22"/>
        <v>0.5052555412078128</v>
      </c>
      <c r="BA28" s="36">
        <v>-11820.646797355996</v>
      </c>
      <c r="BB28" s="11">
        <f t="shared" si="23"/>
        <v>0.10093070824505102</v>
      </c>
      <c r="BC28" s="36">
        <v>-16636.383834525946</v>
      </c>
      <c r="BD28" s="11">
        <f t="shared" si="24"/>
        <v>0.39194744673759896</v>
      </c>
      <c r="BE28" s="36">
        <f t="shared" si="25"/>
        <v>-28457.030631881942</v>
      </c>
      <c r="BF28" s="11">
        <f t="shared" si="102"/>
        <v>0.25423061003792347</v>
      </c>
      <c r="BG28" s="36">
        <v>-10160.148795672983</v>
      </c>
      <c r="BH28" s="11">
        <f t="shared" si="26"/>
        <v>-3.6229215193805953E-3</v>
      </c>
      <c r="BI28" s="36">
        <f t="shared" si="27"/>
        <v>-38617.179427554925</v>
      </c>
      <c r="BJ28" s="11">
        <f t="shared" si="10"/>
        <v>0.17427676713455043</v>
      </c>
      <c r="BK28" s="36">
        <v>-10484.94009000006</v>
      </c>
      <c r="BL28" s="11">
        <f t="shared" si="28"/>
        <v>-0.30066244423251565</v>
      </c>
      <c r="BM28" s="36">
        <f t="shared" si="29"/>
        <v>-49102.119517554987</v>
      </c>
      <c r="BN28" s="11">
        <f t="shared" si="30"/>
        <v>2.5481799372519598E-2</v>
      </c>
      <c r="BO28" s="36">
        <v>-16344.520644506962</v>
      </c>
      <c r="BP28" s="11">
        <f t="shared" si="30"/>
        <v>0.38270950183223906</v>
      </c>
      <c r="BQ28" s="36">
        <v>-12355.415550044003</v>
      </c>
      <c r="BR28" s="11">
        <f t="shared" si="30"/>
        <v>-0.25732565003685071</v>
      </c>
      <c r="BS28" s="36">
        <f t="shared" si="31"/>
        <v>-28699.936194550966</v>
      </c>
      <c r="BT28" s="11">
        <f t="shared" si="103"/>
        <v>8.5358717081636115E-3</v>
      </c>
      <c r="BU28" s="36">
        <v>-12241.182358494996</v>
      </c>
      <c r="BV28" s="11">
        <f t="shared" si="33"/>
        <v>0.20482313838831634</v>
      </c>
      <c r="BW28" s="36">
        <f t="shared" si="34"/>
        <v>-40941.118553045962</v>
      </c>
      <c r="BX28" s="11">
        <f t="shared" si="104"/>
        <v>6.0178893433962433E-2</v>
      </c>
      <c r="BY28" s="36">
        <v>-16397.064919999997</v>
      </c>
      <c r="BZ28" s="11">
        <f t="shared" si="105"/>
        <v>0.56386825096297732</v>
      </c>
      <c r="CA28" s="36">
        <v>-57338.18347304596</v>
      </c>
      <c r="CB28" s="11">
        <f t="shared" si="106"/>
        <v>0.16773336948410988</v>
      </c>
      <c r="CC28" s="36">
        <v>-14977.41936691999</v>
      </c>
      <c r="CD28" s="11">
        <f t="shared" si="107"/>
        <v>-8.3642788144198343E-2</v>
      </c>
      <c r="CE28" s="36">
        <v>-15496.65592662201</v>
      </c>
      <c r="CF28" s="11">
        <f t="shared" si="37"/>
        <v>0.25423996172810392</v>
      </c>
      <c r="CG28" s="36">
        <f t="shared" si="108"/>
        <v>-30474.075293542002</v>
      </c>
      <c r="CH28" s="11">
        <f t="shared" si="109"/>
        <v>6.1816830774971576E-2</v>
      </c>
      <c r="CI28" s="36">
        <v>-15318.116204037986</v>
      </c>
      <c r="CJ28" s="11">
        <f t="shared" si="110"/>
        <v>0.25135920333771478</v>
      </c>
      <c r="CK28" s="36">
        <f t="shared" si="111"/>
        <v>-45792.191497579988</v>
      </c>
      <c r="CL28" s="11">
        <f t="shared" si="112"/>
        <v>0.11848901827752112</v>
      </c>
      <c r="CM28" s="36">
        <v>-12558.331402317997</v>
      </c>
      <c r="CN28" s="11">
        <f t="shared" si="113"/>
        <v>-0.23411101538055024</v>
      </c>
      <c r="CO28" s="36">
        <f t="shared" si="114"/>
        <v>-58350.522899897987</v>
      </c>
      <c r="CP28" s="11">
        <f t="shared" si="115"/>
        <v>1.7655589443776432E-2</v>
      </c>
      <c r="CQ28" s="36">
        <v>-12811.775360000003</v>
      </c>
      <c r="CR28" s="11">
        <f t="shared" si="116"/>
        <v>-0.14459393530124132</v>
      </c>
      <c r="CS28" s="36">
        <v>-25216.163700000005</v>
      </c>
      <c r="CT28" s="11">
        <f t="shared" si="117"/>
        <v>0.62720033402049413</v>
      </c>
      <c r="CU28" s="36">
        <f t="shared" si="118"/>
        <v>-38027.939060000004</v>
      </c>
      <c r="CV28" s="11">
        <f t="shared" si="48"/>
        <v>0.24787835869325958</v>
      </c>
      <c r="CW28" s="36">
        <v>-16041.81969</v>
      </c>
      <c r="CX28" s="11">
        <f t="shared" si="49"/>
        <v>4.7244940325706697E-2</v>
      </c>
      <c r="CY28" s="36">
        <f t="shared" si="67"/>
        <v>-54069.758750000008</v>
      </c>
      <c r="CZ28" s="11">
        <f t="shared" si="51"/>
        <v>0.18076372808795305</v>
      </c>
      <c r="DA28" s="36">
        <v>-22542</v>
      </c>
      <c r="DB28" s="11">
        <f t="shared" si="119"/>
        <v>0.79498368675310105</v>
      </c>
      <c r="DC28" s="36">
        <v>-76611</v>
      </c>
      <c r="DD28" s="11">
        <f t="shared" si="119"/>
        <v>0.31294453232969976</v>
      </c>
      <c r="DE28" s="36">
        <v>-17822.49682</v>
      </c>
      <c r="DF28" s="11">
        <f t="shared" si="120"/>
        <v>0.39110281902413835</v>
      </c>
    </row>
    <row r="29" spans="2:114" s="8" customFormat="1">
      <c r="B29" s="20" t="s">
        <v>87</v>
      </c>
      <c r="C29" s="20" t="s">
        <v>88</v>
      </c>
      <c r="D29" s="34">
        <v>-79248</v>
      </c>
      <c r="E29" s="34">
        <v>-99647</v>
      </c>
      <c r="F29" s="7">
        <f t="shared" si="11"/>
        <v>0.25740712699374124</v>
      </c>
      <c r="G29" s="34">
        <v>-52857.411510341917</v>
      </c>
      <c r="H29" s="34">
        <v>-18732.722486758092</v>
      </c>
      <c r="I29" s="34">
        <v>-71594.472102625004</v>
      </c>
      <c r="J29" s="34">
        <f t="shared" ref="J29:J34" si="121">K29-I29</f>
        <v>-39064.384948501538</v>
      </c>
      <c r="K29" s="34">
        <f>SUM(K30:K33)</f>
        <v>-110658.85705112654</v>
      </c>
      <c r="L29" s="7">
        <f t="shared" si="80"/>
        <v>0.11050866610260757</v>
      </c>
      <c r="M29" s="34">
        <f>SUM(M30:M33)</f>
        <v>-26675.088440000007</v>
      </c>
      <c r="N29" s="34">
        <f t="shared" si="88"/>
        <v>-32971.204387999998</v>
      </c>
      <c r="O29" s="34">
        <v>-59646.292828000005</v>
      </c>
      <c r="P29" s="7">
        <f t="shared" si="89"/>
        <v>0.12843764239816768</v>
      </c>
      <c r="Q29" s="34">
        <f>SUM(Q30:Q33)</f>
        <v>-21126</v>
      </c>
      <c r="R29" s="7">
        <f t="shared" si="90"/>
        <v>0.12775919330111707</v>
      </c>
      <c r="S29" s="34">
        <v>-80772.295458224922</v>
      </c>
      <c r="T29" s="7">
        <f t="shared" si="91"/>
        <v>0.1281917875229841</v>
      </c>
      <c r="U29" s="34">
        <f>SUM(U30:U33)</f>
        <v>-57224.942309999613</v>
      </c>
      <c r="V29" s="7">
        <f t="shared" si="92"/>
        <v>0.46488783543985357</v>
      </c>
      <c r="W29" s="34">
        <f>SUM(W30:W33)</f>
        <v>-137997.2377699996</v>
      </c>
      <c r="X29" s="7">
        <f t="shared" si="93"/>
        <v>0.24705099480868653</v>
      </c>
      <c r="Y29" s="34">
        <f>SUM(Y30:Y33)</f>
        <v>-31204.651830000017</v>
      </c>
      <c r="Z29" s="7">
        <f t="shared" si="94"/>
        <v>0.16980499990424813</v>
      </c>
      <c r="AA29" s="34">
        <f>SUM(AA30:AA33)</f>
        <v>-28637.911120000008</v>
      </c>
      <c r="AB29" s="7">
        <f t="shared" si="95"/>
        <v>-0.13142659931394896</v>
      </c>
      <c r="AC29" s="34">
        <f t="shared" si="13"/>
        <v>-59842.562950000021</v>
      </c>
      <c r="AD29" s="7">
        <f t="shared" si="96"/>
        <v>3.2905669857135056E-3</v>
      </c>
      <c r="AE29" s="34">
        <f>SUM(AE30:AE33)</f>
        <v>-24735.586349999987</v>
      </c>
      <c r="AF29" s="7">
        <f t="shared" si="96"/>
        <v>0.17085990485657421</v>
      </c>
      <c r="AG29" s="34">
        <f t="shared" si="14"/>
        <v>-84578.149300000005</v>
      </c>
      <c r="AH29" s="7">
        <f t="shared" si="96"/>
        <v>4.7118307337736365E-2</v>
      </c>
      <c r="AI29" s="34">
        <f>SUM(AI30:AI33)</f>
        <v>-46965.567750000002</v>
      </c>
      <c r="AJ29" s="7">
        <f t="shared" si="15"/>
        <v>-0.17928151861512431</v>
      </c>
      <c r="AK29" s="34">
        <f>SUM(AK30:AK33)</f>
        <v>-131543.71705000001</v>
      </c>
      <c r="AL29" s="7">
        <f t="shared" si="17"/>
        <v>-4.6765578965831889E-2</v>
      </c>
      <c r="AM29" s="34">
        <f>SUM(AM30:AM33)</f>
        <v>-32621.991810703988</v>
      </c>
      <c r="AN29" s="7">
        <f t="shared" si="97"/>
        <v>4.5420791375128999E-2</v>
      </c>
      <c r="AO29" s="34">
        <f>SUM(AO30:AO33)</f>
        <v>-32790.573473975019</v>
      </c>
      <c r="AP29" s="7">
        <f t="shared" si="98"/>
        <v>0.14500577002890735</v>
      </c>
      <c r="AQ29" s="34">
        <f>SUM(AQ30:AQ33)</f>
        <v>-65412.565284679004</v>
      </c>
      <c r="AR29" s="7">
        <f t="shared" si="99"/>
        <v>9.3077603299391853E-2</v>
      </c>
      <c r="AS29" s="34">
        <f>SUM(AS30:AS33)</f>
        <v>-40290.260627263982</v>
      </c>
      <c r="AT29" s="7">
        <f t="shared" si="100"/>
        <v>0.62883790410992235</v>
      </c>
      <c r="AU29" s="34">
        <f>SUM(AU30:AU33)</f>
        <v>-105702.82591194299</v>
      </c>
      <c r="AV29" s="7">
        <f t="shared" si="101"/>
        <v>0.24976517914826246</v>
      </c>
      <c r="AW29" s="34">
        <f>SUM(AW30:AW33)</f>
        <v>-55778.187899005017</v>
      </c>
      <c r="AX29" s="7">
        <f t="shared" si="20"/>
        <v>0.18764002164128035</v>
      </c>
      <c r="AY29" s="34">
        <f>SUM(AY30:AY33)</f>
        <v>-161245.67388999998</v>
      </c>
      <c r="AZ29" s="7">
        <f t="shared" si="22"/>
        <v>0.22579532877811404</v>
      </c>
      <c r="BA29" s="34">
        <v>-42340.366351797173</v>
      </c>
      <c r="BB29" s="7">
        <f t="shared" si="23"/>
        <v>0.29790868066812437</v>
      </c>
      <c r="BC29" s="34">
        <v>-49481.384838094076</v>
      </c>
      <c r="BD29" s="7">
        <f t="shared" si="24"/>
        <v>0.50901248730419724</v>
      </c>
      <c r="BE29" s="34">
        <f t="shared" si="25"/>
        <v>-91821.751189891249</v>
      </c>
      <c r="BF29" s="7">
        <f t="shared" si="102"/>
        <v>0.40373261299687679</v>
      </c>
      <c r="BG29" s="34">
        <v>-45889.922799034015</v>
      </c>
      <c r="BH29" s="7">
        <f t="shared" si="26"/>
        <v>0.13898302181695987</v>
      </c>
      <c r="BI29" s="34">
        <f t="shared" si="27"/>
        <v>-137711.67398892526</v>
      </c>
      <c r="BJ29" s="7">
        <f t="shared" si="10"/>
        <v>0.30281922740313139</v>
      </c>
      <c r="BK29" s="34">
        <f>SUM(BK30:BK33)</f>
        <v>-57459.402338931868</v>
      </c>
      <c r="BL29" s="7">
        <f t="shared" si="28"/>
        <v>3.0141073119315909E-2</v>
      </c>
      <c r="BM29" s="34">
        <f t="shared" si="29"/>
        <v>-195171.07632785712</v>
      </c>
      <c r="BN29" s="7">
        <f t="shared" si="30"/>
        <v>0.21039573725866711</v>
      </c>
      <c r="BO29" s="34">
        <f>SUM(BO30:BO33)</f>
        <v>-58341.529762759943</v>
      </c>
      <c r="BP29" s="7">
        <f t="shared" si="30"/>
        <v>0.37791745300483415</v>
      </c>
      <c r="BQ29" s="34">
        <f>SUM(BQ30:BQ33)</f>
        <v>-48063.612938539001</v>
      </c>
      <c r="BR29" s="7">
        <f t="shared" si="30"/>
        <v>-2.8652631776457049E-2</v>
      </c>
      <c r="BS29" s="34">
        <f t="shared" si="31"/>
        <v>-106405.14270129894</v>
      </c>
      <c r="BT29" s="7">
        <f t="shared" si="103"/>
        <v>0.15882284232685384</v>
      </c>
      <c r="BU29" s="34">
        <f>SUM(BU30:BU33)</f>
        <v>-45958.094821795952</v>
      </c>
      <c r="BV29" s="7">
        <f t="shared" si="33"/>
        <v>1.485555403099692E-3</v>
      </c>
      <c r="BW29" s="34">
        <f t="shared" si="34"/>
        <v>-152363.2375230949</v>
      </c>
      <c r="BX29" s="7">
        <f t="shared" si="104"/>
        <v>0.10639303923752985</v>
      </c>
      <c r="BY29" s="34">
        <f>SUM(BY30:BY33)</f>
        <v>-66532.940630000041</v>
      </c>
      <c r="BZ29" s="7">
        <f t="shared" si="105"/>
        <v>0.15791215922411994</v>
      </c>
      <c r="CA29" s="34">
        <f>SUM(CA30:CA33)</f>
        <v>-218896.17815309495</v>
      </c>
      <c r="CB29" s="7">
        <f t="shared" si="106"/>
        <v>0.12156054202100797</v>
      </c>
      <c r="CC29" s="34">
        <f>SUM(CC30:CC33)</f>
        <v>-46793.042413338997</v>
      </c>
      <c r="CD29" s="7">
        <f t="shared" si="107"/>
        <v>-0.19794625537557431</v>
      </c>
      <c r="CE29" s="34">
        <f>SUM(CE30:CE33)</f>
        <v>-46922.022761540058</v>
      </c>
      <c r="CF29" s="7">
        <f t="shared" si="37"/>
        <v>-2.3751651347116653E-2</v>
      </c>
      <c r="CG29" s="34">
        <f t="shared" si="108"/>
        <v>-93715.065174879055</v>
      </c>
      <c r="CH29" s="7">
        <f t="shared" si="109"/>
        <v>-0.11926188156190476</v>
      </c>
      <c r="CI29" s="34">
        <f>SUM(CI30:CI33)</f>
        <v>-48954.028589999994</v>
      </c>
      <c r="CJ29" s="7">
        <f t="shared" si="110"/>
        <v>6.5188380410913016E-2</v>
      </c>
      <c r="CK29" s="34">
        <f t="shared" si="111"/>
        <v>-142669.09376487904</v>
      </c>
      <c r="CL29" s="7">
        <f t="shared" si="112"/>
        <v>-6.362521508343788E-2</v>
      </c>
      <c r="CM29" s="34">
        <f>SUM(CM30:CM33)</f>
        <v>-56937.427062127987</v>
      </c>
      <c r="CN29" s="7">
        <f t="shared" si="113"/>
        <v>-0.14422199705908367</v>
      </c>
      <c r="CO29" s="34">
        <f t="shared" si="114"/>
        <v>-199606.52082700701</v>
      </c>
      <c r="CP29" s="7">
        <f t="shared" si="115"/>
        <v>-8.8122403455563547E-2</v>
      </c>
      <c r="CQ29" s="34">
        <f>SUM(CQ30:CQ33)</f>
        <v>-50415.133170000001</v>
      </c>
      <c r="CR29" s="7">
        <f t="shared" si="116"/>
        <v>7.7406609398590343E-2</v>
      </c>
      <c r="CS29" s="34">
        <f>SUM(CS30:CS33)</f>
        <v>-60127.591189999992</v>
      </c>
      <c r="CT29" s="7">
        <f t="shared" si="117"/>
        <v>0.28143646951392642</v>
      </c>
      <c r="CU29" s="34">
        <f t="shared" si="118"/>
        <v>-110542.72435999999</v>
      </c>
      <c r="CV29" s="7">
        <f t="shared" si="48"/>
        <v>0.17956194293542138</v>
      </c>
      <c r="CW29" s="34">
        <f>SUM(CW30:CW33)</f>
        <v>-50670.488949999999</v>
      </c>
      <c r="CX29" s="7">
        <f t="shared" si="49"/>
        <v>3.5062698810259585E-2</v>
      </c>
      <c r="CY29" s="34">
        <f t="shared" si="67"/>
        <v>-161213.21330999999</v>
      </c>
      <c r="CZ29" s="7">
        <f t="shared" si="51"/>
        <v>0.12997993507747352</v>
      </c>
      <c r="DA29" s="34">
        <f>SUM(DA30:DA33)+1</f>
        <v>-55597.735980000005</v>
      </c>
      <c r="DB29" s="7">
        <f t="shared" si="119"/>
        <v>-2.3529181967884893E-2</v>
      </c>
      <c r="DC29" s="34">
        <f t="shared" ref="DC29:DC34" si="122">CY29+DA29</f>
        <v>-216810.94928999999</v>
      </c>
      <c r="DD29" s="7">
        <f t="shared" si="119"/>
        <v>8.6191715539711833E-2</v>
      </c>
      <c r="DE29" s="34">
        <f>SUM(DE30:DE33)</f>
        <v>-55924.181729999989</v>
      </c>
      <c r="DF29" s="7">
        <f t="shared" si="120"/>
        <v>0.10927370838084394</v>
      </c>
    </row>
    <row r="30" spans="2:114">
      <c r="B30" s="9" t="s">
        <v>89</v>
      </c>
      <c r="C30" s="9" t="s">
        <v>72</v>
      </c>
      <c r="D30" s="36">
        <v>-32089</v>
      </c>
      <c r="E30" s="36">
        <v>-41779</v>
      </c>
      <c r="F30" s="11">
        <f t="shared" si="11"/>
        <v>0.30197263859889678</v>
      </c>
      <c r="G30" s="36">
        <v>-26841.404600064736</v>
      </c>
      <c r="H30" s="36">
        <v>-7523.4581999352758</v>
      </c>
      <c r="I30" s="36">
        <f>G30+H30</f>
        <v>-34364.86280000001</v>
      </c>
      <c r="J30" s="36">
        <f t="shared" si="121"/>
        <v>-17152.204952593405</v>
      </c>
      <c r="K30" s="36">
        <v>-51517.067752593415</v>
      </c>
      <c r="L30" s="11">
        <f>K30/E30-1</f>
        <v>0.2330852282867808</v>
      </c>
      <c r="M30" s="36">
        <v>-12710.785970000003</v>
      </c>
      <c r="N30" s="36">
        <f t="shared" si="88"/>
        <v>-15389.030569999983</v>
      </c>
      <c r="O30" s="36">
        <v>-28099.816539999985</v>
      </c>
      <c r="P30" s="11">
        <f t="shared" si="89"/>
        <v>4.6883237248031895E-2</v>
      </c>
      <c r="Q30" s="36">
        <v>-8342</v>
      </c>
      <c r="R30" s="11">
        <f t="shared" si="90"/>
        <v>0.10879861073352748</v>
      </c>
      <c r="S30" s="36">
        <f>O30+Q30</f>
        <v>-36441.816539999985</v>
      </c>
      <c r="T30" s="11">
        <f t="shared" si="91"/>
        <v>6.0438295711745749E-2</v>
      </c>
      <c r="U30" s="36">
        <v>-35935.060690000006</v>
      </c>
      <c r="V30" s="11">
        <f t="shared" si="92"/>
        <v>1.0950694554618554</v>
      </c>
      <c r="W30" s="36">
        <v>-72375.968590000004</v>
      </c>
      <c r="X30" s="11">
        <f t="shared" si="93"/>
        <v>0.40489301405079559</v>
      </c>
      <c r="Y30" s="36">
        <v>-16837.231059999995</v>
      </c>
      <c r="Z30" s="11">
        <f t="shared" si="94"/>
        <v>0.32464122200934131</v>
      </c>
      <c r="AA30" s="36">
        <v>-11113.691280000001</v>
      </c>
      <c r="AB30" s="11">
        <f t="shared" si="95"/>
        <v>-0.27781732387578117</v>
      </c>
      <c r="AC30" s="36">
        <f t="shared" si="13"/>
        <v>-27950.922339999997</v>
      </c>
      <c r="AD30" s="11">
        <f t="shared" si="96"/>
        <v>-5.2987605733310073E-3</v>
      </c>
      <c r="AE30" s="36">
        <v>-10817.375649999991</v>
      </c>
      <c r="AF30" s="11">
        <f t="shared" si="96"/>
        <v>0.29673647206904707</v>
      </c>
      <c r="AG30" s="36">
        <f t="shared" si="14"/>
        <v>-38768.297989999992</v>
      </c>
      <c r="AH30" s="11">
        <f t="shared" si="96"/>
        <v>6.3840984640443743E-2</v>
      </c>
      <c r="AI30" s="36">
        <v>-16916.90382</v>
      </c>
      <c r="AJ30" s="11">
        <f t="shared" si="15"/>
        <v>-0.52923680953438246</v>
      </c>
      <c r="AK30" s="36">
        <f t="shared" ref="AK30:AK33" si="123">SUM(AG30,AI30)</f>
        <v>-55685.201809999991</v>
      </c>
      <c r="AL30" s="11">
        <f t="shared" si="17"/>
        <v>-0.23061199877753524</v>
      </c>
      <c r="AM30" s="36">
        <v>-16853.538769999988</v>
      </c>
      <c r="AN30" s="11">
        <f t="shared" si="97"/>
        <v>9.6855058541867045E-4</v>
      </c>
      <c r="AO30" s="36">
        <v>-17331.089520000005</v>
      </c>
      <c r="AP30" s="11">
        <f t="shared" si="98"/>
        <v>0.55943593207314679</v>
      </c>
      <c r="AQ30" s="36">
        <f t="shared" ref="AQ30:AQ33" si="124">SUM(AM30,AO30)</f>
        <v>-34184.628289999993</v>
      </c>
      <c r="AR30" s="11">
        <f t="shared" si="99"/>
        <v>0.22302326464121958</v>
      </c>
      <c r="AS30" s="36">
        <v>-20148.810069999978</v>
      </c>
      <c r="AT30" s="11">
        <f t="shared" si="100"/>
        <v>0.8626338514924361</v>
      </c>
      <c r="AU30" s="36">
        <f t="shared" ref="AU30:AU33" si="125">SUM(AQ30,AS30)</f>
        <v>-54333.438359999971</v>
      </c>
      <c r="AV30" s="11">
        <f t="shared" si="101"/>
        <v>0.40149145505471751</v>
      </c>
      <c r="AW30" s="36">
        <v>-24963.45138000001</v>
      </c>
      <c r="AX30" s="11">
        <f t="shared" si="20"/>
        <v>0.47565131572640285</v>
      </c>
      <c r="AY30" s="36">
        <f t="shared" si="83"/>
        <v>-79296.889739999984</v>
      </c>
      <c r="AZ30" s="11">
        <f t="shared" si="22"/>
        <v>0.42402087381426679</v>
      </c>
      <c r="BA30" s="36">
        <v>-21183.488289999998</v>
      </c>
      <c r="BB30" s="11">
        <f t="shared" si="23"/>
        <v>0.25691634137440045</v>
      </c>
      <c r="BC30" s="36">
        <v>-24402.786980000001</v>
      </c>
      <c r="BD30" s="11">
        <f t="shared" si="24"/>
        <v>0.40803536626126635</v>
      </c>
      <c r="BE30" s="36">
        <f t="shared" si="25"/>
        <v>-45586.275269999998</v>
      </c>
      <c r="BF30" s="11">
        <f t="shared" si="102"/>
        <v>0.33353140140287318</v>
      </c>
      <c r="BG30" s="36">
        <v>-23047.352969999978</v>
      </c>
      <c r="BH30" s="11">
        <f t="shared" si="26"/>
        <v>0.14385677813876008</v>
      </c>
      <c r="BI30" s="36">
        <f t="shared" si="27"/>
        <v>-68633.628239999976</v>
      </c>
      <c r="BJ30" s="11">
        <f t="shared" si="10"/>
        <v>0.263193170018994</v>
      </c>
      <c r="BK30" s="36">
        <v>-26677.275049999982</v>
      </c>
      <c r="BL30" s="11">
        <f t="shared" si="28"/>
        <v>6.8653314155631362E-2</v>
      </c>
      <c r="BM30" s="36">
        <f t="shared" si="29"/>
        <v>-95310.903289999958</v>
      </c>
      <c r="BN30" s="11">
        <f t="shared" si="30"/>
        <v>0.20195008407652559</v>
      </c>
      <c r="BO30" s="36">
        <v>-28401.00712999998</v>
      </c>
      <c r="BP30" s="11">
        <f t="shared" si="30"/>
        <v>0.34071436871929772</v>
      </c>
      <c r="BQ30" s="36">
        <v>-25463.676560000007</v>
      </c>
      <c r="BR30" s="11">
        <f t="shared" si="30"/>
        <v>4.3474115512686762E-2</v>
      </c>
      <c r="BS30" s="36">
        <f t="shared" si="31"/>
        <v>-53864.683689999991</v>
      </c>
      <c r="BT30" s="11">
        <f t="shared" si="103"/>
        <v>0.18159870204284823</v>
      </c>
      <c r="BU30" s="36">
        <v>-26705.946909999981</v>
      </c>
      <c r="BV30" s="11">
        <f t="shared" si="33"/>
        <v>0.15874247878974557</v>
      </c>
      <c r="BW30" s="36">
        <f t="shared" si="34"/>
        <v>-80570.630599999975</v>
      </c>
      <c r="BX30" s="11">
        <f t="shared" si="104"/>
        <v>0.17392352212909912</v>
      </c>
      <c r="BY30" s="36">
        <v>-28920.37821000001</v>
      </c>
      <c r="BZ30" s="11">
        <f t="shared" si="105"/>
        <v>8.4082919106088783E-2</v>
      </c>
      <c r="CA30" s="36">
        <v>-109491.00880999998</v>
      </c>
      <c r="CB30" s="11">
        <f t="shared" si="106"/>
        <v>0.14877736996002011</v>
      </c>
      <c r="CC30" s="36">
        <v>-22976.846289999998</v>
      </c>
      <c r="CD30" s="11">
        <f t="shared" si="107"/>
        <v>-0.19098480610817647</v>
      </c>
      <c r="CE30" s="36">
        <v>-24639.187220000007</v>
      </c>
      <c r="CF30" s="11">
        <f t="shared" si="37"/>
        <v>-3.2379037569742031E-2</v>
      </c>
      <c r="CG30" s="36">
        <f t="shared" si="108"/>
        <v>-47616.033510000008</v>
      </c>
      <c r="CH30" s="11">
        <f t="shared" si="109"/>
        <v>-0.11600643969176505</v>
      </c>
      <c r="CI30" s="36">
        <v>-23657.908919999987</v>
      </c>
      <c r="CJ30" s="11">
        <f t="shared" si="110"/>
        <v>-0.11413330522493714</v>
      </c>
      <c r="CK30" s="36">
        <f t="shared" si="111"/>
        <v>-71273.942429999996</v>
      </c>
      <c r="CL30" s="11">
        <f t="shared" si="112"/>
        <v>-0.11538557040907638</v>
      </c>
      <c r="CM30" s="36">
        <v>-13673.288760000019</v>
      </c>
      <c r="CN30" s="11">
        <f t="shared" si="113"/>
        <v>-0.52720919966143087</v>
      </c>
      <c r="CO30" s="36">
        <f t="shared" si="114"/>
        <v>-84947.23119000002</v>
      </c>
      <c r="CP30" s="11">
        <f t="shared" si="115"/>
        <v>-0.2241624941331104</v>
      </c>
      <c r="CQ30" s="36">
        <v>-22199.595269999998</v>
      </c>
      <c r="CR30" s="11">
        <f t="shared" si="116"/>
        <v>-3.3827576256114655E-2</v>
      </c>
      <c r="CS30" s="36">
        <v>-24927.36824</v>
      </c>
      <c r="CT30" s="11">
        <f t="shared" si="117"/>
        <v>1.1696044087285085E-2</v>
      </c>
      <c r="CU30" s="36">
        <f t="shared" si="118"/>
        <v>-47126.963510000001</v>
      </c>
      <c r="CV30" s="11">
        <f t="shared" si="48"/>
        <v>-1.0271120123798161E-2</v>
      </c>
      <c r="CW30" s="36">
        <v>-22981.806100000002</v>
      </c>
      <c r="CX30" s="11">
        <f t="shared" si="49"/>
        <v>-2.8578300063891948E-2</v>
      </c>
      <c r="CY30" s="36">
        <f t="shared" si="67"/>
        <v>-70108.769610000003</v>
      </c>
      <c r="CZ30" s="11">
        <f t="shared" si="51"/>
        <v>-1.6347809315365724E-2</v>
      </c>
      <c r="DA30" s="36">
        <v>-26513.446990000011</v>
      </c>
      <c r="DB30" s="11">
        <f t="shared" si="119"/>
        <v>0.93906875334650453</v>
      </c>
      <c r="DC30" s="36">
        <v>-96622</v>
      </c>
      <c r="DD30" s="11">
        <f t="shared" si="119"/>
        <v>0.13743554258863622</v>
      </c>
      <c r="DE30" s="36">
        <v>-22539.630699999994</v>
      </c>
      <c r="DF30" s="11">
        <f t="shared" si="120"/>
        <v>1.5317190510203194E-2</v>
      </c>
    </row>
    <row r="31" spans="2:114">
      <c r="B31" s="9" t="s">
        <v>90</v>
      </c>
      <c r="C31" s="9" t="s">
        <v>74</v>
      </c>
      <c r="D31" s="36">
        <v>-363</v>
      </c>
      <c r="E31" s="36">
        <v>-3719</v>
      </c>
      <c r="F31" s="11">
        <f t="shared" si="11"/>
        <v>9.2451790633608812</v>
      </c>
      <c r="G31" s="36">
        <v>-1541.2491343518777</v>
      </c>
      <c r="H31" s="36">
        <v>-1024.8328420481123</v>
      </c>
      <c r="I31" s="36">
        <f>G31+H31</f>
        <v>-2566.0819763999898</v>
      </c>
      <c r="J31" s="36">
        <f t="shared" si="121"/>
        <v>-832.01540768413042</v>
      </c>
      <c r="K31" s="36">
        <v>-3398.0973840841202</v>
      </c>
      <c r="L31" s="11">
        <f>K31/E31-1</f>
        <v>-8.6287339584802281E-2</v>
      </c>
      <c r="M31" s="36">
        <v>-251.99649000000008</v>
      </c>
      <c r="N31" s="36">
        <f t="shared" si="88"/>
        <v>-57.121969125002039</v>
      </c>
      <c r="O31" s="36">
        <v>-309.11845912500212</v>
      </c>
      <c r="P31" s="11">
        <f t="shared" si="89"/>
        <v>-0.79943641022384626</v>
      </c>
      <c r="Q31" s="36">
        <v>-301</v>
      </c>
      <c r="R31" s="11">
        <f t="shared" si="90"/>
        <v>-0.70629356549653877</v>
      </c>
      <c r="S31" s="36">
        <f>O31+Q31</f>
        <v>-610.11845912500212</v>
      </c>
      <c r="T31" s="11">
        <f t="shared" si="91"/>
        <v>-0.76223734676592447</v>
      </c>
      <c r="U31" s="36">
        <v>219.21801000002708</v>
      </c>
      <c r="V31" s="11">
        <f t="shared" si="92"/>
        <v>-1.2634783057806687</v>
      </c>
      <c r="W31" s="36">
        <v>-389.96992999997286</v>
      </c>
      <c r="X31" s="11">
        <f t="shared" si="93"/>
        <v>-0.88523874217775533</v>
      </c>
      <c r="Y31" s="36">
        <v>-358.87428000000017</v>
      </c>
      <c r="Z31" s="11">
        <f t="shared" si="94"/>
        <v>0.42412412172883851</v>
      </c>
      <c r="AA31" s="36">
        <v>-97.696400000000139</v>
      </c>
      <c r="AB31" s="11">
        <f t="shared" si="95"/>
        <v>0.71031218805163432</v>
      </c>
      <c r="AC31" s="36">
        <f t="shared" si="13"/>
        <v>-456.57068000000032</v>
      </c>
      <c r="AD31" s="11">
        <f t="shared" si="96"/>
        <v>0.47700878586280449</v>
      </c>
      <c r="AE31" s="36">
        <v>-47.006300000000046</v>
      </c>
      <c r="AF31" s="11">
        <f t="shared" si="96"/>
        <v>-0.8438328903654484</v>
      </c>
      <c r="AG31" s="36">
        <f t="shared" si="14"/>
        <v>-503.57698000000039</v>
      </c>
      <c r="AH31" s="11">
        <f t="shared" si="96"/>
        <v>-0.17462425129342518</v>
      </c>
      <c r="AI31" s="36">
        <v>-224.08945000000031</v>
      </c>
      <c r="AJ31" s="11">
        <f t="shared" si="15"/>
        <v>-2.0222218968230421</v>
      </c>
      <c r="AK31" s="36">
        <f t="shared" si="123"/>
        <v>-727.66643000000067</v>
      </c>
      <c r="AL31" s="11">
        <f t="shared" si="17"/>
        <v>0.86595522890713994</v>
      </c>
      <c r="AM31" s="36">
        <v>-619.21972000000005</v>
      </c>
      <c r="AN31" s="11">
        <f t="shared" si="97"/>
        <v>0.7254502607431208</v>
      </c>
      <c r="AO31" s="36">
        <v>-441.27161999999998</v>
      </c>
      <c r="AP31" s="11">
        <f t="shared" si="98"/>
        <v>3.5167643843580656</v>
      </c>
      <c r="AQ31" s="36">
        <f t="shared" si="124"/>
        <v>-1060.49134</v>
      </c>
      <c r="AR31" s="11">
        <f t="shared" si="99"/>
        <v>1.3227320247546324</v>
      </c>
      <c r="AS31" s="36">
        <v>-195.05907000000008</v>
      </c>
      <c r="AT31" s="11">
        <f t="shared" si="100"/>
        <v>3.1496367508185052</v>
      </c>
      <c r="AU31" s="36">
        <f t="shared" si="125"/>
        <v>-1255.5504100000001</v>
      </c>
      <c r="AV31" s="11">
        <f t="shared" si="101"/>
        <v>1.493264108299786</v>
      </c>
      <c r="AW31" s="36">
        <v>-689.92201000000034</v>
      </c>
      <c r="AX31" s="11">
        <f t="shared" si="20"/>
        <v>2.0787795230877641</v>
      </c>
      <c r="AY31" s="36">
        <v>-1714</v>
      </c>
      <c r="AZ31" s="11">
        <f t="shared" si="22"/>
        <v>1.3554748842817972</v>
      </c>
      <c r="BA31" s="36">
        <v>-299.23089999999996</v>
      </c>
      <c r="BB31" s="11">
        <f t="shared" si="23"/>
        <v>-0.51676135249697808</v>
      </c>
      <c r="BC31" s="36">
        <v>-325.69029000000006</v>
      </c>
      <c r="BD31" s="11">
        <f t="shared" si="24"/>
        <v>-0.26192785749511815</v>
      </c>
      <c r="BE31" s="36">
        <f t="shared" si="25"/>
        <v>-624.92119000000002</v>
      </c>
      <c r="BF31" s="11">
        <f t="shared" si="102"/>
        <v>-0.41072485325528452</v>
      </c>
      <c r="BG31" s="36">
        <v>-296.33415000000014</v>
      </c>
      <c r="BH31" s="11">
        <f t="shared" si="26"/>
        <v>0.51920210631579455</v>
      </c>
      <c r="BI31" s="36">
        <f t="shared" si="27"/>
        <v>-921.25534000000016</v>
      </c>
      <c r="BJ31" s="11">
        <f t="shared" si="10"/>
        <v>-0.26625380178881064</v>
      </c>
      <c r="BK31" s="36">
        <v>-407.02363000000003</v>
      </c>
      <c r="BL31" s="11">
        <f t="shared" si="28"/>
        <v>-0.41004399903113709</v>
      </c>
      <c r="BM31" s="36">
        <f t="shared" si="29"/>
        <v>-1328.2789700000003</v>
      </c>
      <c r="BN31" s="11">
        <f t="shared" si="30"/>
        <v>-0.22504144107351209</v>
      </c>
      <c r="BO31" s="36">
        <v>-196.89729000000005</v>
      </c>
      <c r="BP31" s="11">
        <f t="shared" si="30"/>
        <v>-0.34198877856531507</v>
      </c>
      <c r="BQ31" s="36">
        <v>-137.48662000000002</v>
      </c>
      <c r="BR31" s="11">
        <f t="shared" si="30"/>
        <v>-0.5778608567053074</v>
      </c>
      <c r="BS31" s="36">
        <f t="shared" si="31"/>
        <v>-334.38391000000007</v>
      </c>
      <c r="BT31" s="11">
        <f t="shared" si="103"/>
        <v>-0.46491827233446814</v>
      </c>
      <c r="BU31" s="36">
        <v>-372.52227999999997</v>
      </c>
      <c r="BV31" s="11">
        <f t="shared" si="33"/>
        <v>0.25710209235081338</v>
      </c>
      <c r="BW31" s="36">
        <f t="shared" si="34"/>
        <v>-706.90619000000004</v>
      </c>
      <c r="BX31" s="11">
        <f t="shared" si="104"/>
        <v>-0.23267072731431881</v>
      </c>
      <c r="BY31" s="36">
        <v>-360.44708999999995</v>
      </c>
      <c r="BZ31" s="11">
        <f t="shared" si="105"/>
        <v>-0.1144320294131328</v>
      </c>
      <c r="CA31" s="36">
        <v>-1067.35328</v>
      </c>
      <c r="CB31" s="11">
        <f t="shared" si="106"/>
        <v>-0.19643892276635244</v>
      </c>
      <c r="CC31" s="36">
        <v>-444.42885999999999</v>
      </c>
      <c r="CD31" s="11">
        <f t="shared" si="107"/>
        <v>1.257160878141085</v>
      </c>
      <c r="CE31" s="36">
        <v>-93.546860000000109</v>
      </c>
      <c r="CF31" s="11">
        <f t="shared" si="37"/>
        <v>-0.31959299021242871</v>
      </c>
      <c r="CG31" s="36">
        <f t="shared" si="108"/>
        <v>-537.97572000000014</v>
      </c>
      <c r="CH31" s="11">
        <f t="shared" si="109"/>
        <v>0.6088564787701658</v>
      </c>
      <c r="CI31" s="36">
        <v>-330.97588000000002</v>
      </c>
      <c r="CJ31" s="11">
        <f t="shared" si="110"/>
        <v>-0.11152728905234865</v>
      </c>
      <c r="CK31" s="36">
        <f t="shared" si="111"/>
        <v>-868.9516000000001</v>
      </c>
      <c r="CL31" s="11">
        <f t="shared" si="112"/>
        <v>0.22923184475156466</v>
      </c>
      <c r="CM31" s="36">
        <v>1005.48481</v>
      </c>
      <c r="CN31" s="11">
        <f t="shared" si="113"/>
        <v>-3.7895489737481309</v>
      </c>
      <c r="CO31" s="36">
        <f t="shared" si="114"/>
        <v>136.53320999999994</v>
      </c>
      <c r="CP31" s="11">
        <f t="shared" si="115"/>
        <v>-1.1279175438520224</v>
      </c>
      <c r="CQ31" s="36">
        <v>-254.75866000000002</v>
      </c>
      <c r="CR31" s="11">
        <f t="shared" si="116"/>
        <v>-0.4267729147922571</v>
      </c>
      <c r="CS31" s="36">
        <v>-447.32691000000017</v>
      </c>
      <c r="CT31" s="11">
        <f t="shared" si="117"/>
        <v>3.7818484767954761</v>
      </c>
      <c r="CU31" s="36">
        <f t="shared" si="118"/>
        <v>-702.08557000000019</v>
      </c>
      <c r="CV31" s="11">
        <f t="shared" si="48"/>
        <v>0.30505066288121707</v>
      </c>
      <c r="CW31" s="36">
        <v>-254.69067000000001</v>
      </c>
      <c r="CX31" s="11">
        <f t="shared" si="49"/>
        <v>-0.23048570790113165</v>
      </c>
      <c r="CY31" s="36">
        <f t="shared" si="67"/>
        <v>-956.77624000000014</v>
      </c>
      <c r="CZ31" s="11">
        <f t="shared" si="51"/>
        <v>0.10106965681402746</v>
      </c>
      <c r="DA31" s="36">
        <v>-437.19792999999993</v>
      </c>
      <c r="DB31" s="11">
        <f t="shared" si="119"/>
        <v>-1.4348130629641236</v>
      </c>
      <c r="DC31" s="36">
        <v>-1394</v>
      </c>
      <c r="DD31" s="11">
        <f t="shared" si="119"/>
        <v>-11.209970160373441</v>
      </c>
      <c r="DE31" s="36">
        <v>-411.7885</v>
      </c>
      <c r="DF31" s="11">
        <f t="shared" si="120"/>
        <v>0.61638666179198753</v>
      </c>
    </row>
    <row r="32" spans="2:114">
      <c r="B32" s="9" t="s">
        <v>91</v>
      </c>
      <c r="C32" s="9" t="s">
        <v>82</v>
      </c>
      <c r="D32" s="36">
        <v>-15128</v>
      </c>
      <c r="E32" s="36">
        <v>-17508</v>
      </c>
      <c r="F32" s="11">
        <f t="shared" si="11"/>
        <v>0.15732416710735064</v>
      </c>
      <c r="G32" s="36">
        <v>-9105.1615672958087</v>
      </c>
      <c r="H32" s="36">
        <v>-4793.29726282919</v>
      </c>
      <c r="I32" s="36">
        <f>G32+H32</f>
        <v>-13898.458830124999</v>
      </c>
      <c r="J32" s="36">
        <f t="shared" si="121"/>
        <v>-5536.4234555857565</v>
      </c>
      <c r="K32" s="36">
        <v>-19434.882285710755</v>
      </c>
      <c r="L32" s="11">
        <f>K32/E32-1</f>
        <v>0.11005724729899224</v>
      </c>
      <c r="M32" s="36">
        <v>-6502.5171200000013</v>
      </c>
      <c r="N32" s="36">
        <f t="shared" si="88"/>
        <v>-8198.9902800000054</v>
      </c>
      <c r="O32" s="36">
        <v>-14701.507400000006</v>
      </c>
      <c r="P32" s="11">
        <f t="shared" si="89"/>
        <v>0.61463443469309964</v>
      </c>
      <c r="Q32" s="36">
        <v>-9298</v>
      </c>
      <c r="R32" s="11">
        <f t="shared" si="90"/>
        <v>0.93979206591329989</v>
      </c>
      <c r="S32" s="36">
        <f>O32+Q32</f>
        <v>-23999.507400000006</v>
      </c>
      <c r="T32" s="11">
        <f t="shared" si="91"/>
        <v>0.72677472325067582</v>
      </c>
      <c r="U32" s="36">
        <v>-11238.277289999995</v>
      </c>
      <c r="V32" s="11">
        <f t="shared" si="92"/>
        <v>1.0298803695482461</v>
      </c>
      <c r="W32" s="36">
        <v>-35237.936659999999</v>
      </c>
      <c r="X32" s="11">
        <f t="shared" si="93"/>
        <v>0.81312838132846488</v>
      </c>
      <c r="Y32" s="36">
        <v>-7670.6514500000121</v>
      </c>
      <c r="Z32" s="11">
        <f t="shared" si="94"/>
        <v>0.17964340707495285</v>
      </c>
      <c r="AA32" s="36">
        <v>-13152.303739999999</v>
      </c>
      <c r="AB32" s="11">
        <f t="shared" si="95"/>
        <v>0.60413700844148233</v>
      </c>
      <c r="AC32" s="36">
        <f t="shared" si="13"/>
        <v>-20822.955190000011</v>
      </c>
      <c r="AD32" s="11">
        <f t="shared" si="96"/>
        <v>0.41638232212840998</v>
      </c>
      <c r="AE32" s="36">
        <v>-10368.387500000004</v>
      </c>
      <c r="AF32" s="11">
        <f t="shared" si="96"/>
        <v>0.1151201871370191</v>
      </c>
      <c r="AG32" s="36">
        <f t="shared" si="14"/>
        <v>-31191.342690000016</v>
      </c>
      <c r="AH32" s="11">
        <f t="shared" si="96"/>
        <v>0.29966595439371435</v>
      </c>
      <c r="AI32" s="36">
        <v>-18049.358330000017</v>
      </c>
      <c r="AJ32" s="11">
        <f t="shared" si="15"/>
        <v>0.60606095260353077</v>
      </c>
      <c r="AK32" s="36">
        <f t="shared" si="123"/>
        <v>-49240.701020000037</v>
      </c>
      <c r="AL32" s="11">
        <f t="shared" si="17"/>
        <v>0.39737753362543327</v>
      </c>
      <c r="AM32" s="36">
        <v>-11413.751200000006</v>
      </c>
      <c r="AN32" s="11">
        <f t="shared" si="97"/>
        <v>0.48797677412392249</v>
      </c>
      <c r="AO32" s="36">
        <v>-9506.2477799999979</v>
      </c>
      <c r="AP32" s="11">
        <f t="shared" si="98"/>
        <v>-0.27721804727724464</v>
      </c>
      <c r="AQ32" s="36">
        <f t="shared" si="124"/>
        <v>-20919.998980000004</v>
      </c>
      <c r="AR32" s="11">
        <f t="shared" si="99"/>
        <v>4.6604235140743633E-3</v>
      </c>
      <c r="AS32" s="36">
        <v>-13590.100710000001</v>
      </c>
      <c r="AT32" s="11">
        <f t="shared" si="100"/>
        <v>0.31072461460376499</v>
      </c>
      <c r="AU32" s="36">
        <f t="shared" si="125"/>
        <v>-34510.099690000003</v>
      </c>
      <c r="AV32" s="11">
        <f t="shared" si="101"/>
        <v>0.10639994029702304</v>
      </c>
      <c r="AW32" s="36">
        <v>-16927.684459999986</v>
      </c>
      <c r="AX32" s="11">
        <f t="shared" si="20"/>
        <v>-6.21448058979297E-2</v>
      </c>
      <c r="AY32" s="36">
        <f t="shared" si="83"/>
        <v>-51437.784149999992</v>
      </c>
      <c r="AZ32" s="11">
        <f t="shared" si="22"/>
        <v>4.4619249614410883E-2</v>
      </c>
      <c r="BA32" s="36">
        <v>-12921.525420000184</v>
      </c>
      <c r="BB32" s="11">
        <f t="shared" si="23"/>
        <v>0.1321015495764597</v>
      </c>
      <c r="BC32" s="36">
        <v>-20471.407760000064</v>
      </c>
      <c r="BD32" s="11">
        <f t="shared" si="24"/>
        <v>1.1534687748271661</v>
      </c>
      <c r="BE32" s="36">
        <f t="shared" si="25"/>
        <v>-33392.933180000247</v>
      </c>
      <c r="BF32" s="11">
        <f t="shared" si="102"/>
        <v>0.59622059312357778</v>
      </c>
      <c r="BG32" s="36">
        <v>-12406.95971000001</v>
      </c>
      <c r="BH32" s="11">
        <f t="shared" si="26"/>
        <v>-8.7059031073213444E-2</v>
      </c>
      <c r="BI32" s="36">
        <f t="shared" si="27"/>
        <v>-45799.892890000257</v>
      </c>
      <c r="BJ32" s="11">
        <f t="shared" si="10"/>
        <v>0.32714461277756612</v>
      </c>
      <c r="BK32" s="36">
        <v>-20089.252210000017</v>
      </c>
      <c r="BL32" s="11">
        <f t="shared" si="28"/>
        <v>0.18676906209297539</v>
      </c>
      <c r="BM32" s="36">
        <f t="shared" si="29"/>
        <v>-65889.145100000271</v>
      </c>
      <c r="BN32" s="11">
        <f t="shared" si="30"/>
        <v>0.28094835710375921</v>
      </c>
      <c r="BO32" s="36">
        <v>-17891.611509999988</v>
      </c>
      <c r="BP32" s="11">
        <f t="shared" si="30"/>
        <v>0.38463617324213217</v>
      </c>
      <c r="BQ32" s="36">
        <v>-15470.626919999995</v>
      </c>
      <c r="BR32" s="11">
        <f t="shared" si="30"/>
        <v>-0.24428123842910809</v>
      </c>
      <c r="BS32" s="36">
        <f t="shared" si="31"/>
        <v>-33362.238429999983</v>
      </c>
      <c r="BT32" s="11">
        <f t="shared" si="103"/>
        <v>-9.1919897646630666E-4</v>
      </c>
      <c r="BU32" s="36">
        <v>-13002.354049999996</v>
      </c>
      <c r="BV32" s="11">
        <f t="shared" si="33"/>
        <v>4.7988738088679206E-2</v>
      </c>
      <c r="BW32" s="36">
        <f t="shared" si="34"/>
        <v>-46364.592479999978</v>
      </c>
      <c r="BX32" s="11">
        <f t="shared" si="104"/>
        <v>1.2329714206013254E-2</v>
      </c>
      <c r="BY32" s="36">
        <v>-25972.175859999992</v>
      </c>
      <c r="BZ32" s="11">
        <f t="shared" si="105"/>
        <v>0.29283935452169674</v>
      </c>
      <c r="CA32" s="36">
        <v>-72336.768339999966</v>
      </c>
      <c r="CB32" s="11">
        <f t="shared" si="106"/>
        <v>9.7855621441348184E-2</v>
      </c>
      <c r="CC32" s="36">
        <v>-13451.261120000005</v>
      </c>
      <c r="CD32" s="11">
        <f t="shared" si="107"/>
        <v>-0.24818057263976367</v>
      </c>
      <c r="CE32" s="36">
        <v>-12672.334260000005</v>
      </c>
      <c r="CF32" s="11">
        <f t="shared" si="37"/>
        <v>-0.18087778048492886</v>
      </c>
      <c r="CG32" s="36">
        <f t="shared" si="108"/>
        <v>-26123.59538000001</v>
      </c>
      <c r="CH32" s="11">
        <f t="shared" si="109"/>
        <v>-0.21697114434296594</v>
      </c>
      <c r="CI32" s="36">
        <v>-15672.904580000002</v>
      </c>
      <c r="CJ32" s="11">
        <f t="shared" si="110"/>
        <v>0.20538977170830131</v>
      </c>
      <c r="CK32" s="36">
        <f t="shared" si="111"/>
        <v>-41796.499960000016</v>
      </c>
      <c r="CL32" s="11">
        <f t="shared" si="112"/>
        <v>-9.8525453921987416E-2</v>
      </c>
      <c r="CM32" s="36">
        <v>-32273.711642127975</v>
      </c>
      <c r="CN32" s="11">
        <f t="shared" si="113"/>
        <v>0.24262640974309124</v>
      </c>
      <c r="CO32" s="36">
        <f t="shared" si="114"/>
        <v>-74070.211602127994</v>
      </c>
      <c r="CP32" s="11">
        <f t="shared" si="115"/>
        <v>2.3963515400362345E-2</v>
      </c>
      <c r="CQ32" s="36">
        <v>-18749.414769999999</v>
      </c>
      <c r="CR32" s="11">
        <f t="shared" si="116"/>
        <v>0.3938778381249648</v>
      </c>
      <c r="CS32" s="36">
        <v>-25239.090849999997</v>
      </c>
      <c r="CT32" s="11">
        <f t="shared" si="117"/>
        <v>0.9916686485825057</v>
      </c>
      <c r="CU32" s="36">
        <f t="shared" si="118"/>
        <v>-43988.505619999996</v>
      </c>
      <c r="CV32" s="11">
        <f t="shared" si="48"/>
        <v>0.68386108344325391</v>
      </c>
      <c r="CW32" s="36">
        <v>-20569.99984</v>
      </c>
      <c r="CX32" s="11">
        <f t="shared" si="49"/>
        <v>0.31245613951156948</v>
      </c>
      <c r="CY32" s="36">
        <f t="shared" si="67"/>
        <v>-64558.50546</v>
      </c>
      <c r="CZ32" s="11">
        <f t="shared" si="51"/>
        <v>0.54459118638602821</v>
      </c>
      <c r="DA32" s="36">
        <v>-20614.874069999994</v>
      </c>
      <c r="DB32" s="11">
        <f t="shared" si="119"/>
        <v>-0.36124873709627192</v>
      </c>
      <c r="DC32" s="36">
        <v>-85173</v>
      </c>
      <c r="DD32" s="11">
        <f t="shared" si="119"/>
        <v>0.14989545942586502</v>
      </c>
      <c r="DE32" s="36">
        <v>-19659.464400000001</v>
      </c>
      <c r="DF32" s="11">
        <f t="shared" si="120"/>
        <v>4.853749523191131E-2</v>
      </c>
    </row>
    <row r="33" spans="2:110">
      <c r="B33" s="9" t="s">
        <v>92</v>
      </c>
      <c r="C33" s="9" t="s">
        <v>93</v>
      </c>
      <c r="D33" s="36">
        <f>D29-D31-D32-D30</f>
        <v>-31668</v>
      </c>
      <c r="E33" s="36">
        <v>-36642</v>
      </c>
      <c r="F33" s="11">
        <f t="shared" si="11"/>
        <v>0.15706707086017424</v>
      </c>
      <c r="G33" s="36">
        <v>-15369.596208629493</v>
      </c>
      <c r="H33" s="36">
        <v>-5391.1331819455008</v>
      </c>
      <c r="I33" s="36">
        <f>G33+H33</f>
        <v>-20760.729390574994</v>
      </c>
      <c r="J33" s="36">
        <f t="shared" si="121"/>
        <v>-15548.080238163264</v>
      </c>
      <c r="K33" s="36">
        <v>-36308.809628738258</v>
      </c>
      <c r="L33" s="11">
        <f>K33/E33-1</f>
        <v>-9.0931273200628437E-3</v>
      </c>
      <c r="M33" s="36">
        <v>-7209.788860000006</v>
      </c>
      <c r="N33" s="36">
        <f t="shared" si="88"/>
        <v>-9326.0615688749913</v>
      </c>
      <c r="O33" s="36">
        <v>-16535.850428874997</v>
      </c>
      <c r="P33" s="11">
        <f t="shared" si="89"/>
        <v>7.588060248392825E-2</v>
      </c>
      <c r="Q33" s="36">
        <v>-3185</v>
      </c>
      <c r="R33" s="11">
        <f t="shared" si="90"/>
        <v>-0.40921511442783032</v>
      </c>
      <c r="S33" s="36">
        <f>O33+Q33</f>
        <v>-19720.850428874997</v>
      </c>
      <c r="T33" s="11">
        <f t="shared" si="91"/>
        <v>-5.0088748913228565E-2</v>
      </c>
      <c r="U33" s="36">
        <v>-10270.822339999642</v>
      </c>
      <c r="V33" s="11">
        <f t="shared" si="92"/>
        <v>-0.33941540160118433</v>
      </c>
      <c r="W33" s="36">
        <v>-29993.362589999637</v>
      </c>
      <c r="X33" s="11">
        <f t="shared" si="93"/>
        <v>-0.17393704457168357</v>
      </c>
      <c r="Y33" s="36">
        <v>-6337.8950400000112</v>
      </c>
      <c r="Z33" s="11">
        <f t="shared" si="94"/>
        <v>-0.12093194917777306</v>
      </c>
      <c r="AA33" s="36">
        <v>-4274.2197000000042</v>
      </c>
      <c r="AB33" s="11">
        <f t="shared" si="95"/>
        <v>-0.54169081252209594</v>
      </c>
      <c r="AC33" s="36">
        <f t="shared" si="13"/>
        <v>-10612.114740000015</v>
      </c>
      <c r="AD33" s="11">
        <f t="shared" si="96"/>
        <v>-0.35823592589655506</v>
      </c>
      <c r="AE33" s="36">
        <v>-3502.8168999999903</v>
      </c>
      <c r="AF33" s="11">
        <f t="shared" si="96"/>
        <v>9.978552590266565E-2</v>
      </c>
      <c r="AG33" s="36">
        <f t="shared" si="14"/>
        <v>-14114.931640000006</v>
      </c>
      <c r="AH33" s="11">
        <f t="shared" si="96"/>
        <v>-0.2842635417317948</v>
      </c>
      <c r="AI33" s="36">
        <v>-11775.216149999986</v>
      </c>
      <c r="AJ33" s="11">
        <f t="shared" si="15"/>
        <v>0.14647257641109146</v>
      </c>
      <c r="AK33" s="36">
        <f t="shared" si="123"/>
        <v>-25890.147789999992</v>
      </c>
      <c r="AL33" s="11">
        <f t="shared" si="17"/>
        <v>-0.13680409416207762</v>
      </c>
      <c r="AM33" s="36">
        <v>-3735.4821207039936</v>
      </c>
      <c r="AN33" s="11">
        <f t="shared" si="97"/>
        <v>-0.41061155208023337</v>
      </c>
      <c r="AO33" s="36">
        <v>-5511.9645539750136</v>
      </c>
      <c r="AP33" s="11">
        <f t="shared" si="98"/>
        <v>0.28958381666132138</v>
      </c>
      <c r="AQ33" s="36">
        <f t="shared" si="124"/>
        <v>-9247.4466746790076</v>
      </c>
      <c r="AR33" s="11">
        <f t="shared" si="99"/>
        <v>-0.12859529874636522</v>
      </c>
      <c r="AS33" s="36">
        <v>-6356.2907772640065</v>
      </c>
      <c r="AT33" s="11">
        <f t="shared" si="100"/>
        <v>0.81462261908809008</v>
      </c>
      <c r="AU33" s="36">
        <f t="shared" si="125"/>
        <v>-15603.737451943014</v>
      </c>
      <c r="AV33" s="11">
        <f t="shared" si="101"/>
        <v>0.10547736609109126</v>
      </c>
      <c r="AW33" s="36">
        <v>-13197.130049005016</v>
      </c>
      <c r="AX33" s="11">
        <f t="shared" si="20"/>
        <v>0.12075480236556269</v>
      </c>
      <c r="AY33" s="36">
        <v>-28797</v>
      </c>
      <c r="AZ33" s="11">
        <f t="shared" si="22"/>
        <v>0.11227638534851359</v>
      </c>
      <c r="BA33" s="36">
        <v>-7936.1217417969874</v>
      </c>
      <c r="BB33" s="11">
        <f t="shared" si="23"/>
        <v>1.1245240869473996</v>
      </c>
      <c r="BC33" s="36">
        <v>-4281.4998080940186</v>
      </c>
      <c r="BD33" s="11">
        <f t="shared" si="24"/>
        <v>-0.2232352428670159</v>
      </c>
      <c r="BE33" s="36">
        <f t="shared" si="25"/>
        <v>-12217.621549891006</v>
      </c>
      <c r="BF33" s="11">
        <f t="shared" si="102"/>
        <v>0.32118864587181828</v>
      </c>
      <c r="BG33" s="36">
        <v>-10139.275969034003</v>
      </c>
      <c r="BH33" s="11">
        <f t="shared" si="26"/>
        <v>0.59515609407006065</v>
      </c>
      <c r="BI33" s="36">
        <f t="shared" si="27"/>
        <v>-22356.897518925009</v>
      </c>
      <c r="BJ33" s="11">
        <f t="shared" si="10"/>
        <v>0.43279118786640924</v>
      </c>
      <c r="BK33" s="36">
        <v>-10285.851448931871</v>
      </c>
      <c r="BL33" s="11">
        <f t="shared" si="28"/>
        <v>-0.22059937192879586</v>
      </c>
      <c r="BM33" s="36">
        <f t="shared" si="29"/>
        <v>-32642.748967856882</v>
      </c>
      <c r="BN33" s="11">
        <f t="shared" si="30"/>
        <v>0.13354686140420458</v>
      </c>
      <c r="BO33" s="36">
        <v>-11852.013832759978</v>
      </c>
      <c r="BP33" s="11">
        <f t="shared" si="30"/>
        <v>0.49342641385391728</v>
      </c>
      <c r="BQ33" s="36">
        <v>-6991.8228385390003</v>
      </c>
      <c r="BR33" s="11">
        <f t="shared" si="30"/>
        <v>0.63303121614561686</v>
      </c>
      <c r="BS33" s="36">
        <f t="shared" si="31"/>
        <v>-18843.836671298977</v>
      </c>
      <c r="BT33" s="11">
        <f t="shared" si="103"/>
        <v>0.54234902385457207</v>
      </c>
      <c r="BU33" s="36">
        <v>-5877.2715817959779</v>
      </c>
      <c r="BV33" s="11">
        <f t="shared" si="33"/>
        <v>-0.42034602867645177</v>
      </c>
      <c r="BW33" s="36">
        <f t="shared" si="34"/>
        <v>-24721.108253094957</v>
      </c>
      <c r="BX33" s="11">
        <f t="shared" si="104"/>
        <v>0.10574860542115272</v>
      </c>
      <c r="BY33" s="36">
        <v>-11279.939470000043</v>
      </c>
      <c r="BZ33" s="11">
        <f t="shared" si="105"/>
        <v>9.6646157685993161E-2</v>
      </c>
      <c r="CA33" s="36">
        <v>-36001.047723094998</v>
      </c>
      <c r="CB33" s="11">
        <f t="shared" si="106"/>
        <v>0.10288039032941176</v>
      </c>
      <c r="CC33" s="36">
        <v>-9920.506143338991</v>
      </c>
      <c r="CD33" s="11">
        <f t="shared" si="107"/>
        <v>-0.16296873397853573</v>
      </c>
      <c r="CE33" s="36">
        <v>-9516.9544215400438</v>
      </c>
      <c r="CF33" s="11">
        <f t="shared" si="37"/>
        <v>0.36115497221732973</v>
      </c>
      <c r="CG33" s="36">
        <f t="shared" si="108"/>
        <v>-19437.460564879035</v>
      </c>
      <c r="CH33" s="11">
        <f t="shared" si="109"/>
        <v>3.1502283952832499E-2</v>
      </c>
      <c r="CI33" s="36">
        <v>-9292.2392100000052</v>
      </c>
      <c r="CJ33" s="11">
        <f t="shared" si="110"/>
        <v>0.58104642276212126</v>
      </c>
      <c r="CK33" s="36">
        <f t="shared" si="111"/>
        <v>-28729.699774879038</v>
      </c>
      <c r="CL33" s="11">
        <f t="shared" si="112"/>
        <v>0.16215258154060419</v>
      </c>
      <c r="CM33" s="36">
        <v>-11995.911469999995</v>
      </c>
      <c r="CN33" s="11">
        <f t="shared" si="113"/>
        <v>6.3473035640318809E-2</v>
      </c>
      <c r="CO33" s="36">
        <f t="shared" si="114"/>
        <v>-40725.611244879037</v>
      </c>
      <c r="CP33" s="11">
        <f t="shared" si="115"/>
        <v>0.13123405624534623</v>
      </c>
      <c r="CQ33" s="36">
        <v>-9211.3644700000041</v>
      </c>
      <c r="CR33" s="11">
        <f t="shared" si="116"/>
        <v>-7.1482408567947076E-2</v>
      </c>
      <c r="CS33" s="36">
        <v>-9513.8051900000009</v>
      </c>
      <c r="CT33" s="11">
        <f t="shared" si="117"/>
        <v>-3.3090749419950605E-4</v>
      </c>
      <c r="CU33" s="36">
        <f t="shared" si="118"/>
        <v>-18725.169660000007</v>
      </c>
      <c r="CV33" s="11">
        <f t="shared" si="48"/>
        <v>-3.6645265594315579E-2</v>
      </c>
      <c r="CW33" s="36">
        <v>-6863.9923399999998</v>
      </c>
      <c r="CX33" s="11">
        <f t="shared" si="49"/>
        <v>-0.26131988373553761</v>
      </c>
      <c r="CY33" s="36">
        <f t="shared" si="67"/>
        <v>-25589.162000000008</v>
      </c>
      <c r="CZ33" s="11">
        <f t="shared" si="51"/>
        <v>-0.10931328205612112</v>
      </c>
      <c r="DA33" s="36">
        <v>-8033.2169900000008</v>
      </c>
      <c r="DB33" s="11">
        <f t="shared" si="119"/>
        <v>-0.3303370894250186</v>
      </c>
      <c r="DC33" s="36">
        <v>-33622</v>
      </c>
      <c r="DD33" s="11">
        <f t="shared" si="119"/>
        <v>-0.17442614187337135</v>
      </c>
      <c r="DE33" s="36">
        <v>-13313.298129999996</v>
      </c>
      <c r="DF33" s="11">
        <f t="shared" si="120"/>
        <v>0.44531227413260632</v>
      </c>
    </row>
    <row r="34" spans="2:110" s="8" customFormat="1">
      <c r="B34" s="20" t="s">
        <v>94</v>
      </c>
      <c r="C34" s="20" t="s">
        <v>57</v>
      </c>
      <c r="D34" s="34">
        <v>-18029</v>
      </c>
      <c r="E34" s="34">
        <v>-17287</v>
      </c>
      <c r="F34" s="7">
        <f t="shared" si="11"/>
        <v>-4.1155915469521354E-2</v>
      </c>
      <c r="G34" s="34">
        <v>-9059</v>
      </c>
      <c r="H34" s="34">
        <v>-2907.3280700000005</v>
      </c>
      <c r="I34" s="34">
        <v>-11966.697169999999</v>
      </c>
      <c r="J34" s="34">
        <f t="shared" si="121"/>
        <v>-3236.4498300000014</v>
      </c>
      <c r="K34" s="34">
        <v>-15203.147000000001</v>
      </c>
      <c r="L34" s="7">
        <f t="shared" si="80"/>
        <v>-0.12054451321802506</v>
      </c>
      <c r="M34" s="34">
        <v>-10637.837869999998</v>
      </c>
      <c r="N34" s="34">
        <f t="shared" si="88"/>
        <v>-10875.162130000002</v>
      </c>
      <c r="O34" s="34">
        <v>-21513</v>
      </c>
      <c r="P34" s="7">
        <f t="shared" si="89"/>
        <v>1.3747654266475329</v>
      </c>
      <c r="Q34" s="34">
        <v>-10982.131009999997</v>
      </c>
      <c r="R34" s="7">
        <f t="shared" si="90"/>
        <v>2.7773965461008312</v>
      </c>
      <c r="S34" s="34">
        <v>-32494.813340000001</v>
      </c>
      <c r="T34" s="7">
        <f t="shared" si="91"/>
        <v>1.7154370899819473</v>
      </c>
      <c r="U34" s="34">
        <v>-13000.45841999999</v>
      </c>
      <c r="V34" s="7">
        <f t="shared" si="92"/>
        <v>3.016888597961052</v>
      </c>
      <c r="W34" s="34">
        <v>-45495.271759999989</v>
      </c>
      <c r="X34" s="7">
        <f t="shared" si="93"/>
        <v>1.9924904205688456</v>
      </c>
      <c r="Y34" s="34">
        <v>-12899.351440000009</v>
      </c>
      <c r="Z34" s="7">
        <f t="shared" si="94"/>
        <v>0.21259146808185125</v>
      </c>
      <c r="AA34" s="34">
        <v>-13690.330579999994</v>
      </c>
      <c r="AB34" s="7">
        <f t="shared" si="95"/>
        <v>0.25886220511914249</v>
      </c>
      <c r="AC34" s="34">
        <f t="shared" si="13"/>
        <v>-26589.682020000004</v>
      </c>
      <c r="AD34" s="7">
        <f t="shared" si="96"/>
        <v>0.23598205829033625</v>
      </c>
      <c r="AE34" s="34">
        <v>-15039.835499999997</v>
      </c>
      <c r="AF34" s="7">
        <f t="shared" si="96"/>
        <v>0.36948243344622056</v>
      </c>
      <c r="AG34" s="34">
        <f t="shared" si="14"/>
        <v>-41629.517520000001</v>
      </c>
      <c r="AH34" s="7">
        <f t="shared" si="96"/>
        <v>0.28111268356650299</v>
      </c>
      <c r="AI34" s="34">
        <v>-14119.304410000004</v>
      </c>
      <c r="AJ34" s="7">
        <f t="shared" si="15"/>
        <v>8.6062041341463447E-2</v>
      </c>
      <c r="AK34" s="34">
        <f>Y34+AA34+AE34+AI34</f>
        <v>-55748.821930000006</v>
      </c>
      <c r="AL34" s="7">
        <f t="shared" si="17"/>
        <v>0.22537617148635358</v>
      </c>
      <c r="AM34" s="34">
        <v>-15230.432269999999</v>
      </c>
      <c r="AN34" s="7">
        <f t="shared" si="97"/>
        <v>0.18071302583255977</v>
      </c>
      <c r="AO34" s="34">
        <v>-16692.48</v>
      </c>
      <c r="AP34" s="7">
        <f t="shared" si="98"/>
        <v>0.21928976823874513</v>
      </c>
      <c r="AQ34" s="34">
        <f>SUM(AQ35:AQ36)</f>
        <v>-31922.912270000001</v>
      </c>
      <c r="AR34" s="7">
        <f t="shared" si="99"/>
        <v>0.20057517972529681</v>
      </c>
      <c r="AS34" s="34">
        <f>SUM(AS35:AS36)</f>
        <v>-16777.66473</v>
      </c>
      <c r="AT34" s="7">
        <f t="shared" si="100"/>
        <v>0.11554842006084454</v>
      </c>
      <c r="AU34" s="34">
        <f>SUM(AU35:AU36)</f>
        <v>-48700.576999999997</v>
      </c>
      <c r="AV34" s="7">
        <f t="shared" si="101"/>
        <v>0.16985686842521908</v>
      </c>
      <c r="AW34" s="34">
        <f>SUM(AW35:AW36)</f>
        <v>-19897.272789999995</v>
      </c>
      <c r="AX34" s="7">
        <f t="shared" si="20"/>
        <v>0.40922471902424196</v>
      </c>
      <c r="AY34" s="34">
        <f>SUM(AY35:AY36)</f>
        <v>-68597.849789999993</v>
      </c>
      <c r="AZ34" s="7">
        <f t="shared" si="22"/>
        <v>0.23048070641086604</v>
      </c>
      <c r="BA34" s="34">
        <v>-25336.560659999988</v>
      </c>
      <c r="BB34" s="7">
        <f t="shared" si="23"/>
        <v>0.66354836230790637</v>
      </c>
      <c r="BC34" s="34">
        <v>-24317.066819999993</v>
      </c>
      <c r="BD34" s="7">
        <f t="shared" si="24"/>
        <v>0.45676776728203317</v>
      </c>
      <c r="BE34" s="34">
        <f t="shared" si="25"/>
        <v>-49653.627479999981</v>
      </c>
      <c r="BF34" s="7">
        <f t="shared" si="102"/>
        <v>0.55542285929415858</v>
      </c>
      <c r="BG34" s="34">
        <v>-29814.192359999986</v>
      </c>
      <c r="BH34" s="7">
        <f t="shared" si="26"/>
        <v>0.77701681609416595</v>
      </c>
      <c r="BI34" s="34">
        <f t="shared" si="27"/>
        <v>-79467.819839999967</v>
      </c>
      <c r="BJ34" s="7">
        <f t="shared" si="10"/>
        <v>0.63176341504126277</v>
      </c>
      <c r="BK34" s="34">
        <v>-28855.550120000145</v>
      </c>
      <c r="BL34" s="7">
        <f t="shared" si="28"/>
        <v>0.4502263915536413</v>
      </c>
      <c r="BM34" s="34">
        <f t="shared" si="29"/>
        <v>-108323.36996000011</v>
      </c>
      <c r="BN34" s="7">
        <f t="shared" si="30"/>
        <v>0.57910736694535858</v>
      </c>
      <c r="BO34" s="34">
        <v>-30258.959940000477</v>
      </c>
      <c r="BP34" s="7">
        <f t="shared" si="30"/>
        <v>0.19428048447679447</v>
      </c>
      <c r="BQ34" s="34">
        <v>-30474.595549999991</v>
      </c>
      <c r="BR34" s="7">
        <f t="shared" si="30"/>
        <v>0.25321839906018728</v>
      </c>
      <c r="BS34" s="34">
        <f t="shared" si="31"/>
        <v>-60733.555490000464</v>
      </c>
      <c r="BT34" s="7">
        <f t="shared" si="103"/>
        <v>0.22314438183722585</v>
      </c>
      <c r="BU34" s="34">
        <v>-32091.957629999975</v>
      </c>
      <c r="BV34" s="7">
        <f t="shared" si="33"/>
        <v>7.6398691015891362E-2</v>
      </c>
      <c r="BW34" s="34">
        <f t="shared" si="34"/>
        <v>-92825.51312000044</v>
      </c>
      <c r="BX34" s="7">
        <f t="shared" si="104"/>
        <v>0.16808933863914688</v>
      </c>
      <c r="BY34" s="34">
        <v>-34319.463550000008</v>
      </c>
      <c r="BZ34" s="7">
        <f t="shared" si="105"/>
        <v>0.18935398588061414</v>
      </c>
      <c r="CA34" s="34">
        <v>-127144.97667000044</v>
      </c>
      <c r="CB34" s="7">
        <f t="shared" si="106"/>
        <v>0.17375388816790371</v>
      </c>
      <c r="CC34" s="34">
        <v>-35651.435239999984</v>
      </c>
      <c r="CD34" s="7">
        <f t="shared" si="107"/>
        <v>0.17821086087202187</v>
      </c>
      <c r="CE34" s="34">
        <v>-37735.166420000001</v>
      </c>
      <c r="CF34" s="7">
        <f t="shared" si="37"/>
        <v>0.23824995012936312</v>
      </c>
      <c r="CG34" s="34">
        <f t="shared" si="108"/>
        <v>-73386.601659999986</v>
      </c>
      <c r="CH34" s="7">
        <f t="shared" si="109"/>
        <v>0.20833699044810228</v>
      </c>
      <c r="CI34" s="34">
        <v>-40252.765743618918</v>
      </c>
      <c r="CJ34" s="7">
        <f t="shared" si="110"/>
        <v>0.25429449358334288</v>
      </c>
      <c r="CK34" s="34">
        <f t="shared" si="111"/>
        <v>-113639.3674036189</v>
      </c>
      <c r="CL34" s="7">
        <f t="shared" si="112"/>
        <v>0.2242255774736337</v>
      </c>
      <c r="CM34" s="34">
        <f>SUM(CM35:CM36)</f>
        <v>-30662.400627491996</v>
      </c>
      <c r="CN34" s="7">
        <f t="shared" si="113"/>
        <v>-0.1065594430746285</v>
      </c>
      <c r="CO34" s="34">
        <f t="shared" si="114"/>
        <v>-144301.7680311109</v>
      </c>
      <c r="CP34" s="7">
        <f t="shared" si="115"/>
        <v>0.13493880616015375</v>
      </c>
      <c r="CQ34" s="34">
        <v>-38115.421859999995</v>
      </c>
      <c r="CR34" s="7">
        <f t="shared" si="116"/>
        <v>6.9113251778303741E-2</v>
      </c>
      <c r="CS34" s="34">
        <v>-37932.773029999989</v>
      </c>
      <c r="CT34" s="7">
        <f t="shared" si="117"/>
        <v>5.2366698956773927E-3</v>
      </c>
      <c r="CU34" s="34">
        <f t="shared" si="118"/>
        <v>-76048.194889999984</v>
      </c>
      <c r="CV34" s="7">
        <f t="shared" si="48"/>
        <v>3.626810848022588E-2</v>
      </c>
      <c r="CW34" s="34">
        <f>CW35+CW36</f>
        <v>-36806.43116</v>
      </c>
      <c r="CX34" s="7">
        <f t="shared" si="49"/>
        <v>-8.5617336348254525E-2</v>
      </c>
      <c r="CY34" s="34">
        <f t="shared" si="67"/>
        <v>-112854.62604999999</v>
      </c>
      <c r="CZ34" s="7">
        <f t="shared" si="51"/>
        <v>-6.9055413766226925E-3</v>
      </c>
      <c r="DA34" s="34">
        <f>DA35+DA36</f>
        <v>-38345</v>
      </c>
      <c r="DB34" s="7">
        <f t="shared" si="119"/>
        <v>0.25055439937144919</v>
      </c>
      <c r="DC34" s="34">
        <f t="shared" si="122"/>
        <v>-151199.62604999999</v>
      </c>
      <c r="DD34" s="7">
        <f t="shared" si="119"/>
        <v>4.7801618185315142E-2</v>
      </c>
      <c r="DE34" s="34">
        <f>DE35+DE36</f>
        <v>-38590.829870000016</v>
      </c>
      <c r="DF34" s="7">
        <f t="shared" si="120"/>
        <v>1.2472851848425615E-2</v>
      </c>
    </row>
    <row r="35" spans="2:110">
      <c r="B35" s="73" t="s">
        <v>95</v>
      </c>
      <c r="C35" s="74" t="s">
        <v>60</v>
      </c>
      <c r="D35" s="34">
        <v>0</v>
      </c>
      <c r="E35" s="34">
        <v>0</v>
      </c>
      <c r="F35" s="34">
        <v>0</v>
      </c>
      <c r="G35" s="34">
        <v>0</v>
      </c>
      <c r="H35" s="34">
        <v>0</v>
      </c>
      <c r="I35" s="34">
        <v>0</v>
      </c>
      <c r="J35" s="34">
        <v>0</v>
      </c>
      <c r="K35" s="34">
        <v>0</v>
      </c>
      <c r="L35" s="34">
        <v>0</v>
      </c>
      <c r="M35" s="36">
        <f>M34-M36</f>
        <v>-3956.2725299999984</v>
      </c>
      <c r="N35" s="36">
        <f>N34-N36</f>
        <v>-3976.6002800000088</v>
      </c>
      <c r="O35" s="36">
        <f>SUM(M35:N35)</f>
        <v>-7932.8728100000071</v>
      </c>
      <c r="P35" s="34">
        <v>0</v>
      </c>
      <c r="Q35" s="36">
        <f>Q34-Q36</f>
        <v>-3965.9483899999987</v>
      </c>
      <c r="R35" s="34">
        <v>0</v>
      </c>
      <c r="S35" s="36">
        <f>S34-S36</f>
        <v>-11898.503530000009</v>
      </c>
      <c r="T35" s="34">
        <v>0</v>
      </c>
      <c r="U35" s="36">
        <f>U34-U36</f>
        <v>-3208.5446399999928</v>
      </c>
      <c r="V35" s="34">
        <v>0</v>
      </c>
      <c r="W35" s="36">
        <v>-15107.048170000002</v>
      </c>
      <c r="X35" s="34">
        <v>0</v>
      </c>
      <c r="Y35" s="36">
        <v>-4540.6568900000093</v>
      </c>
      <c r="Z35" s="11">
        <v>0.14771084539012058</v>
      </c>
      <c r="AA35" s="36">
        <v>-4873.6129500000025</v>
      </c>
      <c r="AB35" s="11">
        <v>0.22557275231092411</v>
      </c>
      <c r="AC35" s="36">
        <v>-9414.2698400000118</v>
      </c>
      <c r="AD35" s="11">
        <v>0.18674155825775851</v>
      </c>
      <c r="AE35" s="36">
        <v>-5117.8954999999969</v>
      </c>
      <c r="AF35" s="11">
        <v>0.29045943031043797</v>
      </c>
      <c r="AG35" s="36">
        <v>-14532.165340000009</v>
      </c>
      <c r="AH35" s="11">
        <v>0.22134395332654044</v>
      </c>
      <c r="AI35" s="36">
        <v>-4931.2263699999949</v>
      </c>
      <c r="AJ35" s="16">
        <v>0.53690439850012672</v>
      </c>
      <c r="AK35" s="36">
        <v>-19463.391710000004</v>
      </c>
      <c r="AL35" s="16">
        <v>0.28836497315544074</v>
      </c>
      <c r="AM35" s="36">
        <v>-4863.3004699999965</v>
      </c>
      <c r="AN35" s="16">
        <v>7.1056586704569602E-2</v>
      </c>
      <c r="AO35" s="36">
        <v>-5333.7359100000031</v>
      </c>
      <c r="AP35" s="16">
        <v>9.4411059048092882E-2</v>
      </c>
      <c r="AQ35" s="36">
        <v>-10197.03638</v>
      </c>
      <c r="AR35" s="16">
        <v>8.3146813646036932E-2</v>
      </c>
      <c r="AS35" s="36">
        <v>-4589.6378699999987</v>
      </c>
      <c r="AT35" s="16">
        <v>-0.10321774448110532</v>
      </c>
      <c r="AU35" s="36">
        <v>-14786.674249999996</v>
      </c>
      <c r="AV35" s="16">
        <v>1.7513488461313287E-2</v>
      </c>
      <c r="AW35" s="36">
        <v>-5967.8244599999962</v>
      </c>
      <c r="AX35" s="16">
        <v>0.21021101288440791</v>
      </c>
      <c r="AY35" s="36">
        <v>-20754.498709999993</v>
      </c>
      <c r="AZ35" s="16">
        <v>6.6335149558575557E-2</v>
      </c>
      <c r="BA35" s="36">
        <v>-10097.968459999996</v>
      </c>
      <c r="BB35" s="16">
        <f t="shared" si="23"/>
        <v>1.0763612123681932</v>
      </c>
      <c r="BC35" s="36">
        <v>-8099.9991900000023</v>
      </c>
      <c r="BD35" s="16">
        <f>BC34/AO35-1</f>
        <v>3.5591058931899724</v>
      </c>
      <c r="BE35" s="36">
        <f t="shared" si="25"/>
        <v>-18197.967649999999</v>
      </c>
      <c r="BF35" s="16">
        <v>8.3146813646036932E-2</v>
      </c>
      <c r="BG35" s="36">
        <v>-8848.6045000000086</v>
      </c>
      <c r="BH35" s="16">
        <f>BG34/AS35-1</f>
        <v>5.4959792481405501</v>
      </c>
      <c r="BI35" s="36">
        <f t="shared" si="27"/>
        <v>-27046.572150000007</v>
      </c>
      <c r="BJ35" s="11">
        <f t="shared" ref="BJ35:BJ38" si="126">BI35/AU35-1</f>
        <v>0.82911800806053559</v>
      </c>
      <c r="BK35" s="36">
        <f>BK34-BK36</f>
        <v>-10308.323580000146</v>
      </c>
      <c r="BL35" s="11">
        <f t="shared" si="28"/>
        <v>0.72731682191606417</v>
      </c>
      <c r="BM35" s="36">
        <f t="shared" si="29"/>
        <v>-37354.895730000149</v>
      </c>
      <c r="BN35" s="11">
        <f t="shared" si="30"/>
        <v>0.79984572270115617</v>
      </c>
      <c r="BO35" s="36">
        <f>BO34-BO36</f>
        <v>-11044.130410000482</v>
      </c>
      <c r="BP35" s="11">
        <f t="shared" si="30"/>
        <v>9.3698247696892167E-2</v>
      </c>
      <c r="BQ35" s="36">
        <f>BQ34-BQ36</f>
        <v>-11282.611150000001</v>
      </c>
      <c r="BR35" s="11">
        <f t="shared" si="30"/>
        <v>0.39291509608163278</v>
      </c>
      <c r="BS35" s="36">
        <f t="shared" si="31"/>
        <v>-22326.741560000482</v>
      </c>
      <c r="BT35" s="16">
        <v>8.3146813646036932E-2</v>
      </c>
      <c r="BU35" s="36">
        <f>BU34-BU36</f>
        <v>-11956.942859999988</v>
      </c>
      <c r="BV35" s="11">
        <f t="shared" si="33"/>
        <v>0.35128006455706973</v>
      </c>
      <c r="BW35" s="36">
        <f t="shared" si="34"/>
        <v>-34283.684420000471</v>
      </c>
      <c r="BX35" s="16">
        <v>8.3146813646036932E-2</v>
      </c>
      <c r="BY35" s="36">
        <f>BY34-BY36</f>
        <v>-13667.110420000008</v>
      </c>
      <c r="BZ35" s="11">
        <f t="shared" si="105"/>
        <v>0.32583249972056216</v>
      </c>
      <c r="CA35" s="36">
        <f>CA34-CA36</f>
        <v>-47950.794840000468</v>
      </c>
      <c r="CB35" s="16">
        <v>8.3146813646036932E-2</v>
      </c>
      <c r="CC35" s="36">
        <f>CC34-CC36</f>
        <v>-14432.195459999988</v>
      </c>
      <c r="CD35" s="11">
        <f t="shared" si="107"/>
        <v>0.30677517597325776</v>
      </c>
      <c r="CE35" s="36">
        <f>CE34-CE36</f>
        <v>-16414.708420000003</v>
      </c>
      <c r="CF35" s="11">
        <f t="shared" si="37"/>
        <v>0.45486786717806904</v>
      </c>
      <c r="CG35" s="36">
        <f t="shared" si="108"/>
        <v>-30846.903879999991</v>
      </c>
      <c r="CH35" s="16">
        <v>8.3146813646036932E-2</v>
      </c>
      <c r="CI35" s="36">
        <v>-18375.164359999988</v>
      </c>
      <c r="CJ35" s="11">
        <f t="shared" si="110"/>
        <v>0.53677780141202458</v>
      </c>
      <c r="CK35" s="36">
        <f t="shared" si="111"/>
        <v>-49222.068239999979</v>
      </c>
      <c r="CL35" s="16">
        <v>8.3146813646036932E-2</v>
      </c>
      <c r="CM35" s="36">
        <v>-9151.5744253739413</v>
      </c>
      <c r="CN35" s="11">
        <f t="shared" si="113"/>
        <v>-0.33039434495372022</v>
      </c>
      <c r="CO35" s="36">
        <f t="shared" si="114"/>
        <v>-58373.642665373918</v>
      </c>
      <c r="CP35" s="16">
        <v>8.3146813646036932E-2</v>
      </c>
      <c r="CQ35" s="36">
        <v>-18724.717859999993</v>
      </c>
      <c r="CR35" s="11">
        <v>8.3146813646036932E-2</v>
      </c>
      <c r="CS35" s="36">
        <f>CS34-CS36</f>
        <v>-16251.773029999989</v>
      </c>
      <c r="CT35" s="11">
        <f t="shared" si="117"/>
        <v>-9.9261824109826424E-3</v>
      </c>
      <c r="CU35" s="36">
        <f t="shared" si="118"/>
        <v>-34976.490889999986</v>
      </c>
      <c r="CV35" s="16">
        <f t="shared" si="48"/>
        <v>0.13387363043191725</v>
      </c>
      <c r="CW35" s="36">
        <v>-16194.97877</v>
      </c>
      <c r="CX35" s="11">
        <f t="shared" si="49"/>
        <v>-0.11864849463583194</v>
      </c>
      <c r="CY35" s="36">
        <f t="shared" si="67"/>
        <v>-51171.469659999988</v>
      </c>
      <c r="CZ35" s="16">
        <f t="shared" si="51"/>
        <v>3.9604215948322086E-2</v>
      </c>
      <c r="DA35" s="36">
        <v>-16582</v>
      </c>
      <c r="DB35" s="11">
        <f t="shared" si="119"/>
        <v>0.811928661589008</v>
      </c>
      <c r="DC35" s="36">
        <v>-65404</v>
      </c>
      <c r="DD35" s="11">
        <f t="shared" si="119"/>
        <v>0.12043718729234532</v>
      </c>
      <c r="DE35" s="36">
        <v>-16742.362499999992</v>
      </c>
      <c r="DF35" s="11">
        <f t="shared" si="120"/>
        <v>-0.10586837007753991</v>
      </c>
    </row>
    <row r="36" spans="2:110">
      <c r="B36" s="73" t="s">
        <v>96</v>
      </c>
      <c r="C36" s="74" t="s">
        <v>60</v>
      </c>
      <c r="D36" s="34">
        <v>0</v>
      </c>
      <c r="E36" s="34">
        <v>0</v>
      </c>
      <c r="F36" s="34">
        <v>0</v>
      </c>
      <c r="G36" s="34">
        <v>0</v>
      </c>
      <c r="H36" s="34">
        <v>0</v>
      </c>
      <c r="I36" s="34">
        <v>0</v>
      </c>
      <c r="J36" s="34">
        <v>0</v>
      </c>
      <c r="K36" s="34">
        <v>0</v>
      </c>
      <c r="L36" s="34">
        <v>0</v>
      </c>
      <c r="M36" s="64">
        <v>-6681.5653399999992</v>
      </c>
      <c r="N36" s="64">
        <v>-6898.5618499999937</v>
      </c>
      <c r="O36" s="36">
        <f>SUM(M36:N36)</f>
        <v>-13580.127189999992</v>
      </c>
      <c r="P36" s="34">
        <v>0</v>
      </c>
      <c r="Q36" s="36">
        <v>-7016.1826199999987</v>
      </c>
      <c r="R36" s="34">
        <v>0</v>
      </c>
      <c r="S36" s="36">
        <f>SUM(O36,Q36)</f>
        <v>-20596.309809999992</v>
      </c>
      <c r="T36" s="34">
        <v>0</v>
      </c>
      <c r="U36" s="36">
        <v>-9791.9137799999971</v>
      </c>
      <c r="V36" s="34">
        <v>0</v>
      </c>
      <c r="W36" s="36">
        <v>-30388.223589999987</v>
      </c>
      <c r="X36" s="34">
        <v>0</v>
      </c>
      <c r="Y36" s="36">
        <v>-8358.6945500000002</v>
      </c>
      <c r="Z36" s="11">
        <v>0.25100842761495779</v>
      </c>
      <c r="AA36" s="36">
        <v>-8816.7176299999919</v>
      </c>
      <c r="AB36" s="11">
        <v>0.27805154490279738</v>
      </c>
      <c r="AC36" s="36">
        <v>-17175.412179999992</v>
      </c>
      <c r="AD36" s="11">
        <v>0.26474604690355652</v>
      </c>
      <c r="AE36" s="36">
        <v>-9921.94</v>
      </c>
      <c r="AF36" s="11">
        <v>0.41415076222745206</v>
      </c>
      <c r="AG36" s="36">
        <v>-27097.352179999994</v>
      </c>
      <c r="AH36" s="11">
        <v>0.31564112357853524</v>
      </c>
      <c r="AI36" s="36">
        <v>-9188.0780400000076</v>
      </c>
      <c r="AJ36" s="16">
        <v>-6.1666774602665009E-2</v>
      </c>
      <c r="AK36" s="36">
        <v>-36285.430220000002</v>
      </c>
      <c r="AL36" s="16">
        <v>0.19406223639675479</v>
      </c>
      <c r="AM36" s="36">
        <v>-10367.131800000003</v>
      </c>
      <c r="AN36" s="16">
        <v>0.24028121113721079</v>
      </c>
      <c r="AO36" s="36">
        <v>-11358.744089999997</v>
      </c>
      <c r="AP36" s="16">
        <v>0.28831891489304806</v>
      </c>
      <c r="AQ36" s="36">
        <v>-21725.875889999999</v>
      </c>
      <c r="AR36" s="16">
        <v>0.26494058263701059</v>
      </c>
      <c r="AS36" s="36">
        <v>-12188.026860000002</v>
      </c>
      <c r="AT36" s="16">
        <v>0.2283915101280598</v>
      </c>
      <c r="AU36" s="36">
        <v>-33913.902750000001</v>
      </c>
      <c r="AV36" s="16">
        <v>0.25155780995573296</v>
      </c>
      <c r="AW36" s="36">
        <v>-13929.448329999999</v>
      </c>
      <c r="AX36" s="16">
        <v>0.51603504773888353</v>
      </c>
      <c r="AY36" s="36">
        <v>-47843.35108</v>
      </c>
      <c r="AZ36" s="16">
        <v>0.31852787165327423</v>
      </c>
      <c r="BA36" s="46">
        <v>-15238.592199999992</v>
      </c>
      <c r="BB36" s="16">
        <f t="shared" si="23"/>
        <v>0.46989471089776136</v>
      </c>
      <c r="BC36" s="46">
        <v>-16217.06762999999</v>
      </c>
      <c r="BD36" s="16">
        <f t="shared" si="24"/>
        <v>0.42771661211006262</v>
      </c>
      <c r="BE36" s="46">
        <f t="shared" si="25"/>
        <v>-31455.659829999982</v>
      </c>
      <c r="BF36" s="16">
        <v>0.26494058263701059</v>
      </c>
      <c r="BG36" s="36">
        <v>-20965.587859999978</v>
      </c>
      <c r="BH36" s="16">
        <f t="shared" si="26"/>
        <v>0.72017900032753746</v>
      </c>
      <c r="BI36" s="36">
        <f t="shared" si="27"/>
        <v>-52421.24768999996</v>
      </c>
      <c r="BJ36" s="11">
        <f t="shared" si="126"/>
        <v>0.54571557500854007</v>
      </c>
      <c r="BK36" s="36">
        <v>-18547.22654</v>
      </c>
      <c r="BL36" s="11">
        <f t="shared" si="28"/>
        <v>0.33151192355943082</v>
      </c>
      <c r="BM36" s="36">
        <f t="shared" si="29"/>
        <v>-70968.474229999963</v>
      </c>
      <c r="BN36" s="11">
        <f t="shared" si="30"/>
        <v>0.48335082363549109</v>
      </c>
      <c r="BO36" s="36">
        <v>-19214.829529999995</v>
      </c>
      <c r="BP36" s="11">
        <f t="shared" si="30"/>
        <v>0.26093206497119903</v>
      </c>
      <c r="BQ36" s="36">
        <v>-19191.98439999999</v>
      </c>
      <c r="BR36" s="11">
        <f t="shared" si="30"/>
        <v>0.18344356932301964</v>
      </c>
      <c r="BS36" s="46">
        <f t="shared" si="31"/>
        <v>-38406.813929999989</v>
      </c>
      <c r="BT36" s="16">
        <v>0.26494058263701059</v>
      </c>
      <c r="BU36" s="36">
        <v>-20135.014769999987</v>
      </c>
      <c r="BV36" s="11">
        <f t="shared" si="33"/>
        <v>-3.9616017234824663E-2</v>
      </c>
      <c r="BW36" s="46">
        <f t="shared" si="34"/>
        <v>-58541.828699999976</v>
      </c>
      <c r="BX36" s="16">
        <v>0.26494058263701059</v>
      </c>
      <c r="BY36" s="36">
        <v>-20652.35313</v>
      </c>
      <c r="BZ36" s="11">
        <f t="shared" si="105"/>
        <v>0.11350088302744155</v>
      </c>
      <c r="CA36" s="36">
        <f t="shared" ref="CA36" si="127">BY36+BW36</f>
        <v>-79194.181829999972</v>
      </c>
      <c r="CB36" s="16">
        <v>0.26494058263701059</v>
      </c>
      <c r="CC36" s="36">
        <v>-21219.239779999996</v>
      </c>
      <c r="CD36" s="11">
        <f t="shared" si="107"/>
        <v>0.10431579665437707</v>
      </c>
      <c r="CE36" s="36">
        <v>-21320.457999999999</v>
      </c>
      <c r="CF36" s="11">
        <f t="shared" si="37"/>
        <v>0.11090430023484221</v>
      </c>
      <c r="CG36" s="46">
        <f t="shared" si="108"/>
        <v>-42539.697779999995</v>
      </c>
      <c r="CH36" s="16">
        <v>0.26494058263701059</v>
      </c>
      <c r="CI36" s="46">
        <v>-21877.60138361893</v>
      </c>
      <c r="CJ36" s="11">
        <f t="shared" si="110"/>
        <v>8.6545087427266187E-2</v>
      </c>
      <c r="CK36" s="46">
        <f t="shared" si="111"/>
        <v>-64417.299163618925</v>
      </c>
      <c r="CL36" s="16">
        <v>0.26494058263701059</v>
      </c>
      <c r="CM36" s="36">
        <v>-21510.826202118053</v>
      </c>
      <c r="CN36" s="11">
        <f t="shared" si="113"/>
        <v>4.1567809087625029E-2</v>
      </c>
      <c r="CO36" s="46">
        <f t="shared" si="114"/>
        <v>-85928.125365736982</v>
      </c>
      <c r="CP36" s="16">
        <v>0.26494058263701059</v>
      </c>
      <c r="CQ36" s="36">
        <v>-19390.704000000002</v>
      </c>
      <c r="CR36" s="11">
        <v>0.26494058263701059</v>
      </c>
      <c r="CS36" s="36">
        <v>-21681</v>
      </c>
      <c r="CT36" s="11">
        <f t="shared" si="117"/>
        <v>1.6910612332999619E-2</v>
      </c>
      <c r="CU36" s="46">
        <f t="shared" si="118"/>
        <v>-41071.703999999998</v>
      </c>
      <c r="CV36" s="16">
        <f t="shared" si="48"/>
        <v>-3.4508796644299955E-2</v>
      </c>
      <c r="CW36" s="46">
        <v>-20611.452389999999</v>
      </c>
      <c r="CX36" s="11">
        <f t="shared" si="49"/>
        <v>-5.7874214426768655E-2</v>
      </c>
      <c r="CY36" s="46">
        <f t="shared" si="67"/>
        <v>-61683.156389999996</v>
      </c>
      <c r="CZ36" s="16">
        <f t="shared" si="51"/>
        <v>-4.2444231737723936E-2</v>
      </c>
      <c r="DA36" s="36">
        <v>-21763</v>
      </c>
      <c r="DB36" s="11">
        <f t="shared" si="119"/>
        <v>1.1723110749559007E-2</v>
      </c>
      <c r="DC36" s="46">
        <v>-85796</v>
      </c>
      <c r="DD36" s="11">
        <f t="shared" si="119"/>
        <v>-1.5376265358357788E-3</v>
      </c>
      <c r="DE36" s="36">
        <v>-21848.467370000024</v>
      </c>
      <c r="DF36" s="11">
        <f t="shared" si="120"/>
        <v>0.12674956876243493</v>
      </c>
    </row>
    <row r="37" spans="2:110">
      <c r="B37" s="9" t="s">
        <v>97</v>
      </c>
      <c r="C37" s="9" t="s">
        <v>98</v>
      </c>
      <c r="D37" s="36">
        <v>-427</v>
      </c>
      <c r="E37" s="36">
        <v>-451</v>
      </c>
      <c r="F37" s="11">
        <f t="shared" si="11"/>
        <v>5.6206088992974301E-2</v>
      </c>
      <c r="G37" s="36">
        <v>-228</v>
      </c>
      <c r="H37" s="36">
        <v>-110.40242999999997</v>
      </c>
      <c r="I37" s="36">
        <v>-338.11471999999998</v>
      </c>
      <c r="J37" s="36">
        <f>K37-I37</f>
        <v>-125.79939000000002</v>
      </c>
      <c r="K37" s="36">
        <v>-463.91410999999999</v>
      </c>
      <c r="L37" s="11">
        <f t="shared" si="80"/>
        <v>2.8634390243902352E-2</v>
      </c>
      <c r="M37" s="36">
        <v>-121.04047</v>
      </c>
      <c r="N37" s="36">
        <f t="shared" si="12"/>
        <v>-58.959530000000001</v>
      </c>
      <c r="O37" s="36">
        <v>-180</v>
      </c>
      <c r="P37" s="11">
        <f t="shared" ref="P37:P42" si="128">O37/G37-1</f>
        <v>-0.21052631578947367</v>
      </c>
      <c r="Q37" s="36">
        <v>-67.801680000003429</v>
      </c>
      <c r="R37" s="11">
        <f t="shared" ref="R37:R42" si="129">Q37/H37-1</f>
        <v>-0.38586786540836604</v>
      </c>
      <c r="S37" s="36">
        <v>-247.34809000000357</v>
      </c>
      <c r="T37" s="11">
        <f t="shared" ref="T37:T42" si="130">S37/I37-1</f>
        <v>-0.2684492115575341</v>
      </c>
      <c r="U37" s="36">
        <v>2.9802322387695313E-11</v>
      </c>
      <c r="V37" s="11">
        <f t="shared" ref="V37:V42" si="131">U37/J37-1</f>
        <v>-1.0000000000002369</v>
      </c>
      <c r="W37" s="36">
        <v>-247.34808999997378</v>
      </c>
      <c r="X37" s="11">
        <f t="shared" ref="X37:X38" si="132">W37/K37-1</f>
        <v>-0.46682352472535538</v>
      </c>
      <c r="Y37" s="36">
        <v>0</v>
      </c>
      <c r="Z37" s="36">
        <v>0</v>
      </c>
      <c r="AA37" s="36">
        <v>0</v>
      </c>
      <c r="AB37" s="36">
        <v>0</v>
      </c>
      <c r="AC37" s="36">
        <v>0</v>
      </c>
      <c r="AD37" s="36">
        <v>0</v>
      </c>
      <c r="AE37" s="36">
        <v>0</v>
      </c>
      <c r="AF37" s="36">
        <v>0</v>
      </c>
      <c r="AG37" s="36">
        <v>0</v>
      </c>
      <c r="AH37" s="36">
        <v>0</v>
      </c>
      <c r="AI37" s="36">
        <v>0</v>
      </c>
      <c r="AJ37" s="36">
        <v>0</v>
      </c>
      <c r="AK37" s="36">
        <v>0</v>
      </c>
      <c r="AL37" s="11">
        <v>-1</v>
      </c>
      <c r="AM37" s="34">
        <v>0</v>
      </c>
      <c r="AN37" s="34">
        <v>0</v>
      </c>
      <c r="AO37" s="34">
        <v>0</v>
      </c>
      <c r="AP37" s="34">
        <v>0</v>
      </c>
      <c r="AQ37" s="34">
        <v>0</v>
      </c>
      <c r="AR37" s="34">
        <v>0</v>
      </c>
      <c r="AS37" s="34">
        <v>0</v>
      </c>
      <c r="AT37" s="34">
        <v>0</v>
      </c>
      <c r="AU37" s="34">
        <v>0</v>
      </c>
      <c r="AV37" s="34">
        <v>0</v>
      </c>
      <c r="AW37" s="34">
        <v>0</v>
      </c>
      <c r="AX37" s="34">
        <v>0</v>
      </c>
      <c r="AY37" s="34">
        <v>0</v>
      </c>
      <c r="AZ37" s="34">
        <v>0</v>
      </c>
      <c r="BA37" s="34">
        <v>0</v>
      </c>
      <c r="BB37" s="34">
        <v>0</v>
      </c>
      <c r="BC37" s="34">
        <v>0</v>
      </c>
      <c r="BD37" s="34">
        <v>0</v>
      </c>
      <c r="BE37" s="34">
        <v>0</v>
      </c>
      <c r="BF37" s="34">
        <v>0</v>
      </c>
      <c r="BG37" s="34">
        <v>0</v>
      </c>
      <c r="BH37" s="34">
        <v>0</v>
      </c>
      <c r="BI37" s="34">
        <v>0</v>
      </c>
      <c r="BJ37" s="34">
        <v>0</v>
      </c>
      <c r="BK37" s="34">
        <v>0</v>
      </c>
      <c r="BL37" s="34">
        <v>0</v>
      </c>
      <c r="BM37" s="34">
        <v>0</v>
      </c>
      <c r="BN37" s="34">
        <v>0</v>
      </c>
      <c r="BO37" s="34">
        <v>0</v>
      </c>
      <c r="BP37" s="34">
        <v>0</v>
      </c>
      <c r="BQ37" s="34">
        <v>0</v>
      </c>
      <c r="BR37" s="34">
        <v>0</v>
      </c>
      <c r="BS37" s="34">
        <v>0</v>
      </c>
      <c r="BT37" s="34">
        <v>0</v>
      </c>
      <c r="BU37" s="34">
        <v>0</v>
      </c>
      <c r="BV37" s="34">
        <v>0</v>
      </c>
      <c r="BW37" s="34">
        <v>0</v>
      </c>
      <c r="BX37" s="34">
        <v>0</v>
      </c>
      <c r="BY37" s="34">
        <v>0</v>
      </c>
      <c r="BZ37" s="34">
        <v>0</v>
      </c>
      <c r="CA37" s="34">
        <v>0</v>
      </c>
      <c r="CB37" s="34">
        <v>0</v>
      </c>
      <c r="CC37" s="34">
        <v>0</v>
      </c>
      <c r="CD37" s="34">
        <v>0</v>
      </c>
      <c r="CE37" s="34">
        <v>0</v>
      </c>
      <c r="CF37" s="34">
        <v>0</v>
      </c>
      <c r="CG37" s="34">
        <v>0</v>
      </c>
      <c r="CH37" s="34">
        <v>0</v>
      </c>
      <c r="CI37" s="34">
        <v>0</v>
      </c>
      <c r="CJ37" s="34">
        <v>0</v>
      </c>
      <c r="CK37" s="34">
        <v>0</v>
      </c>
      <c r="CL37" s="34">
        <v>0</v>
      </c>
      <c r="CM37" s="34">
        <v>0</v>
      </c>
      <c r="CN37" s="34">
        <v>0</v>
      </c>
      <c r="CO37" s="34">
        <v>0</v>
      </c>
      <c r="CP37" s="34">
        <v>0</v>
      </c>
      <c r="CQ37" s="34">
        <v>0</v>
      </c>
      <c r="CR37" s="34">
        <v>0</v>
      </c>
      <c r="CS37" s="34">
        <v>0</v>
      </c>
      <c r="CT37" s="34">
        <v>0</v>
      </c>
      <c r="CU37" s="34">
        <v>0</v>
      </c>
      <c r="CV37" s="34">
        <v>0</v>
      </c>
      <c r="CW37" s="34">
        <v>0</v>
      </c>
      <c r="CX37" s="34">
        <v>0</v>
      </c>
      <c r="CY37" s="34">
        <v>0</v>
      </c>
      <c r="CZ37" s="34">
        <v>0</v>
      </c>
      <c r="DA37" s="34">
        <v>0</v>
      </c>
      <c r="DB37" s="34">
        <v>0</v>
      </c>
      <c r="DC37" s="34">
        <v>0</v>
      </c>
      <c r="DD37" s="34">
        <v>0</v>
      </c>
      <c r="DE37" s="34">
        <v>0</v>
      </c>
      <c r="DF37" s="34">
        <v>0</v>
      </c>
    </row>
    <row r="38" spans="2:110">
      <c r="B38" s="9" t="s">
        <v>99</v>
      </c>
      <c r="C38" s="9" t="s">
        <v>100</v>
      </c>
      <c r="D38" s="36">
        <v>-1442</v>
      </c>
      <c r="E38" s="36">
        <v>1303</v>
      </c>
      <c r="F38" s="11">
        <f t="shared" si="11"/>
        <v>-1.9036061026352289</v>
      </c>
      <c r="G38" s="36">
        <v>-715</v>
      </c>
      <c r="H38" s="36">
        <v>-2211.7963200000004</v>
      </c>
      <c r="I38" s="36">
        <v>-2927.6249700000003</v>
      </c>
      <c r="J38" s="36">
        <f>K38-I38</f>
        <v>10505.360430000001</v>
      </c>
      <c r="K38" s="36">
        <v>7577.7354599999999</v>
      </c>
      <c r="L38" s="11">
        <f t="shared" si="80"/>
        <v>4.8156066462010747</v>
      </c>
      <c r="M38" s="36">
        <v>-107.79416999999999</v>
      </c>
      <c r="N38" s="36">
        <f t="shared" si="12"/>
        <v>107814.79416999999</v>
      </c>
      <c r="O38" s="36">
        <v>107707</v>
      </c>
      <c r="P38" s="11">
        <f t="shared" si="128"/>
        <v>-151.63916083916084</v>
      </c>
      <c r="Q38" s="36">
        <v>742.60051000000533</v>
      </c>
      <c r="R38" s="11">
        <f t="shared" si="129"/>
        <v>-1.3357454315684931</v>
      </c>
      <c r="S38" s="36">
        <v>108444.46483999999</v>
      </c>
      <c r="T38" s="11">
        <f t="shared" si="130"/>
        <v>-38.041788463773067</v>
      </c>
      <c r="U38" s="36">
        <v>-754.87116999999864</v>
      </c>
      <c r="V38" s="11">
        <f t="shared" si="131"/>
        <v>-1.0718558087587671</v>
      </c>
      <c r="W38" s="36">
        <v>107689.59367</v>
      </c>
      <c r="X38" s="11">
        <f t="shared" si="132"/>
        <v>13.211316063809914</v>
      </c>
      <c r="Y38" s="36">
        <v>13782.72732</v>
      </c>
      <c r="Z38" s="11">
        <v>-128.86152831827548</v>
      </c>
      <c r="AA38" s="36">
        <v>-419.33774999999974</v>
      </c>
      <c r="AB38" s="11">
        <v>-1.0038894268011012</v>
      </c>
      <c r="AC38" s="36">
        <v>13363.389569999999</v>
      </c>
      <c r="AD38" s="11">
        <v>-0.875928309487777</v>
      </c>
      <c r="AE38" s="36">
        <v>-2621.088040000001</v>
      </c>
      <c r="AF38" s="11">
        <v>-4.5296071100193327</v>
      </c>
      <c r="AG38" s="36">
        <v>10742.301529999999</v>
      </c>
      <c r="AH38" s="11">
        <v>-0.90094191025932679</v>
      </c>
      <c r="AI38" s="36">
        <v>-4174.8273100000024</v>
      </c>
      <c r="AJ38" s="11">
        <v>4.5305162998873172</v>
      </c>
      <c r="AK38" s="36">
        <v>6567.4742199999964</v>
      </c>
      <c r="AL38" s="11">
        <v>-0.9390147738868333</v>
      </c>
      <c r="AM38" s="36">
        <v>-866.24172999999996</v>
      </c>
      <c r="AN38" s="11">
        <v>-1.0628498054041164</v>
      </c>
      <c r="AO38" s="36">
        <v>-805.72546000000034</v>
      </c>
      <c r="AP38" s="11">
        <v>0.9214236257050572</v>
      </c>
      <c r="AQ38" s="36">
        <v>-1671.9671900000003</v>
      </c>
      <c r="AR38" s="11">
        <v>-1.1251155016653458</v>
      </c>
      <c r="AS38" s="36">
        <v>-907.86931999999922</v>
      </c>
      <c r="AT38" s="11">
        <v>-0.65362883423023099</v>
      </c>
      <c r="AU38" s="36">
        <v>-2579.8365099999996</v>
      </c>
      <c r="AV38" s="11">
        <v>-1.2401567767200814</v>
      </c>
      <c r="AW38" s="36">
        <v>-6758.3265000000019</v>
      </c>
      <c r="AX38" s="11">
        <v>0.61882779769398377</v>
      </c>
      <c r="AY38" s="36">
        <v>-9338.163010000002</v>
      </c>
      <c r="AZ38" s="11">
        <v>-2.4218804211765916</v>
      </c>
      <c r="BA38" s="36">
        <v>-2144.3743000000004</v>
      </c>
      <c r="BB38" s="11">
        <f t="shared" si="23"/>
        <v>1.4754918006547668</v>
      </c>
      <c r="BC38" s="36">
        <v>-4391.780099999999</v>
      </c>
      <c r="BD38" s="11">
        <f t="shared" si="24"/>
        <v>4.4507153094057585</v>
      </c>
      <c r="BE38" s="36">
        <f t="shared" si="25"/>
        <v>-6536.1543999999994</v>
      </c>
      <c r="BF38" s="11">
        <v>-1.1251155016653458</v>
      </c>
      <c r="BG38" s="36">
        <v>244.09772000000157</v>
      </c>
      <c r="BH38" s="11">
        <f t="shared" si="26"/>
        <v>-1.2688687838906174</v>
      </c>
      <c r="BI38" s="36">
        <f t="shared" si="27"/>
        <v>-6292.0566799999979</v>
      </c>
      <c r="BJ38" s="11">
        <f t="shared" si="126"/>
        <v>1.4389362099538618</v>
      </c>
      <c r="BK38" s="36">
        <v>5391.4556199999997</v>
      </c>
      <c r="BL38" s="11">
        <f t="shared" si="28"/>
        <v>-1.7977500968619966</v>
      </c>
      <c r="BM38" s="36">
        <f t="shared" si="29"/>
        <v>-900.60105999999814</v>
      </c>
      <c r="BN38" s="11">
        <f t="shared" si="30"/>
        <v>-0.90355693523066938</v>
      </c>
      <c r="BO38" s="36">
        <v>-688.82950999999991</v>
      </c>
      <c r="BP38" s="11">
        <f t="shared" si="30"/>
        <v>-0.67877365905756293</v>
      </c>
      <c r="BQ38" s="36">
        <v>54.862200000000186</v>
      </c>
      <c r="BR38" s="11">
        <f t="shared" si="30"/>
        <v>-1.0124920188968478</v>
      </c>
      <c r="BS38" s="36">
        <f t="shared" si="31"/>
        <v>-633.96730999999977</v>
      </c>
      <c r="BT38" s="11">
        <v>-1.1251155016653458</v>
      </c>
      <c r="BU38" s="36">
        <v>18464.329289999998</v>
      </c>
      <c r="BV38" s="11">
        <f t="shared" ref="BV38:BV50" si="133">BU38/BG38-1</f>
        <v>74.643186220665555</v>
      </c>
      <c r="BW38" s="36">
        <f t="shared" si="34"/>
        <v>17830.361979999998</v>
      </c>
      <c r="BX38" s="11">
        <v>-1.1251155016653458</v>
      </c>
      <c r="BY38" s="36">
        <v>1124.4913900000001</v>
      </c>
      <c r="BZ38" s="11">
        <f t="shared" ref="BZ38:BZ50" si="134">BY38/BK38-1</f>
        <v>-0.79143083626087596</v>
      </c>
      <c r="CA38" s="36">
        <v>18954.853369999997</v>
      </c>
      <c r="CB38" s="11">
        <v>-1.1251155016653458</v>
      </c>
      <c r="CC38" s="36">
        <v>-4191.8786500000024</v>
      </c>
      <c r="CD38" s="11">
        <f t="shared" ref="CD38:CD50" si="135">CC38/BO38-1</f>
        <v>5.0855096785850575</v>
      </c>
      <c r="CE38" s="36">
        <v>81211.377160000018</v>
      </c>
      <c r="CF38" s="11">
        <f t="shared" ref="CF38:CF50" si="136">CE38/BQ38-1</f>
        <v>1479.2792662343061</v>
      </c>
      <c r="CG38" s="36">
        <f t="shared" si="108"/>
        <v>77019.498510000019</v>
      </c>
      <c r="CH38" s="11">
        <v>-1.1251155016653458</v>
      </c>
      <c r="CI38" s="36">
        <v>-1820.6230299999565</v>
      </c>
      <c r="CJ38" s="11">
        <f t="shared" ref="CJ38:CJ50" si="137">CI38/BU38-1</f>
        <v>-1.0986021751131778</v>
      </c>
      <c r="CK38" s="36">
        <f t="shared" si="111"/>
        <v>75198.875480000061</v>
      </c>
      <c r="CL38" s="11">
        <v>-1.1251155016653458</v>
      </c>
      <c r="CM38" s="36">
        <v>2429.9313600001633</v>
      </c>
      <c r="CN38" s="11">
        <f t="shared" ref="CN38:CN50" si="138">CM38/BY38-1</f>
        <v>1.1609159319576143</v>
      </c>
      <c r="CO38" s="36">
        <f t="shared" si="114"/>
        <v>77628.806840000223</v>
      </c>
      <c r="CP38" s="11">
        <v>-1.1251155016653458</v>
      </c>
      <c r="CQ38" s="36">
        <v>-1983.2947000000011</v>
      </c>
      <c r="CR38" s="11">
        <v>-1.1251155016653458</v>
      </c>
      <c r="CS38" s="36">
        <v>-6537.456229999937</v>
      </c>
      <c r="CT38" s="11">
        <f t="shared" ref="CT38:CT50" si="139">CS38/CE38-1</f>
        <v>-1.0804992657262793</v>
      </c>
      <c r="CU38" s="36">
        <f t="shared" si="118"/>
        <v>-8520.7509299999383</v>
      </c>
      <c r="CV38" s="11">
        <f t="shared" si="48"/>
        <v>-1.1106310881639099</v>
      </c>
      <c r="CW38" s="36">
        <v>31100.49999</v>
      </c>
      <c r="CX38" s="11">
        <f t="shared" si="49"/>
        <v>-18.082339110035722</v>
      </c>
      <c r="CY38" s="36">
        <f t="shared" si="67"/>
        <v>22579.74906000006</v>
      </c>
      <c r="CZ38" s="11">
        <f t="shared" si="51"/>
        <v>-0.69973288940995682</v>
      </c>
      <c r="DA38" s="36">
        <v>-32875.249070000064</v>
      </c>
      <c r="DB38" s="11">
        <f t="shared" ref="DB38:DD50" si="140">IFERROR(DA38/CM38-1,"-")</f>
        <v>-14.529291243024188</v>
      </c>
      <c r="DC38" s="36">
        <v>-10296</v>
      </c>
      <c r="DD38" s="11">
        <f t="shared" si="140"/>
        <v>-1.1326311767385651</v>
      </c>
      <c r="DE38" s="36">
        <v>-6739.8091100000011</v>
      </c>
      <c r="DF38" s="11">
        <f t="shared" ref="DF38:DF50" si="141">IFERROR(DE38/CQ38-1,"-")</f>
        <v>2.3982892759205163</v>
      </c>
    </row>
    <row r="39" spans="2:110" s="8" customFormat="1">
      <c r="B39" s="23" t="s">
        <v>101</v>
      </c>
      <c r="C39" s="23" t="s">
        <v>102</v>
      </c>
      <c r="D39" s="59">
        <f>D18+D19</f>
        <v>195138</v>
      </c>
      <c r="E39" s="59">
        <f>E18+E19</f>
        <v>203075</v>
      </c>
      <c r="F39" s="25">
        <f t="shared" si="11"/>
        <v>4.0673779581629432E-2</v>
      </c>
      <c r="G39" s="59">
        <f>G18+G19</f>
        <v>110151</v>
      </c>
      <c r="H39" s="59">
        <f>H18+H19</f>
        <v>46429.08960237501</v>
      </c>
      <c r="I39" s="59">
        <f>I18+I19</f>
        <v>156580.63189237501</v>
      </c>
      <c r="J39" s="59">
        <f>J18+J19</f>
        <v>101748.86681690058</v>
      </c>
      <c r="K39" s="59">
        <f>K18+K19</f>
        <v>258329.49870927562</v>
      </c>
      <c r="L39" s="25">
        <f t="shared" si="80"/>
        <v>0.27208912327600943</v>
      </c>
      <c r="M39" s="59">
        <f>M18+M19</f>
        <v>33536.823199999926</v>
      </c>
      <c r="N39" s="59">
        <f t="shared" si="12"/>
        <v>158550.93392000027</v>
      </c>
      <c r="O39" s="59">
        <f>O18+O19</f>
        <v>192087.7571200002</v>
      </c>
      <c r="P39" s="25">
        <f t="shared" si="128"/>
        <v>0.74385849533821924</v>
      </c>
      <c r="Q39" s="59">
        <f>Q18+Q19</f>
        <v>47310.667820000002</v>
      </c>
      <c r="R39" s="25">
        <f t="shared" si="129"/>
        <v>1.8987626618892417E-2</v>
      </c>
      <c r="S39" s="59">
        <f>S18+S19</f>
        <v>239394.79387177504</v>
      </c>
      <c r="T39" s="25">
        <f t="shared" si="130"/>
        <v>0.52889147896862476</v>
      </c>
      <c r="U39" s="59">
        <f>U18+U19</f>
        <v>98687.14819999985</v>
      </c>
      <c r="V39" s="25">
        <f t="shared" si="131"/>
        <v>-3.0090935778286032E-2</v>
      </c>
      <c r="W39" s="59">
        <f>W18+W19</f>
        <v>338081.2625099998</v>
      </c>
      <c r="X39" s="25">
        <f t="shared" ref="X39:X42" si="142">W39/K39-1</f>
        <v>0.30872108760013095</v>
      </c>
      <c r="Y39" s="59">
        <f>Y18+Y19</f>
        <v>20944.853470000031</v>
      </c>
      <c r="Z39" s="25">
        <f t="shared" si="94"/>
        <v>-0.37546698012827651</v>
      </c>
      <c r="AA39" s="59">
        <f>AA18+AA19</f>
        <v>-4558.3008056325198</v>
      </c>
      <c r="AB39" s="25">
        <f t="shared" si="95"/>
        <v>-1.0287497568947308</v>
      </c>
      <c r="AC39" s="59">
        <f t="shared" si="13"/>
        <v>16386.552664367511</v>
      </c>
      <c r="AD39" s="25">
        <f t="shared" si="96"/>
        <v>-0.91469236295923551</v>
      </c>
      <c r="AE39" s="59">
        <f>AE18+AE19</f>
        <v>42374.679746385111</v>
      </c>
      <c r="AF39" s="25">
        <f t="shared" si="96"/>
        <v>-0.10433139714692985</v>
      </c>
      <c r="AG39" s="59">
        <f t="shared" si="14"/>
        <v>58761.232410752622</v>
      </c>
      <c r="AH39" s="25">
        <f t="shared" si="96"/>
        <v>-0.75454256351862692</v>
      </c>
      <c r="AI39" s="59">
        <f>AI18+AI19</f>
        <v>123279.24957693636</v>
      </c>
      <c r="AJ39" s="25">
        <f t="shared" si="15"/>
        <v>0.24919254254969481</v>
      </c>
      <c r="AK39" s="59">
        <f>AK18+AK19</f>
        <v>195686.31173768919</v>
      </c>
      <c r="AL39" s="25">
        <f t="shared" si="17"/>
        <v>-0.42118557448329108</v>
      </c>
      <c r="AM39" s="59">
        <f>AM18+AM19</f>
        <v>9054.8679794389463</v>
      </c>
      <c r="AN39" s="25">
        <f t="shared" si="97"/>
        <v>-0.56768052866024976</v>
      </c>
      <c r="AO39" s="59">
        <f>AO18+AO19</f>
        <v>87249.406640464731</v>
      </c>
      <c r="AP39" s="25">
        <f t="shared" si="98"/>
        <v>-20.14077424040422</v>
      </c>
      <c r="AQ39" s="59">
        <f>AQ18+AQ19</f>
        <v>96304.27461990359</v>
      </c>
      <c r="AR39" s="25">
        <f t="shared" si="99"/>
        <v>4.8770307942387925</v>
      </c>
      <c r="AS39" s="59">
        <f>AS18+AS19</f>
        <v>66084.504609210591</v>
      </c>
      <c r="AT39" s="25">
        <f t="shared" ref="AT39:AT43" si="143">AS39/AE39-1</f>
        <v>0.55952811926202495</v>
      </c>
      <c r="AU39" s="59">
        <f>AU18+AU19</f>
        <v>162388.77922911412</v>
      </c>
      <c r="AV39" s="25">
        <f t="shared" ref="AV39:AV43" si="144">AU39/AG39-1</f>
        <v>1.7635359669447448</v>
      </c>
      <c r="AW39" s="59">
        <f>AW18+AW19</f>
        <v>132298.04837060644</v>
      </c>
      <c r="AX39" s="25">
        <f t="shared" si="20"/>
        <v>7.315747641732373E-2</v>
      </c>
      <c r="AY39" s="59">
        <v>294686.20837119402</v>
      </c>
      <c r="AZ39" s="25">
        <f t="shared" si="22"/>
        <v>0.5059111991758054</v>
      </c>
      <c r="BA39" s="59">
        <v>44501.392170825537</v>
      </c>
      <c r="BB39" s="25">
        <f t="shared" si="23"/>
        <v>3.9146373278854707</v>
      </c>
      <c r="BC39" s="59">
        <v>88485.252729700733</v>
      </c>
      <c r="BD39" s="25">
        <f t="shared" si="24"/>
        <v>1.4164521419941067E-2</v>
      </c>
      <c r="BE39" s="59">
        <f t="shared" si="25"/>
        <v>132986.64490052627</v>
      </c>
      <c r="BF39" s="25">
        <f t="shared" ref="BF39:BF48" si="145">BE39/AQ39-1</f>
        <v>0.38090074843927413</v>
      </c>
      <c r="BG39" s="59">
        <v>63147.335953224916</v>
      </c>
      <c r="BH39" s="25">
        <f t="shared" si="26"/>
        <v>-4.4445648391473358E-2</v>
      </c>
      <c r="BI39" s="59">
        <f t="shared" si="27"/>
        <v>196133.98085375119</v>
      </c>
      <c r="BJ39" s="25">
        <f t="shared" ref="BJ39:BJ48" si="146">BI39/AU39-1</f>
        <v>0.20780500835606386</v>
      </c>
      <c r="BK39" s="59">
        <f>BK18+BK19</f>
        <v>180238.3476494333</v>
      </c>
      <c r="BL39" s="25">
        <f t="shared" si="28"/>
        <v>0.36236588422326332</v>
      </c>
      <c r="BM39" s="59">
        <f t="shared" si="29"/>
        <v>376372.32850318449</v>
      </c>
      <c r="BN39" s="25">
        <f t="shared" si="30"/>
        <v>0.27719695666617894</v>
      </c>
      <c r="BO39" s="59">
        <f>BO18+BO19</f>
        <v>48234.035619769071</v>
      </c>
      <c r="BP39" s="25">
        <f t="shared" si="30"/>
        <v>8.3877003996081667E-2</v>
      </c>
      <c r="BQ39" s="59">
        <f>BQ18+BQ19</f>
        <v>126235.68367753323</v>
      </c>
      <c r="BR39" s="25">
        <f t="shared" si="30"/>
        <v>0.42662963356334838</v>
      </c>
      <c r="BS39" s="59">
        <f t="shared" si="31"/>
        <v>174469.7192973023</v>
      </c>
      <c r="BT39" s="25">
        <f t="shared" ref="BT39:BT48" si="147">BS39/BE39-1</f>
        <v>0.31193413765574185</v>
      </c>
      <c r="BU39" s="59">
        <f>BU18+BU19</f>
        <v>87218.58891144942</v>
      </c>
      <c r="BV39" s="25">
        <f t="shared" si="133"/>
        <v>0.38119189978267309</v>
      </c>
      <c r="BW39" s="59">
        <f t="shared" si="34"/>
        <v>261688.30820875173</v>
      </c>
      <c r="BX39" s="25">
        <f t="shared" ref="BX39:BX48" si="148">BW39/BI39-1</f>
        <v>0.33423238069022632</v>
      </c>
      <c r="BY39" s="59">
        <f>BY18+BY19</f>
        <v>188957.80056211213</v>
      </c>
      <c r="BZ39" s="25">
        <f t="shared" si="134"/>
        <v>4.8377346033144475E-2</v>
      </c>
      <c r="CA39" s="59">
        <f>CA18+CA19</f>
        <v>450646.10877086408</v>
      </c>
      <c r="CB39" s="25">
        <f t="shared" ref="CB39:CB48" si="149">CA39/BM39-1</f>
        <v>0.19734123537472326</v>
      </c>
      <c r="CC39" s="59">
        <f>CC18+CC19</f>
        <v>41346.198080188042</v>
      </c>
      <c r="CD39" s="25">
        <f t="shared" si="135"/>
        <v>-0.14280035769509614</v>
      </c>
      <c r="CE39" s="59">
        <f>CE18+CE19</f>
        <v>223899.61895967074</v>
      </c>
      <c r="CF39" s="25">
        <f t="shared" si="136"/>
        <v>0.77366345582298468</v>
      </c>
      <c r="CG39" s="59">
        <f t="shared" si="108"/>
        <v>265245.81703985878</v>
      </c>
      <c r="CH39" s="25">
        <f t="shared" ref="CH39:CH48" si="150">CG39/BS39-1</f>
        <v>0.52029715017693667</v>
      </c>
      <c r="CI39" s="59">
        <f>CI18+CI19</f>
        <v>106248.18693310057</v>
      </c>
      <c r="CJ39" s="25">
        <f t="shared" si="137"/>
        <v>0.21818282385847088</v>
      </c>
      <c r="CK39" s="59">
        <f t="shared" si="111"/>
        <v>371494.00397295936</v>
      </c>
      <c r="CL39" s="25">
        <f t="shared" ref="CL39:CL48" si="151">CK39/BW39-1</f>
        <v>0.41960489758149366</v>
      </c>
      <c r="CM39" s="59">
        <f>CM18+CM19</f>
        <v>312091.82892021345</v>
      </c>
      <c r="CN39" s="25">
        <f t="shared" si="138"/>
        <v>0.65164829391431267</v>
      </c>
      <c r="CO39" s="59">
        <f t="shared" si="114"/>
        <v>683585.83289317274</v>
      </c>
      <c r="CP39" s="25">
        <f t="shared" ref="CP39:CP48" si="152">CO39/CA39-1</f>
        <v>0.51690166538362226</v>
      </c>
      <c r="CQ39" s="59">
        <f>CQ18+CQ19</f>
        <v>90421.621190000442</v>
      </c>
      <c r="CR39" s="25">
        <f t="shared" ref="CR39:CR48" si="153">CQ39/CC39-1</f>
        <v>1.1869391960691056</v>
      </c>
      <c r="CS39" s="59">
        <f>CS18+CS19</f>
        <v>188618.92816999863</v>
      </c>
      <c r="CT39" s="25">
        <f t="shared" si="139"/>
        <v>-0.15757369732740345</v>
      </c>
      <c r="CU39" s="59">
        <f t="shared" si="118"/>
        <v>279040.54935999907</v>
      </c>
      <c r="CV39" s="25">
        <f t="shared" si="48"/>
        <v>5.2007351045492145E-2</v>
      </c>
      <c r="CW39" s="59">
        <f>CW18+CW19</f>
        <v>203840.53766999999</v>
      </c>
      <c r="CX39" s="25">
        <f t="shared" si="49"/>
        <v>0.91853191620435526</v>
      </c>
      <c r="CY39" s="59">
        <f>IFERROR(CQ39+CS39+CW39,"-")</f>
        <v>482881.08702999906</v>
      </c>
      <c r="CZ39" s="25">
        <f t="shared" si="51"/>
        <v>0.29983548015797168</v>
      </c>
      <c r="DA39" s="59">
        <f>DA18+DA19-1</f>
        <v>243439.52143000049</v>
      </c>
      <c r="DB39" s="25">
        <f t="shared" si="140"/>
        <v>-0.21997470336771929</v>
      </c>
      <c r="DC39" s="59">
        <f>DC18+DC19</f>
        <v>726323.1084699994</v>
      </c>
      <c r="DD39" s="25">
        <f t="shared" si="140"/>
        <v>6.2519252916561463E-2</v>
      </c>
      <c r="DE39" s="59">
        <f>DE18+DE19</f>
        <v>90372.921689999988</v>
      </c>
      <c r="DF39" s="25">
        <f t="shared" si="141"/>
        <v>-5.3858246909910257E-4</v>
      </c>
    </row>
    <row r="40" spans="2:110" s="8" customFormat="1">
      <c r="B40" s="6" t="s">
        <v>103</v>
      </c>
      <c r="C40" s="6" t="s">
        <v>104</v>
      </c>
      <c r="D40" s="34">
        <f>SUM(D41:D45)</f>
        <v>-59987</v>
      </c>
      <c r="E40" s="34">
        <f>SUM(E41:E45)</f>
        <v>-32220</v>
      </c>
      <c r="F40" s="7">
        <f t="shared" si="11"/>
        <v>-0.46288362478537015</v>
      </c>
      <c r="G40" s="34">
        <f>SUM(G41:G45)</f>
        <v>-18078</v>
      </c>
      <c r="H40" s="34">
        <f>SUM(H41:H45)</f>
        <v>-6657.3210800000043</v>
      </c>
      <c r="I40" s="62">
        <f>SUM(I41:I45)</f>
        <v>-24735.321080000005</v>
      </c>
      <c r="J40" s="62">
        <f>SUM(J41:J45)</f>
        <v>-11338.757689999991</v>
      </c>
      <c r="K40" s="34">
        <f>SUM(K41:K42,K45)</f>
        <v>-36074.078769999993</v>
      </c>
      <c r="L40" s="7">
        <f t="shared" si="80"/>
        <v>0.11961759062693966</v>
      </c>
      <c r="M40" s="34">
        <f>SUM(M41:M42,M45)</f>
        <v>-14587.840749999999</v>
      </c>
      <c r="N40" s="34">
        <f>SUM(N41:N42,N45)</f>
        <v>31577.855359999998</v>
      </c>
      <c r="O40" s="34">
        <f>SUM(O41:O42,O45)</f>
        <v>16989.899510000003</v>
      </c>
      <c r="P40" s="7">
        <f t="shared" si="128"/>
        <v>-1.9398107926761812</v>
      </c>
      <c r="Q40" s="34">
        <f>SUM(Q41:Q42,Q45)</f>
        <v>-13034.318150000001</v>
      </c>
      <c r="R40" s="7">
        <f t="shared" si="129"/>
        <v>0.95789237042477038</v>
      </c>
      <c r="S40" s="34">
        <f>SUM(S41:S42,S45)</f>
        <v>3956.0877700000092</v>
      </c>
      <c r="T40" s="7">
        <f t="shared" si="130"/>
        <v>-1.1599367866382273</v>
      </c>
      <c r="U40" s="34">
        <f>SUM(U41:U42,U45)</f>
        <v>-6416.8547499999986</v>
      </c>
      <c r="V40" s="7">
        <f t="shared" si="131"/>
        <v>-0.43407779534267443</v>
      </c>
      <c r="W40" s="34">
        <f>SUM(W41:W42,W45)</f>
        <v>-2460.7884999999878</v>
      </c>
      <c r="X40" s="7">
        <f t="shared" si="142"/>
        <v>-0.93178513259647167</v>
      </c>
      <c r="Y40" s="34">
        <f>SUM(Y41:Y42,Y45)</f>
        <v>-13715.936909999995</v>
      </c>
      <c r="Z40" s="7">
        <f t="shared" si="94"/>
        <v>-5.976921841568672E-2</v>
      </c>
      <c r="AA40" s="34">
        <f>SUM(AA41:AA42,AA45)</f>
        <v>-6514.9036599999999</v>
      </c>
      <c r="AB40" s="7">
        <f t="shared" si="95"/>
        <v>-1.2063124169050599</v>
      </c>
      <c r="AC40" s="34">
        <f t="shared" si="13"/>
        <v>-20230.840569999993</v>
      </c>
      <c r="AD40" s="7">
        <f t="shared" si="96"/>
        <v>-2.1907569293210019</v>
      </c>
      <c r="AE40" s="34">
        <f>SUM(AE41:AE42,AE45)</f>
        <v>-12390.436849999995</v>
      </c>
      <c r="AF40" s="7">
        <f t="shared" si="96"/>
        <v>-4.9398924638033859E-2</v>
      </c>
      <c r="AG40" s="34">
        <f t="shared" si="14"/>
        <v>-32621.277419999988</v>
      </c>
      <c r="AH40" s="7">
        <f t="shared" si="96"/>
        <v>-9.2458426901888249</v>
      </c>
      <c r="AI40" s="34">
        <f>SUM(AI41:AI42,AI45)</f>
        <v>-8920.6214500000024</v>
      </c>
      <c r="AJ40" s="7">
        <f t="shared" si="15"/>
        <v>0.39018597078264938</v>
      </c>
      <c r="AK40" s="34">
        <f>SUM(AK41:AK42,AK45)</f>
        <v>-41541.898869999997</v>
      </c>
      <c r="AL40" s="7">
        <f t="shared" si="17"/>
        <v>15.881539746304977</v>
      </c>
      <c r="AM40" s="34">
        <f>SUM(AM41:AM42,AM45)</f>
        <v>-8684.3283799999972</v>
      </c>
      <c r="AN40" s="7">
        <f t="shared" si="97"/>
        <v>-0.36684395408173398</v>
      </c>
      <c r="AO40" s="34">
        <f>SUM(AO41:AO42,AO45)</f>
        <v>-5819.6994700000014</v>
      </c>
      <c r="AP40" s="7">
        <f t="shared" si="98"/>
        <v>-0.10670981894458265</v>
      </c>
      <c r="AQ40" s="34">
        <f>SUM(AQ41:AQ42,AQ45)</f>
        <v>-14504.027849999995</v>
      </c>
      <c r="AR40" s="7">
        <f t="shared" si="99"/>
        <v>-0.28307339480951677</v>
      </c>
      <c r="AS40" s="34">
        <f>SUM(AS41:AS42,AS45)</f>
        <v>-5154.3101699999979</v>
      </c>
      <c r="AT40" s="7">
        <f t="shared" si="143"/>
        <v>-0.58400900368577391</v>
      </c>
      <c r="AU40" s="34">
        <f>SUM(AU41:AU42,AU45)</f>
        <v>-19658.338019999992</v>
      </c>
      <c r="AV40" s="7">
        <f t="shared" si="144"/>
        <v>-0.39737681737909092</v>
      </c>
      <c r="AW40" s="34">
        <f>SUM(AW41:AW42,AW45)</f>
        <v>-11851.132110000002</v>
      </c>
      <c r="AX40" s="7">
        <f t="shared" si="20"/>
        <v>0.32850969816682429</v>
      </c>
      <c r="AY40" s="34">
        <f>SUM(AY41:AY42,AY45)</f>
        <v>-31509.470129999994</v>
      </c>
      <c r="AZ40" s="7">
        <f t="shared" si="22"/>
        <v>-0.24150144824614761</v>
      </c>
      <c r="BA40" s="34">
        <v>-9786.2512200000001</v>
      </c>
      <c r="BB40" s="7">
        <f t="shared" si="23"/>
        <v>0.12688636262738862</v>
      </c>
      <c r="BC40" s="34">
        <v>-10459.368310000003</v>
      </c>
      <c r="BD40" s="7">
        <f t="shared" si="24"/>
        <v>0.79723512595745794</v>
      </c>
      <c r="BE40" s="34">
        <f t="shared" si="25"/>
        <v>-20245.619530000004</v>
      </c>
      <c r="BF40" s="7">
        <f t="shared" si="145"/>
        <v>0.39586187639594272</v>
      </c>
      <c r="BG40" s="34">
        <v>-12811.615479999986</v>
      </c>
      <c r="BH40" s="7">
        <f t="shared" si="26"/>
        <v>1.4856120523301746</v>
      </c>
      <c r="BI40" s="34">
        <f t="shared" si="27"/>
        <v>-33057.235009999989</v>
      </c>
      <c r="BJ40" s="7">
        <f t="shared" si="146"/>
        <v>0.68158849320671133</v>
      </c>
      <c r="BK40" s="34">
        <f>BK41+BK42+BK45</f>
        <v>-12280.4931</v>
      </c>
      <c r="BL40" s="7">
        <f t="shared" si="28"/>
        <v>3.6229533686296778E-2</v>
      </c>
      <c r="BM40" s="34">
        <f t="shared" si="29"/>
        <v>-45337.728109999989</v>
      </c>
      <c r="BN40" s="7">
        <f t="shared" si="30"/>
        <v>0.43886037825923907</v>
      </c>
      <c r="BO40" s="62">
        <f>BO41+BO42+BO45</f>
        <v>-13615.303740000005</v>
      </c>
      <c r="BP40" s="7">
        <f t="shared" si="30"/>
        <v>0.39126856994787063</v>
      </c>
      <c r="BQ40" s="62">
        <f>BQ41+BQ42+BQ45</f>
        <v>-9635.3853199999994</v>
      </c>
      <c r="BR40" s="7">
        <f t="shared" si="30"/>
        <v>-7.8779422005075594E-2</v>
      </c>
      <c r="BS40" s="34">
        <f t="shared" si="31"/>
        <v>-23250.689060000004</v>
      </c>
      <c r="BT40" s="7">
        <f t="shared" si="147"/>
        <v>0.14843060374354478</v>
      </c>
      <c r="BU40" s="62">
        <f>BU41+BU42+BU45</f>
        <v>-9299.0964099999892</v>
      </c>
      <c r="BV40" s="7">
        <f t="shared" si="133"/>
        <v>-0.27416675714966121</v>
      </c>
      <c r="BW40" s="34">
        <f t="shared" si="34"/>
        <v>-32549.785469999995</v>
      </c>
      <c r="BX40" s="7">
        <f t="shared" si="148"/>
        <v>-1.5350634735376012E-2</v>
      </c>
      <c r="BY40" s="62">
        <f>BY41+BY42+BY45</f>
        <v>-17253.72099999998</v>
      </c>
      <c r="BZ40" s="7">
        <f t="shared" si="134"/>
        <v>0.40496972389488017</v>
      </c>
      <c r="CA40" s="62">
        <f>CA41+CA42+CA45</f>
        <v>-49803.506469999964</v>
      </c>
      <c r="CB40" s="7">
        <f t="shared" si="149"/>
        <v>9.8500267793854679E-2</v>
      </c>
      <c r="CC40" s="62">
        <f>CC41+CC42+CC45</f>
        <v>-15499.736970000002</v>
      </c>
      <c r="CD40" s="7">
        <f t="shared" si="135"/>
        <v>0.13840552263727868</v>
      </c>
      <c r="CE40" s="62">
        <f>CE41+CE42+CE45</f>
        <v>3494.8324558519926</v>
      </c>
      <c r="CF40" s="7">
        <f t="shared" si="136"/>
        <v>-1.3627081159481844</v>
      </c>
      <c r="CG40" s="34">
        <f t="shared" si="108"/>
        <v>-12004.904514148009</v>
      </c>
      <c r="CH40" s="7">
        <f t="shared" si="150"/>
        <v>-0.48367532320575424</v>
      </c>
      <c r="CI40" s="34">
        <f>CI41+CI42+CI45</f>
        <v>-14894.245509999997</v>
      </c>
      <c r="CJ40" s="7">
        <f t="shared" si="137"/>
        <v>0.60168739556062034</v>
      </c>
      <c r="CK40" s="34">
        <f t="shared" si="111"/>
        <v>-26899.150024148006</v>
      </c>
      <c r="CL40" s="7">
        <f t="shared" si="151"/>
        <v>-0.17359977536749005</v>
      </c>
      <c r="CM40" s="62">
        <f>CM41+CM42+CM45</f>
        <v>-30448</v>
      </c>
      <c r="CN40" s="7">
        <f t="shared" si="138"/>
        <v>0.76472078109991681</v>
      </c>
      <c r="CO40" s="34">
        <f t="shared" si="114"/>
        <v>-57347.15002414801</v>
      </c>
      <c r="CP40" s="7">
        <f t="shared" si="152"/>
        <v>0.15146812119929942</v>
      </c>
      <c r="CQ40" s="62">
        <f>CQ41+CQ42+CQ45</f>
        <v>-19812.599999999999</v>
      </c>
      <c r="CR40" s="7">
        <f t="shared" si="153"/>
        <v>0.27825394962170091</v>
      </c>
      <c r="CS40" s="62">
        <f>CS41+CS42+CS45</f>
        <v>-33408</v>
      </c>
      <c r="CT40" s="7">
        <f t="shared" si="139"/>
        <v>-10.559256537193736</v>
      </c>
      <c r="CU40" s="34">
        <f t="shared" si="118"/>
        <v>-53220.6</v>
      </c>
      <c r="CV40" s="7">
        <f t="shared" si="48"/>
        <v>3.4332380934207771</v>
      </c>
      <c r="CW40" s="34">
        <f>CW41+CW42+CW45</f>
        <v>-28586</v>
      </c>
      <c r="CX40" s="7">
        <f t="shared" si="49"/>
        <v>0.91926472413841709</v>
      </c>
      <c r="CY40" s="34">
        <f>IFERROR(CQ40+CS40+CW40,"-")-1</f>
        <v>-81807.600000000006</v>
      </c>
      <c r="CZ40" s="7">
        <f t="shared" si="51"/>
        <v>2.0412708180949726</v>
      </c>
      <c r="DA40" s="62">
        <f>DA41+DA42+DA45</f>
        <v>-56715</v>
      </c>
      <c r="DB40" s="7">
        <f t="shared" si="140"/>
        <v>0.86268392012611672</v>
      </c>
      <c r="DC40" s="34">
        <f>DC41+DC42+DC45</f>
        <v>-138523.6</v>
      </c>
      <c r="DD40" s="7">
        <f t="shared" si="140"/>
        <v>1.4155271873435704</v>
      </c>
      <c r="DE40" s="34">
        <f>DE41+DE42+DE45</f>
        <v>-35858</v>
      </c>
      <c r="DF40" s="7">
        <f t="shared" si="141"/>
        <v>0.80985837295458452</v>
      </c>
    </row>
    <row r="41" spans="2:110">
      <c r="B41" s="9" t="s">
        <v>105</v>
      </c>
      <c r="C41" s="9" t="s">
        <v>106</v>
      </c>
      <c r="D41" s="36">
        <v>13576</v>
      </c>
      <c r="E41" s="36">
        <v>26682</v>
      </c>
      <c r="F41" s="11">
        <f t="shared" si="11"/>
        <v>0.9653800824985268</v>
      </c>
      <c r="G41" s="36">
        <v>5157</v>
      </c>
      <c r="H41" s="36">
        <f>I41-G41</f>
        <v>2324.54403</v>
      </c>
      <c r="I41" s="36">
        <v>7481.54403</v>
      </c>
      <c r="J41" s="36">
        <f t="shared" ref="J41:J47" si="154">K41-I41</f>
        <v>-2246.9738600000001</v>
      </c>
      <c r="K41" s="36">
        <v>5234.57017</v>
      </c>
      <c r="L41" s="11">
        <f t="shared" si="80"/>
        <v>-0.80381642418109589</v>
      </c>
      <c r="M41" s="36">
        <v>1213.8751700000003</v>
      </c>
      <c r="N41" s="36">
        <v>52046.239929999996</v>
      </c>
      <c r="O41" s="36">
        <v>53260</v>
      </c>
      <c r="P41" s="11">
        <f t="shared" si="128"/>
        <v>9.3277099088617419</v>
      </c>
      <c r="Q41" s="46">
        <v>6217.3063699999993</v>
      </c>
      <c r="R41" s="11">
        <f t="shared" si="129"/>
        <v>1.6746348056913334</v>
      </c>
      <c r="S41" s="36">
        <v>59477.421470000001</v>
      </c>
      <c r="T41" s="11">
        <f t="shared" si="130"/>
        <v>6.9498859101147339</v>
      </c>
      <c r="U41" s="36">
        <v>6739.6756300000006</v>
      </c>
      <c r="V41" s="11">
        <f t="shared" si="131"/>
        <v>-3.999445498667261</v>
      </c>
      <c r="W41" s="36">
        <v>66217.075580000004</v>
      </c>
      <c r="X41" s="11">
        <f t="shared" si="142"/>
        <v>11.649954710608073</v>
      </c>
      <c r="Y41" s="36">
        <v>4690.2035400000004</v>
      </c>
      <c r="Z41" s="11">
        <f t="shared" si="94"/>
        <v>2.8638269040464839</v>
      </c>
      <c r="AA41" s="36">
        <v>5961.6227500000005</v>
      </c>
      <c r="AB41" s="11">
        <f t="shared" si="95"/>
        <v>-0.88545526520228679</v>
      </c>
      <c r="AC41" s="36">
        <f t="shared" si="13"/>
        <v>10651.826290000001</v>
      </c>
      <c r="AD41" s="11">
        <f t="shared" si="96"/>
        <v>-0.80000326154712731</v>
      </c>
      <c r="AE41" s="36">
        <v>5138.2336100000002</v>
      </c>
      <c r="AF41" s="11">
        <f t="shared" si="96"/>
        <v>-0.17355952815945908</v>
      </c>
      <c r="AG41" s="36">
        <f t="shared" si="14"/>
        <v>15790.0599</v>
      </c>
      <c r="AH41" s="11">
        <f t="shared" si="96"/>
        <v>-0.73452010006915991</v>
      </c>
      <c r="AI41" s="36">
        <v>4503.7560600000015</v>
      </c>
      <c r="AJ41" s="11">
        <f t="shared" si="15"/>
        <v>-0.3317547746730356</v>
      </c>
      <c r="AK41" s="36">
        <f>SUM(AG41,AI41)</f>
        <v>20293.81596</v>
      </c>
      <c r="AL41" s="11">
        <f t="shared" si="17"/>
        <v>-0.69352594051843819</v>
      </c>
      <c r="AM41" s="36">
        <v>5443.9964500000006</v>
      </c>
      <c r="AN41" s="11">
        <f t="shared" si="97"/>
        <v>0.160716460079257</v>
      </c>
      <c r="AO41" s="36">
        <v>7053.0319900000013</v>
      </c>
      <c r="AP41" s="11">
        <f t="shared" si="98"/>
        <v>0.18307250991351309</v>
      </c>
      <c r="AQ41" s="36">
        <f>SUM(AM41,AO41)</f>
        <v>12497.028440000002</v>
      </c>
      <c r="AR41" s="11">
        <f t="shared" si="99"/>
        <v>0.17322871212538349</v>
      </c>
      <c r="AS41" s="36">
        <v>10528.977449999997</v>
      </c>
      <c r="AT41" s="11">
        <f t="shared" si="143"/>
        <v>1.0491433922950804</v>
      </c>
      <c r="AU41" s="36">
        <f>SUM(AQ41,AS41)</f>
        <v>23026.00589</v>
      </c>
      <c r="AV41" s="11">
        <f t="shared" si="144"/>
        <v>0.45825956556377601</v>
      </c>
      <c r="AW41" s="36">
        <v>12520.937059999998</v>
      </c>
      <c r="AX41" s="11">
        <f t="shared" si="20"/>
        <v>1.7801099556000364</v>
      </c>
      <c r="AY41" s="36">
        <f t="shared" ref="AY41:AY45" si="155">AU41+AW41</f>
        <v>35546.942949999997</v>
      </c>
      <c r="AZ41" s="11">
        <f t="shared" si="22"/>
        <v>0.75161453223309893</v>
      </c>
      <c r="BA41" s="36">
        <v>11991.962950000001</v>
      </c>
      <c r="BB41" s="11">
        <f t="shared" si="23"/>
        <v>1.202786695424829</v>
      </c>
      <c r="BC41" s="36">
        <v>11225.576669999999</v>
      </c>
      <c r="BD41" s="11">
        <f t="shared" si="24"/>
        <v>0.59159588187264078</v>
      </c>
      <c r="BE41" s="36">
        <f t="shared" si="25"/>
        <v>23217.53962</v>
      </c>
      <c r="BF41" s="11">
        <f t="shared" si="145"/>
        <v>0.85784482538954654</v>
      </c>
      <c r="BG41" s="36">
        <v>10532.821740000003</v>
      </c>
      <c r="BH41" s="11">
        <f t="shared" si="26"/>
        <v>3.6511522778570615E-4</v>
      </c>
      <c r="BI41" s="36">
        <f t="shared" si="27"/>
        <v>33750.361360000003</v>
      </c>
      <c r="BJ41" s="11">
        <f t="shared" si="146"/>
        <v>0.4657497058427098</v>
      </c>
      <c r="BK41" s="36">
        <v>10228.775820000001</v>
      </c>
      <c r="BL41" s="11">
        <f t="shared" si="28"/>
        <v>-0.18306626964228168</v>
      </c>
      <c r="BM41" s="36">
        <f t="shared" si="29"/>
        <v>43979.137180000005</v>
      </c>
      <c r="BN41" s="11">
        <f t="shared" si="30"/>
        <v>0.23721292269382088</v>
      </c>
      <c r="BO41" s="46">
        <v>9113.3041599999979</v>
      </c>
      <c r="BP41" s="11">
        <f t="shared" si="30"/>
        <v>-0.24004900632218873</v>
      </c>
      <c r="BQ41" s="46">
        <v>6044.5058900000004</v>
      </c>
      <c r="BR41" s="11">
        <f t="shared" si="30"/>
        <v>-0.46154161450308806</v>
      </c>
      <c r="BS41" s="36">
        <f t="shared" si="31"/>
        <v>15157.810049999998</v>
      </c>
      <c r="BT41" s="11">
        <f t="shared" si="147"/>
        <v>-0.34713969274578982</v>
      </c>
      <c r="BU41" s="46">
        <v>14871.590100000001</v>
      </c>
      <c r="BV41" s="11">
        <f t="shared" si="133"/>
        <v>0.41192839555262406</v>
      </c>
      <c r="BW41" s="36">
        <f t="shared" si="34"/>
        <v>30029.400150000001</v>
      </c>
      <c r="BX41" s="11">
        <f t="shared" si="148"/>
        <v>-0.11024952208096894</v>
      </c>
      <c r="BY41" s="46">
        <v>5972.3526400000083</v>
      </c>
      <c r="BZ41" s="11">
        <f t="shared" si="134"/>
        <v>-0.41612244269519949</v>
      </c>
      <c r="CA41" s="36">
        <v>36001.752790000013</v>
      </c>
      <c r="CB41" s="11">
        <f t="shared" si="149"/>
        <v>-0.1813901977510326</v>
      </c>
      <c r="CC41" s="46">
        <v>7961.9266700000007</v>
      </c>
      <c r="CD41" s="11">
        <f t="shared" si="135"/>
        <v>-0.12634028995252999</v>
      </c>
      <c r="CE41" s="46">
        <v>27911.692629999994</v>
      </c>
      <c r="CF41" s="11">
        <f t="shared" si="136"/>
        <v>3.6176963242234494</v>
      </c>
      <c r="CG41" s="36">
        <f t="shared" si="108"/>
        <v>35873.619299999991</v>
      </c>
      <c r="CH41" s="11">
        <f t="shared" si="150"/>
        <v>1.3666756069423101</v>
      </c>
      <c r="CI41" s="36">
        <v>11059.754490000003</v>
      </c>
      <c r="CJ41" s="11">
        <f t="shared" si="137"/>
        <v>-0.25631661337949319</v>
      </c>
      <c r="CK41" s="36">
        <f t="shared" si="111"/>
        <v>46933.373789999998</v>
      </c>
      <c r="CL41" s="11">
        <f t="shared" si="151"/>
        <v>0.56291412933867724</v>
      </c>
      <c r="CM41" s="36">
        <v>7347</v>
      </c>
      <c r="CN41" s="11">
        <f t="shared" si="138"/>
        <v>0.23016848516165145</v>
      </c>
      <c r="CO41" s="36">
        <f t="shared" si="114"/>
        <v>54280.373789999998</v>
      </c>
      <c r="CP41" s="11">
        <f t="shared" si="152"/>
        <v>0.50771475229609164</v>
      </c>
      <c r="CQ41" s="46">
        <v>8717</v>
      </c>
      <c r="CR41" s="11">
        <f t="shared" si="153"/>
        <v>9.4835504180798891E-2</v>
      </c>
      <c r="CS41" s="46">
        <v>6297</v>
      </c>
      <c r="CT41" s="11">
        <f t="shared" si="139"/>
        <v>-0.77439562396040895</v>
      </c>
      <c r="CU41" s="36">
        <f t="shared" si="118"/>
        <v>15014</v>
      </c>
      <c r="CV41" s="11">
        <f t="shared" si="48"/>
        <v>-0.58147518168037193</v>
      </c>
      <c r="CW41" s="36">
        <v>18529</v>
      </c>
      <c r="CX41" s="11">
        <f t="shared" si="49"/>
        <v>0.67535364521459607</v>
      </c>
      <c r="CY41" s="36">
        <f t="shared" si="67"/>
        <v>33543</v>
      </c>
      <c r="CZ41" s="11">
        <f t="shared" si="51"/>
        <v>-0.28530601379551923</v>
      </c>
      <c r="DA41" s="36">
        <v>15074</v>
      </c>
      <c r="DB41" s="11">
        <f t="shared" si="140"/>
        <v>1.0517217912072954</v>
      </c>
      <c r="DC41" s="36">
        <v>48616</v>
      </c>
      <c r="DD41" s="11">
        <f t="shared" si="140"/>
        <v>-0.10435399380104371</v>
      </c>
      <c r="DE41" s="36">
        <v>8001</v>
      </c>
      <c r="DF41" s="11">
        <f t="shared" si="141"/>
        <v>-8.2138350349891032E-2</v>
      </c>
    </row>
    <row r="42" spans="2:110" s="8" customFormat="1">
      <c r="B42" s="20" t="s">
        <v>107</v>
      </c>
      <c r="C42" s="20" t="s">
        <v>108</v>
      </c>
      <c r="D42" s="34">
        <v>-76944</v>
      </c>
      <c r="E42" s="34">
        <v>-58520</v>
      </c>
      <c r="F42" s="7">
        <f t="shared" si="11"/>
        <v>-0.23944687045123725</v>
      </c>
      <c r="G42" s="34">
        <v>-23770</v>
      </c>
      <c r="H42" s="34">
        <f>I42-G42</f>
        <v>-8559.3176500000045</v>
      </c>
      <c r="I42" s="62">
        <v>-32329.317650000005</v>
      </c>
      <c r="J42" s="62">
        <f t="shared" si="154"/>
        <v>-8818.3304399999906</v>
      </c>
      <c r="K42" s="34">
        <v>-41147.648089999995</v>
      </c>
      <c r="L42" s="7">
        <f t="shared" si="80"/>
        <v>-0.29686178930280249</v>
      </c>
      <c r="M42" s="34">
        <f>SUM(M43:M44)</f>
        <v>-13764.613379999999</v>
      </c>
      <c r="N42" s="34">
        <f>N43+N44</f>
        <v>-19785.487109999998</v>
      </c>
      <c r="O42" s="34">
        <f>SUM(O43:O44)</f>
        <v>-33550.100489999997</v>
      </c>
      <c r="P42" s="7">
        <f t="shared" si="128"/>
        <v>0.41144722297013026</v>
      </c>
      <c r="Q42" s="62">
        <f>SUM(Q43:Q44)</f>
        <v>-17592.103149999999</v>
      </c>
      <c r="R42" s="7">
        <f t="shared" si="129"/>
        <v>1.0553160741732714</v>
      </c>
      <c r="S42" s="34">
        <f>SUM(S43:S44)</f>
        <v>-51142.203639999992</v>
      </c>
      <c r="T42" s="7">
        <f t="shared" si="130"/>
        <v>0.58191410637458918</v>
      </c>
      <c r="U42" s="34">
        <f>SUM(U43:U44)</f>
        <v>-12272.17239</v>
      </c>
      <c r="V42" s="7">
        <f t="shared" si="131"/>
        <v>0.39166619730344476</v>
      </c>
      <c r="W42" s="34">
        <f>S42+U42</f>
        <v>-63414.376029999992</v>
      </c>
      <c r="X42" s="7">
        <f t="shared" si="142"/>
        <v>0.54114217880198656</v>
      </c>
      <c r="Y42" s="34">
        <f>SUM(Y43:Y44)</f>
        <v>-19053.559939999996</v>
      </c>
      <c r="Z42" s="7">
        <f t="shared" si="94"/>
        <v>0.38424228955713668</v>
      </c>
      <c r="AA42" s="34">
        <f>SUM(AA43:AA44)</f>
        <v>-12305.984490000001</v>
      </c>
      <c r="AB42" s="7">
        <f t="shared" si="95"/>
        <v>-0.3780297436407164</v>
      </c>
      <c r="AC42" s="34">
        <f t="shared" si="13"/>
        <v>-31359.544429999994</v>
      </c>
      <c r="AD42" s="7">
        <f t="shared" si="96"/>
        <v>-6.5292086402332083E-2</v>
      </c>
      <c r="AE42" s="34">
        <f>SUM(AE43:AE44)</f>
        <v>-13047.450159999993</v>
      </c>
      <c r="AF42" s="7">
        <f t="shared" si="96"/>
        <v>-0.25833483076183572</v>
      </c>
      <c r="AG42" s="34">
        <f t="shared" si="14"/>
        <v>-44406.994589999988</v>
      </c>
      <c r="AH42" s="7">
        <f t="shared" si="96"/>
        <v>-0.13169571451027928</v>
      </c>
      <c r="AI42" s="34">
        <f>SUM(AI43:AI44)</f>
        <v>-13154.353520000004</v>
      </c>
      <c r="AJ42" s="7">
        <f t="shared" si="15"/>
        <v>7.1884675505279771E-2</v>
      </c>
      <c r="AK42" s="34">
        <f>SUM(AK43:AK44)</f>
        <v>-57561.348109999999</v>
      </c>
      <c r="AL42" s="7">
        <f t="shared" si="17"/>
        <v>-9.2298123649928399E-2</v>
      </c>
      <c r="AM42" s="34">
        <f>SUM(AM43:AM44)</f>
        <v>-14242.174339999998</v>
      </c>
      <c r="AN42" s="7">
        <f t="shared" si="97"/>
        <v>-0.25251898412428642</v>
      </c>
      <c r="AO42" s="34">
        <f>SUM(AO43:AO44)</f>
        <v>-12971.199190000003</v>
      </c>
      <c r="AP42" s="7">
        <f t="shared" si="98"/>
        <v>5.4056195222784931E-2</v>
      </c>
      <c r="AQ42" s="34">
        <f>SUM(AQ43:AQ44)</f>
        <v>-27213.373529999997</v>
      </c>
      <c r="AR42" s="7">
        <f t="shared" si="99"/>
        <v>-0.13221400295705754</v>
      </c>
      <c r="AS42" s="34">
        <f>SUM(AS43:AS44)</f>
        <v>-15265.780609999994</v>
      </c>
      <c r="AT42" s="7">
        <f t="shared" si="143"/>
        <v>0.17002022792168314</v>
      </c>
      <c r="AU42" s="34">
        <f>SUM(AU43:AU44)</f>
        <v>-42479.154139999991</v>
      </c>
      <c r="AV42" s="7">
        <f t="shared" si="144"/>
        <v>-4.3412990854240885E-2</v>
      </c>
      <c r="AW42" s="34">
        <f>SUM(AW43:AW44)</f>
        <v>-20301.922890000002</v>
      </c>
      <c r="AX42" s="7">
        <f t="shared" si="20"/>
        <v>0.54336150835027852</v>
      </c>
      <c r="AY42" s="34">
        <f>SUM(AY43:AY44)</f>
        <v>-62781.077029999993</v>
      </c>
      <c r="AZ42" s="7">
        <f t="shared" si="22"/>
        <v>9.068114440309949E-2</v>
      </c>
      <c r="BA42" s="34">
        <v>-21569.39919</v>
      </c>
      <c r="BB42" s="7">
        <f t="shared" si="23"/>
        <v>0.51447375064220724</v>
      </c>
      <c r="BC42" s="34">
        <v>-20432.022290000004</v>
      </c>
      <c r="BD42" s="7">
        <f t="shared" si="24"/>
        <v>0.57518375831833946</v>
      </c>
      <c r="BE42" s="34">
        <f t="shared" si="25"/>
        <v>-42001.421480000005</v>
      </c>
      <c r="BF42" s="7">
        <f t="shared" si="145"/>
        <v>0.5434110524260316</v>
      </c>
      <c r="BG42" s="34">
        <v>-21564.783879999988</v>
      </c>
      <c r="BH42" s="7">
        <f t="shared" si="26"/>
        <v>0.41262241551367329</v>
      </c>
      <c r="BI42" s="34">
        <f t="shared" si="27"/>
        <v>-63566.205359999993</v>
      </c>
      <c r="BJ42" s="7">
        <f t="shared" si="146"/>
        <v>0.49640939531193795</v>
      </c>
      <c r="BK42" s="34">
        <f>SUM(BK43:BK44)</f>
        <v>-21782.385030000001</v>
      </c>
      <c r="BL42" s="7">
        <f t="shared" si="28"/>
        <v>7.2922261995646886E-2</v>
      </c>
      <c r="BM42" s="34">
        <f t="shared" si="29"/>
        <v>-85348.590389999998</v>
      </c>
      <c r="BN42" s="7">
        <f t="shared" si="30"/>
        <v>0.35946362228249273</v>
      </c>
      <c r="BO42" s="62">
        <f>SUM(BO43:BO44)</f>
        <v>-23236.717960000002</v>
      </c>
      <c r="BP42" s="7">
        <f t="shared" si="30"/>
        <v>7.7300195305069153E-2</v>
      </c>
      <c r="BQ42" s="62">
        <f>SUM(BQ43:BQ44)</f>
        <v>-18317.90668</v>
      </c>
      <c r="BR42" s="7">
        <f t="shared" si="30"/>
        <v>-0.10347069810288489</v>
      </c>
      <c r="BS42" s="34">
        <f>BO42+BQ42</f>
        <v>-41554.624640000002</v>
      </c>
      <c r="BT42" s="7">
        <f t="shared" si="147"/>
        <v>-1.0637659970931135E-2</v>
      </c>
      <c r="BU42" s="62">
        <f>SUM(BU43:BU44)</f>
        <v>-25500.885209999993</v>
      </c>
      <c r="BV42" s="7">
        <f t="shared" si="133"/>
        <v>0.18252449697168061</v>
      </c>
      <c r="BW42" s="34">
        <f t="shared" si="34"/>
        <v>-67055.509850000002</v>
      </c>
      <c r="BX42" s="7">
        <f t="shared" si="148"/>
        <v>5.4892445919002553E-2</v>
      </c>
      <c r="BY42" s="62">
        <f>SUM(BY43:BY44)</f>
        <v>-23664.965279999986</v>
      </c>
      <c r="BZ42" s="7">
        <f t="shared" si="134"/>
        <v>8.6426727257239433E-2</v>
      </c>
      <c r="CA42" s="62">
        <f>SUM(CA43:CA44)</f>
        <v>-90720.475129999977</v>
      </c>
      <c r="CB42" s="7">
        <f t="shared" si="149"/>
        <v>6.2940520932486033E-2</v>
      </c>
      <c r="CC42" s="62">
        <f>SUM(CC43:CC44)</f>
        <v>-23210.828830000002</v>
      </c>
      <c r="CD42" s="7">
        <f t="shared" si="135"/>
        <v>-1.1141474473531643E-3</v>
      </c>
      <c r="CE42" s="62">
        <f>SUM(CE43:CE44)</f>
        <v>-22552.860174148002</v>
      </c>
      <c r="CF42" s="7">
        <f t="shared" si="136"/>
        <v>0.23119200070889323</v>
      </c>
      <c r="CG42" s="34">
        <f>CC42+CE42</f>
        <v>-45763.689004148007</v>
      </c>
      <c r="CH42" s="7">
        <f t="shared" si="150"/>
        <v>0.10128991419396449</v>
      </c>
      <c r="CI42" s="34">
        <f>SUM(CI43:CI44)</f>
        <v>-23340</v>
      </c>
      <c r="CJ42" s="7">
        <f t="shared" si="137"/>
        <v>-8.4737654877667379E-2</v>
      </c>
      <c r="CK42" s="34">
        <f>CG42+CI42</f>
        <v>-69103.689004148007</v>
      </c>
      <c r="CL42" s="7">
        <f t="shared" si="151"/>
        <v>3.0544531817440213E-2</v>
      </c>
      <c r="CM42" s="62">
        <f>SUM(CM43:CM44)</f>
        <v>-31049</v>
      </c>
      <c r="CN42" s="7">
        <f t="shared" si="138"/>
        <v>0.31202389830846267</v>
      </c>
      <c r="CO42" s="34">
        <f>CK42+CM42</f>
        <v>-100152.68900414801</v>
      </c>
      <c r="CP42" s="7">
        <f t="shared" si="152"/>
        <v>0.10397006696263356</v>
      </c>
      <c r="CQ42" s="62">
        <f>SUM(CQ43:CQ44)</f>
        <v>-28887.599999999999</v>
      </c>
      <c r="CR42" s="7">
        <f t="shared" si="153"/>
        <v>0.24457425504180041</v>
      </c>
      <c r="CS42" s="62">
        <f>SUM(CS43:CS44)</f>
        <v>-38407</v>
      </c>
      <c r="CT42" s="7">
        <f t="shared" si="139"/>
        <v>0.70297690418997738</v>
      </c>
      <c r="CU42" s="34">
        <f>CQ42+CS42</f>
        <v>-67294.600000000006</v>
      </c>
      <c r="CV42" s="7">
        <f t="shared" si="48"/>
        <v>0.47048023147566709</v>
      </c>
      <c r="CW42" s="34">
        <f>SUM(CW43:CW44)</f>
        <v>-46169</v>
      </c>
      <c r="CX42" s="7">
        <f t="shared" si="49"/>
        <v>0.97810625535561257</v>
      </c>
      <c r="CY42" s="34">
        <f t="shared" si="67"/>
        <v>-113463.6</v>
      </c>
      <c r="CZ42" s="7">
        <f t="shared" si="51"/>
        <v>0.64193260352843473</v>
      </c>
      <c r="DA42" s="62">
        <f>SUM(DA43:DA44)</f>
        <v>-63508</v>
      </c>
      <c r="DB42" s="7">
        <f t="shared" si="140"/>
        <v>1.0454120905665238</v>
      </c>
      <c r="DC42" s="34">
        <f>CY42+DA42-1</f>
        <v>-176972.6</v>
      </c>
      <c r="DD42" s="7">
        <f t="shared" si="140"/>
        <v>0.76702794263137908</v>
      </c>
      <c r="DE42" s="62">
        <f>SUM(DE43:DE44)</f>
        <v>-44366</v>
      </c>
      <c r="DF42" s="7">
        <f t="shared" si="141"/>
        <v>0.53581467480856837</v>
      </c>
    </row>
    <row r="43" spans="2:110">
      <c r="B43" s="13" t="s">
        <v>109</v>
      </c>
      <c r="C43" s="9" t="s">
        <v>110</v>
      </c>
      <c r="D43" s="34">
        <v>0</v>
      </c>
      <c r="E43" s="34">
        <v>0</v>
      </c>
      <c r="F43" s="34">
        <v>0</v>
      </c>
      <c r="G43" s="34">
        <v>0</v>
      </c>
      <c r="H43" s="34">
        <v>0</v>
      </c>
      <c r="I43" s="34">
        <v>0</v>
      </c>
      <c r="J43" s="34">
        <v>0</v>
      </c>
      <c r="K43" s="34">
        <v>0</v>
      </c>
      <c r="L43" s="34">
        <v>0</v>
      </c>
      <c r="M43" s="36">
        <v>-7543.1197299999994</v>
      </c>
      <c r="N43" s="36">
        <v>-13534.845679999999</v>
      </c>
      <c r="O43" s="36">
        <f>SUM(M43:N43)</f>
        <v>-21077.965409999997</v>
      </c>
      <c r="P43" s="34">
        <v>0</v>
      </c>
      <c r="Q43" s="36">
        <v>-11349.853720000001</v>
      </c>
      <c r="R43" s="34">
        <v>0</v>
      </c>
      <c r="S43" s="36">
        <v>-32427.819129999996</v>
      </c>
      <c r="T43" s="34">
        <v>0</v>
      </c>
      <c r="U43" s="36">
        <v>-6152.41302</v>
      </c>
      <c r="V43" s="34">
        <v>0</v>
      </c>
      <c r="W43" s="36">
        <f>S43+U43</f>
        <v>-38580.232149999996</v>
      </c>
      <c r="X43" s="34">
        <v>0</v>
      </c>
      <c r="Y43" s="36">
        <v>-14666.280509999995</v>
      </c>
      <c r="Z43" s="11">
        <f t="shared" si="94"/>
        <v>0.94432556222993913</v>
      </c>
      <c r="AA43" s="36">
        <v>-5346.75137</v>
      </c>
      <c r="AB43" s="11">
        <f t="shared" si="95"/>
        <v>-0.60496399468368378</v>
      </c>
      <c r="AC43" s="36">
        <f t="shared" si="13"/>
        <v>-20013.031879999995</v>
      </c>
      <c r="AD43" s="11">
        <f t="shared" si="96"/>
        <v>-5.0523544814945365E-2</v>
      </c>
      <c r="AE43" s="36">
        <v>-4713.3113099999946</v>
      </c>
      <c r="AF43" s="11">
        <f t="shared" si="96"/>
        <v>-0.58472492894824779</v>
      </c>
      <c r="AG43" s="36">
        <f t="shared" si="14"/>
        <v>-24726.343189999989</v>
      </c>
      <c r="AH43" s="11">
        <f t="shared" si="96"/>
        <v>-0.23749595707085736</v>
      </c>
      <c r="AI43" s="36">
        <v>-5508.1859500000082</v>
      </c>
      <c r="AJ43" s="16">
        <f t="shared" si="15"/>
        <v>-0.10471128448395228</v>
      </c>
      <c r="AK43" s="36">
        <f t="shared" ref="AK43:AK45" si="156">SUM(AG43,AI43)</f>
        <v>-30234.529139999999</v>
      </c>
      <c r="AL43" s="16">
        <f t="shared" si="17"/>
        <v>-0.21632070479907672</v>
      </c>
      <c r="AM43" s="36">
        <v>-5745.8786399999999</v>
      </c>
      <c r="AN43" s="16">
        <f t="shared" si="97"/>
        <v>-0.60822523228829195</v>
      </c>
      <c r="AO43" s="36">
        <v>-4501.1240000000007</v>
      </c>
      <c r="AP43" s="16">
        <f t="shared" si="98"/>
        <v>-0.15815722697425505</v>
      </c>
      <c r="AQ43" s="36">
        <f t="shared" ref="AQ43:AQ45" si="157">SUM(AM43,AO43)</f>
        <v>-10247.002640000001</v>
      </c>
      <c r="AR43" s="16">
        <f t="shared" si="99"/>
        <v>-0.48798349488263526</v>
      </c>
      <c r="AS43" s="36">
        <v>-6228.7931999999983</v>
      </c>
      <c r="AT43" s="16">
        <f t="shared" si="143"/>
        <v>0.32153231355303902</v>
      </c>
      <c r="AU43" s="36">
        <f t="shared" ref="AU43:AU45" si="158">SUM(AQ43,AS43)</f>
        <v>-16475.795839999999</v>
      </c>
      <c r="AV43" s="16">
        <f t="shared" si="144"/>
        <v>-0.33367438470791499</v>
      </c>
      <c r="AW43" s="36">
        <v>-10615.027260000001</v>
      </c>
      <c r="AX43" s="16">
        <f t="shared" si="20"/>
        <v>0.92713669370584428</v>
      </c>
      <c r="AY43" s="36">
        <f t="shared" si="155"/>
        <v>-27090.823100000001</v>
      </c>
      <c r="AZ43" s="16">
        <f t="shared" si="22"/>
        <v>-0.10397734409698156</v>
      </c>
      <c r="BA43" s="36">
        <v>-11393.695509999998</v>
      </c>
      <c r="BB43" s="16">
        <f t="shared" si="23"/>
        <v>0.98293354660898258</v>
      </c>
      <c r="BC43" s="36">
        <v>-9723.7391800000041</v>
      </c>
      <c r="BD43" s="16">
        <f t="shared" si="24"/>
        <v>1.160291336119601</v>
      </c>
      <c r="BE43" s="36">
        <f t="shared" si="25"/>
        <v>-21117.434690000002</v>
      </c>
      <c r="BF43" s="16">
        <f t="shared" si="145"/>
        <v>1.0608401726731671</v>
      </c>
      <c r="BG43" s="36">
        <v>-9971.9367099999909</v>
      </c>
      <c r="BH43" s="16">
        <f t="shared" si="26"/>
        <v>0.60094201072528675</v>
      </c>
      <c r="BI43" s="36">
        <f t="shared" si="27"/>
        <v>-31089.371399999993</v>
      </c>
      <c r="BJ43" s="16">
        <f t="shared" si="146"/>
        <v>0.88697236248346201</v>
      </c>
      <c r="BK43" s="36">
        <v>-9660.7243400000007</v>
      </c>
      <c r="BL43" s="16">
        <f t="shared" si="28"/>
        <v>-8.9901127583161711E-2</v>
      </c>
      <c r="BM43" s="36">
        <f t="shared" si="29"/>
        <v>-40750.09573999999</v>
      </c>
      <c r="BN43" s="16">
        <f t="shared" si="30"/>
        <v>0.50420293948174599</v>
      </c>
      <c r="BO43" s="46">
        <v>-10595.74718</v>
      </c>
      <c r="BP43" s="16">
        <f t="shared" si="30"/>
        <v>-7.0034198237056255E-2</v>
      </c>
      <c r="BQ43" s="46">
        <v>-5584.4042099999988</v>
      </c>
      <c r="BR43" s="16">
        <f t="shared" si="30"/>
        <v>-0.42569374737178045</v>
      </c>
      <c r="BS43" s="36">
        <f t="shared" si="31"/>
        <v>-16180.151389999999</v>
      </c>
      <c r="BT43" s="16">
        <f t="shared" si="147"/>
        <v>-0.23380128185446758</v>
      </c>
      <c r="BU43" s="46">
        <v>-11805.876959999994</v>
      </c>
      <c r="BV43" s="16">
        <f t="shared" si="133"/>
        <v>0.18391013735184503</v>
      </c>
      <c r="BW43" s="36">
        <f t="shared" si="34"/>
        <v>-27986.028349999993</v>
      </c>
      <c r="BX43" s="16">
        <f t="shared" si="148"/>
        <v>-9.9820064229410588E-2</v>
      </c>
      <c r="BY43" s="46">
        <v>-9611.3959299999915</v>
      </c>
      <c r="BZ43" s="16">
        <f t="shared" si="134"/>
        <v>-5.1060777912651512E-3</v>
      </c>
      <c r="CA43" s="36">
        <v>-37597.424279999985</v>
      </c>
      <c r="CB43" s="16">
        <f t="shared" si="149"/>
        <v>-7.7365989030189319E-2</v>
      </c>
      <c r="CC43" s="46">
        <v>-9009.7206800000022</v>
      </c>
      <c r="CD43" s="16">
        <f t="shared" si="135"/>
        <v>-0.14968519662244317</v>
      </c>
      <c r="CE43" s="46">
        <f>-24416.860174148-CE44-CE45</f>
        <v>-8218.8601741480015</v>
      </c>
      <c r="CF43" s="16">
        <f t="shared" si="136"/>
        <v>0.47175237770763068</v>
      </c>
      <c r="CG43" s="36">
        <f t="shared" ref="CG43:CG48" si="159">CC43+CE43</f>
        <v>-17228.580854148004</v>
      </c>
      <c r="CH43" s="16">
        <f t="shared" si="150"/>
        <v>6.4797259239241622E-2</v>
      </c>
      <c r="CI43" s="36">
        <v>-8429</v>
      </c>
      <c r="CJ43" s="16">
        <f t="shared" si="137"/>
        <v>-0.28603355527432128</v>
      </c>
      <c r="CK43" s="36">
        <f t="shared" ref="CK43:CK48" si="160">CG43+CI43</f>
        <v>-25657.580854148004</v>
      </c>
      <c r="CL43" s="16">
        <f t="shared" si="151"/>
        <v>-8.3200355074748988E-2</v>
      </c>
      <c r="CM43" s="36">
        <v>-14444</v>
      </c>
      <c r="CN43" s="16">
        <f t="shared" si="138"/>
        <v>0.50279939617470459</v>
      </c>
      <c r="CO43" s="36">
        <f t="shared" ref="CO43:CO48" si="161">CK43+CM43</f>
        <v>-40101.580854148007</v>
      </c>
      <c r="CP43" s="16">
        <f t="shared" si="152"/>
        <v>6.6604471505781193E-2</v>
      </c>
      <c r="CQ43" s="46">
        <v>-11214.3</v>
      </c>
      <c r="CR43" s="16">
        <f t="shared" si="153"/>
        <v>0.24468897519695321</v>
      </c>
      <c r="CS43" s="46">
        <v>-20853</v>
      </c>
      <c r="CT43" s="16">
        <f t="shared" si="139"/>
        <v>1.5372131363898891</v>
      </c>
      <c r="CU43" s="36">
        <f t="shared" ref="CU43:CU48" si="162">CQ43+CS43</f>
        <v>-32067.3</v>
      </c>
      <c r="CV43" s="16">
        <f t="shared" si="48"/>
        <v>0.86128505136157996</v>
      </c>
      <c r="CW43" s="36">
        <v>-22149</v>
      </c>
      <c r="CX43" s="16">
        <f t="shared" si="49"/>
        <v>1.6277138450587256</v>
      </c>
      <c r="CY43" s="36">
        <f t="shared" si="67"/>
        <v>-54216.3</v>
      </c>
      <c r="CZ43" s="16">
        <f t="shared" si="51"/>
        <v>1.1130713884600301</v>
      </c>
      <c r="DA43" s="36">
        <v>-42576</v>
      </c>
      <c r="DB43" s="16">
        <f t="shared" si="140"/>
        <v>1.9476599279977846</v>
      </c>
      <c r="DC43" s="36">
        <v>-96794</v>
      </c>
      <c r="DD43" s="16">
        <f t="shared" si="140"/>
        <v>1.4137203057417094</v>
      </c>
      <c r="DE43" s="36">
        <v>-23494</v>
      </c>
      <c r="DF43" s="16">
        <f t="shared" si="141"/>
        <v>1.0950037006322288</v>
      </c>
    </row>
    <row r="44" spans="2:110">
      <c r="B44" s="13" t="s">
        <v>111</v>
      </c>
      <c r="C44" s="9" t="s">
        <v>110</v>
      </c>
      <c r="D44" s="34">
        <v>0</v>
      </c>
      <c r="E44" s="34">
        <v>0</v>
      </c>
      <c r="F44" s="34">
        <v>0</v>
      </c>
      <c r="G44" s="34">
        <v>0</v>
      </c>
      <c r="H44" s="34">
        <v>0</v>
      </c>
      <c r="I44" s="34">
        <v>0</v>
      </c>
      <c r="J44" s="34">
        <v>0</v>
      </c>
      <c r="K44" s="34">
        <v>0</v>
      </c>
      <c r="L44" s="34">
        <v>0</v>
      </c>
      <c r="M44" s="36">
        <v>-6221.4936500000003</v>
      </c>
      <c r="N44" s="36">
        <v>-6250.6414299999997</v>
      </c>
      <c r="O44" s="36">
        <f>SUM(M44:N44)</f>
        <v>-12472.13508</v>
      </c>
      <c r="P44" s="34">
        <v>0</v>
      </c>
      <c r="Q44" s="36">
        <v>-6242.249429999998</v>
      </c>
      <c r="R44" s="34">
        <v>0</v>
      </c>
      <c r="S44" s="36">
        <v>-18714.384509999996</v>
      </c>
      <c r="T44" s="34">
        <v>0</v>
      </c>
      <c r="U44" s="36">
        <v>-6119.7593700000007</v>
      </c>
      <c r="V44" s="34">
        <v>0</v>
      </c>
      <c r="W44" s="36">
        <f>S44+U44</f>
        <v>-24834.143879999996</v>
      </c>
      <c r="X44" s="34">
        <v>0</v>
      </c>
      <c r="Y44" s="36">
        <v>-4387.2794300000005</v>
      </c>
      <c r="Z44" s="11">
        <f t="shared" si="94"/>
        <v>-0.29481894914414963</v>
      </c>
      <c r="AA44" s="36">
        <v>-6959.2331200000008</v>
      </c>
      <c r="AB44" s="11">
        <f t="shared" si="95"/>
        <v>0.11336303608764209</v>
      </c>
      <c r="AC44" s="36">
        <f t="shared" si="13"/>
        <v>-11346.512550000001</v>
      </c>
      <c r="AD44" s="11">
        <f>AC44/O44-1</f>
        <v>-9.0250989327803066E-2</v>
      </c>
      <c r="AE44" s="36">
        <v>-8334.1388499999994</v>
      </c>
      <c r="AF44" s="11">
        <f>AE44/Q44-1</f>
        <v>0.33511788393883557</v>
      </c>
      <c r="AG44" s="36">
        <f t="shared" si="14"/>
        <v>-19680.651400000002</v>
      </c>
      <c r="AH44" s="11">
        <f>AG44/S44-1</f>
        <v>5.1632309333159432E-2</v>
      </c>
      <c r="AI44" s="36">
        <v>-7646.1675699999969</v>
      </c>
      <c r="AJ44" s="11">
        <f>AI44/U44-1</f>
        <v>0.24942291154169949</v>
      </c>
      <c r="AK44" s="36">
        <f t="shared" si="156"/>
        <v>-27326.81897</v>
      </c>
      <c r="AL44" s="11">
        <f>AK44/W44-1</f>
        <v>0.10037290200317561</v>
      </c>
      <c r="AM44" s="36">
        <v>-8496.2956999999988</v>
      </c>
      <c r="AN44" s="11">
        <f>AM44/Y44-1</f>
        <v>0.93657500862670107</v>
      </c>
      <c r="AO44" s="36">
        <v>-8470.0751900000014</v>
      </c>
      <c r="AP44" s="11">
        <f>AO44/AA44-1</f>
        <v>0.21709893086610665</v>
      </c>
      <c r="AQ44" s="36">
        <f t="shared" si="157"/>
        <v>-16966.370889999998</v>
      </c>
      <c r="AR44" s="11">
        <f>AQ44/AC44-1</f>
        <v>0.49529389010370384</v>
      </c>
      <c r="AS44" s="36">
        <v>-9036.9874099999961</v>
      </c>
      <c r="AT44" s="11">
        <f>AS44/AE44-1</f>
        <v>8.4333675338273961E-2</v>
      </c>
      <c r="AU44" s="36">
        <f t="shared" si="158"/>
        <v>-26003.358299999993</v>
      </c>
      <c r="AV44" s="11">
        <f>AU44/AG44-1</f>
        <v>0.32126512336883262</v>
      </c>
      <c r="AW44" s="36">
        <v>-9686.8956300000027</v>
      </c>
      <c r="AX44" s="11">
        <f t="shared" si="20"/>
        <v>0.26689554490106571</v>
      </c>
      <c r="AY44" s="36">
        <f t="shared" si="155"/>
        <v>-35690.253929999992</v>
      </c>
      <c r="AZ44" s="11">
        <f t="shared" si="22"/>
        <v>0.30605226935420315</v>
      </c>
      <c r="BA44" s="36">
        <v>-10175.703680000002</v>
      </c>
      <c r="BB44" s="11">
        <f t="shared" si="23"/>
        <v>0.19766355118737255</v>
      </c>
      <c r="BC44" s="36">
        <v>-10708.283109999997</v>
      </c>
      <c r="BD44" s="11">
        <f t="shared" si="24"/>
        <v>0.26424888443050465</v>
      </c>
      <c r="BE44" s="36">
        <f t="shared" si="25"/>
        <v>-20883.986789999999</v>
      </c>
      <c r="BF44" s="11">
        <f t="shared" si="145"/>
        <v>0.23090476598675846</v>
      </c>
      <c r="BG44" s="36">
        <v>-11592.847169999997</v>
      </c>
      <c r="BH44" s="11">
        <f t="shared" si="26"/>
        <v>0.28282210033531552</v>
      </c>
      <c r="BI44" s="36">
        <f t="shared" si="27"/>
        <v>-32476.833959999996</v>
      </c>
      <c r="BJ44" s="11">
        <f t="shared" si="146"/>
        <v>0.24894767765438996</v>
      </c>
      <c r="BK44" s="36">
        <v>-12121.660690000001</v>
      </c>
      <c r="BL44" s="11">
        <f t="shared" si="28"/>
        <v>0.25134626747289501</v>
      </c>
      <c r="BM44" s="36">
        <f t="shared" si="29"/>
        <v>-44598.494649999993</v>
      </c>
      <c r="BN44" s="11">
        <f t="shared" si="30"/>
        <v>0.24959869261428946</v>
      </c>
      <c r="BO44" s="46">
        <v>-12640.97078</v>
      </c>
      <c r="BP44" s="11">
        <f t="shared" si="30"/>
        <v>0.24226993803341546</v>
      </c>
      <c r="BQ44" s="46">
        <v>-12733.502470000001</v>
      </c>
      <c r="BR44" s="11">
        <f t="shared" si="30"/>
        <v>0.18912643037133936</v>
      </c>
      <c r="BS44" s="36">
        <f t="shared" si="31"/>
        <v>-25374.473250000003</v>
      </c>
      <c r="BT44" s="11">
        <f t="shared" si="147"/>
        <v>0.21502055642700424</v>
      </c>
      <c r="BU44" s="46">
        <v>-13695.008250000001</v>
      </c>
      <c r="BV44" s="11">
        <f t="shared" si="133"/>
        <v>0.18133259665839319</v>
      </c>
      <c r="BW44" s="36">
        <f t="shared" si="34"/>
        <v>-39069.481500000002</v>
      </c>
      <c r="BX44" s="11">
        <f t="shared" si="148"/>
        <v>0.20299538890151125</v>
      </c>
      <c r="BY44" s="46">
        <v>-14053.569349999994</v>
      </c>
      <c r="BZ44" s="11">
        <f t="shared" si="134"/>
        <v>0.15937656641335951</v>
      </c>
      <c r="CA44" s="36">
        <v>-53123.05085</v>
      </c>
      <c r="CB44" s="11">
        <f t="shared" si="149"/>
        <v>0.19113999848871588</v>
      </c>
      <c r="CC44" s="46">
        <v>-14201.10815</v>
      </c>
      <c r="CD44" s="11">
        <f t="shared" si="135"/>
        <v>0.12341911053764809</v>
      </c>
      <c r="CE44" s="46">
        <f>-(28535-14201)</f>
        <v>-14334</v>
      </c>
      <c r="CF44" s="11">
        <f t="shared" si="136"/>
        <v>0.12569185373551028</v>
      </c>
      <c r="CG44" s="36">
        <f t="shared" si="159"/>
        <v>-28535.10815</v>
      </c>
      <c r="CH44" s="11">
        <f t="shared" si="150"/>
        <v>0.12455962608011961</v>
      </c>
      <c r="CI44" s="36">
        <v>-14911</v>
      </c>
      <c r="CJ44" s="11">
        <f t="shared" si="137"/>
        <v>8.8790873857268249E-2</v>
      </c>
      <c r="CK44" s="36">
        <f t="shared" si="160"/>
        <v>-43446.10815</v>
      </c>
      <c r="CL44" s="11">
        <f t="shared" si="151"/>
        <v>0.11202162101895308</v>
      </c>
      <c r="CM44" s="36">
        <v>-16605</v>
      </c>
      <c r="CN44" s="11">
        <f t="shared" si="138"/>
        <v>0.18155036535255764</v>
      </c>
      <c r="CO44" s="36">
        <f t="shared" si="161"/>
        <v>-60051.10815</v>
      </c>
      <c r="CP44" s="11">
        <f t="shared" si="152"/>
        <v>0.13041527527404795</v>
      </c>
      <c r="CQ44" s="46">
        <v>-17673.3</v>
      </c>
      <c r="CR44" s="11">
        <f t="shared" si="153"/>
        <v>0.24450147223193985</v>
      </c>
      <c r="CS44" s="46">
        <v>-17554</v>
      </c>
      <c r="CT44" s="11">
        <f t="shared" si="139"/>
        <v>0.22464071438537747</v>
      </c>
      <c r="CU44" s="36">
        <f t="shared" si="162"/>
        <v>-35227.300000000003</v>
      </c>
      <c r="CV44" s="11">
        <f t="shared" si="48"/>
        <v>0.23452484619372305</v>
      </c>
      <c r="CW44" s="36">
        <v>-24020</v>
      </c>
      <c r="CX44" s="11">
        <f t="shared" si="49"/>
        <v>0.61089128831064321</v>
      </c>
      <c r="CY44" s="36">
        <f t="shared" si="67"/>
        <v>-59247.3</v>
      </c>
      <c r="CZ44" s="11">
        <f t="shared" si="51"/>
        <v>0.36369637058043369</v>
      </c>
      <c r="DA44" s="36">
        <v>-20932</v>
      </c>
      <c r="DB44" s="11">
        <f t="shared" si="140"/>
        <v>0.26058416139716956</v>
      </c>
      <c r="DC44" s="36">
        <v>-80179</v>
      </c>
      <c r="DD44" s="11">
        <f t="shared" si="140"/>
        <v>0.33517935755195549</v>
      </c>
      <c r="DE44" s="36">
        <v>-20872</v>
      </c>
      <c r="DF44" s="11">
        <f t="shared" si="141"/>
        <v>0.1809905337429909</v>
      </c>
    </row>
    <row r="45" spans="2:110">
      <c r="B45" s="9" t="s">
        <v>112</v>
      </c>
      <c r="C45" s="9" t="s">
        <v>113</v>
      </c>
      <c r="D45" s="36">
        <v>3381</v>
      </c>
      <c r="E45" s="36">
        <v>-382</v>
      </c>
      <c r="F45" s="11">
        <f t="shared" si="11"/>
        <v>-1.1129843241644484</v>
      </c>
      <c r="G45" s="36">
        <v>535</v>
      </c>
      <c r="H45" s="36">
        <f>I45-G45</f>
        <v>-422.54745999999994</v>
      </c>
      <c r="I45" s="36">
        <v>112.45254000000004</v>
      </c>
      <c r="J45" s="36">
        <f t="shared" si="154"/>
        <v>-273.45338999999967</v>
      </c>
      <c r="K45" s="36">
        <v>-161.00084999999962</v>
      </c>
      <c r="L45" s="11">
        <f t="shared" si="80"/>
        <v>-0.57853180628272349</v>
      </c>
      <c r="M45" s="36">
        <v>-2037.1025400000001</v>
      </c>
      <c r="N45" s="36">
        <f t="shared" si="12"/>
        <v>-682.89745999999991</v>
      </c>
      <c r="O45" s="36">
        <v>-2720</v>
      </c>
      <c r="P45" s="11">
        <f>O45/G45-1</f>
        <v>-6.08411214953271</v>
      </c>
      <c r="Q45" s="46">
        <v>-1659.5213699999997</v>
      </c>
      <c r="R45" s="11">
        <f>Q45/H45-1</f>
        <v>2.9274200583290688</v>
      </c>
      <c r="S45" s="36">
        <v>-4379.1300599999995</v>
      </c>
      <c r="T45" s="11">
        <f>S45/I45-1</f>
        <v>-39.942028877248994</v>
      </c>
      <c r="U45" s="36">
        <v>-884.35798999999997</v>
      </c>
      <c r="V45" s="11">
        <f>U45/J45-1</f>
        <v>2.2340355700106738</v>
      </c>
      <c r="W45" s="36">
        <v>-5263.4880499999999</v>
      </c>
      <c r="X45" s="11">
        <f>W45/K45-1</f>
        <v>31.692299761150409</v>
      </c>
      <c r="Y45" s="36">
        <v>647.41948999999977</v>
      </c>
      <c r="Z45" s="11">
        <f t="shared" si="94"/>
        <v>-1.317813893649163</v>
      </c>
      <c r="AA45" s="36">
        <v>-170.54191999999992</v>
      </c>
      <c r="AB45" s="11">
        <f t="shared" si="95"/>
        <v>-0.75026716309649188</v>
      </c>
      <c r="AC45" s="36">
        <f t="shared" si="13"/>
        <v>476.87756999999988</v>
      </c>
      <c r="AD45" s="11">
        <f>AC45/O45-1</f>
        <v>-1.1753226360294118</v>
      </c>
      <c r="AE45" s="36">
        <v>-4481.2203000000009</v>
      </c>
      <c r="AF45" s="11">
        <f>AE45/Q45-1</f>
        <v>1.70030888484431</v>
      </c>
      <c r="AG45" s="36">
        <f t="shared" si="14"/>
        <v>-4004.3427300000012</v>
      </c>
      <c r="AH45" s="11">
        <f>AG45/S45-1</f>
        <v>-8.5584882126108486E-2</v>
      </c>
      <c r="AI45" s="36">
        <v>-270.02398999999929</v>
      </c>
      <c r="AJ45" s="11">
        <f t="shared" si="15"/>
        <v>-0.69466664738337547</v>
      </c>
      <c r="AK45" s="36">
        <f t="shared" si="156"/>
        <v>-4274.3667200000009</v>
      </c>
      <c r="AL45" s="11">
        <f t="shared" si="17"/>
        <v>-0.18792126449303881</v>
      </c>
      <c r="AM45" s="36">
        <v>113.84951000000001</v>
      </c>
      <c r="AN45" s="11">
        <f t="shared" ref="AN45:AN48" si="163">AM45/Y45-1</f>
        <v>-0.82414877562613997</v>
      </c>
      <c r="AO45" s="36">
        <v>98.467729999999975</v>
      </c>
      <c r="AP45" s="11">
        <f t="shared" ref="AP45:AP48" si="164">AO45/AA45-1</f>
        <v>-1.5773813851749765</v>
      </c>
      <c r="AQ45" s="36">
        <f t="shared" si="157"/>
        <v>212.31723999999997</v>
      </c>
      <c r="AR45" s="11">
        <f t="shared" ref="AR45:AR48" si="165">AQ45/AC45-1</f>
        <v>-0.5547762080736991</v>
      </c>
      <c r="AS45" s="36">
        <v>-417.50701000000004</v>
      </c>
      <c r="AT45" s="11">
        <f t="shared" ref="AT45:AT48" si="166">AS45/AE45-1</f>
        <v>-0.90683184890508506</v>
      </c>
      <c r="AU45" s="36">
        <f t="shared" si="158"/>
        <v>-205.18977000000007</v>
      </c>
      <c r="AV45" s="11">
        <f t="shared" ref="AV45:AV48" si="167">AU45/AG45-1</f>
        <v>-0.94875818983656279</v>
      </c>
      <c r="AW45" s="36">
        <v>-4070.1462799999999</v>
      </c>
      <c r="AX45" s="11">
        <f t="shared" si="20"/>
        <v>14.073276563315765</v>
      </c>
      <c r="AY45" s="36">
        <f t="shared" si="155"/>
        <v>-4275.3360499999999</v>
      </c>
      <c r="AZ45" s="11">
        <f t="shared" si="22"/>
        <v>2.2677745347943201E-4</v>
      </c>
      <c r="BA45" s="36">
        <v>-208.81498000000022</v>
      </c>
      <c r="BB45" s="11">
        <f t="shared" si="23"/>
        <v>-2.8341315654322994</v>
      </c>
      <c r="BC45" s="36">
        <v>-1252.9226899999999</v>
      </c>
      <c r="BD45" s="11">
        <f t="shared" si="24"/>
        <v>-13.724195937085177</v>
      </c>
      <c r="BE45" s="36">
        <f t="shared" si="25"/>
        <v>-1461.73767</v>
      </c>
      <c r="BF45" s="11">
        <f t="shared" si="145"/>
        <v>-7.8846866603955483</v>
      </c>
      <c r="BG45" s="36">
        <v>-1779.6533399999998</v>
      </c>
      <c r="BH45" s="11">
        <f t="shared" si="26"/>
        <v>3.2625711601824356</v>
      </c>
      <c r="BI45" s="36">
        <f t="shared" si="27"/>
        <v>-3241.3910099999998</v>
      </c>
      <c r="BJ45" s="11">
        <f t="shared" si="146"/>
        <v>14.797040027872729</v>
      </c>
      <c r="BK45" s="36">
        <v>-726.88388999999961</v>
      </c>
      <c r="BL45" s="11">
        <f t="shared" si="28"/>
        <v>-0.82141086830913612</v>
      </c>
      <c r="BM45" s="36">
        <f t="shared" si="29"/>
        <v>-3968.2748999999994</v>
      </c>
      <c r="BN45" s="11">
        <f t="shared" si="30"/>
        <v>-7.1821523830857825E-2</v>
      </c>
      <c r="BO45" s="46">
        <v>508.11005999999958</v>
      </c>
      <c r="BP45" s="11">
        <f t="shared" si="30"/>
        <v>-3.4333027256952495</v>
      </c>
      <c r="BQ45" s="46">
        <v>2638.0154699999998</v>
      </c>
      <c r="BR45" s="11">
        <f t="shared" si="30"/>
        <v>-3.1054894216976789</v>
      </c>
      <c r="BS45" s="36">
        <f t="shared" si="31"/>
        <v>3146.1255299999993</v>
      </c>
      <c r="BT45" s="11">
        <f t="shared" si="147"/>
        <v>-3.1523188425458035</v>
      </c>
      <c r="BU45" s="46">
        <v>1330.198700000002</v>
      </c>
      <c r="BV45" s="11">
        <f t="shared" si="133"/>
        <v>-1.7474482080875382</v>
      </c>
      <c r="BW45" s="36">
        <f t="shared" si="34"/>
        <v>4476.3242300000011</v>
      </c>
      <c r="BX45" s="11">
        <f t="shared" si="148"/>
        <v>-2.3809886607910355</v>
      </c>
      <c r="BY45" s="46">
        <v>438.89163999999886</v>
      </c>
      <c r="BZ45" s="11">
        <f t="shared" si="134"/>
        <v>-1.6037988267974945</v>
      </c>
      <c r="CA45" s="36">
        <v>4915.21587</v>
      </c>
      <c r="CB45" s="11">
        <f t="shared" si="149"/>
        <v>-2.2386278657257339</v>
      </c>
      <c r="CC45" s="46">
        <v>-250.83481</v>
      </c>
      <c r="CD45" s="11">
        <f t="shared" si="135"/>
        <v>-1.4936623573247108</v>
      </c>
      <c r="CE45" s="46">
        <f>-(2130-266)</f>
        <v>-1864</v>
      </c>
      <c r="CF45" s="11">
        <f t="shared" si="136"/>
        <v>-1.7065917623295819</v>
      </c>
      <c r="CG45" s="36">
        <f t="shared" si="159"/>
        <v>-2114.8348099999998</v>
      </c>
      <c r="CH45" s="11">
        <f t="shared" si="150"/>
        <v>-1.6722029333648363</v>
      </c>
      <c r="CI45" s="36">
        <v>-2614</v>
      </c>
      <c r="CJ45" s="11">
        <f t="shared" si="137"/>
        <v>-2.9651199478694394</v>
      </c>
      <c r="CK45" s="36">
        <f t="shared" si="160"/>
        <v>-4728.8348100000003</v>
      </c>
      <c r="CL45" s="11">
        <f t="shared" si="151"/>
        <v>-2.0564102524807502</v>
      </c>
      <c r="CM45" s="36">
        <v>-6746</v>
      </c>
      <c r="CN45" s="11">
        <f t="shared" si="138"/>
        <v>-16.370536563421481</v>
      </c>
      <c r="CO45" s="36">
        <f t="shared" si="161"/>
        <v>-11474.83481</v>
      </c>
      <c r="CP45" s="11">
        <f t="shared" si="152"/>
        <v>-3.3345535808582909</v>
      </c>
      <c r="CQ45" s="46">
        <v>358</v>
      </c>
      <c r="CR45" s="11">
        <f t="shared" si="153"/>
        <v>-2.4272341227280219</v>
      </c>
      <c r="CS45" s="46">
        <v>-1298</v>
      </c>
      <c r="CT45" s="11">
        <f t="shared" si="139"/>
        <v>-0.30364806866952787</v>
      </c>
      <c r="CU45" s="36">
        <f t="shared" si="162"/>
        <v>-940</v>
      </c>
      <c r="CV45" s="11">
        <f t="shared" si="48"/>
        <v>-0.55552083994683255</v>
      </c>
      <c r="CW45" s="36">
        <v>-946</v>
      </c>
      <c r="CX45" s="11">
        <f t="shared" si="49"/>
        <v>-0.63810252486610564</v>
      </c>
      <c r="CY45" s="36">
        <f t="shared" si="67"/>
        <v>-1886</v>
      </c>
      <c r="CZ45" s="11">
        <f t="shared" si="51"/>
        <v>-0.60117025107079181</v>
      </c>
      <c r="DA45" s="36">
        <v>-8281</v>
      </c>
      <c r="DB45" s="11">
        <f t="shared" si="140"/>
        <v>0.22754224725763406</v>
      </c>
      <c r="DC45" s="36">
        <v>-10167</v>
      </c>
      <c r="DD45" s="11">
        <f t="shared" si="140"/>
        <v>-0.11397417319334813</v>
      </c>
      <c r="DE45" s="36">
        <v>507</v>
      </c>
      <c r="DF45" s="11">
        <f t="shared" si="141"/>
        <v>0.41620111731843568</v>
      </c>
    </row>
    <row r="46" spans="2:110" s="8" customFormat="1">
      <c r="B46" s="23" t="s">
        <v>114</v>
      </c>
      <c r="C46" s="23" t="s">
        <v>115</v>
      </c>
      <c r="D46" s="59">
        <f>D39+D40</f>
        <v>135151</v>
      </c>
      <c r="E46" s="59">
        <f>E39+E40</f>
        <v>170855</v>
      </c>
      <c r="F46" s="25">
        <f t="shared" si="11"/>
        <v>0.26417858543407013</v>
      </c>
      <c r="G46" s="59">
        <f>G39+G40</f>
        <v>92073</v>
      </c>
      <c r="H46" s="59">
        <f>H39+H40</f>
        <v>39771.768522375009</v>
      </c>
      <c r="I46" s="59">
        <f>I39+I40</f>
        <v>131845.31081237501</v>
      </c>
      <c r="J46" s="59">
        <f>J39+J40</f>
        <v>90410.109126900585</v>
      </c>
      <c r="K46" s="59">
        <f>K39+K40</f>
        <v>222255.41993927563</v>
      </c>
      <c r="L46" s="25">
        <f t="shared" si="80"/>
        <v>0.30084235134632076</v>
      </c>
      <c r="M46" s="59">
        <f>M39+M40</f>
        <v>18948.982449999927</v>
      </c>
      <c r="N46" s="59">
        <f t="shared" si="12"/>
        <v>190128.67418000029</v>
      </c>
      <c r="O46" s="59">
        <f>O39+O40</f>
        <v>209077.65663000022</v>
      </c>
      <c r="P46" s="25">
        <f>O46/G46-1</f>
        <v>1.2707814085562568</v>
      </c>
      <c r="Q46" s="59">
        <f>Q39+Q40</f>
        <v>34276.349670000003</v>
      </c>
      <c r="R46" s="25">
        <f>Q46/H46-1</f>
        <v>-0.13817386192628989</v>
      </c>
      <c r="S46" s="59">
        <f>S39+S40</f>
        <v>243350.88164177505</v>
      </c>
      <c r="T46" s="25">
        <f>S46/I46-1</f>
        <v>0.84573027392745259</v>
      </c>
      <c r="U46" s="59">
        <f>U39+U40</f>
        <v>92270.293449999852</v>
      </c>
      <c r="V46" s="25">
        <f>U46/J46-1</f>
        <v>2.0574959383007574E-2</v>
      </c>
      <c r="W46" s="59">
        <f>W39+W40</f>
        <v>335620.47400999983</v>
      </c>
      <c r="X46" s="25">
        <f>W46/K46-1</f>
        <v>0.51006654461653933</v>
      </c>
      <c r="Y46" s="59">
        <f>Y39+Y40</f>
        <v>7228.916560000036</v>
      </c>
      <c r="Z46" s="25">
        <f t="shared" si="94"/>
        <v>-0.61850634570617458</v>
      </c>
      <c r="AA46" s="59">
        <f>AA39+AA40</f>
        <v>-11073.20446563252</v>
      </c>
      <c r="AB46" s="25">
        <f t="shared" si="95"/>
        <v>-1.0582405810874651</v>
      </c>
      <c r="AC46" s="59">
        <f t="shared" si="13"/>
        <v>-3844.2879056324837</v>
      </c>
      <c r="AD46" s="25">
        <f>AC46/O46-1</f>
        <v>-1.0183868901517088</v>
      </c>
      <c r="AE46" s="59">
        <f>AE39+AE40</f>
        <v>29984.242896385116</v>
      </c>
      <c r="AF46" s="25">
        <f>AE46/Q46-1</f>
        <v>-0.12522064965895441</v>
      </c>
      <c r="AG46" s="59">
        <f t="shared" si="14"/>
        <v>26139.954990752631</v>
      </c>
      <c r="AH46" s="25">
        <f>AG46/S46-1</f>
        <v>-0.89258327393597869</v>
      </c>
      <c r="AI46" s="59">
        <f>AI39+AI40</f>
        <v>114358.62812693635</v>
      </c>
      <c r="AJ46" s="25">
        <f t="shared" si="15"/>
        <v>0.23938728111779439</v>
      </c>
      <c r="AK46" s="59">
        <f>AK39+AK40</f>
        <v>154144.41286768919</v>
      </c>
      <c r="AL46" s="25">
        <f t="shared" si="17"/>
        <v>-0.54071808842300717</v>
      </c>
      <c r="AM46" s="59">
        <f>AM39+AM40</f>
        <v>370.53959943894915</v>
      </c>
      <c r="AN46" s="25">
        <f t="shared" si="163"/>
        <v>-0.9487420284404352</v>
      </c>
      <c r="AO46" s="59">
        <f>AO39+AO40</f>
        <v>81429.707170464724</v>
      </c>
      <c r="AP46" s="25">
        <f t="shared" si="164"/>
        <v>-8.3537617248191331</v>
      </c>
      <c r="AQ46" s="59">
        <f>AQ39+AQ40</f>
        <v>81800.246769903591</v>
      </c>
      <c r="AR46" s="25">
        <f t="shared" si="165"/>
        <v>-22.278387253476364</v>
      </c>
      <c r="AS46" s="59">
        <f>AS39+AS40</f>
        <v>60930.194439210594</v>
      </c>
      <c r="AT46" s="25">
        <f t="shared" si="166"/>
        <v>1.0320738012216513</v>
      </c>
      <c r="AU46" s="59">
        <f>AU39+AU40</f>
        <v>142730.44120911413</v>
      </c>
      <c r="AV46" s="25">
        <f t="shared" si="167"/>
        <v>4.4602405114931143</v>
      </c>
      <c r="AW46" s="59">
        <f>AW39+AW40</f>
        <v>120446.91626060643</v>
      </c>
      <c r="AX46" s="25">
        <f t="shared" si="20"/>
        <v>5.3238555178470426E-2</v>
      </c>
      <c r="AY46" s="59">
        <f>AY39+AY40</f>
        <v>263176.73824119405</v>
      </c>
      <c r="AZ46" s="25">
        <f t="shared" si="22"/>
        <v>0.70733880875133259</v>
      </c>
      <c r="BA46" s="59">
        <v>34715.140950825538</v>
      </c>
      <c r="BB46" s="25">
        <f t="shared" si="23"/>
        <v>92.688072754947953</v>
      </c>
      <c r="BC46" s="59">
        <v>78025.884419700742</v>
      </c>
      <c r="BD46" s="25">
        <f t="shared" si="24"/>
        <v>-4.1800749002307347E-2</v>
      </c>
      <c r="BE46" s="59">
        <f t="shared" si="25"/>
        <v>112741.02537052627</v>
      </c>
      <c r="BF46" s="25">
        <f t="shared" si="145"/>
        <v>0.37824798606850396</v>
      </c>
      <c r="BG46" s="59">
        <v>50335.720473224908</v>
      </c>
      <c r="BH46" s="25">
        <f t="shared" si="26"/>
        <v>-0.17387887997888596</v>
      </c>
      <c r="BI46" s="59">
        <f t="shared" si="27"/>
        <v>163076.74584375118</v>
      </c>
      <c r="BJ46" s="25">
        <f t="shared" si="146"/>
        <v>0.14255056218054918</v>
      </c>
      <c r="BK46" s="59">
        <f>BK39+BK40</f>
        <v>167957.85454943331</v>
      </c>
      <c r="BL46" s="25">
        <f t="shared" si="28"/>
        <v>0.39445541458304545</v>
      </c>
      <c r="BM46" s="59">
        <f t="shared" si="29"/>
        <v>331034.60039318446</v>
      </c>
      <c r="BN46" s="25">
        <f t="shared" si="30"/>
        <v>0.25784141336154343</v>
      </c>
      <c r="BO46" s="59">
        <f>BO39+BO40</f>
        <v>34618.731879769068</v>
      </c>
      <c r="BP46" s="25">
        <f t="shared" si="30"/>
        <v>-2.7771476196232214E-3</v>
      </c>
      <c r="BQ46" s="59">
        <f>BQ39+BQ40</f>
        <v>116600.29835753323</v>
      </c>
      <c r="BR46" s="25">
        <f t="shared" si="30"/>
        <v>0.49437970776903928</v>
      </c>
      <c r="BS46" s="59">
        <f t="shared" si="31"/>
        <v>151219.0302373023</v>
      </c>
      <c r="BT46" s="25">
        <f t="shared" si="147"/>
        <v>0.34129550215032256</v>
      </c>
      <c r="BU46" s="59">
        <f>BU39+BU40</f>
        <v>77919.492501449437</v>
      </c>
      <c r="BV46" s="25">
        <f t="shared" si="133"/>
        <v>0.5479959712287652</v>
      </c>
      <c r="BW46" s="59">
        <f t="shared" si="34"/>
        <v>229138.52273875172</v>
      </c>
      <c r="BX46" s="25">
        <f t="shared" si="148"/>
        <v>0.40509624197613281</v>
      </c>
      <c r="BY46" s="59">
        <f>BY39+BY40</f>
        <v>171704.07956211214</v>
      </c>
      <c r="BZ46" s="25">
        <f t="shared" si="134"/>
        <v>2.2304553858040865E-2</v>
      </c>
      <c r="CA46" s="59">
        <f>CA39+CA40</f>
        <v>400842.60230086412</v>
      </c>
      <c r="CB46" s="25">
        <f t="shared" si="149"/>
        <v>0.2108782641595941</v>
      </c>
      <c r="CC46" s="59">
        <f>CC39+CC40</f>
        <v>25846.46111018804</v>
      </c>
      <c r="CD46" s="25">
        <f t="shared" si="135"/>
        <v>-0.25339665242641307</v>
      </c>
      <c r="CE46" s="59">
        <f>CE39+CE40</f>
        <v>227394.45141552272</v>
      </c>
      <c r="CF46" s="25">
        <f t="shared" si="136"/>
        <v>0.95020471318400679</v>
      </c>
      <c r="CG46" s="59">
        <f t="shared" si="159"/>
        <v>253240.91252571077</v>
      </c>
      <c r="CH46" s="25">
        <f t="shared" si="150"/>
        <v>0.67466298473353103</v>
      </c>
      <c r="CI46" s="59">
        <f>CI39+CI40</f>
        <v>91353.941423100579</v>
      </c>
      <c r="CJ46" s="25">
        <f t="shared" si="137"/>
        <v>0.17241448179864927</v>
      </c>
      <c r="CK46" s="59">
        <f t="shared" si="160"/>
        <v>344594.85394881136</v>
      </c>
      <c r="CL46" s="25">
        <f t="shared" si="151"/>
        <v>0.50387132565088222</v>
      </c>
      <c r="CM46" s="59">
        <f>CM39+CM40</f>
        <v>281643.82892021345</v>
      </c>
      <c r="CN46" s="25">
        <f t="shared" si="138"/>
        <v>0.640286180960143</v>
      </c>
      <c r="CO46" s="59">
        <f t="shared" si="161"/>
        <v>626238.68286902481</v>
      </c>
      <c r="CP46" s="25">
        <f t="shared" si="152"/>
        <v>0.56230570122629597</v>
      </c>
      <c r="CQ46" s="59">
        <f>CQ39+CQ40</f>
        <v>70609.021190000436</v>
      </c>
      <c r="CR46" s="25">
        <f t="shared" si="153"/>
        <v>1.7318641762592439</v>
      </c>
      <c r="CS46" s="59">
        <f>CS39+CS40</f>
        <v>155210.92816999863</v>
      </c>
      <c r="CT46" s="25">
        <f t="shared" si="139"/>
        <v>-0.317437487133851</v>
      </c>
      <c r="CU46" s="59">
        <f t="shared" si="162"/>
        <v>225819.94935999907</v>
      </c>
      <c r="CV46" s="25">
        <f t="shared" si="48"/>
        <v>-0.1082801467275859</v>
      </c>
      <c r="CW46" s="59">
        <f>CW39+CW40</f>
        <v>175254.53766999999</v>
      </c>
      <c r="CX46" s="25">
        <f t="shared" si="49"/>
        <v>0.91841244000977018</v>
      </c>
      <c r="CY46" s="59">
        <f>CY39+CY40-1</f>
        <v>401072.48702999903</v>
      </c>
      <c r="CZ46" s="25">
        <f t="shared" si="51"/>
        <v>0.16389575303866044</v>
      </c>
      <c r="DA46" s="59">
        <f>DA39+DA40+2</f>
        <v>186726.52143000049</v>
      </c>
      <c r="DB46" s="25">
        <f t="shared" si="140"/>
        <v>-0.33701184880958979</v>
      </c>
      <c r="DC46" s="59">
        <f>DC39+DC40-1</f>
        <v>587798.50846999942</v>
      </c>
      <c r="DD46" s="25">
        <f t="shared" si="140"/>
        <v>-6.1382625268239788E-2</v>
      </c>
      <c r="DE46" s="59">
        <f>DE39+DE40</f>
        <v>54514.921689999988</v>
      </c>
      <c r="DF46" s="25">
        <f t="shared" si="141"/>
        <v>-0.22793262431287853</v>
      </c>
    </row>
    <row r="47" spans="2:110">
      <c r="B47" s="14" t="s">
        <v>116</v>
      </c>
      <c r="C47" s="14" t="s">
        <v>117</v>
      </c>
      <c r="D47" s="36">
        <v>-33779</v>
      </c>
      <c r="E47" s="36">
        <v>55030</v>
      </c>
      <c r="F47" s="11">
        <f t="shared" si="11"/>
        <v>-2.629118683205542</v>
      </c>
      <c r="G47" s="36">
        <v>-15239</v>
      </c>
      <c r="H47" s="36">
        <v>54.530170661893671</v>
      </c>
      <c r="I47" s="36">
        <v>-15184.820330000002</v>
      </c>
      <c r="J47" s="36">
        <f t="shared" si="154"/>
        <v>-7814.8118500000019</v>
      </c>
      <c r="K47" s="36">
        <v>-22999.632180000004</v>
      </c>
      <c r="L47" s="11">
        <f t="shared" si="80"/>
        <v>-1.4179471593676176</v>
      </c>
      <c r="M47" s="36">
        <v>5973.4340700000002</v>
      </c>
      <c r="N47" s="36">
        <f t="shared" si="12"/>
        <v>-38651.434070000003</v>
      </c>
      <c r="O47" s="36">
        <v>-32678</v>
      </c>
      <c r="P47" s="11">
        <f>O47/G47-1</f>
        <v>1.1443664282433232</v>
      </c>
      <c r="Q47" s="36">
        <v>269.03407561878674</v>
      </c>
      <c r="R47" s="11">
        <f>Q47/H47-1</f>
        <v>3.9336738241090989</v>
      </c>
      <c r="S47" s="36">
        <v>-32408.633173650003</v>
      </c>
      <c r="T47" s="11">
        <f>S47/I47-1</f>
        <v>1.1342783430648598</v>
      </c>
      <c r="U47" s="36">
        <v>-8505.6518836499927</v>
      </c>
      <c r="V47" s="11">
        <f>U47/J47-1</f>
        <v>8.8401364858194276E-2</v>
      </c>
      <c r="W47" s="36">
        <v>-40914.28505364999</v>
      </c>
      <c r="X47" s="11">
        <f>W47/K47-1</f>
        <v>0.77891040749895946</v>
      </c>
      <c r="Y47" s="36">
        <v>4761.5923074000002</v>
      </c>
      <c r="Z47" s="11">
        <f t="shared" si="94"/>
        <v>-0.2028718737662405</v>
      </c>
      <c r="AA47" s="36">
        <v>6619.0386478833361</v>
      </c>
      <c r="AB47" s="11">
        <f t="shared" si="95"/>
        <v>-1.1712494971310992</v>
      </c>
      <c r="AC47" s="36">
        <f t="shared" si="13"/>
        <v>11380.630955283337</v>
      </c>
      <c r="AD47" s="11">
        <f>AC47/O47-1</f>
        <v>-1.3482658349740908</v>
      </c>
      <c r="AE47" s="36">
        <v>602.94931666666639</v>
      </c>
      <c r="AF47" s="11">
        <f>AE47/Q47-1</f>
        <v>1.2411633741185542</v>
      </c>
      <c r="AG47" s="36">
        <f t="shared" si="14"/>
        <v>11983.580271950004</v>
      </c>
      <c r="AH47" s="11">
        <f>AG47/S47-1</f>
        <v>-1.3697650625294902</v>
      </c>
      <c r="AI47" s="36">
        <v>-28848.20834553333</v>
      </c>
      <c r="AJ47" s="11">
        <f t="shared" si="15"/>
        <v>2.3916516617599717</v>
      </c>
      <c r="AK47" s="36">
        <f>SUM(AG47,AI47)</f>
        <v>-16864.628073583328</v>
      </c>
      <c r="AL47" s="11">
        <f t="shared" si="17"/>
        <v>-0.5878058714341674</v>
      </c>
      <c r="AM47" s="36">
        <v>3542.3218089905549</v>
      </c>
      <c r="AN47" s="11">
        <f t="shared" si="163"/>
        <v>-0.25606360639372139</v>
      </c>
      <c r="AO47" s="36">
        <v>227.12051744210532</v>
      </c>
      <c r="AP47" s="11">
        <f t="shared" si="164"/>
        <v>-0.96568678179349576</v>
      </c>
      <c r="AQ47" s="36">
        <f>SUM(AM47,AO47)</f>
        <v>3769.4423264326601</v>
      </c>
      <c r="AR47" s="11">
        <f t="shared" si="165"/>
        <v>-0.6687844161502543</v>
      </c>
      <c r="AS47" s="36">
        <v>25328</v>
      </c>
      <c r="AT47" s="11">
        <f t="shared" si="166"/>
        <v>41.006847507553097</v>
      </c>
      <c r="AU47" s="36">
        <v>28631.457809301006</v>
      </c>
      <c r="AV47" s="11">
        <f t="shared" si="167"/>
        <v>1.3892240181608102</v>
      </c>
      <c r="AW47" s="36">
        <v>6681.8318419940679</v>
      </c>
      <c r="AX47" s="11">
        <f t="shared" si="20"/>
        <v>-1.2316203405758002</v>
      </c>
      <c r="AY47" s="36">
        <f>AU47+AW47</f>
        <v>35313.289651295076</v>
      </c>
      <c r="AZ47" s="11">
        <f t="shared" si="22"/>
        <v>-3.0939263823202623</v>
      </c>
      <c r="BA47" s="36">
        <v>11206.518734938722</v>
      </c>
      <c r="BB47" s="11">
        <f t="shared" si="23"/>
        <v>2.1636083165838089</v>
      </c>
      <c r="BC47" s="36">
        <v>11026.148762082265</v>
      </c>
      <c r="BD47" s="11">
        <f t="shared" si="24"/>
        <v>47.547567988404701</v>
      </c>
      <c r="BE47" s="36">
        <f t="shared" si="25"/>
        <v>22232.667497020986</v>
      </c>
      <c r="BF47" s="11">
        <f t="shared" si="145"/>
        <v>4.8981317584083124</v>
      </c>
      <c r="BG47" s="36">
        <v>17791.672449903032</v>
      </c>
      <c r="BH47" s="11">
        <f t="shared" si="26"/>
        <v>-0.29754925576819991</v>
      </c>
      <c r="BI47" s="36">
        <f t="shared" si="27"/>
        <v>40024.339946924018</v>
      </c>
      <c r="BJ47" s="11">
        <f t="shared" si="146"/>
        <v>0.39791484644285213</v>
      </c>
      <c r="BK47" s="36">
        <v>-10204.522794409499</v>
      </c>
      <c r="BL47" s="11">
        <f t="shared" si="28"/>
        <v>-2.5272043708547072</v>
      </c>
      <c r="BM47" s="36">
        <f t="shared" si="29"/>
        <v>29819.817152514519</v>
      </c>
      <c r="BN47" s="11">
        <f t="shared" si="30"/>
        <v>-0.15556388410783728</v>
      </c>
      <c r="BO47" s="36">
        <v>3952.4351551999971</v>
      </c>
      <c r="BP47" s="11">
        <f t="shared" si="30"/>
        <v>-0.6473092805460241</v>
      </c>
      <c r="BQ47" s="36">
        <v>-6615.9922151999917</v>
      </c>
      <c r="BR47" s="11">
        <f t="shared" si="30"/>
        <v>-1.6000274763162705</v>
      </c>
      <c r="BS47" s="36">
        <f t="shared" si="31"/>
        <v>-2663.5570599999946</v>
      </c>
      <c r="BT47" s="11">
        <f t="shared" si="147"/>
        <v>-1.1198037554583538</v>
      </c>
      <c r="BU47" s="36">
        <v>-1380.6450000000075</v>
      </c>
      <c r="BV47" s="11">
        <f t="shared" si="133"/>
        <v>-1.0776006305133801</v>
      </c>
      <c r="BW47" s="36">
        <f t="shared" si="34"/>
        <v>-4044.2020600000023</v>
      </c>
      <c r="BX47" s="11">
        <f t="shared" si="148"/>
        <v>-1.1010435666237841</v>
      </c>
      <c r="BY47" s="46">
        <v>-15677.797939999997</v>
      </c>
      <c r="BZ47" s="11">
        <f t="shared" si="134"/>
        <v>0.53635777545511565</v>
      </c>
      <c r="CA47" s="36">
        <v>-19722</v>
      </c>
      <c r="CB47" s="11">
        <f t="shared" si="149"/>
        <v>-1.6613722645960949</v>
      </c>
      <c r="CC47" s="36">
        <v>9962.7238805027227</v>
      </c>
      <c r="CD47" s="11">
        <f t="shared" si="135"/>
        <v>1.5206546064127897</v>
      </c>
      <c r="CE47" s="36">
        <v>-16433.599999999999</v>
      </c>
      <c r="CF47" s="11">
        <f t="shared" si="136"/>
        <v>1.4839206978273682</v>
      </c>
      <c r="CG47" s="36">
        <f t="shared" si="159"/>
        <v>-6470.8761194972758</v>
      </c>
      <c r="CH47" s="11">
        <f t="shared" si="150"/>
        <v>1.4294114876207265</v>
      </c>
      <c r="CI47" s="36">
        <v>15811.046419999995</v>
      </c>
      <c r="CJ47" s="11">
        <f t="shared" si="137"/>
        <v>-12.451927483169033</v>
      </c>
      <c r="CK47" s="36">
        <f t="shared" si="160"/>
        <v>9340.1703005027193</v>
      </c>
      <c r="CL47" s="11">
        <f t="shared" si="151"/>
        <v>-3.3095211767195218</v>
      </c>
      <c r="CM47" s="36">
        <v>17814.991779999993</v>
      </c>
      <c r="CN47" s="11">
        <f t="shared" si="138"/>
        <v>-2.1363197719589948</v>
      </c>
      <c r="CO47" s="36">
        <f t="shared" si="161"/>
        <v>27155.162080502712</v>
      </c>
      <c r="CP47" s="11">
        <f t="shared" si="152"/>
        <v>-2.3768969719350324</v>
      </c>
      <c r="CQ47" s="36">
        <v>44429.137630000005</v>
      </c>
      <c r="CR47" s="11">
        <f t="shared" si="153"/>
        <v>3.4595371871089231</v>
      </c>
      <c r="CS47" s="36">
        <v>-4121.6033100000177</v>
      </c>
      <c r="CT47" s="11">
        <f t="shared" si="139"/>
        <v>-0.74919656618148078</v>
      </c>
      <c r="CU47" s="36">
        <f t="shared" si="162"/>
        <v>40307.534319999984</v>
      </c>
      <c r="CV47" s="11">
        <f t="shared" si="48"/>
        <v>-7.2290690743638422</v>
      </c>
      <c r="CW47" s="36">
        <v>595</v>
      </c>
      <c r="CX47" s="11">
        <f t="shared" si="49"/>
        <v>-0.96236808214999847</v>
      </c>
      <c r="CY47" s="36">
        <f t="shared" si="67"/>
        <v>40902.534319999984</v>
      </c>
      <c r="CZ47" s="11">
        <f t="shared" si="51"/>
        <v>3.3792064816846512</v>
      </c>
      <c r="DA47" s="36">
        <v>-9199.2837400000499</v>
      </c>
      <c r="DB47" s="11">
        <f t="shared" si="140"/>
        <v>-1.5163787810627918</v>
      </c>
      <c r="DC47" s="36">
        <v>31703.78715</v>
      </c>
      <c r="DD47" s="11">
        <f t="shared" si="140"/>
        <v>0.16750498693444293</v>
      </c>
      <c r="DE47" s="36">
        <v>26280.221729999997</v>
      </c>
      <c r="DF47" s="11">
        <f t="shared" si="141"/>
        <v>-0.40849129350971847</v>
      </c>
    </row>
    <row r="48" spans="2:110" s="8" customFormat="1">
      <c r="B48" s="23" t="s">
        <v>118</v>
      </c>
      <c r="C48" s="23" t="s">
        <v>119</v>
      </c>
      <c r="D48" s="59">
        <f>D46+D47</f>
        <v>101372</v>
      </c>
      <c r="E48" s="59">
        <f>E46+E47</f>
        <v>225885</v>
      </c>
      <c r="F48" s="25">
        <f t="shared" si="11"/>
        <v>1.2282780254902734</v>
      </c>
      <c r="G48" s="59">
        <f>G46+G47</f>
        <v>76834</v>
      </c>
      <c r="H48" s="59">
        <f>H46+H47</f>
        <v>39826.298693036901</v>
      </c>
      <c r="I48" s="59">
        <f>I46+I47</f>
        <v>116660.49048237501</v>
      </c>
      <c r="J48" s="59">
        <f>J46+J47</f>
        <v>82595.297276900586</v>
      </c>
      <c r="K48" s="59">
        <f>K46+K47</f>
        <v>199255.78775927561</v>
      </c>
      <c r="L48" s="25">
        <f t="shared" si="80"/>
        <v>-0.11788836018648596</v>
      </c>
      <c r="M48" s="59">
        <f>M46+M47</f>
        <v>24922.416519999926</v>
      </c>
      <c r="N48" s="59">
        <f t="shared" si="12"/>
        <v>151477.2401100003</v>
      </c>
      <c r="O48" s="59">
        <f>O46+O47</f>
        <v>176399.65663000022</v>
      </c>
      <c r="P48" s="25">
        <f>O48/G48-1</f>
        <v>1.2958541352786557</v>
      </c>
      <c r="Q48" s="59">
        <f>Q46+Q47</f>
        <v>34545.38374561879</v>
      </c>
      <c r="R48" s="25">
        <f>Q48/H48-1</f>
        <v>-0.13259868781985029</v>
      </c>
      <c r="S48" s="59">
        <f>S46+S47</f>
        <v>210942.24846812504</v>
      </c>
      <c r="T48" s="25">
        <f>S48/I48-1</f>
        <v>0.8081721377641049</v>
      </c>
      <c r="U48" s="59">
        <f>U46+U47</f>
        <v>83764.641566349863</v>
      </c>
      <c r="V48" s="25">
        <f>U48/J48-1</f>
        <v>1.4157516565731942E-2</v>
      </c>
      <c r="W48" s="59">
        <f>W46+W47</f>
        <v>294706.18895634986</v>
      </c>
      <c r="X48" s="25">
        <f>W48/K48-1</f>
        <v>0.47903452276322089</v>
      </c>
      <c r="Y48" s="59">
        <f>Y46+Y47</f>
        <v>11990.508867400036</v>
      </c>
      <c r="Z48" s="25">
        <f t="shared" si="94"/>
        <v>-0.51888658719037917</v>
      </c>
      <c r="AA48" s="59">
        <f>AA46+AA47</f>
        <v>-4454.1658177491836</v>
      </c>
      <c r="AB48" s="25">
        <f t="shared" si="95"/>
        <v>-1.0294048519402297</v>
      </c>
      <c r="AC48" s="59">
        <f t="shared" si="13"/>
        <v>7536.3430496508527</v>
      </c>
      <c r="AD48" s="25">
        <f>AC48/O48-1</f>
        <v>-0.95727688367637587</v>
      </c>
      <c r="AE48" s="59">
        <f>AE46+AE47</f>
        <v>30587.192213051781</v>
      </c>
      <c r="AF48" s="25">
        <f>AE48/Q48-1</f>
        <v>-0.11457946340135838</v>
      </c>
      <c r="AG48" s="59">
        <f t="shared" si="14"/>
        <v>38123.535262702637</v>
      </c>
      <c r="AH48" s="25">
        <f>AG48/S48-1</f>
        <v>-0.81927027165227462</v>
      </c>
      <c r="AI48" s="59">
        <f>AI46+AI47</f>
        <v>85510.419781403019</v>
      </c>
      <c r="AJ48" s="25">
        <f t="shared" si="15"/>
        <v>2.0841469412488767E-2</v>
      </c>
      <c r="AK48" s="59">
        <f>AK46+AK47</f>
        <v>137279.78479410586</v>
      </c>
      <c r="AL48" s="25">
        <f t="shared" si="17"/>
        <v>-0.53418085558278205</v>
      </c>
      <c r="AM48" s="59">
        <f>AM46+AM47</f>
        <v>3912.8614084295041</v>
      </c>
      <c r="AN48" s="25">
        <f t="shared" si="163"/>
        <v>-0.67367011261149667</v>
      </c>
      <c r="AO48" s="59">
        <f>AO46+AO47</f>
        <v>81656.827687906829</v>
      </c>
      <c r="AP48" s="25">
        <f t="shared" si="164"/>
        <v>-19.332686978674346</v>
      </c>
      <c r="AQ48" s="59">
        <f>AQ46+AQ47</f>
        <v>85569.689096336253</v>
      </c>
      <c r="AR48" s="25">
        <f t="shared" si="165"/>
        <v>10.354272029893938</v>
      </c>
      <c r="AS48" s="59">
        <f>AS46+AS47</f>
        <v>86258.194439210594</v>
      </c>
      <c r="AT48" s="25">
        <f t="shared" si="166"/>
        <v>1.8200756002181717</v>
      </c>
      <c r="AU48" s="59">
        <f>AU46+AU47</f>
        <v>171361.89901841513</v>
      </c>
      <c r="AV48" s="25">
        <f t="shared" si="167"/>
        <v>3.4949110264195111</v>
      </c>
      <c r="AW48" s="59">
        <f>AW46+AW47</f>
        <v>127128.7481026005</v>
      </c>
      <c r="AX48" s="25">
        <f t="shared" si="20"/>
        <v>0.48670475981277694</v>
      </c>
      <c r="AY48" s="59">
        <f>AY46+AY47</f>
        <v>298490.0278924891</v>
      </c>
      <c r="AZ48" s="25">
        <f t="shared" si="22"/>
        <v>1.1743188797984252</v>
      </c>
      <c r="BA48" s="59">
        <v>45921.659685764258</v>
      </c>
      <c r="BB48" s="25">
        <f t="shared" si="23"/>
        <v>10.736081320650641</v>
      </c>
      <c r="BC48" s="59">
        <v>89052.033181783016</v>
      </c>
      <c r="BD48" s="25">
        <f t="shared" si="24"/>
        <v>9.0564447619012833E-2</v>
      </c>
      <c r="BE48" s="59">
        <f t="shared" si="25"/>
        <v>134973.69286754727</v>
      </c>
      <c r="BF48" s="25">
        <f t="shared" si="145"/>
        <v>0.57735401744408454</v>
      </c>
      <c r="BG48" s="59">
        <v>68127.392923127918</v>
      </c>
      <c r="BH48" s="25">
        <f t="shared" si="26"/>
        <v>-0.21019222155015238</v>
      </c>
      <c r="BI48" s="59">
        <f t="shared" si="27"/>
        <v>203101.08579067519</v>
      </c>
      <c r="BJ48" s="25">
        <f t="shared" si="146"/>
        <v>0.18521729132360543</v>
      </c>
      <c r="BK48" s="59">
        <f>BK46+BK47</f>
        <v>157753.3317550238</v>
      </c>
      <c r="BL48" s="25">
        <f t="shared" si="28"/>
        <v>0.24089424390231096</v>
      </c>
      <c r="BM48" s="59">
        <f t="shared" si="29"/>
        <v>360854.41754569899</v>
      </c>
      <c r="BN48" s="25">
        <f t="shared" si="30"/>
        <v>0.20893290839073675</v>
      </c>
      <c r="BO48" s="59">
        <f>BO46+BO47</f>
        <v>38571.167034969068</v>
      </c>
      <c r="BP48" s="25">
        <f t="shared" si="30"/>
        <v>-0.16006591880810972</v>
      </c>
      <c r="BQ48" s="59">
        <f>BQ46+BQ47</f>
        <v>109984.30614233324</v>
      </c>
      <c r="BR48" s="25">
        <f t="shared" si="30"/>
        <v>0.2350566541004282</v>
      </c>
      <c r="BS48" s="59">
        <f t="shared" si="31"/>
        <v>148555.47317730231</v>
      </c>
      <c r="BT48" s="25">
        <f t="shared" si="147"/>
        <v>0.10062538870506521</v>
      </c>
      <c r="BU48" s="59">
        <f>BU46+BU47</f>
        <v>76538.847501449432</v>
      </c>
      <c r="BV48" s="25">
        <f t="shared" si="133"/>
        <v>0.12346655607110413</v>
      </c>
      <c r="BW48" s="59">
        <f t="shared" si="34"/>
        <v>225094.32067875174</v>
      </c>
      <c r="BX48" s="25">
        <f t="shared" si="148"/>
        <v>0.10828713594738604</v>
      </c>
      <c r="BY48" s="59">
        <f>BY46+BY47</f>
        <v>156026.28162211215</v>
      </c>
      <c r="BZ48" s="25">
        <f t="shared" si="134"/>
        <v>-1.0947788637476141E-2</v>
      </c>
      <c r="CA48" s="59">
        <f>CA46+CA47</f>
        <v>381120.60230086412</v>
      </c>
      <c r="CB48" s="25">
        <f t="shared" si="149"/>
        <v>5.6161664565457681E-2</v>
      </c>
      <c r="CC48" s="59">
        <f>CC46+CC47</f>
        <v>35809.184990690759</v>
      </c>
      <c r="CD48" s="25">
        <f t="shared" si="135"/>
        <v>-7.1607427428220238E-2</v>
      </c>
      <c r="CE48" s="59">
        <f>CE46+CE47</f>
        <v>210960.85141552272</v>
      </c>
      <c r="CF48" s="25">
        <f t="shared" si="136"/>
        <v>0.91809957997565017</v>
      </c>
      <c r="CG48" s="59">
        <f t="shared" si="159"/>
        <v>246770.03640621348</v>
      </c>
      <c r="CH48" s="25">
        <f t="shared" si="150"/>
        <v>0.6611305603778812</v>
      </c>
      <c r="CI48" s="59">
        <f>CI46+CI47</f>
        <v>107164.98784310058</v>
      </c>
      <c r="CJ48" s="25">
        <f t="shared" si="137"/>
        <v>0.40013850928538175</v>
      </c>
      <c r="CK48" s="59">
        <f t="shared" si="160"/>
        <v>353935.02424931404</v>
      </c>
      <c r="CL48" s="25">
        <f t="shared" si="151"/>
        <v>0.5723854035146454</v>
      </c>
      <c r="CM48" s="59">
        <f>CM46+CM47</f>
        <v>299458.82070021343</v>
      </c>
      <c r="CN48" s="25">
        <f t="shared" si="138"/>
        <v>0.91928447942820113</v>
      </c>
      <c r="CO48" s="59">
        <f t="shared" si="161"/>
        <v>653393.84494952741</v>
      </c>
      <c r="CP48" s="25">
        <f t="shared" si="152"/>
        <v>0.71440179566499906</v>
      </c>
      <c r="CQ48" s="59">
        <f>CQ46+CQ47</f>
        <v>115038.15882000045</v>
      </c>
      <c r="CR48" s="25">
        <f t="shared" si="153"/>
        <v>2.2125321715617567</v>
      </c>
      <c r="CS48" s="59">
        <f>CS46+CS47</f>
        <v>151089.32485999863</v>
      </c>
      <c r="CT48" s="25">
        <f t="shared" si="139"/>
        <v>-0.28380396719956869</v>
      </c>
      <c r="CU48" s="59">
        <f t="shared" si="162"/>
        <v>266127.48367999907</v>
      </c>
      <c r="CV48" s="25">
        <f t="shared" si="48"/>
        <v>7.844326465114615E-2</v>
      </c>
      <c r="CW48" s="59">
        <f>CW46+CW47</f>
        <v>175849.53766999999</v>
      </c>
      <c r="CX48" s="25">
        <f t="shared" si="49"/>
        <v>0.6409234136009041</v>
      </c>
      <c r="CY48" s="59">
        <f>CY46+CY47-1</f>
        <v>441974.02134999901</v>
      </c>
      <c r="CZ48" s="25">
        <f>IFERROR(CY48/CK48-1,"-")</f>
        <v>0.24874338810467589</v>
      </c>
      <c r="DA48" s="59">
        <f>DA46+DA47+1</f>
        <v>177528.23769000045</v>
      </c>
      <c r="DB48" s="25">
        <f t="shared" si="140"/>
        <v>-0.40716978289404615</v>
      </c>
      <c r="DC48" s="59">
        <f>DC46+DC47</f>
        <v>619502.29561999941</v>
      </c>
      <c r="DD48" s="25">
        <f t="shared" si="140"/>
        <v>-5.1870016210737391E-2</v>
      </c>
      <c r="DE48" s="59">
        <f>DE46+DE47</f>
        <v>80795.143419999979</v>
      </c>
      <c r="DF48" s="25">
        <f t="shared" si="141"/>
        <v>-0.29766658082193687</v>
      </c>
    </row>
    <row r="49" spans="2:110" hidden="1">
      <c r="B49" s="9" t="s">
        <v>120</v>
      </c>
      <c r="C49" s="9" t="s">
        <v>121</v>
      </c>
      <c r="D49" s="15"/>
      <c r="E49" s="15"/>
      <c r="F49" s="15"/>
      <c r="G49" s="15"/>
      <c r="H49" s="15"/>
      <c r="I49" s="15"/>
      <c r="J49" s="15"/>
      <c r="K49" s="15"/>
      <c r="L49" s="15"/>
      <c r="M49" s="15"/>
      <c r="N49" s="15">
        <f t="shared" si="12"/>
        <v>0</v>
      </c>
      <c r="O49" s="15"/>
      <c r="P49" s="15"/>
      <c r="Q49" s="15"/>
      <c r="R49" s="15"/>
      <c r="S49" s="15"/>
      <c r="T49" s="15"/>
      <c r="U49" s="15"/>
      <c r="V49" s="15"/>
      <c r="W49" s="15"/>
      <c r="X49" s="15"/>
      <c r="Y49" s="15"/>
      <c r="Z49" s="15"/>
      <c r="AA49" s="15"/>
      <c r="AB49" s="15"/>
      <c r="AC49" s="15">
        <f t="shared" si="13"/>
        <v>0</v>
      </c>
      <c r="AD49" s="15"/>
      <c r="AE49" s="15"/>
      <c r="AF49" s="15"/>
      <c r="AG49" s="15"/>
      <c r="AH49" s="15"/>
      <c r="AI49" s="15"/>
      <c r="AJ49" s="15"/>
      <c r="AK49" s="15"/>
      <c r="AL49" s="15"/>
      <c r="AM49" s="15"/>
      <c r="AN49" s="15"/>
      <c r="AO49" s="15"/>
      <c r="AP49" s="15"/>
      <c r="AQ49" s="15"/>
      <c r="AR49" s="15"/>
      <c r="AS49" s="15"/>
      <c r="AT49" s="15"/>
      <c r="AU49" s="15"/>
      <c r="AV49" s="15"/>
      <c r="AW49" s="15"/>
      <c r="AX49" s="15"/>
      <c r="AY49" s="15"/>
      <c r="AZ49" s="15"/>
      <c r="BA49" s="15"/>
      <c r="BB49" s="15"/>
      <c r="BC49" s="15"/>
      <c r="BD49" s="15"/>
      <c r="BE49" s="15"/>
      <c r="BF49" s="15"/>
      <c r="BG49" s="15"/>
      <c r="BH49" s="15"/>
      <c r="BI49" s="15">
        <f t="shared" si="27"/>
        <v>0</v>
      </c>
      <c r="BJ49" s="15"/>
      <c r="BK49" s="15"/>
      <c r="BL49" s="15" t="e">
        <f t="shared" si="28"/>
        <v>#DIV/0!</v>
      </c>
      <c r="BM49" s="15">
        <f t="shared" si="29"/>
        <v>0</v>
      </c>
      <c r="BN49" s="15" t="e">
        <f t="shared" si="30"/>
        <v>#DIV/0!</v>
      </c>
      <c r="BO49" s="15"/>
      <c r="BP49" s="15" t="e">
        <f t="shared" si="30"/>
        <v>#DIV/0!</v>
      </c>
      <c r="BQ49" s="15"/>
      <c r="BR49" s="15" t="e">
        <f t="shared" si="30"/>
        <v>#DIV/0!</v>
      </c>
      <c r="BS49" s="15"/>
      <c r="BT49" s="15"/>
      <c r="BU49" s="15"/>
      <c r="BV49" s="15" t="e">
        <f t="shared" si="133"/>
        <v>#DIV/0!</v>
      </c>
      <c r="BW49" s="15"/>
      <c r="BX49" s="15"/>
      <c r="BY49" s="15"/>
      <c r="BZ49" s="15" t="e">
        <f t="shared" si="134"/>
        <v>#DIV/0!</v>
      </c>
      <c r="CA49" s="15"/>
      <c r="CB49" s="15"/>
      <c r="CC49" s="15"/>
      <c r="CD49" s="15" t="e">
        <f t="shared" si="135"/>
        <v>#DIV/0!</v>
      </c>
      <c r="CE49" s="15"/>
      <c r="CF49" s="15" t="e">
        <f t="shared" si="136"/>
        <v>#DIV/0!</v>
      </c>
      <c r="CG49" s="15"/>
      <c r="CH49" s="15"/>
      <c r="CI49" s="15"/>
      <c r="CJ49" s="15" t="e">
        <f t="shared" si="137"/>
        <v>#DIV/0!</v>
      </c>
      <c r="CK49" s="15"/>
      <c r="CL49" s="15"/>
      <c r="CM49" s="15"/>
      <c r="CN49" s="15" t="e">
        <f t="shared" si="138"/>
        <v>#DIV/0!</v>
      </c>
      <c r="CO49" s="15"/>
      <c r="CP49" s="15"/>
      <c r="CQ49" s="15"/>
      <c r="CR49" s="15"/>
      <c r="CS49" s="15"/>
      <c r="CT49" s="15" t="e">
        <f t="shared" si="139"/>
        <v>#DIV/0!</v>
      </c>
      <c r="CU49" s="15"/>
      <c r="CV49" s="15" t="str">
        <f t="shared" si="48"/>
        <v>-</v>
      </c>
      <c r="CW49" s="15"/>
      <c r="CX49" s="15" t="str">
        <f t="shared" si="49"/>
        <v>-</v>
      </c>
      <c r="CY49" s="15"/>
      <c r="CZ49" s="15"/>
      <c r="DA49" s="15"/>
      <c r="DB49" s="15" t="str">
        <f t="shared" si="140"/>
        <v>-</v>
      </c>
      <c r="DC49" s="15"/>
      <c r="DD49" s="15" t="str">
        <f t="shared" si="140"/>
        <v>-</v>
      </c>
      <c r="DE49" s="15"/>
      <c r="DF49" s="15" t="str">
        <f t="shared" si="141"/>
        <v>-</v>
      </c>
    </row>
    <row r="50" spans="2:110" hidden="1">
      <c r="B50" s="14" t="s">
        <v>122</v>
      </c>
      <c r="C50" s="14" t="s">
        <v>123</v>
      </c>
      <c r="D50" s="15"/>
      <c r="E50" s="15"/>
      <c r="F50" s="15"/>
      <c r="G50" s="15"/>
      <c r="H50" s="15"/>
      <c r="I50" s="15"/>
      <c r="J50" s="15"/>
      <c r="K50" s="15"/>
      <c r="L50" s="15"/>
      <c r="M50" s="15"/>
      <c r="N50" s="15">
        <f t="shared" si="12"/>
        <v>0</v>
      </c>
      <c r="O50" s="15"/>
      <c r="P50" s="15"/>
      <c r="Q50" s="15"/>
      <c r="R50" s="15"/>
      <c r="S50" s="15"/>
      <c r="T50" s="15"/>
      <c r="U50" s="15"/>
      <c r="V50" s="15"/>
      <c r="W50" s="15"/>
      <c r="X50" s="15"/>
      <c r="Y50" s="15"/>
      <c r="Z50" s="15"/>
      <c r="AA50" s="15"/>
      <c r="AB50" s="15"/>
      <c r="AC50" s="15">
        <f t="shared" si="13"/>
        <v>0</v>
      </c>
      <c r="AD50" s="15"/>
      <c r="AE50" s="15"/>
      <c r="AF50" s="15"/>
      <c r="AG50" s="15"/>
      <c r="AH50" s="15"/>
      <c r="AI50" s="15"/>
      <c r="AJ50" s="15"/>
      <c r="AK50" s="15"/>
      <c r="AL50" s="15"/>
      <c r="AM50" s="15"/>
      <c r="AN50" s="15"/>
      <c r="AO50" s="15"/>
      <c r="AP50" s="15"/>
      <c r="AQ50" s="15"/>
      <c r="AR50" s="15"/>
      <c r="AS50" s="15"/>
      <c r="AT50" s="15"/>
      <c r="AU50" s="15"/>
      <c r="AV50" s="15"/>
      <c r="AW50" s="15"/>
      <c r="AX50" s="15"/>
      <c r="AY50" s="15"/>
      <c r="AZ50" s="15"/>
      <c r="BA50" s="15"/>
      <c r="BB50" s="15"/>
      <c r="BC50" s="15"/>
      <c r="BD50" s="15"/>
      <c r="BE50" s="15"/>
      <c r="BF50" s="15"/>
      <c r="BG50" s="15"/>
      <c r="BH50" s="15"/>
      <c r="BI50" s="15">
        <f t="shared" si="27"/>
        <v>0</v>
      </c>
      <c r="BJ50" s="15"/>
      <c r="BK50" s="15"/>
      <c r="BL50" s="15" t="e">
        <f t="shared" si="28"/>
        <v>#DIV/0!</v>
      </c>
      <c r="BM50" s="15">
        <f t="shared" si="29"/>
        <v>0</v>
      </c>
      <c r="BN50" s="15" t="e">
        <f t="shared" si="30"/>
        <v>#DIV/0!</v>
      </c>
      <c r="BO50" s="15"/>
      <c r="BP50" s="15" t="e">
        <f t="shared" si="30"/>
        <v>#DIV/0!</v>
      </c>
      <c r="BQ50" s="15"/>
      <c r="BR50" s="15" t="e">
        <f t="shared" si="30"/>
        <v>#DIV/0!</v>
      </c>
      <c r="BS50" s="15"/>
      <c r="BT50" s="15"/>
      <c r="BU50" s="15"/>
      <c r="BV50" s="15" t="e">
        <f t="shared" si="133"/>
        <v>#DIV/0!</v>
      </c>
      <c r="BW50" s="15"/>
      <c r="BX50" s="15"/>
      <c r="BY50" s="15"/>
      <c r="BZ50" s="15" t="e">
        <f t="shared" si="134"/>
        <v>#DIV/0!</v>
      </c>
      <c r="CA50" s="15"/>
      <c r="CB50" s="15"/>
      <c r="CC50" s="15"/>
      <c r="CD50" s="15" t="e">
        <f t="shared" si="135"/>
        <v>#DIV/0!</v>
      </c>
      <c r="CE50" s="15"/>
      <c r="CF50" s="15" t="e">
        <f t="shared" si="136"/>
        <v>#DIV/0!</v>
      </c>
      <c r="CG50" s="15"/>
      <c r="CH50" s="15"/>
      <c r="CI50" s="15"/>
      <c r="CJ50" s="15" t="e">
        <f t="shared" si="137"/>
        <v>#DIV/0!</v>
      </c>
      <c r="CK50" s="15"/>
      <c r="CL50" s="15"/>
      <c r="CM50" s="15"/>
      <c r="CN50" s="15" t="e">
        <f t="shared" si="138"/>
        <v>#DIV/0!</v>
      </c>
      <c r="CO50" s="15"/>
      <c r="CP50" s="15"/>
      <c r="CQ50" s="15"/>
      <c r="CR50" s="15"/>
      <c r="CS50" s="15"/>
      <c r="CT50" s="15" t="e">
        <f t="shared" si="139"/>
        <v>#DIV/0!</v>
      </c>
      <c r="CU50" s="15"/>
      <c r="CV50" s="15" t="str">
        <f t="shared" si="48"/>
        <v>-</v>
      </c>
      <c r="CW50" s="15"/>
      <c r="CX50" s="15" t="str">
        <f t="shared" si="49"/>
        <v>-</v>
      </c>
      <c r="CY50" s="15"/>
      <c r="CZ50" s="15"/>
      <c r="DA50" s="15"/>
      <c r="DB50" s="15" t="str">
        <f t="shared" si="140"/>
        <v>-</v>
      </c>
      <c r="DC50" s="15"/>
      <c r="DD50" s="15" t="str">
        <f t="shared" si="140"/>
        <v>-</v>
      </c>
      <c r="DE50" s="15"/>
      <c r="DF50" s="15" t="str">
        <f t="shared" si="141"/>
        <v>-</v>
      </c>
    </row>
    <row r="51" spans="2:110">
      <c r="D51" s="71"/>
      <c r="E51" s="71"/>
      <c r="F51" s="71"/>
      <c r="G51" s="71"/>
      <c r="H51" s="71"/>
      <c r="I51" s="71"/>
      <c r="J51" s="71"/>
      <c r="K51" s="71"/>
      <c r="L51" s="71"/>
      <c r="M51" s="71"/>
      <c r="N51" s="71"/>
      <c r="O51" s="71"/>
      <c r="P51" s="71"/>
      <c r="Q51" s="71"/>
      <c r="R51" s="71"/>
      <c r="S51" s="71"/>
      <c r="T51" s="71"/>
      <c r="U51" s="71"/>
      <c r="V51" s="71"/>
      <c r="W51" s="71"/>
      <c r="X51" s="71"/>
      <c r="Y51" s="71"/>
      <c r="Z51" s="71"/>
      <c r="AA51" s="71"/>
      <c r="AB51" s="71"/>
      <c r="AC51" s="71"/>
      <c r="AD51" s="71"/>
      <c r="AE51" s="71"/>
      <c r="AF51" s="71"/>
      <c r="AG51" s="71"/>
      <c r="AH51" s="71"/>
      <c r="AI51" s="71"/>
      <c r="AJ51" s="71"/>
      <c r="AK51" s="71"/>
      <c r="AL51" s="71"/>
      <c r="AM51" s="71"/>
      <c r="AN51" s="71"/>
      <c r="AO51" s="71"/>
      <c r="AP51" s="71"/>
      <c r="AQ51" s="71"/>
      <c r="AR51" s="71"/>
      <c r="AS51" s="71"/>
      <c r="AT51" s="71"/>
      <c r="AU51" s="71"/>
      <c r="AV51" s="71"/>
      <c r="AW51" s="71"/>
      <c r="AX51" s="71"/>
      <c r="AY51" s="71"/>
      <c r="AZ51" s="71"/>
      <c r="BA51" s="71"/>
      <c r="BB51" s="71"/>
      <c r="BC51" s="71"/>
      <c r="BD51" s="71"/>
      <c r="BE51" s="71"/>
      <c r="BF51" s="71"/>
      <c r="BG51" s="71"/>
      <c r="BH51" s="71"/>
      <c r="BI51" s="71"/>
      <c r="BJ51" s="71"/>
      <c r="BK51" s="71"/>
      <c r="BL51" s="71"/>
      <c r="BM51" s="71"/>
      <c r="BN51" s="71"/>
      <c r="BO51" s="71"/>
      <c r="BP51" s="71"/>
      <c r="BQ51" s="71"/>
      <c r="BR51" s="71"/>
      <c r="BS51" s="71"/>
      <c r="BT51" s="71"/>
      <c r="BU51" s="71"/>
      <c r="BV51" s="71"/>
      <c r="BW51" s="71"/>
      <c r="BX51" s="71"/>
      <c r="BY51" s="71"/>
      <c r="BZ51" s="71"/>
      <c r="CA51" s="71"/>
      <c r="CB51" s="71"/>
      <c r="CC51" s="71"/>
      <c r="CD51" s="71"/>
      <c r="CE51" s="71"/>
      <c r="CF51" s="71"/>
      <c r="CG51" s="71"/>
      <c r="CH51" s="71"/>
      <c r="CI51" s="71"/>
      <c r="CJ51" s="71"/>
      <c r="CK51" s="71"/>
      <c r="CL51" s="71"/>
      <c r="CM51" s="71"/>
      <c r="CN51" s="71"/>
      <c r="CO51" s="71"/>
      <c r="CP51" s="71"/>
      <c r="CQ51" s="71"/>
      <c r="CR51" s="71"/>
      <c r="CS51" s="71"/>
      <c r="CT51" s="71"/>
      <c r="CU51" s="71"/>
      <c r="CV51" s="71"/>
      <c r="CW51" s="71"/>
      <c r="CX51" s="71"/>
      <c r="CY51" s="71"/>
      <c r="CZ51" s="71"/>
      <c r="DA51" s="71"/>
      <c r="DB51" s="71"/>
      <c r="DC51" s="71"/>
      <c r="DD51" s="71"/>
      <c r="DE51" s="71"/>
      <c r="DF51" s="71"/>
    </row>
    <row r="52" spans="2:110" s="49" customFormat="1" ht="21">
      <c r="B52" s="50" t="s">
        <v>124</v>
      </c>
      <c r="C52" s="50" t="s">
        <v>125</v>
      </c>
      <c r="D52" s="51">
        <v>2016</v>
      </c>
      <c r="E52" s="51">
        <v>2017</v>
      </c>
      <c r="F52" s="51" t="s">
        <v>3</v>
      </c>
      <c r="G52" s="52" t="s">
        <v>4</v>
      </c>
      <c r="H52" s="52" t="s">
        <v>5</v>
      </c>
      <c r="I52" s="52" t="s">
        <v>6</v>
      </c>
      <c r="J52" s="52" t="s">
        <v>7</v>
      </c>
      <c r="K52" s="51">
        <v>2018</v>
      </c>
      <c r="L52" s="51" t="s">
        <v>3</v>
      </c>
      <c r="M52" s="52" t="str">
        <f>M4</f>
        <v>1T19
(1Q19)</v>
      </c>
      <c r="N52" s="52" t="str">
        <f>N4</f>
        <v>2T19
(2Q19)</v>
      </c>
      <c r="O52" s="52" t="s">
        <v>10</v>
      </c>
      <c r="P52" s="51" t="s">
        <v>3</v>
      </c>
      <c r="Q52" s="52" t="s">
        <v>11</v>
      </c>
      <c r="R52" s="51" t="s">
        <v>3</v>
      </c>
      <c r="S52" s="52" t="s">
        <v>12</v>
      </c>
      <c r="T52" s="51" t="s">
        <v>3</v>
      </c>
      <c r="U52" s="52" t="str">
        <f>U4</f>
        <v>4T19
(4Q19)</v>
      </c>
      <c r="V52" s="51" t="s">
        <v>3</v>
      </c>
      <c r="W52" s="52">
        <f>W4</f>
        <v>2019</v>
      </c>
      <c r="X52" s="51" t="s">
        <v>3</v>
      </c>
      <c r="Y52" s="52" t="str">
        <f>Y4</f>
        <v>1T20
(1Q20)</v>
      </c>
      <c r="Z52" s="51" t="s">
        <v>3</v>
      </c>
      <c r="AA52" s="52" t="str">
        <f>AA4</f>
        <v>2T20
(2Q20)</v>
      </c>
      <c r="AB52" s="51" t="s">
        <v>3</v>
      </c>
      <c r="AC52" s="52" t="str">
        <f>AC4</f>
        <v>1S20
(1H20)</v>
      </c>
      <c r="AD52" s="51" t="s">
        <v>3</v>
      </c>
      <c r="AE52" s="52" t="s">
        <v>17</v>
      </c>
      <c r="AF52" s="51" t="s">
        <v>3</v>
      </c>
      <c r="AG52" s="52" t="s">
        <v>18</v>
      </c>
      <c r="AH52" s="51" t="s">
        <v>3</v>
      </c>
      <c r="AI52" s="52" t="str">
        <f>AI4</f>
        <v>4T20
(4Q20)</v>
      </c>
      <c r="AJ52" s="51" t="s">
        <v>3</v>
      </c>
      <c r="AK52" s="52">
        <f>AK4</f>
        <v>2020</v>
      </c>
      <c r="AL52" s="51" t="s">
        <v>3</v>
      </c>
      <c r="AM52" s="52" t="str">
        <f>AM4</f>
        <v>1T21
(1Q21)</v>
      </c>
      <c r="AN52" s="51" t="s">
        <v>3</v>
      </c>
      <c r="AO52" s="52" t="str">
        <f>AO4</f>
        <v>2T21
(2Q21)</v>
      </c>
      <c r="AP52" s="51" t="s">
        <v>3</v>
      </c>
      <c r="AQ52" s="52" t="str">
        <f>AQ4</f>
        <v>1S21
(1H21)</v>
      </c>
      <c r="AR52" s="51" t="s">
        <v>3</v>
      </c>
      <c r="AS52" s="52" t="str">
        <f>AS4</f>
        <v>3T21
(3Q21)</v>
      </c>
      <c r="AT52" s="51" t="s">
        <v>3</v>
      </c>
      <c r="AU52" s="52" t="str">
        <f>AU4</f>
        <v>9M21
(9M21)</v>
      </c>
      <c r="AV52" s="51" t="s">
        <v>3</v>
      </c>
      <c r="AW52" s="52" t="str">
        <f>AW4</f>
        <v>4T21
(4Q21)</v>
      </c>
      <c r="AX52" s="51" t="s">
        <v>3</v>
      </c>
      <c r="AY52" s="52">
        <f>AY4</f>
        <v>2021</v>
      </c>
      <c r="AZ52" s="51" t="s">
        <v>3</v>
      </c>
      <c r="BA52" s="52" t="str">
        <f>BA4</f>
        <v>1T22
(1Q22)</v>
      </c>
      <c r="BB52" s="51" t="s">
        <v>3</v>
      </c>
      <c r="BC52" s="52" t="str">
        <f>BC4</f>
        <v>2T22
(2Q22)</v>
      </c>
      <c r="BD52" s="51" t="s">
        <v>3</v>
      </c>
      <c r="BE52" s="52" t="str">
        <f>BE4</f>
        <v>1S22
(1H22)</v>
      </c>
      <c r="BF52" s="51" t="s">
        <v>3</v>
      </c>
      <c r="BG52" s="52" t="str">
        <f>BG4</f>
        <v>3T22
(3Q22)</v>
      </c>
      <c r="BH52" s="51" t="s">
        <v>3</v>
      </c>
      <c r="BI52" s="52" t="str">
        <f>BI4</f>
        <v>9M22
(9M22)</v>
      </c>
      <c r="BJ52" s="51" t="s">
        <v>3</v>
      </c>
      <c r="BK52" s="52" t="str">
        <f>BK4</f>
        <v>4T22
(4Q22)</v>
      </c>
      <c r="BL52" s="51" t="str">
        <f>BL4</f>
        <v>AH</v>
      </c>
      <c r="BM52" s="52">
        <v>2022</v>
      </c>
      <c r="BN52" s="51" t="str">
        <f>BL52</f>
        <v>AH</v>
      </c>
      <c r="BO52" s="52" t="str">
        <f>BO4</f>
        <v>1T23
(1Q23)</v>
      </c>
      <c r="BP52" s="51" t="str">
        <f>BN52</f>
        <v>AH</v>
      </c>
      <c r="BQ52" s="52" t="str">
        <f>BQ4</f>
        <v>2T23
(2Q23)</v>
      </c>
      <c r="BR52" s="51" t="str">
        <f>BP52</f>
        <v>AH</v>
      </c>
      <c r="BS52" s="52" t="str">
        <f>BS4</f>
        <v>1S23
(1H23)</v>
      </c>
      <c r="BT52" s="51" t="s">
        <v>3</v>
      </c>
      <c r="BU52" s="52" t="str">
        <f>BU4</f>
        <v>3T23
(3Q23)</v>
      </c>
      <c r="BV52" s="51" t="str">
        <f>BT52</f>
        <v>AH</v>
      </c>
      <c r="BW52" s="52" t="str">
        <f>BW4</f>
        <v>9M23
(9M23)</v>
      </c>
      <c r="BX52" s="51" t="s">
        <v>3</v>
      </c>
      <c r="BY52" s="52" t="str">
        <f>BY4</f>
        <v>4T23
(4Q23)</v>
      </c>
      <c r="BZ52" s="51" t="str">
        <f>BX52</f>
        <v>AH</v>
      </c>
      <c r="CA52" s="52">
        <f>CA4</f>
        <v>2023</v>
      </c>
      <c r="CB52" s="51" t="s">
        <v>3</v>
      </c>
      <c r="CC52" s="52" t="s">
        <v>38</v>
      </c>
      <c r="CD52" s="51" t="str">
        <f>CB52</f>
        <v>AH</v>
      </c>
      <c r="CE52" s="52" t="str">
        <f>CE4</f>
        <v>2T24
(2Q24)</v>
      </c>
      <c r="CF52" s="51" t="str">
        <f>CD52</f>
        <v>AH</v>
      </c>
      <c r="CG52" s="52" t="str">
        <f>CG4</f>
        <v>1S24
(1H24)</v>
      </c>
      <c r="CH52" s="51" t="s">
        <v>3</v>
      </c>
      <c r="CI52" s="52" t="str">
        <f>CI4</f>
        <v>3T24
(3Q24)</v>
      </c>
      <c r="CJ52" s="51" t="str">
        <f>CH52</f>
        <v>AH</v>
      </c>
      <c r="CK52" s="52" t="str">
        <f>CK4</f>
        <v>9M24
(9M24)</v>
      </c>
      <c r="CL52" s="51" t="s">
        <v>3</v>
      </c>
      <c r="CM52" s="52" t="str">
        <f>CM4</f>
        <v>4T24
(4Q23)</v>
      </c>
      <c r="CN52" s="51" t="str">
        <f>CL52</f>
        <v>AH</v>
      </c>
      <c r="CO52" s="52">
        <f>CO4</f>
        <v>2024</v>
      </c>
      <c r="CP52" s="51" t="s">
        <v>3</v>
      </c>
      <c r="CQ52" s="52" t="str">
        <f>CQ4</f>
        <v>1T25
(1Q25)</v>
      </c>
      <c r="CR52" s="51" t="s">
        <v>3</v>
      </c>
      <c r="CS52" s="52" t="str">
        <f>CS4</f>
        <v>2T25
(2Q25)</v>
      </c>
      <c r="CT52" s="51" t="str">
        <f>CR52</f>
        <v>AH</v>
      </c>
      <c r="CU52" s="52" t="str">
        <f>CU4</f>
        <v>1S25
(1H25)</v>
      </c>
      <c r="CV52" s="51" t="str">
        <f>CR52</f>
        <v>AH</v>
      </c>
      <c r="CW52" s="52" t="str">
        <f>CW4</f>
        <v>3T25
(3Q25)</v>
      </c>
      <c r="CX52" s="51" t="str">
        <f>CT52</f>
        <v>AH</v>
      </c>
      <c r="CY52" s="52" t="str">
        <f>CY4</f>
        <v>9M25
(9M25)</v>
      </c>
      <c r="CZ52" s="51" t="s">
        <v>3</v>
      </c>
      <c r="DA52" s="52" t="str">
        <f>DA4</f>
        <v>4T25</v>
      </c>
      <c r="DB52" s="51" t="str">
        <f>CX52</f>
        <v>AH</v>
      </c>
      <c r="DC52" s="52">
        <f>DC4</f>
        <v>2025</v>
      </c>
      <c r="DD52" s="51" t="str">
        <f>CZ52</f>
        <v>AH</v>
      </c>
      <c r="DE52" s="52" t="str">
        <f>DE4</f>
        <v>1T26
(1Q26)</v>
      </c>
      <c r="DF52" s="51" t="str">
        <f>DB52</f>
        <v>AH</v>
      </c>
    </row>
    <row r="53" spans="2:110" s="8" customFormat="1">
      <c r="B53" s="26" t="s">
        <v>126</v>
      </c>
      <c r="C53" s="26" t="s">
        <v>127</v>
      </c>
      <c r="D53" s="35">
        <f>D48</f>
        <v>101372</v>
      </c>
      <c r="E53" s="35">
        <f>E48</f>
        <v>225885</v>
      </c>
      <c r="F53" s="27">
        <f>E53/D53-1</f>
        <v>1.2282780254902734</v>
      </c>
      <c r="G53" s="24">
        <f>G48</f>
        <v>76834</v>
      </c>
      <c r="H53" s="24">
        <f>H48</f>
        <v>39826.298693036901</v>
      </c>
      <c r="I53" s="24">
        <f>I48</f>
        <v>116660.49048237501</v>
      </c>
      <c r="J53" s="24">
        <f>J48</f>
        <v>82595.297276900586</v>
      </c>
      <c r="K53" s="35">
        <f>K48</f>
        <v>199255.78775927561</v>
      </c>
      <c r="L53" s="27">
        <f>K53/E53-1</f>
        <v>-0.11788836018648596</v>
      </c>
      <c r="M53" s="35">
        <f>M48</f>
        <v>24922.416519999926</v>
      </c>
      <c r="N53" s="35">
        <f t="shared" si="12"/>
        <v>151477.2401100003</v>
      </c>
      <c r="O53" s="35">
        <f>O48</f>
        <v>176399.65663000022</v>
      </c>
      <c r="P53" s="27">
        <f>O53/G53-1</f>
        <v>1.2958541352786557</v>
      </c>
      <c r="Q53" s="35">
        <f>Q48</f>
        <v>34545.38374561879</v>
      </c>
      <c r="R53" s="27">
        <f>Q53/H53-1</f>
        <v>-0.13259868781985029</v>
      </c>
      <c r="S53" s="35">
        <f>S48</f>
        <v>210942.24846812504</v>
      </c>
      <c r="T53" s="27">
        <f>S53/I53-1</f>
        <v>0.8081721377641049</v>
      </c>
      <c r="U53" s="35">
        <f>U48</f>
        <v>83764.641566349863</v>
      </c>
      <c r="V53" s="27">
        <f>U53/J53-1</f>
        <v>1.4157516565731942E-2</v>
      </c>
      <c r="W53" s="35">
        <f>W48</f>
        <v>294706.18895634986</v>
      </c>
      <c r="X53" s="27">
        <f>W53/K53-1</f>
        <v>0.47903452276322089</v>
      </c>
      <c r="Y53" s="35">
        <f>Y48</f>
        <v>11990.508867400036</v>
      </c>
      <c r="Z53" s="27">
        <f t="shared" ref="Z53:Z58" si="168">Y53/M53-1</f>
        <v>-0.51888658719037917</v>
      </c>
      <c r="AA53" s="35">
        <f>AA48</f>
        <v>-4454.1658177491836</v>
      </c>
      <c r="AB53" s="27">
        <f t="shared" ref="AB53:AB58" si="169">AA53/N53-1</f>
        <v>-1.0294048519402297</v>
      </c>
      <c r="AC53" s="35">
        <f>AC48</f>
        <v>7536.3430496508527</v>
      </c>
      <c r="AD53" s="27">
        <f t="shared" ref="AD53:AH58" si="170">AC53/O53-1</f>
        <v>-0.95727688367637587</v>
      </c>
      <c r="AE53" s="35">
        <f>AE48</f>
        <v>30587.192213051781</v>
      </c>
      <c r="AF53" s="27">
        <f t="shared" si="170"/>
        <v>-0.11457946340135838</v>
      </c>
      <c r="AG53" s="35">
        <f t="shared" ref="AG53:AG60" si="171">AC53+AE53</f>
        <v>38123.535262702637</v>
      </c>
      <c r="AH53" s="27">
        <f t="shared" si="170"/>
        <v>-0.81927027165227462</v>
      </c>
      <c r="AI53" s="35">
        <f>AI48</f>
        <v>85510.419781403019</v>
      </c>
      <c r="AJ53" s="27">
        <f t="shared" ref="AJ53:AJ60" si="172">AI53/U53-1</f>
        <v>2.0841469412488767E-2</v>
      </c>
      <c r="AK53" s="35">
        <f>AK48</f>
        <v>137279.78479410586</v>
      </c>
      <c r="AL53" s="27">
        <f t="shared" ref="AL53:AL60" si="173">AK53/W53-1</f>
        <v>-0.53418085558278205</v>
      </c>
      <c r="AM53" s="35">
        <f>AM48</f>
        <v>3912.8614084295041</v>
      </c>
      <c r="AN53" s="27">
        <f t="shared" ref="AN53:AN60" si="174">AM53/Y53-1</f>
        <v>-0.67367011261149667</v>
      </c>
      <c r="AO53" s="35">
        <f>AO48</f>
        <v>81656.827687906829</v>
      </c>
      <c r="AP53" s="27">
        <f t="shared" ref="AP53:AP58" si="175">AO53/AA53-1</f>
        <v>-19.332686978674346</v>
      </c>
      <c r="AQ53" s="35">
        <f>AQ48</f>
        <v>85569.689096336253</v>
      </c>
      <c r="AR53" s="27">
        <f t="shared" ref="AR53:AR58" si="176">AQ53/AC53-1</f>
        <v>10.354272029893938</v>
      </c>
      <c r="AS53" s="35">
        <f>AS48</f>
        <v>86258.194439210594</v>
      </c>
      <c r="AT53" s="27">
        <f t="shared" ref="AT53:AT58" si="177">AS53/AE53-1</f>
        <v>1.8200756002181717</v>
      </c>
      <c r="AU53" s="35">
        <f>AU48</f>
        <v>171361.89901841513</v>
      </c>
      <c r="AV53" s="27">
        <f t="shared" ref="AV53:AV58" si="178">AU53/AG53-1</f>
        <v>3.4949110264195111</v>
      </c>
      <c r="AW53" s="35">
        <f>AW48</f>
        <v>127128.7481026005</v>
      </c>
      <c r="AX53" s="27">
        <f t="shared" ref="AX53:AX60" si="179">AW53/AI53-1</f>
        <v>0.48670475981277694</v>
      </c>
      <c r="AY53" s="35">
        <f>AY48</f>
        <v>298490.0278924891</v>
      </c>
      <c r="AZ53" s="27">
        <f t="shared" ref="AZ53:AZ60" si="180">AY53/AK53-1</f>
        <v>1.1743188797984252</v>
      </c>
      <c r="BA53" s="35">
        <f>BA48</f>
        <v>45921.659685764258</v>
      </c>
      <c r="BB53" s="27">
        <f t="shared" ref="BB53:BB60" si="181">BA53/AM53-1</f>
        <v>10.736081320650641</v>
      </c>
      <c r="BC53" s="35">
        <f>BC48</f>
        <v>89052.033181783016</v>
      </c>
      <c r="BD53" s="27">
        <f t="shared" ref="BD53:BD60" si="182">BC53/AO53-1</f>
        <v>9.0564447619012833E-2</v>
      </c>
      <c r="BE53" s="35">
        <f>BE48</f>
        <v>134973.69286754727</v>
      </c>
      <c r="BF53" s="27">
        <f t="shared" ref="BF53:BF58" si="183">BE53/AQ53-1</f>
        <v>0.57735401744408454</v>
      </c>
      <c r="BG53" s="35">
        <f>BG48</f>
        <v>68127.392923127918</v>
      </c>
      <c r="BH53" s="27">
        <f t="shared" ref="BH53:BH60" si="184">BG53/AS53-1</f>
        <v>-0.21019222155015238</v>
      </c>
      <c r="BI53" s="35">
        <f>BI48</f>
        <v>203101.08579067519</v>
      </c>
      <c r="BJ53" s="27">
        <f t="shared" ref="BJ53:BJ58" si="185">BI53/AU53-1</f>
        <v>0.18521729132360543</v>
      </c>
      <c r="BK53" s="35">
        <f>BK48</f>
        <v>157753.3317550238</v>
      </c>
      <c r="BL53" s="27">
        <f t="shared" ref="BL53:BL60" si="186">BK53/AW53-1</f>
        <v>0.24089424390231096</v>
      </c>
      <c r="BM53" s="35">
        <f>BK53+BI53</f>
        <v>360854.41754569899</v>
      </c>
      <c r="BN53" s="27">
        <f t="shared" ref="BN53:BR60" si="187">BM53/AY53-1</f>
        <v>0.20893290839073675</v>
      </c>
      <c r="BO53" s="35">
        <f>BO48</f>
        <v>38571.167034969068</v>
      </c>
      <c r="BP53" s="27">
        <f t="shared" si="187"/>
        <v>-0.16006591880810972</v>
      </c>
      <c r="BQ53" s="35">
        <f>BQ48</f>
        <v>109984.30614233324</v>
      </c>
      <c r="BR53" s="27">
        <f t="shared" si="187"/>
        <v>0.2350566541004282</v>
      </c>
      <c r="BS53" s="35">
        <f>BS48</f>
        <v>148555.47317730231</v>
      </c>
      <c r="BT53" s="27">
        <f t="shared" ref="BT53:BT58" si="188">BS53/BE53-1</f>
        <v>0.10062538870506521</v>
      </c>
      <c r="BU53" s="35">
        <f>BU48</f>
        <v>76538.847501449432</v>
      </c>
      <c r="BV53" s="27">
        <f t="shared" ref="BV53:BV58" si="189">BU53/BG53-1</f>
        <v>0.12346655607110413</v>
      </c>
      <c r="BW53" s="35">
        <f>BW48</f>
        <v>225094.32067875174</v>
      </c>
      <c r="BX53" s="27">
        <f t="shared" ref="BX53:BX58" si="190">BW53/BI53-1</f>
        <v>0.10828713594738604</v>
      </c>
      <c r="BY53" s="35">
        <f>BY48</f>
        <v>156026.28162211215</v>
      </c>
      <c r="BZ53" s="27">
        <f t="shared" ref="BZ53:BZ58" si="191">BY53/BK53-1</f>
        <v>-1.0947788637476141E-2</v>
      </c>
      <c r="CA53" s="35">
        <f>CA48</f>
        <v>381120.60230086412</v>
      </c>
      <c r="CB53" s="27">
        <f t="shared" ref="CB53:CB58" si="192">CA53/BM53-1</f>
        <v>5.6161664565457681E-2</v>
      </c>
      <c r="CC53" s="35">
        <f>CC48</f>
        <v>35809.184990690759</v>
      </c>
      <c r="CD53" s="27">
        <f t="shared" ref="CD53:CD58" si="193">CC53/BO53-1</f>
        <v>-7.1607427428220238E-2</v>
      </c>
      <c r="CE53" s="35">
        <f>CE48</f>
        <v>210960.85141552272</v>
      </c>
      <c r="CF53" s="27">
        <f t="shared" ref="CF53:CF58" si="194">CE53/BQ53-1</f>
        <v>0.91809957997565017</v>
      </c>
      <c r="CG53" s="35">
        <f>CG48</f>
        <v>246770.03640621348</v>
      </c>
      <c r="CH53" s="27">
        <f t="shared" ref="CH53:CH58" si="195">CG53/BS53-1</f>
        <v>0.6611305603778812</v>
      </c>
      <c r="CI53" s="35">
        <f>CI48</f>
        <v>107164.98784310058</v>
      </c>
      <c r="CJ53" s="27">
        <f t="shared" ref="CJ53:CJ58" si="196">CI53/BU53-1</f>
        <v>0.40013850928538175</v>
      </c>
      <c r="CK53" s="35">
        <f>CK48</f>
        <v>353935.02424931404</v>
      </c>
      <c r="CL53" s="27">
        <f t="shared" ref="CL53:CL58" si="197">CK53/BW53-1</f>
        <v>0.5723854035146454</v>
      </c>
      <c r="CM53" s="35">
        <f>CM48</f>
        <v>299458.82070021343</v>
      </c>
      <c r="CN53" s="27">
        <f t="shared" ref="CN53:CN58" si="198">CM53/BY53-1</f>
        <v>0.91928447942820113</v>
      </c>
      <c r="CO53" s="35">
        <f>CO48</f>
        <v>653393.84494952741</v>
      </c>
      <c r="CP53" s="27">
        <f t="shared" ref="CP53:CP58" si="199">CO53/CA53-1</f>
        <v>0.71440179566499906</v>
      </c>
      <c r="CQ53" s="35">
        <f>CQ48</f>
        <v>115038.15882000045</v>
      </c>
      <c r="CR53" s="27">
        <f t="shared" ref="CR53:CR58" si="200">CQ53/CC53-1</f>
        <v>2.2125321715617567</v>
      </c>
      <c r="CS53" s="35">
        <f>CS48</f>
        <v>151089.32485999863</v>
      </c>
      <c r="CT53" s="27">
        <f t="shared" ref="CP53:CT59" si="201">CS53/CE53-1</f>
        <v>-0.28380396719956869</v>
      </c>
      <c r="CU53" s="35">
        <f>CU48</f>
        <v>266127.48367999907</v>
      </c>
      <c r="CV53" s="27">
        <f t="shared" ref="CV53:CX60" si="202">IFERROR(CU53/CG53-1,"-")</f>
        <v>7.844326465114615E-2</v>
      </c>
      <c r="CW53" s="35">
        <f>CW48</f>
        <v>175849.53766999999</v>
      </c>
      <c r="CX53" s="27">
        <f t="shared" ref="CX53:CX58" si="203">IFERROR(CW53/CI53-1,"-")</f>
        <v>0.6409234136009041</v>
      </c>
      <c r="CY53" s="35">
        <f t="shared" ref="CY53:CY60" si="204">IFERROR(CU53+CW53,"-")</f>
        <v>441977.02134999906</v>
      </c>
      <c r="CZ53" s="27">
        <f t="shared" ref="CZ53:CZ60" si="205">IFERROR(CY53/CK53-1,"-")</f>
        <v>0.24875186423671858</v>
      </c>
      <c r="DA53" s="35">
        <f>DA48</f>
        <v>177528.23769000045</v>
      </c>
      <c r="DB53" s="27">
        <f t="shared" ref="DB53:DD60" si="206">IFERROR(DA53/CM53-1,"-")</f>
        <v>-0.40716978289404615</v>
      </c>
      <c r="DC53" s="35">
        <f>DC48</f>
        <v>619502.29561999941</v>
      </c>
      <c r="DD53" s="27">
        <f t="shared" si="206"/>
        <v>-5.1870016210737391E-2</v>
      </c>
      <c r="DE53" s="35">
        <f>DE48</f>
        <v>80795.143419999979</v>
      </c>
      <c r="DF53" s="27">
        <f t="shared" ref="DF53:DF60" si="207">IFERROR(DE53/CQ53-1,"-")</f>
        <v>-0.29766658082193687</v>
      </c>
    </row>
    <row r="54" spans="2:110">
      <c r="B54" s="9" t="s">
        <v>128</v>
      </c>
      <c r="C54" s="9" t="s">
        <v>129</v>
      </c>
      <c r="D54" s="36">
        <f>-D47</f>
        <v>33779</v>
      </c>
      <c r="E54" s="36">
        <f>-E47</f>
        <v>-55030</v>
      </c>
      <c r="F54" s="16">
        <f t="shared" ref="F54:F60" si="208">E54/D54-1</f>
        <v>-2.629118683205542</v>
      </c>
      <c r="G54" s="10">
        <f>-G47</f>
        <v>15239</v>
      </c>
      <c r="H54" s="10">
        <f>-H47</f>
        <v>-54.530170661893671</v>
      </c>
      <c r="I54" s="10">
        <f>-I47</f>
        <v>15184.820330000002</v>
      </c>
      <c r="J54" s="10">
        <f>-J47</f>
        <v>7814.8118500000019</v>
      </c>
      <c r="K54" s="36">
        <f>-K47</f>
        <v>22999.632180000004</v>
      </c>
      <c r="L54" s="16">
        <f t="shared" ref="L54:L60" si="209">K54/E54-1</f>
        <v>-1.4179471593676176</v>
      </c>
      <c r="M54" s="36">
        <f>-M47</f>
        <v>-5973.4340700000002</v>
      </c>
      <c r="N54" s="36">
        <f t="shared" si="12"/>
        <v>38651.434070000003</v>
      </c>
      <c r="O54" s="36">
        <f>-O47</f>
        <v>32678</v>
      </c>
      <c r="P54" s="16">
        <f>O54/G54-1</f>
        <v>1.1443664282433232</v>
      </c>
      <c r="Q54" s="36">
        <f>-Q47</f>
        <v>-269.03407561878674</v>
      </c>
      <c r="R54" s="16">
        <f>Q54/H54-1</f>
        <v>3.9336738241090989</v>
      </c>
      <c r="S54" s="36">
        <f>-S47</f>
        <v>32408.633173650003</v>
      </c>
      <c r="T54" s="16">
        <f>S54/I54-1</f>
        <v>1.1342783430648598</v>
      </c>
      <c r="U54" s="36">
        <f>-U47</f>
        <v>8505.6518836499927</v>
      </c>
      <c r="V54" s="16">
        <f>U54/J54-1</f>
        <v>8.8401364858194276E-2</v>
      </c>
      <c r="W54" s="36">
        <f>-W47</f>
        <v>40914.28505364999</v>
      </c>
      <c r="X54" s="16">
        <f>W54/K54-1</f>
        <v>0.77891040749895946</v>
      </c>
      <c r="Y54" s="36">
        <f>-Y47</f>
        <v>-4761.5923074000002</v>
      </c>
      <c r="Z54" s="16">
        <f t="shared" si="168"/>
        <v>-0.2028718737662405</v>
      </c>
      <c r="AA54" s="36">
        <f>-AA47</f>
        <v>-6619.0386478833361</v>
      </c>
      <c r="AB54" s="16">
        <f t="shared" si="169"/>
        <v>-1.1712494971310992</v>
      </c>
      <c r="AC54" s="36">
        <f>-AC47</f>
        <v>-11380.630955283337</v>
      </c>
      <c r="AD54" s="16">
        <f t="shared" si="170"/>
        <v>-1.3482658349740908</v>
      </c>
      <c r="AE54" s="36">
        <v>-602.94931666666639</v>
      </c>
      <c r="AF54" s="16">
        <f t="shared" si="170"/>
        <v>1.2411633741185542</v>
      </c>
      <c r="AG54" s="36">
        <f t="shared" si="171"/>
        <v>-11983.580271950004</v>
      </c>
      <c r="AH54" s="16">
        <f t="shared" si="170"/>
        <v>-1.3697650625294902</v>
      </c>
      <c r="AI54" s="36">
        <f>-AI47</f>
        <v>28848.20834553333</v>
      </c>
      <c r="AJ54" s="16">
        <f t="shared" si="172"/>
        <v>2.3916516617599717</v>
      </c>
      <c r="AK54" s="36">
        <f t="shared" ref="AK54:AK56" si="210">SUM(AG54,AI54)</f>
        <v>16864.628073583328</v>
      </c>
      <c r="AL54" s="16">
        <f t="shared" si="173"/>
        <v>-0.5878058714341674</v>
      </c>
      <c r="AM54" s="36">
        <f>-AM47</f>
        <v>-3542.3218089905549</v>
      </c>
      <c r="AN54" s="16">
        <f t="shared" si="174"/>
        <v>-0.25606360639372139</v>
      </c>
      <c r="AO54" s="36">
        <f>-AO47</f>
        <v>-227.12051744210532</v>
      </c>
      <c r="AP54" s="16">
        <f t="shared" si="175"/>
        <v>-0.96568678179349576</v>
      </c>
      <c r="AQ54" s="36">
        <f t="shared" ref="AQ54:AQ56" si="211">SUM(AM54,AO54)</f>
        <v>-3769.4423264326601</v>
      </c>
      <c r="AR54" s="16">
        <f t="shared" si="176"/>
        <v>-0.6687844161502543</v>
      </c>
      <c r="AS54" s="36">
        <f>-AS47</f>
        <v>-25328</v>
      </c>
      <c r="AT54" s="16">
        <f t="shared" si="177"/>
        <v>41.006847507553097</v>
      </c>
      <c r="AU54" s="36">
        <f t="shared" ref="AU54:AU56" si="212">SUM(AQ54,AS54)</f>
        <v>-29097.442326432662</v>
      </c>
      <c r="AV54" s="16">
        <f t="shared" si="178"/>
        <v>1.4281092683578978</v>
      </c>
      <c r="AW54" s="36">
        <f>-AW47</f>
        <v>-6681.8318419940679</v>
      </c>
      <c r="AX54" s="16">
        <f t="shared" si="179"/>
        <v>-1.2316203405758002</v>
      </c>
      <c r="AY54" s="36">
        <f t="shared" ref="AY54:AY56" si="213">AU54+AW54</f>
        <v>-35779.274168426731</v>
      </c>
      <c r="AZ54" s="16">
        <f t="shared" si="180"/>
        <v>-3.1215572624735919</v>
      </c>
      <c r="BA54" s="36">
        <f>-BA47</f>
        <v>-11206.518734938722</v>
      </c>
      <c r="BB54" s="16">
        <f t="shared" si="181"/>
        <v>2.1636083165838089</v>
      </c>
      <c r="BC54" s="36">
        <f>-BC47</f>
        <v>-11026.148762082265</v>
      </c>
      <c r="BD54" s="16">
        <f t="shared" si="182"/>
        <v>47.547567988404701</v>
      </c>
      <c r="BE54" s="36">
        <f>SUM(BA54,BC54)</f>
        <v>-22232.667497020986</v>
      </c>
      <c r="BF54" s="16">
        <f t="shared" si="183"/>
        <v>4.8981317584083124</v>
      </c>
      <c r="BG54" s="36">
        <f>-BG47</f>
        <v>-17791.672449903032</v>
      </c>
      <c r="BH54" s="16">
        <f t="shared" si="184"/>
        <v>-0.29754925576819991</v>
      </c>
      <c r="BI54" s="36">
        <f>-BI47</f>
        <v>-40024.339946924018</v>
      </c>
      <c r="BJ54" s="16">
        <f t="shared" si="185"/>
        <v>0.37552776968871782</v>
      </c>
      <c r="BK54" s="36">
        <f>-BK47</f>
        <v>10204.522794409499</v>
      </c>
      <c r="BL54" s="16">
        <f t="shared" si="186"/>
        <v>-2.5272043708547072</v>
      </c>
      <c r="BM54" s="36">
        <f t="shared" ref="BM54:BM60" si="214">BK54+BI54</f>
        <v>-29819.817152514519</v>
      </c>
      <c r="BN54" s="16">
        <f t="shared" si="187"/>
        <v>-0.16656170798375525</v>
      </c>
      <c r="BO54" s="36">
        <f>-BO47</f>
        <v>-3952.4351551999971</v>
      </c>
      <c r="BP54" s="16">
        <f t="shared" si="187"/>
        <v>-0.6473092805460241</v>
      </c>
      <c r="BQ54" s="36">
        <f>-BQ47</f>
        <v>6615.9922151999917</v>
      </c>
      <c r="BR54" s="16">
        <f t="shared" si="187"/>
        <v>-1.6000274763162705</v>
      </c>
      <c r="BS54" s="36">
        <f>SUM(BO54,BQ54)</f>
        <v>2663.5570599999946</v>
      </c>
      <c r="BT54" s="16">
        <f t="shared" si="188"/>
        <v>-1.1198037554583538</v>
      </c>
      <c r="BU54" s="36">
        <f>-BU47</f>
        <v>1380.6450000000075</v>
      </c>
      <c r="BV54" s="16">
        <f t="shared" si="189"/>
        <v>-1.0776006305133801</v>
      </c>
      <c r="BW54" s="36">
        <f>SUM(BS54,BU54)</f>
        <v>4044.2020600000023</v>
      </c>
      <c r="BX54" s="16">
        <f t="shared" si="190"/>
        <v>-1.1010435666237841</v>
      </c>
      <c r="BY54" s="36">
        <f>-BY47</f>
        <v>15677.797939999997</v>
      </c>
      <c r="BZ54" s="16">
        <f t="shared" si="191"/>
        <v>0.53635777545511565</v>
      </c>
      <c r="CA54" s="36">
        <f>-CA47</f>
        <v>19722</v>
      </c>
      <c r="CB54" s="16">
        <f t="shared" si="192"/>
        <v>-1.6613722645960949</v>
      </c>
      <c r="CC54" s="36">
        <f>-CC47</f>
        <v>-9962.7238805027227</v>
      </c>
      <c r="CD54" s="16">
        <f t="shared" si="193"/>
        <v>1.5206546064127897</v>
      </c>
      <c r="CE54" s="36">
        <f>-CE47</f>
        <v>16433.599999999999</v>
      </c>
      <c r="CF54" s="16">
        <f t="shared" si="194"/>
        <v>1.4839206978273682</v>
      </c>
      <c r="CG54" s="36">
        <f>SUM(CC54,CE54)</f>
        <v>6470.8761194972758</v>
      </c>
      <c r="CH54" s="16">
        <f t="shared" si="195"/>
        <v>1.4294114876207265</v>
      </c>
      <c r="CI54" s="36">
        <f>-CI47</f>
        <v>-15811.046419999995</v>
      </c>
      <c r="CJ54" s="16">
        <f t="shared" si="196"/>
        <v>-12.451927483169033</v>
      </c>
      <c r="CK54" s="36">
        <f>SUM(CG54,CI54)</f>
        <v>-9340.1703005027193</v>
      </c>
      <c r="CL54" s="16">
        <f t="shared" si="197"/>
        <v>-3.3095211767195218</v>
      </c>
      <c r="CM54" s="36">
        <f>-CM47</f>
        <v>-17814.991779999993</v>
      </c>
      <c r="CN54" s="16">
        <f t="shared" si="198"/>
        <v>-2.1363197719589948</v>
      </c>
      <c r="CO54" s="36">
        <f>SUM(CK54,CM54)</f>
        <v>-27155.162080502712</v>
      </c>
      <c r="CP54" s="16">
        <f t="shared" si="199"/>
        <v>-2.3768969719350324</v>
      </c>
      <c r="CQ54" s="36">
        <f>-CQ47</f>
        <v>-44429.137630000005</v>
      </c>
      <c r="CR54" s="16">
        <f t="shared" si="200"/>
        <v>3.4595371871089231</v>
      </c>
      <c r="CS54" s="36">
        <f>-CS47</f>
        <v>4121.6033100000177</v>
      </c>
      <c r="CT54" s="16">
        <f t="shared" si="201"/>
        <v>-0.74919656618148078</v>
      </c>
      <c r="CU54" s="36">
        <f>SUM(CQ54,CS54)</f>
        <v>-40307.534319999984</v>
      </c>
      <c r="CV54" s="16">
        <f t="shared" si="202"/>
        <v>-7.2290690743638422</v>
      </c>
      <c r="CW54" s="36">
        <f>-CW47</f>
        <v>-595</v>
      </c>
      <c r="CX54" s="16">
        <f t="shared" si="203"/>
        <v>-0.96236808214999847</v>
      </c>
      <c r="CY54" s="36">
        <f t="shared" si="204"/>
        <v>-40902.534319999984</v>
      </c>
      <c r="CZ54" s="16">
        <f t="shared" si="205"/>
        <v>3.3792064816846512</v>
      </c>
      <c r="DA54" s="36">
        <f>-DA47</f>
        <v>9199.2837400000499</v>
      </c>
      <c r="DB54" s="16">
        <f t="shared" si="206"/>
        <v>-1.5163787810627918</v>
      </c>
      <c r="DC54" s="36">
        <f>SUM(CY54,DA54)</f>
        <v>-31703.250579999934</v>
      </c>
      <c r="DD54" s="16">
        <f t="shared" si="206"/>
        <v>0.16748522752374684</v>
      </c>
      <c r="DE54" s="36">
        <f>-DE47</f>
        <v>-26280.221729999997</v>
      </c>
      <c r="DF54" s="16">
        <f t="shared" si="207"/>
        <v>-0.40849129350971847</v>
      </c>
    </row>
    <row r="55" spans="2:110">
      <c r="B55" s="9" t="s">
        <v>130</v>
      </c>
      <c r="C55" s="9" t="s">
        <v>131</v>
      </c>
      <c r="D55" s="36">
        <f>-D40</f>
        <v>59987</v>
      </c>
      <c r="E55" s="36">
        <f>-E40</f>
        <v>32220</v>
      </c>
      <c r="F55" s="16">
        <f t="shared" si="208"/>
        <v>-0.46288362478537015</v>
      </c>
      <c r="G55" s="10">
        <f>-G40</f>
        <v>18078</v>
      </c>
      <c r="H55" s="10">
        <f>-H40</f>
        <v>6657.3210800000043</v>
      </c>
      <c r="I55" s="10">
        <f>-I40</f>
        <v>24735.321080000005</v>
      </c>
      <c r="J55" s="10">
        <f>-J40</f>
        <v>11338.757689999991</v>
      </c>
      <c r="K55" s="36">
        <f>-K40</f>
        <v>36074.078769999993</v>
      </c>
      <c r="L55" s="16">
        <f t="shared" si="209"/>
        <v>0.11961759062693966</v>
      </c>
      <c r="M55" s="36">
        <f>-M40</f>
        <v>14587.840749999999</v>
      </c>
      <c r="N55" s="36">
        <f t="shared" si="12"/>
        <v>-31577.740260000002</v>
      </c>
      <c r="O55" s="36">
        <f>-O40</f>
        <v>-16989.899510000003</v>
      </c>
      <c r="P55" s="16">
        <f>O55/G55-1</f>
        <v>-1.9398107926761812</v>
      </c>
      <c r="Q55" s="36">
        <f>-Q40</f>
        <v>13034.318150000001</v>
      </c>
      <c r="R55" s="16">
        <f>Q55/H55-1</f>
        <v>0.95789237042477038</v>
      </c>
      <c r="S55" s="36">
        <f>-S40</f>
        <v>-3956.0877700000092</v>
      </c>
      <c r="T55" s="16">
        <f>S55/I55-1</f>
        <v>-1.1599367866382273</v>
      </c>
      <c r="U55" s="36">
        <f>-U40</f>
        <v>6416.8547499999986</v>
      </c>
      <c r="V55" s="16">
        <f>U55/J55-1</f>
        <v>-0.43407779534267443</v>
      </c>
      <c r="W55" s="36">
        <f>-W40</f>
        <v>2460.7884999999878</v>
      </c>
      <c r="X55" s="16">
        <f>W55/K55-1</f>
        <v>-0.93178513259647167</v>
      </c>
      <c r="Y55" s="36">
        <f>-Y40</f>
        <v>13715.936909999995</v>
      </c>
      <c r="Z55" s="16">
        <f t="shared" si="168"/>
        <v>-5.976921841568672E-2</v>
      </c>
      <c r="AA55" s="36">
        <f>-AA40</f>
        <v>6514.9036599999999</v>
      </c>
      <c r="AB55" s="16">
        <f t="shared" si="169"/>
        <v>-1.2063131689081794</v>
      </c>
      <c r="AC55" s="36">
        <f>-AC40</f>
        <v>20230.840569999993</v>
      </c>
      <c r="AD55" s="16">
        <f t="shared" si="170"/>
        <v>-2.1907569293210019</v>
      </c>
      <c r="AE55" s="36">
        <v>12390.436849999995</v>
      </c>
      <c r="AF55" s="16">
        <f t="shared" si="170"/>
        <v>-4.9398924638033859E-2</v>
      </c>
      <c r="AG55" s="36">
        <f t="shared" si="171"/>
        <v>32621.277419999988</v>
      </c>
      <c r="AH55" s="16">
        <f t="shared" si="170"/>
        <v>-9.2458426901888249</v>
      </c>
      <c r="AI55" s="36">
        <f>-AI40</f>
        <v>8920.6214500000024</v>
      </c>
      <c r="AJ55" s="16">
        <f t="shared" si="172"/>
        <v>0.39018597078264938</v>
      </c>
      <c r="AK55" s="36">
        <f t="shared" si="210"/>
        <v>41541.89886999999</v>
      </c>
      <c r="AL55" s="16">
        <f t="shared" si="173"/>
        <v>15.881539746304973</v>
      </c>
      <c r="AM55" s="36">
        <f>-AM40</f>
        <v>8684.3283799999972</v>
      </c>
      <c r="AN55" s="16">
        <f t="shared" si="174"/>
        <v>-0.36684395408173398</v>
      </c>
      <c r="AO55" s="36">
        <f>-AO40</f>
        <v>5819.6994700000014</v>
      </c>
      <c r="AP55" s="16">
        <f t="shared" si="175"/>
        <v>-0.10670981894458265</v>
      </c>
      <c r="AQ55" s="36">
        <f t="shared" si="211"/>
        <v>14504.027849999999</v>
      </c>
      <c r="AR55" s="16">
        <f t="shared" si="176"/>
        <v>-0.28307339480951665</v>
      </c>
      <c r="AS55" s="36">
        <f>-AS40</f>
        <v>5154.3101699999979</v>
      </c>
      <c r="AT55" s="16">
        <f t="shared" si="177"/>
        <v>-0.58400900368577391</v>
      </c>
      <c r="AU55" s="36">
        <f t="shared" si="212"/>
        <v>19658.338019999996</v>
      </c>
      <c r="AV55" s="16">
        <f t="shared" si="178"/>
        <v>-0.39737681737909081</v>
      </c>
      <c r="AW55" s="36">
        <f>-AW40</f>
        <v>11851.132110000002</v>
      </c>
      <c r="AX55" s="16">
        <f t="shared" si="179"/>
        <v>0.32850969816682429</v>
      </c>
      <c r="AY55" s="36">
        <f t="shared" si="213"/>
        <v>31509.470129999998</v>
      </c>
      <c r="AZ55" s="16">
        <f t="shared" si="180"/>
        <v>-0.24150144824614739</v>
      </c>
      <c r="BA55" s="36">
        <f>-BA40</f>
        <v>9786.2512200000001</v>
      </c>
      <c r="BB55" s="16">
        <f t="shared" si="181"/>
        <v>0.12688636262738862</v>
      </c>
      <c r="BC55" s="36">
        <f>-BC40</f>
        <v>10459.368310000003</v>
      </c>
      <c r="BD55" s="16">
        <f t="shared" si="182"/>
        <v>0.79723512595745794</v>
      </c>
      <c r="BE55" s="36">
        <f>SUM(BA55,BC55)</f>
        <v>20245.619530000004</v>
      </c>
      <c r="BF55" s="16">
        <f t="shared" si="183"/>
        <v>0.39586187639594228</v>
      </c>
      <c r="BG55" s="36">
        <f>-BG40</f>
        <v>12811.615479999986</v>
      </c>
      <c r="BH55" s="16">
        <f t="shared" si="184"/>
        <v>1.4856120523301746</v>
      </c>
      <c r="BI55" s="36">
        <f>-BI40</f>
        <v>33057.235009999989</v>
      </c>
      <c r="BJ55" s="16">
        <f t="shared" si="185"/>
        <v>0.68158849320671089</v>
      </c>
      <c r="BK55" s="36">
        <f>-BK40</f>
        <v>12280.4931</v>
      </c>
      <c r="BL55" s="16">
        <f t="shared" si="186"/>
        <v>3.6229533686296778E-2</v>
      </c>
      <c r="BM55" s="36">
        <f t="shared" si="214"/>
        <v>45337.728109999989</v>
      </c>
      <c r="BN55" s="16">
        <f t="shared" si="187"/>
        <v>0.43886037825923907</v>
      </c>
      <c r="BO55" s="36">
        <f>-BO40</f>
        <v>13615.303740000005</v>
      </c>
      <c r="BP55" s="16">
        <f t="shared" si="187"/>
        <v>0.39126856994787063</v>
      </c>
      <c r="BQ55" s="36">
        <f>-BQ40</f>
        <v>9635.3853199999994</v>
      </c>
      <c r="BR55" s="16">
        <f t="shared" si="187"/>
        <v>-7.8779422005075594E-2</v>
      </c>
      <c r="BS55" s="36">
        <f>SUM(BO55,BQ55)</f>
        <v>23250.689060000004</v>
      </c>
      <c r="BT55" s="16">
        <f t="shared" si="188"/>
        <v>0.14843060374354478</v>
      </c>
      <c r="BU55" s="36">
        <f>-BU40</f>
        <v>9299.0964099999892</v>
      </c>
      <c r="BV55" s="16">
        <f t="shared" si="189"/>
        <v>-0.27416675714966121</v>
      </c>
      <c r="BW55" s="36">
        <f>SUM(BS55,BU55)</f>
        <v>32549.785469999995</v>
      </c>
      <c r="BX55" s="16">
        <f t="shared" si="190"/>
        <v>-1.5350634735376012E-2</v>
      </c>
      <c r="BY55" s="36">
        <f>-BY40</f>
        <v>17253.72099999998</v>
      </c>
      <c r="BZ55" s="16">
        <f t="shared" si="191"/>
        <v>0.40496972389488017</v>
      </c>
      <c r="CA55" s="36">
        <f>-CA40</f>
        <v>49803.506469999964</v>
      </c>
      <c r="CB55" s="16">
        <f t="shared" si="192"/>
        <v>9.8500267793854679E-2</v>
      </c>
      <c r="CC55" s="36">
        <f>-CC40</f>
        <v>15499.736970000002</v>
      </c>
      <c r="CD55" s="16">
        <f t="shared" si="193"/>
        <v>0.13840552263727868</v>
      </c>
      <c r="CE55" s="36">
        <f>-CE40</f>
        <v>-3494.8324558519926</v>
      </c>
      <c r="CF55" s="16">
        <f t="shared" si="194"/>
        <v>-1.3627081159481844</v>
      </c>
      <c r="CG55" s="36">
        <f>SUM(CC55,CE55)</f>
        <v>12004.904514148009</v>
      </c>
      <c r="CH55" s="16">
        <f t="shared" si="195"/>
        <v>-0.48367532320575424</v>
      </c>
      <c r="CI55" s="36">
        <f>-CI40</f>
        <v>14894.245509999997</v>
      </c>
      <c r="CJ55" s="16">
        <f t="shared" si="196"/>
        <v>0.60168739556062034</v>
      </c>
      <c r="CK55" s="36">
        <f>SUM(CG55,CI55)</f>
        <v>26899.150024148006</v>
      </c>
      <c r="CL55" s="16">
        <f t="shared" si="197"/>
        <v>-0.17359977536749005</v>
      </c>
      <c r="CM55" s="36">
        <f>-CM40</f>
        <v>30448</v>
      </c>
      <c r="CN55" s="16">
        <f t="shared" si="198"/>
        <v>0.76472078109991681</v>
      </c>
      <c r="CO55" s="36">
        <f>SUM(CK55,CM55)</f>
        <v>57347.15002414801</v>
      </c>
      <c r="CP55" s="16">
        <f t="shared" si="199"/>
        <v>0.15146812119929942</v>
      </c>
      <c r="CQ55" s="36">
        <f>-CQ40</f>
        <v>19812.599999999999</v>
      </c>
      <c r="CR55" s="16">
        <f t="shared" si="200"/>
        <v>0.27825394962170091</v>
      </c>
      <c r="CS55" s="36">
        <f>-CS40</f>
        <v>33408</v>
      </c>
      <c r="CT55" s="16">
        <f t="shared" si="201"/>
        <v>-10.559256537193736</v>
      </c>
      <c r="CU55" s="36">
        <f>SUM(CQ55,CS55)</f>
        <v>53220.6</v>
      </c>
      <c r="CV55" s="16">
        <f t="shared" si="202"/>
        <v>3.4332380934207771</v>
      </c>
      <c r="CW55" s="36">
        <f>-CW40</f>
        <v>28586</v>
      </c>
      <c r="CX55" s="16">
        <f t="shared" si="203"/>
        <v>0.91926472413841709</v>
      </c>
      <c r="CY55" s="36">
        <f t="shared" si="204"/>
        <v>81806.600000000006</v>
      </c>
      <c r="CZ55" s="16">
        <f t="shared" si="205"/>
        <v>2.0412336421991131</v>
      </c>
      <c r="DA55" s="36">
        <f>-DA40</f>
        <v>56715</v>
      </c>
      <c r="DB55" s="16">
        <f t="shared" si="206"/>
        <v>0.86268392012611672</v>
      </c>
      <c r="DC55" s="36">
        <f>SUM(CY55,DA55)</f>
        <v>138521.60000000001</v>
      </c>
      <c r="DD55" s="16">
        <f t="shared" si="206"/>
        <v>1.4154923120272005</v>
      </c>
      <c r="DE55" s="36">
        <f>-DE40</f>
        <v>35858</v>
      </c>
      <c r="DF55" s="16">
        <f t="shared" si="207"/>
        <v>0.80985837295458452</v>
      </c>
    </row>
    <row r="56" spans="2:110">
      <c r="B56" s="9" t="s">
        <v>132</v>
      </c>
      <c r="C56" s="9" t="s">
        <v>133</v>
      </c>
      <c r="D56" s="36">
        <f>-D34</f>
        <v>18029</v>
      </c>
      <c r="E56" s="36">
        <f>-E34</f>
        <v>17287</v>
      </c>
      <c r="F56" s="16">
        <f t="shared" si="208"/>
        <v>-4.1155915469521354E-2</v>
      </c>
      <c r="G56" s="10">
        <f>-G34</f>
        <v>9059</v>
      </c>
      <c r="H56" s="10">
        <f>-H34</f>
        <v>2907.3280700000005</v>
      </c>
      <c r="I56" s="10">
        <f>-I34</f>
        <v>11966.697169999999</v>
      </c>
      <c r="J56" s="10">
        <f>-J34</f>
        <v>3236.4498300000014</v>
      </c>
      <c r="K56" s="36">
        <f>-K34</f>
        <v>15203.147000000001</v>
      </c>
      <c r="L56" s="16">
        <f t="shared" si="209"/>
        <v>-0.12054451321802506</v>
      </c>
      <c r="M56" s="36">
        <v>10637.837869999998</v>
      </c>
      <c r="N56" s="36">
        <f t="shared" si="12"/>
        <v>10875.162130000002</v>
      </c>
      <c r="O56" s="36">
        <f>-O34</f>
        <v>21513</v>
      </c>
      <c r="P56" s="16">
        <f>O56/G56-1</f>
        <v>1.3747654266475329</v>
      </c>
      <c r="Q56" s="36">
        <f>-Q34</f>
        <v>10982.131009999997</v>
      </c>
      <c r="R56" s="16">
        <f>Q56/H56-1</f>
        <v>2.7773965461008312</v>
      </c>
      <c r="S56" s="36">
        <f>-S34</f>
        <v>32494.813340000001</v>
      </c>
      <c r="T56" s="16">
        <f>S56/I56-1</f>
        <v>1.7154370899819473</v>
      </c>
      <c r="U56" s="36">
        <v>14449.435419999991</v>
      </c>
      <c r="V56" s="16">
        <f>U56/J56-1</f>
        <v>3.4645942866353607</v>
      </c>
      <c r="W56" s="36">
        <v>46944.248759999988</v>
      </c>
      <c r="X56" s="16">
        <f>W56/K56-1</f>
        <v>2.0877981223229627</v>
      </c>
      <c r="Y56" s="36">
        <v>13456.225700000008</v>
      </c>
      <c r="Z56" s="16">
        <f t="shared" si="168"/>
        <v>0.26493991208008616</v>
      </c>
      <c r="AA56" s="36">
        <v>14287.404339999995</v>
      </c>
      <c r="AB56" s="16">
        <f t="shared" si="169"/>
        <v>0.3137647208575447</v>
      </c>
      <c r="AC56" s="36">
        <v>27743.630039999996</v>
      </c>
      <c r="AD56" s="16">
        <f t="shared" si="170"/>
        <v>0.2896216259935851</v>
      </c>
      <c r="AE56" s="36">
        <v>15649.098899999995</v>
      </c>
      <c r="AF56" s="16">
        <f t="shared" si="170"/>
        <v>0.42496013622041096</v>
      </c>
      <c r="AG56" s="36">
        <f t="shared" si="171"/>
        <v>43392.728939999994</v>
      </c>
      <c r="AH56" s="16">
        <f t="shared" si="170"/>
        <v>0.33537400218222002</v>
      </c>
      <c r="AI56" s="36">
        <v>14880.015960000001</v>
      </c>
      <c r="AJ56" s="16">
        <f t="shared" si="172"/>
        <v>2.979912553566133E-2</v>
      </c>
      <c r="AK56" s="36">
        <f t="shared" si="210"/>
        <v>58272.744899999991</v>
      </c>
      <c r="AL56" s="16">
        <f t="shared" si="173"/>
        <v>0.24131808345504369</v>
      </c>
      <c r="AM56" s="36">
        <v>15944.13766</v>
      </c>
      <c r="AN56" s="16">
        <f t="shared" si="174"/>
        <v>0.18488928585673103</v>
      </c>
      <c r="AO56" s="36">
        <v>17490.562460000001</v>
      </c>
      <c r="AP56" s="16">
        <f t="shared" si="175"/>
        <v>0.22419454533334826</v>
      </c>
      <c r="AQ56" s="36">
        <f t="shared" si="211"/>
        <v>33434.700120000001</v>
      </c>
      <c r="AR56" s="16">
        <f t="shared" si="176"/>
        <v>0.20513069384917459</v>
      </c>
      <c r="AS56" s="36">
        <v>17590.075860000004</v>
      </c>
      <c r="AT56" s="16">
        <f t="shared" si="177"/>
        <v>0.12403122840510705</v>
      </c>
      <c r="AU56" s="36">
        <f t="shared" si="212"/>
        <v>51024.775980000006</v>
      </c>
      <c r="AV56" s="16">
        <f t="shared" si="178"/>
        <v>0.17588308517201123</v>
      </c>
      <c r="AW56" s="36">
        <v>20805.242519999996</v>
      </c>
      <c r="AX56" s="16">
        <f t="shared" si="179"/>
        <v>0.39820028257550311</v>
      </c>
      <c r="AY56" s="36">
        <f t="shared" si="213"/>
        <v>71830.018500000006</v>
      </c>
      <c r="AZ56" s="16">
        <f t="shared" si="180"/>
        <v>0.23265205068450467</v>
      </c>
      <c r="BA56" s="36">
        <v>26408.549419999988</v>
      </c>
      <c r="BB56" s="16">
        <f t="shared" si="181"/>
        <v>0.65631719840532199</v>
      </c>
      <c r="BC56" s="36">
        <v>25710.197250000001</v>
      </c>
      <c r="BD56" s="16">
        <f t="shared" si="182"/>
        <v>0.46994685327003483</v>
      </c>
      <c r="BE56" s="36">
        <f>SUM(BA56,BC56)</f>
        <v>52118.746669999993</v>
      </c>
      <c r="BF56" s="16">
        <f t="shared" si="183"/>
        <v>0.55882201673534837</v>
      </c>
      <c r="BG56" s="36">
        <v>31373.314689999981</v>
      </c>
      <c r="BH56" s="16">
        <f t="shared" si="184"/>
        <v>0.78358040861797473</v>
      </c>
      <c r="BI56" s="36">
        <v>83492.061359999963</v>
      </c>
      <c r="BJ56" s="16">
        <f t="shared" si="185"/>
        <v>0.63630431993912207</v>
      </c>
      <c r="BK56" s="36">
        <f>-BK34-BK15</f>
        <v>30433.830680000137</v>
      </c>
      <c r="BL56" s="16">
        <f t="shared" si="186"/>
        <v>0.46279624718357493</v>
      </c>
      <c r="BM56" s="36">
        <f t="shared" si="214"/>
        <v>113925.89204000009</v>
      </c>
      <c r="BN56" s="16">
        <f t="shared" si="187"/>
        <v>0.5860484852861354</v>
      </c>
      <c r="BO56" s="36">
        <f>-BO34-BO15</f>
        <v>31885.099720000497</v>
      </c>
      <c r="BP56" s="16">
        <f t="shared" si="187"/>
        <v>0.20737792950691003</v>
      </c>
      <c r="BQ56" s="36">
        <f>-BQ34-BQ15</f>
        <v>32184.793679999992</v>
      </c>
      <c r="BR56" s="16">
        <f t="shared" si="187"/>
        <v>0.25182990107164538</v>
      </c>
      <c r="BS56" s="36">
        <f>SUM(BO56,BQ56)</f>
        <v>64069.893400000488</v>
      </c>
      <c r="BT56" s="16">
        <f t="shared" si="188"/>
        <v>0.2293061037263906</v>
      </c>
      <c r="BU56" s="36">
        <f>-BU34-BU15</f>
        <v>33877.836239999975</v>
      </c>
      <c r="BV56" s="16">
        <f t="shared" si="189"/>
        <v>7.9829676103631231E-2</v>
      </c>
      <c r="BW56" s="36">
        <f>SUM(BS56,BU56)</f>
        <v>97947.729640000471</v>
      </c>
      <c r="BX56" s="16">
        <f t="shared" si="190"/>
        <v>0.17313823667223582</v>
      </c>
      <c r="BY56" s="36">
        <f>-BY34-BY15</f>
        <v>36137.192230000008</v>
      </c>
      <c r="BZ56" s="16">
        <f t="shared" si="191"/>
        <v>0.18740202671062001</v>
      </c>
      <c r="CA56" s="36">
        <f>-CA34-CA15</f>
        <v>134084.92187000043</v>
      </c>
      <c r="CB56" s="16">
        <f t="shared" si="192"/>
        <v>0.17694862396093747</v>
      </c>
      <c r="CC56" s="36">
        <f>-CC34-CC15</f>
        <v>38783.070939999983</v>
      </c>
      <c r="CD56" s="16">
        <f t="shared" si="193"/>
        <v>0.21633839255872278</v>
      </c>
      <c r="CE56" s="36">
        <f>-CE34-CE15</f>
        <v>40921.086760000006</v>
      </c>
      <c r="CF56" s="16">
        <f t="shared" si="194"/>
        <v>0.27144163690658818</v>
      </c>
      <c r="CG56" s="36">
        <f>SUM(CC56,CE56)</f>
        <v>79704.157699999982</v>
      </c>
      <c r="CH56" s="16">
        <f t="shared" si="195"/>
        <v>0.24401889047000314</v>
      </c>
      <c r="CI56" s="36">
        <f>-CI34-CI15</f>
        <v>43445.720073618919</v>
      </c>
      <c r="CJ56" s="16">
        <f t="shared" si="196"/>
        <v>0.28242310889743383</v>
      </c>
      <c r="CK56" s="36">
        <f>SUM(CG56,CI56)</f>
        <v>123149.87777361891</v>
      </c>
      <c r="CL56" s="16">
        <f t="shared" si="197"/>
        <v>0.25730201431158273</v>
      </c>
      <c r="CM56" s="36">
        <f>-CM34-CM15</f>
        <v>26492.400627491996</v>
      </c>
      <c r="CN56" s="16">
        <f t="shared" si="198"/>
        <v>-0.26689377362586564</v>
      </c>
      <c r="CO56" s="36">
        <f>SUM(CK56,CM56)</f>
        <v>149642.2784011109</v>
      </c>
      <c r="CP56" s="16">
        <f t="shared" si="199"/>
        <v>0.11602614458166904</v>
      </c>
      <c r="CQ56" s="36">
        <f>-CQ34-CQ15</f>
        <v>38400.083299999998</v>
      </c>
      <c r="CR56" s="16">
        <f t="shared" si="200"/>
        <v>-9.8751241383771005E-3</v>
      </c>
      <c r="CS56" s="36">
        <f>-CS34-CS15</f>
        <v>38474.773029999989</v>
      </c>
      <c r="CT56" s="16">
        <f t="shared" si="201"/>
        <v>-5.9781250296394028E-2</v>
      </c>
      <c r="CU56" s="36">
        <f>SUM(CQ56,CS56)</f>
        <v>76874.856329999981</v>
      </c>
      <c r="CV56" s="16">
        <f t="shared" si="202"/>
        <v>-3.5497538041230681E-2</v>
      </c>
      <c r="CW56" s="36">
        <f>-CW34-CW15</f>
        <v>37115.032400000004</v>
      </c>
      <c r="CX56" s="16">
        <f t="shared" si="203"/>
        <v>-0.14571487508761605</v>
      </c>
      <c r="CY56" s="36">
        <f t="shared" si="204"/>
        <v>113989.88872999998</v>
      </c>
      <c r="CZ56" s="16">
        <f t="shared" si="205"/>
        <v>-7.4380821233597461E-2</v>
      </c>
      <c r="DA56" s="36">
        <f>-DA34-DA15</f>
        <v>38846.103109999996</v>
      </c>
      <c r="DB56" s="16">
        <f t="shared" si="206"/>
        <v>0.46631117565420532</v>
      </c>
      <c r="DC56" s="36">
        <f>SUM(CY56,DA56)</f>
        <v>152835.99183999997</v>
      </c>
      <c r="DD56" s="16">
        <f t="shared" si="206"/>
        <v>2.1342320318917141E-2</v>
      </c>
      <c r="DE56" s="36">
        <f>-DE34-DE15</f>
        <v>38738.907810000019</v>
      </c>
      <c r="DF56" s="16">
        <f t="shared" si="207"/>
        <v>8.8235358072783487E-3</v>
      </c>
    </row>
    <row r="57" spans="2:110" s="8" customFormat="1">
      <c r="B57" s="26" t="s">
        <v>134</v>
      </c>
      <c r="C57" s="26" t="s">
        <v>135</v>
      </c>
      <c r="D57" s="35">
        <f>SUM(D53:D56)</f>
        <v>213167</v>
      </c>
      <c r="E57" s="35">
        <f t="shared" ref="E57:O57" si="215">SUM(E53:E56)</f>
        <v>220362</v>
      </c>
      <c r="F57" s="27">
        <f t="shared" si="208"/>
        <v>3.3752879197999741E-2</v>
      </c>
      <c r="G57" s="24">
        <f t="shared" si="215"/>
        <v>119210</v>
      </c>
      <c r="H57" s="24">
        <f>SUM(H53:H56)</f>
        <v>49336.417672375013</v>
      </c>
      <c r="I57" s="24">
        <f>SUM(I53:I56)</f>
        <v>168547.32906237501</v>
      </c>
      <c r="J57" s="24">
        <f>SUM(J53:J56)</f>
        <v>104985.31664690058</v>
      </c>
      <c r="K57" s="35">
        <f t="shared" si="215"/>
        <v>273532.64570927562</v>
      </c>
      <c r="L57" s="27">
        <f t="shared" si="209"/>
        <v>0.24128772523972208</v>
      </c>
      <c r="M57" s="35">
        <f t="shared" si="215"/>
        <v>44174.661069999922</v>
      </c>
      <c r="N57" s="35">
        <f t="shared" si="12"/>
        <v>169426.09605000028</v>
      </c>
      <c r="O57" s="35">
        <f t="shared" si="215"/>
        <v>213600.7571200002</v>
      </c>
      <c r="P57" s="27">
        <f>O57/G57-1</f>
        <v>0.79180234141431249</v>
      </c>
      <c r="Q57" s="35">
        <f>SUM(Q53:Q56)</f>
        <v>58292.79883</v>
      </c>
      <c r="R57" s="27">
        <f>Q57/H57-1</f>
        <v>0.18153691695049723</v>
      </c>
      <c r="S57" s="35">
        <f>SUM(S53:S56)</f>
        <v>271889.60721177503</v>
      </c>
      <c r="T57" s="27">
        <f>S57/I57-1</f>
        <v>0.61313506849554233</v>
      </c>
      <c r="U57" s="35">
        <f>SUM(U53:U56)</f>
        <v>113136.58361999984</v>
      </c>
      <c r="V57" s="27">
        <f>U57/J57-1</f>
        <v>7.7641971596033699E-2</v>
      </c>
      <c r="W57" s="35">
        <f>SUM(W53:W56)</f>
        <v>385025.51126999978</v>
      </c>
      <c r="X57" s="27">
        <f>W57/K57-1</f>
        <v>0.40760350660017552</v>
      </c>
      <c r="Y57" s="35">
        <f>SUM(Y53:Y56)</f>
        <v>34401.079170000041</v>
      </c>
      <c r="Z57" s="27">
        <f t="shared" si="168"/>
        <v>-0.22124859961036247</v>
      </c>
      <c r="AA57" s="35">
        <f>SUM(AA53:AA56)</f>
        <v>9729.1035343674757</v>
      </c>
      <c r="AB57" s="27">
        <f t="shared" si="169"/>
        <v>-0.94257612161767412</v>
      </c>
      <c r="AC57" s="35">
        <f>SUM(AC53:AC56)</f>
        <v>44130.1827043675</v>
      </c>
      <c r="AD57" s="27">
        <f t="shared" si="170"/>
        <v>-0.79339875335940258</v>
      </c>
      <c r="AE57" s="35">
        <f>SUM(AE53:AE56)</f>
        <v>58023.778646385108</v>
      </c>
      <c r="AF57" s="27">
        <f t="shared" si="170"/>
        <v>-4.6149814216236429E-3</v>
      </c>
      <c r="AG57" s="35">
        <f t="shared" si="171"/>
        <v>102153.96135075261</v>
      </c>
      <c r="AH57" s="27">
        <f t="shared" si="170"/>
        <v>-0.62428147806626244</v>
      </c>
      <c r="AI57" s="35">
        <f>SUM(AI53:AI56)</f>
        <v>138159.26553693635</v>
      </c>
      <c r="AJ57" s="27">
        <f t="shared" si="172"/>
        <v>0.22117233096751465</v>
      </c>
      <c r="AK57" s="35">
        <f>SUM(AK53:AK56)</f>
        <v>253959.05663768918</v>
      </c>
      <c r="AL57" s="27">
        <f t="shared" si="173"/>
        <v>-0.34040979310693009</v>
      </c>
      <c r="AM57" s="35">
        <f>SUM(AM53:AM56)</f>
        <v>24999.005639438947</v>
      </c>
      <c r="AN57" s="27">
        <f t="shared" si="174"/>
        <v>-0.27330751701418454</v>
      </c>
      <c r="AO57" s="35">
        <f>SUM(AO53:AO56)</f>
        <v>104739.96910046473</v>
      </c>
      <c r="AP57" s="27">
        <f t="shared" si="175"/>
        <v>9.7656341337592991</v>
      </c>
      <c r="AQ57" s="35">
        <f>SUM(AQ53:AQ56)</f>
        <v>129738.97473990358</v>
      </c>
      <c r="AR57" s="27">
        <f t="shared" si="176"/>
        <v>1.9399147429104913</v>
      </c>
      <c r="AS57" s="35">
        <f>SUM(AS53:AS56)</f>
        <v>83674.580469210603</v>
      </c>
      <c r="AT57" s="27">
        <f t="shared" si="177"/>
        <v>0.44207396383385222</v>
      </c>
      <c r="AU57" s="35">
        <f>SUM(AU53:AU56)</f>
        <v>212947.57069198246</v>
      </c>
      <c r="AV57" s="27">
        <f t="shared" si="178"/>
        <v>1.0845747720033336</v>
      </c>
      <c r="AW57" s="35">
        <f>SUM(AW53:AW56)</f>
        <v>153103.29089060644</v>
      </c>
      <c r="AX57" s="27">
        <f t="shared" si="179"/>
        <v>0.10816520553719111</v>
      </c>
      <c r="AY57" s="35">
        <f>SUM(AY53:AY56)</f>
        <v>366050.24235406233</v>
      </c>
      <c r="AZ57" s="27">
        <f t="shared" si="180"/>
        <v>0.44137502792935668</v>
      </c>
      <c r="BA57" s="35">
        <f>SUM(BA53:BA56)</f>
        <v>70909.941590825532</v>
      </c>
      <c r="BB57" s="27">
        <f t="shared" si="181"/>
        <v>1.8365104841992812</v>
      </c>
      <c r="BC57" s="35">
        <f>SUM(BC53:BC56)</f>
        <v>114195.44997970076</v>
      </c>
      <c r="BD57" s="27">
        <f t="shared" si="182"/>
        <v>9.0275765406866659E-2</v>
      </c>
      <c r="BE57" s="35">
        <f>SUM(BE53:BE56)</f>
        <v>185105.39157052629</v>
      </c>
      <c r="BF57" s="27">
        <f t="shared" si="183"/>
        <v>0.42675238448291641</v>
      </c>
      <c r="BG57" s="35">
        <f>SUM(BG53:BG56)</f>
        <v>94520.650643224857</v>
      </c>
      <c r="BH57" s="27">
        <f t="shared" si="184"/>
        <v>0.12962204427191892</v>
      </c>
      <c r="BI57" s="35">
        <f>SUM(BI53:BI56)</f>
        <v>279626.04221375112</v>
      </c>
      <c r="BJ57" s="27">
        <f t="shared" si="185"/>
        <v>0.31312154116195856</v>
      </c>
      <c r="BK57" s="35">
        <f>SUM(BK53:BK56)</f>
        <v>210672.17832943343</v>
      </c>
      <c r="BL57" s="27">
        <f t="shared" si="186"/>
        <v>0.3760133900711542</v>
      </c>
      <c r="BM57" s="35">
        <f t="shared" si="214"/>
        <v>490298.22054318455</v>
      </c>
      <c r="BN57" s="27">
        <f t="shared" si="187"/>
        <v>0.33942875543555373</v>
      </c>
      <c r="BO57" s="35">
        <f>SUM(BO53:BO56)</f>
        <v>80119.135339769564</v>
      </c>
      <c r="BP57" s="27">
        <f t="shared" si="187"/>
        <v>0.12987168713357877</v>
      </c>
      <c r="BQ57" s="35">
        <f>SUM(BQ53:BQ56)</f>
        <v>158420.47735753324</v>
      </c>
      <c r="BR57" s="27">
        <f t="shared" si="187"/>
        <v>0.38727486415346557</v>
      </c>
      <c r="BS57" s="35">
        <f>SUM(BS53:BS56)</f>
        <v>238539.6126973028</v>
      </c>
      <c r="BT57" s="27">
        <f t="shared" si="188"/>
        <v>0.28866917745298482</v>
      </c>
      <c r="BU57" s="35">
        <f>SUM(BU53:BU56)</f>
        <v>121096.4251514494</v>
      </c>
      <c r="BV57" s="27">
        <f t="shared" si="189"/>
        <v>0.28116368568532968</v>
      </c>
      <c r="BW57" s="35">
        <f>SUM(BW53:BW56)</f>
        <v>359636.03784875222</v>
      </c>
      <c r="BX57" s="27">
        <f t="shared" si="190"/>
        <v>0.28613213204884569</v>
      </c>
      <c r="BY57" s="35">
        <f>SUM(BY53:BY56)</f>
        <v>225094.99279211214</v>
      </c>
      <c r="BZ57" s="27">
        <f t="shared" si="191"/>
        <v>6.8460935739342865E-2</v>
      </c>
      <c r="CA57" s="35">
        <f>SUM(CA53:CA56)</f>
        <v>584731.03064086451</v>
      </c>
      <c r="CB57" s="27">
        <f t="shared" si="192"/>
        <v>0.19260279997153784</v>
      </c>
      <c r="CC57" s="35">
        <f>SUM(CC53:CC56)</f>
        <v>80129.269020188018</v>
      </c>
      <c r="CD57" s="27">
        <f t="shared" si="193"/>
        <v>1.2648264831471856E-4</v>
      </c>
      <c r="CE57" s="35">
        <f>SUM(CE53:CE56)</f>
        <v>264820.70571967075</v>
      </c>
      <c r="CF57" s="27">
        <f t="shared" si="194"/>
        <v>0.67163178736046114</v>
      </c>
      <c r="CG57" s="35">
        <f>SUM(CG53:CG56)</f>
        <v>344949.97473985876</v>
      </c>
      <c r="CH57" s="27">
        <f t="shared" si="195"/>
        <v>0.44609094833060881</v>
      </c>
      <c r="CI57" s="35">
        <f>SUM(CI53:CI56)</f>
        <v>149693.9070067195</v>
      </c>
      <c r="CJ57" s="27">
        <f t="shared" si="196"/>
        <v>0.23615463313227147</v>
      </c>
      <c r="CK57" s="35">
        <f>SUM(CK53:CK56)</f>
        <v>494643.8817465782</v>
      </c>
      <c r="CL57" s="27">
        <f t="shared" si="197"/>
        <v>0.37540132158447537</v>
      </c>
      <c r="CM57" s="35">
        <f>SUM(CM53:CM56)</f>
        <v>338584.22954770544</v>
      </c>
      <c r="CN57" s="27">
        <f t="shared" si="198"/>
        <v>0.50418374637239038</v>
      </c>
      <c r="CO57" s="35">
        <f>SUM(CO53:CO56)</f>
        <v>833228.11129428365</v>
      </c>
      <c r="CP57" s="27">
        <f t="shared" si="199"/>
        <v>0.42497672884072291</v>
      </c>
      <c r="CQ57" s="35">
        <f>SUM(CQ53:CQ56)</f>
        <v>128821.70449000044</v>
      </c>
      <c r="CR57" s="27">
        <f t="shared" si="200"/>
        <v>0.6076735263558275</v>
      </c>
      <c r="CS57" s="35">
        <f>SUM(CS53:CS56)</f>
        <v>227093.70119999861</v>
      </c>
      <c r="CT57" s="27">
        <f t="shared" si="201"/>
        <v>-0.14246244234243721</v>
      </c>
      <c r="CU57" s="35">
        <f>SUM(CU53:CU56)</f>
        <v>355915.40568999905</v>
      </c>
      <c r="CV57" s="27">
        <f t="shared" si="202"/>
        <v>3.178846717820405E-2</v>
      </c>
      <c r="CW57" s="35">
        <f>SUM(CW53:CW56)</f>
        <v>240955.57006999999</v>
      </c>
      <c r="CX57" s="27">
        <f t="shared" si="203"/>
        <v>0.60965516157704336</v>
      </c>
      <c r="CY57" s="35">
        <f t="shared" si="204"/>
        <v>596870.97575999901</v>
      </c>
      <c r="CZ57" s="27">
        <f t="shared" si="205"/>
        <v>0.2066680652198889</v>
      </c>
      <c r="DA57" s="35">
        <f>SUM(DA53:DA56)</f>
        <v>282288.62454000046</v>
      </c>
      <c r="DB57" s="27">
        <f t="shared" si="206"/>
        <v>-0.16626765246245212</v>
      </c>
      <c r="DC57" s="35">
        <f>SUM(DC53:DC56)+2</f>
        <v>879158.63687999942</v>
      </c>
      <c r="DD57" s="27">
        <f t="shared" si="206"/>
        <v>5.512359096282804E-2</v>
      </c>
      <c r="DE57" s="35">
        <f>SUM(DE53:DE56)</f>
        <v>129111.82950000001</v>
      </c>
      <c r="DF57" s="27">
        <f t="shared" si="207"/>
        <v>2.2521438537719263E-3</v>
      </c>
    </row>
    <row r="58" spans="2:110">
      <c r="B58" s="9" t="s">
        <v>136</v>
      </c>
      <c r="C58" s="9" t="s">
        <v>137</v>
      </c>
      <c r="D58" s="34">
        <v>0</v>
      </c>
      <c r="E58" s="34">
        <v>0</v>
      </c>
      <c r="F58" s="34">
        <v>0</v>
      </c>
      <c r="G58" s="34">
        <v>0</v>
      </c>
      <c r="H58" s="34">
        <v>0</v>
      </c>
      <c r="I58" s="34">
        <v>0</v>
      </c>
      <c r="J58" s="34">
        <v>0</v>
      </c>
      <c r="K58" s="34">
        <v>0</v>
      </c>
      <c r="L58" s="34">
        <v>0</v>
      </c>
      <c r="M58" s="36">
        <v>9394.4209699999992</v>
      </c>
      <c r="N58" s="36">
        <f t="shared" si="12"/>
        <v>10449.579030000001</v>
      </c>
      <c r="O58" s="36">
        <v>19844</v>
      </c>
      <c r="P58" s="34">
        <v>0</v>
      </c>
      <c r="Q58" s="36">
        <v>9742.6967099999965</v>
      </c>
      <c r="R58" s="34">
        <v>0</v>
      </c>
      <c r="S58" s="36">
        <v>29586.448029999996</v>
      </c>
      <c r="T58" s="34">
        <v>0</v>
      </c>
      <c r="U58" s="36">
        <v>-18053.24899</v>
      </c>
      <c r="V58" s="34">
        <v>0</v>
      </c>
      <c r="W58" s="36">
        <v>47639.69702</v>
      </c>
      <c r="X58" s="34">
        <v>0</v>
      </c>
      <c r="Y58" s="36">
        <v>11644.225539999999</v>
      </c>
      <c r="Z58" s="16">
        <f t="shared" si="168"/>
        <v>0.23948304820323596</v>
      </c>
      <c r="AA58" s="36">
        <v>12936.37162</v>
      </c>
      <c r="AB58" s="16">
        <f t="shared" si="169"/>
        <v>0.23798016961837343</v>
      </c>
      <c r="AC58" s="36">
        <v>24580.597160000001</v>
      </c>
      <c r="AD58" s="16">
        <f t="shared" si="170"/>
        <v>0.238691652892562</v>
      </c>
      <c r="AE58" s="36">
        <v>-13989.374840000006</v>
      </c>
      <c r="AF58" s="16">
        <f t="shared" si="170"/>
        <v>-2.4358832319640187</v>
      </c>
      <c r="AG58" s="36">
        <f>AC58-AE58</f>
        <v>38569.972000000009</v>
      </c>
      <c r="AH58" s="16">
        <f t="shared" si="170"/>
        <v>0.30363644736573048</v>
      </c>
      <c r="AI58" s="36">
        <v>-8462.3613986376349</v>
      </c>
      <c r="AJ58" s="16">
        <f t="shared" si="172"/>
        <v>-0.53125548740146</v>
      </c>
      <c r="AK58" s="36">
        <f>AG58-AI58</f>
        <v>47032.333398637646</v>
      </c>
      <c r="AL58" s="16">
        <f t="shared" si="173"/>
        <v>-1.274910755850045E-2</v>
      </c>
      <c r="AM58" s="36">
        <v>-14503.812210000009</v>
      </c>
      <c r="AN58" s="16">
        <f t="shared" si="174"/>
        <v>-2.2455798077920095</v>
      </c>
      <c r="AO58" s="36">
        <v>-16124.051909999995</v>
      </c>
      <c r="AP58" s="16">
        <f t="shared" si="175"/>
        <v>-2.2464122385810059</v>
      </c>
      <c r="AQ58" s="36">
        <f t="shared" ref="AQ58" si="216">SUM(AM58,AO58)</f>
        <v>-30627.864120000006</v>
      </c>
      <c r="AR58" s="16">
        <f t="shared" si="176"/>
        <v>-2.2460179026830449</v>
      </c>
      <c r="AS58" s="36">
        <v>-16981.039110000009</v>
      </c>
      <c r="AT58" s="16">
        <f t="shared" si="177"/>
        <v>0.21385260629702318</v>
      </c>
      <c r="AU58" s="36">
        <f t="shared" ref="AU58" si="217">SUM(AQ58,AS58)</f>
        <v>-47608.903230000011</v>
      </c>
      <c r="AV58" s="16">
        <f t="shared" si="178"/>
        <v>-2.2343515113259613</v>
      </c>
      <c r="AW58" s="36">
        <v>-24802.907939999997</v>
      </c>
      <c r="AX58" s="16">
        <f t="shared" si="179"/>
        <v>1.9309677017567513</v>
      </c>
      <c r="AY58" s="36">
        <v>-72647</v>
      </c>
      <c r="AZ58" s="16">
        <f t="shared" si="180"/>
        <v>-2.5446182392069945</v>
      </c>
      <c r="BA58" s="36">
        <v>-19663.591440000004</v>
      </c>
      <c r="BB58" s="16">
        <f t="shared" si="181"/>
        <v>0.35575331197700266</v>
      </c>
      <c r="BC58" s="36">
        <v>-22153.082520000007</v>
      </c>
      <c r="BD58" s="16">
        <f t="shared" si="182"/>
        <v>0.37391535599441106</v>
      </c>
      <c r="BE58" s="36">
        <f>SUM(BA58,BC58)</f>
        <v>-41816.673960000015</v>
      </c>
      <c r="BF58" s="16">
        <f t="shared" si="183"/>
        <v>0.36531472766635775</v>
      </c>
      <c r="BG58" s="36">
        <v>-22810.469119999998</v>
      </c>
      <c r="BH58" s="16">
        <f t="shared" si="184"/>
        <v>0.34329053553425237</v>
      </c>
      <c r="BI58" s="36">
        <v>-64627.143080000016</v>
      </c>
      <c r="BJ58" s="16">
        <f t="shared" si="185"/>
        <v>0.35745918715632641</v>
      </c>
      <c r="BK58" s="36">
        <v>-32670.081720000013</v>
      </c>
      <c r="BL58" s="16">
        <f t="shared" si="186"/>
        <v>0.31718755716189695</v>
      </c>
      <c r="BM58" s="36">
        <f t="shared" si="214"/>
        <v>-97297.224800000025</v>
      </c>
      <c r="BN58" s="16">
        <f t="shared" si="187"/>
        <v>0.33931511005272097</v>
      </c>
      <c r="BO58" s="36">
        <v>-24682.323299999996</v>
      </c>
      <c r="BP58" s="16">
        <f t="shared" si="187"/>
        <v>0.25522966520707935</v>
      </c>
      <c r="BQ58" s="36">
        <v>-26006.464719999993</v>
      </c>
      <c r="BR58" s="16">
        <f t="shared" si="187"/>
        <v>0.17394338672828558</v>
      </c>
      <c r="BS58" s="36">
        <f>SUM(BO58,BQ58)</f>
        <v>-50688.788019999993</v>
      </c>
      <c r="BT58" s="16">
        <f t="shared" si="188"/>
        <v>0.21216689946423406</v>
      </c>
      <c r="BU58" s="36">
        <v>-26392.68103999997</v>
      </c>
      <c r="BV58" s="16">
        <f t="shared" si="189"/>
        <v>0.15704244841063453</v>
      </c>
      <c r="BW58" s="36">
        <f>SUM(BS58,BU58)</f>
        <v>-77081.469059999959</v>
      </c>
      <c r="BX58" s="16">
        <f t="shared" si="190"/>
        <v>0.19271045239587803</v>
      </c>
      <c r="BY58" s="36">
        <v>-35695.389349999998</v>
      </c>
      <c r="BZ58" s="16">
        <f t="shared" si="191"/>
        <v>9.2601777244651018E-2</v>
      </c>
      <c r="CA58" s="36">
        <v>-112648.96327999995</v>
      </c>
      <c r="CB58" s="16">
        <f t="shared" si="192"/>
        <v>0.15778187416502676</v>
      </c>
      <c r="CC58" s="36">
        <v>-27713.677759999984</v>
      </c>
      <c r="CD58" s="16">
        <f t="shared" si="193"/>
        <v>0.1228147943431237</v>
      </c>
      <c r="CE58" s="36">
        <v>-28997.87476999998</v>
      </c>
      <c r="CF58" s="16">
        <f t="shared" si="194"/>
        <v>0.11502563236515106</v>
      </c>
      <c r="CG58" s="36">
        <f>SUM(CC58,CE58)</f>
        <v>-56711.552529999964</v>
      </c>
      <c r="CH58" s="16">
        <f t="shared" si="195"/>
        <v>0.11881847535245083</v>
      </c>
      <c r="CI58" s="36">
        <v>-28586.406689999989</v>
      </c>
      <c r="CJ58" s="16">
        <f t="shared" si="196"/>
        <v>8.3118711838152226E-2</v>
      </c>
      <c r="CK58" s="36">
        <f>SUM(CG58,CI58)</f>
        <v>-85297.959219999961</v>
      </c>
      <c r="CL58" s="16">
        <f t="shared" si="197"/>
        <v>0.10659488279348062</v>
      </c>
      <c r="CM58" s="36">
        <v>-39391.401382638185</v>
      </c>
      <c r="CN58" s="16">
        <f t="shared" si="198"/>
        <v>0.10354312139302069</v>
      </c>
      <c r="CO58" s="36">
        <f>CM58+CI58+CE58+CC58</f>
        <v>-124689.36060263813</v>
      </c>
      <c r="CP58" s="16">
        <f t="shared" si="199"/>
        <v>0.10688422664583785</v>
      </c>
      <c r="CQ58" s="36">
        <v>-30018.04955</v>
      </c>
      <c r="CR58" s="16">
        <f t="shared" si="200"/>
        <v>8.3149259724957458E-2</v>
      </c>
      <c r="CS58" s="36">
        <v>-31365.584053885999</v>
      </c>
      <c r="CT58" s="16">
        <f t="shared" si="201"/>
        <v>8.1651131424829604E-2</v>
      </c>
      <c r="CU58" s="36">
        <f>SUM(CQ58,CS58)</f>
        <v>-61383.633603886003</v>
      </c>
      <c r="CV58" s="16">
        <f t="shared" si="202"/>
        <v>8.2383233493996455E-2</v>
      </c>
      <c r="CW58" s="36">
        <v>-31152.165320574</v>
      </c>
      <c r="CX58" s="16">
        <f t="shared" si="203"/>
        <v>8.9754499696233614E-2</v>
      </c>
      <c r="CY58" s="36">
        <f t="shared" si="204"/>
        <v>-92535.798924460003</v>
      </c>
      <c r="CZ58" s="16">
        <f t="shared" si="205"/>
        <v>8.4853609284980092E-2</v>
      </c>
      <c r="DA58" s="36">
        <v>-41970</v>
      </c>
      <c r="DB58" s="16">
        <f t="shared" si="206"/>
        <v>6.546095154914533E-2</v>
      </c>
      <c r="DC58" s="36">
        <f>DA58+CW58+CS58+CQ58</f>
        <v>-134505.79892445999</v>
      </c>
      <c r="DD58" s="16">
        <f t="shared" si="206"/>
        <v>7.8727152616533402E-2</v>
      </c>
      <c r="DE58" s="36">
        <v>-32410.145187546015</v>
      </c>
      <c r="DF58" s="16">
        <f t="shared" si="207"/>
        <v>7.9688576486676377E-2</v>
      </c>
    </row>
    <row r="59" spans="2:110">
      <c r="B59" s="9" t="s">
        <v>138</v>
      </c>
      <c r="C59" s="9" t="s">
        <v>139</v>
      </c>
      <c r="D59" s="34">
        <v>0</v>
      </c>
      <c r="E59" s="34">
        <v>0</v>
      </c>
      <c r="F59" s="34">
        <v>0</v>
      </c>
      <c r="G59" s="10">
        <v>27747</v>
      </c>
      <c r="H59" s="34">
        <v>0</v>
      </c>
      <c r="I59" s="10">
        <v>27747</v>
      </c>
      <c r="J59" s="34">
        <v>0</v>
      </c>
      <c r="K59" s="36">
        <v>27747</v>
      </c>
      <c r="L59" s="34">
        <v>0</v>
      </c>
      <c r="M59" s="34">
        <v>0</v>
      </c>
      <c r="N59" s="36">
        <f t="shared" si="12"/>
        <v>103658</v>
      </c>
      <c r="O59" s="36">
        <v>103658</v>
      </c>
      <c r="P59" s="16">
        <f>O59/G59-1</f>
        <v>2.7358272966446822</v>
      </c>
      <c r="Q59" s="34">
        <v>0</v>
      </c>
      <c r="R59" s="34">
        <v>0</v>
      </c>
      <c r="S59" s="36">
        <v>103657.98718</v>
      </c>
      <c r="T59" s="16">
        <f>S59/I59-1</f>
        <v>2.7358268346127508</v>
      </c>
      <c r="U59" s="36">
        <v>14861.76489</v>
      </c>
      <c r="V59" s="34">
        <v>0</v>
      </c>
      <c r="W59" s="36">
        <v>88796.222290000005</v>
      </c>
      <c r="X59" s="16">
        <f>W59/K59-1</f>
        <v>2.2002098349371106</v>
      </c>
      <c r="Y59" s="34">
        <v>0</v>
      </c>
      <c r="Z59" s="34">
        <v>0</v>
      </c>
      <c r="AA59" s="34">
        <v>0</v>
      </c>
      <c r="AB59" s="34">
        <v>0</v>
      </c>
      <c r="AC59" s="34">
        <v>0</v>
      </c>
      <c r="AD59" s="34">
        <v>0</v>
      </c>
      <c r="AE59" s="34">
        <v>0</v>
      </c>
      <c r="AF59" s="34">
        <v>0</v>
      </c>
      <c r="AG59" s="34">
        <v>0</v>
      </c>
      <c r="AH59" s="34">
        <v>0</v>
      </c>
      <c r="AI59" s="34">
        <v>0</v>
      </c>
      <c r="AJ59" s="34">
        <v>0</v>
      </c>
      <c r="AK59" s="34">
        <v>0</v>
      </c>
      <c r="AL59" s="34">
        <v>0</v>
      </c>
      <c r="AM59" s="34">
        <v>0</v>
      </c>
      <c r="AN59" s="34">
        <v>0</v>
      </c>
      <c r="AO59" s="34">
        <v>0</v>
      </c>
      <c r="AP59" s="34">
        <v>0</v>
      </c>
      <c r="AQ59" s="34">
        <v>0</v>
      </c>
      <c r="AR59" s="34">
        <v>0</v>
      </c>
      <c r="AS59" s="34">
        <v>0</v>
      </c>
      <c r="AT59" s="34">
        <v>0</v>
      </c>
      <c r="AU59" s="34">
        <v>0</v>
      </c>
      <c r="AV59" s="34">
        <v>0</v>
      </c>
      <c r="AW59" s="36">
        <v>7520</v>
      </c>
      <c r="AX59" s="34">
        <v>0</v>
      </c>
      <c r="AY59" s="36">
        <v>7520.4</v>
      </c>
      <c r="AZ59" s="34">
        <v>0</v>
      </c>
      <c r="BA59" s="34">
        <v>0</v>
      </c>
      <c r="BB59" s="34">
        <v>0</v>
      </c>
      <c r="BC59" s="36">
        <v>8080.7659999999996</v>
      </c>
      <c r="BD59" s="34">
        <v>0</v>
      </c>
      <c r="BE59" s="36">
        <f>SUM(BA59,BC59)</f>
        <v>8080.7659999999996</v>
      </c>
      <c r="BF59" s="34">
        <v>0</v>
      </c>
      <c r="BG59" s="34">
        <v>0</v>
      </c>
      <c r="BH59" s="34">
        <v>0</v>
      </c>
      <c r="BI59" s="36">
        <v>8080.7659999999996</v>
      </c>
      <c r="BJ59" s="34">
        <v>0</v>
      </c>
      <c r="BK59" s="34">
        <v>0</v>
      </c>
      <c r="BL59" s="34">
        <v>0</v>
      </c>
      <c r="BM59" s="36">
        <f t="shared" si="214"/>
        <v>8080.7659999999996</v>
      </c>
      <c r="BN59" s="16">
        <f t="shared" si="187"/>
        <v>7.4512791872772821E-2</v>
      </c>
      <c r="BO59" s="36">
        <v>2608.6657700000001</v>
      </c>
      <c r="BP59" s="34">
        <v>0</v>
      </c>
      <c r="BQ59" s="34">
        <v>0</v>
      </c>
      <c r="BR59" s="34">
        <v>0</v>
      </c>
      <c r="BS59" s="36">
        <f>SUM(BO59,BQ59)</f>
        <v>2608.6657700000001</v>
      </c>
      <c r="BT59" s="34">
        <v>0</v>
      </c>
      <c r="BU59" s="36">
        <v>-6093.2017599999999</v>
      </c>
      <c r="BV59" s="34">
        <v>0</v>
      </c>
      <c r="BW59" s="36">
        <f>SUM(BS59,BU59)</f>
        <v>-3484.5359899999999</v>
      </c>
      <c r="BX59" s="34">
        <v>0</v>
      </c>
      <c r="BY59" s="36">
        <v>11000.26865</v>
      </c>
      <c r="BZ59" s="34">
        <v>0</v>
      </c>
      <c r="CA59" s="36">
        <v>7515.7326599999997</v>
      </c>
      <c r="CB59" s="34">
        <v>0</v>
      </c>
      <c r="CC59" s="36">
        <f>4831.06124+8193.199</f>
        <v>13024.26024</v>
      </c>
      <c r="CD59" s="34">
        <v>0</v>
      </c>
      <c r="CE59" s="36">
        <v>-71737.143034816007</v>
      </c>
      <c r="CF59" s="34">
        <v>0</v>
      </c>
      <c r="CG59" s="36">
        <f>SUM(CC59,CE59)</f>
        <v>-58712.882794816003</v>
      </c>
      <c r="CH59" s="34">
        <v>0</v>
      </c>
      <c r="CI59" s="36">
        <v>6250.2388700000001</v>
      </c>
      <c r="CJ59" s="34">
        <v>0</v>
      </c>
      <c r="CK59" s="36">
        <f>SUM(CG59,CI59)</f>
        <v>-52462.643924816002</v>
      </c>
      <c r="CL59" s="34">
        <v>0</v>
      </c>
      <c r="CM59" s="36">
        <v>1457.2687599999963</v>
      </c>
      <c r="CN59" s="34">
        <v>0</v>
      </c>
      <c r="CO59" s="36">
        <f>CM59+CI59+CE59+CC59</f>
        <v>-51005.375164816011</v>
      </c>
      <c r="CP59" s="34">
        <f t="shared" si="201"/>
        <v>-7.7864807693699971</v>
      </c>
      <c r="CQ59" s="36">
        <v>2261.2884099999997</v>
      </c>
      <c r="CR59" s="34">
        <f t="shared" si="201"/>
        <v>-0.82637874487065688</v>
      </c>
      <c r="CS59" s="36">
        <v>8850.3798999999999</v>
      </c>
      <c r="CT59" s="34">
        <f t="shared" si="201"/>
        <v>-1.1233723497422341</v>
      </c>
      <c r="CU59" s="36">
        <f>SUM(CQ59,CS59)</f>
        <v>11111.668309999999</v>
      </c>
      <c r="CV59" s="34">
        <f t="shared" si="202"/>
        <v>-1.189254347275571</v>
      </c>
      <c r="CW59" s="36">
        <v>-35267.565320574002</v>
      </c>
      <c r="CX59" s="34">
        <f t="shared" si="202"/>
        <v>-6.6425947958328191</v>
      </c>
      <c r="CY59" s="36">
        <f t="shared" si="204"/>
        <v>-24155.897010574001</v>
      </c>
      <c r="CZ59" s="34">
        <f t="shared" si="205"/>
        <v>-0.53956005257394735</v>
      </c>
      <c r="DA59" s="36">
        <v>45810</v>
      </c>
      <c r="DB59" s="34">
        <f t="shared" si="206"/>
        <v>30.435519141987314</v>
      </c>
      <c r="DC59" s="36">
        <v>21653.782780000001</v>
      </c>
      <c r="DD59" s="16">
        <f t="shared" si="206"/>
        <v>-1.4245392316011625</v>
      </c>
      <c r="DE59" s="36">
        <v>0</v>
      </c>
      <c r="DF59" s="16">
        <f t="shared" si="207"/>
        <v>-1</v>
      </c>
    </row>
    <row r="60" spans="2:110" s="8" customFormat="1">
      <c r="B60" s="26" t="s">
        <v>140</v>
      </c>
      <c r="C60" s="26" t="s">
        <v>141</v>
      </c>
      <c r="D60" s="35">
        <f>SUM(D57:D59)</f>
        <v>213167</v>
      </c>
      <c r="E60" s="35">
        <f>SUM(E57:E59)</f>
        <v>220362</v>
      </c>
      <c r="F60" s="27">
        <f t="shared" si="208"/>
        <v>3.3752879197999741E-2</v>
      </c>
      <c r="G60" s="24">
        <f>G57-G59-G58</f>
        <v>91463</v>
      </c>
      <c r="H60" s="24">
        <f>H57-H59-H58</f>
        <v>49336.417672375013</v>
      </c>
      <c r="I60" s="24">
        <f>I57-I59-I58</f>
        <v>140800.32906237501</v>
      </c>
      <c r="J60" s="24">
        <f>J57-J59-J58</f>
        <v>104985.31664690058</v>
      </c>
      <c r="K60" s="35">
        <f>K57-K59-K58</f>
        <v>245785.64570927562</v>
      </c>
      <c r="L60" s="27">
        <f t="shared" si="209"/>
        <v>0.11537218626294732</v>
      </c>
      <c r="M60" s="35">
        <f>M57-M59-M58</f>
        <v>34780.240099999923</v>
      </c>
      <c r="N60" s="35">
        <f t="shared" si="12"/>
        <v>55318.517020000276</v>
      </c>
      <c r="O60" s="35">
        <f>O57-O59-O58</f>
        <v>90098.757120000198</v>
      </c>
      <c r="P60" s="27">
        <f>O60/G60-1</f>
        <v>-1.4915789772911414E-2</v>
      </c>
      <c r="Q60" s="35">
        <f>Q57-Q59-Q58</f>
        <v>48550.102120000003</v>
      </c>
      <c r="R60" s="27">
        <f>Q60/H60-1</f>
        <v>-1.5937832324929624E-2</v>
      </c>
      <c r="S60" s="35">
        <f>S57-S59-S58</f>
        <v>138645.17200177503</v>
      </c>
      <c r="T60" s="27">
        <f>S60/I60-1</f>
        <v>-1.5306477441861865E-2</v>
      </c>
      <c r="U60" s="35">
        <f>SUM(U57:U59)</f>
        <v>109945.09951999986</v>
      </c>
      <c r="V60" s="27">
        <f>U60/J60-1</f>
        <v>4.7242633841650727E-2</v>
      </c>
      <c r="W60" s="35">
        <f>W57-W59-W58</f>
        <v>248589.59195999979</v>
      </c>
      <c r="X60" s="27">
        <f>W60/K60-1</f>
        <v>1.1408096036823911E-2</v>
      </c>
      <c r="Y60" s="69">
        <f>Y57-Y59-Y58</f>
        <v>22756.853630000041</v>
      </c>
      <c r="Z60" s="27">
        <f>Y60/M60-1</f>
        <v>-0.34569590190954169</v>
      </c>
      <c r="AA60" s="35">
        <f>AA57-AA59-AA58</f>
        <v>-3207.2680856325242</v>
      </c>
      <c r="AB60" s="68">
        <f>AA60/N60-1</f>
        <v>-1.0579782007618344</v>
      </c>
      <c r="AC60" s="35">
        <f>AC57-AC59-AC58</f>
        <v>19549.585544367499</v>
      </c>
      <c r="AD60" s="67">
        <f>AC60/O60-1</f>
        <v>-0.78302047476271053</v>
      </c>
      <c r="AE60" s="35">
        <f>SUM(AE57:AE59)</f>
        <v>44034.403806385104</v>
      </c>
      <c r="AF60" s="67">
        <f>AE60/Q60-1</f>
        <v>-9.3011098152864125E-2</v>
      </c>
      <c r="AG60" s="35">
        <f t="shared" si="171"/>
        <v>63583.989350752599</v>
      </c>
      <c r="AH60" s="67">
        <f>AG60/S60-1</f>
        <v>-0.54139052638674967</v>
      </c>
      <c r="AI60" s="35">
        <f>SUM(AI57:AI59)</f>
        <v>129696.90413829872</v>
      </c>
      <c r="AJ60" s="27">
        <f t="shared" si="172"/>
        <v>0.17965152339241697</v>
      </c>
      <c r="AK60" s="35">
        <f>AK57-AK59-AK58</f>
        <v>206926.72323905153</v>
      </c>
      <c r="AL60" s="27">
        <f t="shared" si="173"/>
        <v>-0.16759699548343188</v>
      </c>
      <c r="AM60" s="35">
        <f>SUM(AM57:AM59)</f>
        <v>10495.193429438938</v>
      </c>
      <c r="AN60" s="27">
        <f t="shared" si="174"/>
        <v>-0.53881175315012486</v>
      </c>
      <c r="AO60" s="35">
        <f>SUM(AO57:AO59)</f>
        <v>88615.917190464737</v>
      </c>
      <c r="AP60" s="27">
        <f t="shared" ref="AP60" si="218">AO60/AA60-1</f>
        <v>-28.629719382496919</v>
      </c>
      <c r="AQ60" s="35">
        <f>SUM(AQ57:AQ59)</f>
        <v>99111.110619903571</v>
      </c>
      <c r="AR60" s="27">
        <f t="shared" ref="AR60" si="219">AQ60/AC60-1</f>
        <v>4.0697295037264265</v>
      </c>
      <c r="AS60" s="35">
        <f>SUM(AS57:AS59)</f>
        <v>66693.541359210591</v>
      </c>
      <c r="AT60" s="27">
        <f t="shared" ref="AT60" si="220">AS60/AE60-1</f>
        <v>0.51457804793850426</v>
      </c>
      <c r="AU60" s="35">
        <f>SUM(AU57:AU59)</f>
        <v>165338.66746198246</v>
      </c>
      <c r="AV60" s="27">
        <f t="shared" ref="AV60" si="221">AU60/AG60-1</f>
        <v>1.6003191864844113</v>
      </c>
      <c r="AW60" s="35">
        <f>SUM(AW57:AW59)</f>
        <v>135820.38295060644</v>
      </c>
      <c r="AX60" s="27">
        <f t="shared" si="179"/>
        <v>4.7213762371522083E-2</v>
      </c>
      <c r="AY60" s="35">
        <f>SUM(AY57:AY59)</f>
        <v>300923.64235406235</v>
      </c>
      <c r="AZ60" s="27">
        <f t="shared" si="180"/>
        <v>0.4542521992503652</v>
      </c>
      <c r="BA60" s="35">
        <f>SUM(BA57:BA59)</f>
        <v>51246.350150825529</v>
      </c>
      <c r="BB60" s="27">
        <f t="shared" si="181"/>
        <v>3.8828399872154717</v>
      </c>
      <c r="BC60" s="35">
        <f>SUM(BC57:BC59)</f>
        <v>100123.13345970075</v>
      </c>
      <c r="BD60" s="27">
        <f t="shared" si="182"/>
        <v>0.12985495872601782</v>
      </c>
      <c r="BE60" s="35">
        <f>SUM(BE57:BE59)</f>
        <v>151369.48361052628</v>
      </c>
      <c r="BF60" s="27">
        <f>BE60/AQ60-1</f>
        <v>0.52727058211502009</v>
      </c>
      <c r="BG60" s="35">
        <f>SUM(BG57:BG59)</f>
        <v>71710.181523224863</v>
      </c>
      <c r="BH60" s="27">
        <f t="shared" si="184"/>
        <v>7.5219280034849456E-2</v>
      </c>
      <c r="BI60" s="35">
        <f>SUM(BI57:BI59)</f>
        <v>223079.66513375111</v>
      </c>
      <c r="BJ60" s="27">
        <f>BI60/AU60-1</f>
        <v>0.34922863815293215</v>
      </c>
      <c r="BK60" s="35">
        <f>BK57+BK58</f>
        <v>178002.09660943341</v>
      </c>
      <c r="BL60" s="27">
        <f t="shared" si="186"/>
        <v>0.31056983305787855</v>
      </c>
      <c r="BM60" s="35">
        <f t="shared" si="214"/>
        <v>401081.76174318453</v>
      </c>
      <c r="BN60" s="27">
        <f t="shared" si="187"/>
        <v>0.33283566091918293</v>
      </c>
      <c r="BO60" s="35">
        <f>BO57+BO58+BO59</f>
        <v>58045.477809769567</v>
      </c>
      <c r="BP60" s="27">
        <f t="shared" si="187"/>
        <v>0.13267535422392429</v>
      </c>
      <c r="BQ60" s="35">
        <f>BQ57+BQ58+BQ59</f>
        <v>132414.01263753325</v>
      </c>
      <c r="BR60" s="27">
        <f t="shared" si="187"/>
        <v>0.32251167199865427</v>
      </c>
      <c r="BS60" s="35">
        <f>SUM(BS57:BS59)</f>
        <v>190459.49044730279</v>
      </c>
      <c r="BT60" s="27">
        <f>BS60/BE60-1</f>
        <v>0.25824232140049519</v>
      </c>
      <c r="BU60" s="35">
        <f>BU57+BU58+BU59</f>
        <v>88610.542351449432</v>
      </c>
      <c r="BV60" s="27">
        <f t="shared" ref="BV60" si="222">BU60/BG60-1</f>
        <v>0.2356758896608151</v>
      </c>
      <c r="BW60" s="35">
        <f>SUM(BW57:BW59)</f>
        <v>279070.03279875225</v>
      </c>
      <c r="BX60" s="27">
        <f>BW60/BI60-1</f>
        <v>0.25098821818398909</v>
      </c>
      <c r="BY60" s="35">
        <f>BY57+BY58+BY59</f>
        <v>200399.87209211217</v>
      </c>
      <c r="BZ60" s="27">
        <f t="shared" ref="BZ60" si="223">BY60/BK60-1</f>
        <v>0.12582871724159106</v>
      </c>
      <c r="CA60" s="35">
        <f>CA57+CA58+CA59</f>
        <v>479597.80002086452</v>
      </c>
      <c r="CB60" s="27">
        <f>CA60/BM60-1</f>
        <v>0.19576067965901278</v>
      </c>
      <c r="CC60" s="35">
        <f>CC57+CC58+CC59</f>
        <v>65439.85150018803</v>
      </c>
      <c r="CD60" s="27">
        <f t="shared" ref="CD60" si="224">CC60/BO60-1</f>
        <v>0.12738931557513888</v>
      </c>
      <c r="CE60" s="35">
        <f>CE57+CE58+CE59</f>
        <v>164085.68791485473</v>
      </c>
      <c r="CF60" s="27">
        <f t="shared" ref="CF60" si="225">CE60/BQ60-1</f>
        <v>0.23918673444342109</v>
      </c>
      <c r="CG60" s="35">
        <f>SUM(CG57:CG59)</f>
        <v>229525.53941504279</v>
      </c>
      <c r="CH60" s="27">
        <f>CG60/BS60-1</f>
        <v>0.20511474054662027</v>
      </c>
      <c r="CI60" s="35">
        <f>CI57+CI58+CI59</f>
        <v>127357.73918671951</v>
      </c>
      <c r="CJ60" s="27">
        <f t="shared" ref="CJ60" si="226">CI60/BU60-1</f>
        <v>0.43727524747100577</v>
      </c>
      <c r="CK60" s="35">
        <f>SUM(CK57:CK59)</f>
        <v>356883.27860176226</v>
      </c>
      <c r="CL60" s="27">
        <f>CK60/BW60-1</f>
        <v>0.27883053233137378</v>
      </c>
      <c r="CM60" s="35">
        <f>CM57+CM58+CM59</f>
        <v>300650.09692506725</v>
      </c>
      <c r="CN60" s="27">
        <f t="shared" ref="CN60" si="227">CM60/BY60-1</f>
        <v>0.50025094221056121</v>
      </c>
      <c r="CO60" s="35">
        <f>SUM(CO57:CO59)</f>
        <v>657533.37552682951</v>
      </c>
      <c r="CP60" s="27">
        <f>CO60/CA60-1</f>
        <v>0.37100999107632271</v>
      </c>
      <c r="CQ60" s="35">
        <f>CQ57+CQ58+CQ59</f>
        <v>101064.94335000044</v>
      </c>
      <c r="CR60" s="27">
        <f>CQ60/CC60-1</f>
        <v>0.54439444823174821</v>
      </c>
      <c r="CS60" s="35">
        <f>CS57+CS58+CS59</f>
        <v>204578.49704611261</v>
      </c>
      <c r="CT60" s="27">
        <f t="shared" ref="CT60" si="228">CS60/CE60-1</f>
        <v>0.24677843415734046</v>
      </c>
      <c r="CU60" s="35">
        <f>SUM(CU57:CU59)</f>
        <v>305643.44039611303</v>
      </c>
      <c r="CV60" s="27">
        <f t="shared" si="202"/>
        <v>0.33163150896000726</v>
      </c>
      <c r="CW60" s="35">
        <f>CW57+CW58+CW59</f>
        <v>174535.83942885199</v>
      </c>
      <c r="CX60" s="27">
        <f t="shared" si="202"/>
        <v>0.37043763923105244</v>
      </c>
      <c r="CY60" s="35">
        <f t="shared" si="204"/>
        <v>480179.27982496505</v>
      </c>
      <c r="CZ60" s="27">
        <f t="shared" si="205"/>
        <v>0.34547990510024973</v>
      </c>
      <c r="DA60" s="35">
        <f>DA57+DA58+DA59</f>
        <v>286128.62454000046</v>
      </c>
      <c r="DB60" s="27">
        <f t="shared" si="206"/>
        <v>-4.8300241821262579E-2</v>
      </c>
      <c r="DC60" s="35">
        <f>SUM(DC57:DC59)</f>
        <v>766306.62073553947</v>
      </c>
      <c r="DD60" s="27">
        <f t="shared" si="206"/>
        <v>0.16542619623157306</v>
      </c>
      <c r="DE60" s="35">
        <f>DE57+DE58+DE59</f>
        <v>96701.684312453988</v>
      </c>
      <c r="DF60" s="27">
        <f t="shared" si="207"/>
        <v>-4.3172824254558151E-2</v>
      </c>
    </row>
    <row r="61" spans="2:110" s="8" customFormat="1">
      <c r="B61" s="26" t="s">
        <v>142</v>
      </c>
      <c r="C61" s="26" t="s">
        <v>143</v>
      </c>
      <c r="D61" s="27">
        <f>D60/D9</f>
        <v>0.22366352943645273</v>
      </c>
      <c r="E61" s="27">
        <f>E60/E9</f>
        <v>0.22105922078234752</v>
      </c>
      <c r="F61" s="70">
        <f>(E61-D61)*100</f>
        <v>-0.26043086541052141</v>
      </c>
      <c r="G61" s="27">
        <f>G60/G9</f>
        <v>0.19706417195256482</v>
      </c>
      <c r="H61" s="27">
        <f>H60/H9</f>
        <v>0.22414946353956072</v>
      </c>
      <c r="I61" s="27">
        <f>I60/I9</f>
        <v>0.20577833729500772</v>
      </c>
      <c r="J61" s="27">
        <f>J60/J9</f>
        <v>0.27969777668044205</v>
      </c>
      <c r="K61" s="27">
        <f>K60/K9</f>
        <v>0.23196391277423986</v>
      </c>
      <c r="L61" s="70">
        <f>(K61-E61)*100</f>
        <v>1.0904691991892341</v>
      </c>
      <c r="M61" s="27">
        <f>M60/M9</f>
        <v>0.1577929111853156</v>
      </c>
      <c r="N61" s="27">
        <f>N60/N9</f>
        <v>0.18237014025776849</v>
      </c>
      <c r="O61" s="27">
        <f>O60/O9</f>
        <v>0.17202692348228577</v>
      </c>
      <c r="P61" s="70">
        <f>(O61-G61)*100</f>
        <v>-2.5037248470279048</v>
      </c>
      <c r="Q61" s="27">
        <f>Q60/Q9</f>
        <v>0.20201096024698961</v>
      </c>
      <c r="R61" s="70">
        <f>(Q61-H61)*100</f>
        <v>-2.2138503292571112</v>
      </c>
      <c r="S61" s="27">
        <f>S60/S9</f>
        <v>0.18145302539354369</v>
      </c>
      <c r="T61" s="70">
        <f>(S61-I61)*100</f>
        <v>-2.4325311901464031</v>
      </c>
      <c r="U61" s="27">
        <f>U60/U9</f>
        <v>0.26995114126539749</v>
      </c>
      <c r="V61" s="70">
        <f>(U61-J61)*100</f>
        <v>-0.97466354150445578</v>
      </c>
      <c r="W61" s="27">
        <f>W60/W9</f>
        <v>0.21222305472830164</v>
      </c>
      <c r="X61" s="70">
        <f>(W61-K61)*100</f>
        <v>-1.9740858045938225</v>
      </c>
      <c r="Y61" s="27">
        <f>Y60/Y9</f>
        <v>0.11034623487981575</v>
      </c>
      <c r="Z61" s="70">
        <f>(Y61-M61)*100</f>
        <v>-4.7446676305499853</v>
      </c>
      <c r="AA61" s="27">
        <f>AA60/AA9</f>
        <v>-2.329969261379071E-2</v>
      </c>
      <c r="AB61" s="70">
        <f>(AA61-N61)*100</f>
        <v>-20.566983287155921</v>
      </c>
      <c r="AC61" s="27">
        <f>AC60/AC9</f>
        <v>5.6849333785604549E-2</v>
      </c>
      <c r="AD61" s="70">
        <f>(AC61-O61)*100</f>
        <v>-11.517758969668121</v>
      </c>
      <c r="AE61" s="27">
        <f>AE60/AE9</f>
        <v>0.18149083426638959</v>
      </c>
      <c r="AF61" s="70">
        <f>(AE61-Q61)*100</f>
        <v>-2.0520125980600019</v>
      </c>
      <c r="AG61" s="27">
        <f>AG60/AG9</f>
        <v>0.10841071175779443</v>
      </c>
      <c r="AH61" s="70">
        <f>(AG61-S61)*100</f>
        <v>-7.3042313635749254</v>
      </c>
      <c r="AI61" s="27">
        <f>AI60/AI9</f>
        <v>0.28131571160512253</v>
      </c>
      <c r="AJ61" s="70">
        <f>(AI61-U61)*100</f>
        <v>1.1364570339725044</v>
      </c>
      <c r="AK61" s="27">
        <f>AK60/AK9</f>
        <v>0.19753454032936624</v>
      </c>
      <c r="AL61" s="70">
        <f>(AK61-W61)*100</f>
        <v>-1.4688514398935397</v>
      </c>
      <c r="AM61" s="27">
        <f>AM60/AM9</f>
        <v>4.8202782587268275E-2</v>
      </c>
      <c r="AN61" s="70">
        <f>(AM61-Y61)*100</f>
        <v>-6.2143452292547474</v>
      </c>
      <c r="AO61" s="27">
        <f>AO60/AO9</f>
        <v>0.24479867864904784</v>
      </c>
      <c r="AP61" s="70">
        <f>(AO61-AA61)*100</f>
        <v>26.809837126283853</v>
      </c>
      <c r="AQ61" s="27">
        <f>AQ60/AQ9</f>
        <v>0.17096225175786323</v>
      </c>
      <c r="AR61" s="70">
        <f>(AQ61-AC61)*100</f>
        <v>11.411291797225868</v>
      </c>
      <c r="AS61" s="27">
        <f>AS60/AS9</f>
        <v>0.19777751720733616</v>
      </c>
      <c r="AT61" s="70">
        <f>(AS61-AE61)*100</f>
        <v>1.6286682940946569</v>
      </c>
      <c r="AU61" s="27">
        <f>AU60/AU9</f>
        <v>0.18031567052833136</v>
      </c>
      <c r="AV61" s="70">
        <f>(AU61-AG61)*100</f>
        <v>7.1904958770536931</v>
      </c>
      <c r="AW61" s="27">
        <f>AW60/AW9</f>
        <v>0.24719478700808462</v>
      </c>
      <c r="AX61" s="70">
        <f>(AW61-AI61)*100</f>
        <v>-3.4120924597037918</v>
      </c>
      <c r="AY61" s="27">
        <f>AY60/AY9</f>
        <v>0.20521435749079303</v>
      </c>
      <c r="AZ61" s="70">
        <f>(AY61-AK61)*100</f>
        <v>0.7679817161426794</v>
      </c>
      <c r="BA61" s="27">
        <f>BA60/BA9</f>
        <v>0.15187535187242879</v>
      </c>
      <c r="BB61" s="70">
        <f>(BA61-AM61)*100</f>
        <v>10.367256928516051</v>
      </c>
      <c r="BC61" s="27">
        <f>BC60/BC9</f>
        <v>0.21330469270949162</v>
      </c>
      <c r="BD61" s="70">
        <f>(BC61-AO61)*100</f>
        <v>-3.1493985939556213</v>
      </c>
      <c r="BE61" s="27">
        <f>BE60/BE9</f>
        <v>0.18761386489153206</v>
      </c>
      <c r="BF61" s="70">
        <f>(BE61-AQ61)*100</f>
        <v>1.6651613133668834</v>
      </c>
      <c r="BG61" s="27">
        <f>BG60/BG9</f>
        <v>0.18252629818107838</v>
      </c>
      <c r="BH61" s="70">
        <f>(BG61-AS61)*100</f>
        <v>-1.5251219026257785</v>
      </c>
      <c r="BI61" s="27">
        <f>BI60/BI9</f>
        <v>0.1859477823551921</v>
      </c>
      <c r="BJ61" s="70">
        <f>(BI61-AU61)*100</f>
        <v>0.56321118268607417</v>
      </c>
      <c r="BK61" s="27">
        <f>BK60/BK9</f>
        <v>0.27638135175060063</v>
      </c>
      <c r="BL61" s="70">
        <f>(BK61-AW61)*100</f>
        <v>2.9186564742516019</v>
      </c>
      <c r="BM61" s="27">
        <f>BM60/BM9</f>
        <v>0.21753763011058938</v>
      </c>
      <c r="BN61" s="70">
        <f>(BM61-AY61)*100</f>
        <v>1.232327261979635</v>
      </c>
      <c r="BO61" s="27">
        <f>BO60/BO9</f>
        <v>0.14821600533656176</v>
      </c>
      <c r="BP61" s="70">
        <f>(BO61-BA61)*100</f>
        <v>-0.36593465358670252</v>
      </c>
      <c r="BQ61" s="27">
        <f>BQ60/BQ9</f>
        <v>0.23649191932281852</v>
      </c>
      <c r="BR61" s="70">
        <f>(BQ61-BC61)*100</f>
        <v>2.3187226613326892</v>
      </c>
      <c r="BS61" s="27">
        <f>BS60/BS9</f>
        <v>0.2001598695545645</v>
      </c>
      <c r="BT61" s="70">
        <f>(BS61-BE61)*100</f>
        <v>1.2546004663032435</v>
      </c>
      <c r="BU61" s="27">
        <f>BU60/BU9</f>
        <v>0.19376444529072606</v>
      </c>
      <c r="BV61" s="70">
        <f>(BU61-BG61)*100</f>
        <v>1.1238147109647683</v>
      </c>
      <c r="BW61" s="27">
        <f>BW60/BW9</f>
        <v>0.19808392052907431</v>
      </c>
      <c r="BX61" s="70">
        <f>(BW61-BI61)*100</f>
        <v>1.2136138173882205</v>
      </c>
      <c r="BY61" s="27">
        <f>BY60/BY9</f>
        <v>0.25754126734891808</v>
      </c>
      <c r="BZ61" s="70">
        <f>(BY61-BK61)*100</f>
        <v>-1.8840084401682555</v>
      </c>
      <c r="CA61" s="27">
        <f>CA60/CA9</f>
        <v>0.21929736909529762</v>
      </c>
      <c r="CB61" s="70">
        <f>(CA61-BM61)*100</f>
        <v>0.17597389847082423</v>
      </c>
      <c r="CC61" s="27">
        <f>CC60/CC9</f>
        <v>0.14719130612763739</v>
      </c>
      <c r="CD61" s="70">
        <f>(CC61-BO61)*100</f>
        <v>-0.10246992089243678</v>
      </c>
      <c r="CE61" s="27">
        <f>CE60/CE9</f>
        <v>0.25000789115263194</v>
      </c>
      <c r="CF61" s="70">
        <f>(CE61-BQ61)*100</f>
        <v>1.3515971829813429</v>
      </c>
      <c r="CG61" s="27">
        <f>CG60/CG9</f>
        <v>0.2084866317866618</v>
      </c>
      <c r="CH61" s="70">
        <f>(CG61-BS61)*100</f>
        <v>0.83267622320973012</v>
      </c>
      <c r="CI61" s="27">
        <f>CI60/CI9</f>
        <v>0.22625306440876661</v>
      </c>
      <c r="CJ61" s="70">
        <f>(CI61-BU61)*100</f>
        <v>3.2488619118040547</v>
      </c>
      <c r="CK61" s="27">
        <f>CK60/CK9</f>
        <v>0.2144973566466703</v>
      </c>
      <c r="CL61" s="70">
        <f>(CK61-BW61)*100</f>
        <v>1.6413436117595992</v>
      </c>
      <c r="CM61" s="27">
        <f>CM60/CM9</f>
        <v>0.32919055420960136</v>
      </c>
      <c r="CN61" s="70">
        <f>(CM61-BY61)*100</f>
        <v>7.1649286860683281</v>
      </c>
      <c r="CO61" s="27">
        <f>CO60/CO9</f>
        <v>0.25514338935979952</v>
      </c>
      <c r="CP61" s="70">
        <f>(CO61-CA61)*100</f>
        <v>3.5846020264501899</v>
      </c>
      <c r="CQ61" s="27">
        <f>CQ60/CQ9</f>
        <v>0.18817459170009518</v>
      </c>
      <c r="CR61" s="70">
        <f>(CQ61-CC61)*100</f>
        <v>4.0983285572457788</v>
      </c>
      <c r="CS61" s="27">
        <f>CS60/CS9</f>
        <v>0.26882095174473758</v>
      </c>
      <c r="CT61" s="70">
        <f>(CS61-CE61)*100</f>
        <v>1.8813060592105635</v>
      </c>
      <c r="CU61" s="27">
        <f>CU60/CU9</f>
        <v>0.23545408176817209</v>
      </c>
      <c r="CV61" s="70">
        <f>CV60/CV9</f>
        <v>1.8515036234715219</v>
      </c>
      <c r="CW61" s="27">
        <f>CW60/CW9</f>
        <v>0.26265639658884998</v>
      </c>
      <c r="CX61" s="70">
        <f>(CW61-CI61)*100</f>
        <v>3.6403332180083376</v>
      </c>
      <c r="CY61" s="27">
        <f>CY60/CY9</f>
        <v>0.24466417528489295</v>
      </c>
      <c r="CZ61" s="70">
        <f>(CY61-CK61)*100</f>
        <v>3.0166818638222654</v>
      </c>
      <c r="DA61" s="27">
        <f>DA60/DA9</f>
        <v>0.26892361100935752</v>
      </c>
      <c r="DB61" s="70">
        <f>(DA61-CM61)*100</f>
        <v>-6.0266943200243839</v>
      </c>
      <c r="DC61" s="27">
        <f>DC60/DC9</f>
        <v>0.25319208953715427</v>
      </c>
      <c r="DD61" s="70">
        <f>(DC61-CO61)*100</f>
        <v>-0.19512998226452472</v>
      </c>
      <c r="DE61" s="27">
        <f>DE60/DE9</f>
        <v>0.16238404045131496</v>
      </c>
      <c r="DF61" s="70">
        <f>(DE61-CQ61)*100</f>
        <v>-2.5790551248780211</v>
      </c>
    </row>
    <row r="62" spans="2:110">
      <c r="U62" s="47"/>
      <c r="AC62" s="71"/>
      <c r="AI62" s="47"/>
      <c r="AK62" s="71"/>
      <c r="AM62" s="71"/>
      <c r="AO62" s="71"/>
      <c r="AQ62" s="71"/>
      <c r="AS62" s="71"/>
      <c r="AU62" s="71"/>
      <c r="AW62" s="71"/>
      <c r="AY62" s="71"/>
      <c r="BA62" s="71"/>
      <c r="BC62" s="71"/>
      <c r="BE62" s="71"/>
      <c r="BG62" s="71"/>
      <c r="BI62" s="71"/>
      <c r="BK62" s="71"/>
      <c r="BM62" s="71"/>
      <c r="BO62" s="71"/>
      <c r="BQ62" s="71"/>
      <c r="BS62" s="71"/>
      <c r="BU62" s="71"/>
      <c r="BW62" s="71"/>
      <c r="BY62" s="71"/>
      <c r="CA62" s="71"/>
      <c r="CE62" s="71"/>
      <c r="CM62" s="71"/>
      <c r="CS62" s="71"/>
      <c r="DA62" s="71"/>
    </row>
    <row r="63" spans="2:110" s="49" customFormat="1" ht="10.5">
      <c r="B63" s="50" t="s">
        <v>1076</v>
      </c>
      <c r="C63" s="50" t="s">
        <v>1028</v>
      </c>
      <c r="D63" s="51">
        <f>D52</f>
        <v>2016</v>
      </c>
      <c r="E63" s="51">
        <f t="shared" ref="E63:BP63" si="229">E52</f>
        <v>2017</v>
      </c>
      <c r="F63" s="51" t="str">
        <f t="shared" si="229"/>
        <v>AH</v>
      </c>
      <c r="G63" s="51" t="str">
        <f t="shared" si="229"/>
        <v>1S18
(1H18)</v>
      </c>
      <c r="H63" s="51" t="str">
        <f t="shared" si="229"/>
        <v>3T18
(3Q18)</v>
      </c>
      <c r="I63" s="51" t="str">
        <f t="shared" si="229"/>
        <v>9M18
(9M18)</v>
      </c>
      <c r="J63" s="51" t="str">
        <f t="shared" si="229"/>
        <v>4T18
(4Q18)</v>
      </c>
      <c r="K63" s="51">
        <f t="shared" si="229"/>
        <v>2018</v>
      </c>
      <c r="L63" s="51" t="str">
        <f t="shared" si="229"/>
        <v>AH</v>
      </c>
      <c r="M63" s="51" t="str">
        <f t="shared" si="229"/>
        <v>1T19
(1Q19)</v>
      </c>
      <c r="N63" s="51" t="str">
        <f t="shared" si="229"/>
        <v>2T19
(2Q19)</v>
      </c>
      <c r="O63" s="51" t="str">
        <f t="shared" si="229"/>
        <v>1S19
(1H19)</v>
      </c>
      <c r="P63" s="51" t="str">
        <f t="shared" si="229"/>
        <v>AH</v>
      </c>
      <c r="Q63" s="51" t="str">
        <f t="shared" si="229"/>
        <v>3T19
(3Q19)</v>
      </c>
      <c r="R63" s="51" t="str">
        <f t="shared" si="229"/>
        <v>AH</v>
      </c>
      <c r="S63" s="51" t="str">
        <f t="shared" si="229"/>
        <v>9M19
(9M19)</v>
      </c>
      <c r="T63" s="51" t="str">
        <f t="shared" si="229"/>
        <v>AH</v>
      </c>
      <c r="U63" s="51" t="str">
        <f t="shared" si="229"/>
        <v>4T19
(4Q19)</v>
      </c>
      <c r="V63" s="51" t="str">
        <f t="shared" si="229"/>
        <v>AH</v>
      </c>
      <c r="W63" s="51">
        <f t="shared" si="229"/>
        <v>2019</v>
      </c>
      <c r="X63" s="51" t="str">
        <f t="shared" si="229"/>
        <v>AH</v>
      </c>
      <c r="Y63" s="51" t="str">
        <f t="shared" si="229"/>
        <v>1T20
(1Q20)</v>
      </c>
      <c r="Z63" s="51" t="str">
        <f t="shared" si="229"/>
        <v>AH</v>
      </c>
      <c r="AA63" s="51" t="str">
        <f t="shared" si="229"/>
        <v>2T20
(2Q20)</v>
      </c>
      <c r="AB63" s="51" t="str">
        <f t="shared" si="229"/>
        <v>AH</v>
      </c>
      <c r="AC63" s="51" t="str">
        <f t="shared" si="229"/>
        <v>1S20
(1H20)</v>
      </c>
      <c r="AD63" s="51" t="str">
        <f t="shared" si="229"/>
        <v>AH</v>
      </c>
      <c r="AE63" s="51" t="str">
        <f t="shared" si="229"/>
        <v>3T20
(3Q20)</v>
      </c>
      <c r="AF63" s="51" t="str">
        <f t="shared" si="229"/>
        <v>AH</v>
      </c>
      <c r="AG63" s="51" t="str">
        <f t="shared" si="229"/>
        <v>9M20
(9M20)</v>
      </c>
      <c r="AH63" s="51" t="str">
        <f t="shared" si="229"/>
        <v>AH</v>
      </c>
      <c r="AI63" s="51" t="str">
        <f t="shared" si="229"/>
        <v>4T20
(4Q20)</v>
      </c>
      <c r="AJ63" s="51" t="str">
        <f t="shared" si="229"/>
        <v>AH</v>
      </c>
      <c r="AK63" s="51">
        <f t="shared" si="229"/>
        <v>2020</v>
      </c>
      <c r="AL63" s="51" t="str">
        <f t="shared" si="229"/>
        <v>AH</v>
      </c>
      <c r="AM63" s="51" t="str">
        <f t="shared" si="229"/>
        <v>1T21
(1Q21)</v>
      </c>
      <c r="AN63" s="51" t="str">
        <f t="shared" si="229"/>
        <v>AH</v>
      </c>
      <c r="AO63" s="51" t="str">
        <f t="shared" si="229"/>
        <v>2T21
(2Q21)</v>
      </c>
      <c r="AP63" s="51" t="str">
        <f t="shared" si="229"/>
        <v>AH</v>
      </c>
      <c r="AQ63" s="51" t="str">
        <f t="shared" si="229"/>
        <v>1S21
(1H21)</v>
      </c>
      <c r="AR63" s="51" t="str">
        <f t="shared" si="229"/>
        <v>AH</v>
      </c>
      <c r="AS63" s="51" t="str">
        <f t="shared" si="229"/>
        <v>3T21
(3Q21)</v>
      </c>
      <c r="AT63" s="51" t="str">
        <f t="shared" si="229"/>
        <v>AH</v>
      </c>
      <c r="AU63" s="51" t="str">
        <f t="shared" si="229"/>
        <v>9M21
(9M21)</v>
      </c>
      <c r="AV63" s="51" t="str">
        <f t="shared" si="229"/>
        <v>AH</v>
      </c>
      <c r="AW63" s="51" t="str">
        <f t="shared" si="229"/>
        <v>4T21
(4Q21)</v>
      </c>
      <c r="AX63" s="51" t="str">
        <f t="shared" si="229"/>
        <v>AH</v>
      </c>
      <c r="AY63" s="51">
        <f t="shared" si="229"/>
        <v>2021</v>
      </c>
      <c r="AZ63" s="51" t="str">
        <f t="shared" si="229"/>
        <v>AH</v>
      </c>
      <c r="BA63" s="51" t="str">
        <f t="shared" si="229"/>
        <v>1T22
(1Q22)</v>
      </c>
      <c r="BB63" s="51" t="str">
        <f t="shared" si="229"/>
        <v>AH</v>
      </c>
      <c r="BC63" s="51" t="str">
        <f t="shared" si="229"/>
        <v>2T22
(2Q22)</v>
      </c>
      <c r="BD63" s="51" t="str">
        <f t="shared" si="229"/>
        <v>AH</v>
      </c>
      <c r="BE63" s="51" t="str">
        <f t="shared" si="229"/>
        <v>1S22
(1H22)</v>
      </c>
      <c r="BF63" s="51" t="str">
        <f t="shared" si="229"/>
        <v>AH</v>
      </c>
      <c r="BG63" s="51" t="str">
        <f t="shared" si="229"/>
        <v>3T22
(3Q22)</v>
      </c>
      <c r="BH63" s="51" t="str">
        <f t="shared" si="229"/>
        <v>AH</v>
      </c>
      <c r="BI63" s="51" t="str">
        <f t="shared" si="229"/>
        <v>9M22
(9M22)</v>
      </c>
      <c r="BJ63" s="51" t="str">
        <f t="shared" si="229"/>
        <v>AH</v>
      </c>
      <c r="BK63" s="51" t="str">
        <f t="shared" si="229"/>
        <v>4T22
(4Q22)</v>
      </c>
      <c r="BL63" s="51" t="str">
        <f t="shared" si="229"/>
        <v>AH</v>
      </c>
      <c r="BM63" s="51">
        <f t="shared" si="229"/>
        <v>2022</v>
      </c>
      <c r="BN63" s="51" t="str">
        <f t="shared" si="229"/>
        <v>AH</v>
      </c>
      <c r="BO63" s="51" t="str">
        <f t="shared" si="229"/>
        <v>1T23
(1Q23)</v>
      </c>
      <c r="BP63" s="51" t="str">
        <f t="shared" si="229"/>
        <v>AH</v>
      </c>
      <c r="BQ63" s="51" t="str">
        <f t="shared" ref="BQ63:CP63" si="230">BQ52</f>
        <v>2T23
(2Q23)</v>
      </c>
      <c r="BR63" s="51" t="str">
        <f t="shared" si="230"/>
        <v>AH</v>
      </c>
      <c r="BS63" s="51" t="str">
        <f t="shared" si="230"/>
        <v>1S23
(1H23)</v>
      </c>
      <c r="BT63" s="51" t="str">
        <f t="shared" si="230"/>
        <v>AH</v>
      </c>
      <c r="BU63" s="51" t="str">
        <f t="shared" si="230"/>
        <v>3T23
(3Q23)</v>
      </c>
      <c r="BV63" s="51" t="str">
        <f t="shared" si="230"/>
        <v>AH</v>
      </c>
      <c r="BW63" s="51" t="str">
        <f t="shared" si="230"/>
        <v>9M23
(9M23)</v>
      </c>
      <c r="BX63" s="51" t="str">
        <f t="shared" si="230"/>
        <v>AH</v>
      </c>
      <c r="BY63" s="51" t="str">
        <f t="shared" si="230"/>
        <v>4T23
(4Q23)</v>
      </c>
      <c r="BZ63" s="51" t="str">
        <f t="shared" si="230"/>
        <v>AH</v>
      </c>
      <c r="CA63" s="51">
        <f t="shared" si="230"/>
        <v>2023</v>
      </c>
      <c r="CB63" s="51" t="str">
        <f t="shared" si="230"/>
        <v>AH</v>
      </c>
      <c r="CC63" s="51" t="str">
        <f t="shared" si="230"/>
        <v>1T24
(1Q24)</v>
      </c>
      <c r="CD63" s="51" t="str">
        <f t="shared" si="230"/>
        <v>AH</v>
      </c>
      <c r="CE63" s="51" t="str">
        <f t="shared" si="230"/>
        <v>2T24
(2Q24)</v>
      </c>
      <c r="CF63" s="51" t="str">
        <f t="shared" si="230"/>
        <v>AH</v>
      </c>
      <c r="CG63" s="51" t="str">
        <f t="shared" si="230"/>
        <v>1S24
(1H24)</v>
      </c>
      <c r="CH63" s="51" t="str">
        <f t="shared" si="230"/>
        <v>AH</v>
      </c>
      <c r="CI63" s="51" t="str">
        <f t="shared" si="230"/>
        <v>3T24
(3Q24)</v>
      </c>
      <c r="CJ63" s="51" t="str">
        <f t="shared" si="230"/>
        <v>AH</v>
      </c>
      <c r="CK63" s="51" t="str">
        <f t="shared" si="230"/>
        <v>9M24
(9M24)</v>
      </c>
      <c r="CL63" s="51" t="str">
        <f t="shared" si="230"/>
        <v>AH</v>
      </c>
      <c r="CM63" s="51" t="str">
        <f t="shared" si="230"/>
        <v>4T24
(4Q23)</v>
      </c>
      <c r="CN63" s="51" t="str">
        <f t="shared" si="230"/>
        <v>AH</v>
      </c>
      <c r="CO63" s="51">
        <f t="shared" si="230"/>
        <v>2024</v>
      </c>
      <c r="CP63" s="51" t="str">
        <f t="shared" si="230"/>
        <v>AH</v>
      </c>
      <c r="CQ63" s="51" t="str">
        <f t="shared" ref="CQ63" si="231">CQ52</f>
        <v>1T25
(1Q25)</v>
      </c>
      <c r="CR63" s="51" t="str">
        <f t="shared" ref="CR63:CZ63" si="232">CR52</f>
        <v>AH</v>
      </c>
      <c r="CS63" s="51" t="str">
        <f t="shared" si="232"/>
        <v>2T25
(2Q25)</v>
      </c>
      <c r="CT63" s="51" t="str">
        <f t="shared" si="232"/>
        <v>AH</v>
      </c>
      <c r="CU63" s="51" t="str">
        <f t="shared" si="232"/>
        <v>1S25
(1H25)</v>
      </c>
      <c r="CV63" s="51" t="s">
        <v>3</v>
      </c>
      <c r="CW63" s="51" t="str">
        <f t="shared" si="232"/>
        <v>3T25
(3Q25)</v>
      </c>
      <c r="CX63" s="51" t="str">
        <f t="shared" si="232"/>
        <v>AH</v>
      </c>
      <c r="CY63" s="51" t="str">
        <f t="shared" si="232"/>
        <v>9M25
(9M25)</v>
      </c>
      <c r="CZ63" s="51" t="str">
        <f t="shared" si="232"/>
        <v>AH</v>
      </c>
      <c r="DA63" s="51" t="str">
        <f t="shared" ref="DA63:DC63" si="233">DA52</f>
        <v>4T25</v>
      </c>
      <c r="DB63" s="51" t="str">
        <f t="shared" si="233"/>
        <v>AH</v>
      </c>
      <c r="DC63" s="51">
        <f t="shared" si="233"/>
        <v>2025</v>
      </c>
      <c r="DD63" s="51" t="str">
        <f t="shared" ref="DD63:DF63" si="234">DD52</f>
        <v>AH</v>
      </c>
      <c r="DE63" s="51" t="str">
        <f t="shared" si="234"/>
        <v>1T26
(1Q26)</v>
      </c>
      <c r="DF63" s="51" t="str">
        <f t="shared" si="234"/>
        <v>AH</v>
      </c>
    </row>
    <row r="64" spans="2:110">
      <c r="B64" s="9" t="s">
        <v>1031</v>
      </c>
      <c r="C64" s="9" t="s">
        <v>1030</v>
      </c>
      <c r="D64" s="36"/>
      <c r="E64" s="36"/>
      <c r="F64" s="16"/>
      <c r="G64" s="10"/>
      <c r="H64" s="10"/>
      <c r="I64" s="10"/>
      <c r="J64" s="10"/>
      <c r="K64" s="36"/>
      <c r="L64" s="16"/>
      <c r="M64" s="36"/>
      <c r="N64" s="36"/>
      <c r="O64" s="36"/>
      <c r="P64" s="16"/>
      <c r="Q64" s="36"/>
      <c r="R64" s="16"/>
      <c r="S64" s="36"/>
      <c r="T64" s="16"/>
      <c r="U64" s="36"/>
      <c r="V64" s="16"/>
      <c r="W64" s="36"/>
      <c r="X64" s="16"/>
      <c r="Y64" s="36"/>
      <c r="Z64" s="16"/>
      <c r="AA64" s="36"/>
      <c r="AB64" s="16"/>
      <c r="AC64" s="36"/>
      <c r="AD64" s="16"/>
      <c r="AE64" s="36"/>
      <c r="AF64" s="16"/>
      <c r="AG64" s="36"/>
      <c r="AH64" s="16"/>
      <c r="AI64" s="36"/>
      <c r="AJ64" s="16"/>
      <c r="AK64" s="36"/>
      <c r="AL64" s="16"/>
      <c r="AM64" s="36"/>
      <c r="AN64" s="16"/>
      <c r="AO64" s="36"/>
      <c r="AP64" s="16"/>
      <c r="AQ64" s="36"/>
      <c r="AR64" s="16"/>
      <c r="AS64" s="36"/>
      <c r="AT64" s="16"/>
      <c r="AU64" s="36"/>
      <c r="AV64" s="16"/>
      <c r="AW64" s="36"/>
      <c r="AX64" s="16"/>
      <c r="AY64" s="36"/>
      <c r="AZ64" s="16"/>
      <c r="BA64" s="36"/>
      <c r="BB64" s="16"/>
      <c r="BC64" s="36"/>
      <c r="BD64" s="16"/>
      <c r="BE64" s="36"/>
      <c r="BF64" s="16"/>
      <c r="BG64" s="36"/>
      <c r="BH64" s="16"/>
      <c r="BI64" s="36"/>
      <c r="BJ64" s="16"/>
      <c r="BK64" s="36"/>
      <c r="BL64" s="16"/>
      <c r="BM64" s="36"/>
      <c r="BN64" s="16"/>
      <c r="BO64" s="36"/>
      <c r="BP64" s="16"/>
      <c r="BQ64" s="36"/>
      <c r="BR64" s="16"/>
      <c r="BS64" s="36"/>
      <c r="BT64" s="16"/>
      <c r="BU64" s="36"/>
      <c r="BV64" s="16"/>
      <c r="BW64" s="36"/>
      <c r="BX64" s="16"/>
      <c r="BY64" s="36"/>
      <c r="BZ64" s="16"/>
      <c r="CA64" s="36"/>
      <c r="CB64" s="16"/>
      <c r="CC64" s="36"/>
      <c r="CD64" s="16"/>
      <c r="CE64" s="36"/>
      <c r="CF64" s="16"/>
      <c r="CG64" s="36"/>
      <c r="CH64" s="16"/>
      <c r="CI64" s="36"/>
      <c r="CJ64" s="16"/>
      <c r="CK64" s="36"/>
      <c r="CL64" s="16"/>
      <c r="CM64" s="36">
        <f>CM18</f>
        <v>678566.10503000056</v>
      </c>
      <c r="CN64" s="16"/>
      <c r="CO64" s="36">
        <f>CO18</f>
        <v>1810026.459908281</v>
      </c>
      <c r="CP64" s="16"/>
      <c r="CQ64" s="36">
        <f>CQ18</f>
        <v>364678.96084000025</v>
      </c>
      <c r="CR64" s="16"/>
      <c r="CS64" s="36">
        <f>CS18</f>
        <v>550207.76249999844</v>
      </c>
      <c r="CT64" s="16"/>
      <c r="CU64" s="36">
        <f>CU18</f>
        <v>914886.72333999863</v>
      </c>
      <c r="CV64" s="16"/>
      <c r="CW64" s="36">
        <f>CW18</f>
        <v>474228.55853000004</v>
      </c>
      <c r="CX64" s="16"/>
      <c r="CY64" s="36">
        <f>CY18</f>
        <v>1389115.2818699987</v>
      </c>
      <c r="CZ64" s="16"/>
      <c r="DA64" s="36">
        <f>DA18</f>
        <v>715993.50648000056</v>
      </c>
      <c r="DB64" s="16"/>
      <c r="DC64" s="36">
        <f>DC18</f>
        <v>2105110.7883499991</v>
      </c>
      <c r="DD64" s="16"/>
      <c r="DE64" s="36">
        <f>DE18</f>
        <v>416358.16602</v>
      </c>
      <c r="DF64" s="16"/>
    </row>
    <row r="65" spans="2:111" s="144" customFormat="1" ht="14.5">
      <c r="B65" s="140" t="s">
        <v>1032</v>
      </c>
      <c r="C65" s="140" t="s">
        <v>1029</v>
      </c>
      <c r="D65" s="141"/>
      <c r="E65" s="141"/>
      <c r="F65" s="142"/>
      <c r="G65" s="143"/>
      <c r="H65" s="143"/>
      <c r="I65" s="143"/>
      <c r="J65" s="143"/>
      <c r="K65" s="141"/>
      <c r="L65" s="142"/>
      <c r="M65" s="141"/>
      <c r="N65" s="141"/>
      <c r="O65" s="141"/>
      <c r="P65" s="142"/>
      <c r="Q65" s="141"/>
      <c r="R65" s="142"/>
      <c r="S65" s="141"/>
      <c r="T65" s="142"/>
      <c r="U65" s="141"/>
      <c r="V65" s="142"/>
      <c r="W65" s="141"/>
      <c r="X65" s="142"/>
      <c r="Y65" s="141"/>
      <c r="Z65" s="142"/>
      <c r="AA65" s="141"/>
      <c r="AB65" s="142"/>
      <c r="AC65" s="141"/>
      <c r="AD65" s="142"/>
      <c r="AE65" s="141"/>
      <c r="AF65" s="142"/>
      <c r="AG65" s="141"/>
      <c r="AH65" s="142"/>
      <c r="AI65" s="141"/>
      <c r="AJ65" s="142"/>
      <c r="AK65" s="141"/>
      <c r="AL65" s="142"/>
      <c r="AM65" s="141"/>
      <c r="AN65" s="142"/>
      <c r="AO65" s="141"/>
      <c r="AP65" s="142"/>
      <c r="AQ65" s="141"/>
      <c r="AR65" s="142"/>
      <c r="AS65" s="141"/>
      <c r="AT65" s="142"/>
      <c r="AU65" s="141"/>
      <c r="AV65" s="142"/>
      <c r="AW65" s="141"/>
      <c r="AX65" s="142"/>
      <c r="AY65" s="141"/>
      <c r="AZ65" s="142"/>
      <c r="BA65" s="141"/>
      <c r="BB65" s="142"/>
      <c r="BC65" s="141"/>
      <c r="BD65" s="142"/>
      <c r="BE65" s="141"/>
      <c r="BF65" s="142"/>
      <c r="BG65" s="141"/>
      <c r="BH65" s="142"/>
      <c r="BI65" s="141"/>
      <c r="BJ65" s="142"/>
      <c r="BK65" s="141"/>
      <c r="BL65" s="142"/>
      <c r="BM65" s="141"/>
      <c r="BN65" s="142"/>
      <c r="BO65" s="141"/>
      <c r="BP65" s="142"/>
      <c r="BQ65" s="141"/>
      <c r="BR65" s="142"/>
      <c r="BS65" s="141"/>
      <c r="BT65" s="142"/>
      <c r="BU65" s="141"/>
      <c r="BV65" s="142"/>
      <c r="BW65" s="141"/>
      <c r="BX65" s="142"/>
      <c r="BY65" s="141"/>
      <c r="BZ65" s="142"/>
      <c r="CA65" s="141"/>
      <c r="CB65" s="142"/>
      <c r="CC65" s="141"/>
      <c r="CD65" s="142"/>
      <c r="CE65" s="141"/>
      <c r="CF65" s="142"/>
      <c r="CG65" s="141"/>
      <c r="CH65" s="142"/>
      <c r="CI65" s="141"/>
      <c r="CJ65" s="142"/>
      <c r="CK65" s="141"/>
      <c r="CL65" s="142"/>
      <c r="CM65" s="141">
        <f>-CM10+CM66+1</f>
        <v>-43911</v>
      </c>
      <c r="CN65" s="142"/>
      <c r="CO65" s="141">
        <f>-CO10+CO66</f>
        <v>-43911.342548280023</v>
      </c>
      <c r="CP65" s="142"/>
      <c r="CQ65" s="141">
        <f>-CQ10+CQ66</f>
        <v>-8835.2328900000139</v>
      </c>
      <c r="CR65" s="142"/>
      <c r="CS65" s="141">
        <f>-CS10+CS66</f>
        <v>-12552.269679999998</v>
      </c>
      <c r="CT65" s="142"/>
      <c r="CU65" s="141">
        <f>-CU10+CU66</f>
        <v>-21387.50257000007</v>
      </c>
      <c r="CV65" s="142"/>
      <c r="CW65" s="141">
        <f>-CW10+CW66</f>
        <v>-10147.223430000973</v>
      </c>
      <c r="CX65" s="142"/>
      <c r="CY65" s="141">
        <f>-CY10+CY66</f>
        <v>-31534.726000001072</v>
      </c>
      <c r="CZ65" s="142"/>
      <c r="DA65" s="141">
        <f>-DA10+DA66</f>
        <v>7299.1075599999749</v>
      </c>
      <c r="DB65" s="142"/>
      <c r="DC65" s="141">
        <f>-DC10+DC66+1</f>
        <v>-24235.178600000218</v>
      </c>
      <c r="DD65" s="142"/>
      <c r="DE65" s="141">
        <v>-9239.855779999998</v>
      </c>
      <c r="DF65" s="142"/>
      <c r="DG65" s="158"/>
    </row>
    <row r="66" spans="2:111" s="8" customFormat="1">
      <c r="B66" s="20" t="s">
        <v>1077</v>
      </c>
      <c r="C66" s="6" t="s">
        <v>1055</v>
      </c>
      <c r="D66" s="34"/>
      <c r="E66" s="34"/>
      <c r="F66" s="135"/>
      <c r="G66" s="136"/>
      <c r="H66" s="136"/>
      <c r="I66" s="136"/>
      <c r="J66" s="136"/>
      <c r="K66" s="34"/>
      <c r="L66" s="135"/>
      <c r="M66" s="34"/>
      <c r="N66" s="34"/>
      <c r="O66" s="34"/>
      <c r="P66" s="135"/>
      <c r="Q66" s="34"/>
      <c r="R66" s="135"/>
      <c r="S66" s="34"/>
      <c r="T66" s="135"/>
      <c r="U66" s="34"/>
      <c r="V66" s="135"/>
      <c r="W66" s="34"/>
      <c r="X66" s="135"/>
      <c r="Y66" s="34"/>
      <c r="Z66" s="135"/>
      <c r="AA66" s="34"/>
      <c r="AB66" s="135"/>
      <c r="AC66" s="34"/>
      <c r="AD66" s="135"/>
      <c r="AE66" s="34"/>
      <c r="AF66" s="135"/>
      <c r="AG66" s="34"/>
      <c r="AH66" s="135"/>
      <c r="AI66" s="34"/>
      <c r="AJ66" s="135"/>
      <c r="AK66" s="34"/>
      <c r="AL66" s="135"/>
      <c r="AM66" s="34"/>
      <c r="AN66" s="135"/>
      <c r="AO66" s="34"/>
      <c r="AP66" s="135"/>
      <c r="AQ66" s="34"/>
      <c r="AR66" s="135"/>
      <c r="AS66" s="34"/>
      <c r="AT66" s="135"/>
      <c r="AU66" s="34"/>
      <c r="AV66" s="135"/>
      <c r="AW66" s="34"/>
      <c r="AX66" s="135"/>
      <c r="AY66" s="34"/>
      <c r="AZ66" s="135"/>
      <c r="BA66" s="34"/>
      <c r="BB66" s="135"/>
      <c r="BC66" s="34"/>
      <c r="BD66" s="135"/>
      <c r="BE66" s="34"/>
      <c r="BF66" s="135"/>
      <c r="BG66" s="34"/>
      <c r="BH66" s="135"/>
      <c r="BI66" s="34"/>
      <c r="BJ66" s="135"/>
      <c r="BK66" s="34"/>
      <c r="BL66" s="135"/>
      <c r="BM66" s="34"/>
      <c r="BN66" s="135"/>
      <c r="BO66" s="34"/>
      <c r="BP66" s="135"/>
      <c r="BQ66" s="34"/>
      <c r="BR66" s="135"/>
      <c r="BS66" s="34"/>
      <c r="BT66" s="135"/>
      <c r="BU66" s="34"/>
      <c r="BV66" s="135"/>
      <c r="BW66" s="34"/>
      <c r="BX66" s="135"/>
      <c r="BY66" s="34"/>
      <c r="BZ66" s="135"/>
      <c r="CA66" s="34"/>
      <c r="CB66" s="135"/>
      <c r="CC66" s="34"/>
      <c r="CD66" s="135"/>
      <c r="CE66" s="34"/>
      <c r="CF66" s="135"/>
      <c r="CG66" s="34"/>
      <c r="CH66" s="135"/>
      <c r="CI66" s="34"/>
      <c r="CJ66" s="135"/>
      <c r="CK66" s="34"/>
      <c r="CL66" s="135"/>
      <c r="CM66" s="34">
        <f>SUM(CM67:CM68)</f>
        <v>-278647</v>
      </c>
      <c r="CN66" s="34"/>
      <c r="CO66" s="34">
        <f>SUM(CO67:CO68)</f>
        <v>-810998</v>
      </c>
      <c r="CP66" s="135"/>
      <c r="CQ66" s="34">
        <f>SUM(CQ67:CQ68)</f>
        <v>-181236.98224000001</v>
      </c>
      <c r="CR66" s="135"/>
      <c r="CS66" s="34">
        <f>SUM(CS67:CS68)</f>
        <v>-223365.90718000146</v>
      </c>
      <c r="CT66" s="135"/>
      <c r="CU66" s="34">
        <f>SUM(CU67:CU68)</f>
        <v>-404602.88942000153</v>
      </c>
      <c r="CV66" s="135"/>
      <c r="CW66" s="34">
        <f>SUM(CW67:CW68)</f>
        <v>-200421.19252000097</v>
      </c>
      <c r="CX66" s="135"/>
      <c r="CY66" s="34">
        <f>SUM(CY67:CY68)</f>
        <v>-605024.08194000251</v>
      </c>
      <c r="CZ66" s="135"/>
      <c r="DA66" s="34">
        <f>SUM(DA67:DA68)</f>
        <v>-340682.71195999981</v>
      </c>
      <c r="DB66" s="34"/>
      <c r="DC66" s="34">
        <f>SUM(DC67:DC68)</f>
        <v>-945707.35406000144</v>
      </c>
      <c r="DD66" s="135"/>
      <c r="DE66" s="34">
        <f>SUM(DE67:DE68)</f>
        <v>-187088.24350000001</v>
      </c>
      <c r="DF66" s="135"/>
    </row>
    <row r="67" spans="2:111">
      <c r="B67" s="9" t="s">
        <v>1054</v>
      </c>
      <c r="C67" s="13" t="s">
        <v>1056</v>
      </c>
      <c r="D67" s="36"/>
      <c r="E67" s="36"/>
      <c r="F67" s="16"/>
      <c r="G67" s="10"/>
      <c r="H67" s="10"/>
      <c r="I67" s="10"/>
      <c r="J67" s="10"/>
      <c r="K67" s="36"/>
      <c r="L67" s="16"/>
      <c r="M67" s="36"/>
      <c r="N67" s="36"/>
      <c r="O67" s="36"/>
      <c r="P67" s="16"/>
      <c r="Q67" s="36"/>
      <c r="R67" s="16"/>
      <c r="S67" s="36"/>
      <c r="T67" s="16"/>
      <c r="U67" s="36"/>
      <c r="V67" s="16"/>
      <c r="W67" s="36"/>
      <c r="X67" s="16"/>
      <c r="Y67" s="36"/>
      <c r="Z67" s="16"/>
      <c r="AA67" s="36"/>
      <c r="AB67" s="16"/>
      <c r="AC67" s="36"/>
      <c r="AD67" s="16"/>
      <c r="AE67" s="36"/>
      <c r="AF67" s="16"/>
      <c r="AG67" s="36"/>
      <c r="AH67" s="16"/>
      <c r="AI67" s="36"/>
      <c r="AJ67" s="16"/>
      <c r="AK67" s="36"/>
      <c r="AL67" s="16"/>
      <c r="AM67" s="36"/>
      <c r="AN67" s="16"/>
      <c r="AO67" s="36"/>
      <c r="AP67" s="16"/>
      <c r="AQ67" s="36"/>
      <c r="AR67" s="16"/>
      <c r="AS67" s="36"/>
      <c r="AT67" s="16"/>
      <c r="AU67" s="36"/>
      <c r="AV67" s="16"/>
      <c r="AW67" s="36"/>
      <c r="AX67" s="16"/>
      <c r="AY67" s="36"/>
      <c r="AZ67" s="16"/>
      <c r="BA67" s="36"/>
      <c r="BB67" s="16"/>
      <c r="BC67" s="36"/>
      <c r="BD67" s="16"/>
      <c r="BE67" s="36"/>
      <c r="BF67" s="16"/>
      <c r="BG67" s="36"/>
      <c r="BH67" s="16"/>
      <c r="BI67" s="36"/>
      <c r="BJ67" s="16"/>
      <c r="BK67" s="36"/>
      <c r="BL67" s="16"/>
      <c r="BM67" s="36"/>
      <c r="BN67" s="16"/>
      <c r="BO67" s="36"/>
      <c r="BP67" s="16"/>
      <c r="BQ67" s="36"/>
      <c r="BR67" s="16"/>
      <c r="BS67" s="36"/>
      <c r="BT67" s="16"/>
      <c r="BU67" s="36"/>
      <c r="BV67" s="16"/>
      <c r="BW67" s="36"/>
      <c r="BX67" s="16"/>
      <c r="BY67" s="36"/>
      <c r="BZ67" s="16"/>
      <c r="CA67" s="36"/>
      <c r="CB67" s="16"/>
      <c r="CC67" s="36"/>
      <c r="CD67" s="16"/>
      <c r="CE67" s="36"/>
      <c r="CF67" s="16"/>
      <c r="CG67" s="36"/>
      <c r="CH67" s="16"/>
      <c r="CI67" s="36"/>
      <c r="CJ67" s="16"/>
      <c r="CK67" s="36"/>
      <c r="CL67" s="16"/>
      <c r="CM67" s="36">
        <v>-243089</v>
      </c>
      <c r="CN67" s="36"/>
      <c r="CO67" s="36">
        <v>-700422</v>
      </c>
      <c r="CP67" s="16"/>
      <c r="CQ67" s="36">
        <v>-148893.40660000002</v>
      </c>
      <c r="CR67" s="16"/>
      <c r="CS67" s="36">
        <v>-189691.63662000146</v>
      </c>
      <c r="CT67" s="16"/>
      <c r="CU67" s="36">
        <f>CQ67+CS67</f>
        <v>-338585.04322000151</v>
      </c>
      <c r="CV67" s="16"/>
      <c r="CW67" s="36">
        <v>-171502.54794000098</v>
      </c>
      <c r="CX67" s="16"/>
      <c r="CY67" s="36">
        <f>CU67+CW67</f>
        <v>-510087.59116000251</v>
      </c>
      <c r="CZ67" s="16"/>
      <c r="DA67" s="36">
        <v>-313492.7628999998</v>
      </c>
      <c r="DB67" s="36"/>
      <c r="DC67" s="36">
        <v>-823580.35406000144</v>
      </c>
      <c r="DD67" s="16"/>
      <c r="DE67" s="36">
        <v>-161757.49046</v>
      </c>
      <c r="DF67" s="16"/>
    </row>
    <row r="68" spans="2:111">
      <c r="B68" s="9" t="s">
        <v>1078</v>
      </c>
      <c r="C68" s="9" t="s">
        <v>1057</v>
      </c>
      <c r="D68" s="36"/>
      <c r="E68" s="36"/>
      <c r="F68" s="16"/>
      <c r="G68" s="10"/>
      <c r="H68" s="10"/>
      <c r="I68" s="10"/>
      <c r="J68" s="10"/>
      <c r="K68" s="36"/>
      <c r="L68" s="16"/>
      <c r="M68" s="36"/>
      <c r="N68" s="36"/>
      <c r="O68" s="36"/>
      <c r="P68" s="16"/>
      <c r="Q68" s="36"/>
      <c r="R68" s="16"/>
      <c r="S68" s="36"/>
      <c r="T68" s="16"/>
      <c r="U68" s="36"/>
      <c r="V68" s="16"/>
      <c r="W68" s="36"/>
      <c r="X68" s="16"/>
      <c r="Y68" s="36"/>
      <c r="Z68" s="16"/>
      <c r="AA68" s="36"/>
      <c r="AB68" s="16"/>
      <c r="AC68" s="36"/>
      <c r="AD68" s="16"/>
      <c r="AE68" s="36"/>
      <c r="AF68" s="16"/>
      <c r="AG68" s="36"/>
      <c r="AH68" s="16"/>
      <c r="AI68" s="36"/>
      <c r="AJ68" s="16"/>
      <c r="AK68" s="36"/>
      <c r="AL68" s="16"/>
      <c r="AM68" s="36"/>
      <c r="AN68" s="16"/>
      <c r="AO68" s="36"/>
      <c r="AP68" s="16"/>
      <c r="AQ68" s="36"/>
      <c r="AR68" s="16"/>
      <c r="AS68" s="36"/>
      <c r="AT68" s="16"/>
      <c r="AU68" s="36"/>
      <c r="AV68" s="16"/>
      <c r="AW68" s="36"/>
      <c r="AX68" s="16"/>
      <c r="AY68" s="36"/>
      <c r="AZ68" s="16"/>
      <c r="BA68" s="36"/>
      <c r="BB68" s="16"/>
      <c r="BC68" s="36"/>
      <c r="BD68" s="16"/>
      <c r="BE68" s="36"/>
      <c r="BF68" s="16"/>
      <c r="BG68" s="36"/>
      <c r="BH68" s="16"/>
      <c r="BI68" s="36"/>
      <c r="BJ68" s="16"/>
      <c r="BK68" s="36"/>
      <c r="BL68" s="16"/>
      <c r="BM68" s="36"/>
      <c r="BN68" s="16"/>
      <c r="BO68" s="36"/>
      <c r="BP68" s="16"/>
      <c r="BQ68" s="36"/>
      <c r="BR68" s="16"/>
      <c r="BS68" s="36"/>
      <c r="BT68" s="16"/>
      <c r="BU68" s="36"/>
      <c r="BV68" s="16"/>
      <c r="BW68" s="36"/>
      <c r="BX68" s="16"/>
      <c r="BY68" s="36"/>
      <c r="BZ68" s="16"/>
      <c r="CA68" s="36"/>
      <c r="CB68" s="16"/>
      <c r="CC68" s="36"/>
      <c r="CD68" s="16"/>
      <c r="CE68" s="36"/>
      <c r="CF68" s="16"/>
      <c r="CG68" s="36"/>
      <c r="CH68" s="16"/>
      <c r="CI68" s="36"/>
      <c r="CJ68" s="16"/>
      <c r="CK68" s="36"/>
      <c r="CL68" s="16"/>
      <c r="CM68" s="36">
        <f>SUM(CM69:CM71)</f>
        <v>-35558</v>
      </c>
      <c r="CN68" s="36"/>
      <c r="CO68" s="36">
        <f>SUM(CO69:CO71)</f>
        <v>-110576</v>
      </c>
      <c r="CP68" s="16"/>
      <c r="CQ68" s="36">
        <f>SUM(CQ69:CQ71)</f>
        <v>-32343.575639999995</v>
      </c>
      <c r="CR68" s="16"/>
      <c r="CS68" s="36">
        <f>SUM(CS69:CS71)</f>
        <v>-33674.270560000004</v>
      </c>
      <c r="CT68" s="16"/>
      <c r="CU68" s="36">
        <f>CQ68+CS68</f>
        <v>-66017.8462</v>
      </c>
      <c r="CV68" s="16"/>
      <c r="CW68" s="36">
        <v>-28918.64458</v>
      </c>
      <c r="CX68" s="16"/>
      <c r="CY68" s="36">
        <f>CU68+CW68</f>
        <v>-94936.490779999993</v>
      </c>
      <c r="CZ68" s="16"/>
      <c r="DA68" s="36">
        <f>SUM(DA69:DA71)</f>
        <v>-27189.949060000006</v>
      </c>
      <c r="DB68" s="36"/>
      <c r="DC68" s="36">
        <v>-122127</v>
      </c>
      <c r="DD68" s="16"/>
      <c r="DE68" s="36">
        <v>-25330.753040000014</v>
      </c>
      <c r="DF68" s="16"/>
    </row>
    <row r="69" spans="2:111">
      <c r="B69" s="139" t="s">
        <v>1079</v>
      </c>
      <c r="C69" s="9" t="s">
        <v>1058</v>
      </c>
      <c r="D69" s="36"/>
      <c r="E69" s="36"/>
      <c r="F69" s="16"/>
      <c r="G69" s="10"/>
      <c r="H69" s="10"/>
      <c r="I69" s="10"/>
      <c r="J69" s="10"/>
      <c r="K69" s="36"/>
      <c r="L69" s="16"/>
      <c r="M69" s="36"/>
      <c r="N69" s="36"/>
      <c r="O69" s="36"/>
      <c r="P69" s="16"/>
      <c r="Q69" s="36"/>
      <c r="R69" s="16"/>
      <c r="S69" s="36"/>
      <c r="T69" s="16"/>
      <c r="U69" s="36"/>
      <c r="V69" s="16"/>
      <c r="W69" s="36"/>
      <c r="X69" s="16"/>
      <c r="Y69" s="36"/>
      <c r="Z69" s="16"/>
      <c r="AA69" s="36"/>
      <c r="AB69" s="16"/>
      <c r="AC69" s="36"/>
      <c r="AD69" s="16"/>
      <c r="AE69" s="36"/>
      <c r="AF69" s="16"/>
      <c r="AG69" s="36"/>
      <c r="AH69" s="16"/>
      <c r="AI69" s="36"/>
      <c r="AJ69" s="16"/>
      <c r="AK69" s="36"/>
      <c r="AL69" s="16"/>
      <c r="AM69" s="36"/>
      <c r="AN69" s="16"/>
      <c r="AO69" s="36"/>
      <c r="AP69" s="16"/>
      <c r="AQ69" s="36"/>
      <c r="AR69" s="16"/>
      <c r="AS69" s="36"/>
      <c r="AT69" s="16"/>
      <c r="AU69" s="36"/>
      <c r="AV69" s="16"/>
      <c r="AW69" s="36"/>
      <c r="AX69" s="16"/>
      <c r="AY69" s="36"/>
      <c r="AZ69" s="16"/>
      <c r="BA69" s="36"/>
      <c r="BB69" s="16"/>
      <c r="BC69" s="36"/>
      <c r="BD69" s="16"/>
      <c r="BE69" s="36"/>
      <c r="BF69" s="16"/>
      <c r="BG69" s="36"/>
      <c r="BH69" s="16"/>
      <c r="BI69" s="36"/>
      <c r="BJ69" s="16"/>
      <c r="BK69" s="36"/>
      <c r="BL69" s="16"/>
      <c r="BM69" s="36"/>
      <c r="BN69" s="16"/>
      <c r="BO69" s="36"/>
      <c r="BP69" s="16"/>
      <c r="BQ69" s="36"/>
      <c r="BR69" s="16"/>
      <c r="BS69" s="36"/>
      <c r="BT69" s="16"/>
      <c r="BU69" s="36"/>
      <c r="BV69" s="16"/>
      <c r="BW69" s="36"/>
      <c r="BX69" s="16"/>
      <c r="BY69" s="36"/>
      <c r="BZ69" s="16"/>
      <c r="CA69" s="36"/>
      <c r="CB69" s="16"/>
      <c r="CC69" s="36"/>
      <c r="CD69" s="16"/>
      <c r="CE69" s="36"/>
      <c r="CF69" s="16"/>
      <c r="CG69" s="36"/>
      <c r="CH69" s="16"/>
      <c r="CI69" s="36"/>
      <c r="CJ69" s="16"/>
      <c r="CK69" s="36"/>
      <c r="CL69" s="16"/>
      <c r="CM69" s="36">
        <v>-31285</v>
      </c>
      <c r="CN69" s="36"/>
      <c r="CO69" s="36">
        <v>-90575</v>
      </c>
      <c r="CP69" s="16"/>
      <c r="CQ69" s="36">
        <v>-26956.589699999997</v>
      </c>
      <c r="CR69" s="16"/>
      <c r="CS69" s="36">
        <v>-28386.84981</v>
      </c>
      <c r="CT69" s="16"/>
      <c r="CU69" s="36">
        <f>CQ69+CS69</f>
        <v>-55343.439509999997</v>
      </c>
      <c r="CV69" s="16"/>
      <c r="CW69" s="36">
        <v>-23801</v>
      </c>
      <c r="CX69" s="16"/>
      <c r="CY69" s="36">
        <f>CU69+CW69</f>
        <v>-79144.439509999997</v>
      </c>
      <c r="CZ69" s="16"/>
      <c r="DA69" s="36">
        <v>-22324.403930000008</v>
      </c>
      <c r="DB69" s="36"/>
      <c r="DC69" s="36">
        <v>-101469</v>
      </c>
      <c r="DD69" s="16"/>
      <c r="DE69" s="36">
        <v>-21935.057960000013</v>
      </c>
      <c r="DF69" s="16"/>
    </row>
    <row r="70" spans="2:111">
      <c r="B70" s="139" t="s">
        <v>1080</v>
      </c>
      <c r="C70" s="9" t="s">
        <v>1059</v>
      </c>
      <c r="D70" s="36"/>
      <c r="E70" s="36"/>
      <c r="F70" s="16"/>
      <c r="G70" s="10"/>
      <c r="H70" s="10"/>
      <c r="I70" s="10"/>
      <c r="J70" s="10"/>
      <c r="K70" s="36"/>
      <c r="L70" s="16"/>
      <c r="M70" s="36"/>
      <c r="N70" s="36"/>
      <c r="O70" s="36"/>
      <c r="P70" s="16"/>
      <c r="Q70" s="36"/>
      <c r="R70" s="16"/>
      <c r="S70" s="36"/>
      <c r="T70" s="16"/>
      <c r="U70" s="36"/>
      <c r="V70" s="16"/>
      <c r="W70" s="36"/>
      <c r="X70" s="16"/>
      <c r="Y70" s="36"/>
      <c r="Z70" s="16"/>
      <c r="AA70" s="36"/>
      <c r="AB70" s="16"/>
      <c r="AC70" s="36"/>
      <c r="AD70" s="16"/>
      <c r="AE70" s="36"/>
      <c r="AF70" s="16"/>
      <c r="AG70" s="36"/>
      <c r="AH70" s="16"/>
      <c r="AI70" s="36"/>
      <c r="AJ70" s="16"/>
      <c r="AK70" s="36"/>
      <c r="AL70" s="16"/>
      <c r="AM70" s="36"/>
      <c r="AN70" s="16"/>
      <c r="AO70" s="36"/>
      <c r="AP70" s="16"/>
      <c r="AQ70" s="36"/>
      <c r="AR70" s="16"/>
      <c r="AS70" s="36"/>
      <c r="AT70" s="16"/>
      <c r="AU70" s="36"/>
      <c r="AV70" s="16"/>
      <c r="AW70" s="36"/>
      <c r="AX70" s="16"/>
      <c r="AY70" s="36"/>
      <c r="AZ70" s="16"/>
      <c r="BA70" s="36"/>
      <c r="BB70" s="16"/>
      <c r="BC70" s="36"/>
      <c r="BD70" s="16"/>
      <c r="BE70" s="36"/>
      <c r="BF70" s="16"/>
      <c r="BG70" s="36"/>
      <c r="BH70" s="16"/>
      <c r="BI70" s="36"/>
      <c r="BJ70" s="16"/>
      <c r="BK70" s="36"/>
      <c r="BL70" s="16"/>
      <c r="BM70" s="36"/>
      <c r="BN70" s="16"/>
      <c r="BO70" s="36"/>
      <c r="BP70" s="16"/>
      <c r="BQ70" s="36"/>
      <c r="BR70" s="16"/>
      <c r="BS70" s="36"/>
      <c r="BT70" s="16"/>
      <c r="BU70" s="36"/>
      <c r="BV70" s="16"/>
      <c r="BW70" s="36"/>
      <c r="BX70" s="16"/>
      <c r="BY70" s="36"/>
      <c r="BZ70" s="16"/>
      <c r="CA70" s="36"/>
      <c r="CB70" s="16"/>
      <c r="CC70" s="36"/>
      <c r="CD70" s="16"/>
      <c r="CE70" s="36"/>
      <c r="CF70" s="16"/>
      <c r="CG70" s="36"/>
      <c r="CH70" s="16"/>
      <c r="CI70" s="36"/>
      <c r="CJ70" s="16"/>
      <c r="CK70" s="36"/>
      <c r="CL70" s="16"/>
      <c r="CM70" s="36">
        <v>-3555</v>
      </c>
      <c r="CN70" s="36"/>
      <c r="CO70" s="36">
        <v>-9773</v>
      </c>
      <c r="CP70" s="16"/>
      <c r="CQ70" s="36">
        <v>-2682.0249400000007</v>
      </c>
      <c r="CR70" s="16"/>
      <c r="CS70" s="36">
        <v>-2395.32528</v>
      </c>
      <c r="CT70" s="16"/>
      <c r="CU70" s="36">
        <f>CQ70+CS70</f>
        <v>-5077.3502200000003</v>
      </c>
      <c r="CV70" s="16"/>
      <c r="CW70" s="36">
        <v>-2116</v>
      </c>
      <c r="CX70" s="16"/>
      <c r="CY70" s="36">
        <f>CU70+CW70</f>
        <v>-7193.3502200000003</v>
      </c>
      <c r="CZ70" s="16"/>
      <c r="DA70" s="36">
        <v>-1805.5451299999997</v>
      </c>
      <c r="DB70" s="36"/>
      <c r="DC70" s="36">
        <v>-9000</v>
      </c>
      <c r="DD70" s="16"/>
      <c r="DE70" s="36">
        <v>-317.60510999999951</v>
      </c>
      <c r="DF70" s="16"/>
    </row>
    <row r="71" spans="2:111">
      <c r="B71" s="139" t="s">
        <v>1081</v>
      </c>
      <c r="C71" s="9" t="s">
        <v>1060</v>
      </c>
      <c r="D71" s="36"/>
      <c r="E71" s="36"/>
      <c r="F71" s="16"/>
      <c r="G71" s="10"/>
      <c r="H71" s="10"/>
      <c r="I71" s="10"/>
      <c r="J71" s="10"/>
      <c r="K71" s="36"/>
      <c r="L71" s="16"/>
      <c r="M71" s="36"/>
      <c r="N71" s="36"/>
      <c r="O71" s="36"/>
      <c r="P71" s="16"/>
      <c r="Q71" s="36"/>
      <c r="R71" s="16"/>
      <c r="S71" s="36"/>
      <c r="T71" s="16"/>
      <c r="U71" s="36"/>
      <c r="V71" s="16"/>
      <c r="W71" s="36"/>
      <c r="X71" s="16"/>
      <c r="Y71" s="36"/>
      <c r="Z71" s="16"/>
      <c r="AA71" s="36"/>
      <c r="AB71" s="16"/>
      <c r="AC71" s="36"/>
      <c r="AD71" s="16"/>
      <c r="AE71" s="36"/>
      <c r="AF71" s="16"/>
      <c r="AG71" s="36"/>
      <c r="AH71" s="16"/>
      <c r="AI71" s="36"/>
      <c r="AJ71" s="16"/>
      <c r="AK71" s="36"/>
      <c r="AL71" s="16"/>
      <c r="AM71" s="36"/>
      <c r="AN71" s="16"/>
      <c r="AO71" s="36"/>
      <c r="AP71" s="16"/>
      <c r="AQ71" s="36"/>
      <c r="AR71" s="16"/>
      <c r="AS71" s="36"/>
      <c r="AT71" s="16"/>
      <c r="AU71" s="36"/>
      <c r="AV71" s="16"/>
      <c r="AW71" s="36"/>
      <c r="AX71" s="16"/>
      <c r="AY71" s="36"/>
      <c r="AZ71" s="16"/>
      <c r="BA71" s="36"/>
      <c r="BB71" s="16"/>
      <c r="BC71" s="36"/>
      <c r="BD71" s="16"/>
      <c r="BE71" s="36"/>
      <c r="BF71" s="16"/>
      <c r="BG71" s="36"/>
      <c r="BH71" s="16"/>
      <c r="BI71" s="36"/>
      <c r="BJ71" s="16"/>
      <c r="BK71" s="36"/>
      <c r="BL71" s="16"/>
      <c r="BM71" s="36"/>
      <c r="BN71" s="16"/>
      <c r="BO71" s="36"/>
      <c r="BP71" s="16"/>
      <c r="BQ71" s="36"/>
      <c r="BR71" s="16"/>
      <c r="BS71" s="36"/>
      <c r="BT71" s="16"/>
      <c r="BU71" s="36"/>
      <c r="BV71" s="16"/>
      <c r="BW71" s="36"/>
      <c r="BX71" s="16"/>
      <c r="BY71" s="36"/>
      <c r="BZ71" s="16"/>
      <c r="CA71" s="36"/>
      <c r="CB71" s="16"/>
      <c r="CC71" s="36"/>
      <c r="CD71" s="16"/>
      <c r="CE71" s="36"/>
      <c r="CF71" s="16"/>
      <c r="CG71" s="36"/>
      <c r="CH71" s="16"/>
      <c r="CI71" s="36"/>
      <c r="CJ71" s="16"/>
      <c r="CK71" s="36"/>
      <c r="CL71" s="16"/>
      <c r="CM71" s="36">
        <v>-718</v>
      </c>
      <c r="CN71" s="36"/>
      <c r="CO71" s="36">
        <v>-10228</v>
      </c>
      <c r="CP71" s="16"/>
      <c r="CQ71" s="36">
        <v>-2704.9609999999998</v>
      </c>
      <c r="CR71" s="16"/>
      <c r="CS71" s="36">
        <v>-2892.0954700000002</v>
      </c>
      <c r="CT71" s="16"/>
      <c r="CU71" s="36">
        <f>CQ71+CS71</f>
        <v>-5597.0564699999995</v>
      </c>
      <c r="CV71" s="16"/>
      <c r="CW71" s="36">
        <v>-3000.9228699999999</v>
      </c>
      <c r="CX71" s="16"/>
      <c r="CY71" s="36">
        <f>CU71+CW71</f>
        <v>-8597.9793399999999</v>
      </c>
      <c r="CZ71" s="16"/>
      <c r="DA71" s="36">
        <v>-3060</v>
      </c>
      <c r="DB71" s="36"/>
      <c r="DC71" s="36">
        <v>-11658</v>
      </c>
      <c r="DD71" s="16"/>
      <c r="DE71" s="36">
        <v>-3078.0899699999995</v>
      </c>
      <c r="DF71" s="16"/>
    </row>
    <row r="72" spans="2:111" s="8" customFormat="1">
      <c r="B72" s="20" t="s">
        <v>1082</v>
      </c>
      <c r="C72" s="20" t="s">
        <v>1033</v>
      </c>
      <c r="D72" s="34"/>
      <c r="E72" s="34"/>
      <c r="F72" s="135"/>
      <c r="G72" s="136"/>
      <c r="H72" s="136"/>
      <c r="I72" s="136"/>
      <c r="J72" s="136"/>
      <c r="K72" s="34"/>
      <c r="L72" s="135"/>
      <c r="M72" s="34"/>
      <c r="N72" s="34"/>
      <c r="O72" s="34"/>
      <c r="P72" s="135"/>
      <c r="Q72" s="34"/>
      <c r="R72" s="135"/>
      <c r="S72" s="34"/>
      <c r="T72" s="135"/>
      <c r="U72" s="34"/>
      <c r="V72" s="135"/>
      <c r="W72" s="34"/>
      <c r="X72" s="135"/>
      <c r="Y72" s="34"/>
      <c r="Z72" s="135"/>
      <c r="AA72" s="34"/>
      <c r="AB72" s="135"/>
      <c r="AC72" s="34"/>
      <c r="AD72" s="135"/>
      <c r="AE72" s="34"/>
      <c r="AF72" s="135"/>
      <c r="AG72" s="34"/>
      <c r="AH72" s="135"/>
      <c r="AI72" s="34"/>
      <c r="AJ72" s="135"/>
      <c r="AK72" s="34"/>
      <c r="AL72" s="135"/>
      <c r="AM72" s="34"/>
      <c r="AN72" s="135"/>
      <c r="AO72" s="34"/>
      <c r="AP72" s="135"/>
      <c r="AQ72" s="34"/>
      <c r="AR72" s="135"/>
      <c r="AS72" s="34"/>
      <c r="AT72" s="135"/>
      <c r="AU72" s="34"/>
      <c r="AV72" s="135"/>
      <c r="AW72" s="34"/>
      <c r="AX72" s="135"/>
      <c r="AY72" s="34"/>
      <c r="AZ72" s="135"/>
      <c r="BA72" s="34"/>
      <c r="BB72" s="135"/>
      <c r="BC72" s="34"/>
      <c r="BD72" s="135"/>
      <c r="BE72" s="34"/>
      <c r="BF72" s="135"/>
      <c r="BG72" s="34"/>
      <c r="BH72" s="135"/>
      <c r="BI72" s="34"/>
      <c r="BJ72" s="135"/>
      <c r="BK72" s="34"/>
      <c r="BL72" s="135"/>
      <c r="BM72" s="34"/>
      <c r="BN72" s="135"/>
      <c r="BO72" s="34"/>
      <c r="BP72" s="135"/>
      <c r="BQ72" s="34"/>
      <c r="BR72" s="135"/>
      <c r="BS72" s="34"/>
      <c r="BT72" s="135"/>
      <c r="BU72" s="34"/>
      <c r="BV72" s="135"/>
      <c r="BW72" s="34"/>
      <c r="BX72" s="135"/>
      <c r="BY72" s="34"/>
      <c r="BZ72" s="135"/>
      <c r="CA72" s="34"/>
      <c r="CB72" s="135"/>
      <c r="CC72" s="34"/>
      <c r="CD72" s="135"/>
      <c r="CE72" s="34"/>
      <c r="CF72" s="135"/>
      <c r="CG72" s="34"/>
      <c r="CH72" s="135"/>
      <c r="CI72" s="34"/>
      <c r="CJ72" s="135"/>
      <c r="CK72" s="34"/>
      <c r="CL72" s="135"/>
      <c r="CM72" s="34">
        <f>CM64+CM65</f>
        <v>634655.10503000056</v>
      </c>
      <c r="CN72" s="135"/>
      <c r="CO72" s="34">
        <f>CO64+CO65</f>
        <v>1766115.117360001</v>
      </c>
      <c r="CP72" s="135"/>
      <c r="CQ72" s="34">
        <f>CQ64+CQ65</f>
        <v>355843.7279500002</v>
      </c>
      <c r="CR72" s="135"/>
      <c r="CS72" s="34">
        <f>CS64+CS65</f>
        <v>537655.49281999841</v>
      </c>
      <c r="CT72" s="135"/>
      <c r="CU72" s="34">
        <f>CU64+CU65</f>
        <v>893499.22076999862</v>
      </c>
      <c r="CV72" s="135"/>
      <c r="CW72" s="34">
        <f>CW64+CW65-1</f>
        <v>464080.33509999909</v>
      </c>
      <c r="CX72" s="135"/>
      <c r="CY72" s="34">
        <f>CY64+CY65</f>
        <v>1357580.5558699975</v>
      </c>
      <c r="CZ72" s="135"/>
      <c r="DA72" s="34">
        <f>DA64+DA65-1</f>
        <v>723291.6140400006</v>
      </c>
      <c r="DB72" s="135"/>
      <c r="DC72" s="34">
        <f>DC64+DC65</f>
        <v>2080875.6097499989</v>
      </c>
      <c r="DD72" s="135"/>
      <c r="DE72" s="34">
        <f>DE66+DE9</f>
        <v>408424.00046000001</v>
      </c>
      <c r="DF72" s="135"/>
    </row>
    <row r="73" spans="2:111" s="8" customFormat="1">
      <c r="B73" s="26" t="s">
        <v>1083</v>
      </c>
      <c r="C73" s="26" t="s">
        <v>1034</v>
      </c>
      <c r="D73" s="27"/>
      <c r="E73" s="27"/>
      <c r="F73" s="70"/>
      <c r="G73" s="27"/>
      <c r="H73" s="27"/>
      <c r="I73" s="27"/>
      <c r="J73" s="27"/>
      <c r="K73" s="27"/>
      <c r="L73" s="70"/>
      <c r="M73" s="27"/>
      <c r="N73" s="27"/>
      <c r="O73" s="27"/>
      <c r="P73" s="70"/>
      <c r="Q73" s="27"/>
      <c r="R73" s="70"/>
      <c r="S73" s="27"/>
      <c r="T73" s="70"/>
      <c r="U73" s="27"/>
      <c r="V73" s="70"/>
      <c r="W73" s="27"/>
      <c r="X73" s="70"/>
      <c r="Y73" s="27"/>
      <c r="Z73" s="70"/>
      <c r="AA73" s="27"/>
      <c r="AB73" s="70"/>
      <c r="AC73" s="27"/>
      <c r="AD73" s="70"/>
      <c r="AE73" s="27"/>
      <c r="AF73" s="70"/>
      <c r="AG73" s="27"/>
      <c r="AH73" s="70"/>
      <c r="AI73" s="27"/>
      <c r="AJ73" s="70"/>
      <c r="AK73" s="27"/>
      <c r="AL73" s="70"/>
      <c r="AM73" s="27"/>
      <c r="AN73" s="70"/>
      <c r="AO73" s="27"/>
      <c r="AP73" s="70"/>
      <c r="AQ73" s="27"/>
      <c r="AR73" s="70"/>
      <c r="AS73" s="27"/>
      <c r="AT73" s="70"/>
      <c r="AU73" s="27"/>
      <c r="AV73" s="70"/>
      <c r="AW73" s="27"/>
      <c r="AX73" s="70"/>
      <c r="AY73" s="27"/>
      <c r="AZ73" s="70"/>
      <c r="BA73" s="27"/>
      <c r="BB73" s="70"/>
      <c r="BC73" s="27"/>
      <c r="BD73" s="70"/>
      <c r="BE73" s="27"/>
      <c r="BF73" s="70"/>
      <c r="BG73" s="27"/>
      <c r="BH73" s="70"/>
      <c r="BI73" s="27"/>
      <c r="BJ73" s="70"/>
      <c r="BK73" s="27"/>
      <c r="BL73" s="70"/>
      <c r="BM73" s="27"/>
      <c r="BN73" s="70"/>
      <c r="BO73" s="27"/>
      <c r="BP73" s="70"/>
      <c r="BQ73" s="27"/>
      <c r="BR73" s="70"/>
      <c r="BS73" s="27"/>
      <c r="BT73" s="70"/>
      <c r="BU73" s="27"/>
      <c r="BV73" s="70"/>
      <c r="BW73" s="27"/>
      <c r="BX73" s="70"/>
      <c r="BY73" s="27"/>
      <c r="BZ73" s="70"/>
      <c r="CA73" s="27"/>
      <c r="CB73" s="70"/>
      <c r="CC73" s="27"/>
      <c r="CD73" s="70"/>
      <c r="CE73" s="27"/>
      <c r="CF73" s="70"/>
      <c r="CG73" s="27"/>
      <c r="CH73" s="70"/>
      <c r="CI73" s="27"/>
      <c r="CJ73" s="70"/>
      <c r="CK73" s="27"/>
      <c r="CL73" s="70"/>
      <c r="CM73" s="27">
        <f>CM72/CM9</f>
        <v>0.6949023728698468</v>
      </c>
      <c r="CN73" s="70"/>
      <c r="CO73" s="27">
        <f>CO72/CO9</f>
        <v>0.6853075658429818</v>
      </c>
      <c r="CP73" s="70"/>
      <c r="CQ73" s="27">
        <f>CQ72/CQ9</f>
        <v>0.66255168208166559</v>
      </c>
      <c r="CR73" s="70"/>
      <c r="CS73" s="27">
        <f>CS72/CS9</f>
        <v>0.70649194992413944</v>
      </c>
      <c r="CT73" s="70"/>
      <c r="CU73" s="27">
        <f>CU72/CU9</f>
        <v>0.68831197003386679</v>
      </c>
      <c r="CV73" s="70"/>
      <c r="CW73" s="27">
        <f>CW72/CW9</f>
        <v>0.6983876145094009</v>
      </c>
      <c r="CX73" s="70"/>
      <c r="CY73" s="27">
        <f>CY72/CY9</f>
        <v>0.69172357292429465</v>
      </c>
      <c r="CZ73" s="70"/>
      <c r="DA73" s="27">
        <f>DA72/DA9</f>
        <v>0.67979983817813083</v>
      </c>
      <c r="DB73" s="70"/>
      <c r="DC73" s="27">
        <f>DC72/DC9</f>
        <v>0.68753320073601143</v>
      </c>
      <c r="DD73" s="70"/>
      <c r="DE73" s="27">
        <f>DE72/DE9</f>
        <v>0.68583644518219755</v>
      </c>
      <c r="DF73" s="70"/>
    </row>
    <row r="74" spans="2:111">
      <c r="DE74" s="146"/>
    </row>
    <row r="75" spans="2:111">
      <c r="B75" s="20" t="s">
        <v>1035</v>
      </c>
      <c r="C75" s="20" t="s">
        <v>1036</v>
      </c>
      <c r="D75" s="34"/>
      <c r="E75" s="34"/>
      <c r="F75" s="135"/>
      <c r="G75" s="136"/>
      <c r="H75" s="136"/>
      <c r="I75" s="136"/>
      <c r="J75" s="136"/>
      <c r="K75" s="34"/>
      <c r="L75" s="135"/>
      <c r="M75" s="34"/>
      <c r="N75" s="34"/>
      <c r="O75" s="34"/>
      <c r="P75" s="135"/>
      <c r="Q75" s="34"/>
      <c r="R75" s="135"/>
      <c r="S75" s="34"/>
      <c r="T75" s="135"/>
      <c r="U75" s="34"/>
      <c r="V75" s="135"/>
      <c r="W75" s="34"/>
      <c r="X75" s="135"/>
      <c r="Y75" s="34"/>
      <c r="Z75" s="135"/>
      <c r="AA75" s="34"/>
      <c r="AB75" s="135"/>
      <c r="AC75" s="34"/>
      <c r="AD75" s="135"/>
      <c r="AE75" s="34"/>
      <c r="AF75" s="135"/>
      <c r="AG75" s="34"/>
      <c r="AH75" s="135"/>
      <c r="AI75" s="34"/>
      <c r="AJ75" s="135"/>
      <c r="AK75" s="34"/>
      <c r="AL75" s="135"/>
      <c r="AM75" s="34"/>
      <c r="AN75" s="135"/>
      <c r="AO75" s="34"/>
      <c r="AP75" s="135"/>
      <c r="AQ75" s="34"/>
      <c r="AR75" s="135"/>
      <c r="AS75" s="34"/>
      <c r="AT75" s="135"/>
      <c r="AU75" s="34"/>
      <c r="AV75" s="135"/>
      <c r="AW75" s="34"/>
      <c r="AX75" s="135"/>
      <c r="AY75" s="34"/>
      <c r="AZ75" s="135"/>
      <c r="BA75" s="34"/>
      <c r="BB75" s="135"/>
      <c r="BC75" s="34"/>
      <c r="BD75" s="135"/>
      <c r="BE75" s="34"/>
      <c r="BF75" s="135"/>
      <c r="BG75" s="34"/>
      <c r="BH75" s="135"/>
      <c r="BI75" s="34"/>
      <c r="BJ75" s="135"/>
      <c r="BK75" s="34"/>
      <c r="BL75" s="135"/>
      <c r="BM75" s="34"/>
      <c r="BN75" s="135"/>
      <c r="BO75" s="34"/>
      <c r="BP75" s="135"/>
      <c r="BQ75" s="34"/>
      <c r="BR75" s="135"/>
      <c r="BS75" s="34"/>
      <c r="BT75" s="135"/>
      <c r="BU75" s="34"/>
      <c r="BV75" s="135"/>
      <c r="BW75" s="34"/>
      <c r="BX75" s="135"/>
      <c r="BY75" s="34"/>
      <c r="BZ75" s="135"/>
      <c r="CA75" s="34"/>
      <c r="CB75" s="135"/>
      <c r="CC75" s="34"/>
      <c r="CD75" s="135"/>
      <c r="CE75" s="34"/>
      <c r="CF75" s="135"/>
      <c r="CG75" s="34"/>
      <c r="CH75" s="135"/>
      <c r="CI75" s="34"/>
      <c r="CJ75" s="135"/>
      <c r="CK75" s="34"/>
      <c r="CL75" s="135"/>
      <c r="CM75" s="34">
        <f>CM60</f>
        <v>300650.09692506725</v>
      </c>
      <c r="CN75" s="135"/>
      <c r="CO75" s="34">
        <f>CO60</f>
        <v>657533.37552682951</v>
      </c>
      <c r="CP75" s="135"/>
      <c r="CQ75" s="34">
        <f>CQ60</f>
        <v>101064.94335000044</v>
      </c>
      <c r="CR75" s="135"/>
      <c r="CS75" s="34">
        <f>CS60</f>
        <v>204578.49704611261</v>
      </c>
      <c r="CT75" s="135"/>
      <c r="CU75" s="34">
        <f>CU60</f>
        <v>305643.44039611303</v>
      </c>
      <c r="CV75" s="135"/>
      <c r="CW75" s="34">
        <f>CW60</f>
        <v>174535.83942885199</v>
      </c>
      <c r="CX75" s="135"/>
      <c r="CY75" s="34">
        <f>CY60</f>
        <v>480179.27982496505</v>
      </c>
      <c r="CZ75" s="135"/>
      <c r="DA75" s="34">
        <f>DA60</f>
        <v>286128.62454000046</v>
      </c>
      <c r="DB75" s="135"/>
      <c r="DC75" s="34">
        <f>DC60</f>
        <v>766306.62073553947</v>
      </c>
      <c r="DD75" s="135"/>
      <c r="DE75" s="34">
        <f>DE60</f>
        <v>96701.684312453988</v>
      </c>
      <c r="DF75" s="135"/>
    </row>
    <row r="76" spans="2:111">
      <c r="B76" s="9" t="s">
        <v>1037</v>
      </c>
      <c r="C76" s="9" t="s">
        <v>1038</v>
      </c>
      <c r="D76" s="36"/>
      <c r="E76" s="36"/>
      <c r="F76" s="16"/>
      <c r="G76" s="10"/>
      <c r="H76" s="10"/>
      <c r="I76" s="10"/>
      <c r="J76" s="10"/>
      <c r="K76" s="36"/>
      <c r="L76" s="16"/>
      <c r="M76" s="36"/>
      <c r="N76" s="36"/>
      <c r="O76" s="36"/>
      <c r="P76" s="16"/>
      <c r="Q76" s="36"/>
      <c r="R76" s="16"/>
      <c r="S76" s="36"/>
      <c r="T76" s="16"/>
      <c r="U76" s="36"/>
      <c r="V76" s="16"/>
      <c r="W76" s="36"/>
      <c r="X76" s="16"/>
      <c r="Y76" s="36"/>
      <c r="Z76" s="16"/>
      <c r="AA76" s="36"/>
      <c r="AB76" s="16"/>
      <c r="AC76" s="36"/>
      <c r="AD76" s="16"/>
      <c r="AE76" s="36"/>
      <c r="AF76" s="16"/>
      <c r="AG76" s="36"/>
      <c r="AH76" s="16"/>
      <c r="AI76" s="36"/>
      <c r="AJ76" s="16"/>
      <c r="AK76" s="36"/>
      <c r="AL76" s="16"/>
      <c r="AM76" s="36"/>
      <c r="AN76" s="16"/>
      <c r="AO76" s="36"/>
      <c r="AP76" s="16"/>
      <c r="AQ76" s="36"/>
      <c r="AR76" s="16"/>
      <c r="AS76" s="36"/>
      <c r="AT76" s="16"/>
      <c r="AU76" s="36"/>
      <c r="AV76" s="16"/>
      <c r="AW76" s="36"/>
      <c r="AX76" s="16"/>
      <c r="AY76" s="36"/>
      <c r="AZ76" s="16"/>
      <c r="BA76" s="36"/>
      <c r="BB76" s="16"/>
      <c r="BC76" s="36"/>
      <c r="BD76" s="16"/>
      <c r="BE76" s="36"/>
      <c r="BF76" s="16"/>
      <c r="BG76" s="36"/>
      <c r="BH76" s="16"/>
      <c r="BI76" s="36"/>
      <c r="BJ76" s="16"/>
      <c r="BK76" s="36"/>
      <c r="BL76" s="16"/>
      <c r="BM76" s="36"/>
      <c r="BN76" s="16"/>
      <c r="BO76" s="36"/>
      <c r="BP76" s="16"/>
      <c r="BQ76" s="36"/>
      <c r="BR76" s="16"/>
      <c r="BS76" s="36"/>
      <c r="BT76" s="16"/>
      <c r="BU76" s="36"/>
      <c r="BV76" s="16"/>
      <c r="BW76" s="36"/>
      <c r="BX76" s="16"/>
      <c r="BY76" s="36"/>
      <c r="BZ76" s="16"/>
      <c r="CA76" s="36"/>
      <c r="CB76" s="16"/>
      <c r="CC76" s="36"/>
      <c r="CD76" s="16"/>
      <c r="CE76" s="36"/>
      <c r="CF76" s="16"/>
      <c r="CG76" s="36"/>
      <c r="CH76" s="16"/>
      <c r="CI76" s="36"/>
      <c r="CJ76" s="16"/>
      <c r="CK76" s="36"/>
      <c r="CL76" s="16"/>
      <c r="CM76" s="36">
        <v>-39023</v>
      </c>
      <c r="CN76" s="16"/>
      <c r="CO76" s="36">
        <v>-39023</v>
      </c>
      <c r="CP76" s="16"/>
      <c r="CQ76" s="36">
        <v>-6414.9333300000044</v>
      </c>
      <c r="CR76" s="16"/>
      <c r="CS76" s="36">
        <v>-10202</v>
      </c>
      <c r="CT76" s="16"/>
      <c r="CU76" s="36">
        <f>CQ76+CS76</f>
        <v>-16616.933330000003</v>
      </c>
      <c r="CV76" s="16"/>
      <c r="CW76" s="36">
        <v>-7454.5210599999809</v>
      </c>
      <c r="CX76" s="16"/>
      <c r="CY76" s="36">
        <f>CU76+CW76</f>
        <v>-24071.454389999984</v>
      </c>
      <c r="CZ76" s="16"/>
      <c r="DA76" s="36">
        <v>9859</v>
      </c>
      <c r="DB76" s="16"/>
      <c r="DC76" s="36">
        <v>-14212</v>
      </c>
      <c r="DD76" s="16"/>
      <c r="DE76" s="36">
        <v>-6309.8437499999973</v>
      </c>
      <c r="DF76" s="16"/>
    </row>
    <row r="77" spans="2:111" s="8" customFormat="1">
      <c r="B77" s="20" t="s">
        <v>1084</v>
      </c>
      <c r="C77" s="20" t="s">
        <v>1039</v>
      </c>
      <c r="D77" s="34"/>
      <c r="E77" s="34"/>
      <c r="F77" s="135"/>
      <c r="G77" s="136"/>
      <c r="H77" s="136"/>
      <c r="I77" s="136"/>
      <c r="J77" s="136"/>
      <c r="K77" s="34"/>
      <c r="L77" s="135"/>
      <c r="M77" s="34"/>
      <c r="N77" s="34"/>
      <c r="O77" s="34"/>
      <c r="P77" s="135"/>
      <c r="Q77" s="34"/>
      <c r="R77" s="135"/>
      <c r="S77" s="34"/>
      <c r="T77" s="135"/>
      <c r="U77" s="34"/>
      <c r="V77" s="135"/>
      <c r="W77" s="34"/>
      <c r="X77" s="135"/>
      <c r="Y77" s="34"/>
      <c r="Z77" s="135"/>
      <c r="AA77" s="34"/>
      <c r="AB77" s="135"/>
      <c r="AC77" s="34"/>
      <c r="AD77" s="135"/>
      <c r="AE77" s="34"/>
      <c r="AF77" s="135"/>
      <c r="AG77" s="34"/>
      <c r="AH77" s="135"/>
      <c r="AI77" s="34"/>
      <c r="AJ77" s="135"/>
      <c r="AK77" s="34"/>
      <c r="AL77" s="135"/>
      <c r="AM77" s="34"/>
      <c r="AN77" s="135"/>
      <c r="AO77" s="34"/>
      <c r="AP77" s="135"/>
      <c r="AQ77" s="34"/>
      <c r="AR77" s="135"/>
      <c r="AS77" s="34"/>
      <c r="AT77" s="135"/>
      <c r="AU77" s="34"/>
      <c r="AV77" s="135"/>
      <c r="AW77" s="34"/>
      <c r="AX77" s="135"/>
      <c r="AY77" s="34"/>
      <c r="AZ77" s="135"/>
      <c r="BA77" s="34"/>
      <c r="BB77" s="135"/>
      <c r="BC77" s="34"/>
      <c r="BD77" s="135"/>
      <c r="BE77" s="34"/>
      <c r="BF77" s="135"/>
      <c r="BG77" s="34"/>
      <c r="BH77" s="135"/>
      <c r="BI77" s="34"/>
      <c r="BJ77" s="135"/>
      <c r="BK77" s="34"/>
      <c r="BL77" s="135"/>
      <c r="BM77" s="34"/>
      <c r="BN77" s="135"/>
      <c r="BO77" s="34"/>
      <c r="BP77" s="135"/>
      <c r="BQ77" s="34"/>
      <c r="BR77" s="135"/>
      <c r="BS77" s="34"/>
      <c r="BT77" s="135"/>
      <c r="BU77" s="34"/>
      <c r="BV77" s="135"/>
      <c r="BW77" s="34"/>
      <c r="BX77" s="135"/>
      <c r="BY77" s="34"/>
      <c r="BZ77" s="135"/>
      <c r="CA77" s="34"/>
      <c r="CB77" s="135"/>
      <c r="CC77" s="34"/>
      <c r="CD77" s="135"/>
      <c r="CE77" s="34"/>
      <c r="CF77" s="135"/>
      <c r="CG77" s="34"/>
      <c r="CH77" s="135"/>
      <c r="CI77" s="34"/>
      <c r="CJ77" s="135"/>
      <c r="CK77" s="34"/>
      <c r="CL77" s="135"/>
      <c r="CM77" s="34">
        <f>SUM(CM75:CM76)</f>
        <v>261627.09692506725</v>
      </c>
      <c r="CN77" s="135"/>
      <c r="CO77" s="34">
        <f>SUM(CO75:CO76)</f>
        <v>618510.37552682951</v>
      </c>
      <c r="CP77" s="135"/>
      <c r="CQ77" s="34">
        <f>SUM(CQ75:CQ76)</f>
        <v>94650.010020000438</v>
      </c>
      <c r="CR77" s="135"/>
      <c r="CS77" s="34">
        <f>SUM(CS75:CS76)</f>
        <v>194376.49704611261</v>
      </c>
      <c r="CT77" s="135"/>
      <c r="CU77" s="34">
        <f>SUM(CU75:CU76)</f>
        <v>289026.507066113</v>
      </c>
      <c r="CV77" s="135"/>
      <c r="CW77" s="34">
        <f>SUM(CW75:CW76)</f>
        <v>167081.31836885202</v>
      </c>
      <c r="CX77" s="135"/>
      <c r="CY77" s="34">
        <f>SUM(CY75:CY76)</f>
        <v>456107.82543496508</v>
      </c>
      <c r="CZ77" s="135"/>
      <c r="DA77" s="34">
        <f>SUM(DA75:DA76)</f>
        <v>295987.62454000046</v>
      </c>
      <c r="DB77" s="135"/>
      <c r="DC77" s="34">
        <f>SUM(DC75:DC76)</f>
        <v>752094.62073553947</v>
      </c>
      <c r="DD77" s="135"/>
      <c r="DE77" s="34">
        <f>SUM(DE75:DE76)</f>
        <v>90391.840562453988</v>
      </c>
      <c r="DF77" s="135"/>
    </row>
    <row r="78" spans="2:111" s="8" customFormat="1">
      <c r="B78" s="26" t="s">
        <v>1085</v>
      </c>
      <c r="C78" s="26" t="s">
        <v>1040</v>
      </c>
      <c r="D78" s="27"/>
      <c r="E78" s="27"/>
      <c r="F78" s="70"/>
      <c r="G78" s="27"/>
      <c r="H78" s="27"/>
      <c r="I78" s="27"/>
      <c r="J78" s="27"/>
      <c r="K78" s="27"/>
      <c r="L78" s="70"/>
      <c r="M78" s="27"/>
      <c r="N78" s="27"/>
      <c r="O78" s="27"/>
      <c r="P78" s="70"/>
      <c r="Q78" s="27"/>
      <c r="R78" s="70"/>
      <c r="S78" s="27"/>
      <c r="T78" s="70"/>
      <c r="U78" s="27"/>
      <c r="V78" s="70"/>
      <c r="W78" s="27"/>
      <c r="X78" s="70"/>
      <c r="Y78" s="27"/>
      <c r="Z78" s="70"/>
      <c r="AA78" s="27"/>
      <c r="AB78" s="70"/>
      <c r="AC78" s="27"/>
      <c r="AD78" s="70"/>
      <c r="AE78" s="27"/>
      <c r="AF78" s="70"/>
      <c r="AG78" s="27"/>
      <c r="AH78" s="70"/>
      <c r="AI78" s="27"/>
      <c r="AJ78" s="70"/>
      <c r="AK78" s="27"/>
      <c r="AL78" s="70"/>
      <c r="AM78" s="27"/>
      <c r="AN78" s="70"/>
      <c r="AO78" s="27"/>
      <c r="AP78" s="70"/>
      <c r="AQ78" s="27"/>
      <c r="AR78" s="70"/>
      <c r="AS78" s="27"/>
      <c r="AT78" s="70"/>
      <c r="AU78" s="27"/>
      <c r="AV78" s="70"/>
      <c r="AW78" s="27"/>
      <c r="AX78" s="70"/>
      <c r="AY78" s="27"/>
      <c r="AZ78" s="70"/>
      <c r="BA78" s="27"/>
      <c r="BB78" s="70"/>
      <c r="BC78" s="27"/>
      <c r="BD78" s="70"/>
      <c r="BE78" s="27"/>
      <c r="BF78" s="70"/>
      <c r="BG78" s="27"/>
      <c r="BH78" s="70"/>
      <c r="BI78" s="27"/>
      <c r="BJ78" s="70"/>
      <c r="BK78" s="27"/>
      <c r="BL78" s="70"/>
      <c r="BM78" s="27"/>
      <c r="BN78" s="70"/>
      <c r="BO78" s="27"/>
      <c r="BP78" s="70"/>
      <c r="BQ78" s="27"/>
      <c r="BR78" s="70"/>
      <c r="BS78" s="27"/>
      <c r="BT78" s="70"/>
      <c r="BU78" s="27"/>
      <c r="BV78" s="70"/>
      <c r="BW78" s="27"/>
      <c r="BX78" s="70"/>
      <c r="BY78" s="27"/>
      <c r="BZ78" s="70"/>
      <c r="CA78" s="27"/>
      <c r="CB78" s="70"/>
      <c r="CC78" s="27"/>
      <c r="CD78" s="70"/>
      <c r="CE78" s="27"/>
      <c r="CF78" s="70"/>
      <c r="CG78" s="27"/>
      <c r="CH78" s="70"/>
      <c r="CI78" s="27"/>
      <c r="CJ78" s="70"/>
      <c r="CK78" s="27"/>
      <c r="CL78" s="70"/>
      <c r="CM78" s="27">
        <f>CM77/CM9</f>
        <v>0.28646313410129204</v>
      </c>
      <c r="CN78" s="70"/>
      <c r="CO78" s="27">
        <f>CO77/CO9</f>
        <v>0.2400012523161702</v>
      </c>
      <c r="CP78" s="70"/>
      <c r="CQ78" s="27">
        <f>CQ77/CQ9</f>
        <v>0.17623051475171506</v>
      </c>
      <c r="CR78" s="70"/>
      <c r="CS78" s="27">
        <f>CS77/CS9</f>
        <v>0.25541528404603686</v>
      </c>
      <c r="CT78" s="70"/>
      <c r="CU78" s="27">
        <f>CU77/CU9</f>
        <v>0.22265313706624271</v>
      </c>
      <c r="CV78" s="70"/>
      <c r="CW78" s="27">
        <f>CW77/CW9</f>
        <v>0.25143819838770953</v>
      </c>
      <c r="CX78" s="70"/>
      <c r="CY78" s="27">
        <f>CY77/CY9</f>
        <v>0.23239912599250351</v>
      </c>
      <c r="CZ78" s="70"/>
      <c r="DA78" s="27">
        <f>DA77/DA9</f>
        <v>0.27818978591654719</v>
      </c>
      <c r="DB78" s="70"/>
      <c r="DC78" s="27">
        <f>DC77/DC9</f>
        <v>0.24849636346728404</v>
      </c>
      <c r="DD78" s="70"/>
      <c r="DE78" s="27">
        <f>DE77/DE9</f>
        <v>0.15178838299171146</v>
      </c>
      <c r="DF78" s="70"/>
    </row>
    <row r="80" spans="2:111" ht="21">
      <c r="B80" s="50" t="s">
        <v>1</v>
      </c>
      <c r="C80" s="50" t="s">
        <v>2</v>
      </c>
      <c r="D80" s="51">
        <v>2016</v>
      </c>
      <c r="E80" s="51">
        <v>2017</v>
      </c>
      <c r="F80" s="51" t="s">
        <v>3</v>
      </c>
      <c r="G80" s="52" t="s">
        <v>4</v>
      </c>
      <c r="H80" s="52" t="s">
        <v>5</v>
      </c>
      <c r="I80" s="52" t="s">
        <v>6</v>
      </c>
      <c r="J80" s="52" t="s">
        <v>7</v>
      </c>
      <c r="K80" s="51">
        <v>2018</v>
      </c>
      <c r="L80" s="51" t="s">
        <v>3</v>
      </c>
      <c r="M80" s="52" t="s">
        <v>8</v>
      </c>
      <c r="N80" s="52" t="s">
        <v>9</v>
      </c>
      <c r="O80" s="52" t="s">
        <v>10</v>
      </c>
      <c r="P80" s="51" t="s">
        <v>3</v>
      </c>
      <c r="Q80" s="52" t="s">
        <v>11</v>
      </c>
      <c r="R80" s="51" t="s">
        <v>3</v>
      </c>
      <c r="S80" s="52" t="s">
        <v>12</v>
      </c>
      <c r="T80" s="51" t="s">
        <v>3</v>
      </c>
      <c r="U80" s="52" t="s">
        <v>13</v>
      </c>
      <c r="V80" s="51" t="s">
        <v>3</v>
      </c>
      <c r="W80" s="52">
        <v>2019</v>
      </c>
      <c r="X80" s="51" t="s">
        <v>3</v>
      </c>
      <c r="Y80" s="52" t="s">
        <v>14</v>
      </c>
      <c r="Z80" s="51" t="s">
        <v>3</v>
      </c>
      <c r="AA80" s="52" t="s">
        <v>15</v>
      </c>
      <c r="AB80" s="51" t="s">
        <v>3</v>
      </c>
      <c r="AC80" s="52" t="s">
        <v>16</v>
      </c>
      <c r="AD80" s="51" t="s">
        <v>3</v>
      </c>
      <c r="AE80" s="52" t="s">
        <v>17</v>
      </c>
      <c r="AF80" s="51" t="s">
        <v>3</v>
      </c>
      <c r="AG80" s="52" t="s">
        <v>18</v>
      </c>
      <c r="AH80" s="51" t="s">
        <v>3</v>
      </c>
      <c r="AI80" s="52" t="s">
        <v>19</v>
      </c>
      <c r="AJ80" s="51" t="s">
        <v>3</v>
      </c>
      <c r="AK80" s="52">
        <v>2020</v>
      </c>
      <c r="AL80" s="51" t="s">
        <v>3</v>
      </c>
      <c r="AM80" s="52" t="s">
        <v>20</v>
      </c>
      <c r="AN80" s="51" t="s">
        <v>3</v>
      </c>
      <c r="AO80" s="52" t="s">
        <v>21</v>
      </c>
      <c r="AP80" s="51" t="s">
        <v>3</v>
      </c>
      <c r="AQ80" s="52" t="s">
        <v>22</v>
      </c>
      <c r="AR80" s="51" t="s">
        <v>3</v>
      </c>
      <c r="AS80" s="52" t="s">
        <v>23</v>
      </c>
      <c r="AT80" s="51" t="s">
        <v>3</v>
      </c>
      <c r="AU80" s="52" t="s">
        <v>24</v>
      </c>
      <c r="AV80" s="51" t="s">
        <v>3</v>
      </c>
      <c r="AW80" s="52" t="s">
        <v>25</v>
      </c>
      <c r="AX80" s="51" t="s">
        <v>3</v>
      </c>
      <c r="AY80" s="52">
        <v>2021</v>
      </c>
      <c r="AZ80" s="51" t="s">
        <v>3</v>
      </c>
      <c r="BA80" s="52" t="s">
        <v>26</v>
      </c>
      <c r="BB80" s="51" t="s">
        <v>3</v>
      </c>
      <c r="BC80" s="52" t="s">
        <v>27</v>
      </c>
      <c r="BD80" s="51" t="s">
        <v>3</v>
      </c>
      <c r="BE80" s="52" t="s">
        <v>28</v>
      </c>
      <c r="BF80" s="51" t="s">
        <v>3</v>
      </c>
      <c r="BG80" s="52" t="s">
        <v>29</v>
      </c>
      <c r="BH80" s="51" t="s">
        <v>3</v>
      </c>
      <c r="BI80" s="52" t="s">
        <v>30</v>
      </c>
      <c r="BJ80" s="51" t="s">
        <v>3</v>
      </c>
      <c r="BK80" s="52" t="s">
        <v>31</v>
      </c>
      <c r="BL80" s="51" t="s">
        <v>3</v>
      </c>
      <c r="BM80" s="52">
        <v>2022</v>
      </c>
      <c r="BN80" s="51" t="str">
        <f>BL80</f>
        <v>AH</v>
      </c>
      <c r="BO80" s="52" t="s">
        <v>32</v>
      </c>
      <c r="BP80" s="51" t="str">
        <f>BN80</f>
        <v>AH</v>
      </c>
      <c r="BQ80" s="52" t="s">
        <v>33</v>
      </c>
      <c r="BR80" s="51" t="str">
        <f>BP80</f>
        <v>AH</v>
      </c>
      <c r="BS80" s="52" t="s">
        <v>34</v>
      </c>
      <c r="BT80" s="51" t="s">
        <v>3</v>
      </c>
      <c r="BU80" s="52" t="s">
        <v>35</v>
      </c>
      <c r="BV80" s="51" t="str">
        <f>BT80</f>
        <v>AH</v>
      </c>
      <c r="BW80" s="52" t="s">
        <v>36</v>
      </c>
      <c r="BX80" s="51" t="s">
        <v>3</v>
      </c>
      <c r="BY80" s="52" t="s">
        <v>37</v>
      </c>
      <c r="BZ80" s="51" t="str">
        <f>BX80</f>
        <v>AH</v>
      </c>
      <c r="CA80" s="52">
        <v>2023</v>
      </c>
      <c r="CB80" s="51" t="s">
        <v>3</v>
      </c>
      <c r="CC80" s="52" t="s">
        <v>38</v>
      </c>
      <c r="CD80" s="51" t="str">
        <f>CB80</f>
        <v>AH</v>
      </c>
      <c r="CE80" s="52" t="s">
        <v>39</v>
      </c>
      <c r="CF80" s="51" t="str">
        <f>CD80</f>
        <v>AH</v>
      </c>
      <c r="CG80" s="52" t="s">
        <v>40</v>
      </c>
      <c r="CH80" s="51" t="s">
        <v>3</v>
      </c>
      <c r="CI80" s="52" t="s">
        <v>41</v>
      </c>
      <c r="CJ80" s="51" t="str">
        <f>CH80</f>
        <v>AH</v>
      </c>
      <c r="CK80" s="52" t="s">
        <v>42</v>
      </c>
      <c r="CL80" s="51" t="s">
        <v>3</v>
      </c>
      <c r="CM80" s="52" t="s">
        <v>1026</v>
      </c>
      <c r="CN80" s="51" t="str">
        <f>CL80</f>
        <v>AH</v>
      </c>
      <c r="CO80" s="52">
        <v>2024</v>
      </c>
      <c r="CP80" s="51" t="s">
        <v>3</v>
      </c>
      <c r="CQ80" s="52" t="s">
        <v>1047</v>
      </c>
      <c r="CR80" s="51" t="s">
        <v>3</v>
      </c>
      <c r="CS80" s="52" t="s">
        <v>1073</v>
      </c>
      <c r="CT80" s="51" t="str">
        <f>CR80</f>
        <v>AH</v>
      </c>
      <c r="CU80" s="52" t="s">
        <v>1074</v>
      </c>
      <c r="CV80" s="51" t="str">
        <f>CR80</f>
        <v>AH</v>
      </c>
      <c r="CW80" s="52" t="s">
        <v>1086</v>
      </c>
      <c r="CX80" s="51" t="str">
        <f>CT80</f>
        <v>AH</v>
      </c>
      <c r="CY80" s="52" t="s">
        <v>1087</v>
      </c>
      <c r="CZ80" s="51" t="str">
        <f>CX80</f>
        <v>AH</v>
      </c>
      <c r="DA80" s="52" t="s">
        <v>1096</v>
      </c>
      <c r="DB80" s="51" t="str">
        <f>CX80</f>
        <v>AH</v>
      </c>
      <c r="DC80" s="52">
        <v>2025</v>
      </c>
      <c r="DD80" s="51" t="str">
        <f>CZ80</f>
        <v>AH</v>
      </c>
      <c r="DE80" s="52" t="s">
        <v>1222</v>
      </c>
      <c r="DF80" s="51" t="str">
        <f>DB80</f>
        <v>AH</v>
      </c>
    </row>
    <row r="81" spans="2:110">
      <c r="B81" s="6" t="s">
        <v>43</v>
      </c>
      <c r="C81" s="6" t="s">
        <v>44</v>
      </c>
      <c r="D81" s="16">
        <f t="shared" ref="D81:E93" si="235">D5/D$9</f>
        <v>1.500263359459431</v>
      </c>
      <c r="E81" s="16">
        <f t="shared" si="235"/>
        <v>1.4910979228486647</v>
      </c>
      <c r="F81" s="16"/>
      <c r="G81" s="16">
        <f t="shared" ref="G81:K93" si="236">G5/G$9</f>
        <v>1.5522291264478765</v>
      </c>
      <c r="H81" s="16">
        <f t="shared" si="236"/>
        <v>1.5879466618204947</v>
      </c>
      <c r="I81" s="16">
        <f t="shared" si="236"/>
        <v>1.5637187916981496</v>
      </c>
      <c r="J81" s="16">
        <f t="shared" si="236"/>
        <v>1.4864932441149279</v>
      </c>
      <c r="K81" s="16">
        <f t="shared" si="236"/>
        <v>1.5363620446505799</v>
      </c>
      <c r="L81" s="16"/>
      <c r="M81" s="16">
        <f t="shared" ref="M81:O93" si="237">M5/M$9</f>
        <v>1.5700967263282908</v>
      </c>
      <c r="N81" s="16">
        <f t="shared" si="237"/>
        <v>1.5249182901657017</v>
      </c>
      <c r="O81" s="16">
        <f t="shared" si="237"/>
        <v>1.5439314326737286</v>
      </c>
      <c r="P81" s="16"/>
      <c r="Q81" s="16">
        <f t="shared" ref="Q81:Q93" si="238">Q5/Q$9</f>
        <v>1.5581149566852797</v>
      </c>
      <c r="R81" s="16"/>
      <c r="S81" s="16">
        <f t="shared" ref="S81:S93" si="239">S5/S$9</f>
        <v>1.5483906853051304</v>
      </c>
      <c r="T81" s="16"/>
      <c r="U81" s="16">
        <f t="shared" ref="U81:U93" si="240">U5/U$9</f>
        <v>1.4750540297457457</v>
      </c>
      <c r="V81" s="16"/>
      <c r="W81" s="16">
        <f t="shared" ref="W81:W93" si="241">W5/W$9</f>
        <v>1.522892542856477</v>
      </c>
      <c r="X81" s="16"/>
      <c r="Y81" s="16">
        <f t="shared" ref="Y81:Y93" si="242">Y5/Y$9</f>
        <v>1.6092562609323751</v>
      </c>
      <c r="Z81" s="16"/>
      <c r="AA81" s="16">
        <f t="shared" ref="AA81:AA93" si="243">AA5/AA$9</f>
        <v>1.3477662867639952</v>
      </c>
      <c r="AB81" s="16"/>
      <c r="AC81" s="16">
        <f t="shared" ref="AC81:AC93" si="244">AC5/AC$9</f>
        <v>1.5045848837526787</v>
      </c>
      <c r="AD81" s="16"/>
      <c r="AE81" s="16">
        <f t="shared" ref="AE81:AE93" si="245">AE5/AE$9</f>
        <v>1.5493386975551851</v>
      </c>
      <c r="AF81" s="16"/>
      <c r="AG81" s="16">
        <f t="shared" ref="AG81:AG93" si="246">AG5/AG$9</f>
        <v>1.5230985272844633</v>
      </c>
      <c r="AH81" s="16"/>
      <c r="AI81" s="16">
        <f t="shared" ref="AI81:AI93" si="247">AI5/AI$9</f>
        <v>1.4753101622710831</v>
      </c>
      <c r="AJ81" s="16"/>
      <c r="AK81" s="16">
        <f t="shared" ref="AK81:AK93" si="248">AK5/AK$9</f>
        <v>1.5020663487844006</v>
      </c>
      <c r="AL81" s="16"/>
      <c r="AM81" s="16">
        <f t="shared" ref="AM81:AM93" si="249">AM5/AM$9</f>
        <v>1.5611892527602975</v>
      </c>
      <c r="AN81" s="16"/>
      <c r="AO81" s="16">
        <f t="shared" ref="AO81:AO93" si="250">AO5/AO$9</f>
        <v>1.4908235182432281</v>
      </c>
      <c r="AP81" s="16"/>
      <c r="AQ81" s="16">
        <f t="shared" ref="AQ81:AQ93" si="251">AQ5/AQ$9</f>
        <v>1.517251101506113</v>
      </c>
      <c r="AR81" s="16"/>
      <c r="AS81" s="16">
        <f t="shared" ref="AS81:AS93" si="252">AS5/AS$9</f>
        <v>1.4717728724226529</v>
      </c>
      <c r="AT81" s="16"/>
      <c r="AU81" s="16">
        <f t="shared" ref="AU81:AU93" si="253">AU5/AU$9</f>
        <v>1.5005259738606556</v>
      </c>
      <c r="AV81" s="16"/>
      <c r="AW81" s="16">
        <f t="shared" ref="AW81:AW93" si="254">AW5/AW$9</f>
        <v>1.4677501838885838</v>
      </c>
      <c r="AX81" s="16"/>
      <c r="AY81" s="16">
        <f t="shared" ref="AY81:AY93" si="255">AY5/AY$9</f>
        <v>1.4882450725002092</v>
      </c>
      <c r="AZ81" s="16"/>
      <c r="BA81" s="16">
        <f t="shared" ref="BA81:BA93" si="256">BA5/BA$9</f>
        <v>1.5072139097766528</v>
      </c>
      <c r="BB81" s="16"/>
      <c r="BC81" s="16">
        <f t="shared" ref="BC81:BC93" si="257">BC5/BC$9</f>
        <v>1.4929969270890522</v>
      </c>
      <c r="BD81" s="16"/>
      <c r="BE81" s="16">
        <f t="shared" ref="BE81:BE93" si="258">BE5/BE$9</f>
        <v>1.4989427186170265</v>
      </c>
      <c r="BF81" s="16"/>
      <c r="BG81" s="16">
        <f t="shared" ref="BG81:BG93" si="259">BG5/BG$9</f>
        <v>1.4894828089257026</v>
      </c>
      <c r="BH81" s="16"/>
      <c r="BI81" s="16">
        <f t="shared" ref="BI81:BI93" si="260">BI5/BI$9</f>
        <v>1.4958447758815174</v>
      </c>
      <c r="BJ81" s="16"/>
      <c r="BK81" s="16">
        <f t="shared" ref="BK81:BK93" si="261">BK5/BK$9</f>
        <v>1.4649411197628004</v>
      </c>
      <c r="BL81" s="16"/>
      <c r="BM81" s="16">
        <f t="shared" ref="BM81:BM93" si="262">BM5/BM$9</f>
        <v>1.4850496497087693</v>
      </c>
      <c r="BN81" s="16"/>
      <c r="BO81" s="16">
        <f t="shared" ref="BO81:BO93" si="263">BO5/BO$9</f>
        <v>1.5557277307225057</v>
      </c>
      <c r="BP81" s="16"/>
      <c r="BQ81" s="16">
        <f t="shared" ref="BQ81:BQ93" si="264">BQ5/BQ$9</f>
        <v>1.5083203804438914</v>
      </c>
      <c r="BR81" s="16"/>
      <c r="BS81" s="16">
        <f t="shared" ref="BS81:BS93" si="265">BS5/BS$9</f>
        <v>1.5278320018129075</v>
      </c>
      <c r="BT81" s="16"/>
      <c r="BU81" s="16">
        <f t="shared" ref="BU81:BU93" si="266">BU5/BU$9</f>
        <v>1.5591223533653065</v>
      </c>
      <c r="BV81" s="16"/>
      <c r="BW81" s="16">
        <f t="shared" ref="BW81:BW93" si="267">BW5/BW$9</f>
        <v>1.5379888220851348</v>
      </c>
      <c r="BX81" s="16"/>
      <c r="BY81" s="16">
        <f t="shared" ref="BY81:BY93" si="268">BY5/BY$9</f>
        <v>1.5043408091949759</v>
      </c>
      <c r="BZ81" s="16"/>
      <c r="CA81" s="16">
        <f t="shared" ref="CA81:CA93" si="269">CA5/CA$9</f>
        <v>1.5260168340968114</v>
      </c>
      <c r="CB81" s="16"/>
      <c r="CC81" s="16">
        <f t="shared" ref="CC81:CC93" si="270">CC5/CC$9</f>
        <v>1.6211733575795151</v>
      </c>
      <c r="CD81" s="16"/>
      <c r="CE81" s="16">
        <f t="shared" ref="CE81:CE93" si="271">CE5/CE$9</f>
        <v>1.5235806631304192</v>
      </c>
      <c r="CF81" s="16"/>
      <c r="CG81" s="16">
        <f t="shared" ref="CG81:CG93" si="272">CG5/CG$9</f>
        <v>1.5629923161965045</v>
      </c>
      <c r="CH81" s="16"/>
      <c r="CI81" s="16">
        <f t="shared" ref="CI81:CI93" si="273">CI5/CI$9</f>
        <v>1.5155754308854492</v>
      </c>
      <c r="CJ81" s="16"/>
      <c r="CK81" s="16">
        <f t="shared" ref="CK81:CK93" si="274">CK5/CK$9</f>
        <v>1.5469502745899795</v>
      </c>
      <c r="CL81" s="16"/>
      <c r="CM81" s="16">
        <f t="shared" ref="CM81:CM93" si="275">CM5/CM$9</f>
        <v>1.467153202136972</v>
      </c>
      <c r="CN81" s="16"/>
      <c r="CO81" s="16">
        <f t="shared" ref="CO81:CO93" si="276">CO5/CO$9</f>
        <v>1.5186710524019569</v>
      </c>
      <c r="CP81" s="16"/>
      <c r="CQ81" s="16">
        <f t="shared" ref="CQ81:CQ93" si="277">CQ5/CQ$9</f>
        <v>1.5427763727482826</v>
      </c>
      <c r="CR81" s="16"/>
      <c r="CS81" s="16">
        <f t="shared" ref="CS81:CS93" si="278">CS5/CS$9</f>
        <v>1.2717166692027322</v>
      </c>
      <c r="CT81" s="16"/>
      <c r="CU81" s="16">
        <f t="shared" ref="CU81:CU93" si="279">CU5/CU$9</f>
        <v>1.3838657343196719</v>
      </c>
      <c r="CV81" s="16"/>
      <c r="CW81" s="16">
        <f t="shared" ref="CW81:CW93" si="280">CW5/CW$9</f>
        <v>1.2107192471961119</v>
      </c>
      <c r="CX81" s="16"/>
      <c r="CY81" s="16">
        <f t="shared" ref="CY81:CY93" si="281">CY5/CY$9</f>
        <v>1.2391241539250186</v>
      </c>
      <c r="CZ81" s="16"/>
      <c r="DA81" s="16">
        <f t="shared" ref="DA81:DA93" si="282">DA5/DA$9</f>
        <v>1.2882971906489664</v>
      </c>
      <c r="DB81" s="16"/>
      <c r="DC81" s="16">
        <f t="shared" ref="DC81:DC93" si="283">DC5/DC$9</f>
        <v>1.2564110273569327</v>
      </c>
      <c r="DD81" s="16"/>
      <c r="DE81" s="16">
        <f t="shared" ref="DE81:DE93" si="284">DE5/DE$9</f>
        <v>1.2673929170307634</v>
      </c>
      <c r="DF81" s="16"/>
    </row>
    <row r="82" spans="2:110">
      <c r="B82" s="6" t="s">
        <v>45</v>
      </c>
      <c r="C82" s="6" t="s">
        <v>46</v>
      </c>
      <c r="D82" s="16">
        <f t="shared" si="235"/>
        <v>3.9168161834912439E-3</v>
      </c>
      <c r="E82" s="16">
        <f t="shared" si="235"/>
        <v>4.3968677207913759E-3</v>
      </c>
      <c r="F82" s="16"/>
      <c r="G82" s="16">
        <f t="shared" si="236"/>
        <v>5.3282715113072256E-3</v>
      </c>
      <c r="H82" s="16">
        <f t="shared" si="236"/>
        <v>6.2606483269348721E-3</v>
      </c>
      <c r="I82" s="16">
        <f t="shared" si="236"/>
        <v>5.6281997506697282E-3</v>
      </c>
      <c r="J82" s="16">
        <f t="shared" si="236"/>
        <v>3.7567858357161125E-3</v>
      </c>
      <c r="K82" s="16">
        <f t="shared" si="236"/>
        <v>4.9652611416878076E-3</v>
      </c>
      <c r="L82" s="16"/>
      <c r="M82" s="16">
        <f t="shared" si="237"/>
        <v>7.7092819076172775E-3</v>
      </c>
      <c r="N82" s="16">
        <f t="shared" si="237"/>
        <v>5.1816108800107896E-3</v>
      </c>
      <c r="O82" s="16">
        <f t="shared" si="237"/>
        <v>6.2453699107204224E-3</v>
      </c>
      <c r="P82" s="16"/>
      <c r="Q82" s="16">
        <f t="shared" si="238"/>
        <v>7.4646117486497953E-3</v>
      </c>
      <c r="R82" s="16"/>
      <c r="S82" s="16">
        <f t="shared" si="239"/>
        <v>6.628861000702803E-3</v>
      </c>
      <c r="T82" s="16"/>
      <c r="U82" s="16">
        <f t="shared" si="240"/>
        <v>4.164552215200585E-3</v>
      </c>
      <c r="V82" s="16"/>
      <c r="W82" s="16">
        <f t="shared" si="241"/>
        <v>5.772073707136941E-3</v>
      </c>
      <c r="X82" s="16"/>
      <c r="Y82" s="16">
        <f t="shared" si="242"/>
        <v>7.5601255867474414E-3</v>
      </c>
      <c r="Z82" s="16"/>
      <c r="AA82" s="16">
        <f t="shared" si="243"/>
        <v>2.0264715737003378E-3</v>
      </c>
      <c r="AB82" s="16"/>
      <c r="AC82" s="16">
        <f t="shared" si="244"/>
        <v>5.3450686300756597E-3</v>
      </c>
      <c r="AD82" s="16"/>
      <c r="AE82" s="16">
        <f t="shared" si="245"/>
        <v>3.5789617740509681E-3</v>
      </c>
      <c r="AF82" s="16"/>
      <c r="AG82" s="16">
        <f t="shared" si="246"/>
        <v>4.6144700510188912E-3</v>
      </c>
      <c r="AH82" s="16"/>
      <c r="AI82" s="16">
        <f t="shared" si="247"/>
        <v>2.5969288567911763E-3</v>
      </c>
      <c r="AJ82" s="16"/>
      <c r="AK82" s="16">
        <f t="shared" si="248"/>
        <v>3.7265282577320443E-3</v>
      </c>
      <c r="AL82" s="16"/>
      <c r="AM82" s="16">
        <f t="shared" si="249"/>
        <v>6.4873756386255674E-3</v>
      </c>
      <c r="AN82" s="16"/>
      <c r="AO82" s="16">
        <f t="shared" si="250"/>
        <v>5.3150004733250791E-3</v>
      </c>
      <c r="AP82" s="16"/>
      <c r="AQ82" s="16">
        <f t="shared" si="251"/>
        <v>5.7553148182112393E-3</v>
      </c>
      <c r="AR82" s="16"/>
      <c r="AS82" s="16">
        <f t="shared" si="252"/>
        <v>5.3547561975734745E-3</v>
      </c>
      <c r="AT82" s="16"/>
      <c r="AU82" s="16">
        <f t="shared" si="253"/>
        <v>5.6080049032327887E-3</v>
      </c>
      <c r="AV82" s="16"/>
      <c r="AW82" s="16">
        <f t="shared" si="254"/>
        <v>3.4337419460383732E-3</v>
      </c>
      <c r="AX82" s="16"/>
      <c r="AY82" s="16">
        <f t="shared" si="255"/>
        <v>4.7933209877045963E-3</v>
      </c>
      <c r="AZ82" s="16"/>
      <c r="BA82" s="16">
        <f t="shared" si="256"/>
        <v>5.9128569751527166E-3</v>
      </c>
      <c r="BB82" s="16"/>
      <c r="BC82" s="16">
        <f t="shared" si="257"/>
        <v>4.638581879943874E-3</v>
      </c>
      <c r="BD82" s="16"/>
      <c r="BE82" s="16">
        <f t="shared" si="258"/>
        <v>5.1715060757375024E-3</v>
      </c>
      <c r="BF82" s="16"/>
      <c r="BG82" s="16">
        <f t="shared" si="259"/>
        <v>5.3803586917059911E-3</v>
      </c>
      <c r="BH82" s="16"/>
      <c r="BI82" s="16">
        <f t="shared" si="260"/>
        <v>5.2399013845241234E-3</v>
      </c>
      <c r="BJ82" s="16"/>
      <c r="BK82" s="16">
        <f t="shared" si="261"/>
        <v>3.2572395372096373E-3</v>
      </c>
      <c r="BL82" s="16"/>
      <c r="BM82" s="16">
        <f t="shared" si="262"/>
        <v>4.5473268646215696E-3</v>
      </c>
      <c r="BN82" s="16"/>
      <c r="BO82" s="16">
        <f t="shared" si="263"/>
        <v>6.0908022477812497E-3</v>
      </c>
      <c r="BP82" s="16"/>
      <c r="BQ82" s="16">
        <f t="shared" si="264"/>
        <v>4.5549264285788598E-3</v>
      </c>
      <c r="BR82" s="16"/>
      <c r="BS82" s="16">
        <f t="shared" si="265"/>
        <v>5.187052613189155E-3</v>
      </c>
      <c r="BT82" s="16"/>
      <c r="BU82" s="16">
        <f t="shared" si="266"/>
        <v>4.9915025450624467E-3</v>
      </c>
      <c r="BV82" s="16"/>
      <c r="BW82" s="16">
        <f t="shared" si="267"/>
        <v>5.1235772350727181E-3</v>
      </c>
      <c r="BX82" s="16"/>
      <c r="BY82" s="16">
        <f t="shared" si="268"/>
        <v>2.7859005904828332E-3</v>
      </c>
      <c r="BZ82" s="16"/>
      <c r="CA82" s="16">
        <f t="shared" si="269"/>
        <v>4.2918301479275061E-3</v>
      </c>
      <c r="CB82" s="16"/>
      <c r="CC82" s="16">
        <f t="shared" si="270"/>
        <v>5.2924892810589626E-3</v>
      </c>
      <c r="CD82" s="16"/>
      <c r="CE82" s="16">
        <f t="shared" si="271"/>
        <v>3.9902420609131016E-3</v>
      </c>
      <c r="CF82" s="16"/>
      <c r="CG82" s="16">
        <f t="shared" si="272"/>
        <v>4.51613916762157E-3</v>
      </c>
      <c r="CH82" s="16"/>
      <c r="CI82" s="16">
        <f t="shared" si="273"/>
        <v>4.7822734789579732E-3</v>
      </c>
      <c r="CJ82" s="16"/>
      <c r="CK82" s="16">
        <f t="shared" si="274"/>
        <v>4.6061775087605046E-3</v>
      </c>
      <c r="CL82" s="16"/>
      <c r="CM82" s="16">
        <f t="shared" si="275"/>
        <v>2.4028469558546373E-3</v>
      </c>
      <c r="CN82" s="16"/>
      <c r="CO82" s="16">
        <f t="shared" si="276"/>
        <v>3.8253409148368751E-3</v>
      </c>
      <c r="CP82" s="16"/>
      <c r="CQ82" s="16">
        <f t="shared" si="277"/>
        <v>4.4823803095597071E-3</v>
      </c>
      <c r="CR82" s="16"/>
      <c r="CS82" s="16">
        <f t="shared" si="278"/>
        <v>2.7273871667734969E-3</v>
      </c>
      <c r="CT82" s="16"/>
      <c r="CU82" s="16">
        <f t="shared" si="279"/>
        <v>3.4535033606438201E-3</v>
      </c>
      <c r="CV82" s="16"/>
      <c r="CW82" s="16">
        <f t="shared" si="280"/>
        <v>3.0534120122418804E-3</v>
      </c>
      <c r="CX82" s="16"/>
      <c r="CY82" s="16">
        <f t="shared" si="281"/>
        <v>3.3180380253725141E-3</v>
      </c>
      <c r="CZ82" s="16"/>
      <c r="DA82" s="16">
        <f t="shared" si="282"/>
        <v>1.6541705889698626E-3</v>
      </c>
      <c r="DB82" s="16"/>
      <c r="DC82" s="16">
        <f t="shared" si="283"/>
        <v>2.7331161025870108E-3</v>
      </c>
      <c r="DD82" s="16"/>
      <c r="DE82" s="16">
        <f t="shared" si="284"/>
        <v>3.3987546360775586E-3</v>
      </c>
      <c r="DF82" s="16"/>
    </row>
    <row r="83" spans="2:110">
      <c r="B83" s="9" t="s">
        <v>1095</v>
      </c>
      <c r="C83" s="9" t="s">
        <v>47</v>
      </c>
      <c r="D83" s="16">
        <f t="shared" si="235"/>
        <v>-0.23322421228241366</v>
      </c>
      <c r="E83" s="16">
        <f t="shared" si="235"/>
        <v>-0.24888698956508828</v>
      </c>
      <c r="F83" s="16"/>
      <c r="G83" s="16">
        <f t="shared" si="236"/>
        <v>-0.29488847904026477</v>
      </c>
      <c r="H83" s="16">
        <f t="shared" si="236"/>
        <v>-0.2970809386429204</v>
      </c>
      <c r="I83" s="16">
        <f t="shared" si="236"/>
        <v>-0.29559229093013639</v>
      </c>
      <c r="J83" s="16">
        <f t="shared" si="236"/>
        <v>-0.19699412911008859</v>
      </c>
      <c r="K83" s="16">
        <f t="shared" si="236"/>
        <v>-0.26066440687260184</v>
      </c>
      <c r="L83" s="16"/>
      <c r="M83" s="16">
        <f t="shared" si="237"/>
        <v>-0.33542639401708035</v>
      </c>
      <c r="N83" s="16">
        <f t="shared" si="237"/>
        <v>-0.25831293376625075</v>
      </c>
      <c r="O83" s="16">
        <f t="shared" si="237"/>
        <v>-0.29076578812711457</v>
      </c>
      <c r="P83" s="16"/>
      <c r="Q83" s="16">
        <f t="shared" si="238"/>
        <v>-0.2811712034085897</v>
      </c>
      <c r="R83" s="16"/>
      <c r="S83" s="16">
        <f t="shared" si="239"/>
        <v>-0.28774622652251131</v>
      </c>
      <c r="T83" s="16"/>
      <c r="U83" s="16">
        <f t="shared" si="240"/>
        <v>-0.19859139075435997</v>
      </c>
      <c r="V83" s="16"/>
      <c r="W83" s="16">
        <f t="shared" si="241"/>
        <v>-0.25674798075318095</v>
      </c>
      <c r="X83" s="16"/>
      <c r="Y83" s="16">
        <f t="shared" si="242"/>
        <v>-0.33752866997286224</v>
      </c>
      <c r="Z83" s="16"/>
      <c r="AA83" s="16">
        <f t="shared" si="243"/>
        <v>-0.11696156399165858</v>
      </c>
      <c r="AB83" s="16"/>
      <c r="AC83" s="16">
        <f t="shared" si="244"/>
        <v>-0.24923823812354656</v>
      </c>
      <c r="AD83" s="16"/>
      <c r="AE83" s="16">
        <f t="shared" si="245"/>
        <v>-0.28324326254314741</v>
      </c>
      <c r="AF83" s="16"/>
      <c r="AG83" s="16">
        <f t="shared" si="246"/>
        <v>-0.26330534988238552</v>
      </c>
      <c r="AH83" s="16"/>
      <c r="AI83" s="16">
        <f t="shared" si="247"/>
        <v>-0.18396736585913712</v>
      </c>
      <c r="AJ83" s="16"/>
      <c r="AK83" s="16">
        <f t="shared" si="248"/>
        <v>-0.22838784137702256</v>
      </c>
      <c r="AL83" s="16"/>
      <c r="AM83" s="16">
        <f t="shared" si="249"/>
        <v>-0.31232392216912935</v>
      </c>
      <c r="AN83" s="16"/>
      <c r="AO83" s="16">
        <f t="shared" si="250"/>
        <v>-0.23421694479362234</v>
      </c>
      <c r="AP83" s="16"/>
      <c r="AQ83" s="16">
        <f t="shared" si="251"/>
        <v>-0.26355194232004953</v>
      </c>
      <c r="AR83" s="16"/>
      <c r="AS83" s="16">
        <f t="shared" si="252"/>
        <v>-0.25949866997966414</v>
      </c>
      <c r="AT83" s="16"/>
      <c r="AU83" s="16">
        <f t="shared" si="253"/>
        <v>-0.2620613060608773</v>
      </c>
      <c r="AV83" s="16"/>
      <c r="AW83" s="16">
        <f t="shared" si="254"/>
        <v>-0.19405487033861701</v>
      </c>
      <c r="AX83" s="16"/>
      <c r="AY83" s="16">
        <f t="shared" si="255"/>
        <v>-0.23657968289657608</v>
      </c>
      <c r="AZ83" s="16"/>
      <c r="BA83" s="16">
        <f t="shared" si="256"/>
        <v>-0.2954875548560526</v>
      </c>
      <c r="BB83" s="16"/>
      <c r="BC83" s="16">
        <f t="shared" si="257"/>
        <v>-0.24647667742737051</v>
      </c>
      <c r="BD83" s="16"/>
      <c r="BE83" s="16">
        <f t="shared" si="258"/>
        <v>-0.26697388602622474</v>
      </c>
      <c r="BF83" s="16"/>
      <c r="BG83" s="16">
        <f t="shared" si="259"/>
        <v>-0.2696021597232553</v>
      </c>
      <c r="BH83" s="16"/>
      <c r="BI83" s="16">
        <f t="shared" si="260"/>
        <v>-0.26783459629432732</v>
      </c>
      <c r="BJ83" s="16"/>
      <c r="BK83" s="16">
        <f t="shared" si="261"/>
        <v>-0.19437184133017701</v>
      </c>
      <c r="BL83" s="16"/>
      <c r="BM83" s="16">
        <f t="shared" si="262"/>
        <v>-0.24217291711341696</v>
      </c>
      <c r="BN83" s="16"/>
      <c r="BO83" s="16">
        <f t="shared" si="263"/>
        <v>-0.31701416696032497</v>
      </c>
      <c r="BP83" s="16"/>
      <c r="BQ83" s="16">
        <f t="shared" si="264"/>
        <v>-0.25893182309982182</v>
      </c>
      <c r="BR83" s="16"/>
      <c r="BS83" s="16">
        <f t="shared" si="265"/>
        <v>-0.28283699170702736</v>
      </c>
      <c r="BT83" s="16"/>
      <c r="BU83" s="16">
        <f t="shared" si="266"/>
        <v>-0.29311577966401564</v>
      </c>
      <c r="BV83" s="16"/>
      <c r="BW83" s="16">
        <f t="shared" si="267"/>
        <v>-0.28617347713195573</v>
      </c>
      <c r="BX83" s="16"/>
      <c r="BY83" s="16">
        <f t="shared" si="268"/>
        <v>-0.19991012909764447</v>
      </c>
      <c r="BZ83" s="16"/>
      <c r="CA83" s="16">
        <f t="shared" si="269"/>
        <v>-0.25548091380375454</v>
      </c>
      <c r="CB83" s="16"/>
      <c r="CC83" s="16">
        <f t="shared" si="270"/>
        <v>-0.33345833033053229</v>
      </c>
      <c r="CD83" s="16"/>
      <c r="CE83" s="16">
        <f t="shared" si="271"/>
        <v>-0.25290029947292725</v>
      </c>
      <c r="CF83" s="16"/>
      <c r="CG83" s="16">
        <f t="shared" si="272"/>
        <v>-0.28543270552820821</v>
      </c>
      <c r="CH83" s="16"/>
      <c r="CI83" s="16">
        <f t="shared" si="273"/>
        <v>-0.28140698696257344</v>
      </c>
      <c r="CJ83" s="16"/>
      <c r="CK83" s="16">
        <f t="shared" si="274"/>
        <v>-0.2840707277369125</v>
      </c>
      <c r="CL83" s="16"/>
      <c r="CM83" s="16">
        <f t="shared" si="275"/>
        <v>-0.19682308219050623</v>
      </c>
      <c r="CN83" s="16"/>
      <c r="CO83" s="16">
        <f t="shared" si="276"/>
        <v>-0.25315110276894587</v>
      </c>
      <c r="CP83" s="16"/>
      <c r="CQ83" s="16">
        <f t="shared" si="277"/>
        <v>-0.31747754096340419</v>
      </c>
      <c r="CR83" s="16"/>
      <c r="CS83" s="16">
        <f t="shared" si="278"/>
        <v>-2.2509222473901527E-4</v>
      </c>
      <c r="CT83" s="16"/>
      <c r="CU83" s="16">
        <f t="shared" si="279"/>
        <v>-0.13148608405313941</v>
      </c>
      <c r="CV83" s="16"/>
      <c r="CW83" s="16">
        <f t="shared" si="280"/>
        <v>-1.6884811620184277E-3</v>
      </c>
      <c r="CX83" s="16"/>
      <c r="CY83" s="16">
        <f t="shared" si="281"/>
        <v>-1.4215795593963934E-3</v>
      </c>
      <c r="CZ83" s="16"/>
      <c r="DA83" s="16">
        <f t="shared" si="282"/>
        <v>-6.401452205382803E-3</v>
      </c>
      <c r="DB83" s="16"/>
      <c r="DC83" s="16">
        <f t="shared" si="283"/>
        <v>-3.1722253023377528E-3</v>
      </c>
      <c r="DD83" s="16"/>
      <c r="DE83" s="16">
        <f t="shared" si="284"/>
        <v>-8.4280382996409411E-3</v>
      </c>
      <c r="DF83" s="16"/>
    </row>
    <row r="84" spans="2:110">
      <c r="B84" s="9" t="s">
        <v>48</v>
      </c>
      <c r="C84" s="9" t="s">
        <v>49</v>
      </c>
      <c r="D84" s="16">
        <f t="shared" si="235"/>
        <v>-0.27095596336050864</v>
      </c>
      <c r="E84" s="16">
        <f t="shared" si="235"/>
        <v>-0.24660780100436777</v>
      </c>
      <c r="F84" s="16"/>
      <c r="G84" s="16">
        <f t="shared" si="236"/>
        <v>-0.26266891891891891</v>
      </c>
      <c r="H84" s="16">
        <f t="shared" si="236"/>
        <v>-0.29712637150450921</v>
      </c>
      <c r="I84" s="16">
        <f t="shared" si="236"/>
        <v>-0.27375470051868295</v>
      </c>
      <c r="J84" s="16">
        <f t="shared" si="236"/>
        <v>-0.29325590084055519</v>
      </c>
      <c r="K84" s="16">
        <f t="shared" si="236"/>
        <v>-0.28066289891966589</v>
      </c>
      <c r="L84" s="16"/>
      <c r="M84" s="16">
        <f t="shared" si="237"/>
        <v>-0.24237961421882787</v>
      </c>
      <c r="N84" s="16">
        <f t="shared" si="237"/>
        <v>-0.27178696727946172</v>
      </c>
      <c r="O84" s="16">
        <f t="shared" si="237"/>
        <v>-0.25941101445733444</v>
      </c>
      <c r="P84" s="16"/>
      <c r="Q84" s="16">
        <f t="shared" si="238"/>
        <v>-0.28440836502533973</v>
      </c>
      <c r="R84" s="16"/>
      <c r="S84" s="16">
        <f t="shared" si="239"/>
        <v>-0.26727331978332197</v>
      </c>
      <c r="T84" s="16"/>
      <c r="U84" s="16">
        <f t="shared" si="240"/>
        <v>-0.28062719120658614</v>
      </c>
      <c r="V84" s="16"/>
      <c r="W84" s="16">
        <f t="shared" si="241"/>
        <v>-0.27191663581043279</v>
      </c>
      <c r="X84" s="16"/>
      <c r="Y84" s="16">
        <f t="shared" si="242"/>
        <v>-0.27928771654626039</v>
      </c>
      <c r="Z84" s="16"/>
      <c r="AA84" s="16">
        <f t="shared" si="243"/>
        <v>-0.23283119434603702</v>
      </c>
      <c r="AB84" s="16"/>
      <c r="AC84" s="16">
        <f t="shared" si="244"/>
        <v>-0.26069171425920779</v>
      </c>
      <c r="AD84" s="16"/>
      <c r="AE84" s="16">
        <f t="shared" si="245"/>
        <v>-0.26967439678608862</v>
      </c>
      <c r="AF84" s="16"/>
      <c r="AG84" s="16">
        <f t="shared" si="246"/>
        <v>-0.26440764745309681</v>
      </c>
      <c r="AH84" s="16"/>
      <c r="AI84" s="16">
        <f t="shared" si="247"/>
        <v>-0.29393972526873724</v>
      </c>
      <c r="AJ84" s="16"/>
      <c r="AK84" s="16">
        <f t="shared" si="248"/>
        <v>-0.27740503566511004</v>
      </c>
      <c r="AL84" s="16"/>
      <c r="AM84" s="16">
        <f t="shared" si="249"/>
        <v>-0.25535270622979378</v>
      </c>
      <c r="AN84" s="16"/>
      <c r="AO84" s="16">
        <f t="shared" si="250"/>
        <v>-0.26192157392293092</v>
      </c>
      <c r="AP84" s="16"/>
      <c r="AQ84" s="16">
        <f t="shared" si="251"/>
        <v>-0.25945447400427463</v>
      </c>
      <c r="AR84" s="16"/>
      <c r="AS84" s="16">
        <f t="shared" si="252"/>
        <v>-0.21762895864056231</v>
      </c>
      <c r="AT84" s="16"/>
      <c r="AU84" s="16">
        <f t="shared" si="253"/>
        <v>-0.24407267270301103</v>
      </c>
      <c r="AV84" s="16"/>
      <c r="AW84" s="16">
        <f t="shared" si="254"/>
        <v>-0.27712905549600531</v>
      </c>
      <c r="AX84" s="16"/>
      <c r="AY84" s="16">
        <f t="shared" si="255"/>
        <v>-0.25645871059133779</v>
      </c>
      <c r="AZ84" s="16"/>
      <c r="BA84" s="16">
        <f t="shared" si="256"/>
        <v>-0.21763921189575305</v>
      </c>
      <c r="BB84" s="16"/>
      <c r="BC84" s="16">
        <f t="shared" si="257"/>
        <v>-0.2511588315416256</v>
      </c>
      <c r="BD84" s="16"/>
      <c r="BE84" s="16">
        <f t="shared" si="258"/>
        <v>-0.23714033866653941</v>
      </c>
      <c r="BF84" s="16"/>
      <c r="BG84" s="16">
        <f t="shared" si="259"/>
        <v>-0.22526100789415257</v>
      </c>
      <c r="BH84" s="16"/>
      <c r="BI84" s="16">
        <f t="shared" si="260"/>
        <v>-0.23325008097171412</v>
      </c>
      <c r="BJ84" s="16"/>
      <c r="BK84" s="16">
        <f t="shared" si="261"/>
        <v>-0.27382651796983287</v>
      </c>
      <c r="BL84" s="16"/>
      <c r="BM84" s="16">
        <f t="shared" si="262"/>
        <v>-0.24742405945997362</v>
      </c>
      <c r="BN84" s="16"/>
      <c r="BO84" s="16">
        <f t="shared" si="263"/>
        <v>-0.24480436600996183</v>
      </c>
      <c r="BP84" s="16"/>
      <c r="BQ84" s="16">
        <f t="shared" si="264"/>
        <v>-0.25394348377264836</v>
      </c>
      <c r="BR84" s="16"/>
      <c r="BS84" s="16">
        <f t="shared" si="265"/>
        <v>-0.25018206271906906</v>
      </c>
      <c r="BT84" s="16"/>
      <c r="BU84" s="16">
        <f t="shared" si="266"/>
        <v>-0.27099807624635314</v>
      </c>
      <c r="BV84" s="16"/>
      <c r="BW84" s="16">
        <f t="shared" si="267"/>
        <v>-0.25693892218825154</v>
      </c>
      <c r="BX84" s="16"/>
      <c r="BY84" s="16">
        <f t="shared" si="268"/>
        <v>-0.30721658068781432</v>
      </c>
      <c r="BZ84" s="16"/>
      <c r="CA84" s="16">
        <f t="shared" si="269"/>
        <v>-0.27482775044098434</v>
      </c>
      <c r="CB84" s="16"/>
      <c r="CC84" s="16">
        <f t="shared" si="270"/>
        <v>-0.29300751653004176</v>
      </c>
      <c r="CD84" s="16"/>
      <c r="CE84" s="16">
        <f t="shared" si="271"/>
        <v>-0.27467060571840501</v>
      </c>
      <c r="CF84" s="16"/>
      <c r="CG84" s="16">
        <f t="shared" si="272"/>
        <v>-0.28207574983591815</v>
      </c>
      <c r="CH84" s="16"/>
      <c r="CI84" s="16">
        <f t="shared" si="273"/>
        <v>-0.23895071740183363</v>
      </c>
      <c r="CJ84" s="16"/>
      <c r="CK84" s="16">
        <f t="shared" si="274"/>
        <v>-0.26748572436182749</v>
      </c>
      <c r="CL84" s="16"/>
      <c r="CM84" s="16">
        <f t="shared" si="275"/>
        <v>-0.27273296690232046</v>
      </c>
      <c r="CN84" s="16"/>
      <c r="CO84" s="16">
        <f t="shared" si="276"/>
        <v>-0.26934529054784806</v>
      </c>
      <c r="CP84" s="16"/>
      <c r="CQ84" s="16">
        <f t="shared" si="277"/>
        <v>-0.22978121209443828</v>
      </c>
      <c r="CR84" s="16"/>
      <c r="CS84" s="16">
        <f t="shared" si="278"/>
        <v>-0.27421896414476654</v>
      </c>
      <c r="CT84" s="16"/>
      <c r="CU84" s="16">
        <f t="shared" si="279"/>
        <v>-0.25583315362717624</v>
      </c>
      <c r="CV84" s="16"/>
      <c r="CW84" s="16">
        <f t="shared" si="280"/>
        <v>-0.21208417804633539</v>
      </c>
      <c r="CX84" s="16"/>
      <c r="CY84" s="16">
        <f t="shared" si="281"/>
        <v>-0.24102061239099476</v>
      </c>
      <c r="CZ84" s="16"/>
      <c r="DA84" s="16">
        <f t="shared" si="282"/>
        <v>-0.28354990903255362</v>
      </c>
      <c r="DB84" s="16"/>
      <c r="DC84" s="16">
        <f t="shared" si="283"/>
        <v>-0.25597191815718195</v>
      </c>
      <c r="DD84" s="16"/>
      <c r="DE84" s="16">
        <f t="shared" si="284"/>
        <v>-0.26236363336720003</v>
      </c>
      <c r="DF84" s="16"/>
    </row>
    <row r="85" spans="2:110">
      <c r="B85" s="23" t="s">
        <v>50</v>
      </c>
      <c r="C85" s="23" t="s">
        <v>51</v>
      </c>
      <c r="D85" s="27">
        <f t="shared" si="235"/>
        <v>1</v>
      </c>
      <c r="E85" s="27">
        <f t="shared" si="235"/>
        <v>1</v>
      </c>
      <c r="F85" s="27"/>
      <c r="G85" s="27">
        <f t="shared" si="236"/>
        <v>1</v>
      </c>
      <c r="H85" s="27">
        <f t="shared" si="236"/>
        <v>1</v>
      </c>
      <c r="I85" s="27">
        <f t="shared" si="236"/>
        <v>1</v>
      </c>
      <c r="J85" s="27">
        <f t="shared" si="236"/>
        <v>1</v>
      </c>
      <c r="K85" s="27">
        <f t="shared" si="236"/>
        <v>1</v>
      </c>
      <c r="L85" s="27"/>
      <c r="M85" s="27">
        <f t="shared" si="237"/>
        <v>1</v>
      </c>
      <c r="N85" s="27">
        <f t="shared" si="237"/>
        <v>1</v>
      </c>
      <c r="O85" s="27">
        <f t="shared" si="237"/>
        <v>1</v>
      </c>
      <c r="P85" s="27"/>
      <c r="Q85" s="27">
        <f t="shared" si="238"/>
        <v>1</v>
      </c>
      <c r="R85" s="27"/>
      <c r="S85" s="27">
        <f t="shared" si="239"/>
        <v>1</v>
      </c>
      <c r="T85" s="27"/>
      <c r="U85" s="27">
        <f t="shared" si="240"/>
        <v>1</v>
      </c>
      <c r="V85" s="27"/>
      <c r="W85" s="27">
        <f t="shared" si="241"/>
        <v>1</v>
      </c>
      <c r="X85" s="27"/>
      <c r="Y85" s="27">
        <f t="shared" si="242"/>
        <v>1</v>
      </c>
      <c r="Z85" s="27"/>
      <c r="AA85" s="27">
        <f t="shared" si="243"/>
        <v>1</v>
      </c>
      <c r="AB85" s="27"/>
      <c r="AC85" s="27">
        <f t="shared" si="244"/>
        <v>1</v>
      </c>
      <c r="AD85" s="27"/>
      <c r="AE85" s="27">
        <f t="shared" si="245"/>
        <v>1</v>
      </c>
      <c r="AF85" s="27"/>
      <c r="AG85" s="27">
        <f t="shared" si="246"/>
        <v>1</v>
      </c>
      <c r="AH85" s="27"/>
      <c r="AI85" s="27">
        <f t="shared" si="247"/>
        <v>1</v>
      </c>
      <c r="AJ85" s="27"/>
      <c r="AK85" s="27">
        <f t="shared" si="248"/>
        <v>1</v>
      </c>
      <c r="AL85" s="27"/>
      <c r="AM85" s="27">
        <f t="shared" si="249"/>
        <v>1</v>
      </c>
      <c r="AN85" s="27"/>
      <c r="AO85" s="27">
        <f t="shared" si="250"/>
        <v>1</v>
      </c>
      <c r="AP85" s="27"/>
      <c r="AQ85" s="27">
        <f t="shared" si="251"/>
        <v>1</v>
      </c>
      <c r="AR85" s="27"/>
      <c r="AS85" s="27">
        <f t="shared" si="252"/>
        <v>1</v>
      </c>
      <c r="AT85" s="27"/>
      <c r="AU85" s="27">
        <f t="shared" si="253"/>
        <v>1</v>
      </c>
      <c r="AV85" s="27"/>
      <c r="AW85" s="27">
        <f t="shared" si="254"/>
        <v>1</v>
      </c>
      <c r="AX85" s="27"/>
      <c r="AY85" s="27">
        <f t="shared" si="255"/>
        <v>1</v>
      </c>
      <c r="AZ85" s="27"/>
      <c r="BA85" s="27">
        <f t="shared" si="256"/>
        <v>1</v>
      </c>
      <c r="BB85" s="27"/>
      <c r="BC85" s="27">
        <f t="shared" si="257"/>
        <v>1</v>
      </c>
      <c r="BD85" s="27"/>
      <c r="BE85" s="27">
        <f t="shared" si="258"/>
        <v>1</v>
      </c>
      <c r="BF85" s="27"/>
      <c r="BG85" s="27">
        <f t="shared" si="259"/>
        <v>1</v>
      </c>
      <c r="BH85" s="27"/>
      <c r="BI85" s="27">
        <f t="shared" si="260"/>
        <v>1</v>
      </c>
      <c r="BJ85" s="27"/>
      <c r="BK85" s="27">
        <f t="shared" si="261"/>
        <v>1</v>
      </c>
      <c r="BL85" s="27"/>
      <c r="BM85" s="27">
        <f t="shared" si="262"/>
        <v>1</v>
      </c>
      <c r="BN85" s="27"/>
      <c r="BO85" s="27">
        <f t="shared" si="263"/>
        <v>1</v>
      </c>
      <c r="BP85" s="27"/>
      <c r="BQ85" s="27">
        <f t="shared" si="264"/>
        <v>1</v>
      </c>
      <c r="BR85" s="27"/>
      <c r="BS85" s="27">
        <f t="shared" si="265"/>
        <v>1</v>
      </c>
      <c r="BT85" s="27"/>
      <c r="BU85" s="27">
        <f t="shared" si="266"/>
        <v>1</v>
      </c>
      <c r="BV85" s="27"/>
      <c r="BW85" s="27">
        <f t="shared" si="267"/>
        <v>1</v>
      </c>
      <c r="BX85" s="27"/>
      <c r="BY85" s="27">
        <f t="shared" si="268"/>
        <v>1</v>
      </c>
      <c r="BZ85" s="27"/>
      <c r="CA85" s="27">
        <f t="shared" si="269"/>
        <v>1</v>
      </c>
      <c r="CB85" s="27"/>
      <c r="CC85" s="27">
        <f t="shared" si="270"/>
        <v>1</v>
      </c>
      <c r="CD85" s="27"/>
      <c r="CE85" s="27">
        <f t="shared" si="271"/>
        <v>1</v>
      </c>
      <c r="CF85" s="27"/>
      <c r="CG85" s="27">
        <f t="shared" si="272"/>
        <v>1</v>
      </c>
      <c r="CH85" s="27"/>
      <c r="CI85" s="27">
        <f t="shared" si="273"/>
        <v>1</v>
      </c>
      <c r="CJ85" s="27"/>
      <c r="CK85" s="27">
        <f t="shared" si="274"/>
        <v>1</v>
      </c>
      <c r="CL85" s="27"/>
      <c r="CM85" s="27">
        <f t="shared" si="275"/>
        <v>1</v>
      </c>
      <c r="CN85" s="27"/>
      <c r="CO85" s="27">
        <f t="shared" si="276"/>
        <v>1</v>
      </c>
      <c r="CP85" s="27"/>
      <c r="CQ85" s="27">
        <f t="shared" si="277"/>
        <v>1</v>
      </c>
      <c r="CR85" s="27"/>
      <c r="CS85" s="27">
        <f t="shared" si="278"/>
        <v>1</v>
      </c>
      <c r="CT85" s="27"/>
      <c r="CU85" s="27">
        <f t="shared" si="279"/>
        <v>1</v>
      </c>
      <c r="CV85" s="27"/>
      <c r="CW85" s="27">
        <f t="shared" si="280"/>
        <v>1</v>
      </c>
      <c r="CX85" s="27"/>
      <c r="CY85" s="27">
        <f t="shared" si="281"/>
        <v>1</v>
      </c>
      <c r="CZ85" s="27"/>
      <c r="DA85" s="27">
        <f t="shared" si="282"/>
        <v>1</v>
      </c>
      <c r="DB85" s="27"/>
      <c r="DC85" s="27">
        <f t="shared" si="283"/>
        <v>1</v>
      </c>
      <c r="DD85" s="27"/>
      <c r="DE85" s="27">
        <f t="shared" si="284"/>
        <v>1</v>
      </c>
      <c r="DF85" s="27"/>
    </row>
    <row r="86" spans="2:110">
      <c r="B86" s="6" t="s">
        <v>52</v>
      </c>
      <c r="C86" s="6" t="s">
        <v>53</v>
      </c>
      <c r="D86" s="16">
        <f t="shared" si="235"/>
        <v>-0.33218336533518</v>
      </c>
      <c r="E86" s="16">
        <f t="shared" si="235"/>
        <v>-0.33571183512799369</v>
      </c>
      <c r="F86" s="16"/>
      <c r="G86" s="16">
        <f t="shared" si="236"/>
        <v>-0.26981134514616656</v>
      </c>
      <c r="H86" s="16">
        <f t="shared" si="236"/>
        <v>-0.3172167828990709</v>
      </c>
      <c r="I86" s="16">
        <f t="shared" si="236"/>
        <v>-0.28505727445183149</v>
      </c>
      <c r="J86" s="16">
        <f t="shared" si="236"/>
        <v>-0.31349697494752915</v>
      </c>
      <c r="K86" s="16">
        <f t="shared" si="236"/>
        <v>-0.29513188987273237</v>
      </c>
      <c r="L86" s="16"/>
      <c r="M86" s="16">
        <f t="shared" si="237"/>
        <v>-0.34298363093722112</v>
      </c>
      <c r="N86" s="16">
        <f t="shared" si="237"/>
        <v>-0.3889111890915618</v>
      </c>
      <c r="O86" s="16">
        <f t="shared" si="237"/>
        <v>-0.36958278194857036</v>
      </c>
      <c r="P86" s="16"/>
      <c r="Q86" s="16">
        <f t="shared" si="238"/>
        <v>-0.34242346068388158</v>
      </c>
      <c r="R86" s="16"/>
      <c r="S86" s="16">
        <f t="shared" si="239"/>
        <v>-0.36103828259495369</v>
      </c>
      <c r="T86" s="16"/>
      <c r="U86" s="16">
        <f t="shared" si="240"/>
        <v>-0.29782196109456066</v>
      </c>
      <c r="V86" s="16"/>
      <c r="W86" s="16">
        <f t="shared" si="241"/>
        <v>-0.33905843437519145</v>
      </c>
      <c r="X86" s="16"/>
      <c r="Y86" s="16">
        <f t="shared" si="242"/>
        <v>-0.36937627720778765</v>
      </c>
      <c r="Z86" s="16"/>
      <c r="AA86" s="16">
        <f t="shared" si="243"/>
        <v>-0.34521867220716623</v>
      </c>
      <c r="AB86" s="16"/>
      <c r="AC86" s="16">
        <f t="shared" si="244"/>
        <v>-0.35970627057437871</v>
      </c>
      <c r="AD86" s="16"/>
      <c r="AE86" s="16">
        <f t="shared" si="245"/>
        <v>-0.32518750225955118</v>
      </c>
      <c r="AF86" s="16"/>
      <c r="AG86" s="16">
        <f t="shared" si="246"/>
        <v>-0.34542663455146627</v>
      </c>
      <c r="AH86" s="16"/>
      <c r="AI86" s="16">
        <f t="shared" si="247"/>
        <v>-0.32645104690483051</v>
      </c>
      <c r="AJ86" s="16"/>
      <c r="AK86" s="16">
        <f t="shared" si="248"/>
        <v>-0.3370752723231103</v>
      </c>
      <c r="AL86" s="16"/>
      <c r="AM86" s="16">
        <f t="shared" si="249"/>
        <v>-0.34463319982044077</v>
      </c>
      <c r="AN86" s="16"/>
      <c r="AO86" s="16">
        <f t="shared" si="250"/>
        <v>-0.31984888032543862</v>
      </c>
      <c r="AP86" s="16"/>
      <c r="AQ86" s="16">
        <f t="shared" si="251"/>
        <v>-0.32915724144130559</v>
      </c>
      <c r="AR86" s="16"/>
      <c r="AS86" s="16">
        <f t="shared" si="252"/>
        <v>-0.32260793224184542</v>
      </c>
      <c r="AT86" s="16"/>
      <c r="AU86" s="16">
        <f t="shared" si="253"/>
        <v>-0.32674865969663119</v>
      </c>
      <c r="AV86" s="16"/>
      <c r="AW86" s="16">
        <f t="shared" si="254"/>
        <v>-0.31904774515469414</v>
      </c>
      <c r="AX86" s="16"/>
      <c r="AY86" s="16">
        <f t="shared" si="255"/>
        <v>-0.3238631709881869</v>
      </c>
      <c r="AZ86" s="16"/>
      <c r="BA86" s="16">
        <f t="shared" si="256"/>
        <v>-0.32384351958589774</v>
      </c>
      <c r="BB86" s="16"/>
      <c r="BC86" s="16">
        <f t="shared" si="257"/>
        <v>-0.32442542171334132</v>
      </c>
      <c r="BD86" s="16"/>
      <c r="BE86" s="16">
        <f t="shared" si="258"/>
        <v>-0.32418206003699335</v>
      </c>
      <c r="BF86" s="16"/>
      <c r="BG86" s="16">
        <f t="shared" si="259"/>
        <v>-0.31575907788833962</v>
      </c>
      <c r="BH86" s="16"/>
      <c r="BI86" s="16">
        <f t="shared" si="260"/>
        <v>-0.32142369159477913</v>
      </c>
      <c r="BJ86" s="16"/>
      <c r="BK86" s="16">
        <f t="shared" si="261"/>
        <v>-0.29177885129260006</v>
      </c>
      <c r="BL86" s="16"/>
      <c r="BM86" s="16">
        <f t="shared" si="262"/>
        <v>-0.31106828930180663</v>
      </c>
      <c r="BN86" s="16"/>
      <c r="BO86" s="16">
        <f t="shared" si="263"/>
        <v>-0.30396754475206289</v>
      </c>
      <c r="BP86" s="16"/>
      <c r="BQ86" s="16">
        <f t="shared" si="264"/>
        <v>-0.30328346091514424</v>
      </c>
      <c r="BR86" s="16"/>
      <c r="BS86" s="16">
        <f t="shared" si="265"/>
        <v>-0.30356501187152918</v>
      </c>
      <c r="BT86" s="16"/>
      <c r="BU86" s="16">
        <f t="shared" si="266"/>
        <v>-0.3242189824666461</v>
      </c>
      <c r="BV86" s="16"/>
      <c r="BW86" s="16">
        <f t="shared" si="267"/>
        <v>-0.31026927234911361</v>
      </c>
      <c r="BX86" s="16"/>
      <c r="BY86" s="16">
        <f t="shared" si="268"/>
        <v>-0.30039036796748969</v>
      </c>
      <c r="BZ86" s="16"/>
      <c r="CA86" s="16">
        <f t="shared" si="269"/>
        <v>-0.30675435082965624</v>
      </c>
      <c r="CB86" s="16"/>
      <c r="CC86" s="16">
        <f t="shared" si="270"/>
        <v>-0.31849744729963492</v>
      </c>
      <c r="CD86" s="16"/>
      <c r="CE86" s="16">
        <f t="shared" si="271"/>
        <v>-0.3116776154984382</v>
      </c>
      <c r="CF86" s="16"/>
      <c r="CG86" s="16">
        <f t="shared" si="272"/>
        <v>-0.31443172374839556</v>
      </c>
      <c r="CH86" s="16"/>
      <c r="CI86" s="16">
        <f t="shared" si="273"/>
        <v>-0.33076923737431702</v>
      </c>
      <c r="CJ86" s="16"/>
      <c r="CK86" s="16">
        <f t="shared" si="274"/>
        <v>-0.3199590179098511</v>
      </c>
      <c r="CL86" s="16"/>
      <c r="CM86" s="16">
        <f t="shared" si="275"/>
        <v>-0.25701819335069054</v>
      </c>
      <c r="CN86" s="16"/>
      <c r="CO86" s="16">
        <f t="shared" si="276"/>
        <v>-0.29765346824881511</v>
      </c>
      <c r="CP86" s="16"/>
      <c r="CQ86" s="16">
        <f t="shared" si="277"/>
        <v>-0.32099784274324494</v>
      </c>
      <c r="CR86" s="16"/>
      <c r="CS86" s="16">
        <f t="shared" si="278"/>
        <v>-0.27701407279742923</v>
      </c>
      <c r="CT86" s="16"/>
      <c r="CU86" s="16">
        <f t="shared" si="279"/>
        <v>-0.29521205138008066</v>
      </c>
      <c r="CV86" s="16"/>
      <c r="CW86" s="16">
        <f t="shared" si="280"/>
        <v>-0.2863404745373811</v>
      </c>
      <c r="CX86" s="16"/>
      <c r="CY86" s="16">
        <f t="shared" si="281"/>
        <v>-0.29220815266512856</v>
      </c>
      <c r="CZ86" s="16"/>
      <c r="DA86" s="16">
        <f t="shared" si="282"/>
        <v>-0.32705755190125141</v>
      </c>
      <c r="DB86" s="16"/>
      <c r="DC86" s="16">
        <f t="shared" si="283"/>
        <v>-0.30445934571077249</v>
      </c>
      <c r="DD86" s="16"/>
      <c r="DE86" s="16">
        <f t="shared" si="284"/>
        <v>-0.30084029296975062</v>
      </c>
      <c r="DF86" s="16"/>
    </row>
    <row r="87" spans="2:110">
      <c r="B87" s="31" t="s">
        <v>54</v>
      </c>
      <c r="C87" s="31" t="s">
        <v>55</v>
      </c>
      <c r="D87" s="16">
        <f t="shared" si="235"/>
        <v>-0.3131847608255427</v>
      </c>
      <c r="E87" s="16">
        <f t="shared" si="235"/>
        <v>-0.32005445174079045</v>
      </c>
      <c r="F87" s="16"/>
      <c r="G87" s="16">
        <f t="shared" si="236"/>
        <v>-0.24700082735797022</v>
      </c>
      <c r="H87" s="16">
        <f t="shared" si="236"/>
        <v>-0.29757161354807932</v>
      </c>
      <c r="I87" s="16">
        <f t="shared" si="236"/>
        <v>-0.26326845231083568</v>
      </c>
      <c r="J87" s="16">
        <f t="shared" si="236"/>
        <v>-0.30051772109462022</v>
      </c>
      <c r="K87" s="16">
        <f t="shared" si="236"/>
        <v>-0.27646381130426706</v>
      </c>
      <c r="L87" s="16"/>
      <c r="M87" s="16">
        <f t="shared" si="237"/>
        <v>-0.30467740119473669</v>
      </c>
      <c r="N87" s="16">
        <f t="shared" si="237"/>
        <v>-0.35320256900680713</v>
      </c>
      <c r="O87" s="16">
        <f t="shared" si="237"/>
        <v>-0.33278096947386882</v>
      </c>
      <c r="P87" s="16"/>
      <c r="Q87" s="16">
        <f t="shared" si="238"/>
        <v>-0.30061497748966021</v>
      </c>
      <c r="R87" s="16"/>
      <c r="S87" s="16">
        <f t="shared" si="239"/>
        <v>-0.32266261241252586</v>
      </c>
      <c r="T87" s="16"/>
      <c r="U87" s="16">
        <f t="shared" si="240"/>
        <v>-0.25064050614239902</v>
      </c>
      <c r="V87" s="16"/>
      <c r="W87" s="16">
        <f t="shared" si="241"/>
        <v>-0.29762099743048165</v>
      </c>
      <c r="X87" s="16"/>
      <c r="Y87" s="16">
        <f t="shared" si="242"/>
        <v>-0.29859160141855706</v>
      </c>
      <c r="Z87" s="16"/>
      <c r="AA87" s="16">
        <f t="shared" si="243"/>
        <v>-0.30039711655656093</v>
      </c>
      <c r="AB87" s="16"/>
      <c r="AC87" s="16">
        <f t="shared" si="244"/>
        <v>-0.29931432800344693</v>
      </c>
      <c r="AD87" s="16"/>
      <c r="AE87" s="16">
        <f t="shared" si="245"/>
        <v>-0.27684860809451972</v>
      </c>
      <c r="AF87" s="16"/>
      <c r="AG87" s="16">
        <f t="shared" si="246"/>
        <v>-0.29002076629909213</v>
      </c>
      <c r="AH87" s="16"/>
      <c r="AI87" s="16">
        <f t="shared" si="247"/>
        <v>-0.29152081640381555</v>
      </c>
      <c r="AJ87" s="16"/>
      <c r="AK87" s="16">
        <f t="shared" si="248"/>
        <v>-0.29068095464311156</v>
      </c>
      <c r="AL87" s="16"/>
      <c r="AM87" s="16">
        <f t="shared" si="249"/>
        <v>-0.31093091305427073</v>
      </c>
      <c r="AN87" s="16"/>
      <c r="AO87" s="16">
        <f t="shared" si="250"/>
        <v>-0.2934949309633571</v>
      </c>
      <c r="AP87" s="16"/>
      <c r="AQ87" s="16">
        <f t="shared" si="251"/>
        <v>-0.30004344312826614</v>
      </c>
      <c r="AR87" s="16"/>
      <c r="AS87" s="16">
        <f t="shared" si="252"/>
        <v>-0.28940952561936739</v>
      </c>
      <c r="AT87" s="16"/>
      <c r="AU87" s="16">
        <f t="shared" si="253"/>
        <v>-0.29613270097115163</v>
      </c>
      <c r="AV87" s="16"/>
      <c r="AW87" s="16">
        <f t="shared" si="254"/>
        <v>-0.29596634735023797</v>
      </c>
      <c r="AX87" s="16"/>
      <c r="AY87" s="16">
        <f t="shared" si="255"/>
        <v>-0.29607036921923557</v>
      </c>
      <c r="AZ87" s="16"/>
      <c r="BA87" s="16">
        <f t="shared" si="256"/>
        <v>-0.2833039525786285</v>
      </c>
      <c r="BB87" s="16"/>
      <c r="BC87" s="16">
        <f t="shared" si="257"/>
        <v>-0.28606839117802302</v>
      </c>
      <c r="BD87" s="16"/>
      <c r="BE87" s="16">
        <f t="shared" si="258"/>
        <v>-0.28491225446708646</v>
      </c>
      <c r="BF87" s="16"/>
      <c r="BG87" s="16">
        <f t="shared" si="259"/>
        <v>-0.27451706560044281</v>
      </c>
      <c r="BH87" s="16"/>
      <c r="BI87" s="16">
        <f t="shared" si="260"/>
        <v>-0.2815080253692972</v>
      </c>
      <c r="BJ87" s="16"/>
      <c r="BK87" s="16">
        <f t="shared" si="261"/>
        <v>-0.26480835771782191</v>
      </c>
      <c r="BL87" s="16"/>
      <c r="BM87" s="16">
        <f t="shared" si="262"/>
        <v>-0.27567457256849887</v>
      </c>
      <c r="BN87" s="16"/>
      <c r="BO87" s="16">
        <f t="shared" si="263"/>
        <v>-0.25994577289376103</v>
      </c>
      <c r="BP87" s="16"/>
      <c r="BQ87" s="16">
        <f t="shared" si="264"/>
        <v>-0.26604308820245831</v>
      </c>
      <c r="BR87" s="16"/>
      <c r="BS87" s="16">
        <f t="shared" si="265"/>
        <v>-0.263533593219684</v>
      </c>
      <c r="BT87" s="16"/>
      <c r="BU87" s="16">
        <f t="shared" si="266"/>
        <v>-0.28198835365569358</v>
      </c>
      <c r="BV87" s="16"/>
      <c r="BW87" s="16">
        <f t="shared" si="267"/>
        <v>-0.26952399203644611</v>
      </c>
      <c r="BX87" s="16"/>
      <c r="BY87" s="16">
        <f t="shared" si="268"/>
        <v>-0.27662700688928826</v>
      </c>
      <c r="BZ87" s="16"/>
      <c r="CA87" s="16">
        <f t="shared" si="269"/>
        <v>-0.27205124999895058</v>
      </c>
      <c r="CB87" s="16"/>
      <c r="CC87" s="16">
        <f t="shared" si="270"/>
        <v>-0.27214585686107895</v>
      </c>
      <c r="CD87" s="16"/>
      <c r="CE87" s="16">
        <f t="shared" si="271"/>
        <v>-0.27325710210553689</v>
      </c>
      <c r="CF87" s="16"/>
      <c r="CG87" s="16">
        <f t="shared" si="272"/>
        <v>-0.27280833888311395</v>
      </c>
      <c r="CH87" s="16"/>
      <c r="CI87" s="16">
        <f t="shared" si="273"/>
        <v>-0.27890394795842005</v>
      </c>
      <c r="CJ87" s="16"/>
      <c r="CK87" s="16">
        <f t="shared" si="274"/>
        <v>-0.27487060032778066</v>
      </c>
      <c r="CL87" s="16"/>
      <c r="CM87" s="16">
        <f t="shared" si="275"/>
        <v>-0.26616523144578358</v>
      </c>
      <c r="CN87" s="16"/>
      <c r="CO87" s="16">
        <f t="shared" si="276"/>
        <v>-0.27178551144826485</v>
      </c>
      <c r="CP87" s="16"/>
      <c r="CQ87" s="16">
        <f t="shared" si="277"/>
        <v>-0.30846909253432464</v>
      </c>
      <c r="CR87" s="16"/>
      <c r="CS87" s="16">
        <f t="shared" si="278"/>
        <v>-0.26398635506176499</v>
      </c>
      <c r="CT87" s="16"/>
      <c r="CU87" s="16">
        <f t="shared" si="279"/>
        <v>-0.28239077798459716</v>
      </c>
      <c r="CV87" s="16"/>
      <c r="CW87" s="16">
        <f t="shared" si="280"/>
        <v>-0.27712385182273835</v>
      </c>
      <c r="CX87" s="16"/>
      <c r="CY87" s="16">
        <f t="shared" si="281"/>
        <v>-0.28060735463744746</v>
      </c>
      <c r="CZ87" s="16"/>
      <c r="DA87" s="16">
        <f t="shared" si="282"/>
        <v>-0.32895552111605775</v>
      </c>
      <c r="DB87" s="16"/>
      <c r="DC87" s="16">
        <f t="shared" si="283"/>
        <v>-0.29760395737832357</v>
      </c>
      <c r="DD87" s="16"/>
      <c r="DE87" s="16">
        <f t="shared" si="284"/>
        <v>-0.296017423298925</v>
      </c>
      <c r="DF87" s="16"/>
    </row>
    <row r="88" spans="2:110">
      <c r="B88" s="74" t="s">
        <v>63</v>
      </c>
      <c r="C88" s="74" t="s">
        <v>1052</v>
      </c>
      <c r="D88" s="16">
        <f t="shared" si="235"/>
        <v>-1.8998604509637279E-2</v>
      </c>
      <c r="E88" s="16">
        <f t="shared" si="235"/>
        <v>-1.5657383387203239E-2</v>
      </c>
      <c r="F88" s="16"/>
      <c r="G88" s="16">
        <f t="shared" si="236"/>
        <v>-2.2810517788196361E-2</v>
      </c>
      <c r="H88" s="16">
        <f t="shared" si="236"/>
        <v>-1.9645169350991573E-2</v>
      </c>
      <c r="I88" s="16">
        <f t="shared" si="236"/>
        <v>-2.1788822140995832E-2</v>
      </c>
      <c r="J88" s="16">
        <f t="shared" si="236"/>
        <v>-1.2979253852908882E-2</v>
      </c>
      <c r="K88" s="16">
        <f t="shared" si="236"/>
        <v>-1.8668078568465352E-2</v>
      </c>
      <c r="L88" s="16"/>
      <c r="M88" s="16">
        <f t="shared" si="237"/>
        <v>-1.9153114871242202E-2</v>
      </c>
      <c r="N88" s="16">
        <f t="shared" si="237"/>
        <v>0</v>
      </c>
      <c r="O88" s="16">
        <f t="shared" si="237"/>
        <v>-1.8400906237350786E-2</v>
      </c>
      <c r="P88" s="16"/>
      <c r="Q88" s="16">
        <f t="shared" si="238"/>
        <v>-2.0904241597110688E-2</v>
      </c>
      <c r="R88" s="16"/>
      <c r="S88" s="16">
        <f t="shared" si="239"/>
        <v>-1.9187835091213912E-2</v>
      </c>
      <c r="T88" s="16"/>
      <c r="U88" s="16">
        <f t="shared" si="240"/>
        <v>-2.1811871499211419E-2</v>
      </c>
      <c r="V88" s="16"/>
      <c r="W88" s="16">
        <f t="shared" si="241"/>
        <v>-2.0100216461175508E-2</v>
      </c>
      <c r="X88" s="16"/>
      <c r="Y88" s="16">
        <f t="shared" si="242"/>
        <v>-3.4042217643117156E-2</v>
      </c>
      <c r="Z88" s="16"/>
      <c r="AA88" s="16">
        <f t="shared" si="243"/>
        <v>-2.0242010715050805E-2</v>
      </c>
      <c r="AB88" s="16"/>
      <c r="AC88" s="16">
        <f t="shared" si="244"/>
        <v>-2.8518156274724683E-2</v>
      </c>
      <c r="AD88" s="16"/>
      <c r="AE88" s="16">
        <f t="shared" si="245"/>
        <v>-2.291388650719639E-2</v>
      </c>
      <c r="AF88" s="16"/>
      <c r="AG88" s="16">
        <f t="shared" si="246"/>
        <v>-2.6199796253166773E-2</v>
      </c>
      <c r="AH88" s="16"/>
      <c r="AI88" s="16">
        <f t="shared" si="247"/>
        <v>-1.6640114405513134E-2</v>
      </c>
      <c r="AJ88" s="16"/>
      <c r="AK88" s="16">
        <f t="shared" si="248"/>
        <v>-2.1992476438660317E-2</v>
      </c>
      <c r="AL88" s="16"/>
      <c r="AM88" s="16">
        <f t="shared" si="249"/>
        <v>-3.3702286766170035E-2</v>
      </c>
      <c r="AN88" s="16"/>
      <c r="AO88" s="16">
        <f t="shared" si="250"/>
        <v>-2.6353949362081512E-2</v>
      </c>
      <c r="AP88" s="16"/>
      <c r="AQ88" s="16">
        <f t="shared" si="251"/>
        <v>-2.9113798313039459E-2</v>
      </c>
      <c r="AR88" s="16"/>
      <c r="AS88" s="16">
        <f t="shared" si="252"/>
        <v>-3.319840662247802E-2</v>
      </c>
      <c r="AT88" s="16"/>
      <c r="AU88" s="16">
        <f t="shared" si="253"/>
        <v>-3.0615958725479564E-2</v>
      </c>
      <c r="AV88" s="16"/>
      <c r="AW88" s="16">
        <f t="shared" si="254"/>
        <v>-2.308139780445621E-2</v>
      </c>
      <c r="AX88" s="16"/>
      <c r="AY88" s="16">
        <f t="shared" si="255"/>
        <v>-2.7792801768951356E-2</v>
      </c>
      <c r="AZ88" s="16"/>
      <c r="BA88" s="16">
        <f t="shared" si="256"/>
        <v>-3.7362586214508012E-2</v>
      </c>
      <c r="BB88" s="16"/>
      <c r="BC88" s="16">
        <f t="shared" si="257"/>
        <v>-3.5389072501973262E-2</v>
      </c>
      <c r="BD88" s="16"/>
      <c r="BE88" s="16">
        <f t="shared" si="258"/>
        <v>-3.6214430552283357E-2</v>
      </c>
      <c r="BF88" s="16"/>
      <c r="BG88" s="16">
        <f t="shared" si="259"/>
        <v>-3.727352662433462E-2</v>
      </c>
      <c r="BH88" s="16"/>
      <c r="BI88" s="16">
        <f t="shared" si="260"/>
        <v>-3.6561264622552186E-2</v>
      </c>
      <c r="BJ88" s="16"/>
      <c r="BK88" s="16">
        <f t="shared" si="261"/>
        <v>-2.4519919548273268E-2</v>
      </c>
      <c r="BL88" s="16"/>
      <c r="BM88" s="16">
        <f t="shared" si="262"/>
        <v>-3.2355036114601832E-2</v>
      </c>
      <c r="BN88" s="16"/>
      <c r="BO88" s="16">
        <f t="shared" si="263"/>
        <v>-3.9869511399694489E-2</v>
      </c>
      <c r="BP88" s="16"/>
      <c r="BQ88" s="16">
        <f t="shared" si="264"/>
        <v>-3.4185952488346709E-2</v>
      </c>
      <c r="BR88" s="16"/>
      <c r="BS88" s="16">
        <f t="shared" si="265"/>
        <v>-3.6525156195260915E-2</v>
      </c>
      <c r="BT88" s="16"/>
      <c r="BU88" s="16">
        <f t="shared" si="266"/>
        <v>-3.8325452642966211E-2</v>
      </c>
      <c r="BV88" s="16"/>
      <c r="BW88" s="16">
        <f t="shared" si="267"/>
        <v>-3.710953082030951E-2</v>
      </c>
      <c r="BX88" s="16"/>
      <c r="BY88" s="16">
        <f t="shared" si="268"/>
        <v>-2.1427330904846303E-2</v>
      </c>
      <c r="BZ88" s="16"/>
      <c r="CA88" s="16">
        <f t="shared" si="269"/>
        <v>-3.1529792437799492E-2</v>
      </c>
      <c r="CB88" s="16"/>
      <c r="CC88" s="16">
        <f t="shared" si="270"/>
        <v>-3.9307724377863333E-2</v>
      </c>
      <c r="CD88" s="16"/>
      <c r="CE88" s="16">
        <f t="shared" si="271"/>
        <v>-3.3566310471821521E-2</v>
      </c>
      <c r="CF88" s="16"/>
      <c r="CG88" s="16">
        <f t="shared" si="272"/>
        <v>-3.5884912435329618E-2</v>
      </c>
      <c r="CH88" s="16"/>
      <c r="CI88" s="16">
        <f t="shared" si="273"/>
        <v>-4.6192954885675673E-2</v>
      </c>
      <c r="CJ88" s="16"/>
      <c r="CK88" s="16">
        <f t="shared" si="274"/>
        <v>-3.9372320871912975E-2</v>
      </c>
      <c r="CL88" s="16"/>
      <c r="CM88" s="16">
        <f t="shared" si="275"/>
        <v>4.5811835515764121E-3</v>
      </c>
      <c r="CN88" s="16"/>
      <c r="CO88" s="16">
        <f t="shared" si="276"/>
        <v>-2.3795672765354031E-2</v>
      </c>
      <c r="CP88" s="16"/>
      <c r="CQ88" s="16">
        <f t="shared" si="277"/>
        <v>-1.1998734078012654E-2</v>
      </c>
      <c r="CR88" s="16"/>
      <c r="CS88" s="16">
        <f t="shared" si="278"/>
        <v>-1.2315517001230189E-2</v>
      </c>
      <c r="CT88" s="16"/>
      <c r="CU88" s="16">
        <f t="shared" si="279"/>
        <v>-1.2184450272317134E-2</v>
      </c>
      <c r="CV88" s="16"/>
      <c r="CW88" s="16">
        <f t="shared" si="280"/>
        <v>-8.7522132847715223E-3</v>
      </c>
      <c r="CX88" s="16"/>
      <c r="CY88" s="16">
        <f t="shared" si="281"/>
        <v>-1.1022351353690597E-2</v>
      </c>
      <c r="CZ88" s="16"/>
      <c r="DA88" s="16">
        <f t="shared" si="282"/>
        <v>2.3680009511781635E-3</v>
      </c>
      <c r="DB88" s="16"/>
      <c r="DC88" s="16">
        <f t="shared" si="283"/>
        <v>-6.3153749014564949E-3</v>
      </c>
      <c r="DD88" s="16"/>
      <c r="DE88" s="16">
        <f t="shared" si="284"/>
        <v>-4.5742132552743422E-3</v>
      </c>
      <c r="DF88" s="16"/>
    </row>
    <row r="89" spans="2:110">
      <c r="B89" s="138" t="s">
        <v>1050</v>
      </c>
      <c r="C89" s="138" t="s">
        <v>72</v>
      </c>
      <c r="D89" s="16">
        <f t="shared" si="235"/>
        <v>0</v>
      </c>
      <c r="E89" s="16">
        <f t="shared" si="235"/>
        <v>0</v>
      </c>
      <c r="F89" s="16"/>
      <c r="G89" s="16">
        <f t="shared" si="236"/>
        <v>0</v>
      </c>
      <c r="H89" s="16">
        <f t="shared" si="236"/>
        <v>0</v>
      </c>
      <c r="I89" s="16">
        <f t="shared" si="236"/>
        <v>0</v>
      </c>
      <c r="J89" s="16">
        <f t="shared" si="236"/>
        <v>0</v>
      </c>
      <c r="K89" s="16">
        <f t="shared" si="236"/>
        <v>0</v>
      </c>
      <c r="L89" s="16"/>
      <c r="M89" s="16">
        <f t="shared" si="237"/>
        <v>0</v>
      </c>
      <c r="N89" s="16">
        <f t="shared" si="237"/>
        <v>0</v>
      </c>
      <c r="O89" s="16">
        <f t="shared" si="237"/>
        <v>0</v>
      </c>
      <c r="P89" s="16"/>
      <c r="Q89" s="16">
        <f t="shared" si="238"/>
        <v>0</v>
      </c>
      <c r="R89" s="16"/>
      <c r="S89" s="16">
        <f t="shared" si="239"/>
        <v>0</v>
      </c>
      <c r="T89" s="16"/>
      <c r="U89" s="16">
        <f t="shared" si="240"/>
        <v>0</v>
      </c>
      <c r="V89" s="16"/>
      <c r="W89" s="16">
        <f t="shared" si="241"/>
        <v>0</v>
      </c>
      <c r="X89" s="16"/>
      <c r="Y89" s="16">
        <f t="shared" si="242"/>
        <v>0</v>
      </c>
      <c r="Z89" s="16"/>
      <c r="AA89" s="16">
        <f t="shared" si="243"/>
        <v>0</v>
      </c>
      <c r="AB89" s="16"/>
      <c r="AC89" s="16">
        <f t="shared" si="244"/>
        <v>0</v>
      </c>
      <c r="AD89" s="16"/>
      <c r="AE89" s="16">
        <f t="shared" si="245"/>
        <v>0</v>
      </c>
      <c r="AF89" s="16"/>
      <c r="AG89" s="16">
        <f t="shared" si="246"/>
        <v>0</v>
      </c>
      <c r="AH89" s="16"/>
      <c r="AI89" s="16">
        <f t="shared" si="247"/>
        <v>0</v>
      </c>
      <c r="AJ89" s="16"/>
      <c r="AK89" s="16">
        <f t="shared" si="248"/>
        <v>0</v>
      </c>
      <c r="AL89" s="16"/>
      <c r="AM89" s="16">
        <f t="shared" si="249"/>
        <v>-2.6220544446451995E-2</v>
      </c>
      <c r="AN89" s="16"/>
      <c r="AO89" s="16">
        <f t="shared" si="250"/>
        <v>-2.0779287956140161E-2</v>
      </c>
      <c r="AP89" s="16"/>
      <c r="AQ89" s="16">
        <f t="shared" si="251"/>
        <v>-2.2822885737636276E-2</v>
      </c>
      <c r="AR89" s="16"/>
      <c r="AS89" s="16">
        <f t="shared" si="252"/>
        <v>-2.6013079311512029E-2</v>
      </c>
      <c r="AT89" s="16"/>
      <c r="AU89" s="16">
        <f t="shared" si="253"/>
        <v>-2.3996115122599183E-2</v>
      </c>
      <c r="AV89" s="16"/>
      <c r="AW89" s="16">
        <f t="shared" si="254"/>
        <v>-1.8409425862803547E-2</v>
      </c>
      <c r="AX89" s="16"/>
      <c r="AY89" s="16">
        <f t="shared" si="255"/>
        <v>-2.1903496503912372E-2</v>
      </c>
      <c r="AZ89" s="16"/>
      <c r="BA89" s="16">
        <f t="shared" si="256"/>
        <v>-3.2469040547754992E-2</v>
      </c>
      <c r="BB89" s="16"/>
      <c r="BC89" s="16">
        <f t="shared" si="257"/>
        <v>-3.125783961954258E-2</v>
      </c>
      <c r="BD89" s="16"/>
      <c r="BE89" s="16">
        <f t="shared" si="258"/>
        <v>-3.1764385092367904E-2</v>
      </c>
      <c r="BF89" s="16"/>
      <c r="BG89" s="16">
        <f t="shared" si="259"/>
        <v>-3.2596490784140016E-2</v>
      </c>
      <c r="BH89" s="16"/>
      <c r="BI89" s="16">
        <f t="shared" si="260"/>
        <v>-3.2036884076725586E-2</v>
      </c>
      <c r="BJ89" s="16"/>
      <c r="BK89" s="16">
        <f t="shared" si="261"/>
        <v>-2.1884984143253183E-2</v>
      </c>
      <c r="BL89" s="16"/>
      <c r="BM89" s="16">
        <f t="shared" si="262"/>
        <v>-2.8490668047982792E-2</v>
      </c>
      <c r="BN89" s="16"/>
      <c r="BO89" s="16">
        <f t="shared" si="263"/>
        <v>-3.5237050051059822E-2</v>
      </c>
      <c r="BP89" s="16"/>
      <c r="BQ89" s="16">
        <f t="shared" si="264"/>
        <v>-2.996174129756277E-2</v>
      </c>
      <c r="BR89" s="16"/>
      <c r="BS89" s="16">
        <f t="shared" si="265"/>
        <v>-3.2132919952306577E-2</v>
      </c>
      <c r="BT89" s="16"/>
      <c r="BU89" s="16">
        <f t="shared" si="266"/>
        <v>-3.4180574573083634E-2</v>
      </c>
      <c r="BV89" s="16"/>
      <c r="BW89" s="16">
        <f t="shared" si="267"/>
        <v>-3.2797586820238714E-2</v>
      </c>
      <c r="BX89" s="16"/>
      <c r="BY89" s="16">
        <f t="shared" si="268"/>
        <v>-1.9436987298946575E-2</v>
      </c>
      <c r="BZ89" s="16"/>
      <c r="CA89" s="16">
        <f t="shared" si="269"/>
        <v>-2.8043875583029506E-2</v>
      </c>
      <c r="CB89" s="16"/>
      <c r="CC89" s="16">
        <f t="shared" si="270"/>
        <v>-3.5847920097597553E-2</v>
      </c>
      <c r="CD89" s="16"/>
      <c r="CE89" s="16">
        <f t="shared" si="271"/>
        <v>-3.0541851191451152E-2</v>
      </c>
      <c r="CF89" s="16"/>
      <c r="CG89" s="16">
        <f t="shared" si="272"/>
        <v>-3.2684644236097161E-2</v>
      </c>
      <c r="CH89" s="16"/>
      <c r="CI89" s="16">
        <f t="shared" si="273"/>
        <v>-4.1406323932684411E-2</v>
      </c>
      <c r="CJ89" s="16"/>
      <c r="CK89" s="16">
        <f t="shared" si="274"/>
        <v>-3.5635355731666825E-2</v>
      </c>
      <c r="CL89" s="16"/>
      <c r="CM89" s="16">
        <f t="shared" si="275"/>
        <v>7.848245425876893E-3</v>
      </c>
      <c r="CN89" s="16"/>
      <c r="CO89" s="16">
        <f t="shared" si="276"/>
        <v>-2.0225236276549076E-2</v>
      </c>
      <c r="CP89" s="16"/>
      <c r="CQ89" s="16">
        <f t="shared" si="277"/>
        <v>-7.6546513252088444E-3</v>
      </c>
      <c r="CR89" s="16"/>
      <c r="CS89" s="16">
        <f t="shared" si="278"/>
        <v>-9.5525365646747934E-3</v>
      </c>
      <c r="CT89" s="16"/>
      <c r="CU89" s="16">
        <f t="shared" si="279"/>
        <v>-8.7672997606746093E-3</v>
      </c>
      <c r="CV89" s="16"/>
      <c r="CW89" s="16">
        <f t="shared" si="280"/>
        <v>-6.0500478220890047E-3</v>
      </c>
      <c r="CX89" s="16"/>
      <c r="CY89" s="16">
        <f t="shared" si="281"/>
        <v>-7.8472834341885844E-3</v>
      </c>
      <c r="CZ89" s="16"/>
      <c r="DA89" s="16">
        <f t="shared" si="282"/>
        <v>-2.8055109136789999E-3</v>
      </c>
      <c r="DB89" s="16"/>
      <c r="DC89" s="16">
        <f t="shared" si="283"/>
        <v>-6.0748395384628605E-3</v>
      </c>
      <c r="DD89" s="16"/>
      <c r="DE89" s="16">
        <f t="shared" si="284"/>
        <v>-4.5104026445179461E-3</v>
      </c>
      <c r="DF89" s="16"/>
    </row>
    <row r="90" spans="2:110">
      <c r="B90" s="138" t="s">
        <v>1051</v>
      </c>
      <c r="C90" s="138" t="s">
        <v>1053</v>
      </c>
      <c r="D90" s="16">
        <f t="shared" si="235"/>
        <v>0</v>
      </c>
      <c r="E90" s="16">
        <f t="shared" si="235"/>
        <v>0</v>
      </c>
      <c r="F90" s="16"/>
      <c r="G90" s="16">
        <f t="shared" si="236"/>
        <v>0</v>
      </c>
      <c r="H90" s="16">
        <f t="shared" si="236"/>
        <v>0</v>
      </c>
      <c r="I90" s="16">
        <f t="shared" si="236"/>
        <v>0</v>
      </c>
      <c r="J90" s="16">
        <f t="shared" si="236"/>
        <v>0</v>
      </c>
      <c r="K90" s="16">
        <f t="shared" si="236"/>
        <v>0</v>
      </c>
      <c r="L90" s="16"/>
      <c r="M90" s="16">
        <f t="shared" si="237"/>
        <v>0</v>
      </c>
      <c r="N90" s="16">
        <f t="shared" si="237"/>
        <v>0</v>
      </c>
      <c r="O90" s="16">
        <f t="shared" si="237"/>
        <v>0</v>
      </c>
      <c r="P90" s="16"/>
      <c r="Q90" s="16">
        <f t="shared" si="238"/>
        <v>0</v>
      </c>
      <c r="R90" s="16"/>
      <c r="S90" s="16">
        <f t="shared" si="239"/>
        <v>0</v>
      </c>
      <c r="T90" s="16"/>
      <c r="U90" s="16">
        <f t="shared" si="240"/>
        <v>0</v>
      </c>
      <c r="V90" s="16"/>
      <c r="W90" s="16">
        <f t="shared" si="241"/>
        <v>0</v>
      </c>
      <c r="X90" s="16"/>
      <c r="Y90" s="16">
        <f t="shared" si="242"/>
        <v>0</v>
      </c>
      <c r="Z90" s="16"/>
      <c r="AA90" s="16">
        <f t="shared" si="243"/>
        <v>0</v>
      </c>
      <c r="AB90" s="16"/>
      <c r="AC90" s="16">
        <f t="shared" si="244"/>
        <v>0</v>
      </c>
      <c r="AD90" s="16"/>
      <c r="AE90" s="16">
        <f t="shared" si="245"/>
        <v>0</v>
      </c>
      <c r="AF90" s="16"/>
      <c r="AG90" s="16">
        <f t="shared" si="246"/>
        <v>0</v>
      </c>
      <c r="AH90" s="16"/>
      <c r="AI90" s="16">
        <f t="shared" si="247"/>
        <v>0</v>
      </c>
      <c r="AJ90" s="16"/>
      <c r="AK90" s="16">
        <f t="shared" si="248"/>
        <v>0</v>
      </c>
      <c r="AL90" s="16"/>
      <c r="AM90" s="16">
        <f t="shared" si="249"/>
        <v>-4.2024519475396E-3</v>
      </c>
      <c r="AN90" s="16"/>
      <c r="AO90" s="16">
        <f t="shared" si="250"/>
        <v>-3.3702115536414514E-3</v>
      </c>
      <c r="AP90" s="16"/>
      <c r="AQ90" s="16">
        <f t="shared" si="251"/>
        <v>-3.6827799145834365E-3</v>
      </c>
      <c r="AR90" s="16"/>
      <c r="AS90" s="16">
        <f t="shared" si="252"/>
        <v>-4.7744023816158653E-3</v>
      </c>
      <c r="AT90" s="16"/>
      <c r="AU90" s="16">
        <f t="shared" si="253"/>
        <v>-4.0853268758467729E-3</v>
      </c>
      <c r="AV90" s="16"/>
      <c r="AW90" s="16">
        <f t="shared" si="254"/>
        <v>-3.0194006432418272E-3</v>
      </c>
      <c r="AX90" s="16"/>
      <c r="AY90" s="16">
        <f t="shared" si="255"/>
        <v>-3.6859304026789861E-3</v>
      </c>
      <c r="AZ90" s="16"/>
      <c r="BA90" s="16">
        <f t="shared" si="256"/>
        <v>-4.8935456667530183E-3</v>
      </c>
      <c r="BB90" s="16"/>
      <c r="BC90" s="16">
        <f t="shared" si="257"/>
        <v>-4.1312328824306792E-3</v>
      </c>
      <c r="BD90" s="16"/>
      <c r="BE90" s="16">
        <f t="shared" si="258"/>
        <v>-4.4500454599154509E-3</v>
      </c>
      <c r="BF90" s="16"/>
      <c r="BG90" s="16">
        <f t="shared" si="259"/>
        <v>-4.6770358401946053E-3</v>
      </c>
      <c r="BH90" s="16"/>
      <c r="BI90" s="16">
        <f t="shared" si="260"/>
        <v>-4.5243805458265972E-3</v>
      </c>
      <c r="BJ90" s="16"/>
      <c r="BK90" s="16">
        <f t="shared" si="261"/>
        <v>-2.6349354050200849E-3</v>
      </c>
      <c r="BL90" s="16"/>
      <c r="BM90" s="16">
        <f t="shared" si="262"/>
        <v>-3.8643680666190323E-3</v>
      </c>
      <c r="BN90" s="16"/>
      <c r="BO90" s="16">
        <f t="shared" si="263"/>
        <v>-4.6324613486346698E-3</v>
      </c>
      <c r="BP90" s="16"/>
      <c r="BQ90" s="16">
        <f t="shared" si="264"/>
        <v>-4.2242111907839401E-3</v>
      </c>
      <c r="BR90" s="16"/>
      <c r="BS90" s="16">
        <f t="shared" si="265"/>
        <v>-4.3922362429543371E-3</v>
      </c>
      <c r="BT90" s="16"/>
      <c r="BU90" s="16">
        <f t="shared" si="266"/>
        <v>-4.1448780698825774E-3</v>
      </c>
      <c r="BV90" s="16"/>
      <c r="BW90" s="16">
        <f t="shared" si="267"/>
        <v>-4.3119440000708035E-3</v>
      </c>
      <c r="BX90" s="16"/>
      <c r="BY90" s="16">
        <f t="shared" si="268"/>
        <v>-1.9903436058997274E-3</v>
      </c>
      <c r="BZ90" s="16"/>
      <c r="CA90" s="16">
        <f t="shared" si="269"/>
        <v>-3.4859168547699895E-3</v>
      </c>
      <c r="CB90" s="16"/>
      <c r="CC90" s="16">
        <f t="shared" si="270"/>
        <v>-3.4598042802657801E-3</v>
      </c>
      <c r="CD90" s="16"/>
      <c r="CE90" s="16">
        <f t="shared" si="271"/>
        <v>-3.0244592803703716E-3</v>
      </c>
      <c r="CF90" s="16"/>
      <c r="CG90" s="16">
        <f t="shared" si="272"/>
        <v>-3.2002681992324522E-3</v>
      </c>
      <c r="CH90" s="16"/>
      <c r="CI90" s="16">
        <f t="shared" si="273"/>
        <v>-4.7866309529912571E-3</v>
      </c>
      <c r="CJ90" s="16"/>
      <c r="CK90" s="16">
        <f t="shared" si="274"/>
        <v>-3.7369651402461494E-3</v>
      </c>
      <c r="CL90" s="16"/>
      <c r="CM90" s="16">
        <f t="shared" si="275"/>
        <v>-3.2670618743004809E-3</v>
      </c>
      <c r="CN90" s="16"/>
      <c r="CO90" s="16">
        <f t="shared" si="276"/>
        <v>-3.5704364888049503E-3</v>
      </c>
      <c r="CP90" s="16"/>
      <c r="CQ90" s="16">
        <f t="shared" si="277"/>
        <v>-4.3440827528038089E-3</v>
      </c>
      <c r="CR90" s="16"/>
      <c r="CS90" s="16">
        <f t="shared" si="278"/>
        <v>-2.7629804365553986E-3</v>
      </c>
      <c r="CT90" s="16"/>
      <c r="CU90" s="16">
        <f t="shared" si="279"/>
        <v>-3.4171505116425255E-3</v>
      </c>
      <c r="CV90" s="16"/>
      <c r="CW90" s="16">
        <f t="shared" si="280"/>
        <v>-2.702165462682518E-3</v>
      </c>
      <c r="CX90" s="16"/>
      <c r="CY90" s="16">
        <f t="shared" si="281"/>
        <v>-3.175067919502012E-3</v>
      </c>
      <c r="CZ90" s="16"/>
      <c r="DA90" s="16">
        <f t="shared" si="282"/>
        <v>5.1735118648571637E-3</v>
      </c>
      <c r="DB90" s="16"/>
      <c r="DC90" s="16">
        <f t="shared" si="283"/>
        <v>-2.4053536299363439E-4</v>
      </c>
      <c r="DD90" s="16"/>
      <c r="DE90" s="16">
        <f t="shared" si="284"/>
        <v>-6.3810610756396847E-5</v>
      </c>
      <c r="DF90" s="16"/>
    </row>
    <row r="91" spans="2:110">
      <c r="B91" s="6" t="s">
        <v>56</v>
      </c>
      <c r="C91" s="6" t="s">
        <v>57</v>
      </c>
      <c r="D91" s="16">
        <f t="shared" si="235"/>
        <v>0</v>
      </c>
      <c r="E91" s="16">
        <f t="shared" si="235"/>
        <v>0</v>
      </c>
      <c r="F91" s="16"/>
      <c r="G91" s="16">
        <f t="shared" si="236"/>
        <v>0</v>
      </c>
      <c r="H91" s="16">
        <f t="shared" si="236"/>
        <v>0</v>
      </c>
      <c r="I91" s="16">
        <f t="shared" si="236"/>
        <v>0</v>
      </c>
      <c r="J91" s="16">
        <f t="shared" si="236"/>
        <v>-2.1857885191590982E-3</v>
      </c>
      <c r="K91" s="16">
        <f t="shared" si="236"/>
        <v>-7.7430417121585808E-4</v>
      </c>
      <c r="L91" s="16"/>
      <c r="M91" s="16">
        <f t="shared" si="237"/>
        <v>0</v>
      </c>
      <c r="N91" s="16">
        <f t="shared" si="237"/>
        <v>0</v>
      </c>
      <c r="O91" s="16">
        <f t="shared" si="237"/>
        <v>0</v>
      </c>
      <c r="P91" s="16"/>
      <c r="Q91" s="16">
        <f t="shared" si="238"/>
        <v>0</v>
      </c>
      <c r="R91" s="16"/>
      <c r="S91" s="16">
        <f t="shared" si="239"/>
        <v>0</v>
      </c>
      <c r="T91" s="16"/>
      <c r="U91" s="16">
        <f t="shared" si="240"/>
        <v>-3.5577119537388577E-3</v>
      </c>
      <c r="V91" s="16"/>
      <c r="W91" s="16">
        <f t="shared" si="241"/>
        <v>-1.2370040223587911E-3</v>
      </c>
      <c r="X91" s="16"/>
      <c r="Y91" s="16">
        <f t="shared" si="242"/>
        <v>-2.7002405029962605E-3</v>
      </c>
      <c r="Z91" s="16"/>
      <c r="AA91" s="16">
        <f t="shared" si="243"/>
        <v>-4.3375342205036324E-3</v>
      </c>
      <c r="AB91" s="16"/>
      <c r="AC91" s="16">
        <f t="shared" si="244"/>
        <v>-3.3556300214823767E-3</v>
      </c>
      <c r="AD91" s="16"/>
      <c r="AE91" s="16">
        <f t="shared" si="245"/>
        <v>-2.5111211506386572E-3</v>
      </c>
      <c r="AF91" s="16"/>
      <c r="AG91" s="16">
        <f t="shared" si="246"/>
        <v>-3.0062757460406018E-3</v>
      </c>
      <c r="AH91" s="16"/>
      <c r="AI91" s="16">
        <f t="shared" si="247"/>
        <v>-1.6500016899886269E-3</v>
      </c>
      <c r="AJ91" s="16"/>
      <c r="AK91" s="16">
        <f t="shared" si="248"/>
        <v>-2.4093648026780787E-3</v>
      </c>
      <c r="AL91" s="16"/>
      <c r="AM91" s="16">
        <f t="shared" si="249"/>
        <v>-3.2779372745082103E-3</v>
      </c>
      <c r="AN91" s="16"/>
      <c r="AO91" s="16">
        <f t="shared" si="250"/>
        <v>-2.2046776454513043E-3</v>
      </c>
      <c r="AP91" s="16"/>
      <c r="AQ91" s="16">
        <f t="shared" si="251"/>
        <v>-2.6077667115181639E-3</v>
      </c>
      <c r="AR91" s="16"/>
      <c r="AS91" s="16">
        <f t="shared" si="252"/>
        <v>-2.4091786546107056E-3</v>
      </c>
      <c r="AT91" s="16"/>
      <c r="AU91" s="16">
        <f t="shared" si="253"/>
        <v>-2.5347337313960652E-3</v>
      </c>
      <c r="AV91" s="16"/>
      <c r="AW91" s="16">
        <f t="shared" si="254"/>
        <v>-1.652516206634183E-3</v>
      </c>
      <c r="AX91" s="16"/>
      <c r="AY91" s="16">
        <f t="shared" si="255"/>
        <v>-2.2041718621233527E-3</v>
      </c>
      <c r="AZ91" s="16"/>
      <c r="BA91" s="16">
        <f t="shared" si="256"/>
        <v>-3.1769807927612176E-3</v>
      </c>
      <c r="BB91" s="16"/>
      <c r="BC91" s="16">
        <f t="shared" si="257"/>
        <v>-2.9679580333449957E-3</v>
      </c>
      <c r="BD91" s="16"/>
      <c r="BE91" s="16">
        <f t="shared" si="258"/>
        <v>-3.055375017623574E-3</v>
      </c>
      <c r="BF91" s="16"/>
      <c r="BG91" s="16">
        <f t="shared" si="259"/>
        <v>-3.9684856635621565E-3</v>
      </c>
      <c r="BH91" s="16"/>
      <c r="BI91" s="16">
        <f t="shared" si="260"/>
        <v>-3.3544016029297542E-3</v>
      </c>
      <c r="BJ91" s="16"/>
      <c r="BK91" s="16">
        <f t="shared" si="261"/>
        <v>-2.450574026504896E-3</v>
      </c>
      <c r="BL91" s="16"/>
      <c r="BM91" s="16">
        <f t="shared" si="262"/>
        <v>-3.0386806187059395E-3</v>
      </c>
      <c r="BN91" s="16"/>
      <c r="BO91" s="16">
        <f t="shared" si="263"/>
        <v>-4.1522604586073765E-3</v>
      </c>
      <c r="BP91" s="16"/>
      <c r="BQ91" s="16">
        <f t="shared" si="264"/>
        <v>-3.0544202243392546E-3</v>
      </c>
      <c r="BR91" s="16"/>
      <c r="BS91" s="16">
        <f t="shared" si="265"/>
        <v>-3.5062624565842899E-3</v>
      </c>
      <c r="BT91" s="16"/>
      <c r="BU91" s="16">
        <f t="shared" si="266"/>
        <v>-3.9051761679863213E-3</v>
      </c>
      <c r="BV91" s="16"/>
      <c r="BW91" s="16">
        <f t="shared" si="267"/>
        <v>-3.6357494923580044E-3</v>
      </c>
      <c r="BX91" s="16"/>
      <c r="BY91" s="16">
        <f t="shared" si="268"/>
        <v>-2.3360301733550974E-3</v>
      </c>
      <c r="BZ91" s="16"/>
      <c r="CA91" s="16">
        <f t="shared" si="269"/>
        <v>-3.1733083929061595E-3</v>
      </c>
      <c r="CB91" s="16"/>
      <c r="CC91" s="16">
        <f t="shared" si="270"/>
        <v>-7.0438660606925961E-3</v>
      </c>
      <c r="CD91" s="16"/>
      <c r="CE91" s="16">
        <f t="shared" si="271"/>
        <v>-4.8542029210798011E-3</v>
      </c>
      <c r="CF91" s="16"/>
      <c r="CG91" s="16">
        <f t="shared" si="272"/>
        <v>-5.7384724299519886E-3</v>
      </c>
      <c r="CH91" s="16"/>
      <c r="CI91" s="16">
        <f t="shared" si="273"/>
        <v>-5.6723345302212447E-3</v>
      </c>
      <c r="CJ91" s="16"/>
      <c r="CK91" s="16">
        <f t="shared" si="274"/>
        <v>-5.716096710157474E-3</v>
      </c>
      <c r="CL91" s="16"/>
      <c r="CM91" s="16">
        <f t="shared" si="275"/>
        <v>4.5658545435166443E-3</v>
      </c>
      <c r="CN91" s="16"/>
      <c r="CO91" s="16">
        <f t="shared" si="276"/>
        <v>-2.0722840351962623E-3</v>
      </c>
      <c r="CP91" s="16"/>
      <c r="CQ91" s="16">
        <f t="shared" si="277"/>
        <v>-5.3001613090758134E-4</v>
      </c>
      <c r="CR91" s="16"/>
      <c r="CS91" s="16">
        <f t="shared" si="278"/>
        <v>-7.1220073443401205E-4</v>
      </c>
      <c r="CT91" s="16"/>
      <c r="CU91" s="16">
        <f t="shared" si="279"/>
        <v>-6.3682312316633044E-4</v>
      </c>
      <c r="CV91" s="16"/>
      <c r="CW91" s="16">
        <f t="shared" si="280"/>
        <v>-4.6440942987123707E-4</v>
      </c>
      <c r="CX91" s="16"/>
      <c r="CY91" s="16">
        <f t="shared" si="281"/>
        <v>-5.7844667399052651E-4</v>
      </c>
      <c r="CZ91" s="16"/>
      <c r="DA91" s="16">
        <f t="shared" si="282"/>
        <v>-4.7097160602461915E-4</v>
      </c>
      <c r="DB91" s="16"/>
      <c r="DC91" s="16">
        <f t="shared" si="283"/>
        <v>-5.4066461440661451E-4</v>
      </c>
      <c r="DD91" s="16"/>
      <c r="DE91" s="16">
        <f t="shared" si="284"/>
        <v>-2.4865641555129112E-4</v>
      </c>
      <c r="DF91" s="16"/>
    </row>
    <row r="92" spans="2:110">
      <c r="B92" s="73" t="s">
        <v>59</v>
      </c>
      <c r="C92" s="73" t="s">
        <v>60</v>
      </c>
      <c r="D92" s="16">
        <f t="shared" si="235"/>
        <v>0</v>
      </c>
      <c r="E92" s="16">
        <f t="shared" si="235"/>
        <v>0</v>
      </c>
      <c r="F92" s="16"/>
      <c r="G92" s="16">
        <f t="shared" si="236"/>
        <v>0</v>
      </c>
      <c r="H92" s="16">
        <f t="shared" si="236"/>
        <v>0</v>
      </c>
      <c r="I92" s="16">
        <f t="shared" si="236"/>
        <v>0</v>
      </c>
      <c r="J92" s="16">
        <f t="shared" si="236"/>
        <v>0</v>
      </c>
      <c r="K92" s="16">
        <f t="shared" si="236"/>
        <v>0</v>
      </c>
      <c r="L92" s="16"/>
      <c r="M92" s="16">
        <f t="shared" si="237"/>
        <v>0</v>
      </c>
      <c r="N92" s="16">
        <f t="shared" si="237"/>
        <v>0</v>
      </c>
      <c r="O92" s="16">
        <f t="shared" si="237"/>
        <v>0</v>
      </c>
      <c r="P92" s="16"/>
      <c r="Q92" s="16">
        <f t="shared" si="238"/>
        <v>0</v>
      </c>
      <c r="R92" s="16"/>
      <c r="S92" s="16">
        <f t="shared" si="239"/>
        <v>0</v>
      </c>
      <c r="T92" s="16"/>
      <c r="U92" s="16">
        <f t="shared" si="240"/>
        <v>-3.2286981724290046E-3</v>
      </c>
      <c r="V92" s="16"/>
      <c r="W92" s="16">
        <f t="shared" si="241"/>
        <v>-1.1226070795528819E-3</v>
      </c>
      <c r="X92" s="16"/>
      <c r="Y92" s="16">
        <f t="shared" si="242"/>
        <v>-2.0328555195340201E-3</v>
      </c>
      <c r="Z92" s="16"/>
      <c r="AA92" s="16">
        <f t="shared" si="243"/>
        <v>-3.3162476715524721E-3</v>
      </c>
      <c r="AB92" s="16"/>
      <c r="AC92" s="16">
        <f t="shared" si="244"/>
        <v>-2.54658238206713E-3</v>
      </c>
      <c r="AD92" s="16"/>
      <c r="AE92" s="16">
        <f t="shared" si="245"/>
        <v>-1.9216348140581327E-3</v>
      </c>
      <c r="AF92" s="16"/>
      <c r="AG92" s="16">
        <f t="shared" si="246"/>
        <v>-2.2880556663053891E-3</v>
      </c>
      <c r="AH92" s="16"/>
      <c r="AI92" s="16">
        <f t="shared" si="247"/>
        <v>-1.3043683927169516E-3</v>
      </c>
      <c r="AJ92" s="16"/>
      <c r="AK92" s="16">
        <f t="shared" si="248"/>
        <v>-1.8551242127903035E-3</v>
      </c>
      <c r="AL92" s="16"/>
      <c r="AM92" s="16">
        <f t="shared" si="249"/>
        <v>-2.6217853040068134E-3</v>
      </c>
      <c r="AN92" s="16"/>
      <c r="AO92" s="16">
        <f t="shared" si="250"/>
        <v>-1.80046963765954E-3</v>
      </c>
      <c r="AP92" s="16"/>
      <c r="AQ92" s="16">
        <f t="shared" si="251"/>
        <v>-2.1089349483177956E-3</v>
      </c>
      <c r="AR92" s="16"/>
      <c r="AS92" s="16">
        <f t="shared" si="252"/>
        <v>-1.9779053750910137E-3</v>
      </c>
      <c r="AT92" s="16"/>
      <c r="AU92" s="16">
        <f t="shared" si="253"/>
        <v>-2.0607473565466649E-3</v>
      </c>
      <c r="AV92" s="16"/>
      <c r="AW92" s="16">
        <f t="shared" si="254"/>
        <v>-1.3753320789630563E-3</v>
      </c>
      <c r="AX92" s="16"/>
      <c r="AY92" s="16">
        <f t="shared" si="255"/>
        <v>-1.8039261655968862E-3</v>
      </c>
      <c r="AZ92" s="16"/>
      <c r="BA92" s="16">
        <f t="shared" si="256"/>
        <v>-2.6870671990398137E-3</v>
      </c>
      <c r="BB92" s="16"/>
      <c r="BC92" s="16">
        <f t="shared" si="257"/>
        <v>-2.1208782782075994E-3</v>
      </c>
      <c r="BD92" s="16"/>
      <c r="BE92" s="16">
        <f t="shared" si="258"/>
        <v>-2.3576684159386662E-3</v>
      </c>
      <c r="BF92" s="16"/>
      <c r="BG92" s="16">
        <f t="shared" si="259"/>
        <v>-2.5792170513828584E-3</v>
      </c>
      <c r="BH92" s="16"/>
      <c r="BI92" s="16">
        <f t="shared" si="260"/>
        <v>-2.4302214326303328E-3</v>
      </c>
      <c r="BJ92" s="16"/>
      <c r="BK92" s="16">
        <f t="shared" si="261"/>
        <v>-1.596575164564654E-3</v>
      </c>
      <c r="BL92" s="16"/>
      <c r="BM92" s="16">
        <f t="shared" si="262"/>
        <v>-2.1390158674169909E-3</v>
      </c>
      <c r="BN92" s="16"/>
      <c r="BO92" s="16">
        <f t="shared" si="263"/>
        <v>-2.747829575592017E-3</v>
      </c>
      <c r="BP92" s="16"/>
      <c r="BQ92" s="16">
        <f t="shared" si="264"/>
        <v>-2.0496607167924518E-3</v>
      </c>
      <c r="BR92" s="16"/>
      <c r="BS92" s="16">
        <f t="shared" si="265"/>
        <v>-2.3370086985816858E-3</v>
      </c>
      <c r="BT92" s="16"/>
      <c r="BU92" s="16">
        <f t="shared" si="266"/>
        <v>-2.6558262056455111E-3</v>
      </c>
      <c r="BV92" s="16"/>
      <c r="BW92" s="16">
        <f t="shared" si="267"/>
        <v>-2.44049657769561E-3</v>
      </c>
      <c r="BX92" s="16"/>
      <c r="BY92" s="16">
        <f t="shared" si="268"/>
        <v>-1.6017787290107843E-3</v>
      </c>
      <c r="BZ92" s="16"/>
      <c r="CA92" s="16">
        <f t="shared" si="269"/>
        <v>-2.6645745628878989E-3</v>
      </c>
      <c r="CB92" s="16"/>
      <c r="CC92" s="16">
        <f t="shared" si="270"/>
        <v>-5.7587710065581613E-3</v>
      </c>
      <c r="CD92" s="16"/>
      <c r="CE92" s="16">
        <f t="shared" si="271"/>
        <v>-4.0973950380155796E-3</v>
      </c>
      <c r="CF92" s="16"/>
      <c r="CG92" s="16">
        <f t="shared" si="272"/>
        <v>-4.7683220336698006E-3</v>
      </c>
      <c r="CH92" s="16"/>
      <c r="CI92" s="16">
        <f t="shared" si="273"/>
        <v>-4.8945471776024284E-3</v>
      </c>
      <c r="CJ92" s="16"/>
      <c r="CK92" s="16">
        <f t="shared" si="274"/>
        <v>-4.8110264204609919E-3</v>
      </c>
      <c r="CL92" s="16"/>
      <c r="CM92" s="16">
        <f t="shared" si="275"/>
        <v>5.0093008481027932E-3</v>
      </c>
      <c r="CN92" s="16"/>
      <c r="CO92" s="16">
        <f t="shared" si="276"/>
        <v>-1.3308083090715604E-3</v>
      </c>
      <c r="CP92" s="16"/>
      <c r="CQ92" s="16">
        <f t="shared" si="277"/>
        <v>2.2483317257341405E-4</v>
      </c>
      <c r="CR92" s="16"/>
      <c r="CS92" s="16">
        <f t="shared" si="278"/>
        <v>-1.5636879593661888E-4</v>
      </c>
      <c r="CT92" s="16"/>
      <c r="CU92" s="16">
        <f t="shared" si="279"/>
        <v>1.350864455295772E-6</v>
      </c>
      <c r="CV92" s="16"/>
      <c r="CW92" s="16">
        <f t="shared" si="280"/>
        <v>1.843512626487002E-4</v>
      </c>
      <c r="CX92" s="16"/>
      <c r="CY92" s="16">
        <f t="shared" si="281"/>
        <v>6.3311467257277728E-5</v>
      </c>
      <c r="CZ92" s="16"/>
      <c r="DA92" s="16">
        <f t="shared" si="282"/>
        <v>-6.5790875697664981E-5</v>
      </c>
      <c r="DB92" s="16"/>
      <c r="DC92" s="16">
        <f t="shared" si="283"/>
        <v>1.7926307630191385E-5</v>
      </c>
      <c r="DD92" s="16"/>
      <c r="DE92" s="16">
        <f t="shared" si="284"/>
        <v>4.7526339360876496E-4</v>
      </c>
      <c r="DF92" s="16"/>
    </row>
    <row r="93" spans="2:110">
      <c r="B93" s="73" t="s">
        <v>62</v>
      </c>
      <c r="C93" s="73" t="s">
        <v>60</v>
      </c>
      <c r="D93" s="16">
        <f t="shared" si="235"/>
        <v>0</v>
      </c>
      <c r="E93" s="16">
        <f t="shared" si="235"/>
        <v>0</v>
      </c>
      <c r="F93" s="16"/>
      <c r="G93" s="16">
        <f t="shared" si="236"/>
        <v>0</v>
      </c>
      <c r="H93" s="16">
        <f t="shared" si="236"/>
        <v>0</v>
      </c>
      <c r="I93" s="16">
        <f t="shared" si="236"/>
        <v>0</v>
      </c>
      <c r="J93" s="16">
        <f t="shared" si="236"/>
        <v>0</v>
      </c>
      <c r="K93" s="16">
        <f t="shared" si="236"/>
        <v>0</v>
      </c>
      <c r="L93" s="16"/>
      <c r="M93" s="16">
        <f t="shared" si="237"/>
        <v>0</v>
      </c>
      <c r="N93" s="16">
        <f t="shared" si="237"/>
        <v>0</v>
      </c>
      <c r="O93" s="16">
        <f t="shared" si="237"/>
        <v>0</v>
      </c>
      <c r="P93" s="16"/>
      <c r="Q93" s="16">
        <f t="shared" si="238"/>
        <v>0</v>
      </c>
      <c r="R93" s="16"/>
      <c r="S93" s="16">
        <f t="shared" si="239"/>
        <v>0</v>
      </c>
      <c r="T93" s="16"/>
      <c r="U93" s="16">
        <f t="shared" si="240"/>
        <v>-3.2901378130985304E-4</v>
      </c>
      <c r="V93" s="16"/>
      <c r="W93" s="16">
        <f t="shared" si="241"/>
        <v>-1.1439694280590928E-4</v>
      </c>
      <c r="X93" s="16"/>
      <c r="Y93" s="16">
        <f t="shared" si="242"/>
        <v>-6.673849834622405E-4</v>
      </c>
      <c r="Z93" s="16"/>
      <c r="AA93" s="16">
        <f t="shared" si="243"/>
        <v>-1.0212865489511601E-3</v>
      </c>
      <c r="AB93" s="16"/>
      <c r="AC93" s="16">
        <f t="shared" si="244"/>
        <v>-8.0904763941524701E-4</v>
      </c>
      <c r="AD93" s="16"/>
      <c r="AE93" s="16">
        <f t="shared" si="245"/>
        <v>-5.8948633658052459E-4</v>
      </c>
      <c r="AF93" s="16"/>
      <c r="AG93" s="16">
        <f t="shared" si="246"/>
        <v>-7.1822007973521224E-4</v>
      </c>
      <c r="AH93" s="16"/>
      <c r="AI93" s="16">
        <f t="shared" si="247"/>
        <v>-3.456332972716753E-4</v>
      </c>
      <c r="AJ93" s="16"/>
      <c r="AK93" s="16">
        <f t="shared" si="248"/>
        <v>-5.5424058988777535E-4</v>
      </c>
      <c r="AL93" s="16"/>
      <c r="AM93" s="16">
        <f t="shared" si="249"/>
        <v>-6.5615197050139669E-4</v>
      </c>
      <c r="AN93" s="16"/>
      <c r="AO93" s="16">
        <f t="shared" si="250"/>
        <v>-4.0420800779176433E-4</v>
      </c>
      <c r="AP93" s="16"/>
      <c r="AQ93" s="16">
        <f t="shared" si="251"/>
        <v>-4.9883176320036796E-4</v>
      </c>
      <c r="AR93" s="16"/>
      <c r="AS93" s="16">
        <f t="shared" si="252"/>
        <v>-4.3127327951969296E-4</v>
      </c>
      <c r="AT93" s="16"/>
      <c r="AU93" s="16">
        <f t="shared" si="253"/>
        <v>-4.7398637484940019E-4</v>
      </c>
      <c r="AV93" s="16"/>
      <c r="AW93" s="16">
        <f t="shared" si="254"/>
        <v>-2.7718412767112669E-4</v>
      </c>
      <c r="AX93" s="16"/>
      <c r="AY93" s="16">
        <f t="shared" si="255"/>
        <v>-4.002456965264669E-4</v>
      </c>
      <c r="AZ93" s="16"/>
      <c r="BA93" s="16">
        <f t="shared" si="256"/>
        <v>-4.899135937214042E-4</v>
      </c>
      <c r="BB93" s="16"/>
      <c r="BC93" s="16">
        <f t="shared" si="257"/>
        <v>-8.470797551373958E-4</v>
      </c>
      <c r="BD93" s="16"/>
      <c r="BE93" s="16">
        <f t="shared" si="258"/>
        <v>-6.977066016849075E-4</v>
      </c>
      <c r="BF93" s="16"/>
      <c r="BG93" s="16">
        <f t="shared" si="259"/>
        <v>-1.3892686121792983E-3</v>
      </c>
      <c r="BH93" s="16"/>
      <c r="BI93" s="16">
        <f t="shared" si="260"/>
        <v>-9.2418017029942108E-4</v>
      </c>
      <c r="BJ93" s="16"/>
      <c r="BK93" s="16">
        <f t="shared" si="261"/>
        <v>-8.5399886194024207E-4</v>
      </c>
      <c r="BL93" s="16"/>
      <c r="BM93" s="16">
        <f t="shared" si="262"/>
        <v>-8.9966475128894891E-4</v>
      </c>
      <c r="BN93" s="16"/>
      <c r="BO93" s="16">
        <f t="shared" si="263"/>
        <v>-1.4044308830153591E-3</v>
      </c>
      <c r="BP93" s="16"/>
      <c r="BQ93" s="16">
        <f t="shared" si="264"/>
        <v>-1.0047595075468028E-3</v>
      </c>
      <c r="BR93" s="16"/>
      <c r="BS93" s="16">
        <f t="shared" si="265"/>
        <v>-1.1692537580026043E-3</v>
      </c>
      <c r="BT93" s="16"/>
      <c r="BU93" s="16">
        <f t="shared" si="266"/>
        <v>-1.24934996234081E-3</v>
      </c>
      <c r="BV93" s="16"/>
      <c r="BW93" s="16">
        <f t="shared" si="267"/>
        <v>-1.195252914662395E-3</v>
      </c>
      <c r="BX93" s="16"/>
      <c r="BY93" s="16">
        <f t="shared" si="268"/>
        <v>-7.3425144434431276E-4</v>
      </c>
      <c r="BZ93" s="16"/>
      <c r="CA93" s="16">
        <f t="shared" si="269"/>
        <v>-5.0873383001826097E-4</v>
      </c>
      <c r="CB93" s="16"/>
      <c r="CC93" s="16">
        <f t="shared" si="270"/>
        <v>-1.285095054134435E-3</v>
      </c>
      <c r="CD93" s="16"/>
      <c r="CE93" s="16">
        <f t="shared" si="271"/>
        <v>-7.5680788306422056E-4</v>
      </c>
      <c r="CF93" s="16"/>
      <c r="CG93" s="16">
        <f t="shared" si="272"/>
        <v>-9.7015039628218645E-4</v>
      </c>
      <c r="CH93" s="16"/>
      <c r="CI93" s="16">
        <f t="shared" si="273"/>
        <v>-7.7778735261881658E-4</v>
      </c>
      <c r="CJ93" s="16"/>
      <c r="CK93" s="16">
        <f t="shared" si="274"/>
        <v>-9.0507028969648198E-4</v>
      </c>
      <c r="CL93" s="16"/>
      <c r="CM93" s="16">
        <f t="shared" si="275"/>
        <v>-4.434463045861489E-4</v>
      </c>
      <c r="CN93" s="16"/>
      <c r="CO93" s="16">
        <f t="shared" si="276"/>
        <v>-7.4147572612470161E-4</v>
      </c>
      <c r="CP93" s="16"/>
      <c r="CQ93" s="16">
        <f t="shared" si="277"/>
        <v>-7.5484930348099536E-4</v>
      </c>
      <c r="CR93" s="16"/>
      <c r="CS93" s="16">
        <f t="shared" si="278"/>
        <v>-5.558319384973932E-4</v>
      </c>
      <c r="CT93" s="16"/>
      <c r="CU93" s="16">
        <f t="shared" si="279"/>
        <v>-6.3817398762162621E-4</v>
      </c>
      <c r="CV93" s="16"/>
      <c r="CW93" s="16">
        <f t="shared" si="280"/>
        <v>-6.487606925199373E-4</v>
      </c>
      <c r="CX93" s="16"/>
      <c r="CY93" s="16">
        <f t="shared" si="281"/>
        <v>-6.4175814124780423E-4</v>
      </c>
      <c r="CZ93" s="16"/>
      <c r="DA93" s="16">
        <f t="shared" si="282"/>
        <v>-4.0518073032695418E-4</v>
      </c>
      <c r="DB93" s="16"/>
      <c r="DC93" s="16">
        <f t="shared" si="283"/>
        <v>-5.5843899157531499E-4</v>
      </c>
      <c r="DD93" s="16"/>
      <c r="DE93" s="16">
        <f t="shared" si="284"/>
        <v>-7.2391980916005608E-4</v>
      </c>
      <c r="DF93" s="16"/>
    </row>
    <row r="94" spans="2:110">
      <c r="B94" s="23" t="s">
        <v>65</v>
      </c>
      <c r="C94" s="23" t="s">
        <v>66</v>
      </c>
      <c r="D94" s="27">
        <f t="shared" ref="D94" si="285">D18/D$9</f>
        <v>0.66781663466482</v>
      </c>
      <c r="E94" s="27">
        <f t="shared" ref="E94" si="286">E18/E$9</f>
        <v>0.66428816487200626</v>
      </c>
      <c r="F94" s="27"/>
      <c r="G94" s="27">
        <f t="shared" ref="G94" si="287">G18/G$9</f>
        <v>0.73018865485383344</v>
      </c>
      <c r="H94" s="27">
        <f t="shared" ref="H94" si="288">H18/H$9</f>
        <v>0.68278321710092915</v>
      </c>
      <c r="I94" s="27">
        <f t="shared" ref="I94" si="289">I18/I$9</f>
        <v>0.71494272554816851</v>
      </c>
      <c r="J94" s="27">
        <f t="shared" ref="J94" si="290">J18/J$9</f>
        <v>0.68650302505247085</v>
      </c>
      <c r="K94" s="27">
        <f t="shared" ref="K94" si="291">K18/K$9</f>
        <v>0.70486811012726769</v>
      </c>
      <c r="L94" s="27"/>
      <c r="M94" s="27">
        <f t="shared" ref="M94:O94" si="292">M18/M$9</f>
        <v>0.65701636906277894</v>
      </c>
      <c r="N94" s="27">
        <f t="shared" si="292"/>
        <v>0.61108881090843825</v>
      </c>
      <c r="O94" s="27">
        <f t="shared" si="292"/>
        <v>0.6304172180514297</v>
      </c>
      <c r="P94" s="27"/>
      <c r="Q94" s="27">
        <f t="shared" ref="Q94" si="293">Q18/Q$9</f>
        <v>0.65757653931611837</v>
      </c>
      <c r="R94" s="27"/>
      <c r="S94" s="27">
        <f t="shared" ref="S94" si="294">S18/S$9</f>
        <v>0.63896171740504626</v>
      </c>
      <c r="T94" s="27"/>
      <c r="U94" s="27">
        <f t="shared" ref="U94" si="295">U18/U$9</f>
        <v>0.70217803890543928</v>
      </c>
      <c r="V94" s="27"/>
      <c r="W94" s="27">
        <f t="shared" ref="W94" si="296">W18/W$9</f>
        <v>0.66094156562480855</v>
      </c>
      <c r="X94" s="27"/>
      <c r="Y94" s="27">
        <f t="shared" ref="Y94" si="297">Y18/Y$9</f>
        <v>0.63062372279221235</v>
      </c>
      <c r="Z94" s="27"/>
      <c r="AA94" s="27">
        <f t="shared" ref="AA94" si="298">AA18/AA$9</f>
        <v>0.65478132779283382</v>
      </c>
      <c r="AB94" s="27"/>
      <c r="AC94" s="27">
        <f t="shared" ref="AC94" si="299">AC18/AC$9</f>
        <v>0.64029372942562124</v>
      </c>
      <c r="AD94" s="27"/>
      <c r="AE94" s="27">
        <f t="shared" ref="AE94" si="300">AE18/AE$9</f>
        <v>0.67481249774044882</v>
      </c>
      <c r="AF94" s="27"/>
      <c r="AG94" s="27">
        <f t="shared" ref="AG94" si="301">AG18/AG$9</f>
        <v>0.65457336544853362</v>
      </c>
      <c r="AH94" s="27"/>
      <c r="AI94" s="27">
        <f t="shared" ref="AI94" si="302">AI18/AI$9</f>
        <v>0.67354895309516949</v>
      </c>
      <c r="AJ94" s="27"/>
      <c r="AK94" s="27">
        <f t="shared" ref="AK94" si="303">AK18/AK$9</f>
        <v>0.6629247276768897</v>
      </c>
      <c r="AL94" s="27"/>
      <c r="AM94" s="27">
        <f t="shared" ref="AM94" si="304">AM18/AM$9</f>
        <v>0.65536680017955928</v>
      </c>
      <c r="AN94" s="27"/>
      <c r="AO94" s="27">
        <f t="shared" ref="AO94" si="305">AO18/AO$9</f>
        <v>0.68015111967456132</v>
      </c>
      <c r="AP94" s="27"/>
      <c r="AQ94" s="27">
        <f t="shared" ref="AQ94" si="306">AQ18/AQ$9</f>
        <v>0.67084275855869446</v>
      </c>
      <c r="AR94" s="27"/>
      <c r="AS94" s="27">
        <f t="shared" ref="AS94" si="307">AS18/AS$9</f>
        <v>0.67739206775815464</v>
      </c>
      <c r="AT94" s="27"/>
      <c r="AU94" s="27">
        <f t="shared" ref="AU94" si="308">AU18/AU$9</f>
        <v>0.67325134030336875</v>
      </c>
      <c r="AV94" s="27"/>
      <c r="AW94" s="27">
        <f t="shared" ref="AW94" si="309">AW18/AW$9</f>
        <v>0.68095225484530586</v>
      </c>
      <c r="AX94" s="27"/>
      <c r="AY94" s="27">
        <f t="shared" ref="AY94" si="310">AY18/AY$9</f>
        <v>0.67613682901181305</v>
      </c>
      <c r="AZ94" s="27"/>
      <c r="BA94" s="27">
        <f t="shared" ref="BA94" si="311">BA18/BA$9</f>
        <v>0.67615648041410226</v>
      </c>
      <c r="BB94" s="27"/>
      <c r="BC94" s="27">
        <f t="shared" ref="BC94" si="312">BC18/BC$9</f>
        <v>0.67557457828665857</v>
      </c>
      <c r="BD94" s="27"/>
      <c r="BE94" s="27">
        <f t="shared" ref="BE94" si="313">BE18/BE$9</f>
        <v>0.67581793996300665</v>
      </c>
      <c r="BF94" s="27"/>
      <c r="BG94" s="27">
        <f t="shared" ref="BG94" si="314">BG18/BG$9</f>
        <v>0.68424092211166043</v>
      </c>
      <c r="BH94" s="27"/>
      <c r="BI94" s="27">
        <f t="shared" ref="BI94" si="315">BI18/BI$9</f>
        <v>0.67857630840522087</v>
      </c>
      <c r="BJ94" s="27"/>
      <c r="BK94" s="27">
        <f t="shared" ref="BK94" si="316">BK18/BK$9</f>
        <v>0.70822114870739994</v>
      </c>
      <c r="BL94" s="27"/>
      <c r="BM94" s="27">
        <f t="shared" ref="BM94" si="317">BM18/BM$9</f>
        <v>0.68893171069819337</v>
      </c>
      <c r="BN94" s="27"/>
      <c r="BO94" s="27">
        <f t="shared" ref="BO94" si="318">BO18/BO$9</f>
        <v>0.69603245524793711</v>
      </c>
      <c r="BP94" s="27"/>
      <c r="BQ94" s="27">
        <f t="shared" ref="BQ94" si="319">BQ18/BQ$9</f>
        <v>0.69671653908485576</v>
      </c>
      <c r="BR94" s="27"/>
      <c r="BS94" s="27">
        <f t="shared" ref="BS94" si="320">BS18/BS$9</f>
        <v>0.69643498812847082</v>
      </c>
      <c r="BT94" s="27"/>
      <c r="BU94" s="27">
        <f t="shared" ref="BU94" si="321">BU18/BU$9</f>
        <v>0.67578101753335384</v>
      </c>
      <c r="BV94" s="27"/>
      <c r="BW94" s="27">
        <f t="shared" ref="BW94" si="322">BW18/BW$9</f>
        <v>0.68973072765088639</v>
      </c>
      <c r="BX94" s="27"/>
      <c r="BY94" s="27">
        <f t="shared" ref="BY94" si="323">BY18/BY$9</f>
        <v>0.69960963203251036</v>
      </c>
      <c r="BZ94" s="27"/>
      <c r="CA94" s="27">
        <f t="shared" ref="CA94" si="324">CA18/CA$9</f>
        <v>0.69324564917034381</v>
      </c>
      <c r="CB94" s="27"/>
      <c r="CC94" s="27">
        <f t="shared" ref="CC94" si="325">CC18/CC$9</f>
        <v>0.68150255270036508</v>
      </c>
      <c r="CD94" s="27"/>
      <c r="CE94" s="27">
        <f t="shared" ref="CE94" si="326">CE18/CE$9</f>
        <v>0.6883223845015618</v>
      </c>
      <c r="CF94" s="27"/>
      <c r="CG94" s="27">
        <f t="shared" ref="CG94" si="327">CG18/CG$9</f>
        <v>0.68556827625160432</v>
      </c>
      <c r="CH94" s="27"/>
      <c r="CI94" s="27">
        <f t="shared" ref="CI94:CK94" si="328">CI18/CI$9</f>
        <v>0.66923076262568304</v>
      </c>
      <c r="CJ94" s="27"/>
      <c r="CK94" s="27">
        <f t="shared" si="328"/>
        <v>0.68004098209014885</v>
      </c>
      <c r="CL94" s="27"/>
      <c r="CM94" s="27">
        <f t="shared" ref="CM94" si="329">CM18/CM$9</f>
        <v>0.74298180664930946</v>
      </c>
      <c r="CN94" s="27"/>
      <c r="CO94" s="27">
        <f t="shared" ref="CO94" si="330">CO18/CO$9</f>
        <v>0.70234653175118489</v>
      </c>
      <c r="CP94" s="27"/>
      <c r="CQ94" s="27">
        <f t="shared" ref="CQ94" si="331">CQ18/CQ$9</f>
        <v>0.67900215725675506</v>
      </c>
      <c r="CR94" s="27"/>
      <c r="CS94" s="27">
        <f t="shared" ref="CS94" si="332">CS18/CS$9</f>
        <v>0.72298592720257082</v>
      </c>
      <c r="CT94" s="27"/>
      <c r="CU94" s="27">
        <f t="shared" ref="CU94" si="333">CU18/CU$9</f>
        <v>0.70478794861991934</v>
      </c>
      <c r="CV94" s="27"/>
      <c r="CW94" s="27">
        <f t="shared" ref="CW94" si="334">CW18/CW$9</f>
        <v>0.7136595254626189</v>
      </c>
      <c r="CX94" s="27"/>
      <c r="CY94" s="27">
        <f t="shared" ref="CY94" si="335">CY18/CY$9</f>
        <v>0.70779135854894248</v>
      </c>
      <c r="CZ94" s="27"/>
      <c r="DA94" s="27">
        <f t="shared" ref="DA94" si="336">DA18/DA$9</f>
        <v>0.67294056835944294</v>
      </c>
      <c r="DB94" s="27"/>
      <c r="DC94" s="27">
        <f t="shared" ref="DC94:DC124" si="337">DC18/DC$9</f>
        <v>0.69554064233184465</v>
      </c>
      <c r="DD94" s="27"/>
      <c r="DE94" s="27">
        <f t="shared" ref="DE94:DE124" si="338">DE18/DE$9</f>
        <v>0.69915970703024943</v>
      </c>
      <c r="DF94" s="27"/>
    </row>
    <row r="95" spans="2:110">
      <c r="B95" s="6" t="s">
        <v>67</v>
      </c>
      <c r="C95" s="6" t="s">
        <v>68</v>
      </c>
      <c r="D95" s="16">
        <f t="shared" ref="D95" si="339">D19/D$9</f>
        <v>-0.46306986894981483</v>
      </c>
      <c r="E95" s="16">
        <f t="shared" ref="E95" si="340">E19/E$9</f>
        <v>-0.46057063979792262</v>
      </c>
      <c r="F95" s="16"/>
      <c r="G95" s="16">
        <f t="shared" ref="G95" si="341">G19/G$9</f>
        <v>-0.49285972835079978</v>
      </c>
      <c r="H95" s="16">
        <f t="shared" ref="H95" si="342">H19/H$9</f>
        <v>-0.47184257694111897</v>
      </c>
      <c r="I95" s="16">
        <f t="shared" ref="I95" si="343">I19/I$9</f>
        <v>-0.4861016262554203</v>
      </c>
      <c r="J95" s="16">
        <f t="shared" ref="J95" si="344">J19/J$9</f>
        <v>-0.41542767149462007</v>
      </c>
      <c r="K95" s="16">
        <f t="shared" ref="K95" si="345">K19/K$9</f>
        <v>-0.46106574676024337</v>
      </c>
      <c r="L95" s="16"/>
      <c r="M95" s="16">
        <f t="shared" ref="M95:O95" si="346">M19/M$9</f>
        <v>-0.50486466023558096</v>
      </c>
      <c r="N95" s="16">
        <f t="shared" si="346"/>
        <v>-8.8389403646011111E-2</v>
      </c>
      <c r="O95" s="16">
        <f t="shared" si="346"/>
        <v>-0.26366115001871127</v>
      </c>
      <c r="P95" s="16"/>
      <c r="Q95" s="16">
        <f t="shared" ref="Q95" si="347">Q19/Q$9</f>
        <v>-0.46072271164296352</v>
      </c>
      <c r="R95" s="16"/>
      <c r="S95" s="16">
        <f t="shared" ref="S95" si="348">S19/S$9</f>
        <v>-0.32565178396617245</v>
      </c>
      <c r="T95" s="16"/>
      <c r="U95" s="16">
        <f t="shared" ref="U95" si="349">U19/U$9</f>
        <v>-0.45986884639821679</v>
      </c>
      <c r="V95" s="16"/>
      <c r="W95" s="16">
        <f t="shared" ref="W95" si="350">W19/W$9</f>
        <v>-0.37231870852700216</v>
      </c>
      <c r="X95" s="16"/>
      <c r="Y95" s="16">
        <f t="shared" ref="Y95" si="351">Y19/Y$9</f>
        <v>-0.52906373747521118</v>
      </c>
      <c r="Z95" s="16"/>
      <c r="AA95" s="16">
        <f t="shared" ref="AA95" si="352">AA19/AA$9</f>
        <v>-0.68789580552801399</v>
      </c>
      <c r="AB95" s="16"/>
      <c r="AC95" s="16">
        <f t="shared" ref="AC95" si="353">AC19/AC$9</f>
        <v>-0.59264235595287718</v>
      </c>
      <c r="AD95" s="16"/>
      <c r="AE95" s="16">
        <f t="shared" ref="AE95" si="354">AE19/AE$9</f>
        <v>-0.50016233073109428</v>
      </c>
      <c r="AF95" s="16"/>
      <c r="AG95" s="16">
        <f t="shared" ref="AG95" si="355">AG19/AG$9</f>
        <v>-0.55438545502545999</v>
      </c>
      <c r="AH95" s="16"/>
      <c r="AI95" s="16">
        <f t="shared" ref="AI95" si="356">AI19/AI$9</f>
        <v>-0.40615328894037311</v>
      </c>
      <c r="AJ95" s="16"/>
      <c r="AK95" s="16">
        <f t="shared" ref="AK95" si="357">AK19/AK$9</f>
        <v>-0.47612040857887922</v>
      </c>
      <c r="AL95" s="16"/>
      <c r="AM95" s="16">
        <f t="shared" ref="AM95" si="358">AM19/AM$9</f>
        <v>-0.61377920720151868</v>
      </c>
      <c r="AN95" s="16"/>
      <c r="AO95" s="16">
        <f t="shared" ref="AO95" si="359">AO19/AO$9</f>
        <v>-0.43912738335648316</v>
      </c>
      <c r="AP95" s="16"/>
      <c r="AQ95" s="16">
        <f t="shared" ref="AQ95" si="360">AQ19/AQ$9</f>
        <v>-0.50472217389419405</v>
      </c>
      <c r="AR95" s="16"/>
      <c r="AS95" s="16">
        <f t="shared" ref="AS95" si="361">AS19/AS$9</f>
        <v>-0.48142062912826661</v>
      </c>
      <c r="AT95" s="16"/>
      <c r="AU95" s="16">
        <f t="shared" ref="AU95" si="362">AU19/AU$9</f>
        <v>-0.49615277006293951</v>
      </c>
      <c r="AV95" s="16"/>
      <c r="AW95" s="16">
        <f t="shared" ref="AW95" si="363">AW19/AW$9</f>
        <v>-0.44016816060187758</v>
      </c>
      <c r="AX95" s="16"/>
      <c r="AY95" s="16">
        <f t="shared" ref="AY95" si="364">AY19/AY$9</f>
        <v>-0.47517514013692325</v>
      </c>
      <c r="AZ95" s="16"/>
      <c r="BA95" s="16">
        <f t="shared" ref="BA95" si="365">BA19/BA$9</f>
        <v>-0.54427070562496438</v>
      </c>
      <c r="BB95" s="16"/>
      <c r="BC95" s="16">
        <f t="shared" ref="BC95" si="366">BC19/BC$9</f>
        <v>-0.48706350206842008</v>
      </c>
      <c r="BD95" s="16"/>
      <c r="BE95" s="16">
        <f t="shared" ref="BE95" si="367">BE19/BE$9</f>
        <v>-0.51098855801874232</v>
      </c>
      <c r="BF95" s="16"/>
      <c r="BG95" s="16">
        <f t="shared" ref="BG95" si="368">BG19/BG$9</f>
        <v>-0.52350991813552206</v>
      </c>
      <c r="BH95" s="16"/>
      <c r="BI95" s="16">
        <f t="shared" ref="BI95" si="369">BI19/BI$9</f>
        <v>-0.51508906826442125</v>
      </c>
      <c r="BJ95" s="16"/>
      <c r="BK95" s="16">
        <f t="shared" ref="BK95" si="370">BK19/BK$9</f>
        <v>-0.42836760142055802</v>
      </c>
      <c r="BL95" s="16"/>
      <c r="BM95" s="16">
        <f t="shared" ref="BM95" si="371">BM19/BM$9</f>
        <v>-0.48479591547793549</v>
      </c>
      <c r="BN95" s="16"/>
      <c r="BO95" s="16">
        <f t="shared" ref="BO95" si="372">BO19/BO$9</f>
        <v>-0.57286943978869742</v>
      </c>
      <c r="BP95" s="16"/>
      <c r="BQ95" s="16">
        <f t="shared" ref="BQ95" si="373">BQ19/BQ$9</f>
        <v>-0.47125913827600902</v>
      </c>
      <c r="BR95" s="16"/>
      <c r="BS95" s="16">
        <f t="shared" ref="BS95" si="374">BS19/BS$9</f>
        <v>-0.51307927204546544</v>
      </c>
      <c r="BT95" s="16"/>
      <c r="BU95" s="16">
        <f t="shared" ref="BU95" si="375">BU19/BU$9</f>
        <v>-0.4850603532534965</v>
      </c>
      <c r="BV95" s="16"/>
      <c r="BW95" s="16">
        <f t="shared" ref="BW95" si="376">BW19/BW$9</f>
        <v>-0.50398435593640234</v>
      </c>
      <c r="BX95" s="16"/>
      <c r="BY95" s="16">
        <f t="shared" ref="BY95" si="377">BY19/BY$9</f>
        <v>-0.45677299284612283</v>
      </c>
      <c r="BZ95" s="16"/>
      <c r="CA95" s="16">
        <f t="shared" ref="CA95" si="378">CA19/CA$9</f>
        <v>-0.48718651786868955</v>
      </c>
      <c r="CB95" s="16"/>
      <c r="CC95" s="16">
        <f t="shared" ref="CC95" si="379">CC19/CC$9</f>
        <v>-0.58850416166921482</v>
      </c>
      <c r="CD95" s="16"/>
      <c r="CE95" s="16">
        <f t="shared" ref="CE95" si="380">CE19/CE$9</f>
        <v>-0.34717945925733301</v>
      </c>
      <c r="CF95" s="16"/>
      <c r="CG95" s="16">
        <f t="shared" ref="CG95" si="381">CG19/CG$9</f>
        <v>-0.44463558034736372</v>
      </c>
      <c r="CH95" s="16"/>
      <c r="CI95" s="16">
        <f t="shared" ref="CI95:CK95" si="382">CI19/CI$9</f>
        <v>-0.48047915604882729</v>
      </c>
      <c r="CJ95" s="16"/>
      <c r="CK95" s="16">
        <f t="shared" si="382"/>
        <v>-0.456762149373513</v>
      </c>
      <c r="CL95" s="16"/>
      <c r="CM95" s="16">
        <f t="shared" ref="CM95" si="383">CM19/CM$9</f>
        <v>-0.40126336658461503</v>
      </c>
      <c r="CN95" s="16"/>
      <c r="CO95" s="16">
        <f t="shared" ref="CO95" si="384">CO19/CO$9</f>
        <v>-0.43709397908347758</v>
      </c>
      <c r="CP95" s="16"/>
      <c r="CQ95" s="16">
        <f t="shared" ref="CQ95" si="385">CQ19/CQ$9</f>
        <v>-0.51064455387529595</v>
      </c>
      <c r="CR95" s="16"/>
      <c r="CS95" s="16">
        <f t="shared" ref="CS95" si="386">CS19/CS$9</f>
        <v>-0.47513622393535826</v>
      </c>
      <c r="CT95" s="16"/>
      <c r="CU95" s="16">
        <f t="shared" ref="CU95" si="387">CU19/CU$9</f>
        <v>-0.48982754822494845</v>
      </c>
      <c r="CV95" s="16"/>
      <c r="CW95" s="16">
        <f t="shared" ref="CW95" si="388">CW19/CW$9</f>
        <v>-0.40690292304594983</v>
      </c>
      <c r="CX95" s="16"/>
      <c r="CY95" s="16">
        <f t="shared" ref="CY95" si="389">CY19/CY$9</f>
        <v>-0.46175104981725862</v>
      </c>
      <c r="CZ95" s="16"/>
      <c r="DA95" s="16">
        <f t="shared" ref="DA95" si="390">DA19/DA$9</f>
        <v>-0.44413820999978709</v>
      </c>
      <c r="DB95" s="16"/>
      <c r="DC95" s="16">
        <f t="shared" si="337"/>
        <v>-0.45555933388885539</v>
      </c>
      <c r="DD95" s="16"/>
      <c r="DE95" s="16">
        <f t="shared" si="338"/>
        <v>-0.547403093112383</v>
      </c>
      <c r="DF95" s="16"/>
    </row>
    <row r="96" spans="2:110">
      <c r="B96" s="20" t="s">
        <v>69</v>
      </c>
      <c r="C96" s="20" t="s">
        <v>70</v>
      </c>
      <c r="D96" s="16">
        <f t="shared" ref="D96" si="391">D20/D$9</f>
        <v>-0.35904183323365546</v>
      </c>
      <c r="E96" s="16">
        <f t="shared" ref="E96" si="392">E20/E$9</f>
        <v>-0.34412135876554656</v>
      </c>
      <c r="F96" s="16"/>
      <c r="G96" s="16">
        <f t="shared" ref="G96" si="393">G20/G$9</f>
        <v>-0.35742422023592219</v>
      </c>
      <c r="H96" s="16">
        <f t="shared" ref="H96" si="394">H20/H$9</f>
        <v>-0.36297522133012378</v>
      </c>
      <c r="I96" s="16">
        <f t="shared" ref="I96" si="395">I20/I$9</f>
        <v>-0.35920492737853915</v>
      </c>
      <c r="J96" s="16">
        <f t="shared" ref="J96" si="396">J20/J$9</f>
        <v>-0.33038426181957531</v>
      </c>
      <c r="K96" s="16">
        <f t="shared" ref="K96" si="397">K20/K$9</f>
        <v>-0.34899535707294155</v>
      </c>
      <c r="L96" s="16"/>
      <c r="M96" s="16">
        <f t="shared" ref="M96:O96" si="398">M20/M$9</f>
        <v>-0.33454312897842003</v>
      </c>
      <c r="N96" s="16">
        <f t="shared" si="398"/>
        <v>-0.29908157858256307</v>
      </c>
      <c r="O96" s="16">
        <f t="shared" si="398"/>
        <v>-0.31400541323690018</v>
      </c>
      <c r="P96" s="16"/>
      <c r="Q96" s="16">
        <f t="shared" ref="Q96" si="399">Q20/Q$9</f>
        <v>-0.32993251058942968</v>
      </c>
      <c r="R96" s="16"/>
      <c r="S96" s="16">
        <f t="shared" ref="S96" si="400">S20/S$9</f>
        <v>-0.3190163895807131</v>
      </c>
      <c r="T96" s="16"/>
      <c r="U96" s="16">
        <f t="shared" ref="U96" si="401">U20/U$9</f>
        <v>-0.28558908776970665</v>
      </c>
      <c r="V96" s="16"/>
      <c r="W96" s="16">
        <f t="shared" ref="W96" si="402">W20/W$9</f>
        <v>-0.30739394960564093</v>
      </c>
      <c r="X96" s="16"/>
      <c r="Y96" s="16">
        <f t="shared" ref="Y96" si="403">Y20/Y$9</f>
        <v>-0.38203819992798022</v>
      </c>
      <c r="Z96" s="16"/>
      <c r="AA96" s="16">
        <f t="shared" ref="AA96" si="404">AA20/AA$9</f>
        <v>-0.3773494356656491</v>
      </c>
      <c r="AB96" s="16"/>
      <c r="AC96" s="16">
        <f t="shared" ref="AC96" si="405">AC20/AC$9</f>
        <v>-0.38016134245315747</v>
      </c>
      <c r="AD96" s="16"/>
      <c r="AE96" s="16">
        <f t="shared" ref="AE96" si="406">AE20/AE$9</f>
        <v>-0.32542218927825139</v>
      </c>
      <c r="AF96" s="16"/>
      <c r="AG96" s="16">
        <f t="shared" ref="AG96" si="407">AG20/AG$9</f>
        <v>-0.35751698920129615</v>
      </c>
      <c r="AH96" s="16"/>
      <c r="AI96" s="16">
        <f t="shared" ref="AI96" si="408">AI20/AI$9</f>
        <v>-0.26460342761166072</v>
      </c>
      <c r="AJ96" s="16"/>
      <c r="AK96" s="16">
        <f t="shared" ref="AK96" si="409">AK20/AK$9</f>
        <v>-0.30359826144121899</v>
      </c>
      <c r="AL96" s="16"/>
      <c r="AM96" s="16">
        <f t="shared" ref="AM96" si="410">AM20/AM$9</f>
        <v>-0.39002199188160186</v>
      </c>
      <c r="AN96" s="16"/>
      <c r="AO96" s="16">
        <f t="shared" ref="AO96" si="411">AO20/AO$9</f>
        <v>-0.300206216322218</v>
      </c>
      <c r="AP96" s="16"/>
      <c r="AQ96" s="16">
        <f t="shared" ref="AQ96" si="412">AQ20/AQ$9</f>
        <v>-0.33393874115417838</v>
      </c>
      <c r="AR96" s="16"/>
      <c r="AS96" s="16">
        <f t="shared" ref="AS96" si="413">AS20/AS$9</f>
        <v>-0.30949530479087439</v>
      </c>
      <c r="AT96" s="16"/>
      <c r="AU96" s="16">
        <f t="shared" ref="AU96" si="414">AU20/AU$9</f>
        <v>-0.32494939391025601</v>
      </c>
      <c r="AV96" s="16"/>
      <c r="AW96" s="16">
        <f t="shared" ref="AW96" si="415">AW20/AW$9</f>
        <v>-0.29013764217912796</v>
      </c>
      <c r="AX96" s="16"/>
      <c r="AY96" s="16">
        <f t="shared" ref="AY96" si="416">AY20/AY$9</f>
        <v>-0.31206560253568166</v>
      </c>
      <c r="AZ96" s="16"/>
      <c r="BA96" s="16">
        <f t="shared" ref="BA96" si="417">BA20/BA$9</f>
        <v>-0.33734602369716771</v>
      </c>
      <c r="BB96" s="16"/>
      <c r="BC96" s="16">
        <f t="shared" ref="BC96" si="418">BC20/BC$9</f>
        <v>-0.32048518213642191</v>
      </c>
      <c r="BD96" s="16"/>
      <c r="BE96" s="16">
        <f t="shared" ref="BE96" si="419">BE20/BE$9</f>
        <v>-0.32753668181882883</v>
      </c>
      <c r="BF96" s="16"/>
      <c r="BG96" s="16">
        <f t="shared" ref="BG96" si="420">BG20/BG$9</f>
        <v>-0.33143903850226258</v>
      </c>
      <c r="BH96" s="16"/>
      <c r="BI96" s="16">
        <f t="shared" ref="BI96" si="421">BI20/BI$9</f>
        <v>-0.32881463033348501</v>
      </c>
      <c r="BJ96" s="16"/>
      <c r="BK96" s="16">
        <f t="shared" ref="BK96" si="422">BK20/BK$9</f>
        <v>-0.30271882609290723</v>
      </c>
      <c r="BL96" s="16"/>
      <c r="BM96" s="16">
        <f t="shared" ref="BM96" si="423">BM20/BM$9</f>
        <v>-0.31969896135651371</v>
      </c>
      <c r="BN96" s="16"/>
      <c r="BO96" s="16">
        <f t="shared" ref="BO96" si="424">BO20/BO$9</f>
        <v>-0.34487396602744863</v>
      </c>
      <c r="BP96" s="16"/>
      <c r="BQ96" s="16">
        <f t="shared" ref="BQ96" si="425">BQ20/BQ$9</f>
        <v>-0.33108758974464997</v>
      </c>
      <c r="BR96" s="16"/>
      <c r="BS96" s="16">
        <f t="shared" ref="BS96" si="426">BS20/BS$9</f>
        <v>-0.33676170045743731</v>
      </c>
      <c r="BT96" s="16"/>
      <c r="BU96" s="16">
        <f t="shared" ref="BU96" si="427">BU20/BU$9</f>
        <v>-0.35476440551062272</v>
      </c>
      <c r="BV96" s="16"/>
      <c r="BW96" s="16">
        <f t="shared" ref="BW96" si="428">BW20/BW$9</f>
        <v>-0.34260536249916673</v>
      </c>
      <c r="BX96" s="16"/>
      <c r="BY96" s="16">
        <f t="shared" ref="BY96" si="429">BY20/BY$9</f>
        <v>-0.32860897366853808</v>
      </c>
      <c r="BZ96" s="16"/>
      <c r="CA96" s="16">
        <f t="shared" ref="CA96" si="430">CA20/CA$9</f>
        <v>-0.33762543695327524</v>
      </c>
      <c r="CB96" s="16"/>
      <c r="CC96" s="16">
        <f t="shared" ref="CC96" si="431">CC20/CC$9</f>
        <v>-0.39363638385356386</v>
      </c>
      <c r="CD96" s="16"/>
      <c r="CE96" s="16">
        <f t="shared" ref="CE96" si="432">CE20/CE$9</f>
        <v>-0.34192927438282622</v>
      </c>
      <c r="CF96" s="16"/>
      <c r="CG96" s="16">
        <f t="shared" ref="CG96" si="433">CG20/CG$9</f>
        <v>-0.36281057775306741</v>
      </c>
      <c r="CH96" s="16"/>
      <c r="CI96" s="16">
        <f t="shared" ref="CI96:CK96" si="434">CI20/CI$9</f>
        <v>-0.31876749050536296</v>
      </c>
      <c r="CJ96" s="16"/>
      <c r="CK96" s="16">
        <f t="shared" si="434"/>
        <v>-0.34790995673014324</v>
      </c>
      <c r="CL96" s="16"/>
      <c r="CM96" s="16">
        <f t="shared" ref="CM96" si="435">CM20/CM$9</f>
        <v>-0.30800836463558956</v>
      </c>
      <c r="CN96" s="16"/>
      <c r="CO96" s="16">
        <f t="shared" ref="CO96" si="436">CO20/CO$9</f>
        <v>-0.33376926266944029</v>
      </c>
      <c r="CP96" s="16"/>
      <c r="CQ96" s="16">
        <f t="shared" ref="CQ96" si="437">CQ20/CQ$9</f>
        <v>-0.34211522855661275</v>
      </c>
      <c r="CR96" s="16"/>
      <c r="CS96" s="16">
        <f t="shared" ref="CS96" si="438">CS20/CS$9</f>
        <v>-0.33769223031047468</v>
      </c>
      <c r="CT96" s="16"/>
      <c r="CU96" s="16">
        <f t="shared" ref="CU96" si="439">CU20/CU$9</f>
        <v>-0.33952221504014846</v>
      </c>
      <c r="CV96" s="16"/>
      <c r="CW96" s="16">
        <f t="shared" ref="CW96" si="440">CW20/CW$9</f>
        <v>-0.32206288440543585</v>
      </c>
      <c r="CX96" s="16"/>
      <c r="CY96" s="16">
        <f t="shared" ref="CY96" si="441">CY20/CY$9</f>
        <v>-0.33361063756576265</v>
      </c>
      <c r="CZ96" s="16"/>
      <c r="DA96" s="16">
        <f t="shared" ref="DA96" si="442">DA20/DA$9</f>
        <v>-0.32494489454937864</v>
      </c>
      <c r="DB96" s="16"/>
      <c r="DC96" s="16">
        <f t="shared" si="337"/>
        <v>-0.33056434768329412</v>
      </c>
      <c r="DD96" s="16"/>
      <c r="DE96" s="16">
        <f t="shared" si="338"/>
        <v>-0.37737330491410509</v>
      </c>
      <c r="DF96" s="16"/>
    </row>
    <row r="97" spans="2:110">
      <c r="B97" s="9" t="s">
        <v>71</v>
      </c>
      <c r="C97" s="9" t="s">
        <v>72</v>
      </c>
      <c r="D97" s="16">
        <f t="shared" ref="D97" si="443">D21/D$9</f>
        <v>-0.15666635189440439</v>
      </c>
      <c r="E97" s="16">
        <f t="shared" ref="E97" si="444">E21/E$9</f>
        <v>-0.14935305954982014</v>
      </c>
      <c r="F97" s="16"/>
      <c r="G97" s="16">
        <f t="shared" ref="G97" si="445">G21/G$9</f>
        <v>-0.15707002249365534</v>
      </c>
      <c r="H97" s="16">
        <f t="shared" ref="H97" si="446">H21/H$9</f>
        <v>-0.17013062052231753</v>
      </c>
      <c r="I97" s="16">
        <f t="shared" ref="I97" si="447">I21/I$9</f>
        <v>-0.16127137339181241</v>
      </c>
      <c r="J97" s="16">
        <f t="shared" ref="J97" si="448">J21/J$9</f>
        <v>-0.13849628754295512</v>
      </c>
      <c r="K97" s="16">
        <f t="shared" ref="K97" si="449">K21/K$9</f>
        <v>-0.15320341813539362</v>
      </c>
      <c r="L97" s="16"/>
      <c r="M97" s="16">
        <f t="shared" ref="M97:O97" si="450">M21/M$9</f>
        <v>-0.15841078340033818</v>
      </c>
      <c r="N97" s="16">
        <f t="shared" si="450"/>
        <v>-0.1413365393440166</v>
      </c>
      <c r="O97" s="16">
        <f t="shared" si="450"/>
        <v>-0.14852215848079614</v>
      </c>
      <c r="P97" s="16"/>
      <c r="Q97" s="16">
        <f t="shared" ref="Q97" si="451">Q21/Q$9</f>
        <v>-0.17206470994532608</v>
      </c>
      <c r="R97" s="16"/>
      <c r="S97" s="16">
        <f t="shared" ref="S97" si="452">S21/S$9</f>
        <v>-0.15592677758829865</v>
      </c>
      <c r="T97" s="16"/>
      <c r="U97" s="16">
        <f t="shared" ref="U97" si="453">U21/U$9</f>
        <v>-0.13794789778016719</v>
      </c>
      <c r="V97" s="16"/>
      <c r="W97" s="16">
        <f t="shared" ref="W97" si="454">W21/W$9</f>
        <v>-0.1496754975560054</v>
      </c>
      <c r="X97" s="16"/>
      <c r="Y97" s="16">
        <f t="shared" ref="Y97" si="455">Y21/Y$9</f>
        <v>-0.206125837164361</v>
      </c>
      <c r="Z97" s="16"/>
      <c r="AA97" s="16">
        <f t="shared" ref="AA97" si="456">AA21/AA$9</f>
        <v>-0.1518470858490219</v>
      </c>
      <c r="AB97" s="16"/>
      <c r="AC97" s="16">
        <f t="shared" ref="AC97" si="457">AC21/AC$9</f>
        <v>-0.18439868808402038</v>
      </c>
      <c r="AD97" s="16"/>
      <c r="AE97" s="16">
        <f t="shared" ref="AE97" si="458">AE21/AE$9</f>
        <v>-0.14622594808227091</v>
      </c>
      <c r="AF97" s="16"/>
      <c r="AG97" s="16">
        <f t="shared" ref="AG97" si="459">AG21/AG$9</f>
        <v>-0.16860748637454026</v>
      </c>
      <c r="AH97" s="16"/>
      <c r="AI97" s="16">
        <f t="shared" ref="AI97" si="460">AI21/AI$9</f>
        <v>-0.13005495819792764</v>
      </c>
      <c r="AJ97" s="16"/>
      <c r="AK97" s="16">
        <f t="shared" ref="AK97" si="461">AK21/AK$9</f>
        <v>-0.13861363986684441</v>
      </c>
      <c r="AL97" s="16"/>
      <c r="AM97" s="16">
        <f t="shared" ref="AM97" si="462">AM21/AM$9</f>
        <v>-0.19322018224299739</v>
      </c>
      <c r="AN97" s="16"/>
      <c r="AO97" s="16">
        <f t="shared" ref="AO97" si="463">AO21/AO$9</f>
        <v>-0.14561079162243631</v>
      </c>
      <c r="AP97" s="16"/>
      <c r="AQ97" s="16">
        <f t="shared" ref="AQ97" si="464">AQ21/AQ$9</f>
        <v>-0.16349166991291822</v>
      </c>
      <c r="AR97" s="16"/>
      <c r="AS97" s="16">
        <f t="shared" ref="AS97" si="465">AS21/AS$9</f>
        <v>-0.14508599873073663</v>
      </c>
      <c r="AT97" s="16"/>
      <c r="AU97" s="16">
        <f t="shared" ref="AU97" si="466">AU21/AU$9</f>
        <v>-0.15672277837676424</v>
      </c>
      <c r="AV97" s="16"/>
      <c r="AW97" s="16">
        <f t="shared" ref="AW97" si="467">AW21/AW$9</f>
        <v>-0.1477440924299693</v>
      </c>
      <c r="AX97" s="16"/>
      <c r="AY97" s="16">
        <f t="shared" ref="AY97" si="468">AY21/AY$9</f>
        <v>-0.1533585160186953</v>
      </c>
      <c r="AZ97" s="16"/>
      <c r="BA97" s="16">
        <f t="shared" ref="BA97" si="469">BA21/BA$9</f>
        <v>-0.16387248721753456</v>
      </c>
      <c r="BB97" s="16"/>
      <c r="BC97" s="16">
        <f t="shared" ref="BC97" si="470">BC21/BC$9</f>
        <v>-0.15347133793440107</v>
      </c>
      <c r="BD97" s="16"/>
      <c r="BE97" s="16">
        <f t="shared" ref="BE97" si="471">BE21/BE$9</f>
        <v>-0.15782128100233409</v>
      </c>
      <c r="BF97" s="16"/>
      <c r="BG97" s="16">
        <f t="shared" ref="BG97" si="472">BG21/BG$9</f>
        <v>-0.16177950417458772</v>
      </c>
      <c r="BH97" s="16"/>
      <c r="BI97" s="16">
        <f t="shared" ref="BI97" si="473">BI21/BI$9</f>
        <v>-0.15911752474272128</v>
      </c>
      <c r="BJ97" s="16"/>
      <c r="BK97" s="16">
        <f t="shared" ref="BK97" si="474">BK21/BK$9</f>
        <v>-0.1456853866273865</v>
      </c>
      <c r="BL97" s="16"/>
      <c r="BM97" s="16">
        <f t="shared" ref="BM97" si="475">BM21/BM$9</f>
        <v>-0.15442547066446616</v>
      </c>
      <c r="BN97" s="16"/>
      <c r="BO97" s="16">
        <f t="shared" ref="BO97" si="476">BO21/BO$9</f>
        <v>-0.15778433070908734</v>
      </c>
      <c r="BP97" s="16"/>
      <c r="BQ97" s="16">
        <f t="shared" ref="BQ97" si="477">BQ21/BQ$9</f>
        <v>-0.17691447320281664</v>
      </c>
      <c r="BR97" s="16"/>
      <c r="BS97" s="16">
        <f t="shared" ref="BS97" si="478">BS21/BS$9</f>
        <v>-0.1690410085421826</v>
      </c>
      <c r="BT97" s="16"/>
      <c r="BU97" s="16">
        <f t="shared" ref="BU97" si="479">BU21/BU$9</f>
        <v>-0.17952889091728755</v>
      </c>
      <c r="BV97" s="16"/>
      <c r="BW97" s="16">
        <f t="shared" ref="BW97" si="480">BW21/BW$9</f>
        <v>-0.1724453658291826</v>
      </c>
      <c r="BX97" s="16"/>
      <c r="BY97" s="16">
        <f t="shared" ref="BY97" si="481">BY21/BY$9</f>
        <v>-0.17326433127467325</v>
      </c>
      <c r="BZ97" s="16"/>
      <c r="CA97" s="16">
        <f t="shared" ref="CA97" si="482">CA21/CA$9</f>
        <v>-0.17273675434321675</v>
      </c>
      <c r="CB97" s="16"/>
      <c r="CC97" s="16">
        <f t="shared" ref="CC97" si="483">CC21/CC$9</f>
        <v>-0.20799832591012285</v>
      </c>
      <c r="CD97" s="16"/>
      <c r="CE97" s="16">
        <f t="shared" ref="CE97" si="484">CE21/CE$9</f>
        <v>-0.19059114208931735</v>
      </c>
      <c r="CF97" s="16"/>
      <c r="CG97" s="16">
        <f t="shared" ref="CG97" si="485">CG21/CG$9</f>
        <v>-0.19762082697993183</v>
      </c>
      <c r="CH97" s="16"/>
      <c r="CI97" s="16">
        <f t="shared" ref="CI97:CK97" si="486">CI21/CI$9</f>
        <v>-0.18162789185246259</v>
      </c>
      <c r="CJ97" s="16"/>
      <c r="CK97" s="16">
        <f t="shared" si="486"/>
        <v>-0.19221011033242771</v>
      </c>
      <c r="CL97" s="16"/>
      <c r="CM97" s="16">
        <f t="shared" ref="CM97" si="487">CM21/CM$9</f>
        <v>-0.17172773067063543</v>
      </c>
      <c r="CN97" s="16"/>
      <c r="CO97" s="16">
        <f t="shared" ref="CO97" si="488">CO21/CO$9</f>
        <v>-0.18495137580007551</v>
      </c>
      <c r="CP97" s="16"/>
      <c r="CQ97" s="16">
        <f t="shared" ref="CQ97" si="489">CQ21/CQ$9</f>
        <v>-0.1919457693118973</v>
      </c>
      <c r="CR97" s="16"/>
      <c r="CS97" s="16">
        <f t="shared" ref="CS97" si="490">CS21/CS$9</f>
        <v>-0.1725665054097032</v>
      </c>
      <c r="CT97" s="16"/>
      <c r="CU97" s="16">
        <f t="shared" ref="CU97" si="491">CU21/CU$9</f>
        <v>-0.18058454092312395</v>
      </c>
      <c r="CV97" s="16"/>
      <c r="CW97" s="16">
        <f t="shared" ref="CW97" si="492">CW21/CW$9</f>
        <v>-0.17062460644970992</v>
      </c>
      <c r="CX97" s="16"/>
      <c r="CY97" s="16">
        <f t="shared" ref="CY97" si="493">CY21/CY$9</f>
        <v>-0.17721220015534767</v>
      </c>
      <c r="CZ97" s="16"/>
      <c r="DA97" s="16">
        <f t="shared" ref="DA97" si="494">DA21/DA$9</f>
        <v>-0.1625344786717757</v>
      </c>
      <c r="DB97" s="16"/>
      <c r="DC97" s="16">
        <f t="shared" si="337"/>
        <v>-0.17205216974131216</v>
      </c>
      <c r="DD97" s="16"/>
      <c r="DE97" s="16">
        <f t="shared" si="338"/>
        <v>-0.19869638668243378</v>
      </c>
      <c r="DF97" s="16"/>
    </row>
    <row r="98" spans="2:110">
      <c r="B98" s="9" t="s">
        <v>73</v>
      </c>
      <c r="C98" s="9" t="s">
        <v>74</v>
      </c>
      <c r="D98" s="16">
        <f t="shared" ref="D98" si="495">D22/D$9</f>
        <v>-8.1331906365744389E-2</v>
      </c>
      <c r="E98" s="16">
        <f t="shared" ref="E98" si="496">E22/E$9</f>
        <v>-7.7307828892326402E-2</v>
      </c>
      <c r="F98" s="16"/>
      <c r="G98" s="16">
        <f t="shared" ref="G98" si="497">G22/G$9</f>
        <v>-8.0444943777682285E-2</v>
      </c>
      <c r="H98" s="16">
        <f t="shared" ref="H98" si="498">H22/H$9</f>
        <v>-8.5418614737860984E-2</v>
      </c>
      <c r="I98" s="16">
        <f t="shared" ref="I98" si="499">I22/I$9</f>
        <v>-8.20448810018298E-2</v>
      </c>
      <c r="J98" s="16">
        <f t="shared" ref="J98" si="500">J22/J$9</f>
        <v>-7.0710802943855594E-2</v>
      </c>
      <c r="K98" s="16">
        <f t="shared" ref="K98" si="501">K22/K$9</f>
        <v>-7.8029843023429302E-2</v>
      </c>
      <c r="L98" s="16"/>
      <c r="M98" s="16">
        <f t="shared" ref="M98:O98" si="502">M22/M$9</f>
        <v>-4.7303220311587103E-2</v>
      </c>
      <c r="N98" s="16">
        <f t="shared" si="502"/>
        <v>-4.4128188775796585E-2</v>
      </c>
      <c r="O98" s="16">
        <f t="shared" si="502"/>
        <v>-4.5464386576893848E-2</v>
      </c>
      <c r="P98" s="16"/>
      <c r="Q98" s="16">
        <f t="shared" ref="Q98" si="503">Q22/Q$9</f>
        <v>-4.7958258090823602E-2</v>
      </c>
      <c r="R98" s="16"/>
      <c r="S98" s="16">
        <f t="shared" ref="S98" si="504">S22/S$9</f>
        <v>-4.62502110372826E-2</v>
      </c>
      <c r="T98" s="16"/>
      <c r="U98" s="16">
        <f t="shared" ref="U98" si="505">U22/U$9</f>
        <v>-3.0744057380495748E-2</v>
      </c>
      <c r="V98" s="16"/>
      <c r="W98" s="16">
        <f t="shared" ref="W98" si="506">W22/W$9</f>
        <v>-4.0858396713861864E-2</v>
      </c>
      <c r="X98" s="16"/>
      <c r="Y98" s="16">
        <f t="shared" ref="Y98" si="507">Y22/Y$9</f>
        <v>-5.1428609327200656E-2</v>
      </c>
      <c r="Z98" s="16"/>
      <c r="AA98" s="16">
        <f t="shared" ref="AA98" si="508">AA22/AA$9</f>
        <v>-4.2780370319537846E-2</v>
      </c>
      <c r="AB98" s="16"/>
      <c r="AC98" s="16">
        <f t="shared" ref="AC98" si="509">AC22/AC$9</f>
        <v>-4.7966820438390935E-2</v>
      </c>
      <c r="AD98" s="16"/>
      <c r="AE98" s="16">
        <f t="shared" ref="AE98" si="510">AE22/AE$9</f>
        <v>-4.096766173893801E-2</v>
      </c>
      <c r="AF98" s="16"/>
      <c r="AG98" s="16">
        <f t="shared" ref="AG98" si="511">AG22/AG$9</f>
        <v>-4.5071426321682047E-2</v>
      </c>
      <c r="AH98" s="16"/>
      <c r="AI98" s="16">
        <f t="shared" ref="AI98" si="512">AI22/AI$9</f>
        <v>-1.9159123630729257E-2</v>
      </c>
      <c r="AJ98" s="16"/>
      <c r="AK98" s="16">
        <f t="shared" ref="AK98" si="513">AK22/AK$9</f>
        <v>-3.3667140458560646E-2</v>
      </c>
      <c r="AL98" s="16"/>
      <c r="AM98" s="16">
        <f t="shared" ref="AM98" si="514">AM22/AM$9</f>
        <v>-4.3315851619614092E-2</v>
      </c>
      <c r="AN98" s="16"/>
      <c r="AO98" s="16">
        <f t="shared" ref="AO98" si="515">AO22/AO$9</f>
        <v>-3.8767669525349963E-2</v>
      </c>
      <c r="AP98" s="16"/>
      <c r="AQ98" s="16">
        <f t="shared" ref="AQ98" si="516">AQ22/AQ$9</f>
        <v>-4.0475851239302932E-2</v>
      </c>
      <c r="AR98" s="16"/>
      <c r="AS98" s="16">
        <f t="shared" ref="AS98" si="517">AS22/AS$9</f>
        <v>-3.5504488996851415E-2</v>
      </c>
      <c r="AT98" s="16"/>
      <c r="AU98" s="16">
        <f t="shared" ref="AU98" si="518">AU22/AU$9</f>
        <v>-3.8647577145247483E-2</v>
      </c>
      <c r="AV98" s="16"/>
      <c r="AW98" s="16">
        <f t="shared" ref="AW98" si="519">AW22/AW$9</f>
        <v>-1.860071608662954E-2</v>
      </c>
      <c r="AX98" s="16"/>
      <c r="AY98" s="16">
        <f t="shared" ref="AY98" si="520">AY22/AY$9</f>
        <v>-3.1293924190293435E-2</v>
      </c>
      <c r="AZ98" s="16"/>
      <c r="BA98" s="16">
        <f t="shared" ref="BA98" si="521">BA22/BA$9</f>
        <v>-3.4831298419337228E-2</v>
      </c>
      <c r="BB98" s="16"/>
      <c r="BC98" s="16">
        <f t="shared" ref="BC98" si="522">BC22/BC$9</f>
        <v>-3.5314081951217095E-2</v>
      </c>
      <c r="BD98" s="16"/>
      <c r="BE98" s="16">
        <f t="shared" ref="BE98" si="523">BE22/BE$9</f>
        <v>-3.5112173410088994E-2</v>
      </c>
      <c r="BF98" s="16"/>
      <c r="BG98" s="16">
        <f t="shared" ref="BG98" si="524">BG22/BG$9</f>
        <v>-3.7291523936493105E-2</v>
      </c>
      <c r="BH98" s="16"/>
      <c r="BI98" s="16">
        <f t="shared" ref="BI98" si="525">BI22/BI$9</f>
        <v>-3.5825869772073672E-2</v>
      </c>
      <c r="BJ98" s="16"/>
      <c r="BK98" s="16">
        <f t="shared" ref="BK98" si="526">BK22/BK$9</f>
        <v>-2.4353494161074386E-2</v>
      </c>
      <c r="BL98" s="16"/>
      <c r="BM98" s="16">
        <f t="shared" ref="BM98" si="527">BM22/BM$9</f>
        <v>-3.1818391118216618E-2</v>
      </c>
      <c r="BN98" s="16"/>
      <c r="BO98" s="16">
        <f t="shared" ref="BO98" si="528">BO22/BO$9</f>
        <v>-3.8377515492204022E-2</v>
      </c>
      <c r="BP98" s="16"/>
      <c r="BQ98" s="16">
        <f t="shared" ref="BQ98" si="529">BQ22/BQ$9</f>
        <v>-3.4498216200216272E-2</v>
      </c>
      <c r="BR98" s="16"/>
      <c r="BS98" s="16">
        <f t="shared" ref="BS98" si="530">BS22/BS$9</f>
        <v>-3.6094833992974487E-2</v>
      </c>
      <c r="BT98" s="16"/>
      <c r="BU98" s="16">
        <f t="shared" ref="BU98" si="531">BU22/BU$9</f>
        <v>-3.5830872718647697E-2</v>
      </c>
      <c r="BV98" s="16"/>
      <c r="BW98" s="16">
        <f t="shared" ref="BW98" si="532">BW22/BW$9</f>
        <v>-3.6009152398196763E-2</v>
      </c>
      <c r="BX98" s="16"/>
      <c r="BY98" s="16">
        <f t="shared" ref="BY98" si="533">BY22/BY$9</f>
        <v>-2.6521710647119022E-2</v>
      </c>
      <c r="BZ98" s="16"/>
      <c r="CA98" s="16">
        <f t="shared" ref="CA98" si="534">CA22/CA$9</f>
        <v>-3.2633513573562319E-2</v>
      </c>
      <c r="CB98" s="16"/>
      <c r="CC98" s="16">
        <f t="shared" ref="CC98" si="535">CC22/CC$9</f>
        <v>-4.0000675291132888E-2</v>
      </c>
      <c r="CD98" s="16"/>
      <c r="CE98" s="16">
        <f t="shared" ref="CE98" si="536">CE22/CE$9</f>
        <v>-3.89194776550797E-2</v>
      </c>
      <c r="CF98" s="16"/>
      <c r="CG98" s="16">
        <f t="shared" ref="CG98" si="537">CG22/CG$9</f>
        <v>-3.9356106506947562E-2</v>
      </c>
      <c r="CH98" s="16"/>
      <c r="CI98" s="16">
        <f t="shared" ref="CI98:CK98" si="538">CI22/CI$9</f>
        <v>-4.0165022527743295E-2</v>
      </c>
      <c r="CJ98" s="16"/>
      <c r="CK98" s="16">
        <f t="shared" si="538"/>
        <v>-3.9629778309231985E-2</v>
      </c>
      <c r="CL98" s="16"/>
      <c r="CM98" s="16">
        <f t="shared" ref="CM98" si="539">CM22/CM$9</f>
        <v>-3.2892559739405108E-2</v>
      </c>
      <c r="CN98" s="16"/>
      <c r="CO98" s="16">
        <f t="shared" ref="CO98" si="540">CO22/CO$9</f>
        <v>-3.7242180681792643E-2</v>
      </c>
      <c r="CP98" s="16"/>
      <c r="CQ98" s="16">
        <f t="shared" ref="CQ98" si="541">CQ22/CQ$9</f>
        <v>-3.8798343795717977E-2</v>
      </c>
      <c r="CR98" s="16"/>
      <c r="CS98" s="16">
        <f t="shared" ref="CS98" si="542">CS22/CS$9</f>
        <v>-3.6370040724216131E-2</v>
      </c>
      <c r="CT98" s="16"/>
      <c r="CU98" s="16">
        <f t="shared" ref="CU98" si="543">CU22/CU$9</f>
        <v>-3.7374734213242104E-2</v>
      </c>
      <c r="CV98" s="16"/>
      <c r="CW98" s="16">
        <f t="shared" ref="CW98" si="544">CW22/CW$9</f>
        <v>-3.5073565052453751E-2</v>
      </c>
      <c r="CX98" s="16"/>
      <c r="CY98" s="16">
        <f t="shared" ref="CY98" si="545">CY22/CY$9</f>
        <v>-3.6595581957975049E-2</v>
      </c>
      <c r="CZ98" s="16"/>
      <c r="DA98" s="16">
        <f t="shared" ref="DA98" si="546">DA22/DA$9</f>
        <v>-3.3236610532807527E-2</v>
      </c>
      <c r="DB98" s="16"/>
      <c r="DC98" s="16">
        <f t="shared" si="337"/>
        <v>-3.5414867332191895E-2</v>
      </c>
      <c r="DD98" s="16"/>
      <c r="DE98" s="16">
        <f t="shared" si="338"/>
        <v>-4.3154738547619503E-2</v>
      </c>
      <c r="DF98" s="16"/>
    </row>
    <row r="99" spans="2:110">
      <c r="B99" s="9" t="s">
        <v>75</v>
      </c>
      <c r="C99" s="9" t="s">
        <v>76</v>
      </c>
      <c r="D99" s="16">
        <f t="shared" ref="D99" si="547">D23/D$9</f>
        <v>0</v>
      </c>
      <c r="E99" s="16">
        <f t="shared" ref="E99" si="548">E23/E$9</f>
        <v>0</v>
      </c>
      <c r="F99" s="16"/>
      <c r="G99" s="16">
        <f t="shared" ref="G99" si="549">G23/G$9</f>
        <v>0</v>
      </c>
      <c r="H99" s="16">
        <f t="shared" ref="H99" si="550">H23/H$9</f>
        <v>0</v>
      </c>
      <c r="I99" s="16">
        <f t="shared" ref="I99" si="551">I23/I$9</f>
        <v>0</v>
      </c>
      <c r="J99" s="16">
        <f t="shared" ref="J99" si="552">J23/J$9</f>
        <v>0</v>
      </c>
      <c r="K99" s="16">
        <f t="shared" ref="K99" si="553">K23/K$9</f>
        <v>0</v>
      </c>
      <c r="L99" s="16"/>
      <c r="M99" s="16">
        <f t="shared" ref="M99:O99" si="554">M23/M$9</f>
        <v>0</v>
      </c>
      <c r="N99" s="16">
        <f t="shared" si="554"/>
        <v>0</v>
      </c>
      <c r="O99" s="16">
        <f t="shared" si="554"/>
        <v>0</v>
      </c>
      <c r="P99" s="16"/>
      <c r="Q99" s="16">
        <f t="shared" ref="Q99" si="555">Q23/Q$9</f>
        <v>0</v>
      </c>
      <c r="R99" s="16"/>
      <c r="S99" s="16">
        <f t="shared" ref="S99" si="556">S23/S$9</f>
        <v>0</v>
      </c>
      <c r="T99" s="16"/>
      <c r="U99" s="16">
        <f t="shared" ref="U99" si="557">U23/U$9</f>
        <v>0</v>
      </c>
      <c r="V99" s="16"/>
      <c r="W99" s="16">
        <f t="shared" ref="W99" si="558">W23/W$9</f>
        <v>0</v>
      </c>
      <c r="X99" s="16"/>
      <c r="Y99" s="16">
        <f t="shared" ref="Y99" si="559">Y23/Y$9</f>
        <v>0</v>
      </c>
      <c r="Z99" s="16"/>
      <c r="AA99" s="16">
        <f t="shared" ref="AA99" si="560">AA23/AA$9</f>
        <v>6.7381862283056732E-2</v>
      </c>
      <c r="AB99" s="16"/>
      <c r="AC99" s="16">
        <f t="shared" ref="AC99" si="561">AC23/AC$9</f>
        <v>2.6972171091954076E-2</v>
      </c>
      <c r="AD99" s="16"/>
      <c r="AE99" s="16">
        <f t="shared" ref="AE99" si="562">AE23/AE$9</f>
        <v>1.7341251281159292E-2</v>
      </c>
      <c r="AF99" s="16"/>
      <c r="AG99" s="16">
        <f t="shared" ref="AG99" si="563">AG23/AG$9</f>
        <v>2.2988076752037203E-2</v>
      </c>
      <c r="AH99" s="16"/>
      <c r="AI99" s="16">
        <f t="shared" ref="AI99" si="564">AI23/AI$9</f>
        <v>6.5246392238333707E-3</v>
      </c>
      <c r="AJ99" s="16"/>
      <c r="AK99" s="16">
        <f t="shared" ref="AK99" si="565">AK23/AK$9</f>
        <v>1.5742339076750201E-2</v>
      </c>
      <c r="AL99" s="16"/>
      <c r="AM99" s="16">
        <f t="shared" ref="AM99" si="566">AM23/AM$9</f>
        <v>7.4842192403030789E-3</v>
      </c>
      <c r="AN99" s="16"/>
      <c r="AO99" s="16">
        <f t="shared" ref="AO99" si="567">AO23/AO$9</f>
        <v>1.0476305487461677E-2</v>
      </c>
      <c r="AP99" s="16"/>
      <c r="AQ99" s="16">
        <f t="shared" ref="AQ99" si="568">AQ23/AQ$9</f>
        <v>9.3525538636179163E-3</v>
      </c>
      <c r="AR99" s="16"/>
      <c r="AS99" s="16">
        <f t="shared" ref="AS99" si="569">AS23/AS$9</f>
        <v>0</v>
      </c>
      <c r="AT99" s="16"/>
      <c r="AU99" s="16">
        <f t="shared" ref="AU99" si="570">AU23/AU$9</f>
        <v>5.9130475254761117E-3</v>
      </c>
      <c r="AV99" s="16"/>
      <c r="AW99" s="16">
        <f t="shared" ref="AW99" si="571">AW23/AW$9</f>
        <v>4.2718587681319546E-4</v>
      </c>
      <c r="AX99" s="16"/>
      <c r="AY99" s="16">
        <f t="shared" ref="AY99" si="572">AY23/AY$9</f>
        <v>3.8576628783621759E-3</v>
      </c>
      <c r="AZ99" s="16"/>
      <c r="BA99" s="16">
        <f t="shared" ref="BA99" si="573">BA23/BA$9</f>
        <v>2.0731875818883953E-3</v>
      </c>
      <c r="BB99" s="16"/>
      <c r="BC99" s="16">
        <f t="shared" ref="BC99" si="574">BC23/BC$9</f>
        <v>1.5481927660701412E-3</v>
      </c>
      <c r="BD99" s="16"/>
      <c r="BE99" s="16">
        <f t="shared" ref="BE99" si="575">BE23/BE$9</f>
        <v>1.7677548065335572E-3</v>
      </c>
      <c r="BF99" s="16"/>
      <c r="BG99" s="16">
        <f t="shared" ref="BG99" si="576">BG23/BG$9</f>
        <v>2.6551834847887367E-3</v>
      </c>
      <c r="BH99" s="16"/>
      <c r="BI99" s="16">
        <f t="shared" ref="BI99" si="577">BI23/BI$9</f>
        <v>2.0583710298157378E-3</v>
      </c>
      <c r="BJ99" s="16"/>
      <c r="BK99" s="16">
        <f t="shared" ref="BK99" si="578">BK23/BK$9</f>
        <v>0</v>
      </c>
      <c r="BL99" s="16"/>
      <c r="BM99" s="16">
        <f t="shared" ref="BM99" si="579">BM23/BM$9</f>
        <v>1.3393501187678445E-3</v>
      </c>
      <c r="BN99" s="16"/>
      <c r="BO99" s="16">
        <f t="shared" ref="BO99" si="580">BO23/BO$9</f>
        <v>0</v>
      </c>
      <c r="BP99" s="16"/>
      <c r="BQ99" s="16">
        <f t="shared" ref="BQ99" si="581">BQ23/BQ$9</f>
        <v>0</v>
      </c>
      <c r="BR99" s="16"/>
      <c r="BS99" s="16">
        <f t="shared" ref="BS99" si="582">BS23/BS$9</f>
        <v>0</v>
      </c>
      <c r="BT99" s="16"/>
      <c r="BU99" s="16">
        <f t="shared" ref="BU99" si="583">BU23/BU$9</f>
        <v>0</v>
      </c>
      <c r="BV99" s="16"/>
      <c r="BW99" s="16">
        <f t="shared" ref="BW99" si="584">BW23/BW$9</f>
        <v>0</v>
      </c>
      <c r="BX99" s="16"/>
      <c r="BY99" s="16">
        <f t="shared" ref="BY99" si="585">BY23/BY$9</f>
        <v>0</v>
      </c>
      <c r="BZ99" s="16"/>
      <c r="CA99" s="16">
        <f t="shared" ref="CA99" si="586">CA23/CA$9</f>
        <v>0</v>
      </c>
      <c r="CB99" s="16"/>
      <c r="CC99" s="16">
        <f t="shared" ref="CC99" si="587">CC23/CC$9</f>
        <v>0</v>
      </c>
      <c r="CD99" s="16"/>
      <c r="CE99" s="16">
        <f t="shared" ref="CE99" si="588">CE23/CE$9</f>
        <v>0</v>
      </c>
      <c r="CF99" s="16"/>
      <c r="CG99" s="16">
        <f t="shared" ref="CG99" si="589">CG23/CG$9</f>
        <v>0</v>
      </c>
      <c r="CH99" s="16"/>
      <c r="CI99" s="16">
        <f t="shared" ref="CI99:CK99" si="590">CI23/CI$9</f>
        <v>0</v>
      </c>
      <c r="CJ99" s="16"/>
      <c r="CK99" s="16">
        <f t="shared" si="590"/>
        <v>0</v>
      </c>
      <c r="CL99" s="16"/>
      <c r="CM99" s="16">
        <f t="shared" ref="CM99" si="591">CM23/CM$9</f>
        <v>0</v>
      </c>
      <c r="CN99" s="16"/>
      <c r="CO99" s="16">
        <f t="shared" ref="CO99" si="592">CO23/CO$9</f>
        <v>0</v>
      </c>
      <c r="CP99" s="16"/>
      <c r="CQ99" s="16">
        <f t="shared" ref="CQ99" si="593">CQ23/CQ$9</f>
        <v>0</v>
      </c>
      <c r="CR99" s="16"/>
      <c r="CS99" s="16">
        <f t="shared" ref="CS99" si="594">CS23/CS$9</f>
        <v>0</v>
      </c>
      <c r="CT99" s="16"/>
      <c r="CU99" s="16">
        <f t="shared" ref="CU99" si="595">CU23/CU$9</f>
        <v>0</v>
      </c>
      <c r="CV99" s="16"/>
      <c r="CW99" s="16">
        <f t="shared" ref="CW99" si="596">CW23/CW$9</f>
        <v>0</v>
      </c>
      <c r="CX99" s="16"/>
      <c r="CY99" s="16">
        <f t="shared" ref="CY99" si="597">CY23/CY$9</f>
        <v>0</v>
      </c>
      <c r="CZ99" s="16"/>
      <c r="DA99" s="16">
        <f t="shared" ref="DA99" si="598">DA23/DA$9</f>
        <v>0</v>
      </c>
      <c r="DB99" s="16"/>
      <c r="DC99" s="16">
        <f t="shared" si="337"/>
        <v>0</v>
      </c>
      <c r="DD99" s="16"/>
      <c r="DE99" s="16">
        <f t="shared" si="338"/>
        <v>0</v>
      </c>
      <c r="DF99" s="16"/>
    </row>
    <row r="100" spans="2:110">
      <c r="B100" s="9" t="s">
        <v>77</v>
      </c>
      <c r="C100" s="9" t="s">
        <v>78</v>
      </c>
      <c r="D100" s="16">
        <f t="shared" ref="D100" si="599">D24/D$9</f>
        <v>-1.5745957799532039E-2</v>
      </c>
      <c r="E100" s="16">
        <f t="shared" ref="E100" si="600">E24/E$9</f>
        <v>-1.6203104591882799E-2</v>
      </c>
      <c r="F100" s="16"/>
      <c r="G100" s="16">
        <f t="shared" ref="G100" si="601">G24/G$9</f>
        <v>-1.738959942084942E-2</v>
      </c>
      <c r="H100" s="16">
        <f t="shared" ref="H100" si="602">H24/H$9</f>
        <v>-1.7039139535108244E-2</v>
      </c>
      <c r="I100" s="16">
        <f t="shared" ref="I100" si="603">I24/I$9</f>
        <v>-1.7276863009201546E-2</v>
      </c>
      <c r="J100" s="16">
        <f t="shared" ref="J100" si="604">J24/J$9</f>
        <v>-1.3674916780795106E-2</v>
      </c>
      <c r="K100" s="16">
        <f t="shared" ref="K100" si="605">K24/K$9</f>
        <v>-1.6000892363046217E-2</v>
      </c>
      <c r="L100" s="16"/>
      <c r="M100" s="16">
        <f t="shared" ref="M100:O100" si="606">M24/M$9</f>
        <v>-1.8734879118044782E-2</v>
      </c>
      <c r="N100" s="16">
        <f t="shared" si="606"/>
        <v>-1.6435887362343096E-2</v>
      </c>
      <c r="O100" s="16">
        <f t="shared" si="606"/>
        <v>-1.7403407745709767E-2</v>
      </c>
      <c r="P100" s="16"/>
      <c r="Q100" s="16">
        <f t="shared" ref="Q100" si="607">Q24/Q$9</f>
        <v>-2.3463180407266554E-2</v>
      </c>
      <c r="R100" s="16"/>
      <c r="S100" s="16">
        <f t="shared" ref="S100" si="608">S24/S$9</f>
        <v>-1.9308111815077682E-2</v>
      </c>
      <c r="T100" s="16"/>
      <c r="U100" s="16">
        <f t="shared" ref="U100" si="609">U24/U$9</f>
        <v>-1.4386722660758924E-2</v>
      </c>
      <c r="V100" s="16"/>
      <c r="W100" s="16">
        <f t="shared" ref="W100" si="610">W24/W$9</f>
        <v>-1.759730814605525E-2</v>
      </c>
      <c r="X100" s="16"/>
      <c r="Y100" s="16">
        <f t="shared" ref="Y100" si="611">Y24/Y$9</f>
        <v>-2.1587166471765111E-2</v>
      </c>
      <c r="Z100" s="16"/>
      <c r="AA100" s="16">
        <f t="shared" ref="AA100" si="612">AA24/AA$9</f>
        <v>-5.5873005784273656E-2</v>
      </c>
      <c r="AB100" s="16"/>
      <c r="AC100" s="16">
        <f t="shared" ref="AC100" si="613">AC24/AC$9</f>
        <v>-3.5311386798052513E-2</v>
      </c>
      <c r="AD100" s="16"/>
      <c r="AE100" s="16">
        <f t="shared" ref="AE100" si="614">AE24/AE$9</f>
        <v>-2.5156673978803633E-2</v>
      </c>
      <c r="AF100" s="16"/>
      <c r="AG100" s="16">
        <f t="shared" ref="AG100" si="615">AG24/AG$9</f>
        <v>-3.1110611102536458E-2</v>
      </c>
      <c r="AH100" s="16"/>
      <c r="AI100" s="16">
        <f t="shared" ref="AI100" si="616">AI24/AI$9</f>
        <v>-1.7990934510044704E-2</v>
      </c>
      <c r="AJ100" s="16"/>
      <c r="AK100" s="16">
        <f t="shared" ref="AK100" si="617">AK24/AK$9</f>
        <v>-2.5336498933619948E-2</v>
      </c>
      <c r="AL100" s="16"/>
      <c r="AM100" s="16">
        <f t="shared" ref="AM100" si="618">AM24/AM$9</f>
        <v>-2.3265171400342975E-2</v>
      </c>
      <c r="AN100" s="16"/>
      <c r="AO100" s="16">
        <f t="shared" ref="AO100" si="619">AO24/AO$9</f>
        <v>-1.7976267454279056E-2</v>
      </c>
      <c r="AP100" s="16"/>
      <c r="AQ100" s="16">
        <f t="shared" ref="AQ100" si="620">AQ24/AQ$9</f>
        <v>-1.9962645488464107E-2</v>
      </c>
      <c r="AR100" s="16"/>
      <c r="AS100" s="16">
        <f t="shared" ref="AS100" si="621">AS24/AS$9</f>
        <v>-1.7665288663705533E-2</v>
      </c>
      <c r="AT100" s="16"/>
      <c r="AU100" s="16">
        <f t="shared" ref="AU100" si="622">AU24/AU$9</f>
        <v>-1.9117766808805399E-2</v>
      </c>
      <c r="AV100" s="16"/>
      <c r="AW100" s="16">
        <f t="shared" ref="AW100" si="623">AW24/AW$9</f>
        <v>-1.6402937838508314E-2</v>
      </c>
      <c r="AX100" s="16"/>
      <c r="AY100" s="16">
        <f t="shared" ref="AY100" si="624">AY24/AY$9</f>
        <v>-1.8100535894673041E-2</v>
      </c>
      <c r="AZ100" s="16"/>
      <c r="BA100" s="16">
        <f t="shared" ref="BA100" si="625">BA24/BA$9</f>
        <v>-1.7120109028551801E-2</v>
      </c>
      <c r="BB100" s="16"/>
      <c r="BC100" s="16">
        <f t="shared" ref="BC100" si="626">BC24/BC$9</f>
        <v>-1.5570629511630001E-2</v>
      </c>
      <c r="BD100" s="16"/>
      <c r="BE100" s="16">
        <f t="shared" ref="BE100" si="627">BE24/BE$9</f>
        <v>-1.6218649023711038E-2</v>
      </c>
      <c r="BF100" s="16"/>
      <c r="BG100" s="16">
        <f t="shared" ref="BG100" si="628">BG24/BG$9</f>
        <v>-2.0905744602967138E-2</v>
      </c>
      <c r="BH100" s="16"/>
      <c r="BI100" s="16">
        <f t="shared" ref="BI100" si="629">BI24/BI$9</f>
        <v>-1.7753584786756468E-2</v>
      </c>
      <c r="BJ100" s="16"/>
      <c r="BK100" s="16">
        <f t="shared" ref="BK100" si="630">BK24/BK$9</f>
        <v>-1.7033271560858342E-2</v>
      </c>
      <c r="BL100" s="16"/>
      <c r="BM100" s="16">
        <f t="shared" ref="BM100" si="631">BM24/BM$9</f>
        <v>-1.7501968210141765E-2</v>
      </c>
      <c r="BN100" s="16"/>
      <c r="BO100" s="16">
        <f t="shared" ref="BO100" si="632">BO24/BO$9</f>
        <v>-1.8456475692511222E-2</v>
      </c>
      <c r="BP100" s="16"/>
      <c r="BQ100" s="16">
        <f t="shared" ref="BQ100" si="633">BQ24/BQ$9</f>
        <v>-1.7532749191319856E-2</v>
      </c>
      <c r="BR100" s="16"/>
      <c r="BS100" s="16">
        <f t="shared" ref="BS100" si="634">BS24/BS$9</f>
        <v>-1.7912930779909974E-2</v>
      </c>
      <c r="BT100" s="16"/>
      <c r="BU100" s="16">
        <f t="shared" ref="BU100" si="635">BU24/BU$9</f>
        <v>-1.6621745913169672E-2</v>
      </c>
      <c r="BV100" s="16"/>
      <c r="BW100" s="16">
        <f t="shared" ref="BW100" si="636">BW24/BW$9</f>
        <v>-1.7493813321042832E-2</v>
      </c>
      <c r="BX100" s="16"/>
      <c r="BY100" s="16">
        <f t="shared" ref="BY100" si="637">BY24/BY$9</f>
        <v>-1.6181670348872506E-2</v>
      </c>
      <c r="BZ100" s="16"/>
      <c r="CA100" s="16">
        <f t="shared" ref="CA100" si="638">CA24/CA$9</f>
        <v>-1.7026951876562686E-2</v>
      </c>
      <c r="CB100" s="16"/>
      <c r="CC100" s="16">
        <f t="shared" ref="CC100" si="639">CC24/CC$9</f>
        <v>-1.6996904554409577E-2</v>
      </c>
      <c r="CD100" s="16"/>
      <c r="CE100" s="16">
        <f t="shared" ref="CE100" si="640">CE24/CE$9</f>
        <v>-1.2885763432554218E-2</v>
      </c>
      <c r="CF100" s="16"/>
      <c r="CG100" s="16">
        <f t="shared" ref="CG100" si="641">CG24/CG$9</f>
        <v>-1.4545999052801331E-2</v>
      </c>
      <c r="CH100" s="16"/>
      <c r="CI100" s="16">
        <f t="shared" ref="CI100:CK100" si="642">CI24/CI$9</f>
        <v>-1.4762853202340862E-2</v>
      </c>
      <c r="CJ100" s="16"/>
      <c r="CK100" s="16">
        <f t="shared" si="642"/>
        <v>-1.4619364970166844E-2</v>
      </c>
      <c r="CL100" s="16"/>
      <c r="CM100" s="16">
        <f t="shared" ref="CM100" si="643">CM24/CM$9</f>
        <v>-1.7765541623420044E-2</v>
      </c>
      <c r="CN100" s="16"/>
      <c r="CO100" s="16">
        <f t="shared" ref="CO100" si="644">CO24/CO$9</f>
        <v>-1.5734336057264198E-2</v>
      </c>
      <c r="CP100" s="16"/>
      <c r="CQ100" s="16">
        <f t="shared" ref="CQ100" si="645">CQ24/CQ$9</f>
        <v>-1.3356194653616045E-2</v>
      </c>
      <c r="CR100" s="16"/>
      <c r="CS100" s="16">
        <f t="shared" ref="CS100" si="646">CS24/CS$9</f>
        <v>-1.5668977363842863E-2</v>
      </c>
      <c r="CT100" s="16"/>
      <c r="CU100" s="16">
        <f t="shared" ref="CU100" si="647">CU24/CU$9</f>
        <v>-1.4712079619995917E-2</v>
      </c>
      <c r="CV100" s="16"/>
      <c r="CW100" s="16">
        <f t="shared" ref="CW100" si="648">CW24/CW$9</f>
        <v>-2.043059292584606E-2</v>
      </c>
      <c r="CX100" s="16"/>
      <c r="CY100" s="16">
        <f t="shared" ref="CY100" si="649">CY24/CY$9</f>
        <v>-1.6648256933646449E-2</v>
      </c>
      <c r="CZ100" s="16"/>
      <c r="DA100" s="16">
        <f t="shared" ref="DA100" si="650">DA24/DA$9</f>
        <v>-2.1867007342598194E-2</v>
      </c>
      <c r="DB100" s="16"/>
      <c r="DC100" s="16">
        <f t="shared" si="337"/>
        <v>-1.84828958871757E-2</v>
      </c>
      <c r="DD100" s="16"/>
      <c r="DE100" s="16">
        <f t="shared" si="338"/>
        <v>-2.2369216174999054E-2</v>
      </c>
      <c r="DF100" s="16"/>
    </row>
    <row r="101" spans="2:110">
      <c r="B101" s="9" t="s">
        <v>79</v>
      </c>
      <c r="C101" s="9" t="s">
        <v>80</v>
      </c>
      <c r="D101" s="16">
        <f t="shared" ref="D101" si="651">D25/D$9</f>
        <v>-2.2647864270200511E-2</v>
      </c>
      <c r="E101" s="16">
        <f t="shared" ref="E101" si="652">E25/E$9</f>
        <v>-2.3669654088996697E-2</v>
      </c>
      <c r="F101" s="16"/>
      <c r="G101" s="16">
        <f t="shared" ref="G101" si="653">G25/G$9</f>
        <v>-2.3502137341423056E-2</v>
      </c>
      <c r="H101" s="16">
        <f t="shared" ref="H101" si="654">H25/H$9</f>
        <v>-2.4559970014311348E-2</v>
      </c>
      <c r="I101" s="16">
        <f t="shared" ref="I101" si="655">I25/I$9</f>
        <v>-2.3842422391202996E-2</v>
      </c>
      <c r="J101" s="16">
        <f t="shared" ref="J101" si="656">J25/J$9</f>
        <v>-2.3227699356166275E-2</v>
      </c>
      <c r="K101" s="16">
        <f t="shared" ref="K101" si="657">K25/K$9</f>
        <v>-2.3624659965424257E-2</v>
      </c>
      <c r="L101" s="16"/>
      <c r="M101" s="16">
        <f t="shared" ref="M101:O101" si="658">M25/M$9</f>
        <v>-2.2476775297160891E-2</v>
      </c>
      <c r="N101" s="16">
        <f t="shared" si="658"/>
        <v>-2.2993814082010008E-2</v>
      </c>
      <c r="O101" s="16">
        <f t="shared" si="658"/>
        <v>-2.277622062518616E-2</v>
      </c>
      <c r="P101" s="16"/>
      <c r="Q101" s="16">
        <f t="shared" ref="Q101" si="659">Q25/Q$9</f>
        <v>-2.1440994615826308E-2</v>
      </c>
      <c r="R101" s="16"/>
      <c r="S101" s="16">
        <f t="shared" ref="S101" si="660">S25/S$9</f>
        <v>-2.2356209992893443E-2</v>
      </c>
      <c r="T101" s="16"/>
      <c r="U101" s="16">
        <f t="shared" ref="U101" si="661">U25/U$9</f>
        <v>-2.0741852241250518E-2</v>
      </c>
      <c r="V101" s="16"/>
      <c r="W101" s="16">
        <f t="shared" ref="W101" si="662">W25/W$9</f>
        <v>-2.1795123725670426E-2</v>
      </c>
      <c r="X101" s="16"/>
      <c r="Y101" s="16">
        <f t="shared" ref="Y101" si="663">Y25/Y$9</f>
        <v>-1.9947673492439769E-2</v>
      </c>
      <c r="Z101" s="16"/>
      <c r="AA101" s="16">
        <f t="shared" ref="AA101" si="664">AA25/AA$9</f>
        <v>-2.0073516075959412E-2</v>
      </c>
      <c r="AB101" s="16"/>
      <c r="AC101" s="16">
        <f t="shared" ref="AC101" si="665">AC25/AC$9</f>
        <v>-1.9998046806241735E-2</v>
      </c>
      <c r="AD101" s="16"/>
      <c r="AE101" s="16">
        <f t="shared" ref="AE101" si="666">AE25/AE$9</f>
        <v>-1.8423309998766884E-2</v>
      </c>
      <c r="AF101" s="16"/>
      <c r="AG101" s="16">
        <f t="shared" ref="AG101" si="667">AG25/AG$9</f>
        <v>-1.9346613700705208E-2</v>
      </c>
      <c r="AH101" s="16"/>
      <c r="AI101" s="16">
        <f t="shared" ref="AI101" si="668">AI25/AI$9</f>
        <v>-2.3442149883725009E-2</v>
      </c>
      <c r="AJ101" s="16"/>
      <c r="AK101" s="16">
        <f t="shared" ref="AK101" si="669">AK25/AK$9</f>
        <v>-2.1149103658891069E-2</v>
      </c>
      <c r="AL101" s="16"/>
      <c r="AM101" s="16">
        <f t="shared" ref="AM101" si="670">AM25/AM$9</f>
        <v>-2.1315602915384327E-2</v>
      </c>
      <c r="AN101" s="16"/>
      <c r="AO101" s="16">
        <f t="shared" ref="AO101" si="671">AO25/AO$9</f>
        <v>-2.3140734804215281E-2</v>
      </c>
      <c r="AP101" s="16"/>
      <c r="AQ101" s="16">
        <f t="shared" ref="AQ101" si="672">AQ25/AQ$9</f>
        <v>-2.2455261607795721E-2</v>
      </c>
      <c r="AR101" s="16"/>
      <c r="AS101" s="16">
        <f t="shared" ref="AS101" si="673">AS25/AS$9</f>
        <v>-2.1538048981006034E-2</v>
      </c>
      <c r="AT101" s="16"/>
      <c r="AU101" s="16">
        <f t="shared" ref="AU101" si="674">AU25/AU$9</f>
        <v>-2.2117946400712119E-2</v>
      </c>
      <c r="AV101" s="16"/>
      <c r="AW101" s="16">
        <f t="shared" ref="AW101" si="675">AW25/AW$9</f>
        <v>-2.3567548171401789E-2</v>
      </c>
      <c r="AX101" s="16"/>
      <c r="AY101" s="16">
        <f t="shared" ref="AY101" si="676">AY25/AY$9</f>
        <v>-2.2661103907302738E-2</v>
      </c>
      <c r="AZ101" s="16"/>
      <c r="BA101" s="16">
        <f t="shared" ref="BA101" si="677">BA25/BA$9</f>
        <v>-2.2880031390729687E-2</v>
      </c>
      <c r="BB101" s="16"/>
      <c r="BC101" s="16">
        <f t="shared" ref="BC101" si="678">BC25/BC$9</f>
        <v>-2.4560307958586339E-2</v>
      </c>
      <c r="BD101" s="16"/>
      <c r="BE101" s="16">
        <f t="shared" ref="BE101" si="679">BE25/BE$9</f>
        <v>-2.3857586825604356E-2</v>
      </c>
      <c r="BF101" s="16"/>
      <c r="BG101" s="16">
        <f t="shared" ref="BG101" si="680">BG25/BG$9</f>
        <v>-2.3983939845358269E-2</v>
      </c>
      <c r="BH101" s="16"/>
      <c r="BI101" s="16">
        <f t="shared" ref="BI101" si="681">BI25/BI$9</f>
        <v>-2.3898965066246048E-2</v>
      </c>
      <c r="BJ101" s="16"/>
      <c r="BK101" s="16">
        <f t="shared" ref="BK101" si="682">BK25/BK$9</f>
        <v>-2.5334585133514841E-2</v>
      </c>
      <c r="BL101" s="16"/>
      <c r="BM101" s="16">
        <f t="shared" ref="BM101" si="683">BM25/BM$9</f>
        <v>-2.4400449411747474E-2</v>
      </c>
      <c r="BN101" s="16"/>
      <c r="BO101" s="16">
        <f t="shared" ref="BO101" si="684">BO25/BO$9</f>
        <v>-2.4374796836440719E-2</v>
      </c>
      <c r="BP101" s="16"/>
      <c r="BQ101" s="16">
        <f t="shared" ref="BQ101" si="685">BQ25/BQ$9</f>
        <v>-2.5343905102545732E-2</v>
      </c>
      <c r="BR101" s="16"/>
      <c r="BS101" s="16">
        <f t="shared" ref="BS101" si="686">BS25/BS$9</f>
        <v>-2.4945045570369886E-2</v>
      </c>
      <c r="BT101" s="16"/>
      <c r="BU101" s="16">
        <f t="shared" ref="BU101" si="687">BU25/BU$9</f>
        <v>-2.5310713342388876E-2</v>
      </c>
      <c r="BV101" s="16"/>
      <c r="BW101" s="16">
        <f t="shared" ref="BW101" si="688">BW25/BW$9</f>
        <v>-2.5063741003801598E-2</v>
      </c>
      <c r="BX101" s="16"/>
      <c r="BY101" s="16">
        <f t="shared" ref="BY101" si="689">BY25/BY$9</f>
        <v>-2.5840547770542167E-2</v>
      </c>
      <c r="BZ101" s="16"/>
      <c r="CA101" s="16">
        <f t="shared" ref="CA101" si="690">CA25/CA$9</f>
        <v>-2.5340129428610667E-2</v>
      </c>
      <c r="CB101" s="16"/>
      <c r="CC101" s="16">
        <f t="shared" ref="CC101" si="691">CC25/CC$9</f>
        <v>-2.5173576191490209E-2</v>
      </c>
      <c r="CD101" s="16"/>
      <c r="CE101" s="16">
        <f t="shared" ref="CE101" si="692">CE25/CE$9</f>
        <v>-2.4981950677996051E-2</v>
      </c>
      <c r="CF101" s="16"/>
      <c r="CG101" s="16">
        <f t="shared" ref="CG101" si="693">CG25/CG$9</f>
        <v>-2.5059336370634972E-2</v>
      </c>
      <c r="CH101" s="16"/>
      <c r="CI101" s="16">
        <f t="shared" ref="CI101:CK101" si="694">CI25/CI$9</f>
        <v>-2.4977404207563596E-2</v>
      </c>
      <c r="CJ101" s="16"/>
      <c r="CK101" s="16">
        <f t="shared" si="694"/>
        <v>-2.5031617148668341E-2</v>
      </c>
      <c r="CL101" s="16"/>
      <c r="CM101" s="16">
        <f t="shared" ref="CM101" si="695">CM25/CM$9</f>
        <v>-2.5419285494313614E-2</v>
      </c>
      <c r="CN101" s="16"/>
      <c r="CO101" s="16">
        <f t="shared" ref="CO101" si="696">CO25/CO$9</f>
        <v>-2.5169002630926748E-2</v>
      </c>
      <c r="CP101" s="16"/>
      <c r="CQ101" s="16">
        <f t="shared" ref="CQ101" si="697">CQ25/CQ$9</f>
        <v>-2.1838450827717664E-2</v>
      </c>
      <c r="CR101" s="16"/>
      <c r="CS101" s="16">
        <f t="shared" ref="CS101" si="698">CS25/CS$9</f>
        <v>-2.3031322562019927E-2</v>
      </c>
      <c r="CT101" s="16"/>
      <c r="CU101" s="16">
        <f t="shared" ref="CU101" si="699">CU25/CU$9</f>
        <v>-2.2537780187197914E-2</v>
      </c>
      <c r="CV101" s="16"/>
      <c r="CW101" s="16">
        <f t="shared" ref="CW101" si="700">CW25/CW$9</f>
        <v>-2.1540260668783034E-2</v>
      </c>
      <c r="CX101" s="16"/>
      <c r="CY101" s="16">
        <f t="shared" ref="CY101" si="701">CY25/CY$9</f>
        <v>-2.2200027221104059E-2</v>
      </c>
      <c r="CZ101" s="16"/>
      <c r="DA101" s="16">
        <f t="shared" ref="DA101" si="702">DA25/DA$9</f>
        <v>-2.2701611594305716E-2</v>
      </c>
      <c r="DB101" s="16"/>
      <c r="DC101" s="16">
        <f t="shared" si="337"/>
        <v>-2.2376396872775955E-2</v>
      </c>
      <c r="DD101" s="16"/>
      <c r="DE101" s="16">
        <f t="shared" si="338"/>
        <v>-2.1984318782334505E-2</v>
      </c>
      <c r="DF101" s="16"/>
    </row>
    <row r="102" spans="2:110">
      <c r="B102" s="9" t="s">
        <v>81</v>
      </c>
      <c r="C102" s="9" t="s">
        <v>82</v>
      </c>
      <c r="D102" s="16">
        <f t="shared" ref="D102" si="703">D26/D$9</f>
        <v>-1.5513026325453535E-2</v>
      </c>
      <c r="E102" s="16">
        <f t="shared" ref="E102" si="704">E26/E$9</f>
        <v>-9.8440481277950655E-3</v>
      </c>
      <c r="F102" s="16"/>
      <c r="G102" s="16">
        <f t="shared" ref="G102" si="705">G26/G$9</f>
        <v>-1.0992309088665608E-2</v>
      </c>
      <c r="H102" s="16">
        <f t="shared" ref="H102" si="706">H26/H$9</f>
        <v>-1.6953847560463461E-2</v>
      </c>
      <c r="I102" s="16">
        <f t="shared" ref="I102" si="707">I26/I$9</f>
        <v>-1.2910024874567582E-2</v>
      </c>
      <c r="J102" s="16">
        <f t="shared" ref="J102" si="708">J26/J$9</f>
        <v>-9.6686093644953296E-3</v>
      </c>
      <c r="K102" s="16">
        <f t="shared" ref="K102" si="709">K26/K$9</f>
        <v>-1.1761770353101667E-2</v>
      </c>
      <c r="L102" s="16"/>
      <c r="M102" s="16">
        <f t="shared" ref="M102:O102" si="710">M26/M$9</f>
        <v>-8.9328954221679167E-3</v>
      </c>
      <c r="N102" s="16">
        <f t="shared" si="710"/>
        <v>-7.6666433360586157E-3</v>
      </c>
      <c r="O102" s="16">
        <f t="shared" si="710"/>
        <v>-8.199539855044782E-3</v>
      </c>
      <c r="P102" s="16"/>
      <c r="Q102" s="16">
        <f t="shared" ref="Q102" si="711">Q26/Q$9</f>
        <v>-1.5008280143467008E-2</v>
      </c>
      <c r="R102" s="16"/>
      <c r="S102" s="16">
        <f t="shared" ref="S102" si="712">S26/S$9</f>
        <v>-1.0340499657759693E-2</v>
      </c>
      <c r="T102" s="16"/>
      <c r="U102" s="16">
        <f t="shared" ref="U102" si="713">U26/U$9</f>
        <v>-9.3547064350329324E-3</v>
      </c>
      <c r="V102" s="16"/>
      <c r="W102" s="16">
        <f t="shared" ref="W102" si="714">W26/W$9</f>
        <v>-9.9977129026443835E-3</v>
      </c>
      <c r="X102" s="16"/>
      <c r="Y102" s="16">
        <f t="shared" ref="Y102" si="715">Y26/Y$9</f>
        <v>-1.6865153778395713E-2</v>
      </c>
      <c r="Z102" s="16"/>
      <c r="AA102" s="16">
        <f t="shared" ref="AA102" si="716">AA26/AA$9</f>
        <v>-1.1067036230681985E-2</v>
      </c>
      <c r="AB102" s="16"/>
      <c r="AC102" s="16">
        <f t="shared" ref="AC102" si="717">AC26/AC$9</f>
        <v>-1.4544235163067982E-2</v>
      </c>
      <c r="AD102" s="16"/>
      <c r="AE102" s="16">
        <f t="shared" ref="AE102" si="718">AE26/AE$9</f>
        <v>-9.3191385744176864E-3</v>
      </c>
      <c r="AF102" s="16"/>
      <c r="AG102" s="16">
        <f t="shared" ref="AG102" si="719">AG26/AG$9</f>
        <v>-1.2382730534919419E-2</v>
      </c>
      <c r="AH102" s="16"/>
      <c r="AI102" s="16">
        <f t="shared" ref="AI102" si="720">AI26/AI$9</f>
        <v>-5.7582953302845645E-3</v>
      </c>
      <c r="AJ102" s="16"/>
      <c r="AK102" s="16">
        <f t="shared" ref="AK102" si="721">AK26/AK$9</f>
        <v>-9.4672446494539781E-3</v>
      </c>
      <c r="AL102" s="16"/>
      <c r="AM102" s="16">
        <f t="shared" ref="AM102" si="722">AM26/AM$9</f>
        <v>-8.713797110970898E-3</v>
      </c>
      <c r="AN102" s="16"/>
      <c r="AO102" s="16">
        <f t="shared" ref="AO102" si="723">AO26/AO$9</f>
        <v>-5.8547204611119974E-3</v>
      </c>
      <c r="AP102" s="16"/>
      <c r="AQ102" s="16">
        <f t="shared" ref="AQ102" si="724">AQ26/AQ$9</f>
        <v>-6.9285170573912041E-3</v>
      </c>
      <c r="AR102" s="16"/>
      <c r="AS102" s="16">
        <f t="shared" ref="AS102" si="725">AS26/AS$9</f>
        <v>-6.8498579310025077E-3</v>
      </c>
      <c r="AT102" s="16"/>
      <c r="AU102" s="16">
        <f t="shared" ref="AU102" si="726">AU26/AU$9</f>
        <v>-6.8995892834685033E-3</v>
      </c>
      <c r="AV102" s="16"/>
      <c r="AW102" s="16">
        <f t="shared" ref="AW102" si="727">AW26/AW$9</f>
        <v>-4.0836375766887386E-3</v>
      </c>
      <c r="AX102" s="16"/>
      <c r="AY102" s="16">
        <f t="shared" ref="AY102" si="728">AY26/AY$9</f>
        <v>-5.8444682573632412E-3</v>
      </c>
      <c r="AZ102" s="16"/>
      <c r="BA102" s="16">
        <f t="shared" ref="BA102" si="729">BA26/BA$9</f>
        <v>-1.0129036325151207E-2</v>
      </c>
      <c r="BB102" s="16"/>
      <c r="BC102" s="16">
        <f t="shared" ref="BC102" si="730">BC26/BC$9</f>
        <v>-8.210869183303153E-3</v>
      </c>
      <c r="BD102" s="16"/>
      <c r="BE102" s="16">
        <f t="shared" ref="BE102" si="731">BE26/BE$9</f>
        <v>-9.0130803269648768E-3</v>
      </c>
      <c r="BF102" s="16"/>
      <c r="BG102" s="16">
        <f t="shared" ref="BG102" si="732">BG26/BG$9</f>
        <v>-1.2420786045142374E-2</v>
      </c>
      <c r="BH102" s="16"/>
      <c r="BI102" s="16">
        <f t="shared" ref="BI102" si="733">BI26/BI$9</f>
        <v>-1.0129039941681165E-2</v>
      </c>
      <c r="BJ102" s="16"/>
      <c r="BK102" s="16">
        <f t="shared" ref="BK102" si="734">BK26/BK$9</f>
        <v>-4.5361768181006509E-3</v>
      </c>
      <c r="BL102" s="16"/>
      <c r="BM102" s="16">
        <f t="shared" ref="BM102" si="735">BM26/BM$9</f>
        <v>-8.1753661480682537E-3</v>
      </c>
      <c r="BN102" s="16"/>
      <c r="BO102" s="16">
        <f t="shared" ref="BO102" si="736">BO26/BO$9</f>
        <v>-1.1583514466693872E-2</v>
      </c>
      <c r="BP102" s="16"/>
      <c r="BQ102" s="16">
        <f t="shared" ref="BQ102" si="737">BQ26/BQ$9</f>
        <v>-1.1919616290132547E-2</v>
      </c>
      <c r="BR102" s="16"/>
      <c r="BS102" s="16">
        <f t="shared" ref="BS102" si="738">BS26/BS$9</f>
        <v>-1.1781285599177868E-2</v>
      </c>
      <c r="BT102" s="16"/>
      <c r="BU102" s="16">
        <f t="shared" ref="BU102" si="739">BU26/BU$9</f>
        <v>-1.4148777644365774E-2</v>
      </c>
      <c r="BV102" s="16"/>
      <c r="BW102" s="16">
        <f t="shared" ref="BW102" si="740">BW26/BW$9</f>
        <v>-1.254977141048726E-2</v>
      </c>
      <c r="BX102" s="16"/>
      <c r="BY102" s="16">
        <f t="shared" ref="BY102" si="741">BY26/BY$9</f>
        <v>-1.4066777162018143E-2</v>
      </c>
      <c r="BZ102" s="16"/>
      <c r="CA102" s="16">
        <f t="shared" ref="CA102" si="742">CA26/CA$9</f>
        <v>-1.3089523184086259E-2</v>
      </c>
      <c r="CB102" s="16"/>
      <c r="CC102" s="16">
        <f t="shared" ref="CC102" si="743">CC26/CC$9</f>
        <v>-1.7216488547522626E-2</v>
      </c>
      <c r="CD102" s="16"/>
      <c r="CE102" s="16">
        <f t="shared" ref="CE102" si="744">CE26/CE$9</f>
        <v>-1.0464430496911349E-2</v>
      </c>
      <c r="CF102" s="16"/>
      <c r="CG102" s="16">
        <f t="shared" ref="CG102" si="745">CG26/CG$9</f>
        <v>-1.3191169120892724E-2</v>
      </c>
      <c r="CH102" s="16"/>
      <c r="CI102" s="16">
        <f t="shared" ref="CI102:CK102" si="746">CI26/CI$9</f>
        <v>-5.2977019073528033E-3</v>
      </c>
      <c r="CJ102" s="16"/>
      <c r="CK102" s="16">
        <f t="shared" si="746"/>
        <v>-1.0520657790832274E-2</v>
      </c>
      <c r="CL102" s="16"/>
      <c r="CM102" s="16">
        <f t="shared" ref="CM102" si="747">CM26/CM$9</f>
        <v>-9.9890415375598618E-3</v>
      </c>
      <c r="CN102" s="16"/>
      <c r="CO102" s="16">
        <f t="shared" ref="CO102" si="748">CO26/CO$9</f>
        <v>-1.0332258722007938E-2</v>
      </c>
      <c r="CP102" s="16"/>
      <c r="CQ102" s="16">
        <f t="shared" ref="CQ102" si="749">CQ26/CQ$9</f>
        <v>-1.5373885457697771E-2</v>
      </c>
      <c r="CR102" s="16"/>
      <c r="CS102" s="16">
        <f t="shared" ref="CS102" si="750">CS26/CS$9</f>
        <v>-1.5493395074041294E-2</v>
      </c>
      <c r="CT102" s="16"/>
      <c r="CU102" s="16">
        <f t="shared" ref="CU102" si="751">CU26/CU$9</f>
        <v>-1.5443948802352451E-2</v>
      </c>
      <c r="CV102" s="16"/>
      <c r="CW102" s="16">
        <f t="shared" ref="CW102" si="752">CW26/CW$9</f>
        <v>-1.2600607585330728E-2</v>
      </c>
      <c r="CX102" s="16"/>
      <c r="CY102" s="16">
        <f t="shared" ref="CY102" si="753">CY26/CY$9</f>
        <v>-1.4481237678083523E-2</v>
      </c>
      <c r="CZ102" s="16"/>
      <c r="DA102" s="16">
        <f t="shared" ref="DA102" si="754">DA26/DA$9</f>
        <v>-1.8719383875291335E-2</v>
      </c>
      <c r="DB102" s="16"/>
      <c r="DC102" s="16">
        <f t="shared" si="337"/>
        <v>-1.5971151615915245E-2</v>
      </c>
      <c r="DD102" s="16"/>
      <c r="DE102" s="16">
        <f t="shared" si="338"/>
        <v>-1.4851384954217778E-2</v>
      </c>
      <c r="DF102" s="16"/>
    </row>
    <row r="103" spans="2:110">
      <c r="B103" s="9" t="s">
        <v>83</v>
      </c>
      <c r="C103" s="9" t="s">
        <v>84</v>
      </c>
      <c r="D103" s="16">
        <f t="shared" ref="D103" si="755">D27/D$9</f>
        <v>-3.4272403915766941E-2</v>
      </c>
      <c r="E103" s="16">
        <f t="shared" ref="E103" si="756">E27/E$9</f>
        <v>-4.6294011311677027E-2</v>
      </c>
      <c r="F103" s="16"/>
      <c r="G103" s="16">
        <f t="shared" ref="G103" si="757">G27/G$9</f>
        <v>-3.7715888720353009E-2</v>
      </c>
      <c r="H103" s="16">
        <f t="shared" ref="H103" si="758">H27/H$9</f>
        <v>-3.4498710172417707E-2</v>
      </c>
      <c r="I103" s="16">
        <f t="shared" ref="I103" si="759">I27/I$9</f>
        <v>-3.6680982359079434E-2</v>
      </c>
      <c r="J103" s="16">
        <f t="shared" ref="J103" si="760">J27/J$9</f>
        <v>-6.2463693953242645E-2</v>
      </c>
      <c r="K103" s="16">
        <f t="shared" ref="K103" si="761">K27/K$9</f>
        <v>-4.581437333337933E-2</v>
      </c>
      <c r="L103" s="16"/>
      <c r="M103" s="16">
        <f t="shared" ref="M103:O103" si="762">M27/M$9</f>
        <v>-4.4450227393229687E-2</v>
      </c>
      <c r="N103" s="16">
        <f t="shared" si="762"/>
        <v>-4.9033610902047567E-2</v>
      </c>
      <c r="O103" s="16">
        <f t="shared" si="762"/>
        <v>-4.7104714481009953E-2</v>
      </c>
      <c r="P103" s="16"/>
      <c r="Q103" s="16">
        <f t="shared" ref="Q103" si="763">Q27/Q$9</f>
        <v>-2.8214900929539724E-2</v>
      </c>
      <c r="R103" s="16"/>
      <c r="S103" s="16">
        <f t="shared" ref="S103" si="764">S27/S$9</f>
        <v>-4.1165684879784004E-2</v>
      </c>
      <c r="T103" s="16"/>
      <c r="U103" s="16">
        <f t="shared" ref="U103" si="765">U27/U$9</f>
        <v>-5.6135733740561966E-2</v>
      </c>
      <c r="V103" s="16"/>
      <c r="W103" s="16">
        <f t="shared" ref="W103" si="766">W27/W$9</f>
        <v>-4.6370486311375969E-2</v>
      </c>
      <c r="X103" s="16"/>
      <c r="Y103" s="16">
        <f t="shared" ref="Y103" si="767">Y27/Y$9</f>
        <v>-4.1139268351577302E-2</v>
      </c>
      <c r="Z103" s="16"/>
      <c r="AA103" s="16">
        <f t="shared" ref="AA103" si="768">AA27/AA$9</f>
        <v>-0.12375243532802067</v>
      </c>
      <c r="AB103" s="16"/>
      <c r="AC103" s="16">
        <f t="shared" ref="AC103" si="769">AC27/AC$9</f>
        <v>-7.420835250327934E-2</v>
      </c>
      <c r="AD103" s="16"/>
      <c r="AE103" s="16">
        <f t="shared" ref="AE103" si="770">AE27/AE$9</f>
        <v>-4.7651511579354398E-2</v>
      </c>
      <c r="AF103" s="16"/>
      <c r="AG103" s="16">
        <f t="shared" ref="AG103" si="771">AG27/AG$9</f>
        <v>-6.3222386293438099E-2</v>
      </c>
      <c r="AH103" s="16"/>
      <c r="AI103" s="16">
        <f t="shared" ref="AI103" si="772">AI27/AI$9</f>
        <v>-5.7584084058492795E-2</v>
      </c>
      <c r="AJ103" s="16"/>
      <c r="AK103" s="16">
        <f t="shared" ref="AK103" si="773">AK27/AK$9</f>
        <v>-6.0740908238905995E-2</v>
      </c>
      <c r="AL103" s="16"/>
      <c r="AM103" s="16">
        <f t="shared" ref="AM103" si="774">AM27/AM$9</f>
        <v>-5.8362436278715436E-2</v>
      </c>
      <c r="AN103" s="16"/>
      <c r="AO103" s="16">
        <f t="shared" ref="AO103" si="775">AO27/AO$9</f>
        <v>-4.6315656039942706E-2</v>
      </c>
      <c r="AP103" s="16"/>
      <c r="AQ103" s="16">
        <f t="shared" ref="AQ103" si="776">AQ27/AQ$9</f>
        <v>-5.0840120823758897E-2</v>
      </c>
      <c r="AR103" s="16"/>
      <c r="AS103" s="16">
        <f t="shared" ref="AS103" si="777">AS27/AS$9</f>
        <v>-5.2612478247512869E-2</v>
      </c>
      <c r="AT103" s="16"/>
      <c r="AU103" s="16">
        <f t="shared" ref="AU103" si="778">AU27/AU$9</f>
        <v>-5.1491925098970659E-2</v>
      </c>
      <c r="AV103" s="16"/>
      <c r="AW103" s="16">
        <f t="shared" ref="AW103" si="779">AW27/AW$9</f>
        <v>-5.2879042454801545E-2</v>
      </c>
      <c r="AX103" s="16"/>
      <c r="AY103" s="16">
        <f t="shared" ref="AY103" si="780">AY27/AY$9</f>
        <v>-5.2011670052085082E-2</v>
      </c>
      <c r="AZ103" s="16"/>
      <c r="BA103" s="16">
        <f t="shared" ref="BA103" si="781">BA27/BA$9</f>
        <v>-5.5554195172473377E-2</v>
      </c>
      <c r="BB103" s="16"/>
      <c r="BC103" s="16">
        <f t="shared" ref="BC103" si="782">BC27/BC$9</f>
        <v>-4.9463602579976375E-2</v>
      </c>
      <c r="BD103" s="16"/>
      <c r="BE103" s="16">
        <f t="shared" ref="BE103" si="783">BE27/BE$9</f>
        <v>-5.2010795232070958E-2</v>
      </c>
      <c r="BF103" s="16"/>
      <c r="BG103" s="16">
        <f t="shared" ref="BG103" si="784">BG27/BG$9</f>
        <v>-5.1851760416699672E-2</v>
      </c>
      <c r="BH103" s="16"/>
      <c r="BI103" s="16">
        <f t="shared" ref="BI103" si="785">BI27/BI$9</f>
        <v>-5.1958714317236816E-2</v>
      </c>
      <c r="BJ103" s="16"/>
      <c r="BK103" s="16">
        <f t="shared" ref="BK103" si="786">BK27/BK$9</f>
        <v>-6.9496092788173702E-2</v>
      </c>
      <c r="BL103" s="16"/>
      <c r="BM103" s="16">
        <f t="shared" ref="BM103" si="787">BM27/BM$9</f>
        <v>-5.8084792494062662E-2</v>
      </c>
      <c r="BN103" s="16"/>
      <c r="BO103" s="16">
        <f t="shared" ref="BO103" si="788">BO27/BO$9</f>
        <v>-5.2562478532145115E-2</v>
      </c>
      <c r="BP103" s="16"/>
      <c r="BQ103" s="16">
        <f t="shared" ref="BQ103" si="789">BQ27/BQ$9</f>
        <v>-4.2811811607040014E-2</v>
      </c>
      <c r="BR103" s="16"/>
      <c r="BS103" s="16">
        <f t="shared" ref="BS103" si="790">BS27/BS$9</f>
        <v>-4.6824930248346178E-2</v>
      </c>
      <c r="BT103" s="16"/>
      <c r="BU103" s="16">
        <f t="shared" ref="BU103" si="791">BU27/BU$9</f>
        <v>-5.6555642963005144E-2</v>
      </c>
      <c r="BV103" s="16"/>
      <c r="BW103" s="16">
        <f t="shared" ref="BW103" si="792">BW27/BW$9</f>
        <v>-4.9983510937283537E-2</v>
      </c>
      <c r="BX103" s="16"/>
      <c r="BY103" s="16">
        <f t="shared" ref="BY103" si="793">BY27/BY$9</f>
        <v>-5.1661463533003674E-2</v>
      </c>
      <c r="BZ103" s="16"/>
      <c r="CA103" s="16">
        <f t="shared" ref="CA103" si="794">CA27/CA$9</f>
        <v>-5.0580527717635902E-2</v>
      </c>
      <c r="CB103" s="16"/>
      <c r="CC103" s="16">
        <f t="shared" ref="CC103" si="795">CC27/CC$9</f>
        <v>-5.2562288027000005E-2</v>
      </c>
      <c r="CD103" s="16"/>
      <c r="CE103" s="16">
        <f t="shared" ref="CE103" si="796">CE27/CE$9</f>
        <v>-4.0475149909522327E-2</v>
      </c>
      <c r="CF103" s="16"/>
      <c r="CG103" s="16">
        <f t="shared" ref="CG103" si="797">CG27/CG$9</f>
        <v>-4.5356397391590419E-2</v>
      </c>
      <c r="CH103" s="16"/>
      <c r="CI103" s="16">
        <f t="shared" ref="CI103:CK103" si="798">CI27/CI$9</f>
        <v>-2.4723737918364887E-2</v>
      </c>
      <c r="CJ103" s="16"/>
      <c r="CK103" s="16">
        <f t="shared" si="798"/>
        <v>-3.8375973022687804E-2</v>
      </c>
      <c r="CL103" s="16"/>
      <c r="CM103" s="16">
        <f t="shared" ref="CM103" si="799">CM27/CM$9</f>
        <v>-3.6463722478586154E-2</v>
      </c>
      <c r="CN103" s="16"/>
      <c r="CO103" s="16">
        <f t="shared" ref="CO103" si="800">CO27/CO$9</f>
        <v>-3.7698292045761445E-2</v>
      </c>
      <c r="CP103" s="16"/>
      <c r="CQ103" s="16">
        <f t="shared" ref="CQ103" si="801">CQ27/CQ$9</f>
        <v>-3.6948115122175676E-2</v>
      </c>
      <c r="CR103" s="16"/>
      <c r="CS103" s="16">
        <f t="shared" ref="CS103" si="802">CS27/CS$9</f>
        <v>-4.1427357614385096E-2</v>
      </c>
      <c r="CT103" s="16"/>
      <c r="CU103" s="16">
        <f t="shared" ref="CU103" si="803">CU27/CU$9</f>
        <v>-3.9574102219494055E-2</v>
      </c>
      <c r="CV103" s="16"/>
      <c r="CW103" s="16">
        <f t="shared" ref="CW103" si="804">CW27/CW$9</f>
        <v>-3.7652155153739014E-2</v>
      </c>
      <c r="CX103" s="16"/>
      <c r="CY103" s="16">
        <f t="shared" ref="CY103" si="805">CY27/CY$9</f>
        <v>-3.892334658717065E-2</v>
      </c>
      <c r="CZ103" s="16"/>
      <c r="DA103" s="16">
        <f t="shared" ref="DA103" si="806">DA27/DA$9</f>
        <v>-4.4699260818646419E-2</v>
      </c>
      <c r="DB103" s="16"/>
      <c r="DC103" s="16">
        <f t="shared" si="337"/>
        <v>-4.0954119201131838E-2</v>
      </c>
      <c r="DD103" s="16"/>
      <c r="DE103" s="16">
        <f t="shared" si="338"/>
        <v>-4.6389249054391513E-2</v>
      </c>
      <c r="DF103" s="16"/>
    </row>
    <row r="104" spans="2:110">
      <c r="B104" s="9" t="s">
        <v>85</v>
      </c>
      <c r="C104" s="9" t="s">
        <v>86</v>
      </c>
      <c r="D104" s="16">
        <f t="shared" ref="D104" si="807">D28/D$9</f>
        <v>-3.2864322662553645E-2</v>
      </c>
      <c r="E104" s="16">
        <f t="shared" ref="E104" si="808">E28/E$9</f>
        <v>-2.1449652203048414E-2</v>
      </c>
      <c r="F104" s="16"/>
      <c r="G104" s="16">
        <f t="shared" ref="G104" si="809">G28/G$9</f>
        <v>-3.0309319393293451E-2</v>
      </c>
      <c r="H104" s="16">
        <f t="shared" ref="H104" si="810">H28/H$9</f>
        <v>-1.4374318787644509E-2</v>
      </c>
      <c r="I104" s="16">
        <f t="shared" ref="I104" si="811">I28/I$9</f>
        <v>-2.5183326773372518E-2</v>
      </c>
      <c r="J104" s="16">
        <f t="shared" ref="J104" si="812">J28/J$9</f>
        <v>-1.2133235010747543E-2</v>
      </c>
      <c r="K104" s="16">
        <f t="shared" ref="K104" si="813">K28/K$9</f>
        <v>-2.0560399899167112E-2</v>
      </c>
      <c r="L104" s="16"/>
      <c r="M104" s="16">
        <f t="shared" ref="M104:O104" si="814">M28/M$9</f>
        <v>-3.4234348035891433E-2</v>
      </c>
      <c r="N104" s="16">
        <f t="shared" si="814"/>
        <v>-1.7486894780290637E-2</v>
      </c>
      <c r="O104" s="16">
        <f t="shared" si="814"/>
        <v>-2.4534985472259553E-2</v>
      </c>
      <c r="P104" s="16"/>
      <c r="Q104" s="16">
        <f t="shared" ref="Q104" si="815">Q28/Q$9</f>
        <v>-2.1782186457180424E-2</v>
      </c>
      <c r="R104" s="16"/>
      <c r="S104" s="16">
        <f t="shared" ref="S104" si="816">S28/S$9</f>
        <v>-2.3668894609617019E-2</v>
      </c>
      <c r="T104" s="16"/>
      <c r="U104" s="16">
        <f t="shared" ref="U104" si="817">U28/U$9</f>
        <v>-1.6278117531439443E-2</v>
      </c>
      <c r="V104" s="16"/>
      <c r="W104" s="16">
        <f t="shared" ref="W104" si="818">W28/W$9</f>
        <v>-2.1099424250027646E-2</v>
      </c>
      <c r="X104" s="16"/>
      <c r="Y104" s="16">
        <f t="shared" ref="Y104" si="819">Y28/Y$9</f>
        <v>-2.4944491342240672E-2</v>
      </c>
      <c r="Z104" s="16"/>
      <c r="AA104" s="16">
        <f t="shared" ref="AA104" si="820">AA28/AA$9</f>
        <v>-3.9337848361210369E-2</v>
      </c>
      <c r="AB104" s="16"/>
      <c r="AC104" s="16">
        <f t="shared" ref="AC104" si="821">AC28/AC$9</f>
        <v>-3.0705983752058606E-2</v>
      </c>
      <c r="AD104" s="16"/>
      <c r="AE104" s="16">
        <f t="shared" ref="AE104" si="822">AE28/AE$9</f>
        <v>-5.5019196606859173E-2</v>
      </c>
      <c r="AF104" s="16"/>
      <c r="AG104" s="16">
        <f t="shared" ref="AG104" si="823">AG28/AG$9</f>
        <v>-4.0763811625511862E-2</v>
      </c>
      <c r="AH104" s="16"/>
      <c r="AI104" s="16">
        <f t="shared" ref="AI104" si="824">AI28/AI$9</f>
        <v>-1.7138521224290111E-2</v>
      </c>
      <c r="AJ104" s="16"/>
      <c r="AK104" s="16">
        <f t="shared" ref="AK104" si="825">AK28/AK$9</f>
        <v>-3.0366064711693137E-2</v>
      </c>
      <c r="AL104" s="16"/>
      <c r="AM104" s="16">
        <f t="shared" ref="AM104" si="826">AM28/AM$9</f>
        <v>-4.9313169553879765E-2</v>
      </c>
      <c r="AN104" s="16"/>
      <c r="AO104" s="16">
        <f t="shared" ref="AO104" si="827">AO28/AO$9</f>
        <v>-3.3016681902344379E-2</v>
      </c>
      <c r="AP104" s="16"/>
      <c r="AQ104" s="16">
        <f t="shared" ref="AQ104" si="828">AQ28/AQ$9</f>
        <v>-3.9137228888165281E-2</v>
      </c>
      <c r="AR104" s="16"/>
      <c r="AS104" s="16">
        <f t="shared" ref="AS104" si="829">AS28/AS$9</f>
        <v>-3.0239143240059406E-2</v>
      </c>
      <c r="AT104" s="16"/>
      <c r="AU104" s="16">
        <f t="shared" ref="AU104" si="830">AU28/AU$9</f>
        <v>-3.5864858321763685E-2</v>
      </c>
      <c r="AV104" s="16"/>
      <c r="AW104" s="16">
        <f t="shared" ref="AW104" si="831">AW28/AW$9</f>
        <v>-2.7286853497941972E-2</v>
      </c>
      <c r="AX104" s="16"/>
      <c r="AY104" s="16">
        <f t="shared" ref="AY104" si="832">AY28/AY$9</f>
        <v>-3.2653047093630941E-2</v>
      </c>
      <c r="AZ104" s="16"/>
      <c r="BA104" s="16">
        <f t="shared" ref="BA104" si="833">BA28/BA$9</f>
        <v>-3.5032053725278234E-2</v>
      </c>
      <c r="BB104" s="16"/>
      <c r="BC104" s="16">
        <f t="shared" ref="BC104" si="834">BC28/BC$9</f>
        <v>-3.5442545783378014E-2</v>
      </c>
      <c r="BD104" s="16"/>
      <c r="BE104" s="16">
        <f t="shared" ref="BE104" si="835">BE28/BE$9</f>
        <v>-3.52708708045881E-2</v>
      </c>
      <c r="BF104" s="16"/>
      <c r="BG104" s="16">
        <f t="shared" ref="BG104" si="836">BG28/BG$9</f>
        <v>-2.5860962965803036E-2</v>
      </c>
      <c r="BH104" s="16"/>
      <c r="BI104" s="16">
        <f t="shared" ref="BI104" si="837">BI28/BI$9</f>
        <v>-3.2189302736585289E-2</v>
      </c>
      <c r="BJ104" s="16"/>
      <c r="BK104" s="16">
        <f t="shared" ref="BK104" si="838">BK28/BK$9</f>
        <v>-1.6279819003798782E-2</v>
      </c>
      <c r="BL104" s="16"/>
      <c r="BM104" s="16">
        <f t="shared" ref="BM104" si="839">BM28/BM$9</f>
        <v>-2.6631873428578649E-2</v>
      </c>
      <c r="BN104" s="16"/>
      <c r="BO104" s="16">
        <f t="shared" ref="BO104" si="840">BO28/BO$9</f>
        <v>-4.1734854298366313E-2</v>
      </c>
      <c r="BP104" s="16"/>
      <c r="BQ104" s="16">
        <f t="shared" ref="BQ104" si="841">BQ28/BQ$9</f>
        <v>-2.2066818150578909E-2</v>
      </c>
      <c r="BR104" s="16"/>
      <c r="BS104" s="16">
        <f t="shared" ref="BS104" si="842">BS28/BS$9</f>
        <v>-3.0161665724476362E-2</v>
      </c>
      <c r="BT104" s="16"/>
      <c r="BU104" s="16">
        <f t="shared" ref="BU104" si="843">BU28/BU$9</f>
        <v>-2.6767762011758036E-2</v>
      </c>
      <c r="BV104" s="16"/>
      <c r="BW104" s="16">
        <f t="shared" ref="BW104" si="844">BW28/BW$9</f>
        <v>-2.9060007599172166E-2</v>
      </c>
      <c r="BX104" s="16"/>
      <c r="BY104" s="16">
        <f t="shared" ref="BY104" si="845">BY28/BY$9</f>
        <v>-2.1072472932309329E-2</v>
      </c>
      <c r="BZ104" s="16"/>
      <c r="CA104" s="16">
        <f t="shared" ref="CA104" si="846">CA28/CA$9</f>
        <v>-2.6218036829600611E-2</v>
      </c>
      <c r="CB104" s="16"/>
      <c r="CC104" s="16">
        <f t="shared" ref="CC104" si="847">CC28/CC$9</f>
        <v>-3.3688125331885733E-2</v>
      </c>
      <c r="CD104" s="16"/>
      <c r="CE104" s="16">
        <f t="shared" ref="CE104" si="848">CE28/CE$9</f>
        <v>-2.3611360121445206E-2</v>
      </c>
      <c r="CF104" s="16"/>
      <c r="CG104" s="16">
        <f t="shared" ref="CG104" si="849">CG28/CG$9</f>
        <v>-2.7680742330268557E-2</v>
      </c>
      <c r="CH104" s="16"/>
      <c r="CI104" s="16">
        <f t="shared" ref="CI104:CK104" si="850">CI28/CI$9</f>
        <v>-2.7212878889534952E-2</v>
      </c>
      <c r="CJ104" s="16"/>
      <c r="CK104" s="16">
        <f t="shared" si="850"/>
        <v>-2.7522455156128282E-2</v>
      </c>
      <c r="CL104" s="16"/>
      <c r="CM104" s="16">
        <f t="shared" ref="CM104" si="851">CM28/CM$9</f>
        <v>-1.3750483091669395E-2</v>
      </c>
      <c r="CN104" s="16"/>
      <c r="CO104" s="16">
        <f t="shared" ref="CO104" si="852">CO28/CO$9</f>
        <v>-2.2641816731611829E-2</v>
      </c>
      <c r="CP104" s="16"/>
      <c r="CQ104" s="16">
        <f t="shared" ref="CQ104" si="853">CQ28/CQ$9</f>
        <v>-2.3854469387790241E-2</v>
      </c>
      <c r="CR104" s="16"/>
      <c r="CS104" s="16">
        <f t="shared" ref="CS104" si="854">CS28/CS$9</f>
        <v>-3.3134631562266197E-2</v>
      </c>
      <c r="CT104" s="16"/>
      <c r="CU104" s="16">
        <f t="shared" ref="CU104" si="855">CU28/CU$9</f>
        <v>-2.9295029074742004E-2</v>
      </c>
      <c r="CV104" s="16"/>
      <c r="CW104" s="16">
        <f t="shared" ref="CW104" si="856">CW28/CW$9</f>
        <v>-2.4141096569573344E-2</v>
      </c>
      <c r="CX104" s="16"/>
      <c r="CY104" s="16">
        <f t="shared" ref="CY104" si="857">CY28/CY$9</f>
        <v>-2.7549987032435233E-2</v>
      </c>
      <c r="CZ104" s="16"/>
      <c r="DA104" s="16">
        <f t="shared" ref="DA104" si="858">DA28/DA$9</f>
        <v>-2.1186541713953774E-2</v>
      </c>
      <c r="DB104" s="16"/>
      <c r="DC104" s="16">
        <f t="shared" si="337"/>
        <v>-2.5312712492177643E-2</v>
      </c>
      <c r="DD104" s="16"/>
      <c r="DE104" s="16">
        <f t="shared" si="338"/>
        <v>-2.9928010718108966E-2</v>
      </c>
      <c r="DF104" s="16"/>
    </row>
    <row r="105" spans="2:110">
      <c r="B105" s="20" t="s">
        <v>87</v>
      </c>
      <c r="C105" s="20" t="s">
        <v>88</v>
      </c>
      <c r="D105" s="16">
        <f t="shared" ref="D105" si="859">D29/D$9</f>
        <v>-8.3150240800780637E-2</v>
      </c>
      <c r="E105" s="16">
        <f t="shared" ref="E105" si="860">E29/E$9</f>
        <v>-9.9962281034382441E-2</v>
      </c>
      <c r="F105" s="16"/>
      <c r="G105" s="16">
        <f t="shared" ref="G105" si="861">G29/G$9</f>
        <v>-0.11388541848443084</v>
      </c>
      <c r="H105" s="16">
        <f t="shared" ref="H105" si="862">H29/H$9</f>
        <v>-8.5108118792204132E-2</v>
      </c>
      <c r="I105" s="16">
        <f t="shared" ref="I105" si="863">I29/I$9</f>
        <v>-0.10463463776611916</v>
      </c>
      <c r="J105" s="16">
        <f t="shared" ref="J105" si="864">J29/J$9</f>
        <v>-0.10407380733282164</v>
      </c>
      <c r="K105" s="16">
        <f t="shared" ref="K105" si="865">K29/K$9</f>
        <v>-0.10443596651314078</v>
      </c>
      <c r="L105" s="16"/>
      <c r="M105" s="16">
        <f t="shared" ref="M105:O105" si="866">M29/M$9</f>
        <v>-0.12102101218885403</v>
      </c>
      <c r="N105" s="16">
        <f t="shared" si="866"/>
        <v>-0.10869711432309617</v>
      </c>
      <c r="O105" s="16">
        <f t="shared" si="866"/>
        <v>-0.11388357154203931</v>
      </c>
      <c r="P105" s="16"/>
      <c r="Q105" s="16">
        <f t="shared" ref="Q105" si="867">Q29/Q$9</f>
        <v>-8.7902668785939567E-2</v>
      </c>
      <c r="R105" s="16"/>
      <c r="S105" s="16">
        <f t="shared" ref="S105" si="868">S29/S$9</f>
        <v>-0.10571141545908615</v>
      </c>
      <c r="T105" s="16"/>
      <c r="U105" s="16">
        <f t="shared" ref="U105" si="869">U29/U$9</f>
        <v>-0.14050593025859082</v>
      </c>
      <c r="V105" s="16"/>
      <c r="W105" s="16">
        <f t="shared" ref="W105" si="870">W29/W$9</f>
        <v>-0.11780941878020976</v>
      </c>
      <c r="X105" s="16"/>
      <c r="Y105" s="16">
        <f t="shared" ref="Y105" si="871">Y29/Y$9</f>
        <v>-0.15130895932101876</v>
      </c>
      <c r="Z105" s="16"/>
      <c r="AA105" s="16">
        <f t="shared" ref="AA105" si="872">AA29/AA$9</f>
        <v>-0.20804451276964764</v>
      </c>
      <c r="AB105" s="16"/>
      <c r="AC105" s="16">
        <f t="shared" ref="AC105" si="873">AC29/AC$9</f>
        <v>-0.17401953755028676</v>
      </c>
      <c r="AD105" s="16"/>
      <c r="AE105" s="16">
        <f t="shared" ref="AE105" si="874">AE29/AE$9</f>
        <v>-0.10194942623655685</v>
      </c>
      <c r="AF105" s="16"/>
      <c r="AG105" s="16">
        <f t="shared" ref="AG105" si="875">AG29/AG$9</f>
        <v>-0.14420575774491687</v>
      </c>
      <c r="AH105" s="16"/>
      <c r="AI105" s="16">
        <f t="shared" ref="AI105" si="876">AI29/AI$9</f>
        <v>-0.10186944862185321</v>
      </c>
      <c r="AJ105" s="16"/>
      <c r="AK105" s="16">
        <f t="shared" ref="AK105" si="877">AK29/AK$9</f>
        <v>-0.12557308826018343</v>
      </c>
      <c r="AL105" s="16"/>
      <c r="AM105" s="16">
        <f t="shared" ref="AM105" si="878">AM29/AM$9</f>
        <v>-0.14982770821586214</v>
      </c>
      <c r="AN105" s="16"/>
      <c r="AO105" s="16">
        <f t="shared" ref="AO105" si="879">AO29/AO$9</f>
        <v>-9.0582925879114359E-2</v>
      </c>
      <c r="AP105" s="16"/>
      <c r="AQ105" s="16">
        <f t="shared" ref="AQ105" si="880">AQ29/AQ$9</f>
        <v>-0.11283376186969256</v>
      </c>
      <c r="AR105" s="16"/>
      <c r="AS105" s="16">
        <f t="shared" ref="AS105" si="881">AS29/AS$9</f>
        <v>-0.11947945111474104</v>
      </c>
      <c r="AT105" s="16"/>
      <c r="AU105" s="16">
        <f t="shared" ref="AU105" si="882">AU29/AU$9</f>
        <v>-0.11527778845462182</v>
      </c>
      <c r="AV105" s="16"/>
      <c r="AW105" s="16">
        <f t="shared" ref="AW105" si="883">AW29/AW$9</f>
        <v>-0.10151699603442993</v>
      </c>
      <c r="AX105" s="16"/>
      <c r="AY105" s="16">
        <f t="shared" ref="AY105" si="884">AY29/AY$9</f>
        <v>-0.10996120845358226</v>
      </c>
      <c r="AZ105" s="16"/>
      <c r="BA105" s="16">
        <f t="shared" ref="BA105" si="885">BA29/BA$9</f>
        <v>-0.12548128830952757</v>
      </c>
      <c r="BB105" s="16"/>
      <c r="BC105" s="16">
        <f t="shared" ref="BC105" si="886">BC29/BC$9</f>
        <v>-0.10541631312385916</v>
      </c>
      <c r="BD105" s="16"/>
      <c r="BE105" s="16">
        <f t="shared" ref="BE105" si="887">BE29/BE$9</f>
        <v>-0.11380783768919561</v>
      </c>
      <c r="BF105" s="16"/>
      <c r="BG105" s="16">
        <f t="shared" ref="BG105" si="888">BG29/BG$9</f>
        <v>-0.11680513916437886</v>
      </c>
      <c r="BH105" s="16"/>
      <c r="BI105" s="16">
        <f t="shared" ref="BI105" si="889">BI29/BI$9</f>
        <v>-0.11478939762308067</v>
      </c>
      <c r="BJ105" s="16"/>
      <c r="BK105" s="16">
        <f t="shared" ref="BK105" si="890">BK29/BK$9</f>
        <v>-8.9216405827289555E-2</v>
      </c>
      <c r="BL105" s="16"/>
      <c r="BM105" s="16">
        <f t="shared" ref="BM105" si="891">BM29/BM$9</f>
        <v>-0.10585635513808414</v>
      </c>
      <c r="BN105" s="16"/>
      <c r="BO105" s="16">
        <f t="shared" ref="BO105" si="892">BO29/BO$9</f>
        <v>-0.14897195807396754</v>
      </c>
      <c r="BP105" s="16"/>
      <c r="BQ105" s="16">
        <f t="shared" ref="BQ105" si="893">BQ29/BQ$9</f>
        <v>-8.5841791567324049E-2</v>
      </c>
      <c r="BR105" s="16"/>
      <c r="BS105" s="16">
        <f t="shared" ref="BS105" si="894">BS29/BS$9</f>
        <v>-0.11182451151689737</v>
      </c>
      <c r="BT105" s="16"/>
      <c r="BU105" s="16">
        <f t="shared" ref="BU105" si="895">BU29/BU$9</f>
        <v>-0.10049644786558763</v>
      </c>
      <c r="BV105" s="16"/>
      <c r="BW105" s="16">
        <f t="shared" ref="BW105" si="896">BW29/BW$9</f>
        <v>-0.10814743213522188</v>
      </c>
      <c r="BX105" s="16"/>
      <c r="BY105" s="16">
        <f t="shared" ref="BY105" si="897">BY29/BY$9</f>
        <v>-8.5503936062516953E-2</v>
      </c>
      <c r="BZ105" s="16"/>
      <c r="CA105" s="16">
        <f t="shared" ref="CA105" si="898">CA29/CA$9</f>
        <v>-0.10009085940740542</v>
      </c>
      <c r="CB105" s="16"/>
      <c r="CC105" s="16">
        <f t="shared" ref="CC105" si="899">CC29/CC$9</f>
        <v>-0.10524976558795385</v>
      </c>
      <c r="CD105" s="16"/>
      <c r="CE105" s="16">
        <f t="shared" ref="CE105" si="900">CE29/CE$9</f>
        <v>-7.1492377600389276E-2</v>
      </c>
      <c r="CF105" s="16"/>
      <c r="CG105" s="16">
        <f t="shared" ref="CG105" si="901">CG29/CG$9</f>
        <v>-8.5124898674772506E-2</v>
      </c>
      <c r="CH105" s="16"/>
      <c r="CI105" s="16">
        <f t="shared" ref="CI105:CK105" si="902">CI29/CI$9</f>
        <v>-8.6967616215323354E-2</v>
      </c>
      <c r="CJ105" s="16"/>
      <c r="CK105" s="16">
        <f t="shared" si="902"/>
        <v>-8.5748325356231447E-2</v>
      </c>
      <c r="CL105" s="16"/>
      <c r="CM105" s="16">
        <f t="shared" ref="CM105" si="903">CM29/CM$9</f>
        <v>-6.2342448452701343E-2</v>
      </c>
      <c r="CN105" s="16"/>
      <c r="CO105" s="16">
        <f t="shared" ref="CO105" si="904">CO29/CO$9</f>
        <v>-7.7453534919524322E-2</v>
      </c>
      <c r="CP105" s="16"/>
      <c r="CQ105" s="16">
        <f t="shared" ref="CQ105" si="905">CQ29/CQ$9</f>
        <v>-9.3868821228312041E-2</v>
      </c>
      <c r="CR105" s="16"/>
      <c r="CS105" s="16">
        <f t="shared" ref="CS105" si="906">CS29/CS$9</f>
        <v>-7.9009067537391189E-2</v>
      </c>
      <c r="CT105" s="16"/>
      <c r="CU105" s="16">
        <f t="shared" ref="CU105" si="907">CU29/CU$9</f>
        <v>-8.5157187167518064E-2</v>
      </c>
      <c r="CV105" s="16"/>
      <c r="CW105" s="16">
        <f t="shared" ref="CW105" si="908">CW29/CW$9</f>
        <v>-7.6253267435238761E-2</v>
      </c>
      <c r="CX105" s="16"/>
      <c r="CY105" s="16">
        <f t="shared" ref="CY105" si="909">CY29/CY$9</f>
        <v>-8.2142440410790898E-2</v>
      </c>
      <c r="CZ105" s="16"/>
      <c r="DA105" s="16">
        <f t="shared" ref="DA105" si="910">DA29/DA$9</f>
        <v>-5.2254624813311092E-2</v>
      </c>
      <c r="DB105" s="16"/>
      <c r="DC105" s="16">
        <f t="shared" si="337"/>
        <v>-7.1635577456682156E-2</v>
      </c>
      <c r="DD105" s="16"/>
      <c r="DE105" s="16">
        <f t="shared" si="338"/>
        <v>-9.3909373480079716E-2</v>
      </c>
      <c r="DF105" s="16"/>
    </row>
    <row r="106" spans="2:110">
      <c r="B106" s="9" t="s">
        <v>89</v>
      </c>
      <c r="C106" s="9" t="s">
        <v>72</v>
      </c>
      <c r="D106" s="16">
        <f t="shared" ref="D106" si="911">D30/D$9</f>
        <v>-3.3669090413086133E-2</v>
      </c>
      <c r="E106" s="16">
        <f t="shared" ref="E106" si="912">E30/E$9</f>
        <v>-4.1911187886594321E-2</v>
      </c>
      <c r="F106" s="16"/>
      <c r="G106" s="16">
        <f t="shared" ref="G106" si="913">G30/G$9</f>
        <v>-5.7831901113625413E-2</v>
      </c>
      <c r="H106" s="16">
        <f t="shared" ref="H106" si="914">H30/H$9</f>
        <v>-3.4181223506668523E-2</v>
      </c>
      <c r="I106" s="16">
        <f t="shared" ref="I106" si="915">I30/I$9</f>
        <v>-5.0223919045120607E-2</v>
      </c>
      <c r="J106" s="16">
        <f t="shared" ref="J106" si="916">J30/J$9</f>
        <v>-4.5696233946152257E-2</v>
      </c>
      <c r="K106" s="16">
        <f t="shared" ref="K106" si="917">K30/K$9</f>
        <v>-4.8620010237221935E-2</v>
      </c>
      <c r="L106" s="16"/>
      <c r="M106" s="16">
        <f t="shared" ref="M106:O106" si="918">M30/M$9</f>
        <v>-5.7666994704265152E-2</v>
      </c>
      <c r="N106" s="16">
        <f t="shared" si="918"/>
        <v>-5.0733458065538896E-2</v>
      </c>
      <c r="O106" s="16">
        <f t="shared" si="918"/>
        <v>-5.3651405905129922E-2</v>
      </c>
      <c r="P106" s="16"/>
      <c r="Q106" s="16">
        <f t="shared" ref="Q106" si="919">Q30/Q$9</f>
        <v>-3.471002854361014E-2</v>
      </c>
      <c r="R106" s="16"/>
      <c r="S106" s="16">
        <f t="shared" ref="S106" si="920">S30/S$9</f>
        <v>-4.7693531383370638E-2</v>
      </c>
      <c r="T106" s="16"/>
      <c r="U106" s="16">
        <f t="shared" ref="U106" si="921">U30/U$9</f>
        <v>-8.8232314919522076E-2</v>
      </c>
      <c r="V106" s="16"/>
      <c r="W106" s="16">
        <f t="shared" ref="W106" si="922">W30/W$9</f>
        <v>-6.178798163666057E-2</v>
      </c>
      <c r="X106" s="16"/>
      <c r="Y106" s="16">
        <f t="shared" ref="Y106" si="923">Y30/Y$9</f>
        <v>-8.1642439832860375E-2</v>
      </c>
      <c r="Z106" s="16"/>
      <c r="AA106" s="16">
        <f t="shared" ref="AA106" si="924">AA30/AA$9</f>
        <v>-8.0737120725440717E-2</v>
      </c>
      <c r="AB106" s="16"/>
      <c r="AC106" s="16">
        <f t="shared" ref="AC106" si="925">AC30/AC$9</f>
        <v>-8.1280051186557289E-2</v>
      </c>
      <c r="AD106" s="16"/>
      <c r="AE106" s="16">
        <f t="shared" ref="AE106" si="926">AE30/AE$9</f>
        <v>-4.4584560288897332E-2</v>
      </c>
      <c r="AF106" s="16"/>
      <c r="AG106" s="16">
        <f t="shared" ref="AG106" si="927">AG30/AG$9</f>
        <v>-6.6099954118157639E-2</v>
      </c>
      <c r="AH106" s="16"/>
      <c r="AI106" s="16">
        <f t="shared" ref="AI106" si="928">AI30/AI$9</f>
        <v>-3.6693172191713197E-2</v>
      </c>
      <c r="AJ106" s="16"/>
      <c r="AK106" s="16">
        <f t="shared" ref="AK106" si="929">AK30/AK$9</f>
        <v>-5.3157709987892231E-2</v>
      </c>
      <c r="AL106" s="16"/>
      <c r="AM106" s="16">
        <f t="shared" ref="AM106" si="930">AM30/AM$9</f>
        <v>-7.7405668663301203E-2</v>
      </c>
      <c r="AN106" s="16"/>
      <c r="AO106" s="16">
        <f t="shared" ref="AO106" si="931">AO30/AO$9</f>
        <v>-4.7876588637293681E-2</v>
      </c>
      <c r="AP106" s="16"/>
      <c r="AQ106" s="16">
        <f t="shared" ref="AQ106" si="932">AQ30/AQ$9</f>
        <v>-5.8966961336727262E-2</v>
      </c>
      <c r="AR106" s="16"/>
      <c r="AS106" s="16">
        <f t="shared" ref="AS106" si="933">AS30/AS$9</f>
        <v>-5.9750637754617156E-2</v>
      </c>
      <c r="AT106" s="16"/>
      <c r="AU106" s="16">
        <f t="shared" ref="AU106" si="934">AU30/AU$9</f>
        <v>-5.9255167108721807E-2</v>
      </c>
      <c r="AV106" s="16"/>
      <c r="AW106" s="16">
        <f t="shared" ref="AW106" si="935">AW30/AW$9</f>
        <v>-4.5433792136412361E-2</v>
      </c>
      <c r="AX106" s="16"/>
      <c r="AY106" s="16">
        <f t="shared" ref="AY106" si="936">AY30/AY$9</f>
        <v>-5.4076376823413382E-2</v>
      </c>
      <c r="AZ106" s="16"/>
      <c r="BA106" s="16">
        <f t="shared" ref="BA106" si="937">BA30/BA$9</f>
        <v>-6.2780075624125159E-2</v>
      </c>
      <c r="BB106" s="16"/>
      <c r="BC106" s="16">
        <f t="shared" ref="BC106" si="938">BC30/BC$9</f>
        <v>-5.1988274818817688E-2</v>
      </c>
      <c r="BD106" s="16"/>
      <c r="BE106" s="16">
        <f t="shared" ref="BE106" si="939">BE30/BE$9</f>
        <v>-5.6501595205410461E-2</v>
      </c>
      <c r="BF106" s="16"/>
      <c r="BG106" s="16">
        <f t="shared" ref="BG106" si="940">BG30/BG$9</f>
        <v>-5.86631902350482E-2</v>
      </c>
      <c r="BH106" s="16"/>
      <c r="BI106" s="16">
        <f t="shared" ref="BI106" si="941">BI30/BI$9</f>
        <v>-5.7209476975711118E-2</v>
      </c>
      <c r="BJ106" s="16"/>
      <c r="BK106" s="16">
        <f t="shared" ref="BK106" si="942">BK30/BK$9</f>
        <v>-4.1421429745961885E-2</v>
      </c>
      <c r="BL106" s="16"/>
      <c r="BM106" s="16">
        <f t="shared" ref="BM106" si="943">BM30/BM$9</f>
        <v>-5.1694467320810532E-2</v>
      </c>
      <c r="BN106" s="16"/>
      <c r="BO106" s="16">
        <f t="shared" ref="BO106" si="944">BO30/BO$9</f>
        <v>-7.252044402389797E-2</v>
      </c>
      <c r="BP106" s="16"/>
      <c r="BQ106" s="16">
        <f t="shared" ref="BQ106" si="945">BQ30/BQ$9</f>
        <v>-4.5478221094123999E-2</v>
      </c>
      <c r="BR106" s="16"/>
      <c r="BS106" s="16">
        <f t="shared" ref="BS106" si="946">BS30/BS$9</f>
        <v>-5.6608090443103248E-2</v>
      </c>
      <c r="BT106" s="16"/>
      <c r="BU106" s="16">
        <f t="shared" ref="BU106" si="947">BU30/BU$9</f>
        <v>-5.839782549186804E-2</v>
      </c>
      <c r="BV106" s="16"/>
      <c r="BW106" s="16">
        <f t="shared" ref="BW106" si="948">BW30/BW$9</f>
        <v>-5.7189036847453134E-2</v>
      </c>
      <c r="BX106" s="16"/>
      <c r="BY106" s="16">
        <f t="shared" ref="BY106" si="949">BY30/BY$9</f>
        <v>-3.7166644762078177E-2</v>
      </c>
      <c r="BZ106" s="16"/>
      <c r="CA106" s="16">
        <f t="shared" ref="CA106" si="950">CA30/CA$9</f>
        <v>-5.0065054865928216E-2</v>
      </c>
      <c r="CB106" s="16"/>
      <c r="CC106" s="16">
        <f t="shared" ref="CC106" si="951">CC30/CC$9</f>
        <v>-5.1680924369294168E-2</v>
      </c>
      <c r="CD106" s="16"/>
      <c r="CE106" s="16">
        <f t="shared" ref="CE106" si="952">CE30/CE$9</f>
        <v>-3.7541307318548996E-2</v>
      </c>
      <c r="CF106" s="16"/>
      <c r="CG106" s="16">
        <f t="shared" ref="CG106" si="953">CG30/CG$9</f>
        <v>-4.325142409354947E-2</v>
      </c>
      <c r="CH106" s="16"/>
      <c r="CI106" s="16">
        <f t="shared" ref="CI106:CK106" si="954">CI30/CI$9</f>
        <v>-4.2028654283866651E-2</v>
      </c>
      <c r="CJ106" s="16"/>
      <c r="CK106" s="16">
        <f t="shared" si="954"/>
        <v>-4.2837737618078651E-2</v>
      </c>
      <c r="CL106" s="16"/>
      <c r="CM106" s="16">
        <f t="shared" ref="CM106" si="955">CM30/CM$9</f>
        <v>-1.4971282400398358E-2</v>
      </c>
      <c r="CN106" s="16"/>
      <c r="CO106" s="16">
        <f t="shared" ref="CO106" si="956">CO30/CO$9</f>
        <v>-3.2962166316168579E-2</v>
      </c>
      <c r="CP106" s="16"/>
      <c r="CQ106" s="16">
        <f t="shared" ref="CQ106" si="957">CQ30/CQ$9</f>
        <v>-4.1333816033248642E-2</v>
      </c>
      <c r="CR106" s="16"/>
      <c r="CS106" s="16">
        <f t="shared" ref="CS106" si="958">CS30/CS$9</f>
        <v>-3.275514754250012E-2</v>
      </c>
      <c r="CT106" s="16"/>
      <c r="CU106" s="16">
        <f t="shared" ref="CU106" si="959">CU30/CU$9</f>
        <v>-3.6304511902458994E-2</v>
      </c>
      <c r="CV106" s="16"/>
      <c r="CW106" s="16">
        <f t="shared" ref="CW106" si="960">CW30/CW$9</f>
        <v>-3.4584979205891438E-2</v>
      </c>
      <c r="CX106" s="16"/>
      <c r="CY106" s="16">
        <f t="shared" ref="CY106" si="961">CY30/CY$9</f>
        <v>-3.5722291688891419E-2</v>
      </c>
      <c r="CZ106" s="16"/>
      <c r="DA106" s="16">
        <f t="shared" ref="DA106" si="962">DA30/DA$9</f>
        <v>-2.4919184217653153E-2</v>
      </c>
      <c r="DB106" s="16"/>
      <c r="DC106" s="16">
        <f t="shared" si="337"/>
        <v>-3.1924461323037008E-2</v>
      </c>
      <c r="DD106" s="16"/>
      <c r="DE106" s="16">
        <f t="shared" si="338"/>
        <v>-3.784914739975348E-2</v>
      </c>
      <c r="DF106" s="16"/>
    </row>
    <row r="107" spans="2:110">
      <c r="B107" s="9" t="s">
        <v>90</v>
      </c>
      <c r="C107" s="9" t="s">
        <v>74</v>
      </c>
      <c r="D107" s="16">
        <f t="shared" ref="D107" si="963">D31/D$9</f>
        <v>-3.8087443734458119E-4</v>
      </c>
      <c r="E107" s="16">
        <f t="shared" ref="E107" si="964">E31/E$9</f>
        <v>-3.7307668386089726E-3</v>
      </c>
      <c r="F107" s="16"/>
      <c r="G107" s="16">
        <f t="shared" ref="G107" si="965">G31/G$9</f>
        <v>-3.3207415505030458E-3</v>
      </c>
      <c r="H107" s="16">
        <f t="shared" ref="H107" si="966">H31/H$9</f>
        <v>-4.656108866441527E-3</v>
      </c>
      <c r="I107" s="16">
        <f t="shared" ref="I107" si="967">I31/I$9</f>
        <v>-3.7503043208965219E-3</v>
      </c>
      <c r="J107" s="16">
        <f t="shared" ref="J107" si="968">J31/J$9</f>
        <v>-2.2166229252402136E-3</v>
      </c>
      <c r="K107" s="16">
        <f t="shared" ref="K107" si="969">K31/K$9</f>
        <v>-3.2070056936214096E-3</v>
      </c>
      <c r="L107" s="16"/>
      <c r="M107" s="16">
        <f t="shared" ref="M107:O107" si="970">M31/M$9</f>
        <v>-1.1432715717675961E-3</v>
      </c>
      <c r="N107" s="16">
        <f t="shared" si="970"/>
        <v>-1.8831563249174194E-4</v>
      </c>
      <c r="O107" s="16">
        <f t="shared" si="970"/>
        <v>-5.9020456235632805E-4</v>
      </c>
      <c r="P107" s="16"/>
      <c r="Q107" s="16">
        <f t="shared" ref="Q107" si="971">Q31/Q$9</f>
        <v>-1.2524237103364484E-3</v>
      </c>
      <c r="R107" s="16"/>
      <c r="S107" s="16">
        <f t="shared" ref="S107" si="972">S31/S$9</f>
        <v>-7.9849762280406983E-4</v>
      </c>
      <c r="T107" s="16"/>
      <c r="U107" s="16">
        <f t="shared" ref="U107" si="973">U31/U$9</f>
        <v>5.3825183881589609E-4</v>
      </c>
      <c r="V107" s="16"/>
      <c r="W107" s="16">
        <f t="shared" ref="W107" si="974">W31/W$9</f>
        <v>-3.329206550614279E-4</v>
      </c>
      <c r="X107" s="16"/>
      <c r="Y107" s="16">
        <f t="shared" ref="Y107" si="975">Y31/Y$9</f>
        <v>-1.7401538119927132E-3</v>
      </c>
      <c r="Z107" s="16"/>
      <c r="AA107" s="16">
        <f t="shared" ref="AA107" si="976">AA31/AA$9</f>
        <v>-7.0973053349390476E-4</v>
      </c>
      <c r="AB107" s="16"/>
      <c r="AC107" s="16">
        <f t="shared" ref="AC107" si="977">AC31/AC$9</f>
        <v>-1.3276874297480266E-3</v>
      </c>
      <c r="AD107" s="16"/>
      <c r="AE107" s="16">
        <f t="shared" ref="AE107" si="978">AE31/AE$9</f>
        <v>-1.9373970953000957E-4</v>
      </c>
      <c r="AF107" s="16"/>
      <c r="AG107" s="16">
        <f t="shared" ref="AG107" si="979">AG31/AG$9</f>
        <v>-8.5859882942362876E-4</v>
      </c>
      <c r="AH107" s="16"/>
      <c r="AI107" s="16">
        <f t="shared" ref="AI107" si="980">AI31/AI$9</f>
        <v>-4.860554190463156E-4</v>
      </c>
      <c r="AJ107" s="16"/>
      <c r="AK107" s="16">
        <f t="shared" ref="AK107" si="981">AK31/AK$9</f>
        <v>-6.9463842810242875E-4</v>
      </c>
      <c r="AL107" s="16"/>
      <c r="AM107" s="16">
        <f t="shared" ref="AM107" si="982">AM31/AM$9</f>
        <v>-2.8439793642283341E-3</v>
      </c>
      <c r="AN107" s="16"/>
      <c r="AO107" s="16">
        <f t="shared" ref="AO107" si="983">AO31/AO$9</f>
        <v>-1.2189989442771148E-3</v>
      </c>
      <c r="AP107" s="16"/>
      <c r="AQ107" s="16">
        <f t="shared" ref="AQ107" si="984">AQ31/AQ$9</f>
        <v>-1.8293003309328686E-3</v>
      </c>
      <c r="AR107" s="16"/>
      <c r="AS107" s="16">
        <f t="shared" ref="AS107" si="985">AS31/AS$9</f>
        <v>-5.7844129712035779E-4</v>
      </c>
      <c r="AT107" s="16"/>
      <c r="AU107" s="16">
        <f t="shared" ref="AU107" si="986">AU31/AU$9</f>
        <v>-1.3692829241733675E-3</v>
      </c>
      <c r="AV107" s="16"/>
      <c r="AW107" s="16">
        <f t="shared" ref="AW107" si="987">AW31/AW$9</f>
        <v>-1.2556666430263385E-3</v>
      </c>
      <c r="AX107" s="16"/>
      <c r="AY107" s="16">
        <f t="shared" ref="AY107" si="988">AY31/AY$9</f>
        <v>-1.1688593358356674E-3</v>
      </c>
      <c r="AZ107" s="16"/>
      <c r="BA107" s="16">
        <f t="shared" ref="BA107" si="989">BA31/BA$9</f>
        <v>-8.8681043810632154E-4</v>
      </c>
      <c r="BB107" s="16"/>
      <c r="BC107" s="16">
        <f t="shared" ref="BC107" si="990">BC31/BC$9</f>
        <v>-6.9385830053827861E-4</v>
      </c>
      <c r="BD107" s="16"/>
      <c r="BE107" s="16">
        <f t="shared" ref="BE107" si="991">BE31/BE$9</f>
        <v>-7.7455426887881819E-4</v>
      </c>
      <c r="BF107" s="16"/>
      <c r="BG107" s="16">
        <f t="shared" ref="BG107" si="992">BG31/BG$9</f>
        <v>-7.5426911876688859E-4</v>
      </c>
      <c r="BH107" s="16"/>
      <c r="BI107" s="16">
        <f t="shared" ref="BI107" si="993">BI31/BI$9</f>
        <v>-7.6791126323938821E-4</v>
      </c>
      <c r="BJ107" s="16"/>
      <c r="BK107" s="16">
        <f t="shared" ref="BK107" si="994">BK31/BK$9</f>
        <v>-6.3197986538701591E-4</v>
      </c>
      <c r="BL107" s="16"/>
      <c r="BM107" s="16">
        <f t="shared" ref="BM107" si="995">BM31/BM$9</f>
        <v>-7.2042831866424252E-4</v>
      </c>
      <c r="BN107" s="16"/>
      <c r="BO107" s="16">
        <f t="shared" ref="BO107" si="996">BO31/BO$9</f>
        <v>-5.0276663896257467E-4</v>
      </c>
      <c r="BP107" s="16"/>
      <c r="BQ107" s="16">
        <f t="shared" ref="BQ107" si="997">BQ31/BQ$9</f>
        <v>-2.4555161494887486E-4</v>
      </c>
      <c r="BR107" s="16"/>
      <c r="BS107" s="16">
        <f t="shared" ref="BS107" si="998">BS31/BS$9</f>
        <v>-3.5141456931107255E-4</v>
      </c>
      <c r="BT107" s="16"/>
      <c r="BU107" s="16">
        <f t="shared" ref="BU107" si="999">BU31/BU$9</f>
        <v>-8.1459351254558514E-4</v>
      </c>
      <c r="BV107" s="16"/>
      <c r="BW107" s="16">
        <f t="shared" ref="BW107" si="1000">BW31/BW$9</f>
        <v>-5.0176204215537966E-4</v>
      </c>
      <c r="BX107" s="16"/>
      <c r="BY107" s="16">
        <f t="shared" ref="BY107" si="1001">BY31/BY$9</f>
        <v>-4.6322385040326253E-4</v>
      </c>
      <c r="BZ107" s="16"/>
      <c r="CA107" s="16">
        <f t="shared" ref="CA107" si="1002">CA31/CA$9</f>
        <v>-4.8805012489434613E-4</v>
      </c>
      <c r="CB107" s="16"/>
      <c r="CC107" s="16">
        <f t="shared" ref="CC107" si="1003">CC31/CC$9</f>
        <v>-9.9963650412667783E-4</v>
      </c>
      <c r="CD107" s="16"/>
      <c r="CE107" s="16">
        <f t="shared" ref="CE107" si="1004">CE31/CE$9</f>
        <v>-1.4253195077371068E-4</v>
      </c>
      <c r="CF107" s="16"/>
      <c r="CG107" s="16">
        <f t="shared" ref="CG107" si="1005">CG31/CG$9</f>
        <v>-4.8866346695732206E-4</v>
      </c>
      <c r="CH107" s="16"/>
      <c r="CI107" s="16">
        <f t="shared" ref="CI107:CK107" si="1006">CI31/CI$9</f>
        <v>-5.8798395428172714E-4</v>
      </c>
      <c r="CJ107" s="16"/>
      <c r="CK107" s="16">
        <f t="shared" si="1006"/>
        <v>-5.2226549247178552E-4</v>
      </c>
      <c r="CL107" s="16"/>
      <c r="CM107" s="16">
        <f t="shared" ref="CM107" si="1007">CM31/CM$9</f>
        <v>1.1009346254617434E-3</v>
      </c>
      <c r="CN107" s="16"/>
      <c r="CO107" s="16">
        <f t="shared" ref="CO107" si="1008">CO31/CO$9</f>
        <v>5.2979129662676506E-5</v>
      </c>
      <c r="CP107" s="16"/>
      <c r="CQ107" s="16">
        <f t="shared" ref="CQ107" si="1009">CQ31/CQ$9</f>
        <v>-4.7433962003564674E-4</v>
      </c>
      <c r="CR107" s="16"/>
      <c r="CS107" s="16">
        <f t="shared" ref="CS107" si="1010">CS31/CS$9</f>
        <v>-5.8779806980460768E-4</v>
      </c>
      <c r="CT107" s="16"/>
      <c r="CU107" s="16">
        <f t="shared" ref="CU107" si="1011">CU31/CU$9</f>
        <v>-5.4085542615537198E-4</v>
      </c>
      <c r="CV107" s="16"/>
      <c r="CW107" s="16">
        <f t="shared" ref="CW107" si="1012">CW31/CW$9</f>
        <v>-3.8328021251056319E-4</v>
      </c>
      <c r="CX107" s="16"/>
      <c r="CY107" s="16">
        <f t="shared" ref="CY107" si="1013">CY31/CY$9</f>
        <v>-4.8750306297495996E-4</v>
      </c>
      <c r="CZ107" s="16"/>
      <c r="DA107" s="16">
        <f t="shared" ref="DA107" si="1014">DA31/DA$9</f>
        <v>-4.1090906668437763E-4</v>
      </c>
      <c r="DB107" s="16"/>
      <c r="DC107" s="16">
        <f t="shared" si="337"/>
        <v>-4.6058557144660212E-4</v>
      </c>
      <c r="DD107" s="16"/>
      <c r="DE107" s="16">
        <f t="shared" si="338"/>
        <v>-6.9148620230159274E-4</v>
      </c>
      <c r="DF107" s="16"/>
    </row>
    <row r="108" spans="2:110">
      <c r="B108" s="9" t="s">
        <v>91</v>
      </c>
      <c r="C108" s="9" t="s">
        <v>82</v>
      </c>
      <c r="D108" s="16">
        <f t="shared" ref="D108" si="1015">D32/D$9</f>
        <v>-1.5872915945313565E-2</v>
      </c>
      <c r="E108" s="16">
        <f t="shared" ref="E108" si="1016">E32/E$9</f>
        <v>-1.7563394947664936E-2</v>
      </c>
      <c r="F108" s="16"/>
      <c r="G108" s="16">
        <f t="shared" ref="G108" si="1017">G32/G$9</f>
        <v>-1.9617781231246141E-2</v>
      </c>
      <c r="H108" s="16">
        <f t="shared" ref="H108" si="1018">H32/H$9</f>
        <v>-2.17773211096031E-2</v>
      </c>
      <c r="I108" s="16">
        <f t="shared" ref="I108" si="1019">I32/I$9</f>
        <v>-2.0312464949987796E-2</v>
      </c>
      <c r="J108" s="16">
        <f t="shared" ref="J108" si="1020">J32/J$9</f>
        <v>-1.4749922948720299E-2</v>
      </c>
      <c r="K108" s="16">
        <f t="shared" ref="K108" si="1021">K32/K$9</f>
        <v>-1.8341963487292844E-2</v>
      </c>
      <c r="L108" s="16"/>
      <c r="M108" s="16">
        <f t="shared" ref="M108:O108" si="1022">M32/M$9</f>
        <v>-2.9500978240721135E-2</v>
      </c>
      <c r="N108" s="16">
        <f t="shared" si="1022"/>
        <v>-2.7029846204934906E-2</v>
      </c>
      <c r="O108" s="16">
        <f t="shared" si="1022"/>
        <v>-2.8069811054171102E-2</v>
      </c>
      <c r="P108" s="16"/>
      <c r="Q108" s="16">
        <f t="shared" ref="Q108" si="1023">Q32/Q$9</f>
        <v>-3.8687826108665439E-2</v>
      </c>
      <c r="R108" s="16"/>
      <c r="S108" s="16">
        <f t="shared" ref="S108" si="1024">S32/S$9</f>
        <v>-3.1409555506404417E-2</v>
      </c>
      <c r="T108" s="16"/>
      <c r="U108" s="16">
        <f t="shared" ref="U108" si="1025">U32/U$9</f>
        <v>-2.7593642586504073E-2</v>
      </c>
      <c r="V108" s="16"/>
      <c r="W108" s="16">
        <f t="shared" ref="W108" si="1026">W32/W$9</f>
        <v>-3.0082927049942341E-2</v>
      </c>
      <c r="X108" s="16"/>
      <c r="Y108" s="16">
        <f t="shared" ref="Y108" si="1027">Y32/Y$9</f>
        <v>-3.7194399557374094E-2</v>
      </c>
      <c r="Z108" s="16"/>
      <c r="AA108" s="16">
        <f t="shared" ref="AA108" si="1028">AA32/AA$9</f>
        <v>-9.5546934688116092E-2</v>
      </c>
      <c r="AB108" s="16"/>
      <c r="AC108" s="16">
        <f t="shared" ref="AC108" si="1029">AC32/AC$9</f>
        <v>-6.0552236635014384E-2</v>
      </c>
      <c r="AD108" s="16"/>
      <c r="AE108" s="16">
        <f t="shared" ref="AE108" si="1030">AE32/AE$9</f>
        <v>-4.2734024642326264E-2</v>
      </c>
      <c r="AF108" s="16"/>
      <c r="AG108" s="16">
        <f t="shared" ref="AG108" si="1031">AG32/AG$9</f>
        <v>-5.3181244150169955E-2</v>
      </c>
      <c r="AH108" s="16"/>
      <c r="AI108" s="16">
        <f t="shared" ref="AI108" si="1032">AI32/AI$9</f>
        <v>-3.9149493323336969E-2</v>
      </c>
      <c r="AJ108" s="16"/>
      <c r="AK108" s="16">
        <f t="shared" ref="AK108" si="1033">AK32/AK$9</f>
        <v>-4.7005718204142601E-2</v>
      </c>
      <c r="AL108" s="16"/>
      <c r="AM108" s="16">
        <f t="shared" ref="AM108" si="1034">AM32/AM$9</f>
        <v>-5.2421574818767726E-2</v>
      </c>
      <c r="AN108" s="16"/>
      <c r="AO108" s="16">
        <f t="shared" ref="AO108" si="1035">AO32/AO$9</f>
        <v>-2.6260709917979009E-2</v>
      </c>
      <c r="AP108" s="16"/>
      <c r="AQ108" s="16">
        <f t="shared" ref="AQ108" si="1036">AQ32/AQ$9</f>
        <v>-3.6086066537072595E-2</v>
      </c>
      <c r="AR108" s="16"/>
      <c r="AS108" s="16">
        <f t="shared" ref="AS108" si="1037">AS32/AS$9</f>
        <v>-4.0300999500759917E-2</v>
      </c>
      <c r="AT108" s="16"/>
      <c r="AU108" s="16">
        <f t="shared" ref="AU108" si="1038">AU32/AU$9</f>
        <v>-3.7636155299441643E-2</v>
      </c>
      <c r="AV108" s="16"/>
      <c r="AW108" s="16">
        <f t="shared" ref="AW108" si="1039">AW32/AW$9</f>
        <v>-3.080859635148803E-2</v>
      </c>
      <c r="AX108" s="16"/>
      <c r="AY108" s="16">
        <f t="shared" ref="AY108" si="1040">AY32/AY$9</f>
        <v>-3.507790794540689E-2</v>
      </c>
      <c r="AZ108" s="16"/>
      <c r="BA108" s="16">
        <f t="shared" ref="BA108" si="1041">BA32/BA$9</f>
        <v>-3.8294653455616834E-2</v>
      </c>
      <c r="BB108" s="16"/>
      <c r="BC108" s="16">
        <f t="shared" ref="BC108" si="1042">BC32/BC$9</f>
        <v>-4.3612771501354154E-2</v>
      </c>
      <c r="BD108" s="16"/>
      <c r="BE108" s="16">
        <f t="shared" ref="BE108" si="1043">BE32/BE$9</f>
        <v>-4.1388641254034485E-2</v>
      </c>
      <c r="BF108" s="16"/>
      <c r="BG108" s="16">
        <f t="shared" ref="BG108" si="1044">BG32/BG$9</f>
        <v>-3.1579845141162417E-2</v>
      </c>
      <c r="BH108" s="16"/>
      <c r="BI108" s="16">
        <f t="shared" ref="BI108" si="1045">BI32/BI$9</f>
        <v>-3.8176444768709579E-2</v>
      </c>
      <c r="BJ108" s="16"/>
      <c r="BK108" s="16">
        <f t="shared" ref="BK108" si="1046">BK32/BK$9</f>
        <v>-3.119229934488477E-2</v>
      </c>
      <c r="BL108" s="16"/>
      <c r="BM108" s="16">
        <f t="shared" ref="BM108" si="1047">BM32/BM$9</f>
        <v>-3.5736774498972529E-2</v>
      </c>
      <c r="BN108" s="16"/>
      <c r="BO108" s="16">
        <f t="shared" ref="BO108" si="1048">BO32/BO$9</f>
        <v>-4.5685267605799995E-2</v>
      </c>
      <c r="BP108" s="16"/>
      <c r="BQ108" s="16">
        <f t="shared" ref="BQ108" si="1049">BQ32/BQ$9</f>
        <v>-2.7630597249954474E-2</v>
      </c>
      <c r="BR108" s="16"/>
      <c r="BS108" s="16">
        <f t="shared" ref="BS108" si="1050">BS32/BS$9</f>
        <v>-3.5061425799859075E-2</v>
      </c>
      <c r="BT108" s="16"/>
      <c r="BU108" s="16">
        <f t="shared" ref="BU108" si="1051">BU32/BU$9</f>
        <v>-2.8432214193875364E-2</v>
      </c>
      <c r="BV108" s="16"/>
      <c r="BW108" s="16">
        <f t="shared" ref="BW108" si="1052">BW32/BW$9</f>
        <v>-3.2909589611128949E-2</v>
      </c>
      <c r="BX108" s="16"/>
      <c r="BY108" s="16">
        <f t="shared" ref="BY108" si="1053">BY32/BY$9</f>
        <v>-3.3377801178031054E-2</v>
      </c>
      <c r="BZ108" s="16"/>
      <c r="CA108" s="16">
        <f t="shared" ref="CA108" si="1054">CA32/CA$9</f>
        <v>-3.307617963453522E-2</v>
      </c>
      <c r="CB108" s="16"/>
      <c r="CC108" s="16">
        <f t="shared" ref="CC108" si="1055">CC32/CC$9</f>
        <v>-3.0255397100206107E-2</v>
      </c>
      <c r="CD108" s="16"/>
      <c r="CE108" s="16">
        <f t="shared" ref="CE108" si="1056">CE32/CE$9</f>
        <v>-1.9308104226420063E-2</v>
      </c>
      <c r="CF108" s="16"/>
      <c r="CG108" s="16">
        <f t="shared" ref="CG108" si="1057">CG32/CG$9</f>
        <v>-2.3729038715318014E-2</v>
      </c>
      <c r="CH108" s="16"/>
      <c r="CI108" s="16">
        <f t="shared" ref="CI108:CK108" si="1058">CI32/CI$9</f>
        <v>-2.7843166124457745E-2</v>
      </c>
      <c r="CJ108" s="16"/>
      <c r="CK108" s="16">
        <f t="shared" si="1058"/>
        <v>-2.5120926913773298E-2</v>
      </c>
      <c r="CL108" s="16"/>
      <c r="CM108" s="16">
        <f t="shared" ref="CM108" si="1059">CM32/CM$9</f>
        <v>-3.5337427562915115E-2</v>
      </c>
      <c r="CN108" s="16"/>
      <c r="CO108" s="16">
        <f t="shared" ref="CO108" si="1060">CO32/CO$9</f>
        <v>-2.8741544600108838E-2</v>
      </c>
      <c r="CP108" s="16"/>
      <c r="CQ108" s="16">
        <f t="shared" ref="CQ108" si="1061">CQ32/CQ$9</f>
        <v>-3.490986441007557E-2</v>
      </c>
      <c r="CR108" s="16"/>
      <c r="CS108" s="16">
        <f t="shared" ref="CS108" si="1062">CS32/CS$9</f>
        <v>-3.3164758376045669E-2</v>
      </c>
      <c r="CT108" s="16"/>
      <c r="CU108" s="16">
        <f t="shared" ref="CU108" si="1063">CU32/CU$9</f>
        <v>-3.3886783847506034E-2</v>
      </c>
      <c r="CV108" s="16"/>
      <c r="CW108" s="16">
        <f t="shared" ref="CW108" si="1064">CW32/CW$9</f>
        <v>-3.0955487729556214E-2</v>
      </c>
      <c r="CX108" s="16"/>
      <c r="CY108" s="16">
        <f t="shared" ref="CY108" si="1065">CY32/CY$9</f>
        <v>-3.2894283780328479E-2</v>
      </c>
      <c r="CZ108" s="16"/>
      <c r="DA108" s="16">
        <f t="shared" ref="DA108" si="1066">DA32/DA$9</f>
        <v>-1.9375294535176953E-2</v>
      </c>
      <c r="DB108" s="16"/>
      <c r="DC108" s="16">
        <f t="shared" si="337"/>
        <v>-2.8141646253100033E-2</v>
      </c>
      <c r="DD108" s="16"/>
      <c r="DE108" s="16">
        <f t="shared" si="338"/>
        <v>-3.3012695539674765E-2</v>
      </c>
      <c r="DF108" s="16"/>
    </row>
    <row r="109" spans="2:110">
      <c r="B109" s="9" t="s">
        <v>92</v>
      </c>
      <c r="C109" s="9" t="s">
        <v>93</v>
      </c>
      <c r="D109" s="16">
        <f t="shared" ref="D109" si="1067">D33/D$9</f>
        <v>-3.3227360005036358E-2</v>
      </c>
      <c r="E109" s="16">
        <f t="shared" ref="E109" si="1068">E33/E$9</f>
        <v>-3.6757934525493405E-2</v>
      </c>
      <c r="F109" s="16"/>
      <c r="G109" s="16">
        <f t="shared" ref="G109" si="1069">G33/G$9</f>
        <v>-3.3114994589056236E-2</v>
      </c>
      <c r="H109" s="16">
        <f t="shared" ref="H109" si="1070">H33/H$9</f>
        <v>-2.4493460766204771E-2</v>
      </c>
      <c r="I109" s="16">
        <f t="shared" ref="I109" si="1071">I33/I$9</f>
        <v>-3.0341607888796644E-2</v>
      </c>
      <c r="J109" s="16">
        <f t="shared" ref="J109" si="1072">J33/J$9</f>
        <v>-4.1422587588030753E-2</v>
      </c>
      <c r="K109" s="16">
        <f t="shared" ref="K109" si="1073">K33/K$9</f>
        <v>-3.4266987095004607E-2</v>
      </c>
      <c r="L109" s="16"/>
      <c r="M109" s="16">
        <f t="shared" ref="M109:O109" si="1074">M33/M$9</f>
        <v>-3.2709767672100154E-2</v>
      </c>
      <c r="N109" s="16">
        <f t="shared" si="1074"/>
        <v>-3.0745494420130571E-2</v>
      </c>
      <c r="O109" s="16">
        <f t="shared" si="1074"/>
        <v>-3.1572150020381932E-2</v>
      </c>
      <c r="P109" s="16"/>
      <c r="Q109" s="16">
        <f t="shared" ref="Q109" si="1075">Q33/Q$9</f>
        <v>-1.3252390423327536E-2</v>
      </c>
      <c r="R109" s="16"/>
      <c r="S109" s="16">
        <f t="shared" ref="S109" si="1076">S33/S$9</f>
        <v>-2.5809827504178207E-2</v>
      </c>
      <c r="T109" s="16"/>
      <c r="U109" s="16">
        <f t="shared" ref="U109" si="1077">U33/U$9</f>
        <v>-2.521822459138056E-2</v>
      </c>
      <c r="V109" s="16"/>
      <c r="W109" s="16">
        <f t="shared" ref="W109" si="1078">W33/W$9</f>
        <v>-2.5605589438545427E-2</v>
      </c>
      <c r="X109" s="16"/>
      <c r="Y109" s="16">
        <f t="shared" ref="Y109" si="1079">Y33/Y$9</f>
        <v>-3.0731966118791584E-2</v>
      </c>
      <c r="Z109" s="16"/>
      <c r="AA109" s="16">
        <f t="shared" ref="AA109" si="1080">AA33/AA$9</f>
        <v>-3.1050726822596905E-2</v>
      </c>
      <c r="AB109" s="16"/>
      <c r="AC109" s="16">
        <f t="shared" ref="AC109" si="1081">AC33/AC$9</f>
        <v>-3.085956229896707E-2</v>
      </c>
      <c r="AD109" s="16"/>
      <c r="AE109" s="16">
        <f t="shared" ref="AE109" si="1082">AE33/AE$9</f>
        <v>-1.4437101595803244E-2</v>
      </c>
      <c r="AF109" s="16"/>
      <c r="AG109" s="16">
        <f t="shared" ref="AG109" si="1083">AG33/AG$9</f>
        <v>-2.4065960647165676E-2</v>
      </c>
      <c r="AH109" s="16"/>
      <c r="AI109" s="16">
        <f t="shared" ref="AI109" si="1084">AI33/AI$9</f>
        <v>-2.5540727687756733E-2</v>
      </c>
      <c r="AJ109" s="16"/>
      <c r="AK109" s="16">
        <f t="shared" ref="AK109" si="1085">AK33/AK$9</f>
        <v>-2.4715021640046179E-2</v>
      </c>
      <c r="AL109" s="16"/>
      <c r="AM109" s="16">
        <f t="shared" ref="AM109" si="1086">AM33/AM$9</f>
        <v>-1.7156485369564864E-2</v>
      </c>
      <c r="AN109" s="16"/>
      <c r="AO109" s="16">
        <f t="shared" ref="AO109" si="1087">AO33/AO$9</f>
        <v>-1.522662837956454E-2</v>
      </c>
      <c r="AP109" s="16"/>
      <c r="AQ109" s="16">
        <f t="shared" ref="AQ109" si="1088">AQ33/AQ$9</f>
        <v>-1.5951433664959831E-2</v>
      </c>
      <c r="AR109" s="16"/>
      <c r="AS109" s="16">
        <f t="shared" ref="AS109" si="1089">AS33/AS$9</f>
        <v>-1.8849372562243623E-2</v>
      </c>
      <c r="AT109" s="16"/>
      <c r="AU109" s="16">
        <f t="shared" ref="AU109" si="1090">AU33/AU$9</f>
        <v>-1.7017183122285007E-2</v>
      </c>
      <c r="AV109" s="16"/>
      <c r="AW109" s="16">
        <f t="shared" ref="AW109" si="1091">AW33/AW$9</f>
        <v>-2.4018940903503191E-2</v>
      </c>
      <c r="AX109" s="16"/>
      <c r="AY109" s="16">
        <f t="shared" ref="AY109" si="1092">AY33/AY$9</f>
        <v>-1.9638064348926322E-2</v>
      </c>
      <c r="AZ109" s="16"/>
      <c r="BA109" s="16">
        <f t="shared" ref="BA109" si="1093">BA33/BA$9</f>
        <v>-2.351974879167924E-2</v>
      </c>
      <c r="BB109" s="16"/>
      <c r="BC109" s="16">
        <f t="shared" ref="BC109" si="1094">BC33/BC$9</f>
        <v>-9.1214085031490547E-3</v>
      </c>
      <c r="BD109" s="16"/>
      <c r="BE109" s="16">
        <f t="shared" ref="BE109" si="1095">BE33/BE$9</f>
        <v>-1.5143046960871853E-2</v>
      </c>
      <c r="BF109" s="16"/>
      <c r="BG109" s="16">
        <f t="shared" ref="BG109" si="1096">BG33/BG$9</f>
        <v>-2.5807834669401297E-2</v>
      </c>
      <c r="BH109" s="16"/>
      <c r="BI109" s="16">
        <f t="shared" ref="BI109" si="1097">BI33/BI$9</f>
        <v>-1.8635564615420569E-2</v>
      </c>
      <c r="BJ109" s="16"/>
      <c r="BK109" s="16">
        <f t="shared" ref="BK109" si="1098">BK33/BK$9</f>
        <v>-1.597069687105588E-2</v>
      </c>
      <c r="BL109" s="16"/>
      <c r="BM109" s="16">
        <f t="shared" ref="BM109" si="1099">BM33/BM$9</f>
        <v>-1.7704684999636833E-2</v>
      </c>
      <c r="BN109" s="16"/>
      <c r="BO109" s="16">
        <f t="shared" ref="BO109" si="1100">BO33/BO$9</f>
        <v>-3.0263479805306998E-2</v>
      </c>
      <c r="BP109" s="16"/>
      <c r="BQ109" s="16">
        <f t="shared" ref="BQ109" si="1101">BQ33/BQ$9</f>
        <v>-1.2487421608296701E-2</v>
      </c>
      <c r="BR109" s="16"/>
      <c r="BS109" s="16">
        <f t="shared" ref="BS109" si="1102">BS33/BS$9</f>
        <v>-1.9803580704623985E-2</v>
      </c>
      <c r="BT109" s="16"/>
      <c r="BU109" s="16">
        <f t="shared" ref="BU109" si="1103">BU33/BU$9</f>
        <v>-1.2851814667298648E-2</v>
      </c>
      <c r="BV109" s="16"/>
      <c r="BW109" s="16">
        <f t="shared" ref="BW109" si="1104">BW33/BW$9</f>
        <v>-1.7547043634484422E-2</v>
      </c>
      <c r="BX109" s="16"/>
      <c r="BY109" s="16">
        <f t="shared" ref="BY109" si="1105">BY33/BY$9</f>
        <v>-1.4496266272004463E-2</v>
      </c>
      <c r="BZ109" s="16"/>
      <c r="CA109" s="16">
        <f t="shared" ref="CA109" si="1106">CA33/CA$9</f>
        <v>-1.6461574782047635E-2</v>
      </c>
      <c r="CB109" s="16"/>
      <c r="CC109" s="16">
        <f t="shared" ref="CC109" si="1107">CC33/CC$9</f>
        <v>-2.2313807614326893E-2</v>
      </c>
      <c r="CD109" s="16"/>
      <c r="CE109" s="16">
        <f t="shared" ref="CE109" si="1108">CE33/CE$9</f>
        <v>-1.4500434104646508E-2</v>
      </c>
      <c r="CF109" s="16"/>
      <c r="CG109" s="16">
        <f t="shared" ref="CG109" si="1109">CG33/CG$9</f>
        <v>-1.7655772398947698E-2</v>
      </c>
      <c r="CH109" s="16"/>
      <c r="CI109" s="16">
        <f t="shared" ref="CI109:CK109" si="1110">CI33/CI$9</f>
        <v>-1.6507811852717227E-2</v>
      </c>
      <c r="CJ109" s="16"/>
      <c r="CK109" s="16">
        <f t="shared" si="1110"/>
        <v>-1.7267395331907721E-2</v>
      </c>
      <c r="CL109" s="16"/>
      <c r="CM109" s="16">
        <f t="shared" ref="CM109" si="1111">CM33/CM$9</f>
        <v>-1.3134673114849617E-2</v>
      </c>
      <c r="CN109" s="16"/>
      <c r="CO109" s="16">
        <f t="shared" ref="CO109" si="1112">CO33/CO$9</f>
        <v>-1.5802803132909597E-2</v>
      </c>
      <c r="CP109" s="16"/>
      <c r="CQ109" s="16">
        <f t="shared" ref="CQ109" si="1113">CQ33/CQ$9</f>
        <v>-1.7150801164952188E-2</v>
      </c>
      <c r="CR109" s="16"/>
      <c r="CS109" s="16">
        <f t="shared" ref="CS109" si="1114">CS33/CS$9</f>
        <v>-1.2501363549040806E-2</v>
      </c>
      <c r="CT109" s="16"/>
      <c r="CU109" s="16">
        <f t="shared" ref="CU109" si="1115">CU33/CU$9</f>
        <v>-1.4425035991397663E-2</v>
      </c>
      <c r="CV109" s="16"/>
      <c r="CW109" s="16">
        <f t="shared" ref="CW109" si="1116">CW33/CW$9</f>
        <v>-1.0329520287280557E-2</v>
      </c>
      <c r="CX109" s="16"/>
      <c r="CY109" s="16">
        <f t="shared" ref="CY109" si="1117">CY33/CY$9</f>
        <v>-1.3038361878596038E-2</v>
      </c>
      <c r="CZ109" s="16"/>
      <c r="DA109" s="16">
        <f t="shared" ref="DA109" si="1118">DA33/DA$9</f>
        <v>-7.5501768634494357E-3</v>
      </c>
      <c r="DB109" s="16"/>
      <c r="DC109" s="16">
        <f t="shared" si="337"/>
        <v>-1.1108901063972495E-2</v>
      </c>
      <c r="DD109" s="16"/>
      <c r="DE109" s="16">
        <f t="shared" si="338"/>
        <v>-2.2356044338349888E-2</v>
      </c>
      <c r="DF109" s="16"/>
    </row>
    <row r="110" spans="2:110">
      <c r="B110" s="20" t="s">
        <v>94</v>
      </c>
      <c r="C110" s="20" t="s">
        <v>57</v>
      </c>
      <c r="D110" s="16">
        <f t="shared" ref="D110" si="1119">D34/D$9</f>
        <v>-1.8916763721447533E-2</v>
      </c>
      <c r="E110" s="16">
        <f t="shared" ref="E110" si="1120">E34/E$9</f>
        <v>-1.7341695708263865E-2</v>
      </c>
      <c r="F110" s="16"/>
      <c r="G110" s="16">
        <f t="shared" ref="G110" si="1121">G34/G$9</f>
        <v>-1.9518322531715388E-2</v>
      </c>
      <c r="H110" s="16">
        <f t="shared" ref="H110" si="1122">H34/H$9</f>
        <v>-1.3208823379750576E-2</v>
      </c>
      <c r="I110" s="16">
        <f t="shared" ref="I110" si="1123">I34/I$9</f>
        <v>-1.7489213718134028E-2</v>
      </c>
      <c r="J110" s="16">
        <f t="shared" ref="J110" si="1124">J34/J$9</f>
        <v>-8.6224231225912051E-3</v>
      </c>
      <c r="K110" s="16">
        <f t="shared" ref="K110" si="1125">K34/K$9</f>
        <v>-1.434819944193697E-2</v>
      </c>
      <c r="L110" s="16"/>
      <c r="M110" s="16">
        <f t="shared" ref="M110:O110" si="1126">M34/M$9</f>
        <v>-4.826232945484181E-2</v>
      </c>
      <c r="N110" s="16">
        <f t="shared" si="1126"/>
        <v>-3.5852458630751323E-2</v>
      </c>
      <c r="O110" s="16">
        <f t="shared" si="1126"/>
        <v>-4.1075097184141991E-2</v>
      </c>
      <c r="P110" s="16"/>
      <c r="Q110" s="16">
        <f t="shared" ref="Q110" si="1127">Q34/Q$9</f>
        <v>-4.5695286601146724E-2</v>
      </c>
      <c r="R110" s="16"/>
      <c r="S110" s="16">
        <f t="shared" ref="S110" si="1128">S34/S$9</f>
        <v>-4.2527858020660059E-2</v>
      </c>
      <c r="T110" s="16"/>
      <c r="U110" s="16">
        <f t="shared" ref="U110" si="1129">U34/U$9</f>
        <v>-3.1920373011385929E-2</v>
      </c>
      <c r="V110" s="16"/>
      <c r="W110" s="16">
        <f t="shared" ref="W110" si="1130">W34/W$9</f>
        <v>-3.8839701503492675E-2</v>
      </c>
      <c r="X110" s="16"/>
      <c r="Y110" s="16">
        <f t="shared" ref="Y110" si="1131">Y34/Y$9</f>
        <v>-6.2547964096367398E-2</v>
      </c>
      <c r="Z110" s="16"/>
      <c r="AA110" s="16">
        <f t="shared" ref="AA110" si="1132">AA34/AA$9</f>
        <v>-9.9455513470826984E-2</v>
      </c>
      <c r="AB110" s="16"/>
      <c r="AC110" s="16">
        <f t="shared" ref="AC110" si="1133">AC34/AC$9</f>
        <v>-7.7321624285972765E-2</v>
      </c>
      <c r="AD110" s="16"/>
      <c r="AE110" s="16">
        <f t="shared" ref="AE110" si="1134">AE34/AE$9</f>
        <v>-6.1987719968368563E-2</v>
      </c>
      <c r="AF110" s="16"/>
      <c r="AG110" s="16">
        <f t="shared" ref="AG110" si="1135">AG34/AG$9</f>
        <v>-7.0978333862962553E-2</v>
      </c>
      <c r="AH110" s="16"/>
      <c r="AI110" s="16">
        <f t="shared" ref="AI110" si="1136">AI34/AI$9</f>
        <v>-3.0625111631292924E-2</v>
      </c>
      <c r="AJ110" s="16"/>
      <c r="AK110" s="16">
        <f t="shared" ref="AK110" si="1137">AK34/AK$9</f>
        <v>-5.32184424586103E-2</v>
      </c>
      <c r="AL110" s="16"/>
      <c r="AM110" s="16">
        <f t="shared" ref="AM110" si="1138">AM34/AM$9</f>
        <v>-6.9950994267684655E-2</v>
      </c>
      <c r="AN110" s="16"/>
      <c r="AO110" s="16">
        <f t="shared" ref="AO110" si="1139">AO34/AO$9</f>
        <v>-4.611244996305644E-2</v>
      </c>
      <c r="AP110" s="16"/>
      <c r="AQ110" s="16">
        <f t="shared" ref="AQ110" si="1140">AQ34/AQ$9</f>
        <v>-5.5065601931131213E-2</v>
      </c>
      <c r="AR110" s="16"/>
      <c r="AS110" s="16">
        <f t="shared" ref="AS110" si="1141">AS34/AS$9</f>
        <v>-4.9753616425381675E-2</v>
      </c>
      <c r="AT110" s="16"/>
      <c r="AU110" s="16">
        <f t="shared" ref="AU110" si="1142">AU34/AU$9</f>
        <v>-5.3112059820433849E-2</v>
      </c>
      <c r="AV110" s="16"/>
      <c r="AW110" s="16">
        <f t="shared" ref="AW110" si="1143">AW34/AW$9</f>
        <v>-3.6213284063221274E-2</v>
      </c>
      <c r="AX110" s="16"/>
      <c r="AY110" s="16">
        <f t="shared" ref="AY110" si="1144">AY34/AY$9</f>
        <v>-4.678018503226037E-2</v>
      </c>
      <c r="AZ110" s="16"/>
      <c r="BA110" s="16">
        <f t="shared" ref="BA110" si="1145">BA34/BA$9</f>
        <v>-7.5088256122619643E-2</v>
      </c>
      <c r="BB110" s="16"/>
      <c r="BC110" s="16">
        <f t="shared" ref="BC110" si="1146">BC34/BC$9</f>
        <v>-5.1805654561580435E-2</v>
      </c>
      <c r="BD110" s="16"/>
      <c r="BE110" s="16">
        <f t="shared" ref="BE110" si="1147">BE34/BE$9</f>
        <v>-6.1542846914748692E-2</v>
      </c>
      <c r="BF110" s="16"/>
      <c r="BG110" s="16">
        <f t="shared" ref="BG110" si="1148">BG34/BG$9</f>
        <v>-7.5887050473675347E-2</v>
      </c>
      <c r="BH110" s="16"/>
      <c r="BI110" s="16">
        <f t="shared" ref="BI110" si="1149">BI34/BI$9</f>
        <v>-6.6240304148700496E-2</v>
      </c>
      <c r="BJ110" s="16"/>
      <c r="BK110" s="16">
        <f t="shared" ref="BK110" si="1150">BK34/BK$9</f>
        <v>-4.4803606809034599E-2</v>
      </c>
      <c r="BL110" s="16"/>
      <c r="BM110" s="16">
        <f t="shared" ref="BM110" si="1151">BM34/BM$9</f>
        <v>-5.8752133441010192E-2</v>
      </c>
      <c r="BN110" s="16"/>
      <c r="BO110" s="16">
        <f t="shared" ref="BO110" si="1152">BO34/BO$9</f>
        <v>-7.7264626585450857E-2</v>
      </c>
      <c r="BP110" s="16"/>
      <c r="BQ110" s="16">
        <f t="shared" ref="BQ110" si="1153">BQ34/BQ$9</f>
        <v>-5.4427741057393737E-2</v>
      </c>
      <c r="BR110" s="16"/>
      <c r="BS110" s="16">
        <f t="shared" ref="BS110" si="1154">BS34/BS$9</f>
        <v>-6.3826803883143282E-2</v>
      </c>
      <c r="BT110" s="16"/>
      <c r="BU110" s="16">
        <f t="shared" ref="BU110" si="1155">BU34/BU$9</f>
        <v>-7.0175401294885711E-2</v>
      </c>
      <c r="BV110" s="16"/>
      <c r="BW110" s="16">
        <f t="shared" ref="BW110" si="1156">BW34/BW$9</f>
        <v>-6.5887552954108947E-2</v>
      </c>
      <c r="BX110" s="16"/>
      <c r="BY110" s="16">
        <f t="shared" ref="BY110" si="1157">BY34/BY$9</f>
        <v>-4.4105208477076142E-2</v>
      </c>
      <c r="BZ110" s="16"/>
      <c r="CA110" s="16">
        <f t="shared" ref="CA110" si="1158">CA34/CA$9</f>
        <v>-5.8137378603907448E-2</v>
      </c>
      <c r="CB110" s="16"/>
      <c r="CC110" s="16">
        <f t="shared" ref="CC110" si="1159">CC34/CC$9</f>
        <v>-8.0189383044143969E-2</v>
      </c>
      <c r="CD110" s="16"/>
      <c r="CE110" s="16">
        <f t="shared" ref="CE110" si="1160">CE34/CE$9</f>
        <v>-5.7494894885977088E-2</v>
      </c>
      <c r="CF110" s="16"/>
      <c r="CG110" s="16">
        <f t="shared" ref="CG110" si="1161">CG34/CG$9</f>
        <v>-6.6659794972515771E-2</v>
      </c>
      <c r="CH110" s="16"/>
      <c r="CI110" s="16">
        <f t="shared" ref="CI110:CK110" si="1162">CI34/CI$9</f>
        <v>-7.150968334220939E-2</v>
      </c>
      <c r="CJ110" s="16"/>
      <c r="CK110" s="16">
        <f t="shared" si="1162"/>
        <v>-6.8300605213493126E-2</v>
      </c>
      <c r="CL110" s="16"/>
      <c r="CM110" s="16">
        <f t="shared" ref="CM110" si="1163">CM34/CM$9</f>
        <v>-3.3573156167904537E-2</v>
      </c>
      <c r="CN110" s="16"/>
      <c r="CO110" s="16">
        <f t="shared" ref="CO110" si="1164">CO34/CO$9</f>
        <v>-5.5993571667096197E-2</v>
      </c>
      <c r="CP110" s="16"/>
      <c r="CQ110" s="16">
        <f t="shared" ref="CQ110" si="1165">CQ34/CQ$9</f>
        <v>-7.0967772881874863E-2</v>
      </c>
      <c r="CR110" s="16"/>
      <c r="CS110" s="16">
        <f t="shared" ref="CS110" si="1166">CS34/CS$9</f>
        <v>-4.9844555002001252E-2</v>
      </c>
      <c r="CT110" s="16"/>
      <c r="CU110" s="16">
        <f t="shared" ref="CU110" si="1167">CU34/CU$9</f>
        <v>-5.8584139331588472E-2</v>
      </c>
      <c r="CV110" s="16"/>
      <c r="CW110" s="16">
        <f t="shared" ref="CW110" si="1168">CW34/CW$9</f>
        <v>-5.5389452455247824E-2</v>
      </c>
      <c r="CX110" s="16"/>
      <c r="CY110" s="16">
        <f t="shared" ref="CY110" si="1169">CY34/CY$9</f>
        <v>-5.7502447876703847E-2</v>
      </c>
      <c r="CZ110" s="16"/>
      <c r="DA110" s="16">
        <f t="shared" ref="DA110" si="1170">DA34/DA$9</f>
        <v>-3.6039301837528057E-2</v>
      </c>
      <c r="DB110" s="16"/>
      <c r="DC110" s="16">
        <f t="shared" si="337"/>
        <v>-4.9957221066536439E-2</v>
      </c>
      <c r="DD110" s="16"/>
      <c r="DE110" s="16">
        <f t="shared" si="338"/>
        <v>-6.4802747989497464E-2</v>
      </c>
      <c r="DF110" s="16"/>
    </row>
    <row r="111" spans="2:110">
      <c r="B111" s="73" t="s">
        <v>95</v>
      </c>
      <c r="C111" s="73" t="s">
        <v>60</v>
      </c>
      <c r="D111" s="16">
        <f t="shared" ref="D111" si="1171">D35/D$9</f>
        <v>0</v>
      </c>
      <c r="E111" s="16">
        <f t="shared" ref="E111" si="1172">E35/E$9</f>
        <v>0</v>
      </c>
      <c r="F111" s="16"/>
      <c r="G111" s="16">
        <f t="shared" ref="G111" si="1173">G35/G$9</f>
        <v>0</v>
      </c>
      <c r="H111" s="16">
        <f t="shared" ref="H111" si="1174">H35/H$9</f>
        <v>0</v>
      </c>
      <c r="I111" s="16">
        <f t="shared" ref="I111" si="1175">I35/I$9</f>
        <v>0</v>
      </c>
      <c r="J111" s="16">
        <f t="shared" ref="J111" si="1176">J35/J$9</f>
        <v>0</v>
      </c>
      <c r="K111" s="16">
        <f t="shared" ref="K111" si="1177">K35/K$9</f>
        <v>0</v>
      </c>
      <c r="L111" s="16"/>
      <c r="M111" s="16">
        <f t="shared" ref="M111:O111" si="1178">M35/M$9</f>
        <v>-1.7949035376302505E-2</v>
      </c>
      <c r="N111" s="16">
        <f t="shared" si="1178"/>
        <v>-1.3109772095851449E-2</v>
      </c>
      <c r="O111" s="16">
        <f t="shared" si="1178"/>
        <v>-1.5146354372713609E-2</v>
      </c>
      <c r="P111" s="16"/>
      <c r="Q111" s="16">
        <f t="shared" ref="Q111" si="1179">Q35/Q$9</f>
        <v>-1.6501819925603529E-2</v>
      </c>
      <c r="R111" s="16"/>
      <c r="S111" s="16">
        <f t="shared" ref="S111" si="1180">S35/S$9</f>
        <v>-1.5572265748616327E-2</v>
      </c>
      <c r="T111" s="16"/>
      <c r="U111" s="16">
        <f t="shared" ref="U111" si="1181">U35/U$9</f>
        <v>-7.8780254067750653E-3</v>
      </c>
      <c r="V111" s="16"/>
      <c r="W111" s="16">
        <f t="shared" ref="W111" si="1182">W35/W$9</f>
        <v>-1.2897015861713481E-2</v>
      </c>
      <c r="X111" s="16"/>
      <c r="Y111" s="16">
        <f t="shared" ref="Y111" si="1183">Y35/Y$9</f>
        <v>-2.201729640832575E-2</v>
      </c>
      <c r="Z111" s="16"/>
      <c r="AA111" s="16">
        <f t="shared" ref="AA111" si="1184">AA35/AA$9</f>
        <v>-3.5405111335180213E-2</v>
      </c>
      <c r="AB111" s="16"/>
      <c r="AC111" s="16">
        <f t="shared" ref="AC111" si="1185">AC35/AC$9</f>
        <v>-2.737628208369397E-2</v>
      </c>
      <c r="AD111" s="16"/>
      <c r="AE111" s="16">
        <f t="shared" ref="AE111" si="1186">AE35/AE$9</f>
        <v>-2.1093759508298709E-2</v>
      </c>
      <c r="AF111" s="16"/>
      <c r="AG111" s="16">
        <f t="shared" ref="AG111" si="1187">AG35/AG$9</f>
        <v>-2.4777344170725649E-2</v>
      </c>
      <c r="AH111" s="16"/>
      <c r="AI111" s="16">
        <f t="shared" ref="AI111" si="1188">AI35/AI$9</f>
        <v>-1.0695948870786134E-2</v>
      </c>
      <c r="AJ111" s="16"/>
      <c r="AK111" s="16">
        <f t="shared" ref="AK111" si="1189">AK35/AK$9</f>
        <v>-1.8579969152866149E-2</v>
      </c>
      <c r="AL111" s="16"/>
      <c r="AM111" s="16">
        <f t="shared" ref="AM111" si="1190">AM35/AM$9</f>
        <v>-2.2336378723083864E-2</v>
      </c>
      <c r="AN111" s="16"/>
      <c r="AO111" s="16">
        <f t="shared" ref="AO111" si="1191">AO35/AO$9</f>
        <v>-1.4734277367175665E-2</v>
      </c>
      <c r="AP111" s="16"/>
      <c r="AQ111" s="16">
        <f t="shared" ref="AQ111" si="1192">AQ35/AQ$9</f>
        <v>-1.7589433615241495E-2</v>
      </c>
      <c r="AR111" s="16"/>
      <c r="AS111" s="16">
        <f t="shared" ref="AS111" si="1193">AS35/AS$9</f>
        <v>-1.3610421103902086E-2</v>
      </c>
      <c r="AT111" s="16"/>
      <c r="AU111" s="16">
        <f t="shared" ref="AU111" si="1194">AU35/AU$9</f>
        <v>-1.6126107239166153E-2</v>
      </c>
      <c r="AV111" s="16"/>
      <c r="AW111" s="16">
        <f t="shared" ref="AW111" si="1195">AW35/AW$9</f>
        <v>-1.0861514775936287E-2</v>
      </c>
      <c r="AX111" s="16"/>
      <c r="AY111" s="16">
        <f t="shared" ref="AY111" si="1196">AY35/AY$9</f>
        <v>-1.4153494502784601E-2</v>
      </c>
      <c r="AZ111" s="16"/>
      <c r="BA111" s="16">
        <f t="shared" ref="BA111" si="1197">BA35/BA$9</f>
        <v>-2.9926668114811723E-2</v>
      </c>
      <c r="BB111" s="16"/>
      <c r="BC111" s="16">
        <f t="shared" ref="BC111" si="1198">BC35/BC$9</f>
        <v>-1.725642994249179E-2</v>
      </c>
      <c r="BD111" s="16"/>
      <c r="BE111" s="16">
        <f t="shared" ref="BE111" si="1199">BE35/BE$9</f>
        <v>-2.25553457840438E-2</v>
      </c>
      <c r="BF111" s="16"/>
      <c r="BG111" s="16">
        <f t="shared" ref="BG111" si="1200">BG35/BG$9</f>
        <v>-2.2522645866268631E-2</v>
      </c>
      <c r="BH111" s="16"/>
      <c r="BI111" s="16">
        <f t="shared" ref="BI111" si="1201">BI35/BI$9</f>
        <v>-2.2544637175185067E-2</v>
      </c>
      <c r="BJ111" s="16"/>
      <c r="BK111" s="16">
        <f t="shared" ref="BK111" si="1202">BK35/BK$9</f>
        <v>-1.6005589032888075E-2</v>
      </c>
      <c r="BL111" s="16"/>
      <c r="BM111" s="16">
        <f t="shared" ref="BM111" si="1203">BM35/BM$9</f>
        <v>-2.0260446286100648E-2</v>
      </c>
      <c r="BN111" s="16"/>
      <c r="BO111" s="16">
        <f t="shared" ref="BO111" si="1204">BO35/BO$9</f>
        <v>-2.8200592941123277E-2</v>
      </c>
      <c r="BP111" s="16"/>
      <c r="BQ111" s="16">
        <f t="shared" ref="BQ111" si="1205">BQ35/BQ$9</f>
        <v>-2.0150785499873963E-2</v>
      </c>
      <c r="BR111" s="16"/>
      <c r="BS111" s="16">
        <f t="shared" ref="BS111" si="1206">BS35/BS$9</f>
        <v>-2.3463875009497891E-2</v>
      </c>
      <c r="BT111" s="16"/>
      <c r="BU111" s="16">
        <f t="shared" ref="BU111" si="1207">BU35/BU$9</f>
        <v>-2.6146216230702353E-2</v>
      </c>
      <c r="BV111" s="16"/>
      <c r="BW111" s="16">
        <f t="shared" ref="BW111" si="1208">BW35/BW$9</f>
        <v>-2.4334560583194224E-2</v>
      </c>
      <c r="BX111" s="16"/>
      <c r="BY111" s="16">
        <f t="shared" ref="BY111" si="1209">BY35/BY$9</f>
        <v>-1.7564107710340941E-2</v>
      </c>
      <c r="BZ111" s="16"/>
      <c r="CA111" s="16">
        <f t="shared" ref="CA111" si="1210">CA35/CA$9</f>
        <v>-2.1925628420278426E-2</v>
      </c>
      <c r="CB111" s="16"/>
      <c r="CC111" s="16">
        <f t="shared" ref="CC111" si="1211">CC35/CC$9</f>
        <v>-3.2461774459262835E-2</v>
      </c>
      <c r="CD111" s="16"/>
      <c r="CE111" s="16">
        <f t="shared" ref="CE111" si="1212">CE35/CE$9</f>
        <v>-2.5010143712832819E-2</v>
      </c>
      <c r="CF111" s="16"/>
      <c r="CG111" s="16">
        <f t="shared" ref="CG111" si="1213">CG35/CG$9</f>
        <v>-2.8019396479268734E-2</v>
      </c>
      <c r="CH111" s="16"/>
      <c r="CI111" s="16">
        <f t="shared" ref="CI111:CK111" si="1214">CI35/CI$9</f>
        <v>-3.2643773923856485E-2</v>
      </c>
      <c r="CJ111" s="16"/>
      <c r="CK111" s="16">
        <f t="shared" si="1214"/>
        <v>-2.9583912049696921E-2</v>
      </c>
      <c r="CL111" s="16"/>
      <c r="CM111" s="16">
        <f t="shared" ref="CM111" si="1215">CM35/CM$9</f>
        <v>-1.002032558043749E-2</v>
      </c>
      <c r="CN111" s="16"/>
      <c r="CO111" s="16">
        <f t="shared" ref="CO111" si="1216">CO35/CO$9</f>
        <v>-2.2650787919302501E-2</v>
      </c>
      <c r="CP111" s="16"/>
      <c r="CQ111" s="16">
        <f t="shared" ref="CQ111" si="1217">CQ35/CQ$9</f>
        <v>-3.4863880799918971E-2</v>
      </c>
      <c r="CR111" s="16"/>
      <c r="CS111" s="16">
        <f t="shared" ref="CS111" si="1218">CS35/CS$9</f>
        <v>-2.13552116011455E-2</v>
      </c>
      <c r="CT111" s="16"/>
      <c r="CU111" s="16">
        <f t="shared" ref="CU111" si="1219">CU35/CU$9</f>
        <v>-2.6944329429431833E-2</v>
      </c>
      <c r="CV111" s="16"/>
      <c r="CW111" s="16">
        <f t="shared" ref="CW111" si="1220">CW35/CW$9</f>
        <v>-2.4371583397890698E-2</v>
      </c>
      <c r="CX111" s="16"/>
      <c r="CY111" s="16">
        <f t="shared" ref="CY111" si="1221">CY35/CY$9</f>
        <v>-2.6073231287788066E-2</v>
      </c>
      <c r="CZ111" s="16"/>
      <c r="DA111" s="16">
        <f t="shared" ref="DA111" si="1222">DA35/DA$9</f>
        <v>-1.5584918583124012E-2</v>
      </c>
      <c r="DB111" s="16"/>
      <c r="DC111" s="16">
        <f t="shared" si="337"/>
        <v>-2.1609855606092947E-2</v>
      </c>
      <c r="DD111" s="16"/>
      <c r="DE111" s="16">
        <f t="shared" si="338"/>
        <v>-2.811422043763144E-2</v>
      </c>
      <c r="DF111" s="16"/>
    </row>
    <row r="112" spans="2:110">
      <c r="B112" s="73" t="s">
        <v>96</v>
      </c>
      <c r="C112" s="73" t="s">
        <v>60</v>
      </c>
      <c r="D112" s="16">
        <f t="shared" ref="D112" si="1223">D36/D$9</f>
        <v>0</v>
      </c>
      <c r="E112" s="16">
        <f t="shared" ref="E112" si="1224">E36/E$9</f>
        <v>0</v>
      </c>
      <c r="F112" s="16"/>
      <c r="G112" s="16">
        <f t="shared" ref="G112" si="1225">G36/G$9</f>
        <v>0</v>
      </c>
      <c r="H112" s="16">
        <f t="shared" ref="H112" si="1226">H36/H$9</f>
        <v>0</v>
      </c>
      <c r="I112" s="16">
        <f t="shared" ref="I112" si="1227">I36/I$9</f>
        <v>0</v>
      </c>
      <c r="J112" s="16">
        <f t="shared" ref="J112" si="1228">J36/J$9</f>
        <v>0</v>
      </c>
      <c r="K112" s="16">
        <f t="shared" ref="K112" si="1229">K36/K$9</f>
        <v>0</v>
      </c>
      <c r="L112" s="16"/>
      <c r="M112" s="16">
        <f t="shared" ref="M112:O112" si="1230">M36/M$9</f>
        <v>-3.0313294078539305E-2</v>
      </c>
      <c r="N112" s="16">
        <f t="shared" si="1230"/>
        <v>-2.2742686534899872E-2</v>
      </c>
      <c r="O112" s="16">
        <f t="shared" si="1230"/>
        <v>-2.592874281142838E-2</v>
      </c>
      <c r="P112" s="16"/>
      <c r="Q112" s="16">
        <f t="shared" ref="Q112" si="1231">Q36/Q$9</f>
        <v>-2.9193466675543196E-2</v>
      </c>
      <c r="R112" s="16"/>
      <c r="S112" s="16">
        <f t="shared" ref="S112" si="1232">S36/S$9</f>
        <v>-2.6955592272043732E-2</v>
      </c>
      <c r="T112" s="16"/>
      <c r="U112" s="16">
        <f t="shared" ref="U112" si="1233">U36/U$9</f>
        <v>-2.404234760461086E-2</v>
      </c>
      <c r="V112" s="16"/>
      <c r="W112" s="16">
        <f t="shared" ref="W112" si="1234">W36/W$9</f>
        <v>-2.5942685641779189E-2</v>
      </c>
      <c r="X112" s="16"/>
      <c r="Y112" s="16">
        <f t="shared" ref="Y112" si="1235">Y36/Y$9</f>
        <v>-4.0530667688041644E-2</v>
      </c>
      <c r="Z112" s="16"/>
      <c r="AA112" s="16">
        <f t="shared" ref="AA112" si="1236">AA36/AA$9</f>
        <v>-6.4050402135646764E-2</v>
      </c>
      <c r="AB112" s="16"/>
      <c r="AC112" s="16">
        <f t="shared" ref="AC112" si="1237">AC36/AC$9</f>
        <v>-4.9945342202278788E-2</v>
      </c>
      <c r="AD112" s="16"/>
      <c r="AE112" s="16">
        <f t="shared" ref="AE112" si="1238">AE36/AE$9</f>
        <v>-4.089396046006985E-2</v>
      </c>
      <c r="AF112" s="16"/>
      <c r="AG112" s="16">
        <f t="shared" ref="AG112" si="1239">AG36/AG$9</f>
        <v>-4.6200989692236905E-2</v>
      </c>
      <c r="AH112" s="16"/>
      <c r="AI112" s="16">
        <f t="shared" ref="AI112" si="1240">AI36/AI$9</f>
        <v>-1.9929162760506786E-2</v>
      </c>
      <c r="AJ112" s="16"/>
      <c r="AK112" s="16">
        <f t="shared" ref="AK112" si="1241">AK36/AK$9</f>
        <v>-3.4638473305744148E-2</v>
      </c>
      <c r="AL112" s="16"/>
      <c r="AM112" s="16">
        <f t="shared" ref="AM112" si="1242">AM36/AM$9</f>
        <v>-4.7614615544600794E-2</v>
      </c>
      <c r="AN112" s="16"/>
      <c r="AO112" s="16">
        <f t="shared" ref="AO112" si="1243">AO36/AO$9</f>
        <v>-3.1378172595880771E-2</v>
      </c>
      <c r="AP112" s="16"/>
      <c r="AQ112" s="16">
        <f t="shared" ref="AQ112" si="1244">AQ36/AQ$9</f>
        <v>-3.7476168315889714E-2</v>
      </c>
      <c r="AR112" s="16"/>
      <c r="AS112" s="16">
        <f t="shared" ref="AS112" si="1245">AS36/AS$9</f>
        <v>-3.6143195321479589E-2</v>
      </c>
      <c r="AT112" s="16"/>
      <c r="AU112" s="16">
        <f t="shared" ref="AU112" si="1246">AU36/AU$9</f>
        <v>-3.6985952581267696E-2</v>
      </c>
      <c r="AV112" s="16"/>
      <c r="AW112" s="16">
        <f t="shared" ref="AW112" si="1247">AW36/AW$9</f>
        <v>-2.5351769287284987E-2</v>
      </c>
      <c r="AX112" s="16"/>
      <c r="AY112" s="16">
        <f t="shared" ref="AY112" si="1248">AY36/AY$9</f>
        <v>-3.2626690529475769E-2</v>
      </c>
      <c r="AZ112" s="16"/>
      <c r="BA112" s="16">
        <f t="shared" ref="BA112" si="1249">BA36/BA$9</f>
        <v>-4.5161588007807917E-2</v>
      </c>
      <c r="BB112" s="16"/>
      <c r="BC112" s="16">
        <f t="shared" ref="BC112" si="1250">BC36/BC$9</f>
        <v>-3.4549224619088645E-2</v>
      </c>
      <c r="BD112" s="16"/>
      <c r="BE112" s="16">
        <f t="shared" ref="BE112" si="1251">BE36/BE$9</f>
        <v>-3.8987501130704892E-2</v>
      </c>
      <c r="BF112" s="16"/>
      <c r="BG112" s="16">
        <f t="shared" ref="BG112" si="1252">BG36/BG$9</f>
        <v>-5.3364404607406719E-2</v>
      </c>
      <c r="BH112" s="16"/>
      <c r="BI112" s="16">
        <f t="shared" ref="BI112" si="1253">BI36/BI$9</f>
        <v>-4.3695666973515422E-2</v>
      </c>
      <c r="BJ112" s="16"/>
      <c r="BK112" s="16">
        <f t="shared" ref="BK112" si="1254">BK36/BK$9</f>
        <v>-2.8798017776146528E-2</v>
      </c>
      <c r="BL112" s="16"/>
      <c r="BM112" s="16">
        <f t="shared" ref="BM112" si="1255">BM36/BM$9</f>
        <v>-3.8491687154909547E-2</v>
      </c>
      <c r="BN112" s="16"/>
      <c r="BO112" s="16">
        <f t="shared" ref="BO112" si="1256">BO36/BO$9</f>
        <v>-4.9064033644327577E-2</v>
      </c>
      <c r="BP112" s="16"/>
      <c r="BQ112" s="16">
        <f t="shared" ref="BQ112" si="1257">BQ36/BQ$9</f>
        <v>-3.4276955557519778E-2</v>
      </c>
      <c r="BR112" s="16"/>
      <c r="BS112" s="16">
        <f t="shared" ref="BS112" si="1258">BS36/BS$9</f>
        <v>-4.0362928873645398E-2</v>
      </c>
      <c r="BT112" s="16"/>
      <c r="BU112" s="16">
        <f t="shared" ref="BU112" si="1259">BU36/BU$9</f>
        <v>-4.4029185064183352E-2</v>
      </c>
      <c r="BV112" s="16"/>
      <c r="BW112" s="16">
        <f t="shared" ref="BW112" si="1260">BW36/BW$9</f>
        <v>-4.1552992370914733E-2</v>
      </c>
      <c r="BX112" s="16"/>
      <c r="BY112" s="16">
        <f t="shared" ref="BY112" si="1261">BY36/BY$9</f>
        <v>-2.6541100766735201E-2</v>
      </c>
      <c r="BZ112" s="16"/>
      <c r="CA112" s="16">
        <f t="shared" ref="CA112" si="1262">CA36/CA$9</f>
        <v>-3.6211750183629023E-2</v>
      </c>
      <c r="CB112" s="16"/>
      <c r="CC112" s="16">
        <f t="shared" ref="CC112" si="1263">CC36/CC$9</f>
        <v>-4.7727608584881127E-2</v>
      </c>
      <c r="CD112" s="16"/>
      <c r="CE112" s="16">
        <f t="shared" ref="CE112" si="1264">CE36/CE$9</f>
        <v>-3.2484751173144269E-2</v>
      </c>
      <c r="CF112" s="16"/>
      <c r="CG112" s="16">
        <f t="shared" ref="CG112" si="1265">CG36/CG$9</f>
        <v>-3.864039849324704E-2</v>
      </c>
      <c r="CH112" s="16"/>
      <c r="CI112" s="16">
        <f t="shared" ref="CI112:CK112" si="1266">CI36/CI$9</f>
        <v>-3.8865909418352905E-2</v>
      </c>
      <c r="CJ112" s="16"/>
      <c r="CK112" s="16">
        <f t="shared" si="1266"/>
        <v>-3.8716693163796202E-2</v>
      </c>
      <c r="CL112" s="16"/>
      <c r="CM112" s="16">
        <f t="shared" ref="CM112" si="1267">CM36/CM$9</f>
        <v>-2.3552830587467048E-2</v>
      </c>
      <c r="CN112" s="16"/>
      <c r="CO112" s="16">
        <f t="shared" ref="CO112" si="1268">CO36/CO$9</f>
        <v>-3.3342783747793696E-2</v>
      </c>
      <c r="CP112" s="16"/>
      <c r="CQ112" s="16">
        <f t="shared" ref="CQ112" si="1269">CQ36/CQ$9</f>
        <v>-3.6103892081955899E-2</v>
      </c>
      <c r="CR112" s="16"/>
      <c r="CS112" s="16">
        <f t="shared" ref="CS112" si="1270">CS36/CS$9</f>
        <v>-2.8489343400855748E-2</v>
      </c>
      <c r="CT112" s="16"/>
      <c r="CU112" s="16">
        <f t="shared" ref="CU112" si="1271">CU36/CU$9</f>
        <v>-3.1639809902156639E-2</v>
      </c>
      <c r="CV112" s="16"/>
      <c r="CW112" s="16">
        <f t="shared" ref="CW112" si="1272">CW36/CW$9</f>
        <v>-3.1017869057357126E-2</v>
      </c>
      <c r="CX112" s="16"/>
      <c r="CY112" s="16">
        <f t="shared" ref="CY112" si="1273">CY36/CY$9</f>
        <v>-3.142921658891578E-2</v>
      </c>
      <c r="CZ112" s="16"/>
      <c r="DA112" s="16">
        <f t="shared" ref="DA112" si="1274">DA36/DA$9</f>
        <v>-2.0454383254404046E-2</v>
      </c>
      <c r="DB112" s="16"/>
      <c r="DC112" s="16">
        <f t="shared" si="337"/>
        <v>-2.8347489015661892E-2</v>
      </c>
      <c r="DD112" s="16"/>
      <c r="DE112" s="16">
        <f t="shared" si="338"/>
        <v>-3.6688527551866031E-2</v>
      </c>
      <c r="DF112" s="16"/>
    </row>
    <row r="113" spans="2:110">
      <c r="B113" s="9" t="s">
        <v>97</v>
      </c>
      <c r="C113" s="9" t="s">
        <v>98</v>
      </c>
      <c r="D113" s="16">
        <f t="shared" ref="D113" si="1275">D37/D$9</f>
        <v>-4.4802585329514099E-4</v>
      </c>
      <c r="E113" s="16">
        <f t="shared" ref="E113" si="1276">E37/E$9</f>
        <v>-4.5242695461485523E-4</v>
      </c>
      <c r="F113" s="16"/>
      <c r="G113" s="16">
        <f t="shared" ref="G113" si="1277">G37/G$9</f>
        <v>-4.9124379481522333E-4</v>
      </c>
      <c r="H113" s="16">
        <f t="shared" ref="H113" si="1278">H37/H$9</f>
        <v>-5.0158983212557633E-4</v>
      </c>
      <c r="I113" s="16">
        <f t="shared" ref="I113" si="1279">I37/I$9</f>
        <v>-4.9415143671819391E-4</v>
      </c>
      <c r="J113" s="16">
        <f t="shared" ref="J113" si="1280">J37/J$9</f>
        <v>-3.3514981727489606E-4</v>
      </c>
      <c r="K113" s="16">
        <f t="shared" ref="K113" si="1281">K37/K$9</f>
        <v>-4.3782594315562996E-4</v>
      </c>
      <c r="L113" s="16"/>
      <c r="M113" s="16">
        <f t="shared" ref="M113:O113" si="1282">M37/M$9</f>
        <v>-5.4914307887537843E-4</v>
      </c>
      <c r="N113" s="16">
        <f t="shared" si="1282"/>
        <v>-1.9437357208517691E-4</v>
      </c>
      <c r="O113" s="16">
        <f t="shared" si="1282"/>
        <v>-3.4367673003047266E-4</v>
      </c>
      <c r="P113" s="16"/>
      <c r="Q113" s="16">
        <f t="shared" ref="Q113" si="1283">Q37/Q$9</f>
        <v>-2.8211439080614241E-4</v>
      </c>
      <c r="R113" s="16"/>
      <c r="S113" s="16">
        <f t="shared" ref="S113" si="1284">S37/S$9</f>
        <v>-3.2371887609069117E-4</v>
      </c>
      <c r="T113" s="16"/>
      <c r="U113" s="16">
        <f t="shared" ref="U113" si="1285">U37/U$9</f>
        <v>7.3174438661126293E-17</v>
      </c>
      <c r="V113" s="16"/>
      <c r="W113" s="16">
        <f t="shared" ref="W113" si="1286">W37/W$9</f>
        <v>-2.1116317391699926E-4</v>
      </c>
      <c r="X113" s="16"/>
      <c r="Y113" s="16">
        <f t="shared" ref="Y113" si="1287">Y37/Y$9</f>
        <v>0</v>
      </c>
      <c r="Z113" s="16"/>
      <c r="AA113" s="16">
        <f t="shared" ref="AA113" si="1288">AA37/AA$9</f>
        <v>0</v>
      </c>
      <c r="AB113" s="16"/>
      <c r="AC113" s="16">
        <f t="shared" ref="AC113" si="1289">AC37/AC$9</f>
        <v>0</v>
      </c>
      <c r="AD113" s="16"/>
      <c r="AE113" s="16">
        <f t="shared" ref="AE113" si="1290">AE37/AE$9</f>
        <v>0</v>
      </c>
      <c r="AF113" s="16"/>
      <c r="AG113" s="16">
        <f t="shared" ref="AG113" si="1291">AG37/AG$9</f>
        <v>0</v>
      </c>
      <c r="AH113" s="16"/>
      <c r="AI113" s="16">
        <f t="shared" ref="AI113" si="1292">AI37/AI$9</f>
        <v>0</v>
      </c>
      <c r="AJ113" s="16"/>
      <c r="AK113" s="16">
        <f t="shared" ref="AK113" si="1293">AK37/AK$9</f>
        <v>0</v>
      </c>
      <c r="AL113" s="16"/>
      <c r="AM113" s="16">
        <f t="shared" ref="AM113" si="1294">AM37/AM$9</f>
        <v>0</v>
      </c>
      <c r="AN113" s="16"/>
      <c r="AO113" s="16">
        <f t="shared" ref="AO113" si="1295">AO37/AO$9</f>
        <v>0</v>
      </c>
      <c r="AP113" s="16"/>
      <c r="AQ113" s="16">
        <f t="shared" ref="AQ113" si="1296">AQ37/AQ$9</f>
        <v>0</v>
      </c>
      <c r="AR113" s="16"/>
      <c r="AS113" s="16">
        <f t="shared" ref="AS113" si="1297">AS37/AS$9</f>
        <v>0</v>
      </c>
      <c r="AT113" s="16"/>
      <c r="AU113" s="16">
        <f t="shared" ref="AU113" si="1298">AU37/AU$9</f>
        <v>0</v>
      </c>
      <c r="AV113" s="16"/>
      <c r="AW113" s="16">
        <f t="shared" ref="AW113" si="1299">AW37/AW$9</f>
        <v>0</v>
      </c>
      <c r="AX113" s="16"/>
      <c r="AY113" s="16">
        <f t="shared" ref="AY113" si="1300">AY37/AY$9</f>
        <v>0</v>
      </c>
      <c r="AZ113" s="16"/>
      <c r="BA113" s="16">
        <f t="shared" ref="BA113" si="1301">BA37/BA$9</f>
        <v>0</v>
      </c>
      <c r="BB113" s="16"/>
      <c r="BC113" s="16">
        <f t="shared" ref="BC113" si="1302">BC37/BC$9</f>
        <v>0</v>
      </c>
      <c r="BD113" s="16"/>
      <c r="BE113" s="16">
        <f t="shared" ref="BE113" si="1303">BE37/BE$9</f>
        <v>0</v>
      </c>
      <c r="BF113" s="16"/>
      <c r="BG113" s="16">
        <f t="shared" ref="BG113" si="1304">BG37/BG$9</f>
        <v>0</v>
      </c>
      <c r="BH113" s="16"/>
      <c r="BI113" s="16">
        <f t="shared" ref="BI113" si="1305">BI37/BI$9</f>
        <v>0</v>
      </c>
      <c r="BJ113" s="16"/>
      <c r="BK113" s="16">
        <f t="shared" ref="BK113" si="1306">BK37/BK$9</f>
        <v>0</v>
      </c>
      <c r="BL113" s="16"/>
      <c r="BM113" s="16">
        <f t="shared" ref="BM113" si="1307">BM37/BM$9</f>
        <v>0</v>
      </c>
      <c r="BN113" s="16"/>
      <c r="BO113" s="16">
        <f t="shared" ref="BO113" si="1308">BO37/BO$9</f>
        <v>0</v>
      </c>
      <c r="BP113" s="16"/>
      <c r="BQ113" s="16">
        <f t="shared" ref="BQ113" si="1309">BQ37/BQ$9</f>
        <v>0</v>
      </c>
      <c r="BR113" s="16"/>
      <c r="BS113" s="16">
        <f t="shared" ref="BS113" si="1310">BS37/BS$9</f>
        <v>0</v>
      </c>
      <c r="BT113" s="16"/>
      <c r="BU113" s="16">
        <f t="shared" ref="BU113" si="1311">BU37/BU$9</f>
        <v>0</v>
      </c>
      <c r="BV113" s="16"/>
      <c r="BW113" s="16">
        <f t="shared" ref="BW113" si="1312">BW37/BW$9</f>
        <v>0</v>
      </c>
      <c r="BX113" s="16"/>
      <c r="BY113" s="16">
        <f t="shared" ref="BY113" si="1313">BY37/BY$9</f>
        <v>0</v>
      </c>
      <c r="BZ113" s="16"/>
      <c r="CA113" s="16">
        <f t="shared" ref="CA113" si="1314">CA37/CA$9</f>
        <v>0</v>
      </c>
      <c r="CB113" s="16"/>
      <c r="CC113" s="16">
        <f t="shared" ref="CC113" si="1315">CC37/CC$9</f>
        <v>0</v>
      </c>
      <c r="CD113" s="16"/>
      <c r="CE113" s="16">
        <f t="shared" ref="CE113" si="1316">CE37/CE$9</f>
        <v>0</v>
      </c>
      <c r="CF113" s="16"/>
      <c r="CG113" s="16">
        <f t="shared" ref="CG113" si="1317">CG37/CG$9</f>
        <v>0</v>
      </c>
      <c r="CH113" s="16"/>
      <c r="CI113" s="16">
        <f t="shared" ref="CI113:CK113" si="1318">CI37/CI$9</f>
        <v>0</v>
      </c>
      <c r="CJ113" s="16"/>
      <c r="CK113" s="16">
        <f t="shared" si="1318"/>
        <v>0</v>
      </c>
      <c r="CL113" s="16"/>
      <c r="CM113" s="16">
        <f t="shared" ref="CM113" si="1319">CM37/CM$9</f>
        <v>0</v>
      </c>
      <c r="CN113" s="16"/>
      <c r="CO113" s="16">
        <f t="shared" ref="CO113" si="1320">CO37/CO$9</f>
        <v>0</v>
      </c>
      <c r="CP113" s="16"/>
      <c r="CQ113" s="16">
        <f t="shared" ref="CQ113" si="1321">CQ37/CQ$9</f>
        <v>0</v>
      </c>
      <c r="CR113" s="16"/>
      <c r="CS113" s="16">
        <f t="shared" ref="CS113" si="1322">CS37/CS$9</f>
        <v>0</v>
      </c>
      <c r="CT113" s="16"/>
      <c r="CU113" s="16">
        <f t="shared" ref="CU113" si="1323">CU37/CU$9</f>
        <v>0</v>
      </c>
      <c r="CV113" s="16"/>
      <c r="CW113" s="16">
        <f t="shared" ref="CW113" si="1324">CW37/CW$9</f>
        <v>0</v>
      </c>
      <c r="CX113" s="16"/>
      <c r="CY113" s="16">
        <f t="shared" ref="CY113" si="1325">CY37/CY$9</f>
        <v>0</v>
      </c>
      <c r="CZ113" s="16"/>
      <c r="DA113" s="16">
        <f t="shared" ref="DA113" si="1326">DA37/DA$9</f>
        <v>0</v>
      </c>
      <c r="DB113" s="16"/>
      <c r="DC113" s="16">
        <f t="shared" si="337"/>
        <v>0</v>
      </c>
      <c r="DD113" s="16"/>
      <c r="DE113" s="16">
        <f t="shared" si="338"/>
        <v>0</v>
      </c>
      <c r="DF113" s="16"/>
    </row>
    <row r="114" spans="2:110">
      <c r="B114" s="9" t="s">
        <v>99</v>
      </c>
      <c r="C114" s="9" t="s">
        <v>100</v>
      </c>
      <c r="D114" s="16">
        <f t="shared" ref="D114" si="1327">D38/D$9</f>
        <v>-1.5130053406360497E-3</v>
      </c>
      <c r="E114" s="16">
        <f t="shared" ref="E114" si="1328">E38/E$9</f>
        <v>1.3071226648850474E-3</v>
      </c>
      <c r="F114" s="16"/>
      <c r="G114" s="16">
        <f t="shared" ref="G114" si="1329">G38/G$9</f>
        <v>-1.5405233039161611E-3</v>
      </c>
      <c r="H114" s="16">
        <f t="shared" ref="H114" si="1330">H38/H$9</f>
        <v>-1.0048823606914883E-2</v>
      </c>
      <c r="I114" s="16">
        <f t="shared" ref="I114" si="1331">I38/I$9</f>
        <v>-4.2786959559097566E-3</v>
      </c>
      <c r="J114" s="16">
        <f t="shared" ref="J114" si="1332">J38/J$9</f>
        <v>2.7987970597642988E-2</v>
      </c>
      <c r="K114" s="16">
        <f t="shared" ref="K114" si="1333">K38/K$9</f>
        <v>7.1516022109315916E-3</v>
      </c>
      <c r="L114" s="16"/>
      <c r="M114" s="16">
        <f t="shared" ref="M114:O114" si="1334">M38/M$9</f>
        <v>-4.8904653458976116E-4</v>
      </c>
      <c r="N114" s="16">
        <f t="shared" si="1334"/>
        <v>0.3554361214624846</v>
      </c>
      <c r="O114" s="16">
        <f t="shared" si="1334"/>
        <v>0.20564660867440065</v>
      </c>
      <c r="P114" s="16"/>
      <c r="Q114" s="16">
        <f t="shared" ref="Q114" si="1335">Q38/Q$9</f>
        <v>3.089868724358623E-3</v>
      </c>
      <c r="R114" s="16"/>
      <c r="S114" s="16">
        <f t="shared" ref="S114" si="1336">S38/S$9</f>
        <v>0.14192759797037754</v>
      </c>
      <c r="T114" s="16"/>
      <c r="U114" s="16">
        <f t="shared" ref="U114" si="1337">U38/U$9</f>
        <v>-1.8534553585335257E-3</v>
      </c>
      <c r="V114" s="16"/>
      <c r="W114" s="16">
        <f t="shared" ref="W114" si="1338">W38/W$9</f>
        <v>9.1935524536258209E-2</v>
      </c>
      <c r="X114" s="16"/>
      <c r="Y114" s="16">
        <f t="shared" ref="Y114" si="1339">Y38/Y$9</f>
        <v>6.6831385870155136E-2</v>
      </c>
      <c r="Z114" s="16"/>
      <c r="AA114" s="16">
        <f t="shared" ref="AA114" si="1340">AA38/AA$9</f>
        <v>-3.046343621890193E-3</v>
      </c>
      <c r="AB114" s="16"/>
      <c r="AC114" s="16">
        <f t="shared" ref="AC114" si="1341">AC38/AC$9</f>
        <v>3.8860148336539863E-2</v>
      </c>
      <c r="AD114" s="16"/>
      <c r="AE114" s="16">
        <f t="shared" ref="AE114" si="1342">AE38/AE$9</f>
        <v>-1.0802995247917446E-2</v>
      </c>
      <c r="AF114" s="16"/>
      <c r="AG114" s="16">
        <f t="shared" ref="AG114" si="1343">AG38/AG$9</f>
        <v>1.8315625783715626E-2</v>
      </c>
      <c r="AH114" s="16"/>
      <c r="AI114" s="16">
        <f t="shared" ref="AI114" si="1344">AI38/AI$9</f>
        <v>-9.0553010755662564E-3</v>
      </c>
      <c r="AJ114" s="16"/>
      <c r="AK114" s="16">
        <f t="shared" ref="AK114" si="1345">AK38/AK$9</f>
        <v>6.2693835811334841E-3</v>
      </c>
      <c r="AL114" s="16"/>
      <c r="AM114" s="16">
        <f t="shared" ref="AM114" si="1346">AM38/AM$9</f>
        <v>-3.9785128363700236E-3</v>
      </c>
      <c r="AN114" s="16"/>
      <c r="AO114" s="16">
        <f t="shared" ref="AO114" si="1347">AO38/AO$9</f>
        <v>-2.2257911920943231E-3</v>
      </c>
      <c r="AP114" s="16"/>
      <c r="AQ114" s="16">
        <f t="shared" ref="AQ114" si="1348">AQ38/AQ$9</f>
        <v>-2.8840689391918077E-3</v>
      </c>
      <c r="AR114" s="16"/>
      <c r="AS114" s="16">
        <f t="shared" ref="AS114" si="1349">AS38/AS$9</f>
        <v>-2.6922567972695478E-3</v>
      </c>
      <c r="AT114" s="16"/>
      <c r="AU114" s="16">
        <f t="shared" ref="AU114" si="1350">AU38/AU$9</f>
        <v>-2.8135278776278004E-3</v>
      </c>
      <c r="AV114" s="16"/>
      <c r="AW114" s="16">
        <f t="shared" ref="AW114" si="1351">AW38/AW$9</f>
        <v>-1.2300238325098429E-2</v>
      </c>
      <c r="AX114" s="16"/>
      <c r="AY114" s="16">
        <f t="shared" ref="AY114" si="1352">AY38/AY$9</f>
        <v>-6.3681441153989491E-3</v>
      </c>
      <c r="AZ114" s="16"/>
      <c r="BA114" s="16">
        <f t="shared" ref="BA114" si="1353">BA38/BA$9</f>
        <v>-6.3551374956494705E-3</v>
      </c>
      <c r="BB114" s="16"/>
      <c r="BC114" s="16">
        <f t="shared" ref="BC114" si="1354">BC38/BC$9</f>
        <v>-9.356352246558626E-3</v>
      </c>
      <c r="BD114" s="16"/>
      <c r="BE114" s="16">
        <f t="shared" ref="BE114" si="1355">BE38/BE$9</f>
        <v>-8.1011915959691982E-3</v>
      </c>
      <c r="BF114" s="16"/>
      <c r="BG114" s="16">
        <f t="shared" ref="BG114" si="1356">BG38/BG$9</f>
        <v>6.2131000479495135E-4</v>
      </c>
      <c r="BH114" s="16"/>
      <c r="BI114" s="16">
        <f t="shared" ref="BI114" si="1357">BI38/BI$9</f>
        <v>-5.2447361591549946E-3</v>
      </c>
      <c r="BJ114" s="16"/>
      <c r="BK114" s="16">
        <f t="shared" ref="BK114" si="1358">BK38/BK$9</f>
        <v>8.3712373086733804E-3</v>
      </c>
      <c r="BL114" s="16"/>
      <c r="BM114" s="16">
        <f t="shared" ref="BM114" si="1359">BM38/BM$9</f>
        <v>-4.8846554232732681E-4</v>
      </c>
      <c r="BN114" s="16"/>
      <c r="BO114" s="16">
        <f t="shared" ref="BO114" si="1360">BO38/BO$9</f>
        <v>-1.7588891018303864E-3</v>
      </c>
      <c r="BP114" s="16"/>
      <c r="BQ114" s="16">
        <f t="shared" ref="BQ114" si="1361">BQ38/BQ$9</f>
        <v>9.7984093358671585E-5</v>
      </c>
      <c r="BR114" s="16"/>
      <c r="BS114" s="16">
        <f t="shared" ref="BS114" si="1362">BS38/BS$9</f>
        <v>-6.6625618798748154E-4</v>
      </c>
      <c r="BT114" s="16"/>
      <c r="BU114" s="16">
        <f t="shared" ref="BU114" si="1363">BU38/BU$9</f>
        <v>4.0375901417599586E-2</v>
      </c>
      <c r="BV114" s="16"/>
      <c r="BW114" s="16">
        <f t="shared" ref="BW114" si="1364">BW38/BW$9</f>
        <v>1.265599165209522E-2</v>
      </c>
      <c r="BX114" s="16"/>
      <c r="BY114" s="16">
        <f t="shared" ref="BY114" si="1365">BY38/BY$9</f>
        <v>1.4451253620083794E-3</v>
      </c>
      <c r="BZ114" s="16"/>
      <c r="CA114" s="16">
        <f t="shared" ref="CA114" si="1366">CA38/CA$9</f>
        <v>8.6671570958984784E-3</v>
      </c>
      <c r="CB114" s="16"/>
      <c r="CC114" s="16">
        <f t="shared" ref="CC114" si="1367">CC38/CC$9</f>
        <v>-9.4286291835531562E-3</v>
      </c>
      <c r="CD114" s="16"/>
      <c r="CE114" s="16">
        <f t="shared" ref="CE114" si="1368">CE38/CE$9</f>
        <v>0.12373708761185957</v>
      </c>
      <c r="CF114" s="16"/>
      <c r="CG114" s="16">
        <f t="shared" ref="CG114" si="1369">CG38/CG$9</f>
        <v>6.9959691052991949E-2</v>
      </c>
      <c r="CH114" s="16"/>
      <c r="CI114" s="16">
        <f t="shared" ref="CI114:CK114" si="1370">CI38/CI$9</f>
        <v>-3.2343659859315243E-3</v>
      </c>
      <c r="CJ114" s="16"/>
      <c r="CK114" s="16">
        <f t="shared" si="1370"/>
        <v>4.519673792635482E-2</v>
      </c>
      <c r="CL114" s="16"/>
      <c r="CM114" s="16">
        <f t="shared" ref="CM114" si="1371">CM38/CM$9</f>
        <v>2.6606026715804134E-3</v>
      </c>
      <c r="CN114" s="16"/>
      <c r="CO114" s="16">
        <f t="shared" ref="CO114" si="1372">CO38/CO$9</f>
        <v>3.0122390172583228E-2</v>
      </c>
      <c r="CP114" s="16"/>
      <c r="CQ114" s="16">
        <f t="shared" ref="CQ114" si="1373">CQ38/CQ$9</f>
        <v>-3.6927312084963568E-3</v>
      </c>
      <c r="CR114" s="16"/>
      <c r="CS114" s="16">
        <f t="shared" ref="CS114" si="1374">CS38/CS$9</f>
        <v>-8.5903710854910754E-3</v>
      </c>
      <c r="CT114" s="16"/>
      <c r="CU114" s="16">
        <f t="shared" ref="CU114" si="1375">CU38/CU$9</f>
        <v>-6.5640066856934515E-3</v>
      </c>
      <c r="CV114" s="16"/>
      <c r="CW114" s="16">
        <f t="shared" ref="CW114" si="1376">CW38/CW$9</f>
        <v>4.6802681249972639E-2</v>
      </c>
      <c r="CX114" s="16"/>
      <c r="CY114" s="16">
        <f t="shared" ref="CY114" si="1377">CY38/CY$9</f>
        <v>1.1504985562722586E-2</v>
      </c>
      <c r="CZ114" s="16"/>
      <c r="DA114" s="16">
        <f t="shared" ref="DA114" si="1378">DA38/DA$9</f>
        <v>-3.0898448929916437E-2</v>
      </c>
      <c r="DB114" s="16"/>
      <c r="DC114" s="16">
        <f t="shared" si="337"/>
        <v>-3.4018572766242581E-3</v>
      </c>
      <c r="DD114" s="16"/>
      <c r="DE114" s="16">
        <f t="shared" si="338"/>
        <v>-1.1317666728700725E-2</v>
      </c>
      <c r="DF114" s="16"/>
    </row>
    <row r="115" spans="2:110">
      <c r="B115" s="23" t="s">
        <v>101</v>
      </c>
      <c r="C115" s="23" t="s">
        <v>102</v>
      </c>
      <c r="D115" s="27">
        <f t="shared" ref="D115" si="1379">D39/D$9</f>
        <v>0.20474676571500519</v>
      </c>
      <c r="E115" s="27">
        <f t="shared" ref="E115" si="1380">E39/E$9</f>
        <v>0.20371752507408367</v>
      </c>
      <c r="F115" s="27"/>
      <c r="G115" s="27">
        <f t="shared" ref="G115" si="1381">G39/G$9</f>
        <v>0.23732892650303364</v>
      </c>
      <c r="H115" s="27">
        <f t="shared" ref="H115" si="1382">H39/H$9</f>
        <v>0.21094064015981015</v>
      </c>
      <c r="I115" s="27">
        <f t="shared" ref="I115" si="1383">I39/I$9</f>
        <v>0.22884109929274823</v>
      </c>
      <c r="J115" s="27">
        <f t="shared" ref="J115" si="1384">J39/J$9</f>
        <v>0.27107535355785084</v>
      </c>
      <c r="K115" s="27">
        <f t="shared" ref="K115" si="1385">K39/K$9</f>
        <v>0.24380236336702432</v>
      </c>
      <c r="L115" s="27"/>
      <c r="M115" s="27">
        <f t="shared" ref="M115:O115" si="1386">M39/M$9</f>
        <v>0.15215170882719789</v>
      </c>
      <c r="N115" s="27">
        <f t="shared" si="1386"/>
        <v>0.52269940726242714</v>
      </c>
      <c r="O115" s="27">
        <f t="shared" si="1386"/>
        <v>0.36675606803271843</v>
      </c>
      <c r="P115" s="27"/>
      <c r="Q115" s="27">
        <f t="shared" ref="Q115" si="1387">Q39/Q$9</f>
        <v>0.19685382767315487</v>
      </c>
      <c r="R115" s="27"/>
      <c r="S115" s="27">
        <f t="shared" ref="S115" si="1388">S39/S$9</f>
        <v>0.31330993343887381</v>
      </c>
      <c r="T115" s="27"/>
      <c r="U115" s="27">
        <f t="shared" ref="U115" si="1389">U39/U$9</f>
        <v>0.24230919250722244</v>
      </c>
      <c r="V115" s="27"/>
      <c r="W115" s="27">
        <f t="shared" ref="W115" si="1390">W39/W$9</f>
        <v>0.28862285709780633</v>
      </c>
      <c r="X115" s="27"/>
      <c r="Y115" s="27">
        <f t="shared" ref="Y115" si="1391">Y39/Y$9</f>
        <v>0.1015599853170011</v>
      </c>
      <c r="Z115" s="27"/>
      <c r="AA115" s="27">
        <f t="shared" ref="AA115" si="1392">AA39/AA$9</f>
        <v>-3.3114477735180205E-2</v>
      </c>
      <c r="AB115" s="27"/>
      <c r="AC115" s="27">
        <f t="shared" ref="AC115" si="1393">AC39/AC$9</f>
        <v>4.765137347274416E-2</v>
      </c>
      <c r="AD115" s="27"/>
      <c r="AE115" s="27">
        <f t="shared" ref="AE115" si="1394">AE39/AE$9</f>
        <v>0.17465016700935457</v>
      </c>
      <c r="AF115" s="27"/>
      <c r="AG115" s="27">
        <f t="shared" ref="AG115" si="1395">AG39/AG$9</f>
        <v>0.10018791042307366</v>
      </c>
      <c r="AH115" s="27"/>
      <c r="AI115" s="27">
        <f t="shared" ref="AI115" si="1396">AI39/AI$9</f>
        <v>0.26739566415479643</v>
      </c>
      <c r="AJ115" s="27"/>
      <c r="AK115" s="27">
        <f t="shared" ref="AK115" si="1397">AK39/AK$9</f>
        <v>0.18680431909801054</v>
      </c>
      <c r="AL115" s="27"/>
      <c r="AM115" s="27">
        <f t="shared" ref="AM115" si="1398">AM39/AM$9</f>
        <v>4.1587592978040613E-2</v>
      </c>
      <c r="AN115" s="27"/>
      <c r="AO115" s="27">
        <f t="shared" ref="AO115" si="1399">AO39/AO$9</f>
        <v>0.24102373631807819</v>
      </c>
      <c r="AP115" s="27"/>
      <c r="AQ115" s="27">
        <f t="shared" ref="AQ115" si="1400">AQ39/AQ$9</f>
        <v>0.16612058466450041</v>
      </c>
      <c r="AR115" s="27"/>
      <c r="AS115" s="27">
        <f t="shared" ref="AS115" si="1401">AS39/AS$9</f>
        <v>0.19597143862988797</v>
      </c>
      <c r="AT115" s="27"/>
      <c r="AU115" s="27">
        <f t="shared" ref="AU115" si="1402">AU39/AU$9</f>
        <v>0.1770985702404293</v>
      </c>
      <c r="AV115" s="27"/>
      <c r="AW115" s="27">
        <f t="shared" ref="AW115" si="1403">AW39/AW$9</f>
        <v>0.24078409424342825</v>
      </c>
      <c r="AX115" s="27"/>
      <c r="AY115" s="27">
        <f t="shared" ref="AY115" si="1404">AY39/AY$9</f>
        <v>0.20096075017309506</v>
      </c>
      <c r="AZ115" s="27"/>
      <c r="BA115" s="27">
        <f t="shared" ref="BA115" si="1405">BA39/BA$9</f>
        <v>0.13188577478913785</v>
      </c>
      <c r="BB115" s="27"/>
      <c r="BC115" s="27">
        <f t="shared" ref="BC115" si="1406">BC39/BC$9</f>
        <v>0.18851107621823857</v>
      </c>
      <c r="BD115" s="27"/>
      <c r="BE115" s="27">
        <f t="shared" ref="BE115" si="1407">BE39/BE$9</f>
        <v>0.16482938194426427</v>
      </c>
      <c r="BF115" s="27"/>
      <c r="BG115" s="27">
        <f t="shared" ref="BG115" si="1408">BG39/BG$9</f>
        <v>0.1607310039761384</v>
      </c>
      <c r="BH115" s="27"/>
      <c r="BI115" s="27">
        <f t="shared" ref="BI115" si="1409">BI39/BI$9</f>
        <v>0.16348724014079966</v>
      </c>
      <c r="BJ115" s="27"/>
      <c r="BK115" s="27">
        <f t="shared" ref="BK115" si="1410">BK39/BK$9</f>
        <v>0.27985354728684186</v>
      </c>
      <c r="BL115" s="27"/>
      <c r="BM115" s="27">
        <f t="shared" ref="BM115" si="1411">BM39/BM$9</f>
        <v>0.2041357952202579</v>
      </c>
      <c r="BN115" s="27"/>
      <c r="BO115" s="27">
        <f t="shared" ref="BO115" si="1412">BO39/BO$9</f>
        <v>0.12316301545923967</v>
      </c>
      <c r="BP115" s="27"/>
      <c r="BQ115" s="27">
        <f t="shared" ref="BQ115" si="1413">BQ39/BQ$9</f>
        <v>0.22545740080884671</v>
      </c>
      <c r="BR115" s="27"/>
      <c r="BS115" s="27">
        <f t="shared" ref="BS115" si="1414">BS39/BS$9</f>
        <v>0.1833557160830053</v>
      </c>
      <c r="BT115" s="27"/>
      <c r="BU115" s="27">
        <f t="shared" ref="BU115" si="1415">BU39/BU$9</f>
        <v>0.19072066427985734</v>
      </c>
      <c r="BV115" s="27"/>
      <c r="BW115" s="27">
        <f t="shared" ref="BW115" si="1416">BW39/BW$9</f>
        <v>0.18574637171448402</v>
      </c>
      <c r="BX115" s="27"/>
      <c r="BY115" s="27">
        <f t="shared" ref="BY115" si="1417">BY39/BY$9</f>
        <v>0.24283663918638757</v>
      </c>
      <c r="BZ115" s="27"/>
      <c r="CA115" s="27">
        <f t="shared" ref="CA115" si="1418">CA39/CA$9</f>
        <v>0.20605913130165421</v>
      </c>
      <c r="CB115" s="27"/>
      <c r="CC115" s="27">
        <f t="shared" ref="CC115" si="1419">CC39/CC$9</f>
        <v>9.2998391031150263E-2</v>
      </c>
      <c r="CD115" s="27"/>
      <c r="CE115" s="27">
        <f t="shared" ref="CE115" si="1420">CE39/CE$9</f>
        <v>0.34114292524422873</v>
      </c>
      <c r="CF115" s="27"/>
      <c r="CG115" s="27">
        <f t="shared" ref="CG115" si="1421">CG39/CG$9</f>
        <v>0.24093269590424063</v>
      </c>
      <c r="CH115" s="27"/>
      <c r="CI115" s="27">
        <f t="shared" ref="CI115:CK115" si="1422">CI39/CI$9</f>
        <v>0.18875160657685569</v>
      </c>
      <c r="CJ115" s="27"/>
      <c r="CK115" s="27">
        <f t="shared" si="1422"/>
        <v>0.22327883271663582</v>
      </c>
      <c r="CL115" s="27"/>
      <c r="CM115" s="27">
        <f t="shared" ref="CM115" si="1423">CM39/CM$9</f>
        <v>0.34171844006469443</v>
      </c>
      <c r="CN115" s="27"/>
      <c r="CO115" s="27">
        <f t="shared" ref="CO115" si="1424">CO39/CO$9</f>
        <v>0.2652525526677072</v>
      </c>
      <c r="CP115" s="27"/>
      <c r="CQ115" s="27">
        <f t="shared" ref="CQ115" si="1425">CQ39/CQ$9</f>
        <v>0.16835760338145911</v>
      </c>
      <c r="CR115" s="27"/>
      <c r="CS115" s="27">
        <f t="shared" ref="CS115" si="1426">CS39/CS$9</f>
        <v>0.24784970326721253</v>
      </c>
      <c r="CT115" s="27"/>
      <c r="CU115" s="27">
        <f t="shared" ref="CU115" si="1427">CU39/CU$9</f>
        <v>0.21496040039497091</v>
      </c>
      <c r="CV115" s="27"/>
      <c r="CW115" s="27">
        <f t="shared" ref="CW115" si="1428">CW39/CW$9</f>
        <v>0.30675660241666902</v>
      </c>
      <c r="CX115" s="27"/>
      <c r="CY115" s="27">
        <f t="shared" ref="CY115" si="1429">CY39/CY$9</f>
        <v>0.24604081825840773</v>
      </c>
      <c r="CZ115" s="27"/>
      <c r="DA115" s="27">
        <f t="shared" ref="DA115" si="1430">DA39/DA$9</f>
        <v>0.22880141849000304</v>
      </c>
      <c r="DB115" s="27"/>
      <c r="DC115" s="27">
        <f t="shared" si="337"/>
        <v>0.23998130844298929</v>
      </c>
      <c r="DD115" s="27"/>
      <c r="DE115" s="27">
        <f t="shared" si="338"/>
        <v>0.15175661391786641</v>
      </c>
      <c r="DF115" s="27"/>
    </row>
    <row r="116" spans="2:110">
      <c r="B116" s="6" t="s">
        <v>103</v>
      </c>
      <c r="C116" s="6" t="s">
        <v>104</v>
      </c>
      <c r="D116" s="16">
        <f t="shared" ref="D116" si="1431">D40/D$9</f>
        <v>-6.2940812322284823E-2</v>
      </c>
      <c r="E116" s="16">
        <f t="shared" ref="E116" si="1432">E40/E$9</f>
        <v>-3.2321943409513609E-2</v>
      </c>
      <c r="F116" s="16"/>
      <c r="G116" s="16">
        <f t="shared" ref="G116" si="1433">G40/G$9</f>
        <v>-3.8950461941533371E-2</v>
      </c>
      <c r="H116" s="16">
        <f t="shared" ref="H116" si="1434">H40/H$9</f>
        <v>-3.0246114717975531E-2</v>
      </c>
      <c r="I116" s="16">
        <f t="shared" ref="I116" si="1435">I40/I$9</f>
        <v>-3.6150435714150012E-2</v>
      </c>
      <c r="J116" s="16">
        <f t="shared" ref="J116" si="1436">J40/J$9</f>
        <v>-3.0208274999805797E-2</v>
      </c>
      <c r="K116" s="16">
        <f t="shared" ref="K116" si="1437">K40/K$9</f>
        <v>-3.4045456304283857E-2</v>
      </c>
      <c r="L116" s="16"/>
      <c r="M116" s="16">
        <f t="shared" ref="M116:O116" si="1438">M40/M$9</f>
        <v>-6.6182920337294698E-2</v>
      </c>
      <c r="N116" s="16">
        <f t="shared" si="1438"/>
        <v>0.10410362065491786</v>
      </c>
      <c r="O116" s="16">
        <f t="shared" si="1438"/>
        <v>3.2439072817461841E-2</v>
      </c>
      <c r="P116" s="16"/>
      <c r="Q116" s="16">
        <f t="shared" ref="Q116" si="1439">Q40/Q$9</f>
        <v>-5.4234183053583768E-2</v>
      </c>
      <c r="R116" s="16"/>
      <c r="S116" s="16">
        <f t="shared" ref="S116" si="1440">S40/S$9</f>
        <v>5.177562869478851E-3</v>
      </c>
      <c r="T116" s="16"/>
      <c r="U116" s="16">
        <f t="shared" ref="U116" si="1441">U40/U$9</f>
        <v>-1.5755474965773068E-2</v>
      </c>
      <c r="V116" s="16"/>
      <c r="W116" s="16">
        <f t="shared" ref="W116" si="1442">W40/W$9</f>
        <v>-2.1007961290443124E-3</v>
      </c>
      <c r="X116" s="16"/>
      <c r="Y116" s="16">
        <f t="shared" ref="Y116" si="1443">Y40/Y$9</f>
        <v>-6.6507524303463697E-2</v>
      </c>
      <c r="Z116" s="16"/>
      <c r="AA116" s="16">
        <f t="shared" ref="AA116" si="1444">AA40/AA$9</f>
        <v>-4.7328520296276898E-2</v>
      </c>
      <c r="AB116" s="16"/>
      <c r="AC116" s="16">
        <f t="shared" ref="AC116" si="1445">AC40/AC$9</f>
        <v>-5.8830393397196187E-2</v>
      </c>
      <c r="AD116" s="16"/>
      <c r="AE116" s="16">
        <f t="shared" ref="AE116" si="1446">AE40/AE$9</f>
        <v>-5.1068040587515365E-2</v>
      </c>
      <c r="AF116" s="16"/>
      <c r="AG116" s="16">
        <f t="shared" ref="AG116" si="1447">AG40/AG$9</f>
        <v>-5.5619283087792099E-2</v>
      </c>
      <c r="AH116" s="16"/>
      <c r="AI116" s="16">
        <f t="shared" ref="AI116" si="1448">AI40/AI$9</f>
        <v>-1.9349042969373599E-2</v>
      </c>
      <c r="AJ116" s="16"/>
      <c r="AK116" s="16">
        <f t="shared" ref="AK116" si="1449">AK40/AK$9</f>
        <v>-3.965635645916335E-2</v>
      </c>
      <c r="AL116" s="16"/>
      <c r="AM116" s="16">
        <f t="shared" ref="AM116" si="1450">AM40/AM$9</f>
        <v>-3.9885762528529406E-2</v>
      </c>
      <c r="AN116" s="16"/>
      <c r="AO116" s="16">
        <f t="shared" ref="AO116" si="1451">AO40/AO$9</f>
        <v>-1.6076736387307406E-2</v>
      </c>
      <c r="AP116" s="16"/>
      <c r="AQ116" s="16">
        <f t="shared" ref="AQ116" si="1452">AQ40/AQ$9</f>
        <v>-2.5018802082687946E-2</v>
      </c>
      <c r="AR116" s="16"/>
      <c r="AS116" s="16">
        <f t="shared" ref="AS116" si="1453">AS40/AS$9</f>
        <v>-1.5284938354804264E-2</v>
      </c>
      <c r="AT116" s="16"/>
      <c r="AU116" s="16">
        <f t="shared" ref="AU116" si="1454">AU40/AU$9</f>
        <v>-2.1439064775116496E-2</v>
      </c>
      <c r="AV116" s="16"/>
      <c r="AW116" s="16">
        <f t="shared" ref="AW116" si="1455">AW40/AW$9</f>
        <v>-2.1569207906014395E-2</v>
      </c>
      <c r="AX116" s="16"/>
      <c r="AY116" s="16">
        <f t="shared" ref="AY116" si="1456">AY40/AY$9</f>
        <v>-2.1487828663177128E-2</v>
      </c>
      <c r="AZ116" s="16"/>
      <c r="BA116" s="16">
        <f t="shared" ref="BA116" si="1457">BA40/BA$9</f>
        <v>-2.9002852752930013E-2</v>
      </c>
      <c r="BB116" s="16"/>
      <c r="BC116" s="16">
        <f t="shared" ref="BC116" si="1458">BC40/BC$9</f>
        <v>-2.2282885744860641E-2</v>
      </c>
      <c r="BD116" s="16"/>
      <c r="BE116" s="16">
        <f t="shared" ref="BE116" si="1459">BE40/BE$9</f>
        <v>-2.5093293816869734E-2</v>
      </c>
      <c r="BF116" s="16"/>
      <c r="BG116" s="16">
        <f t="shared" ref="BG116" si="1460">BG40/BG$9</f>
        <v>-3.2609828864070552E-2</v>
      </c>
      <c r="BH116" s="16"/>
      <c r="BI116" s="16">
        <f t="shared" ref="BI116" si="1461">BI40/BI$9</f>
        <v>-2.7554817859433429E-2</v>
      </c>
      <c r="BJ116" s="16"/>
      <c r="BK116" s="16">
        <f t="shared" ref="BK116" si="1462">BK40/BK$9</f>
        <v>-1.906774890741399E-2</v>
      </c>
      <c r="BL116" s="16"/>
      <c r="BM116" s="16">
        <f t="shared" ref="BM116" si="1463">BM40/BM$9</f>
        <v>-2.4590153101907389E-2</v>
      </c>
      <c r="BN116" s="16"/>
      <c r="BO116" s="16">
        <f t="shared" ref="BO116" si="1464">BO40/BO$9</f>
        <v>-3.4765945736553172E-2</v>
      </c>
      <c r="BP116" s="16"/>
      <c r="BQ116" s="16">
        <f t="shared" ref="BQ116" si="1465">BQ40/BQ$9</f>
        <v>-1.7208834037673489E-2</v>
      </c>
      <c r="BR116" s="16"/>
      <c r="BS116" s="16">
        <f t="shared" ref="BS116" si="1466">BS40/BS$9</f>
        <v>-2.4434880500696241E-2</v>
      </c>
      <c r="BT116" s="16"/>
      <c r="BU116" s="16">
        <f t="shared" ref="BU116" si="1467">BU40/BU$9</f>
        <v>-2.0334310227355885E-2</v>
      </c>
      <c r="BV116" s="16"/>
      <c r="BW116" s="16">
        <f t="shared" ref="BW116" si="1468">BW40/BW$9</f>
        <v>-2.310383903859535E-2</v>
      </c>
      <c r="BX116" s="16"/>
      <c r="BY116" s="16">
        <f t="shared" ref="BY116" si="1469">BY40/BY$9</f>
        <v>-2.2173393258365939E-2</v>
      </c>
      <c r="BZ116" s="16"/>
      <c r="CA116" s="16">
        <f t="shared" ref="CA116" si="1470">CA40/CA$9</f>
        <v>-2.2772785738626164E-2</v>
      </c>
      <c r="CB116" s="16"/>
      <c r="CC116" s="16">
        <f t="shared" ref="CC116" si="1471">CC40/CC$9</f>
        <v>-3.4862953948521319E-2</v>
      </c>
      <c r="CD116" s="16"/>
      <c r="CE116" s="16">
        <f t="shared" ref="CE116" si="1472">CE40/CE$9</f>
        <v>5.324874480659875E-3</v>
      </c>
      <c r="CF116" s="16"/>
      <c r="CG116" s="16">
        <f t="shared" ref="CG116" si="1473">CG40/CG$9</f>
        <v>-1.0904503757855784E-2</v>
      </c>
      <c r="CH116" s="16"/>
      <c r="CI116" s="16">
        <f t="shared" ref="CI116:CK116" si="1474">CI40/CI$9</f>
        <v>-2.6459865809595119E-2</v>
      </c>
      <c r="CJ116" s="16"/>
      <c r="CK116" s="16">
        <f t="shared" si="1474"/>
        <v>-1.6167181042573715E-2</v>
      </c>
      <c r="CL116" s="16"/>
      <c r="CM116" s="16">
        <f t="shared" ref="CM116" si="1475">CM40/CM$9</f>
        <v>-3.3338402671701385E-2</v>
      </c>
      <c r="CN116" s="16"/>
      <c r="CO116" s="16">
        <f t="shared" ref="CO116" si="1476">CO40/CO$9</f>
        <v>-2.2252476865623396E-2</v>
      </c>
      <c r="CP116" s="16"/>
      <c r="CQ116" s="16">
        <f t="shared" ref="CQ116" si="1477">CQ40/CQ$9</f>
        <v>-3.6889427648576313E-2</v>
      </c>
      <c r="CR116" s="16"/>
      <c r="CS116" s="16">
        <f t="shared" ref="CS116" si="1478">CS40/CS$9</f>
        <v>-4.3898896929836673E-2</v>
      </c>
      <c r="CT116" s="16"/>
      <c r="CU116" s="16">
        <f t="shared" ref="CU116" si="1479">CU40/CU$9</f>
        <v>-4.0998777817417016E-2</v>
      </c>
      <c r="CV116" s="16"/>
      <c r="CW116" s="16">
        <f t="shared" ref="CW116" si="1480">CW40/CW$9</f>
        <v>-4.3018647502191421E-2</v>
      </c>
      <c r="CX116" s="16"/>
      <c r="CY116" s="16">
        <f t="shared" ref="CY116" si="1481">CY40/CY$9</f>
        <v>-4.1683158409776488E-2</v>
      </c>
      <c r="CZ116" s="16"/>
      <c r="DA116" s="16">
        <f t="shared" ref="DA116" si="1482">DA40/DA$9</f>
        <v>-5.3304707359900998E-2</v>
      </c>
      <c r="DB116" s="16"/>
      <c r="DC116" s="16">
        <f t="shared" si="337"/>
        <v>-4.5768989573056341E-2</v>
      </c>
      <c r="DD116" s="16"/>
      <c r="DE116" s="16">
        <f t="shared" si="338"/>
        <v>-6.0213707381654692E-2</v>
      </c>
      <c r="DF116" s="16"/>
    </row>
    <row r="117" spans="2:110">
      <c r="B117" s="9" t="s">
        <v>105</v>
      </c>
      <c r="C117" s="9" t="s">
        <v>106</v>
      </c>
      <c r="D117" s="16">
        <f t="shared" ref="D117" si="1483">D41/D$9</f>
        <v>1.4244494108512491E-2</v>
      </c>
      <c r="E117" s="16">
        <f t="shared" ref="E117" si="1484">E41/E$9</f>
        <v>2.6766421292757355E-2</v>
      </c>
      <c r="F117" s="16"/>
      <c r="G117" s="16">
        <f t="shared" ref="G117" si="1485">G41/G$9</f>
        <v>1.1111158990623276E-2</v>
      </c>
      <c r="H117" s="16">
        <f t="shared" ref="H117" si="1486">H41/H$9</f>
        <v>1.0561068717203153E-2</v>
      </c>
      <c r="I117" s="16">
        <f t="shared" ref="I117" si="1487">I41/I$9</f>
        <v>1.0934205204952115E-2</v>
      </c>
      <c r="J117" s="16">
        <f t="shared" ref="J117" si="1488">J41/J$9</f>
        <v>-5.9862999224437243E-3</v>
      </c>
      <c r="K117" s="16">
        <f t="shared" ref="K117" si="1489">K41/K$9</f>
        <v>4.9402046031636684E-3</v>
      </c>
      <c r="L117" s="16"/>
      <c r="M117" s="16">
        <f t="shared" ref="M117:O117" si="1490">M41/M$9</f>
        <v>5.507175808423196E-3</v>
      </c>
      <c r="N117" s="16">
        <f t="shared" si="1490"/>
        <v>0.17158233060535363</v>
      </c>
      <c r="O117" s="16">
        <f t="shared" si="1490"/>
        <v>0.10169012578568319</v>
      </c>
      <c r="P117" s="16"/>
      <c r="Q117" s="16">
        <f t="shared" ref="Q117" si="1491">Q41/Q$9</f>
        <v>2.5869441568816726E-2</v>
      </c>
      <c r="R117" s="16"/>
      <c r="S117" s="16">
        <f t="shared" ref="S117" si="1492">S41/S$9</f>
        <v>7.784157149157879E-2</v>
      </c>
      <c r="T117" s="16"/>
      <c r="U117" s="16">
        <f t="shared" ref="U117" si="1493">U41/U$9</f>
        <v>1.6548105700210196E-2</v>
      </c>
      <c r="V117" s="16"/>
      <c r="W117" s="16">
        <f t="shared" ref="W117" si="1494">W41/W$9</f>
        <v>5.653008214850621E-2</v>
      </c>
      <c r="X117" s="16"/>
      <c r="Y117" s="16">
        <f t="shared" ref="Y117" si="1495">Y41/Y$9</f>
        <v>2.2742436624749798E-2</v>
      </c>
      <c r="Z117" s="16"/>
      <c r="AA117" s="16">
        <f t="shared" ref="AA117" si="1496">AA41/AA$9</f>
        <v>4.330912597441558E-2</v>
      </c>
      <c r="AB117" s="16"/>
      <c r="AC117" s="16">
        <f t="shared" ref="AC117" si="1497">AC41/AC$9</f>
        <v>3.0975041737442602E-2</v>
      </c>
      <c r="AD117" s="16"/>
      <c r="AE117" s="16">
        <f t="shared" ref="AE117" si="1498">AE41/AE$9</f>
        <v>2.1177584432272516E-2</v>
      </c>
      <c r="AF117" s="16"/>
      <c r="AG117" s="16">
        <f t="shared" ref="AG117" si="1499">AG41/AG$9</f>
        <v>2.6922054591671307E-2</v>
      </c>
      <c r="AH117" s="16"/>
      <c r="AI117" s="16">
        <f t="shared" ref="AI117" si="1500">AI41/AI$9</f>
        <v>9.7687554636136636E-3</v>
      </c>
      <c r="AJ117" s="16"/>
      <c r="AK117" s="16">
        <f t="shared" ref="AK117" si="1501">AK41/AK$9</f>
        <v>1.9372701333294114E-2</v>
      </c>
      <c r="AL117" s="16"/>
      <c r="AM117" s="16">
        <f t="shared" ref="AM117" si="1502">AM41/AM$9</f>
        <v>2.5003424572351003E-2</v>
      </c>
      <c r="AN117" s="16"/>
      <c r="AO117" s="16">
        <f t="shared" ref="AO117" si="1503">AO41/AO$9</f>
        <v>1.9483778607295707E-2</v>
      </c>
      <c r="AP117" s="16"/>
      <c r="AQ117" s="16">
        <f t="shared" ref="AQ117" si="1504">AQ41/AQ$9</f>
        <v>2.1556817485156903E-2</v>
      </c>
      <c r="AR117" s="16"/>
      <c r="AS117" s="16">
        <f t="shared" ref="AS117" si="1505">AS41/AS$9</f>
        <v>3.1223338517552622E-2</v>
      </c>
      <c r="AT117" s="16"/>
      <c r="AU117" s="16">
        <f t="shared" ref="AU117" si="1506">AU41/AU$9</f>
        <v>2.5111788762899916E-2</v>
      </c>
      <c r="AV117" s="16"/>
      <c r="AW117" s="16">
        <f t="shared" ref="AW117" si="1507">AW41/AW$9</f>
        <v>2.278826124952045E-2</v>
      </c>
      <c r="AX117" s="16"/>
      <c r="AY117" s="16">
        <f t="shared" ref="AY117" si="1508">AY41/AY$9</f>
        <v>2.4241176270434865E-2</v>
      </c>
      <c r="AZ117" s="16"/>
      <c r="BA117" s="16">
        <f t="shared" ref="BA117" si="1509">BA41/BA$9</f>
        <v>3.5539771853255388E-2</v>
      </c>
      <c r="BB117" s="16"/>
      <c r="BC117" s="16">
        <f t="shared" ref="BC117" si="1510">BC41/BC$9</f>
        <v>2.3915234165588255E-2</v>
      </c>
      <c r="BD117" s="16"/>
      <c r="BE117" s="16">
        <f t="shared" ref="BE117" si="1511">BE41/BE$9</f>
        <v>2.8776819722714304E-2</v>
      </c>
      <c r="BF117" s="16"/>
      <c r="BG117" s="16">
        <f t="shared" ref="BG117" si="1512">BG41/BG$9</f>
        <v>2.6809539744098089E-2</v>
      </c>
      <c r="BH117" s="16"/>
      <c r="BI117" s="16">
        <f t="shared" ref="BI117" si="1513">BI41/BI$9</f>
        <v>2.8132572481743699E-2</v>
      </c>
      <c r="BJ117" s="16"/>
      <c r="BK117" s="16">
        <f t="shared" ref="BK117" si="1514">BK41/BK$9</f>
        <v>1.588207634479984E-2</v>
      </c>
      <c r="BL117" s="16"/>
      <c r="BM117" s="16">
        <f t="shared" ref="BM117" si="1515">BM41/BM$9</f>
        <v>2.3853284265195791E-2</v>
      </c>
      <c r="BN117" s="16"/>
      <c r="BO117" s="16">
        <f t="shared" ref="BO117" si="1516">BO41/BO$9</f>
        <v>2.3270331970373224E-2</v>
      </c>
      <c r="BP117" s="16"/>
      <c r="BQ117" s="16">
        <f t="shared" ref="BQ117" si="1517">BQ41/BQ$9</f>
        <v>1.0795510012956066E-2</v>
      </c>
      <c r="BR117" s="16"/>
      <c r="BS117" s="16">
        <f t="shared" ref="BS117" si="1518">BS41/BS$9</f>
        <v>1.5929819381619754E-2</v>
      </c>
      <c r="BT117" s="16"/>
      <c r="BU117" s="16">
        <f t="shared" ref="BU117" si="1519">BU41/BU$9</f>
        <v>3.2519667861737434E-2</v>
      </c>
      <c r="BV117" s="16"/>
      <c r="BW117" s="16">
        <f t="shared" ref="BW117" si="1520">BW41/BW$9</f>
        <v>2.1314869436869784E-2</v>
      </c>
      <c r="BX117" s="16"/>
      <c r="BY117" s="16">
        <f t="shared" ref="BY117" si="1521">BY41/BY$9</f>
        <v>7.6752906671181459E-3</v>
      </c>
      <c r="BZ117" s="16"/>
      <c r="CA117" s="16">
        <f t="shared" ref="CA117" si="1522">CA41/CA$9</f>
        <v>1.646189717576441E-2</v>
      </c>
      <c r="CB117" s="16"/>
      <c r="CC117" s="16">
        <f t="shared" ref="CC117" si="1523">CC41/CC$9</f>
        <v>1.790845118049211E-2</v>
      </c>
      <c r="CD117" s="16"/>
      <c r="CE117" s="16">
        <f t="shared" ref="CE117" si="1524">CE41/CE$9</f>
        <v>4.2527434912835102E-2</v>
      </c>
      <c r="CF117" s="16"/>
      <c r="CG117" s="16">
        <f t="shared" ref="CG117" si="1525">CG41/CG$9</f>
        <v>3.2585350096181097E-2</v>
      </c>
      <c r="CH117" s="16"/>
      <c r="CI117" s="16">
        <f t="shared" ref="CI117:CK117" si="1526">CI41/CI$9</f>
        <v>1.9647831069790605E-2</v>
      </c>
      <c r="CJ117" s="16"/>
      <c r="CK117" s="16">
        <f t="shared" si="1526"/>
        <v>2.8208339308882953E-2</v>
      </c>
      <c r="CL117" s="16"/>
      <c r="CM117" s="16">
        <f t="shared" ref="CM117" si="1527">CM41/CM$9</f>
        <v>8.0444444439368799E-3</v>
      </c>
      <c r="CN117" s="16"/>
      <c r="CO117" s="16">
        <f t="shared" ref="CO117" si="1528">CO41/CO$9</f>
        <v>2.1062472354960074E-2</v>
      </c>
      <c r="CP117" s="16"/>
      <c r="CQ117" s="16">
        <f t="shared" ref="CQ117" si="1529">CQ41/CQ$9</f>
        <v>1.6230335282226449E-2</v>
      </c>
      <c r="CR117" s="16"/>
      <c r="CS117" s="16">
        <f t="shared" ref="CS117" si="1530">CS41/CS$9</f>
        <v>8.2744059496881444E-3</v>
      </c>
      <c r="CT117" s="16"/>
      <c r="CU117" s="16">
        <f t="shared" ref="CU117" si="1531">CU41/CU$9</f>
        <v>1.1566116318694248E-2</v>
      </c>
      <c r="CV117" s="16"/>
      <c r="CW117" s="16">
        <f t="shared" ref="CW117" si="1532">CW41/CW$9</f>
        <v>2.7884017336042285E-2</v>
      </c>
      <c r="CX117" s="16"/>
      <c r="CY117" s="16">
        <f t="shared" ref="CY117" si="1533">CY41/CY$9</f>
        <v>1.7091054896355994E-2</v>
      </c>
      <c r="CZ117" s="16"/>
      <c r="DA117" s="16">
        <f t="shared" ref="DA117" si="1534">DA41/DA$9</f>
        <v>1.4167595146665744E-2</v>
      </c>
      <c r="DB117" s="16"/>
      <c r="DC117" s="16">
        <f t="shared" si="337"/>
        <v>1.6063004405629848E-2</v>
      </c>
      <c r="DD117" s="16"/>
      <c r="DE117" s="16">
        <f t="shared" si="338"/>
        <v>1.3435492017419242E-2</v>
      </c>
      <c r="DF117" s="16"/>
    </row>
    <row r="118" spans="2:110">
      <c r="B118" s="20" t="s">
        <v>107</v>
      </c>
      <c r="C118" s="20" t="s">
        <v>108</v>
      </c>
      <c r="D118" s="16">
        <f t="shared" ref="D118" si="1535">D42/D$9</f>
        <v>-8.0732789826560486E-2</v>
      </c>
      <c r="E118" s="16">
        <f t="shared" ref="E118" si="1536">E42/E$9</f>
        <v>-5.8705156062220244E-2</v>
      </c>
      <c r="F118" s="16"/>
      <c r="G118" s="16">
        <f t="shared" ref="G118" si="1537">G42/G$9</f>
        <v>-5.1214320187534475E-2</v>
      </c>
      <c r="H118" s="16">
        <f t="shared" ref="H118" si="1538">H42/H$9</f>
        <v>-3.8887429408691325E-2</v>
      </c>
      <c r="I118" s="16">
        <f t="shared" ref="I118" si="1539">I42/I$9</f>
        <v>-4.7248989233199812E-2</v>
      </c>
      <c r="J118" s="16">
        <f t="shared" ref="J118" si="1540">J42/J$9</f>
        <v>-2.3493451245158267E-2</v>
      </c>
      <c r="K118" s="16">
        <f t="shared" ref="K118" si="1541">K42/K$9</f>
        <v>-3.8833713925278547E-2</v>
      </c>
      <c r="L118" s="16"/>
      <c r="M118" s="16">
        <f t="shared" ref="M118:O118" si="1542">M42/M$9</f>
        <v>-6.2448057009547538E-2</v>
      </c>
      <c r="N118" s="16">
        <f t="shared" si="1542"/>
        <v>-6.5227382325061325E-2</v>
      </c>
      <c r="O118" s="16">
        <f t="shared" si="1542"/>
        <v>-6.4057715714427546E-2</v>
      </c>
      <c r="P118" s="16"/>
      <c r="Q118" s="16">
        <f t="shared" ref="Q118" si="1543">Q42/Q$9</f>
        <v>-7.3198561793171163E-2</v>
      </c>
      <c r="R118" s="16"/>
      <c r="S118" s="16">
        <f t="shared" ref="S118" si="1544">S42/S$9</f>
        <v>-6.6932785626692373E-2</v>
      </c>
      <c r="T118" s="16"/>
      <c r="U118" s="16">
        <f t="shared" ref="U118" si="1545">U42/U$9</f>
        <v>-3.0132192857614003E-2</v>
      </c>
      <c r="V118" s="16"/>
      <c r="W118" s="16">
        <f t="shared" ref="W118" si="1546">W42/W$9</f>
        <v>-5.4137393640121892E-2</v>
      </c>
      <c r="X118" s="16"/>
      <c r="Y118" s="16">
        <f t="shared" ref="Y118" si="1547">Y42/Y$9</f>
        <v>-9.2389248295036988E-2</v>
      </c>
      <c r="Z118" s="16"/>
      <c r="AA118" s="16">
        <f t="shared" ref="AA118" si="1548">AA42/AA$9</f>
        <v>-8.9398718246070541E-2</v>
      </c>
      <c r="AB118" s="16"/>
      <c r="AC118" s="16">
        <f t="shared" ref="AC118" si="1549">AC42/AC$9</f>
        <v>-9.1192174106177179E-2</v>
      </c>
      <c r="AD118" s="16"/>
      <c r="AE118" s="16">
        <f t="shared" ref="AE118" si="1550">AE42/AE$9</f>
        <v>-5.3775966287618326E-2</v>
      </c>
      <c r="AF118" s="16"/>
      <c r="AG118" s="16">
        <f t="shared" ref="AG118" si="1551">AG42/AG$9</f>
        <v>-7.5713932700409325E-2</v>
      </c>
      <c r="AH118" s="16"/>
      <c r="AI118" s="16">
        <f t="shared" ref="AI118" si="1552">AI42/AI$9</f>
        <v>-2.8532109889363243E-2</v>
      </c>
      <c r="AJ118" s="16"/>
      <c r="AK118" s="16">
        <f t="shared" ref="AK118" si="1553">AK42/AK$9</f>
        <v>-5.4948700011607066E-2</v>
      </c>
      <c r="AL118" s="16"/>
      <c r="AM118" s="16">
        <f t="shared" ref="AM118" si="1554">AM42/AM$9</f>
        <v>-6.5412080100908751E-2</v>
      </c>
      <c r="AN118" s="16"/>
      <c r="AO118" s="16">
        <f t="shared" ref="AO118" si="1555">AO42/AO$9</f>
        <v>-3.5832528995674302E-2</v>
      </c>
      <c r="AP118" s="16"/>
      <c r="AQ118" s="16">
        <f t="shared" ref="AQ118" si="1556">AQ42/AQ$9</f>
        <v>-4.694185735097918E-2</v>
      </c>
      <c r="AR118" s="16"/>
      <c r="AS118" s="16">
        <f t="shared" ref="AS118" si="1557">AS42/AS$9</f>
        <v>-4.5270173479260413E-2</v>
      </c>
      <c r="AT118" s="16"/>
      <c r="AU118" s="16">
        <f t="shared" ref="AU118" si="1558">AU42/AU$9</f>
        <v>-4.6327076901062379E-2</v>
      </c>
      <c r="AV118" s="16"/>
      <c r="AW118" s="16">
        <f t="shared" ref="AW118" si="1559">AW42/AW$9</f>
        <v>-3.694975228035683E-2</v>
      </c>
      <c r="AX118" s="16"/>
      <c r="AY118" s="16">
        <f t="shared" ref="AY118" si="1560">AY42/AY$9</f>
        <v>-4.2813446908012642E-2</v>
      </c>
      <c r="AZ118" s="16"/>
      <c r="BA118" s="16">
        <f t="shared" ref="BA118" si="1561">BA42/BA$9</f>
        <v>-6.3923773732505698E-2</v>
      </c>
      <c r="BB118" s="16"/>
      <c r="BC118" s="16">
        <f t="shared" ref="BC118" si="1562">BC42/BC$9</f>
        <v>-4.3528863764098182E-2</v>
      </c>
      <c r="BD118" s="16"/>
      <c r="BE118" s="16">
        <f t="shared" ref="BE118" si="1563">BE42/BE$9</f>
        <v>-5.2058372842681958E-2</v>
      </c>
      <c r="BF118" s="16"/>
      <c r="BG118" s="16">
        <f t="shared" ref="BG118" si="1564">BG42/BG$9</f>
        <v>-5.4889558066682456E-2</v>
      </c>
      <c r="BH118" s="16"/>
      <c r="BI118" s="16">
        <f t="shared" ref="BI118" si="1565">BI42/BI$9</f>
        <v>-5.2985532824517421E-2</v>
      </c>
      <c r="BJ118" s="16"/>
      <c r="BK118" s="16">
        <f t="shared" ref="BK118" si="1566">BK42/BK$9</f>
        <v>-3.3821202860058887E-2</v>
      </c>
      <c r="BL118" s="16"/>
      <c r="BM118" s="16">
        <f t="shared" ref="BM118" si="1567">BM42/BM$9</f>
        <v>-4.6291135268844021E-2</v>
      </c>
      <c r="BN118" s="16"/>
      <c r="BO118" s="16">
        <f t="shared" ref="BO118" si="1568">BO42/BO$9</f>
        <v>-5.9333709414032529E-2</v>
      </c>
      <c r="BP118" s="16"/>
      <c r="BQ118" s="16">
        <f t="shared" ref="BQ118" si="1569">BQ42/BQ$9</f>
        <v>-3.2715849496894912E-2</v>
      </c>
      <c r="BR118" s="16"/>
      <c r="BS118" s="16">
        <f t="shared" ref="BS118" si="1570">BS42/BS$9</f>
        <v>-4.3671062165487808E-2</v>
      </c>
      <c r="BT118" s="16"/>
      <c r="BU118" s="16">
        <f t="shared" ref="BU118" si="1571">BU42/BU$9</f>
        <v>-5.5762720168671946E-2</v>
      </c>
      <c r="BV118" s="16"/>
      <c r="BW118" s="16">
        <f t="shared" ref="BW118" si="1572">BW42/BW$9</f>
        <v>-4.7596003594347042E-2</v>
      </c>
      <c r="BX118" s="16"/>
      <c r="BY118" s="16">
        <f t="shared" ref="BY118" si="1573">BY42/BY$9</f>
        <v>-3.0412719760509421E-2</v>
      </c>
      <c r="BZ118" s="16"/>
      <c r="CA118" s="16">
        <f t="shared" ref="CA118" si="1574">CA42/CA$9</f>
        <v>-4.148217843830574E-2</v>
      </c>
      <c r="CB118" s="16"/>
      <c r="CC118" s="16">
        <f t="shared" ref="CC118" si="1575">CC42/CC$9</f>
        <v>-5.2207212172278618E-2</v>
      </c>
      <c r="CD118" s="16"/>
      <c r="CE118" s="16">
        <f t="shared" ref="CE118" si="1576">CE42/CE$9</f>
        <v>-3.4362491227904808E-2</v>
      </c>
      <c r="CF118" s="16"/>
      <c r="CG118" s="16">
        <f t="shared" ref="CG118" si="1577">CG42/CG$9</f>
        <v>-4.1568870300547463E-2</v>
      </c>
      <c r="CH118" s="16"/>
      <c r="CI118" s="16">
        <f t="shared" ref="CI118:CK118" si="1578">CI42/CI$9</f>
        <v>-4.1463883993406135E-2</v>
      </c>
      <c r="CJ118" s="16"/>
      <c r="CK118" s="16">
        <f t="shared" si="1578"/>
        <v>-4.1533351419536443E-2</v>
      </c>
      <c r="CL118" s="16"/>
      <c r="CM118" s="16">
        <f t="shared" ref="CM118" si="1579">CM42/CM$9</f>
        <v>-3.3996455089124293E-2</v>
      </c>
      <c r="CN118" s="16"/>
      <c r="CO118" s="16">
        <f t="shared" ref="CO118" si="1580">CO42/CO$9</f>
        <v>-3.8862356615042414E-2</v>
      </c>
      <c r="CP118" s="16"/>
      <c r="CQ118" s="16">
        <f t="shared" ref="CQ118" si="1581">CQ42/CQ$9</f>
        <v>-5.3786329413656624E-2</v>
      </c>
      <c r="CR118" s="16"/>
      <c r="CS118" s="16">
        <f t="shared" ref="CS118" si="1582">CS42/CS$9</f>
        <v>-5.0467700382669928E-2</v>
      </c>
      <c r="CT118" s="16"/>
      <c r="CU118" s="16">
        <f t="shared" ref="CU118" si="1583">CU42/CU$9</f>
        <v>-5.1840760038630744E-2</v>
      </c>
      <c r="CV118" s="16"/>
      <c r="CW118" s="16">
        <f t="shared" ref="CW118" si="1584">CW42/CW$9</f>
        <v>-6.9479043466335821E-2</v>
      </c>
      <c r="CX118" s="16"/>
      <c r="CY118" s="16">
        <f t="shared" ref="CY118" si="1585">CY42/CY$9</f>
        <v>-5.781273637832568E-2</v>
      </c>
      <c r="CZ118" s="16"/>
      <c r="DA118" s="16">
        <f t="shared" ref="DA118" si="1586">DA42/DA$9</f>
        <v>-5.9689241911532971E-2</v>
      </c>
      <c r="DB118" s="16"/>
      <c r="DC118" s="16">
        <f t="shared" si="337"/>
        <v>-5.8472759039735256E-2</v>
      </c>
      <c r="DD118" s="16"/>
      <c r="DE118" s="16">
        <f t="shared" si="338"/>
        <v>-7.4500567284692176E-2</v>
      </c>
      <c r="DF118" s="16"/>
    </row>
    <row r="119" spans="2:110">
      <c r="B119" s="13" t="s">
        <v>109</v>
      </c>
      <c r="C119" s="13" t="s">
        <v>110</v>
      </c>
      <c r="D119" s="16">
        <f t="shared" ref="D119" si="1587">D43/D$9</f>
        <v>0</v>
      </c>
      <c r="E119" s="16">
        <f t="shared" ref="E119" si="1588">E43/E$9</f>
        <v>0</v>
      </c>
      <c r="F119" s="16"/>
      <c r="G119" s="16">
        <f t="shared" ref="G119" si="1589">G43/G$9</f>
        <v>0</v>
      </c>
      <c r="H119" s="16">
        <f t="shared" ref="H119" si="1590">H43/H$9</f>
        <v>0</v>
      </c>
      <c r="I119" s="16">
        <f t="shared" ref="I119" si="1591">I43/I$9</f>
        <v>0</v>
      </c>
      <c r="J119" s="16">
        <f t="shared" ref="J119" si="1592">J43/J$9</f>
        <v>0</v>
      </c>
      <c r="K119" s="16">
        <f t="shared" ref="K119" si="1593">K43/K$9</f>
        <v>0</v>
      </c>
      <c r="L119" s="16"/>
      <c r="M119" s="16">
        <f t="shared" ref="M119:O119" si="1594">M43/M$9</f>
        <v>-3.42220415441035E-2</v>
      </c>
      <c r="N119" s="16">
        <f t="shared" si="1594"/>
        <v>-4.4620713605471839E-2</v>
      </c>
      <c r="O119" s="16">
        <f t="shared" si="1594"/>
        <v>-4.0244479043356721E-2</v>
      </c>
      <c r="P119" s="16"/>
      <c r="Q119" s="16">
        <f t="shared" ref="Q119" si="1595">Q43/Q$9</f>
        <v>-4.7225335241788513E-2</v>
      </c>
      <c r="R119" s="16"/>
      <c r="S119" s="16">
        <f t="shared" ref="S119" si="1596">S43/S$9</f>
        <v>-4.2440178789477055E-2</v>
      </c>
      <c r="T119" s="16"/>
      <c r="U119" s="16">
        <f t="shared" ref="U119" si="1597">U43/U$9</f>
        <v>-1.5106184118583376E-2</v>
      </c>
      <c r="V119" s="16"/>
      <c r="W119" s="16">
        <f t="shared" ref="W119" si="1598">W43/W$9</f>
        <v>-3.2936273214195906E-2</v>
      </c>
      <c r="X119" s="16"/>
      <c r="Y119" s="16">
        <f t="shared" ref="Y119" si="1599">Y43/Y$9</f>
        <v>-7.1115667406510472E-2</v>
      </c>
      <c r="Z119" s="16"/>
      <c r="AA119" s="16">
        <f t="shared" ref="AA119" si="1600">AA43/AA$9</f>
        <v>-3.8842298204328517E-2</v>
      </c>
      <c r="AB119" s="16"/>
      <c r="AC119" s="16">
        <f t="shared" ref="AC119" si="1601">AC43/AC$9</f>
        <v>-5.8197015319123191E-2</v>
      </c>
      <c r="AD119" s="16"/>
      <c r="AE119" s="16">
        <f t="shared" ref="AE119" si="1602">AE43/AE$9</f>
        <v>-1.9426237847350397E-2</v>
      </c>
      <c r="AF119" s="16"/>
      <c r="AG119" s="16">
        <f t="shared" ref="AG119" si="1603">AG43/AG$9</f>
        <v>-4.2158418994571373E-2</v>
      </c>
      <c r="AH119" s="16"/>
      <c r="AI119" s="16">
        <f t="shared" ref="AI119" si="1604">AI43/AI$9</f>
        <v>-1.1947388108241055E-2</v>
      </c>
      <c r="AJ119" s="16"/>
      <c r="AK119" s="16">
        <f t="shared" ref="AK119" si="1605">AK43/AK$9</f>
        <v>-2.8862216161636943E-2</v>
      </c>
      <c r="AL119" s="16"/>
      <c r="AM119" s="16">
        <f t="shared" ref="AM119" si="1606">AM43/AM$9</f>
        <v>-2.6389922274310584E-2</v>
      </c>
      <c r="AN119" s="16"/>
      <c r="AO119" s="16">
        <f t="shared" ref="AO119" si="1607">AO43/AO$9</f>
        <v>-1.2434213204240022E-2</v>
      </c>
      <c r="AP119" s="16"/>
      <c r="AQ119" s="16">
        <f t="shared" ref="AQ119" si="1608">AQ43/AQ$9</f>
        <v>-1.7675623188419417E-2</v>
      </c>
      <c r="AR119" s="16"/>
      <c r="AS119" s="16">
        <f t="shared" ref="AS119" si="1609">AS43/AS$9</f>
        <v>-1.8471282663771862E-2</v>
      </c>
      <c r="AT119" s="16"/>
      <c r="AU119" s="16">
        <f t="shared" ref="AU119" si="1610">AU43/AU$9</f>
        <v>-1.7968235863885865E-2</v>
      </c>
      <c r="AV119" s="16"/>
      <c r="AW119" s="16">
        <f t="shared" ref="AW119" si="1611">AW43/AW$9</f>
        <v>-1.9319481697934619E-2</v>
      </c>
      <c r="AX119" s="16"/>
      <c r="AY119" s="16">
        <f t="shared" ref="AY119" si="1612">AY43/AY$9</f>
        <v>-1.847453996260651E-2</v>
      </c>
      <c r="AZ119" s="16"/>
      <c r="BA119" s="16">
        <f t="shared" ref="BA119" si="1613">BA43/BA$9</f>
        <v>-3.3766726988667041E-2</v>
      </c>
      <c r="BB119" s="16"/>
      <c r="BC119" s="16">
        <f t="shared" ref="BC119" si="1614">BC43/BC$9</f>
        <v>-2.0715684039313165E-2</v>
      </c>
      <c r="BD119" s="16"/>
      <c r="BE119" s="16">
        <f t="shared" ref="BE119" si="1615">BE43/BE$9</f>
        <v>-2.6173859117993973E-2</v>
      </c>
      <c r="BF119" s="16"/>
      <c r="BG119" s="16">
        <f t="shared" ref="BG119" si="1616">BG43/BG$9</f>
        <v>-2.538190051551897E-2</v>
      </c>
      <c r="BH119" s="16"/>
      <c r="BI119" s="16">
        <f t="shared" ref="BI119" si="1617">BI43/BI$9</f>
        <v>-2.591450755128594E-2</v>
      </c>
      <c r="BJ119" s="16"/>
      <c r="BK119" s="16">
        <f t="shared" ref="BK119" si="1618">BK43/BK$9</f>
        <v>-1.5000070801624632E-2</v>
      </c>
      <c r="BL119" s="16"/>
      <c r="BM119" s="16">
        <f t="shared" ref="BM119" si="1619">BM43/BM$9</f>
        <v>-2.2101925591259716E-2</v>
      </c>
      <c r="BN119" s="16"/>
      <c r="BO119" s="16">
        <f t="shared" ref="BO119" si="1620">BO43/BO$9</f>
        <v>-2.7055670481730743E-2</v>
      </c>
      <c r="BP119" s="16"/>
      <c r="BQ119" s="16">
        <f t="shared" ref="BQ119" si="1621">BQ43/BQ$9</f>
        <v>-9.9737667002999641E-3</v>
      </c>
      <c r="BR119" s="16"/>
      <c r="BS119" s="16">
        <f t="shared" ref="BS119" si="1622">BS43/BS$9</f>
        <v>-1.7004230054325283E-2</v>
      </c>
      <c r="BT119" s="16"/>
      <c r="BU119" s="16">
        <f t="shared" ref="BU119" si="1623">BU43/BU$9</f>
        <v>-2.58158808153096E-2</v>
      </c>
      <c r="BV119" s="16"/>
      <c r="BW119" s="16">
        <f t="shared" ref="BW119" si="1624">BW43/BW$9</f>
        <v>-1.9864484050867267E-2</v>
      </c>
      <c r="BX119" s="16"/>
      <c r="BY119" s="16">
        <f t="shared" ref="BY119" si="1625">BY43/BY$9</f>
        <v>-1.2351959424737881E-2</v>
      </c>
      <c r="BZ119" s="16"/>
      <c r="CA119" s="16">
        <f t="shared" ref="CA119" si="1626">CA43/CA$9</f>
        <v>-1.7191522206742752E-2</v>
      </c>
      <c r="CB119" s="16"/>
      <c r="CC119" s="16">
        <f t="shared" ref="CC119" si="1627">CC43/CC$9</f>
        <v>-2.0265213388061785E-2</v>
      </c>
      <c r="CD119" s="16"/>
      <c r="CE119" s="16">
        <f t="shared" ref="CE119" si="1628">CE43/CE$9</f>
        <v>-1.2522602829829593E-2</v>
      </c>
      <c r="CF119" s="16"/>
      <c r="CG119" s="16">
        <f t="shared" ref="CG119" si="1629">CG43/CG$9</f>
        <v>-1.5649364344811886E-2</v>
      </c>
      <c r="CH119" s="16"/>
      <c r="CI119" s="16">
        <f t="shared" ref="CI119:CK119" si="1630">CI43/CI$9</f>
        <v>-1.4974253563856911E-2</v>
      </c>
      <c r="CJ119" s="16"/>
      <c r="CK119" s="16">
        <f t="shared" si="1630"/>
        <v>-1.5420961421126632E-2</v>
      </c>
      <c r="CL119" s="16"/>
      <c r="CM119" s="16">
        <f t="shared" ref="CM119" si="1631">CM43/CM$9</f>
        <v>-1.5815156601092183E-2</v>
      </c>
      <c r="CN119" s="16"/>
      <c r="CO119" s="16">
        <f t="shared" ref="CO119" si="1632">CO43/CO$9</f>
        <v>-1.5560659943102588E-2</v>
      </c>
      <c r="CP119" s="16"/>
      <c r="CQ119" s="16">
        <f t="shared" ref="CQ119" si="1633">CQ43/CQ$9</f>
        <v>-2.0880101979519568E-2</v>
      </c>
      <c r="CR119" s="16"/>
      <c r="CS119" s="16">
        <f t="shared" ref="CS119" si="1634">CS43/CS$9</f>
        <v>-2.7401331946775746E-2</v>
      </c>
      <c r="CT119" s="16"/>
      <c r="CU119" s="16">
        <f t="shared" ref="CU119" si="1635">CU43/CU$9</f>
        <v>-2.4703218451209808E-2</v>
      </c>
      <c r="CV119" s="16"/>
      <c r="CW119" s="16">
        <f t="shared" ref="CW119" si="1636">CW43/CW$9</f>
        <v>-3.3331701655566981E-2</v>
      </c>
      <c r="CX119" s="16"/>
      <c r="CY119" s="16">
        <f t="shared" ref="CY119" si="1637">CY43/CY$9</f>
        <v>-2.7624653715448994E-2</v>
      </c>
      <c r="CZ119" s="16"/>
      <c r="DA119" s="16">
        <f t="shared" ref="DA119" si="1638">DA43/DA$9</f>
        <v>-4.0015890338625494E-2</v>
      </c>
      <c r="DB119" s="16"/>
      <c r="DC119" s="16">
        <f t="shared" si="337"/>
        <v>-3.1981291106601438E-2</v>
      </c>
      <c r="DD119" s="16"/>
      <c r="DE119" s="16">
        <f t="shared" si="338"/>
        <v>-3.9451749713441779E-2</v>
      </c>
      <c r="DF119" s="16"/>
    </row>
    <row r="120" spans="2:110">
      <c r="B120" s="13" t="s">
        <v>111</v>
      </c>
      <c r="C120" s="13" t="s">
        <v>110</v>
      </c>
      <c r="D120" s="16">
        <f t="shared" ref="D120" si="1639">D44/D$9</f>
        <v>0</v>
      </c>
      <c r="E120" s="16">
        <f t="shared" ref="E120" si="1640">E44/E$9</f>
        <v>0</v>
      </c>
      <c r="F120" s="16"/>
      <c r="G120" s="16">
        <f t="shared" ref="G120" si="1641">G44/G$9</f>
        <v>0</v>
      </c>
      <c r="H120" s="16">
        <f t="shared" ref="H120" si="1642">H44/H$9</f>
        <v>0</v>
      </c>
      <c r="I120" s="16">
        <f t="shared" ref="I120" si="1643">I44/I$9</f>
        <v>0</v>
      </c>
      <c r="J120" s="16">
        <f t="shared" ref="J120" si="1644">J44/J$9</f>
        <v>0</v>
      </c>
      <c r="K120" s="16">
        <f t="shared" ref="K120" si="1645">K44/K$9</f>
        <v>0</v>
      </c>
      <c r="L120" s="16"/>
      <c r="M120" s="16">
        <f t="shared" ref="M120:O120" si="1646">M44/M$9</f>
        <v>-2.8226015465444048E-2</v>
      </c>
      <c r="N120" s="16">
        <f t="shared" si="1646"/>
        <v>-2.060666871958949E-2</v>
      </c>
      <c r="O120" s="16">
        <f t="shared" si="1646"/>
        <v>-2.3813236671070822E-2</v>
      </c>
      <c r="P120" s="16"/>
      <c r="Q120" s="16">
        <f t="shared" ref="Q120" si="1647">Q44/Q$9</f>
        <v>-2.597322655138265E-2</v>
      </c>
      <c r="R120" s="16"/>
      <c r="S120" s="16">
        <f t="shared" ref="S120" si="1648">S44/S$9</f>
        <v>-2.4492606837215325E-2</v>
      </c>
      <c r="T120" s="16"/>
      <c r="U120" s="16">
        <f t="shared" ref="U120" si="1649">U44/U$9</f>
        <v>-1.5026008739030629E-2</v>
      </c>
      <c r="V120" s="16"/>
      <c r="W120" s="16">
        <f t="shared" ref="W120" si="1650">W44/W$9</f>
        <v>-2.1201120425925979E-2</v>
      </c>
      <c r="X120" s="16"/>
      <c r="Y120" s="16">
        <f t="shared" ref="Y120" si="1651">Y44/Y$9</f>
        <v>-2.127358088852652E-2</v>
      </c>
      <c r="Z120" s="16"/>
      <c r="AA120" s="16">
        <f t="shared" ref="AA120" si="1652">AA44/AA$9</f>
        <v>-5.0556420041742017E-2</v>
      </c>
      <c r="AB120" s="16"/>
      <c r="AC120" s="16">
        <f t="shared" ref="AC120" si="1653">AC44/AC$9</f>
        <v>-3.2995158787053995E-2</v>
      </c>
      <c r="AD120" s="16"/>
      <c r="AE120" s="16">
        <f t="shared" ref="AE120" si="1654">AE44/AE$9</f>
        <v>-3.4349728440267929E-2</v>
      </c>
      <c r="AF120" s="16"/>
      <c r="AG120" s="16">
        <f t="shared" ref="AG120" si="1655">AG44/AG$9</f>
        <v>-3.355551370583796E-2</v>
      </c>
      <c r="AH120" s="16"/>
      <c r="AI120" s="16">
        <f t="shared" ref="AI120" si="1656">AI44/AI$9</f>
        <v>-1.6584721781122191E-2</v>
      </c>
      <c r="AJ120" s="16"/>
      <c r="AK120" s="16">
        <f t="shared" ref="AK120" si="1657">AK44/AK$9</f>
        <v>-2.6086483849970123E-2</v>
      </c>
      <c r="AL120" s="16"/>
      <c r="AM120" s="16">
        <f t="shared" ref="AM120" si="1658">AM44/AM$9</f>
        <v>-3.9022157826598167E-2</v>
      </c>
      <c r="AN120" s="16"/>
      <c r="AO120" s="16">
        <f t="shared" ref="AO120" si="1659">AO44/AO$9</f>
        <v>-2.3398315791434275E-2</v>
      </c>
      <c r="AP120" s="16"/>
      <c r="AQ120" s="16">
        <f t="shared" ref="AQ120" si="1660">AQ44/AQ$9</f>
        <v>-2.9266234162559766E-2</v>
      </c>
      <c r="AR120" s="16"/>
      <c r="AS120" s="16">
        <f t="shared" ref="AS120" si="1661">AS44/AS$9</f>
        <v>-2.6798890815488551E-2</v>
      </c>
      <c r="AT120" s="16"/>
      <c r="AU120" s="16">
        <f t="shared" ref="AU120" si="1662">AU44/AU$9</f>
        <v>-2.8358841037176515E-2</v>
      </c>
      <c r="AV120" s="16"/>
      <c r="AW120" s="16">
        <f t="shared" ref="AW120" si="1663">AW44/AW$9</f>
        <v>-1.7630270582422215E-2</v>
      </c>
      <c r="AX120" s="16"/>
      <c r="AY120" s="16">
        <f t="shared" ref="AY120" si="1664">AY44/AY$9</f>
        <v>-2.4338906945406132E-2</v>
      </c>
      <c r="AZ120" s="16"/>
      <c r="BA120" s="16">
        <f t="shared" ref="BA120" si="1665">BA44/BA$9</f>
        <v>-3.0157046743838661E-2</v>
      </c>
      <c r="BB120" s="16"/>
      <c r="BC120" s="16">
        <f t="shared" ref="BC120" si="1666">BC44/BC$9</f>
        <v>-2.2813179724785006E-2</v>
      </c>
      <c r="BD120" s="16"/>
      <c r="BE120" s="16">
        <f t="shared" ref="BE120" si="1667">BE44/BE$9</f>
        <v>-2.5884513724687981E-2</v>
      </c>
      <c r="BF120" s="16"/>
      <c r="BG120" s="16">
        <f t="shared" ref="BG120" si="1668">BG44/BG$9</f>
        <v>-2.9507657551163483E-2</v>
      </c>
      <c r="BH120" s="16"/>
      <c r="BI120" s="16">
        <f t="shared" ref="BI120" si="1669">BI44/BI$9</f>
        <v>-2.7071025273231474E-2</v>
      </c>
      <c r="BJ120" s="16"/>
      <c r="BK120" s="16">
        <f t="shared" ref="BK120" si="1670">BK44/BK$9</f>
        <v>-1.8821132058434255E-2</v>
      </c>
      <c r="BL120" s="16"/>
      <c r="BM120" s="16">
        <f t="shared" ref="BM120" si="1671">BM44/BM$9</f>
        <v>-2.4189209677584297E-2</v>
      </c>
      <c r="BN120" s="16"/>
      <c r="BO120" s="16">
        <f t="shared" ref="BO120" si="1672">BO44/BO$9</f>
        <v>-3.2278038932301786E-2</v>
      </c>
      <c r="BP120" s="16"/>
      <c r="BQ120" s="16">
        <f t="shared" ref="BQ120" si="1673">BQ44/BQ$9</f>
        <v>-2.2742082796594947E-2</v>
      </c>
      <c r="BR120" s="16"/>
      <c r="BS120" s="16">
        <f t="shared" ref="BS120" si="1674">BS44/BS$9</f>
        <v>-2.6666832111162529E-2</v>
      </c>
      <c r="BT120" s="16"/>
      <c r="BU120" s="16">
        <f t="shared" ref="BU120" si="1675">BU44/BU$9</f>
        <v>-2.9946839353362353E-2</v>
      </c>
      <c r="BV120" s="16"/>
      <c r="BW120" s="16">
        <f t="shared" ref="BW120" si="1676">BW44/BW$9</f>
        <v>-2.7731519543479771E-2</v>
      </c>
      <c r="BX120" s="16"/>
      <c r="BY120" s="16">
        <f t="shared" ref="BY120" si="1677">BY44/BY$9</f>
        <v>-1.8060760335771538E-2</v>
      </c>
      <c r="BZ120" s="16"/>
      <c r="CA120" s="16">
        <f t="shared" ref="CA120" si="1678">CA44/CA$9</f>
        <v>-2.4290656231562992E-2</v>
      </c>
      <c r="CB120" s="16"/>
      <c r="CC120" s="16">
        <f t="shared" ref="CC120" si="1679">CC44/CC$9</f>
        <v>-3.1941998784216837E-2</v>
      </c>
      <c r="CD120" s="16"/>
      <c r="CE120" s="16">
        <f t="shared" ref="CE120" si="1680">CE44/CE$9</f>
        <v>-2.1839888398075217E-2</v>
      </c>
      <c r="CF120" s="16"/>
      <c r="CG120" s="16">
        <f t="shared" ref="CG120" si="1681">CG44/CG$9</f>
        <v>-2.5919505955735573E-2</v>
      </c>
      <c r="CH120" s="16"/>
      <c r="CI120" s="16">
        <f t="shared" ref="CI120:CK120" si="1682">CI44/CI$9</f>
        <v>-2.6489630429549223E-2</v>
      </c>
      <c r="CJ120" s="16"/>
      <c r="CK120" s="16">
        <f t="shared" si="1682"/>
        <v>-2.6112389998409809E-2</v>
      </c>
      <c r="CL120" s="16"/>
      <c r="CM120" s="16">
        <f t="shared" ref="CM120" si="1683">CM44/CM$9</f>
        <v>-1.8181298488032106E-2</v>
      </c>
      <c r="CN120" s="16"/>
      <c r="CO120" s="16">
        <f t="shared" ref="CO120" si="1684">CO44/CO$9</f>
        <v>-2.3301696671939823E-2</v>
      </c>
      <c r="CP120" s="16"/>
      <c r="CQ120" s="16">
        <f t="shared" ref="CQ120" si="1685">CQ44/CQ$9</f>
        <v>-3.2906227434137056E-2</v>
      </c>
      <c r="CR120" s="16"/>
      <c r="CS120" s="16">
        <f t="shared" ref="CS120" si="1686">CS44/CS$9</f>
        <v>-2.3066368435894186E-2</v>
      </c>
      <c r="CT120" s="16"/>
      <c r="CU120" s="16">
        <f t="shared" ref="CU120" si="1687">CU44/CU$9</f>
        <v>-2.7137541587420936E-2</v>
      </c>
      <c r="CV120" s="16"/>
      <c r="CW120" s="16">
        <f t="shared" ref="CW120" si="1688">CW44/CW$9</f>
        <v>-3.6147341810768834E-2</v>
      </c>
      <c r="CX120" s="16"/>
      <c r="CY120" s="16">
        <f t="shared" ref="CY120" si="1689">CY44/CY$9</f>
        <v>-3.0188082662876686E-2</v>
      </c>
      <c r="CZ120" s="16"/>
      <c r="DA120" s="16">
        <f t="shared" ref="DA120" si="1690">DA44/DA$9</f>
        <v>-1.9673351572907477E-2</v>
      </c>
      <c r="DB120" s="16"/>
      <c r="DC120" s="16">
        <f t="shared" si="337"/>
        <v>-2.6491600095421172E-2</v>
      </c>
      <c r="DD120" s="16"/>
      <c r="DE120" s="16">
        <f t="shared" si="338"/>
        <v>-3.5048817571250397E-2</v>
      </c>
      <c r="DF120" s="16"/>
    </row>
    <row r="121" spans="2:110">
      <c r="B121" s="9" t="s">
        <v>112</v>
      </c>
      <c r="C121" s="9" t="s">
        <v>113</v>
      </c>
      <c r="D121" s="16">
        <f t="shared" ref="D121" si="1691">D45/D$9</f>
        <v>3.5474833957631654E-3</v>
      </c>
      <c r="E121" s="16">
        <f t="shared" ref="E121" si="1692">E45/E$9</f>
        <v>-3.8320864005071995E-4</v>
      </c>
      <c r="F121" s="16"/>
      <c r="G121" s="16">
        <f t="shared" ref="G121" si="1693">G45/G$9</f>
        <v>1.1526992553778268E-3</v>
      </c>
      <c r="H121" s="16">
        <f t="shared" ref="H121" si="1694">H45/H$9</f>
        <v>-1.919754026487358E-3</v>
      </c>
      <c r="I121" s="16">
        <f t="shared" ref="I121" si="1695">I45/I$9</f>
        <v>1.6434831409768317E-4</v>
      </c>
      <c r="J121" s="16">
        <f t="shared" ref="J121" si="1696">J45/J$9</f>
        <v>-7.2852383220380296E-4</v>
      </c>
      <c r="K121" s="16">
        <f t="shared" ref="K121" si="1697">K45/K$9</f>
        <v>-1.5194698216897939E-4</v>
      </c>
      <c r="L121" s="16"/>
      <c r="M121" s="16">
        <f t="shared" ref="M121:O121" si="1698">M45/M$9</f>
        <v>-9.242039136170355E-3</v>
      </c>
      <c r="N121" s="16">
        <f t="shared" si="1698"/>
        <v>-2.2513276253744593E-3</v>
      </c>
      <c r="O121" s="16">
        <f t="shared" si="1698"/>
        <v>-5.193337253793809E-3</v>
      </c>
      <c r="P121" s="16"/>
      <c r="Q121" s="16">
        <f t="shared" ref="Q121" si="1699">Q45/Q$9</f>
        <v>-6.9050628292293215E-3</v>
      </c>
      <c r="R121" s="16"/>
      <c r="S121" s="16">
        <f t="shared" ref="S121" si="1700">S45/S$9</f>
        <v>-5.7312229954075665E-3</v>
      </c>
      <c r="T121" s="16"/>
      <c r="U121" s="16">
        <f t="shared" ref="U121" si="1701">U45/U$9</f>
        <v>-2.1713878083692625E-3</v>
      </c>
      <c r="V121" s="16"/>
      <c r="W121" s="16">
        <f t="shared" ref="W121" si="1702">W45/W$9</f>
        <v>-4.493484637428634E-3</v>
      </c>
      <c r="X121" s="16"/>
      <c r="Y121" s="16">
        <f t="shared" ref="Y121" si="1703">Y45/Y$9</f>
        <v>3.139287366823494E-3</v>
      </c>
      <c r="Z121" s="16"/>
      <c r="AA121" s="16">
        <f t="shared" ref="AA121" si="1704">AA45/AA$9</f>
        <v>-1.2389280246219369E-3</v>
      </c>
      <c r="AB121" s="16"/>
      <c r="AC121" s="16">
        <f t="shared" ref="AC121" si="1705">AC45/AC$9</f>
        <v>1.3867389715383914E-3</v>
      </c>
      <c r="AD121" s="16"/>
      <c r="AE121" s="16">
        <f t="shared" ref="AE121" si="1706">AE45/AE$9</f>
        <v>-1.8469658732169554E-2</v>
      </c>
      <c r="AF121" s="16"/>
      <c r="AG121" s="16">
        <f t="shared" ref="AG121" si="1707">AG45/AG$9</f>
        <v>-6.8274049790540787E-3</v>
      </c>
      <c r="AH121" s="16"/>
      <c r="AI121" s="16">
        <f t="shared" ref="AI121" si="1708">AI45/AI$9</f>
        <v>-5.8568854362401983E-4</v>
      </c>
      <c r="AJ121" s="16"/>
      <c r="AK121" s="16">
        <f t="shared" ref="AK121" si="1709">AK45/AK$9</f>
        <v>-4.0803577808503988E-3</v>
      </c>
      <c r="AL121" s="16"/>
      <c r="AM121" s="16">
        <f t="shared" ref="AM121" si="1710">AM45/AM$9</f>
        <v>5.2289300002833787E-4</v>
      </c>
      <c r="AN121" s="16"/>
      <c r="AO121" s="16">
        <f t="shared" ref="AO121" si="1711">AO45/AO$9</f>
        <v>2.7201400107118595E-4</v>
      </c>
      <c r="AP121" s="16"/>
      <c r="AQ121" s="16">
        <f t="shared" ref="AQ121" si="1712">AQ45/AQ$9</f>
        <v>3.6623778313432827E-4</v>
      </c>
      <c r="AR121" s="16"/>
      <c r="AS121" s="16">
        <f t="shared" ref="AS121" si="1713">AS45/AS$9</f>
        <v>-1.2381033930964713E-3</v>
      </c>
      <c r="AT121" s="16"/>
      <c r="AU121" s="16">
        <f t="shared" ref="AU121" si="1714">AU45/AU$9</f>
        <v>-2.2377663695403581E-4</v>
      </c>
      <c r="AV121" s="16"/>
      <c r="AW121" s="16">
        <f t="shared" ref="AW121" si="1715">AW45/AW$9</f>
        <v>-7.4077168751780168E-3</v>
      </c>
      <c r="AX121" s="16"/>
      <c r="AY121" s="16">
        <f t="shared" ref="AY121" si="1716">AY45/AY$9</f>
        <v>-2.9155580255993498E-3</v>
      </c>
      <c r="AZ121" s="16"/>
      <c r="BA121" s="16">
        <f t="shared" ref="BA121" si="1717">BA45/BA$9</f>
        <v>-6.188508736797002E-4</v>
      </c>
      <c r="BB121" s="16"/>
      <c r="BC121" s="16">
        <f t="shared" ref="BC121" si="1718">BC45/BC$9</f>
        <v>-2.6692561463507194E-3</v>
      </c>
      <c r="BD121" s="16"/>
      <c r="BE121" s="16">
        <f t="shared" ref="BE121" si="1719">BE45/BE$9</f>
        <v>-1.8117406969020801E-3</v>
      </c>
      <c r="BF121" s="16"/>
      <c r="BG121" s="16">
        <f t="shared" ref="BG121" si="1720">BG45/BG$9</f>
        <v>-4.5298105414861879E-3</v>
      </c>
      <c r="BH121" s="16"/>
      <c r="BI121" s="16">
        <f t="shared" ref="BI121" si="1721">BI45/BI$9</f>
        <v>-2.7018575166597087E-3</v>
      </c>
      <c r="BJ121" s="16"/>
      <c r="BK121" s="16">
        <f t="shared" ref="BK121" si="1722">BK45/BK$9</f>
        <v>-1.1286223921549473E-3</v>
      </c>
      <c r="BL121" s="16"/>
      <c r="BM121" s="16">
        <f t="shared" ref="BM121" si="1723">BM45/BM$9</f>
        <v>-2.1523020982591587E-3</v>
      </c>
      <c r="BN121" s="16"/>
      <c r="BO121" s="16">
        <f t="shared" ref="BO121" si="1724">BO45/BO$9</f>
        <v>1.2974317071061359E-3</v>
      </c>
      <c r="BP121" s="16"/>
      <c r="BQ121" s="16">
        <f t="shared" ref="BQ121" si="1725">BQ45/BQ$9</f>
        <v>4.7115054462653523E-3</v>
      </c>
      <c r="BR121" s="16"/>
      <c r="BS121" s="16">
        <f t="shared" ref="BS121" si="1726">BS45/BS$9</f>
        <v>3.3063622831718173E-3</v>
      </c>
      <c r="BT121" s="16"/>
      <c r="BU121" s="16">
        <f t="shared" ref="BU121" si="1727">BU45/BU$9</f>
        <v>2.9087420795786303E-3</v>
      </c>
      <c r="BV121" s="16"/>
      <c r="BW121" s="16">
        <f t="shared" ref="BW121" si="1728">BW45/BW$9</f>
        <v>3.1772951188819096E-3</v>
      </c>
      <c r="BX121" s="16"/>
      <c r="BY121" s="16">
        <f t="shared" ref="BY121" si="1729">BY45/BY$9</f>
        <v>5.6403583502533496E-4</v>
      </c>
      <c r="BZ121" s="16"/>
      <c r="CA121" s="16">
        <f t="shared" ref="CA121" si="1730">CA45/CA$9</f>
        <v>2.2474955239151673E-3</v>
      </c>
      <c r="CB121" s="16"/>
      <c r="CC121" s="16">
        <f t="shared" ref="CC121" si="1731">CC45/CC$9</f>
        <v>-5.6419295673480665E-4</v>
      </c>
      <c r="CD121" s="16"/>
      <c r="CE121" s="16">
        <f t="shared" ref="CE121" si="1732">CE45/CE$9</f>
        <v>-2.8400692042704202E-3</v>
      </c>
      <c r="CF121" s="16"/>
      <c r="CG121" s="16">
        <f t="shared" ref="CG121" si="1733">CG45/CG$9</f>
        <v>-1.9209835534894199E-3</v>
      </c>
      <c r="CH121" s="16"/>
      <c r="CI121" s="16">
        <f t="shared" ref="CI121:CK121" si="1734">CI45/CI$9</f>
        <v>-4.6438128859795898E-3</v>
      </c>
      <c r="CJ121" s="16"/>
      <c r="CK121" s="16">
        <f t="shared" si="1734"/>
        <v>-2.8421689319202267E-3</v>
      </c>
      <c r="CL121" s="16"/>
      <c r="CM121" s="16">
        <f t="shared" ref="CM121" si="1735">CM45/CM$9</f>
        <v>-7.3863920265139762E-3</v>
      </c>
      <c r="CN121" s="16"/>
      <c r="CO121" s="16">
        <f t="shared" ref="CO121" si="1736">CO45/CO$9</f>
        <v>-4.4525926055410565E-3</v>
      </c>
      <c r="CP121" s="16"/>
      <c r="CQ121" s="16">
        <f t="shared" ref="CQ121" si="1737">CQ45/CQ$9</f>
        <v>6.6656648285385678E-4</v>
      </c>
      <c r="CR121" s="16"/>
      <c r="CS121" s="16">
        <f t="shared" ref="CS121" si="1738">CS45/CS$9</f>
        <v>-1.705602496854885E-3</v>
      </c>
      <c r="CT121" s="16"/>
      <c r="CU121" s="16">
        <f t="shared" ref="CU121" si="1739">CU45/CU$9</f>
        <v>-7.2413409748052439E-4</v>
      </c>
      <c r="CV121" s="16"/>
      <c r="CW121" s="16">
        <f t="shared" ref="CW121" si="1740">CW45/CW$9</f>
        <v>-1.42362137189789E-3</v>
      </c>
      <c r="CX121" s="16"/>
      <c r="CY121" s="16">
        <f t="shared" ref="CY121" si="1741">CY45/CY$9</f>
        <v>-9.6096740108301008E-4</v>
      </c>
      <c r="CZ121" s="16"/>
      <c r="DA121" s="16">
        <f t="shared" ref="DA121" si="1742">DA45/DA$9</f>
        <v>-7.7830605950337675E-3</v>
      </c>
      <c r="DB121" s="16"/>
      <c r="DC121" s="16">
        <f t="shared" si="337"/>
        <v>-3.3592349389509352E-3</v>
      </c>
      <c r="DD121" s="16"/>
      <c r="DE121" s="16">
        <f t="shared" si="338"/>
        <v>8.5136788561824216E-4</v>
      </c>
      <c r="DF121" s="16"/>
    </row>
    <row r="122" spans="2:110">
      <c r="B122" s="23" t="s">
        <v>114</v>
      </c>
      <c r="C122" s="23" t="s">
        <v>115</v>
      </c>
      <c r="D122" s="27">
        <f t="shared" ref="D122" si="1743">D46/D$9</f>
        <v>0.14180595339272037</v>
      </c>
      <c r="E122" s="27">
        <f t="shared" ref="E122" si="1744">E46/E$9</f>
        <v>0.17139558166457006</v>
      </c>
      <c r="F122" s="27"/>
      <c r="G122" s="27">
        <f t="shared" ref="G122" si="1745">G46/G$9</f>
        <v>0.19837846456150027</v>
      </c>
      <c r="H122" s="27">
        <f t="shared" ref="H122" si="1746">H46/H$9</f>
        <v>0.18069452544183462</v>
      </c>
      <c r="I122" s="27">
        <f t="shared" ref="I122" si="1747">I46/I$9</f>
        <v>0.19269066357859824</v>
      </c>
      <c r="J122" s="27">
        <f t="shared" ref="J122" si="1748">J46/J$9</f>
        <v>0.24086707855804501</v>
      </c>
      <c r="K122" s="27">
        <f t="shared" ref="K122" si="1749">K46/K$9</f>
        <v>0.20975690706274047</v>
      </c>
      <c r="L122" s="27"/>
      <c r="M122" s="27">
        <f t="shared" ref="M122:O122" si="1750">M46/M$9</f>
        <v>8.5968788489903178E-2</v>
      </c>
      <c r="N122" s="27">
        <f t="shared" si="1750"/>
        <v>0.62680264846387679</v>
      </c>
      <c r="O122" s="27">
        <f t="shared" si="1750"/>
        <v>0.39919514085018026</v>
      </c>
      <c r="P122" s="27"/>
      <c r="Q122" s="27">
        <f t="shared" ref="Q122" si="1751">Q46/Q$9</f>
        <v>0.14261964461957111</v>
      </c>
      <c r="R122" s="27"/>
      <c r="S122" s="27">
        <f t="shared" ref="S122" si="1752">S46/S$9</f>
        <v>0.31848749630835271</v>
      </c>
      <c r="T122" s="27"/>
      <c r="U122" s="27">
        <f t="shared" ref="U122" si="1753">U46/U$9</f>
        <v>0.22655371754144937</v>
      </c>
      <c r="V122" s="27"/>
      <c r="W122" s="27">
        <f t="shared" ref="W122" si="1754">W46/W$9</f>
        <v>0.28652206096876204</v>
      </c>
      <c r="X122" s="27"/>
      <c r="Y122" s="27">
        <f t="shared" ref="Y122" si="1755">Y46/Y$9</f>
        <v>3.5052461013537407E-2</v>
      </c>
      <c r="Z122" s="27"/>
      <c r="AA122" s="27">
        <f t="shared" ref="AA122" si="1756">AA46/AA$9</f>
        <v>-8.0442998031457102E-2</v>
      </c>
      <c r="AB122" s="27"/>
      <c r="AC122" s="27">
        <f t="shared" ref="AC122" si="1757">AC46/AC$9</f>
        <v>-1.1179019924452032E-2</v>
      </c>
      <c r="AD122" s="27"/>
      <c r="AE122" s="27">
        <f t="shared" ref="AE122" si="1758">AE46/AE$9</f>
        <v>0.1235821264218392</v>
      </c>
      <c r="AF122" s="27"/>
      <c r="AG122" s="27">
        <f t="shared" ref="AG122" si="1759">AG46/AG$9</f>
        <v>4.4568627335281552E-2</v>
      </c>
      <c r="AH122" s="27"/>
      <c r="AI122" s="27">
        <f t="shared" ref="AI122" si="1760">AI46/AI$9</f>
        <v>0.24804662118542281</v>
      </c>
      <c r="AJ122" s="27"/>
      <c r="AK122" s="27">
        <f t="shared" ref="AK122" si="1761">AK46/AK$9</f>
        <v>0.14714796263884719</v>
      </c>
      <c r="AL122" s="27"/>
      <c r="AM122" s="27">
        <f t="shared" ref="AM122" si="1762">AM46/AM$9</f>
        <v>1.7018304495112076E-3</v>
      </c>
      <c r="AN122" s="27"/>
      <c r="AO122" s="27">
        <f t="shared" ref="AO122" si="1763">AO46/AO$9</f>
        <v>0.22494699993077077</v>
      </c>
      <c r="AP122" s="27"/>
      <c r="AQ122" s="27">
        <f t="shared" ref="AQ122" si="1764">AQ46/AQ$9</f>
        <v>0.14110178258181244</v>
      </c>
      <c r="AR122" s="27"/>
      <c r="AS122" s="27">
        <f t="shared" ref="AS122" si="1765">AS46/AS$9</f>
        <v>0.18068650027508373</v>
      </c>
      <c r="AT122" s="27"/>
      <c r="AU122" s="27">
        <f t="shared" ref="AU122" si="1766">AU46/AU$9</f>
        <v>0.15565950546531279</v>
      </c>
      <c r="AV122" s="27"/>
      <c r="AW122" s="27">
        <f t="shared" ref="AW122" si="1767">AW46/AW$9</f>
        <v>0.21921488633741384</v>
      </c>
      <c r="AX122" s="27"/>
      <c r="AY122" s="27">
        <f t="shared" ref="AY122" si="1768">AY46/AY$9</f>
        <v>0.17947292150991795</v>
      </c>
      <c r="AZ122" s="27"/>
      <c r="BA122" s="27">
        <f t="shared" ref="BA122" si="1769">BA46/BA$9</f>
        <v>0.10288292203620784</v>
      </c>
      <c r="BB122" s="27"/>
      <c r="BC122" s="27">
        <f t="shared" ref="BC122" si="1770">BC46/BC$9</f>
        <v>0.16622819047337795</v>
      </c>
      <c r="BD122" s="27"/>
      <c r="BE122" s="27">
        <f t="shared" ref="BE122" si="1771">BE46/BE$9</f>
        <v>0.13973608812739455</v>
      </c>
      <c r="BF122" s="27"/>
      <c r="BG122" s="27">
        <f t="shared" ref="BG122" si="1772">BG46/BG$9</f>
        <v>0.1281211751120678</v>
      </c>
      <c r="BH122" s="27"/>
      <c r="BI122" s="27">
        <f t="shared" ref="BI122" si="1773">BI46/BI$9</f>
        <v>0.13593242228136621</v>
      </c>
      <c r="BJ122" s="27"/>
      <c r="BK122" s="27">
        <f t="shared" ref="BK122" si="1774">BK46/BK$9</f>
        <v>0.26078579837942789</v>
      </c>
      <c r="BL122" s="27"/>
      <c r="BM122" s="27">
        <f t="shared" ref="BM122" si="1775">BM46/BM$9</f>
        <v>0.1795456421183505</v>
      </c>
      <c r="BN122" s="27"/>
      <c r="BO122" s="27">
        <f t="shared" ref="BO122" si="1776">BO46/BO$9</f>
        <v>8.8397069722686517E-2</v>
      </c>
      <c r="BP122" s="27"/>
      <c r="BQ122" s="27">
        <f t="shared" ref="BQ122" si="1777">BQ46/BQ$9</f>
        <v>0.2082485667711732</v>
      </c>
      <c r="BR122" s="27"/>
      <c r="BS122" s="27">
        <f t="shared" ref="BS122" si="1778">BS46/BS$9</f>
        <v>0.15892083558230907</v>
      </c>
      <c r="BT122" s="27"/>
      <c r="BU122" s="27">
        <f t="shared" ref="BU122" si="1779">BU46/BU$9</f>
        <v>0.17038635405250147</v>
      </c>
      <c r="BV122" s="27"/>
      <c r="BW122" s="27">
        <f t="shared" ref="BW122" si="1780">BW46/BW$9</f>
        <v>0.16264253267588866</v>
      </c>
      <c r="BX122" s="27"/>
      <c r="BY122" s="27">
        <f t="shared" ref="BY122" si="1781">BY46/BY$9</f>
        <v>0.22066324592802161</v>
      </c>
      <c r="BZ122" s="27"/>
      <c r="CA122" s="27">
        <f t="shared" ref="CA122" si="1782">CA46/CA$9</f>
        <v>0.18328634556302806</v>
      </c>
      <c r="CB122" s="27"/>
      <c r="CC122" s="27">
        <f t="shared" ref="CC122" si="1783">CC46/CC$9</f>
        <v>5.8135437082628937E-2</v>
      </c>
      <c r="CD122" s="27"/>
      <c r="CE122" s="27">
        <f t="shared" ref="CE122" si="1784">CE46/CE$9</f>
        <v>0.34646779972488861</v>
      </c>
      <c r="CF122" s="27"/>
      <c r="CG122" s="27">
        <f t="shared" ref="CG122" si="1785">CG46/CG$9</f>
        <v>0.23002819214638484</v>
      </c>
      <c r="CH122" s="27"/>
      <c r="CI122" s="27">
        <f t="shared" ref="CI122:CK122" si="1786">CI46/CI$9</f>
        <v>0.16229174076726058</v>
      </c>
      <c r="CJ122" s="27"/>
      <c r="CK122" s="27">
        <f t="shared" si="1786"/>
        <v>0.20711165167406212</v>
      </c>
      <c r="CL122" s="27"/>
      <c r="CM122" s="27">
        <f t="shared" ref="CM122" si="1787">CM46/CM$9</f>
        <v>0.30838003739299308</v>
      </c>
      <c r="CN122" s="27"/>
      <c r="CO122" s="27">
        <f t="shared" ref="CO122" si="1788">CO46/CO$9</f>
        <v>0.24300007580208383</v>
      </c>
      <c r="CP122" s="27"/>
      <c r="CQ122" s="27">
        <f t="shared" ref="CQ122" si="1789">CQ46/CQ$9</f>
        <v>0.13146817573288277</v>
      </c>
      <c r="CR122" s="27"/>
      <c r="CS122" s="27">
        <f t="shared" ref="CS122" si="1790">CS46/CS$9</f>
        <v>0.20395080633737586</v>
      </c>
      <c r="CT122" s="27"/>
      <c r="CU122" s="27">
        <f t="shared" ref="CU122" si="1791">CU46/CU$9</f>
        <v>0.17396162257755388</v>
      </c>
      <c r="CV122" s="27"/>
      <c r="CW122" s="27">
        <f t="shared" ref="CW122" si="1792">CW46/CW$9</f>
        <v>0.2637379549144776</v>
      </c>
      <c r="CX122" s="27"/>
      <c r="CY122" s="27">
        <f t="shared" ref="CY122" si="1793">CY46/CY$9</f>
        <v>0.20435715032190743</v>
      </c>
      <c r="CZ122" s="27"/>
      <c r="DA122" s="27">
        <f t="shared" ref="DA122" si="1794">DA46/DA$9</f>
        <v>0.17549859086940769</v>
      </c>
      <c r="DB122" s="27"/>
      <c r="DC122" s="27">
        <f t="shared" si="337"/>
        <v>0.19421198846421456</v>
      </c>
      <c r="DD122" s="27"/>
      <c r="DE122" s="27">
        <f t="shared" si="338"/>
        <v>9.1542906536211721E-2</v>
      </c>
      <c r="DF122" s="27"/>
    </row>
    <row r="123" spans="2:110">
      <c r="B123" s="14" t="s">
        <v>116</v>
      </c>
      <c r="C123" s="14" t="s">
        <v>117</v>
      </c>
      <c r="D123" s="16">
        <f t="shared" ref="D123" si="1795">D47/D$9</f>
        <v>-3.5442307490530602E-2</v>
      </c>
      <c r="E123" s="16">
        <f t="shared" ref="E123" si="1796">E47/E$9</f>
        <v>5.5204113774845867E-2</v>
      </c>
      <c r="F123" s="16"/>
      <c r="G123" s="16">
        <f t="shared" ref="G123" si="1797">G47/G$9</f>
        <v>-3.2833614864864864E-2</v>
      </c>
      <c r="H123" s="16">
        <f t="shared" ref="H123" si="1798">H47/H$9</f>
        <v>2.4774616960947579E-4</v>
      </c>
      <c r="I123" s="16">
        <f t="shared" ref="I123" si="1799">I47/I$9</f>
        <v>-2.2192470006562097E-2</v>
      </c>
      <c r="J123" s="16">
        <f t="shared" ref="J123" si="1800">J47/J$9</f>
        <v>-2.0819916245740085E-2</v>
      </c>
      <c r="K123" s="16">
        <f t="shared" ref="K123" si="1801">K47/K$9</f>
        <v>-2.1706250002702179E-2</v>
      </c>
      <c r="L123" s="16"/>
      <c r="M123" s="16">
        <f t="shared" ref="M123:O123" si="1802">M47/M$9</f>
        <v>2.7100605084058937E-2</v>
      </c>
      <c r="N123" s="16">
        <f t="shared" si="1802"/>
        <v>-0.12742329028743288</v>
      </c>
      <c r="O123" s="16">
        <f t="shared" si="1802"/>
        <v>-6.2392601021865481E-2</v>
      </c>
      <c r="P123" s="16"/>
      <c r="Q123" s="16">
        <f t="shared" ref="Q123" si="1803">Q47/Q$9</f>
        <v>1.1194174591143439E-3</v>
      </c>
      <c r="R123" s="16"/>
      <c r="S123" s="16">
        <f t="shared" ref="S123" si="1804">S47/S$9</f>
        <v>-4.2415069009060537E-2</v>
      </c>
      <c r="T123" s="16"/>
      <c r="U123" s="16">
        <f t="shared" ref="U123" si="1805">U47/U$9</f>
        <v>-2.0884154393619091E-2</v>
      </c>
      <c r="V123" s="16"/>
      <c r="W123" s="16">
        <f t="shared" ref="W123" si="1806">W47/W$9</f>
        <v>-3.4928874083784076E-2</v>
      </c>
      <c r="X123" s="16"/>
      <c r="Y123" s="16">
        <f t="shared" ref="Y123" si="1807">Y47/Y$9</f>
        <v>2.3088595273189499E-2</v>
      </c>
      <c r="Z123" s="16"/>
      <c r="AA123" s="16">
        <f t="shared" ref="AA123" si="1808">AA47/AA$9</f>
        <v>4.8085024942362331E-2</v>
      </c>
      <c r="AB123" s="16"/>
      <c r="AC123" s="16">
        <f t="shared" ref="AC123" si="1809">AC47/AC$9</f>
        <v>3.3094373607019514E-2</v>
      </c>
      <c r="AD123" s="16"/>
      <c r="AE123" s="16">
        <f t="shared" ref="AE123" si="1810">AE47/AE$9</f>
        <v>2.4850972204218925E-3</v>
      </c>
      <c r="AF123" s="16"/>
      <c r="AG123" s="16">
        <f t="shared" ref="AG123" si="1811">AG47/AG$9</f>
        <v>2.0432006232295123E-2</v>
      </c>
      <c r="AH123" s="16"/>
      <c r="AI123" s="16">
        <f t="shared" ref="AI123" si="1812">AI47/AI$9</f>
        <v>-6.2572459328735036E-2</v>
      </c>
      <c r="AJ123" s="16"/>
      <c r="AK123" s="16">
        <f t="shared" ref="AK123" si="1813">AK47/AK$9</f>
        <v>-1.6099160621668371E-2</v>
      </c>
      <c r="AL123" s="16"/>
      <c r="AM123" s="16">
        <f t="shared" ref="AM123" si="1814">AM47/AM$9</f>
        <v>1.6269330256835361E-2</v>
      </c>
      <c r="AN123" s="16"/>
      <c r="AO123" s="16">
        <f t="shared" ref="AO123" si="1815">AO47/AO$9</f>
        <v>6.2741327209213783E-4</v>
      </c>
      <c r="AP123" s="16"/>
      <c r="AQ123" s="16">
        <f t="shared" ref="AQ123" si="1816">AQ47/AQ$9</f>
        <v>6.5021201353474764E-3</v>
      </c>
      <c r="AR123" s="16"/>
      <c r="AS123" s="16">
        <f t="shared" ref="AS123" si="1817">AS47/AS$9</f>
        <v>7.5109356224575541E-2</v>
      </c>
      <c r="AT123" s="16"/>
      <c r="AU123" s="16">
        <f t="shared" ref="AU123" si="1818">AU47/AU$9</f>
        <v>3.1225003759479543E-2</v>
      </c>
      <c r="AV123" s="16"/>
      <c r="AW123" s="16">
        <f t="shared" ref="AW123" si="1819">AW47/AW$9</f>
        <v>1.2161017095690544E-2</v>
      </c>
      <c r="AX123" s="16"/>
      <c r="AY123" s="16">
        <f t="shared" ref="AY123" si="1820">AY47/AY$9</f>
        <v>2.4081836807459341E-2</v>
      </c>
      <c r="AZ123" s="16"/>
      <c r="BA123" s="16">
        <f t="shared" ref="BA123" si="1821">BA47/BA$9</f>
        <v>3.3212003803677059E-2</v>
      </c>
      <c r="BB123" s="16"/>
      <c r="BC123" s="16">
        <f t="shared" ref="BC123" si="1822">BC47/BC$9</f>
        <v>2.3490368231551033E-2</v>
      </c>
      <c r="BD123" s="16"/>
      <c r="BE123" s="16">
        <f t="shared" ref="BE123" si="1823">BE47/BE$9</f>
        <v>2.7556126746767787E-2</v>
      </c>
      <c r="BF123" s="16"/>
      <c r="BG123" s="16">
        <f t="shared" ref="BG123" si="1824">BG47/BG$9</f>
        <v>4.5285732677713596E-2</v>
      </c>
      <c r="BH123" s="16"/>
      <c r="BI123" s="16">
        <f t="shared" ref="BI123" si="1825">BI47/BI$9</f>
        <v>3.3362239668499639E-2</v>
      </c>
      <c r="BJ123" s="16"/>
      <c r="BK123" s="16">
        <f t="shared" ref="BK123" si="1826">BK47/BK$9</f>
        <v>-1.5844419013091818E-2</v>
      </c>
      <c r="BL123" s="16"/>
      <c r="BM123" s="16">
        <f t="shared" ref="BM123" si="1827">BM47/BM$9</f>
        <v>1.6173590954361921E-2</v>
      </c>
      <c r="BN123" s="16"/>
      <c r="BO123" s="16">
        <f t="shared" ref="BO123" si="1828">BO47/BO$9</f>
        <v>1.0092330568376153E-2</v>
      </c>
      <c r="BP123" s="16"/>
      <c r="BQ123" s="16">
        <f t="shared" ref="BQ123" si="1829">BQ47/BQ$9</f>
        <v>-1.1816186716434963E-2</v>
      </c>
      <c r="BR123" s="16"/>
      <c r="BS123" s="16">
        <f t="shared" ref="BS123" si="1830">BS47/BS$9</f>
        <v>-2.7992158985023071E-3</v>
      </c>
      <c r="BT123" s="16"/>
      <c r="BU123" s="16">
        <f t="shared" ref="BU123" si="1831">BU47/BU$9</f>
        <v>-3.0190528741757556E-3</v>
      </c>
      <c r="BV123" s="16"/>
      <c r="BW123" s="16">
        <f t="shared" ref="BW123" si="1832">BW47/BW$9</f>
        <v>-2.8705747851982938E-3</v>
      </c>
      <c r="BX123" s="16"/>
      <c r="BY123" s="16">
        <f t="shared" ref="BY123" si="1833">BY47/BY$9</f>
        <v>-2.0148116406241864E-2</v>
      </c>
      <c r="BZ123" s="16"/>
      <c r="CA123" s="16">
        <f t="shared" ref="CA123" si="1834">CA47/CA$9</f>
        <v>-9.0179369319652938E-3</v>
      </c>
      <c r="CB123" s="16"/>
      <c r="CC123" s="16">
        <f t="shared" ref="CC123" si="1835">CC47/CC$9</f>
        <v>2.2408766324232662E-2</v>
      </c>
      <c r="CD123" s="16"/>
      <c r="CE123" s="16">
        <f t="shared" ref="CE123" si="1836">CE47/CE$9</f>
        <v>-2.5038927722799555E-2</v>
      </c>
      <c r="CF123" s="16"/>
      <c r="CG123" s="16">
        <f t="shared" ref="CG123" si="1837">CG47/CG$9</f>
        <v>-5.8777387923843122E-3</v>
      </c>
      <c r="CH123" s="16"/>
      <c r="CI123" s="16">
        <f t="shared" ref="CI123:CK123" si="1838">CI47/CI$9</f>
        <v>2.8088577316762602E-2</v>
      </c>
      <c r="CJ123" s="16"/>
      <c r="CK123" s="16">
        <f t="shared" si="1838"/>
        <v>5.613717313786403E-3</v>
      </c>
      <c r="CL123" s="16"/>
      <c r="CM123" s="16">
        <f t="shared" ref="CM123" si="1839">CM47/CM$9</f>
        <v>1.9506153755737322E-2</v>
      </c>
      <c r="CN123" s="16"/>
      <c r="CO123" s="16">
        <f t="shared" ref="CO123" si="1840">CO47/CO$9</f>
        <v>1.0537047014963979E-2</v>
      </c>
      <c r="CP123" s="16"/>
      <c r="CQ123" s="16">
        <f t="shared" ref="CQ123" si="1841">CQ47/CQ$9</f>
        <v>8.2723391078935865E-2</v>
      </c>
      <c r="CR123" s="16"/>
      <c r="CS123" s="16">
        <f t="shared" ref="CS123" si="1842">CS47/CS$9</f>
        <v>-5.4158835875049221E-3</v>
      </c>
      <c r="CT123" s="16"/>
      <c r="CU123" s="16">
        <f t="shared" ref="CU123" si="1843">CU47/CU$9</f>
        <v>3.105112764518984E-2</v>
      </c>
      <c r="CV123" s="16"/>
      <c r="CW123" s="16">
        <f t="shared" ref="CW123" si="1844">CW47/CW$9</f>
        <v>8.9540667682795399E-4</v>
      </c>
      <c r="CX123" s="16"/>
      <c r="CY123" s="16">
        <f t="shared" ref="CY123" si="1845">CY47/CY$9</f>
        <v>2.0840934307104458E-2</v>
      </c>
      <c r="CZ123" s="16"/>
      <c r="DA123" s="16">
        <f t="shared" ref="DA123" si="1846">DA47/DA$9</f>
        <v>-8.6461276149413426E-3</v>
      </c>
      <c r="DB123" s="16"/>
      <c r="DC123" s="16">
        <f t="shared" si="337"/>
        <v>1.0475112569228258E-2</v>
      </c>
      <c r="DD123" s="16"/>
      <c r="DE123" s="16">
        <f t="shared" si="338"/>
        <v>4.4130447352758735E-2</v>
      </c>
      <c r="DF123" s="16"/>
    </row>
    <row r="124" spans="2:110">
      <c r="B124" s="23" t="s">
        <v>118</v>
      </c>
      <c r="C124" s="23" t="s">
        <v>119</v>
      </c>
      <c r="D124" s="27">
        <f t="shared" ref="D124" si="1847">D48/D$9</f>
        <v>0.10636364590218976</v>
      </c>
      <c r="E124" s="27">
        <f t="shared" ref="E124" si="1848">E48/E$9</f>
        <v>0.22659969543941591</v>
      </c>
      <c r="F124" s="27"/>
      <c r="G124" s="27">
        <f t="shared" ref="G124" si="1849">G48/G$9</f>
        <v>0.16554484969663541</v>
      </c>
      <c r="H124" s="27">
        <f t="shared" ref="H124" si="1850">H48/H$9</f>
        <v>0.18094227161144408</v>
      </c>
      <c r="I124" s="27">
        <f t="shared" ref="I124" si="1851">I48/I$9</f>
        <v>0.17049819357203616</v>
      </c>
      <c r="J124" s="27">
        <f t="shared" ref="J124" si="1852">J48/J$9</f>
        <v>0.22004716231230492</v>
      </c>
      <c r="K124" s="27">
        <f t="shared" ref="K124" si="1853">K48/K$9</f>
        <v>0.18805065706003826</v>
      </c>
      <c r="L124" s="27"/>
      <c r="M124" s="27">
        <f t="shared" ref="M124:O124" si="1854">M48/M$9</f>
        <v>0.11306939357396212</v>
      </c>
      <c r="N124" s="27">
        <f t="shared" si="1854"/>
        <v>0.49937935817644397</v>
      </c>
      <c r="O124" s="27">
        <f t="shared" si="1854"/>
        <v>0.33680253982831482</v>
      </c>
      <c r="P124" s="27"/>
      <c r="Q124" s="27">
        <f t="shared" ref="Q124" si="1855">Q48/Q$9</f>
        <v>0.14373906207868545</v>
      </c>
      <c r="R124" s="27"/>
      <c r="S124" s="27">
        <f t="shared" ref="S124" si="1856">S48/S$9</f>
        <v>0.27607242729929216</v>
      </c>
      <c r="T124" s="27"/>
      <c r="U124" s="27">
        <f t="shared" ref="U124" si="1857">U48/U$9</f>
        <v>0.20566956314783028</v>
      </c>
      <c r="V124" s="27"/>
      <c r="W124" s="27">
        <f t="shared" ref="W124" si="1858">W48/W$9</f>
        <v>0.25159318688497795</v>
      </c>
      <c r="X124" s="27"/>
      <c r="Y124" s="27">
        <f t="shared" ref="Y124" si="1859">Y48/Y$9</f>
        <v>5.814105628672691E-2</v>
      </c>
      <c r="Z124" s="27"/>
      <c r="AA124" s="27">
        <f t="shared" ref="AA124" si="1860">AA48/AA$9</f>
        <v>-3.2357973089094771E-2</v>
      </c>
      <c r="AB124" s="27"/>
      <c r="AC124" s="27">
        <f t="shared" ref="AC124" si="1861">AC48/AC$9</f>
        <v>2.191535368256748E-2</v>
      </c>
      <c r="AD124" s="27"/>
      <c r="AE124" s="27">
        <f t="shared" ref="AE124" si="1862">AE48/AE$9</f>
        <v>0.12606722364226108</v>
      </c>
      <c r="AF124" s="27"/>
      <c r="AG124" s="27">
        <f t="shared" ref="AG124" si="1863">AG48/AG$9</f>
        <v>6.5000633567576682E-2</v>
      </c>
      <c r="AH124" s="27"/>
      <c r="AI124" s="27">
        <f t="shared" ref="AI124" si="1864">AI48/AI$9</f>
        <v>0.18547416185668777</v>
      </c>
      <c r="AJ124" s="27"/>
      <c r="AK124" s="27">
        <f t="shared" ref="AK124" si="1865">AK48/AK$9</f>
        <v>0.13104880201717883</v>
      </c>
      <c r="AL124" s="27"/>
      <c r="AM124" s="27">
        <f t="shared" ref="AM124" si="1866">AM48/AM$9</f>
        <v>1.7971160706346568E-2</v>
      </c>
      <c r="AN124" s="27"/>
      <c r="AO124" s="27">
        <f t="shared" ref="AO124" si="1867">AO48/AO$9</f>
        <v>0.22557441320286292</v>
      </c>
      <c r="AP124" s="27"/>
      <c r="AQ124" s="27">
        <f t="shared" ref="AQ124" si="1868">AQ48/AQ$9</f>
        <v>0.14760390271715992</v>
      </c>
      <c r="AR124" s="27"/>
      <c r="AS124" s="27">
        <f t="shared" ref="AS124" si="1869">AS48/AS$9</f>
        <v>0.25579585649965925</v>
      </c>
      <c r="AT124" s="27"/>
      <c r="AU124" s="27">
        <f t="shared" ref="AU124" si="1870">AU48/AU$9</f>
        <v>0.18688450922479233</v>
      </c>
      <c r="AV124" s="27"/>
      <c r="AW124" s="27">
        <f t="shared" ref="AW124" si="1871">AW48/AW$9</f>
        <v>0.23137590343310438</v>
      </c>
      <c r="AX124" s="27"/>
      <c r="AY124" s="27">
        <f t="shared" ref="AY124" si="1872">AY48/AY$9</f>
        <v>0.20355475831737729</v>
      </c>
      <c r="AZ124" s="27"/>
      <c r="BA124" s="27">
        <f t="shared" ref="BA124" si="1873">BA48/BA$9</f>
        <v>0.13609492583988489</v>
      </c>
      <c r="BB124" s="27"/>
      <c r="BC124" s="27">
        <f t="shared" ref="BC124" si="1874">BC48/BC$9</f>
        <v>0.18971855870492899</v>
      </c>
      <c r="BD124" s="27"/>
      <c r="BE124" s="27">
        <f t="shared" ref="BE124" si="1875">BE48/BE$9</f>
        <v>0.16729221487416235</v>
      </c>
      <c r="BF124" s="27"/>
      <c r="BG124" s="27">
        <f t="shared" ref="BG124" si="1876">BG48/BG$9</f>
        <v>0.17340690778978135</v>
      </c>
      <c r="BH124" s="27"/>
      <c r="BI124" s="27">
        <f t="shared" ref="BI124" si="1877">BI48/BI$9</f>
        <v>0.16929466194986584</v>
      </c>
      <c r="BJ124" s="27"/>
      <c r="BK124" s="27">
        <f t="shared" ref="BK124" si="1878">BK48/BK$9</f>
        <v>0.24494137936633603</v>
      </c>
      <c r="BL124" s="27"/>
      <c r="BM124" s="27">
        <f t="shared" ref="BM124" si="1879">BM48/BM$9</f>
        <v>0.19571923307271241</v>
      </c>
      <c r="BN124" s="27"/>
      <c r="BO124" s="27">
        <f t="shared" ref="BO124" si="1880">BO48/BO$9</f>
        <v>9.8489400291062679E-2</v>
      </c>
      <c r="BP124" s="27"/>
      <c r="BQ124" s="27">
        <f t="shared" ref="BQ124" si="1881">BQ48/BQ$9</f>
        <v>0.19643238005473826</v>
      </c>
      <c r="BR124" s="27"/>
      <c r="BS124" s="27">
        <f t="shared" ref="BS124" si="1882">BS48/BS$9</f>
        <v>0.15612161968380678</v>
      </c>
      <c r="BT124" s="27"/>
      <c r="BU124" s="27">
        <f t="shared" ref="BU124" si="1883">BU48/BU$9</f>
        <v>0.16736730117832571</v>
      </c>
      <c r="BV124" s="27"/>
      <c r="BW124" s="27">
        <f t="shared" ref="BW124" si="1884">BW48/BW$9</f>
        <v>0.15977195789069037</v>
      </c>
      <c r="BX124" s="27"/>
      <c r="BY124" s="27">
        <f t="shared" ref="BY124" si="1885">BY48/BY$9</f>
        <v>0.20051512952177974</v>
      </c>
      <c r="BZ124" s="27"/>
      <c r="CA124" s="27">
        <f t="shared" ref="CA124" si="1886">CA48/CA$9</f>
        <v>0.17426840863106277</v>
      </c>
      <c r="CB124" s="27"/>
      <c r="CC124" s="27">
        <f t="shared" ref="CC124" si="1887">CC48/CC$9</f>
        <v>8.0544203406861595E-2</v>
      </c>
      <c r="CD124" s="27"/>
      <c r="CE124" s="27">
        <f t="shared" ref="CE124" si="1888">CE48/CE$9</f>
        <v>0.32142887200208903</v>
      </c>
      <c r="CF124" s="27"/>
      <c r="CG124" s="27">
        <f t="shared" ref="CG124" si="1889">CG48/CG$9</f>
        <v>0.22415045335400052</v>
      </c>
      <c r="CH124" s="27"/>
      <c r="CI124" s="27">
        <f t="shared" ref="CI124:CK124" si="1890">CI48/CI$9</f>
        <v>0.19038031808402317</v>
      </c>
      <c r="CJ124" s="27"/>
      <c r="CK124" s="27">
        <f t="shared" si="1890"/>
        <v>0.2127253689878485</v>
      </c>
      <c r="CL124" s="27"/>
      <c r="CM124" s="27">
        <f t="shared" ref="CM124" si="1891">CM48/CM$9</f>
        <v>0.32788619114873035</v>
      </c>
      <c r="CN124" s="27"/>
      <c r="CO124" s="27">
        <f t="shared" ref="CO124" si="1892">CO48/CO$9</f>
        <v>0.25353712281704777</v>
      </c>
      <c r="CP124" s="27"/>
      <c r="CQ124" s="27">
        <f t="shared" ref="CQ124" si="1893">CQ48/CQ$9</f>
        <v>0.21419156681181864</v>
      </c>
      <c r="CR124" s="27"/>
      <c r="CS124" s="27">
        <f t="shared" ref="CS124" si="1894">CS48/CS$9</f>
        <v>0.19853492274987095</v>
      </c>
      <c r="CT124" s="27"/>
      <c r="CU124" s="27">
        <f t="shared" ref="CU124" si="1895">CU48/CU$9</f>
        <v>0.20501275022274373</v>
      </c>
      <c r="CV124" s="27"/>
      <c r="CW124" s="27">
        <f t="shared" ref="CW124" si="1896">CW48/CW$9</f>
        <v>0.26463336159130557</v>
      </c>
      <c r="CX124" s="27"/>
      <c r="CY124" s="27">
        <f t="shared" ref="CY124" si="1897">CY48/CY$9</f>
        <v>0.22519757510228811</v>
      </c>
      <c r="CZ124" s="27"/>
      <c r="DA124" s="27">
        <f t="shared" ref="DA124" si="1898">DA48/DA$9</f>
        <v>0.1668534031241192</v>
      </c>
      <c r="DB124" s="27"/>
      <c r="DC124" s="27">
        <f t="shared" si="337"/>
        <v>0.20468710103344281</v>
      </c>
      <c r="DD124" s="27"/>
      <c r="DE124" s="27">
        <f t="shared" si="338"/>
        <v>0.13567335388897045</v>
      </c>
      <c r="DF124" s="27"/>
    </row>
  </sheetData>
  <dataConsolidate/>
  <pageMargins left="0.511811024" right="0.511811024" top="0.78740157499999996" bottom="0.78740157499999996" header="0.31496062000000002" footer="0.31496062000000002"/>
  <pageSetup paperSize="9" orientation="portrait" r:id="rId1"/>
  <headerFooter>
    <oddFooter>&amp;L_x000D_&amp;1#&amp;"Calibri"&amp;10&amp;K000000 Informação Interna</oddFooter>
  </headerFooter>
  <ignoredErrors>
    <ignoredError sqref="AG4 C5:AZ8 C18:C50 AQ34 AW34 AU34 AS34 BE53:BE61 BD5:BD11 BD21:BD36 BD41 BD46 BD43:BD45 BD48 BD47 BD39:BD40 BD42 BD56 BC57:BD57 BD58 BC60:BD61 BC53:BD55 BF53:BG55 BH53:BH58 BI53:BI55 BI60:BI61 BI57 BF57:BG57 BF56 BF60:BG61 BF58 BB5:BB8 BH49:BH50 BH6 BH7:BH9 BF46:BF48 BF39 BF9 BF20 BF18:BF19 BF29 BH48 BH45 BH44 BH43 BH47 BH40 BH41 BH46 BH38 BH39 BH36 BH35 BH34 BH31:BH33 BH30 BH22 BH21 BH20 BH10:BH11 BH18:BH19 BH29 BH5 BE6:BG6 BE5:BG5 BI5 BE36:BF36 BE29 BI29 BE22:BG22 BI18:BI19 BE10:BG11 BI10:BI11 BE20 BI20 BE21:BG21 BI21 BI22:BI28 BE38:BG38 BI36 BE30:BG30 BI30 BE31:BG33 BI31:BI33 BE34:BG34 BI34 BE35:BF35 BE40:BG40 BE39 BI39 BI38 BE49:BG50 BE46 BI46 BE42 BE41:BG41 BI41 BI40 BE47 BI47 BE45:BG45 BE43:BG43 BI43 BE44:BG44 BI44 BI45 BE48 BI48 BG29 BE18:BE19 BG18:BG19 BE12 BG12 BG20 BE9 BG9 BG39 BG46 BG47 BG48 BE7:BG8 BI7:BI8 BI9 BI6 BI49:BI50 BG42 BI42 BJ53:BJ57 BJ61 BK53:BK57 BK9:BK10 BK60:BK61 BL61 BM60:BM61 BK39:BK40 BK18:BK19 BK35 BN61 BO61 BQ60:BQ61 BK29 BK42 BK46 BK48 BO48:BO50 BO42 BO35 BQ46 BQ39:BQ40 BQ35 BQ52:BQ57 BM35:BM36 BO46 BO40 BO39 BM53:BM59 BL33:BL36 BL53:BL58 BN59:BO59 BL41:BL45 BL39 BP39 BL40 BP40 BL47:BL50 BL46 BP46 BN41:BW41 BN39 BN40 BN47:BW47 BN46 BN53:BP57 BR53:BW55 BN52:BP52 BR52:BW52 BN36:BW36 BN35 BR35:BW35 BR39:BW39 BR40:BW40 BN43:BW45 BN42 BR42 BR46:BW46 BP35 BP42 BN48:BN50 BP48:BW50 BN33:BW34 BM33:BM34 BO29 BQ29 BQ18 BQ9:BQ10 BO18:BO20 BM18:BM32 BO9:BO10 BM6:BM11 BM5:BW5 BN6:BW8 BN11:BW11 BN9:BN10 BP9:BP10 BN12:BW12 BN21:BW22 BN18:BN20 BP19:BW20 BR9:BW10 BN24:BW28 BN23 BR23 BP18 BR18:BW18 BN30:BW32 BN29 BR29:BW29 BP23 BP29 BT42:BW42 BR57:BV57 BR56:BT56 BV56:BW56 BM52 BL52 C52:C61 BN58:BV58 AH4:AL4 BM12 BI12 BH12 C9:C11 BE24:BG28 BE23 BG23 BH24:BH28 BD38 BM38:BM50 BL38 BN38:BW38 BH60:BH61 BS59 BU59 CG29:CZ29 CG46:CL46 CG42:CL42 CG22:CV28 CX22:CZ28 CG34:CL34 CG30:CV31 CX30:CZ33 CG37:CL37 CG35:CL36 CG39:CL39 CG38:CL38 CG41:CL41 CG43:CL45 CG48:CL48 CG47:CL47 CG40:CL40 CG33:CV33 CG32:CP32 CR32:CV32 CX46 CZ46 CX47:CZ47 CM47:CP47 CM48:CX48 CX43:CZ45 CM43:CV45 CM46:CV46 CW43:CW45 CW47 CW46 DB43:DC45 CM49:DC52 CY48:CZ48 DA47:DC47 DB46 CY46 CK9:DC9 CM53:DC61 CJ53:CL61 CJ52 CK12:DC17 CK10:CZ10 DB10:DC10 CK19:DC20 CK18:CZ18 DB18 DB48 CK21:CZ21 DB21:DC21 CK11:DB11 CR47:CV47 CK5:CP8 CR5:DC8" formula="1"/>
    <ignoredError sqref="AZ27 AZ26 AZ25 AZ28 AZ21:AZ22 AZ24 AZ23 CW35:CW36 DA34:DC34 CW38 DA37:DC37 DB35:DC36 CY40 DB39 DB38:DC38 CW41 DB41:DC41 DA40:DC40" formulaRange="1"/>
    <ignoredError sqref="AW59 AR58:AY58 AO58 AR56:AY56 AO56 AR27:AY27 AR26:AY26 AM26:AO26 AR25:AY25 AM25:AO25 AM27:AO27 AR28:AY28 AM28:AO28 AR11 AR10 AR9:AY9 AR18:AY18 AH44:AY44 AB52:AG52 AA58 AA56 AM53:AY53 AM52:AY52 W52:Y52 O42 M42 AK29 AR61:AY61 M61:N61 AM45:AY45 AI45 AM23 AR57:AY57 AM49:AY49 AM50:AY50 AM48:AY48 AM46:AY46 AM42:AY42 AM40:AY40 AM34:AP34 AM19:AY19 AM20:AY20 AM58 AM56 AR54:AY55 AM47:AR47 AI47 AM43:AY43 AI43 AC43:AF43 AM41:AY41 AI41 AI42 AC42:AF42 AM30:AY33 AM24:AY24 AM21:AY22 AO11 AM29:AY29 AI34 AF20 AC41:AF41 AC30:AF34 AC47:AF47 AC45:AF45 AC44:AF44 AF48 AF46 AF40 AF18 AR60:AY60 AK9 AI11 AI21:AI22 AI29 AI30:AI33 AI24:AI28 AI23 AI58 AI56 AF53 AF9 AF10 AE58:AF58 AE56:AF56 AA11 AA21:AA22 AA19 AC11:AF11 Y11 AC9:AD9 AC10:AD10 Q10 D11:J11 S9 S10 AC58 AC56 AF57 O47 O45 Y21:Y22 Y19 W21:W22 AC19:AF19 AC18:AD18 AC21:AF22 D21:U22 AC39:AY39 AC40:AD40 AA41:AA42 AA29:AF29 AA24:AA28 AA30:AA34 AA47 AA45 AB49:AG49 AB50:AG50 W50:Y50 AA43:AA44 AC24:AF28 AE54:AF55 AF60 AC20:AD20 O19:U19 O20:W20 W19 W18 Q9 O10 O52:S52 D52:M52 M41:O41 M40:O40 W25:W28 W30:W34 W24 AA18 AA9 AA10 G41:I42 S41:S42 S40 S39 S37 S38 Q41 Q40 Q39 K41:K42 K40 K37 K38 W41:W42 W39 W40 U41:U42 U39 U37 U40 U38 Y41:Y42 D41:E42 Q34:S34 K34:O34 D34:I34 U25:U28 D25:S28 U30:U34 Y29 Y24:Y28 D24:U24 Y30:Y34 D30:S33 M19 M20 M60 H60:J60 M18 M39 M48 M49:N49 Y58 Y56 AC46:AD46 AC48:AD48 Y47 Y45 M9 M10 K9 W9 W10 U9 U10 U49 U60:W60 U58 U53:U57 U59 U46 U48 U47 U45 U50 W49:Y49 W58 W53:W57 W46 W48 W47 W45 W29 P49:S49 G20:I20 G19:K19 K20 D20:E20 AA23 K29:S29 D29:I29 M35:O36 S60 M46 K45 I39 S58 S53:S57 S59 Q60 Q58 Q48 Q46 Q47 Q45 Q37 S46 S48 H48:J48 S47 S45 H9:I9 D9:E9 H53:J57 H61:J61 H18:I18 D18:E18 D19:E19 H40:I40 D39:E40 H46:I46 H49:J49 D48:E49 N59:O59 G59 P61:W61 D60:E61 M47 G47:K47 D47:E47 D50:S50 M45 G45:I45 D45:E45 D46:E46 M38:Q38 M37:O37 D37:I37 G38:I38 D38:E38 M43:O44 G10:K10 D10:E10 Q53:Q57 M53:M57 M58:O58 D53:E57 K53:L57 O53:O57 F10 F38 L37:L38 F45 L45 F47 L47 O60:O61 F48:G49 F46:G46 F39:G40 F18:G18 F60:G61 F53:G57 F9:G9 R45:R48 P37 P45:P48 P53:P57 R53:R57 H39 J45:J46 R60 J29 J20 F19:F20 O46 O48:O49 U29 V45:V50 T45:T50 T9:T10 V9:V10 J9 L9:L10 X45:X48 X53:X57 K48:L49 K46:L46 K39:L39 J18:L18 K60:L60 L19:L20 X24:X34 T25:T34 J34 P34 X39:X42 T37:T42 V37:V42 J37:J42 P39:P42 R37:R42 F41:F42 Y9:Y10 Y18 Y46 Y53:Y55 Y20 V24:V34 L40:L42 Y48 Y57 N52:N57 N39:O39 N9:N10 V18:V19 N19:N20 Y60:Y61 N60 AA20 AA60:AA61 AB53:AC55 AB24:AB28 Z24:Z34 AA39:AA40 AB18:AB22 V21:V22 X18:X22 AA46 AA48:AA50 N18:U18 O9 Y39:Y40 N45:N48 AA57:AC57 AB56 AB60:AC60 AB58 R9:R10 X9:X11 P9:P10 AB9:AB11 Z9:Z11 AD53:AD58 AE9:AE10 AE57 AE53 AG53:AG58 AG9:AG11 AG60 AE18 AE40 AE46 AE60 AE48 AB30:AB34 AE20 AH18:AH20 AH9:AJ9 AL9 AH24:AH28 AH34 AH29 AL29 AH10:AJ10 AL10:AL11 AH21:AH22 AL21:AL22 AL24:AL28 AH30:AH33 AL30:AL33 AH40 AH42 AH41 AL41 AH46 AH43 AL43 AH49:AJ50 AH47 AL47 AH57:AJ57 AH54:AJ55 AL54:AL56 AH60:AL60 AH58 AL58 AL18:AL20 AK34:AL34 AL40 AL42 AL46 AL48:AL50 AL57 AK57:AK58 AK48:AK50 AK46 AK40 AK18:AK20 AK22:AK28 AK41 AK43 AK47 AK54:AK56 AK10:AK11 AK30:AK33 AH45 AL45 AK45 AJ34 AJ43 AJ41 AJ45 AJ42:AK42 K61:L61 AK61:AM61 AG61 AC61 AI61 AE61 AB61 AF61 AJ61 AD61 AH61 AH11 AJ11 AJ47 AH56 AJ56 AJ58 AJ18:AJ20 AJ24:AJ28 AJ29 AJ22 AJ30:AJ33 AJ40 AJ46 AH48 AJ48 AI48 AI46 AI40 AI18:AI20 Q42 N42 AK52:AK53 Z52:Z58 AA52:AA55 AH52:AJ53 AL52:AL53 AM54:AM55 AG40:AG48 AM57 AM60 AN18:AO18 AN9:AO9 AM9 AM18 AP18:AQ18 AP11:AQ11 AP9:AQ10 AN54:AQ55 AP28:AQ28 AM11:AN11 AP25:AQ25 AP26:AQ26 AP27:AQ27 AN57:AQ57 AN56 AP56:AQ56 AN60:AQ61 AN58 AP58:AQ58 AZ52 AZ50:BB50 AZ60:BB60 AZ39 AZ29 AZ49:BB49 AZ43 AZ41 AZ45 AZ42 AZ44 AZ47 AZ30:AZ33 AZ48 AZ46 AZ40 AZ53:BB53 AZ54:BB55 AZ57:BB57 AZ56:BB56 AZ61:BB61 AZ58:BB58 AZ9 AZ20 AZ19 AZ18 AZ11 AZ10 Z18:Z22 AG18:AG34 Z39:Z50 AB39:AB48 AR34 AT34 AV34 AX34:AY34 AZ34 BB23 BB24 BB21:BB22 BB28 BB25 BB26 BB27 BB34 BB10 BB11 BB9 BB35 BB36 BB40 BB46 BB48 BB30:BB33 BB47 BB44 BB42 BB45 BB41 BB43 BB29 BB39 BB38 BB20 BB19 BB12 BB18 BD12 BD18 BD19 BD20 BH42 BF42 AT10 AT11:AY11 U52 V52:V57 T52:T57 L11:W11 AX10 AV10 AT47:AY47 AN10 AC23 AE23 AO23 AQ23 AU23 AW23:AY23 Q35:Q36 S35:S36 U35:U36 Q43:Q44 S43:S44 U43:U44 W43:W44 Y43:Y44 I59 K59 P59:P60 T59:T60 W59 X59:X61 Z60:Z61 AD60 AY59 DB42:DC42 CW42 CM42:CV42 CX42:CZ42 CZ40 CM40:CX40 CX41:CZ41 CM41:CV41 CX38:CZ38 CM38:CV38 CM39:CZ39 CX35:CZ36 CM35:CV36 CM37:CZ37 CM34:CZ34" formula="1" formulaRange="1"/>
  </ignoredErrors>
  <drawing r:id="rId2"/>
  <legacyDrawing r:id="rId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E450BB5-B565-41D1-824C-75EBCFF3F94C}">
  <dimension ref="B1:X110"/>
  <sheetViews>
    <sheetView zoomScaleNormal="100" workbookViewId="0"/>
  </sheetViews>
  <sheetFormatPr defaultColWidth="9.1796875" defaultRowHeight="14" outlineLevelCol="1"/>
  <cols>
    <col min="1" max="1" width="2.81640625" style="12" customWidth="1"/>
    <col min="2" max="2" width="40.81640625" style="12" bestFit="1" customWidth="1"/>
    <col min="3" max="3" width="50.54296875" style="12" hidden="1" customWidth="1" outlineLevel="1"/>
    <col min="4" max="4" width="10.81640625" style="12" customWidth="1" collapsed="1"/>
    <col min="5" max="5" width="10.08984375" style="12" customWidth="1"/>
    <col min="6" max="6" width="6.453125" style="12" customWidth="1"/>
    <col min="7" max="7" width="10.1796875" style="12" customWidth="1"/>
    <col min="8" max="8" width="9.90625" style="12" customWidth="1"/>
    <col min="9" max="9" width="6.453125" style="12" customWidth="1"/>
    <col min="10" max="11" width="15.7265625" style="12" customWidth="1"/>
    <col min="12" max="12" width="6.36328125" style="12" customWidth="1"/>
    <col min="13" max="13" width="46.1796875" style="12" bestFit="1" customWidth="1"/>
    <col min="14" max="14" width="27.26953125" style="12" customWidth="1"/>
    <col min="15" max="15" width="6.453125" style="12" customWidth="1"/>
    <col min="16" max="16" width="25" style="12" bestFit="1" customWidth="1"/>
    <col min="17" max="18" width="10.54296875" style="12" customWidth="1"/>
    <col min="19" max="19" width="3.7265625" style="12" customWidth="1"/>
    <col min="20" max="21" width="9.1796875" style="12"/>
    <col min="22" max="22" width="6.453125" style="12" customWidth="1"/>
    <col min="23" max="23" width="8" style="12" customWidth="1"/>
    <col min="24" max="24" width="10.54296875" style="12" customWidth="1"/>
    <col min="25" max="16384" width="9.1796875" style="12"/>
  </cols>
  <sheetData>
    <row r="1" spans="2:24">
      <c r="D1" s="76"/>
      <c r="E1" s="71"/>
    </row>
    <row r="2" spans="2:24">
      <c r="D2" s="47"/>
      <c r="E2" s="147"/>
    </row>
    <row r="3" spans="2:24">
      <c r="D3" s="298" t="s">
        <v>1213</v>
      </c>
      <c r="E3" s="298"/>
      <c r="G3" s="298" t="s">
        <v>1217</v>
      </c>
      <c r="H3" s="298"/>
      <c r="J3" s="298" t="s">
        <v>1216</v>
      </c>
      <c r="K3" s="298"/>
      <c r="M3" s="298" t="s">
        <v>1219</v>
      </c>
      <c r="N3" s="298"/>
      <c r="P3" s="300" t="s">
        <v>1215</v>
      </c>
      <c r="Q3" s="300"/>
      <c r="R3" s="300"/>
      <c r="S3" s="300"/>
      <c r="T3" s="300"/>
      <c r="U3" s="300"/>
      <c r="W3" s="298" t="s">
        <v>1220</v>
      </c>
      <c r="X3" s="298"/>
    </row>
    <row r="4" spans="2:24">
      <c r="B4" s="159" t="s">
        <v>1210</v>
      </c>
      <c r="D4" s="160">
        <f>SUM(D7:D9)</f>
        <v>660491.10852999997</v>
      </c>
      <c r="E4" s="160">
        <f>SUM(E7:E9)</f>
        <v>751753</v>
      </c>
    </row>
    <row r="5" spans="2:24" ht="18" customHeight="1">
      <c r="T5" s="299"/>
      <c r="U5" s="299"/>
      <c r="W5" s="299"/>
      <c r="X5" s="299"/>
    </row>
    <row r="6" spans="2:24" s="49" customFormat="1" ht="21">
      <c r="B6" s="50" t="s">
        <v>1</v>
      </c>
      <c r="C6" s="53" t="s">
        <v>2</v>
      </c>
      <c r="D6" s="52" t="s">
        <v>1047</v>
      </c>
      <c r="E6" s="52" t="s">
        <v>1218</v>
      </c>
      <c r="F6" s="12"/>
      <c r="G6" s="236" t="s">
        <v>1047</v>
      </c>
      <c r="H6" s="237" t="s">
        <v>1218</v>
      </c>
      <c r="I6" s="12"/>
      <c r="J6" s="236" t="s">
        <v>1047</v>
      </c>
      <c r="K6" s="237" t="s">
        <v>1218</v>
      </c>
      <c r="L6" s="12"/>
      <c r="M6" s="50" t="s">
        <v>1160</v>
      </c>
      <c r="N6" s="174" t="s">
        <v>1214</v>
      </c>
      <c r="O6" s="12"/>
      <c r="P6" s="241" t="s">
        <v>48</v>
      </c>
      <c r="Q6" s="242" t="s">
        <v>1159</v>
      </c>
      <c r="R6" s="243" t="s">
        <v>1153</v>
      </c>
      <c r="S6" s="12"/>
      <c r="T6" s="236" t="s">
        <v>1049</v>
      </c>
      <c r="U6" s="237" t="s">
        <v>1158</v>
      </c>
      <c r="V6" s="12"/>
      <c r="W6" s="234" t="s">
        <v>1208</v>
      </c>
      <c r="X6" s="235" t="s">
        <v>1209</v>
      </c>
    </row>
    <row r="7" spans="2:24" s="8" customFormat="1">
      <c r="B7" s="6" t="s">
        <v>43</v>
      </c>
      <c r="C7" s="6" t="s">
        <v>44</v>
      </c>
      <c r="D7" s="60">
        <v>828595</v>
      </c>
      <c r="E7" s="60">
        <v>754748</v>
      </c>
      <c r="F7" s="12"/>
      <c r="G7" s="247"/>
      <c r="H7" s="248"/>
      <c r="I7" s="12"/>
      <c r="J7" s="247">
        <f>D7+G7</f>
        <v>828595</v>
      </c>
      <c r="K7" s="248">
        <f>H7+E7</f>
        <v>754748</v>
      </c>
      <c r="L7" s="12"/>
      <c r="M7" s="163" t="s">
        <v>43</v>
      </c>
      <c r="N7" s="60">
        <f>D7</f>
        <v>828595</v>
      </c>
      <c r="O7" s="12"/>
      <c r="P7" s="244" t="s">
        <v>1139</v>
      </c>
      <c r="Q7" s="160">
        <v>-127368.20299999998</v>
      </c>
      <c r="R7" s="230">
        <v>-144820.96984999999</v>
      </c>
      <c r="S7" s="12"/>
      <c r="T7" s="231">
        <f t="shared" ref="T7:T14" si="0">Q7/$D$4</f>
        <v>-0.19283863379095711</v>
      </c>
      <c r="U7" s="238">
        <f t="shared" ref="U7:U14" si="1">R7/$E$4</f>
        <v>-0.19264435240032296</v>
      </c>
      <c r="V7" s="12"/>
      <c r="W7" s="227">
        <f>T7</f>
        <v>-0.19283863379095711</v>
      </c>
      <c r="X7" s="228">
        <f t="shared" ref="X7:X14" si="2">W7*$D$4</f>
        <v>-127368.20299999998</v>
      </c>
    </row>
    <row r="8" spans="2:24" s="8" customFormat="1">
      <c r="B8" s="6" t="s">
        <v>45</v>
      </c>
      <c r="C8" s="6" t="s">
        <v>46</v>
      </c>
      <c r="D8" s="60">
        <v>2407.1085299999977</v>
      </c>
      <c r="E8" s="34">
        <v>2024</v>
      </c>
      <c r="F8" s="12"/>
      <c r="G8" s="247"/>
      <c r="H8" s="249"/>
      <c r="I8" s="12"/>
      <c r="J8" s="247">
        <f t="shared" ref="J8:J10" si="3">D8+G8</f>
        <v>2407.1085299999977</v>
      </c>
      <c r="K8" s="249">
        <f t="shared" ref="K8:K10" si="4">H8+E8</f>
        <v>2024</v>
      </c>
      <c r="L8" s="12"/>
      <c r="M8" s="163" t="s">
        <v>45</v>
      </c>
      <c r="N8" s="34">
        <f>D8</f>
        <v>2407.1085299999977</v>
      </c>
      <c r="O8" s="12"/>
      <c r="P8" s="244" t="s">
        <v>1140</v>
      </c>
      <c r="Q8" s="160">
        <v>-7324.0655099999994</v>
      </c>
      <c r="R8" s="230">
        <v>-5000.8542600000001</v>
      </c>
      <c r="S8" s="12"/>
      <c r="T8" s="231">
        <f t="shared" si="0"/>
        <v>-1.1088817722770806E-2</v>
      </c>
      <c r="U8" s="238">
        <f t="shared" si="1"/>
        <v>-6.6522571376502653E-3</v>
      </c>
      <c r="V8" s="12"/>
      <c r="W8" s="229">
        <f>U8</f>
        <v>-6.6522571376502653E-3</v>
      </c>
      <c r="X8" s="230">
        <f t="shared" si="2"/>
        <v>-4393.7566910732285</v>
      </c>
    </row>
    <row r="9" spans="2:24">
      <c r="B9" s="9" t="s">
        <v>1095</v>
      </c>
      <c r="C9" s="9" t="s">
        <v>47</v>
      </c>
      <c r="D9" s="36">
        <v>-170511</v>
      </c>
      <c r="E9" s="36">
        <v>-5019</v>
      </c>
      <c r="G9" s="250"/>
      <c r="H9" s="251"/>
      <c r="J9" s="250">
        <f t="shared" si="3"/>
        <v>-170511</v>
      </c>
      <c r="K9" s="251">
        <f t="shared" si="4"/>
        <v>-5019</v>
      </c>
      <c r="M9" s="164" t="s">
        <v>1095</v>
      </c>
      <c r="N9" s="36">
        <f>D9</f>
        <v>-170511</v>
      </c>
      <c r="P9" s="244" t="s">
        <v>1141</v>
      </c>
      <c r="Q9" s="160">
        <v>-58.261800000000001</v>
      </c>
      <c r="R9" s="230">
        <v>-64.938910000000007</v>
      </c>
      <c r="T9" s="231">
        <f t="shared" si="0"/>
        <v>-8.8209817282277182E-5</v>
      </c>
      <c r="U9" s="238">
        <f t="shared" si="1"/>
        <v>-8.6383306751020624E-5</v>
      </c>
      <c r="W9" s="231">
        <f>T9</f>
        <v>-8.8209817282277182E-5</v>
      </c>
      <c r="X9" s="230">
        <f t="shared" si="2"/>
        <v>-58.261800000000008</v>
      </c>
    </row>
    <row r="10" spans="2:24">
      <c r="B10" s="9" t="s">
        <v>48</v>
      </c>
      <c r="C10" s="9" t="s">
        <v>49</v>
      </c>
      <c r="D10" s="36">
        <v>-123411.05657999999</v>
      </c>
      <c r="E10" s="36">
        <v>-156240.75604000001</v>
      </c>
      <c r="G10" s="250"/>
      <c r="H10" s="251"/>
      <c r="J10" s="250">
        <f t="shared" si="3"/>
        <v>-123411.05657999999</v>
      </c>
      <c r="K10" s="251">
        <f t="shared" si="4"/>
        <v>-156240.75604000001</v>
      </c>
      <c r="M10" s="164" t="s">
        <v>48</v>
      </c>
      <c r="N10" s="36">
        <f>X16</f>
        <v>-137443.54371056092</v>
      </c>
      <c r="P10" s="244" t="s">
        <v>1142</v>
      </c>
      <c r="Q10" s="160">
        <v>-7325.4850299999998</v>
      </c>
      <c r="R10" s="230">
        <v>-4709.9972800000005</v>
      </c>
      <c r="T10" s="231">
        <f t="shared" si="0"/>
        <v>-1.1090966911430074E-2</v>
      </c>
      <c r="U10" s="238">
        <f t="shared" si="1"/>
        <v>-6.2653521568919587E-3</v>
      </c>
      <c r="W10" s="229">
        <f>U10</f>
        <v>-6.2653521568919587E-3</v>
      </c>
      <c r="X10" s="230">
        <f t="shared" si="2"/>
        <v>-4138.2093914363959</v>
      </c>
    </row>
    <row r="11" spans="2:24" s="8" customFormat="1">
      <c r="B11" s="23" t="s">
        <v>50</v>
      </c>
      <c r="C11" s="23" t="s">
        <v>51</v>
      </c>
      <c r="D11" s="35">
        <f>SUM(D7:D10)</f>
        <v>537080.05194999999</v>
      </c>
      <c r="E11" s="35">
        <f>SUM(E7:E10)</f>
        <v>595512.24395999999</v>
      </c>
      <c r="F11" s="12"/>
      <c r="G11" s="252"/>
      <c r="H11" s="253"/>
      <c r="I11" s="12"/>
      <c r="J11" s="252">
        <f>SUM(J7:J10)</f>
        <v>537080.05194999999</v>
      </c>
      <c r="K11" s="253">
        <f>SUM(K7:K10)</f>
        <v>595512.24395999999</v>
      </c>
      <c r="L11" s="12"/>
      <c r="M11" s="161" t="s">
        <v>50</v>
      </c>
      <c r="N11" s="35">
        <f>SUM(N7:N10)</f>
        <v>523047.56481943908</v>
      </c>
      <c r="O11" s="12"/>
      <c r="P11" s="244" t="s">
        <v>1143</v>
      </c>
      <c r="Q11" s="160">
        <v>-4643.5725300000004</v>
      </c>
      <c r="R11" s="230">
        <v>-5851.5125399999997</v>
      </c>
      <c r="S11" s="12"/>
      <c r="T11" s="231">
        <f t="shared" si="0"/>
        <v>-7.03048454404604E-3</v>
      </c>
      <c r="U11" s="238">
        <f t="shared" si="1"/>
        <v>-7.7838233302693835E-3</v>
      </c>
      <c r="V11" s="12"/>
      <c r="W11" s="231">
        <f>T11</f>
        <v>-7.03048454404604E-3</v>
      </c>
      <c r="X11" s="230">
        <f t="shared" si="2"/>
        <v>-4643.5725300000004</v>
      </c>
    </row>
    <row r="12" spans="2:24" s="8" customFormat="1">
      <c r="B12" s="6" t="s">
        <v>52</v>
      </c>
      <c r="C12" s="6" t="s">
        <v>53</v>
      </c>
      <c r="D12" s="34">
        <f>D13+D17+D14</f>
        <v>-172401.74935</v>
      </c>
      <c r="E12" s="34">
        <f>E13+E17+E14</f>
        <v>-179154.07793999999</v>
      </c>
      <c r="F12" s="12"/>
      <c r="G12" s="296">
        <f t="shared" ref="G12:H12" si="5">G13+G17+G14</f>
        <v>0</v>
      </c>
      <c r="H12" s="297">
        <f t="shared" si="5"/>
        <v>0</v>
      </c>
      <c r="I12" s="12"/>
      <c r="J12" s="254">
        <f>J13+J17+J14</f>
        <v>-173075.83836999998</v>
      </c>
      <c r="K12" s="249">
        <f>K13+K17+K14</f>
        <v>-179865.44211</v>
      </c>
      <c r="L12" s="12"/>
      <c r="M12" s="163" t="s">
        <v>52</v>
      </c>
      <c r="N12" s="34">
        <f>N13+N17+N14</f>
        <v>-174822.04891000001</v>
      </c>
      <c r="O12" s="12"/>
      <c r="P12" s="244" t="s">
        <v>1138</v>
      </c>
      <c r="Q12" s="160">
        <v>81546.373080000005</v>
      </c>
      <c r="R12" s="230">
        <v>64970.973740000001</v>
      </c>
      <c r="S12" s="12"/>
      <c r="T12" s="231">
        <f t="shared" si="0"/>
        <v>0.12346324125617826</v>
      </c>
      <c r="U12" s="238">
        <f t="shared" si="1"/>
        <v>8.6425958712502651E-2</v>
      </c>
      <c r="V12" s="12"/>
      <c r="W12" s="229">
        <f>U12</f>
        <v>8.6425958712502651E-2</v>
      </c>
      <c r="X12" s="230">
        <f t="shared" si="2"/>
        <v>57083.577275788884</v>
      </c>
    </row>
    <row r="13" spans="2:24">
      <c r="B13" s="31" t="s">
        <v>54</v>
      </c>
      <c r="C13" s="13" t="s">
        <v>55</v>
      </c>
      <c r="D13" s="36">
        <v>-165672.79929</v>
      </c>
      <c r="E13" s="36">
        <v>-176282</v>
      </c>
      <c r="G13" s="250"/>
      <c r="H13" s="251"/>
      <c r="J13" s="250">
        <f t="shared" ref="J13:J16" si="6">D13+G13</f>
        <v>-165672.79929</v>
      </c>
      <c r="K13" s="251">
        <f t="shared" ref="K13:K16" si="7">H13+E13</f>
        <v>-176282</v>
      </c>
      <c r="M13" s="159" t="s">
        <v>54</v>
      </c>
      <c r="N13" s="36">
        <f>D13</f>
        <v>-165672.79929</v>
      </c>
      <c r="P13" s="244" t="s">
        <v>1206</v>
      </c>
      <c r="Q13" s="160">
        <v>-48393.651709999991</v>
      </c>
      <c r="R13" s="230">
        <v>-54467.693070000001</v>
      </c>
      <c r="T13" s="231">
        <f t="shared" si="0"/>
        <v>-7.3269194823387868E-2</v>
      </c>
      <c r="U13" s="238">
        <f t="shared" si="1"/>
        <v>-7.245424104725888E-2</v>
      </c>
      <c r="W13" s="231">
        <f>T13</f>
        <v>-7.3269194823387868E-2</v>
      </c>
      <c r="X13" s="230">
        <f t="shared" si="2"/>
        <v>-48393.651709999991</v>
      </c>
    </row>
    <row r="14" spans="2:24">
      <c r="B14" s="74" t="s">
        <v>63</v>
      </c>
      <c r="C14" s="74" t="s">
        <v>1052</v>
      </c>
      <c r="D14" s="36">
        <v>-6444.2886199999939</v>
      </c>
      <c r="E14" s="36">
        <f>SUM(E15:E16)</f>
        <v>-2724</v>
      </c>
      <c r="G14" s="250"/>
      <c r="H14" s="251"/>
      <c r="J14" s="250">
        <f t="shared" ref="J14:K14" si="8">SUM(J15:J16)</f>
        <v>-6712.9626399999943</v>
      </c>
      <c r="K14" s="251">
        <f t="shared" si="8"/>
        <v>-3004.2610600000003</v>
      </c>
      <c r="M14" s="165" t="s">
        <v>63</v>
      </c>
      <c r="N14" s="36">
        <f>D14</f>
        <v>-6444.2886199999939</v>
      </c>
      <c r="P14" s="245" t="s">
        <v>1207</v>
      </c>
      <c r="Q14" s="246">
        <v>-9844.1900800000003</v>
      </c>
      <c r="R14" s="233">
        <v>-6295.7638699999998</v>
      </c>
      <c r="T14" s="239">
        <f t="shared" si="0"/>
        <v>-1.4904349131829184E-2</v>
      </c>
      <c r="U14" s="240">
        <f t="shared" si="1"/>
        <v>-8.3747771808027373E-3</v>
      </c>
      <c r="W14" s="232">
        <f>U14</f>
        <v>-8.3747771808027373E-3</v>
      </c>
      <c r="X14" s="233">
        <f t="shared" si="2"/>
        <v>-5531.4658638401479</v>
      </c>
    </row>
    <row r="15" spans="2:24">
      <c r="B15" s="138" t="s">
        <v>1050</v>
      </c>
      <c r="C15" s="139" t="s">
        <v>72</v>
      </c>
      <c r="D15" s="36">
        <v>-4111.1655699999928</v>
      </c>
      <c r="E15" s="36">
        <v>-2686</v>
      </c>
      <c r="G15" s="250"/>
      <c r="H15" s="251"/>
      <c r="J15" s="250">
        <f t="shared" si="6"/>
        <v>-4111.1655699999928</v>
      </c>
      <c r="K15" s="251">
        <f t="shared" si="7"/>
        <v>-2686</v>
      </c>
      <c r="M15" s="166" t="s">
        <v>1050</v>
      </c>
      <c r="N15" s="36">
        <f>D15</f>
        <v>-4111.1655699999928</v>
      </c>
      <c r="T15" s="98"/>
      <c r="U15" s="98"/>
      <c r="W15" s="98"/>
      <c r="X15" s="8"/>
    </row>
    <row r="16" spans="2:24">
      <c r="B16" s="138" t="s">
        <v>1051</v>
      </c>
      <c r="C16" s="138" t="s">
        <v>1053</v>
      </c>
      <c r="D16" s="36">
        <f>D14-D15</f>
        <v>-2333.1230500000011</v>
      </c>
      <c r="E16" s="36">
        <v>-38</v>
      </c>
      <c r="G16" s="250">
        <v>-268.67401999999998</v>
      </c>
      <c r="H16" s="251">
        <v>-280.2610600000001</v>
      </c>
      <c r="J16" s="250">
        <f t="shared" si="6"/>
        <v>-2601.797070000001</v>
      </c>
      <c r="K16" s="251">
        <f t="shared" si="7"/>
        <v>-318.2610600000001</v>
      </c>
      <c r="M16" s="166" t="s">
        <v>1051</v>
      </c>
      <c r="N16" s="36">
        <f>D16</f>
        <v>-2333.1230500000011</v>
      </c>
      <c r="T16" s="206">
        <f>SUM(T7:T14)</f>
        <v>-0.18684741548552514</v>
      </c>
      <c r="U16" s="206">
        <f>SUM(U7:U14)</f>
        <v>-0.20783522784744454</v>
      </c>
      <c r="W16" s="208">
        <f>SUM(W7:W14)</f>
        <v>-0.20809295073851558</v>
      </c>
      <c r="X16" s="207">
        <f>SUM(X7:X14)</f>
        <v>-137443.54371056092</v>
      </c>
    </row>
    <row r="17" spans="2:22" s="8" customFormat="1">
      <c r="B17" s="6" t="s">
        <v>56</v>
      </c>
      <c r="C17" s="20" t="s">
        <v>57</v>
      </c>
      <c r="D17" s="34">
        <v>-284.66143999999991</v>
      </c>
      <c r="E17" s="34">
        <f>E18+E19</f>
        <v>-148.07793999999961</v>
      </c>
      <c r="F17" s="12"/>
      <c r="G17" s="250"/>
      <c r="H17" s="251"/>
      <c r="I17" s="12"/>
      <c r="J17" s="254">
        <f>J18+J19</f>
        <v>-690.07643999999993</v>
      </c>
      <c r="K17" s="249">
        <f>K18+K19</f>
        <v>-579.18104999999957</v>
      </c>
      <c r="L17" s="12"/>
      <c r="M17" s="163" t="s">
        <v>56</v>
      </c>
      <c r="N17" s="34">
        <f>N18+N19</f>
        <v>-2704.9609999999998</v>
      </c>
      <c r="O17" s="12"/>
      <c r="P17" s="12"/>
      <c r="Q17" s="12"/>
      <c r="R17" s="12"/>
      <c r="S17" s="12"/>
      <c r="V17" s="12"/>
    </row>
    <row r="18" spans="2:22">
      <c r="B18" s="73" t="s">
        <v>59</v>
      </c>
      <c r="C18" s="74" t="s">
        <v>60</v>
      </c>
      <c r="D18" s="36">
        <v>120.75356000000011</v>
      </c>
      <c r="E18" s="36">
        <v>283.02517000000034</v>
      </c>
      <c r="G18" s="250"/>
      <c r="H18" s="251"/>
      <c r="J18" s="250">
        <f t="shared" ref="J18:J19" si="9">D18+G18</f>
        <v>120.75356000000011</v>
      </c>
      <c r="K18" s="251">
        <f t="shared" ref="K18:K19" si="10">H18+E18</f>
        <v>283.02517000000034</v>
      </c>
      <c r="M18" s="167" t="s">
        <v>59</v>
      </c>
      <c r="N18" s="36">
        <v>-2299.5459999999998</v>
      </c>
    </row>
    <row r="19" spans="2:22">
      <c r="B19" s="73" t="s">
        <v>62</v>
      </c>
      <c r="C19" s="74" t="s">
        <v>60</v>
      </c>
      <c r="D19" s="36">
        <v>-405.41500000000002</v>
      </c>
      <c r="E19" s="36">
        <v>-431.10310999999996</v>
      </c>
      <c r="G19" s="250">
        <f>D19</f>
        <v>-405.41500000000002</v>
      </c>
      <c r="H19" s="251">
        <f>E19</f>
        <v>-431.10310999999996</v>
      </c>
      <c r="J19" s="250">
        <f t="shared" si="9"/>
        <v>-810.83</v>
      </c>
      <c r="K19" s="251">
        <f t="shared" si="10"/>
        <v>-862.20621999999992</v>
      </c>
      <c r="M19" s="167" t="s">
        <v>62</v>
      </c>
      <c r="N19" s="36">
        <f>D19</f>
        <v>-405.41500000000002</v>
      </c>
    </row>
    <row r="20" spans="2:22" s="8" customFormat="1">
      <c r="B20" s="23" t="s">
        <v>65</v>
      </c>
      <c r="C20" s="23" t="s">
        <v>66</v>
      </c>
      <c r="D20" s="35">
        <f>D11+D12</f>
        <v>364678.3026</v>
      </c>
      <c r="E20" s="35">
        <f>E11+E12</f>
        <v>416358.16602</v>
      </c>
      <c r="G20" s="252"/>
      <c r="H20" s="253"/>
      <c r="J20" s="252">
        <f>J11+J12</f>
        <v>364004.21357999998</v>
      </c>
      <c r="K20" s="253">
        <f>K11+K12</f>
        <v>415646.80184999999</v>
      </c>
      <c r="M20" s="161" t="s">
        <v>65</v>
      </c>
      <c r="N20" s="35">
        <f>N11+N12</f>
        <v>348225.51590943907</v>
      </c>
      <c r="P20" s="12"/>
      <c r="Q20" s="12"/>
      <c r="R20" s="12"/>
      <c r="S20" s="12"/>
      <c r="T20" s="12"/>
    </row>
    <row r="21" spans="2:22" s="8" customFormat="1">
      <c r="B21" s="6" t="s">
        <v>67</v>
      </c>
      <c r="C21" s="6" t="s">
        <v>68</v>
      </c>
      <c r="D21" s="34">
        <f>D22+D31+D40+D36</f>
        <v>-274257.33964999981</v>
      </c>
      <c r="E21" s="34">
        <f>E22+E31+E40+E36</f>
        <v>-325985.24433000002</v>
      </c>
      <c r="G21" s="250"/>
      <c r="H21" s="251"/>
      <c r="J21" s="254">
        <f>J22+J31+J40+J36</f>
        <v>-281433.30017999985</v>
      </c>
      <c r="K21" s="249">
        <f>K22+K31+K40+K36</f>
        <v>-335529.13060754596</v>
      </c>
      <c r="M21" s="163" t="s">
        <v>67</v>
      </c>
      <c r="N21" s="34">
        <f>N22+N31+N40+N36</f>
        <v>-274257.33964999981</v>
      </c>
      <c r="P21" s="12"/>
      <c r="Q21" s="12"/>
      <c r="R21" s="12"/>
      <c r="S21" s="12"/>
      <c r="T21" s="12"/>
    </row>
    <row r="22" spans="2:22" s="8" customFormat="1" ht="15.75" customHeight="1">
      <c r="B22" s="20" t="s">
        <v>69</v>
      </c>
      <c r="C22" s="20" t="s">
        <v>70</v>
      </c>
      <c r="D22" s="34">
        <f>SUM(D23:D30)</f>
        <v>-183743.48991999982</v>
      </c>
      <c r="E22" s="34">
        <f>SUM(E23:E30)</f>
        <v>-224730.42362000002</v>
      </c>
      <c r="G22" s="250">
        <f>SUM(G23:G30)</f>
        <v>-28306.849039999997</v>
      </c>
      <c r="H22" s="251">
        <f>SUM(H23:H30)</f>
        <v>-30611.17736754601</v>
      </c>
      <c r="J22" s="254">
        <f>SUM(J23:J30)</f>
        <v>-212050.33895999982</v>
      </c>
      <c r="K22" s="249">
        <f>SUM(K23:K30)</f>
        <v>-255341.600987546</v>
      </c>
      <c r="M22" s="168" t="s">
        <v>69</v>
      </c>
      <c r="N22" s="34">
        <f>SUM(N23:N30)</f>
        <v>-183743.48991999982</v>
      </c>
      <c r="P22" s="12"/>
      <c r="Q22" s="12"/>
      <c r="R22" s="12"/>
      <c r="S22" s="12"/>
      <c r="T22" s="12"/>
    </row>
    <row r="23" spans="2:22" ht="15.75" customHeight="1">
      <c r="B23" s="9" t="s">
        <v>71</v>
      </c>
      <c r="C23" s="9" t="s">
        <v>72</v>
      </c>
      <c r="D23" s="36">
        <v>-103090.37009999975</v>
      </c>
      <c r="E23" s="36">
        <v>-118326.1311</v>
      </c>
      <c r="G23" s="250"/>
      <c r="H23" s="251"/>
      <c r="J23" s="250">
        <v>-103090.37009999975</v>
      </c>
      <c r="K23" s="251">
        <v>-118326.1311</v>
      </c>
      <c r="M23" s="164" t="s">
        <v>71</v>
      </c>
      <c r="N23" s="36">
        <f t="shared" ref="N23:N30" si="11">D23</f>
        <v>-103090.37009999975</v>
      </c>
    </row>
    <row r="24" spans="2:22" ht="15.75" customHeight="1">
      <c r="B24" s="9" t="s">
        <v>73</v>
      </c>
      <c r="C24" s="9" t="s">
        <v>74</v>
      </c>
      <c r="D24" s="36">
        <v>-20837.84204</v>
      </c>
      <c r="E24" s="36">
        <v>-25699.175190000002</v>
      </c>
      <c r="G24" s="250">
        <f>'DRE | Ex-IFRS 16'!H17</f>
        <v>-28306.849039999997</v>
      </c>
      <c r="H24" s="271">
        <f>'DRE | Ex-IFRS 16'!D17</f>
        <v>-30611.17736754601</v>
      </c>
      <c r="J24" s="250">
        <f t="shared" ref="J24" si="12">D24+G24</f>
        <v>-49144.691079999997</v>
      </c>
      <c r="K24" s="251">
        <f t="shared" ref="K24" si="13">H24+E24</f>
        <v>-56310.352557546008</v>
      </c>
      <c r="M24" s="164" t="s">
        <v>73</v>
      </c>
      <c r="N24" s="36">
        <f t="shared" si="11"/>
        <v>-20837.84204</v>
      </c>
    </row>
    <row r="25" spans="2:22" ht="15.75" customHeight="1">
      <c r="B25" s="9" t="s">
        <v>75</v>
      </c>
      <c r="C25" s="9" t="s">
        <v>76</v>
      </c>
      <c r="D25" s="34">
        <v>0</v>
      </c>
      <c r="E25" s="34">
        <v>0</v>
      </c>
      <c r="G25" s="254"/>
      <c r="H25" s="249"/>
      <c r="J25" s="296">
        <v>0</v>
      </c>
      <c r="K25" s="297">
        <v>0</v>
      </c>
      <c r="M25" s="164" t="s">
        <v>75</v>
      </c>
      <c r="N25" s="34">
        <f t="shared" si="11"/>
        <v>0</v>
      </c>
    </row>
    <row r="26" spans="2:22" ht="15.75" customHeight="1">
      <c r="B26" s="9" t="s">
        <v>77</v>
      </c>
      <c r="C26" s="9" t="s">
        <v>78</v>
      </c>
      <c r="D26" s="36">
        <v>-7173.3545099999901</v>
      </c>
      <c r="E26" s="36">
        <v>-13321.142120000015</v>
      </c>
      <c r="G26" s="250"/>
      <c r="H26" s="251"/>
      <c r="J26" s="295">
        <v>-7173.3545099999901</v>
      </c>
      <c r="K26" s="294">
        <v>-13321.142120000015</v>
      </c>
      <c r="M26" s="164" t="s">
        <v>77</v>
      </c>
      <c r="N26" s="36">
        <f t="shared" si="11"/>
        <v>-7173.3545099999901</v>
      </c>
    </row>
    <row r="27" spans="2:22" ht="15.75" customHeight="1">
      <c r="B27" s="9" t="s">
        <v>79</v>
      </c>
      <c r="C27" s="9" t="s">
        <v>80</v>
      </c>
      <c r="D27" s="36">
        <v>-11729.010680000001</v>
      </c>
      <c r="E27" s="36">
        <v>-13091.931009999997</v>
      </c>
      <c r="G27" s="250"/>
      <c r="H27" s="251"/>
      <c r="J27" s="250">
        <v>-11729.010680000001</v>
      </c>
      <c r="K27" s="251">
        <v>-13091.931009999997</v>
      </c>
      <c r="M27" s="164" t="s">
        <v>79</v>
      </c>
      <c r="N27" s="36">
        <f t="shared" si="11"/>
        <v>-11729.010680000001</v>
      </c>
    </row>
    <row r="28" spans="2:22" ht="15.75" customHeight="1">
      <c r="B28" s="9" t="s">
        <v>81</v>
      </c>
      <c r="C28" s="9" t="s">
        <v>82</v>
      </c>
      <c r="D28" s="36">
        <v>-8257.0173200000354</v>
      </c>
      <c r="E28" s="36">
        <v>-8844.1815800000113</v>
      </c>
      <c r="G28" s="250"/>
      <c r="H28" s="251"/>
      <c r="J28" s="250">
        <v>-8257.0173200000354</v>
      </c>
      <c r="K28" s="251">
        <v>-8844.1815800000113</v>
      </c>
      <c r="M28" s="164" t="s">
        <v>81</v>
      </c>
      <c r="N28" s="36">
        <f t="shared" si="11"/>
        <v>-8257.0173200000354</v>
      </c>
    </row>
    <row r="29" spans="2:22" ht="15.75" customHeight="1">
      <c r="B29" s="9" t="s">
        <v>83</v>
      </c>
      <c r="C29" s="9" t="s">
        <v>84</v>
      </c>
      <c r="D29" s="36">
        <v>-19844.119910000001</v>
      </c>
      <c r="E29" s="36">
        <v>-27625.365799999996</v>
      </c>
      <c r="G29" s="250"/>
      <c r="H29" s="251"/>
      <c r="J29" s="250">
        <v>-19844.119910000001</v>
      </c>
      <c r="K29" s="251">
        <v>-27625.365799999996</v>
      </c>
      <c r="M29" s="164" t="s">
        <v>83</v>
      </c>
      <c r="N29" s="36">
        <f t="shared" si="11"/>
        <v>-19844.119910000001</v>
      </c>
    </row>
    <row r="30" spans="2:22" ht="15.75" customHeight="1">
      <c r="B30" s="9" t="s">
        <v>85</v>
      </c>
      <c r="C30" s="9" t="s">
        <v>86</v>
      </c>
      <c r="D30" s="36">
        <v>-12811.775360000003</v>
      </c>
      <c r="E30" s="36">
        <v>-17822.49682</v>
      </c>
      <c r="G30" s="250"/>
      <c r="H30" s="249"/>
      <c r="J30" s="250">
        <v>-12811.775360000003</v>
      </c>
      <c r="K30" s="251">
        <v>-17822.49682</v>
      </c>
      <c r="M30" s="164" t="s">
        <v>85</v>
      </c>
      <c r="N30" s="36">
        <f t="shared" si="11"/>
        <v>-12811.775360000003</v>
      </c>
    </row>
    <row r="31" spans="2:22" s="8" customFormat="1">
      <c r="B31" s="20" t="s">
        <v>87</v>
      </c>
      <c r="C31" s="20" t="s">
        <v>88</v>
      </c>
      <c r="D31" s="34">
        <f>SUM(D32:D35)</f>
        <v>-50415.133170000001</v>
      </c>
      <c r="E31" s="34">
        <f>SUM(E32:E35)</f>
        <v>-55924.181729999989</v>
      </c>
      <c r="G31" s="254"/>
      <c r="H31" s="251"/>
      <c r="J31" s="254">
        <f>SUM(J32:J35)</f>
        <v>-51452.244659999997</v>
      </c>
      <c r="K31" s="249">
        <f>SUM(K32:K35)</f>
        <v>-57011.785379999987</v>
      </c>
      <c r="M31" s="168" t="s">
        <v>87</v>
      </c>
      <c r="N31" s="34">
        <f>SUM(N32:N35)</f>
        <v>-50415.133170000001</v>
      </c>
    </row>
    <row r="32" spans="2:22">
      <c r="B32" s="9" t="s">
        <v>89</v>
      </c>
      <c r="C32" s="9" t="s">
        <v>72</v>
      </c>
      <c r="D32" s="36">
        <v>-22199.595269999998</v>
      </c>
      <c r="E32" s="36">
        <v>-22539.630699999994</v>
      </c>
      <c r="G32" s="250"/>
      <c r="H32" s="251"/>
      <c r="J32" s="250">
        <v>-22199.595269999998</v>
      </c>
      <c r="K32" s="251">
        <v>-22539.630699999994</v>
      </c>
      <c r="M32" s="164" t="s">
        <v>89</v>
      </c>
      <c r="N32" s="36">
        <f>D32</f>
        <v>-22199.595269999998</v>
      </c>
    </row>
    <row r="33" spans="2:14">
      <c r="B33" s="9" t="s">
        <v>90</v>
      </c>
      <c r="C33" s="9" t="s">
        <v>74</v>
      </c>
      <c r="D33" s="36">
        <v>-254.75866000000002</v>
      </c>
      <c r="E33" s="36">
        <v>-411.7885</v>
      </c>
      <c r="G33" s="250">
        <f>'DRE | Ex-IFRS 16'!H18</f>
        <v>-1037.11149</v>
      </c>
      <c r="H33" s="251">
        <f>'DRE | Ex-IFRS 16'!D18</f>
        <v>-1087.60365</v>
      </c>
      <c r="J33" s="250">
        <f t="shared" ref="J33" si="14">D33+G33</f>
        <v>-1291.87015</v>
      </c>
      <c r="K33" s="251">
        <f t="shared" ref="K33" si="15">H33+E33</f>
        <v>-1499.3921500000001</v>
      </c>
      <c r="M33" s="164" t="s">
        <v>90</v>
      </c>
      <c r="N33" s="36">
        <f>D33</f>
        <v>-254.75866000000002</v>
      </c>
    </row>
    <row r="34" spans="2:14">
      <c r="B34" s="9" t="s">
        <v>91</v>
      </c>
      <c r="C34" s="9" t="s">
        <v>82</v>
      </c>
      <c r="D34" s="36">
        <v>-18749.414769999999</v>
      </c>
      <c r="E34" s="36">
        <v>-19659.464400000001</v>
      </c>
      <c r="G34" s="250"/>
      <c r="H34" s="251"/>
      <c r="J34" s="250">
        <v>-18749.414769999999</v>
      </c>
      <c r="K34" s="251">
        <v>-19659.464400000001</v>
      </c>
      <c r="M34" s="164" t="s">
        <v>91</v>
      </c>
      <c r="N34" s="36">
        <f>D34</f>
        <v>-18749.414769999999</v>
      </c>
    </row>
    <row r="35" spans="2:14">
      <c r="B35" s="9" t="s">
        <v>92</v>
      </c>
      <c r="C35" s="9" t="s">
        <v>93</v>
      </c>
      <c r="D35" s="36">
        <v>-9211.3644700000041</v>
      </c>
      <c r="E35" s="36">
        <v>-13313.298129999996</v>
      </c>
      <c r="G35" s="250"/>
      <c r="H35" s="251"/>
      <c r="J35" s="250">
        <v>-9211.3644700000041</v>
      </c>
      <c r="K35" s="251">
        <v>-13313.298129999996</v>
      </c>
      <c r="M35" s="164" t="s">
        <v>92</v>
      </c>
      <c r="N35" s="36">
        <f>D35</f>
        <v>-9211.3644700000041</v>
      </c>
    </row>
    <row r="36" spans="2:14" s="8" customFormat="1">
      <c r="B36" s="20" t="s">
        <v>94</v>
      </c>
      <c r="C36" s="20" t="s">
        <v>57</v>
      </c>
      <c r="D36" s="34">
        <v>-38115.421859999995</v>
      </c>
      <c r="E36" s="34">
        <f>E37+E38</f>
        <v>-38590.829870000016</v>
      </c>
      <c r="G36" s="250">
        <f>'DRE | Ex-IFRS 16'!H25</f>
        <v>22168</v>
      </c>
      <c r="H36" s="251">
        <f>'DRE | Ex-IFRS 16'!D25</f>
        <v>22154.894739999989</v>
      </c>
      <c r="J36" s="254">
        <f t="shared" ref="J36" si="16">D36+G36</f>
        <v>-15947.421859999995</v>
      </c>
      <c r="K36" s="249">
        <f t="shared" ref="K36" si="17">H36+E36</f>
        <v>-16435.935130000027</v>
      </c>
      <c r="M36" s="168" t="s">
        <v>94</v>
      </c>
      <c r="N36" s="34">
        <f>N37+N38</f>
        <v>-38115.421859999995</v>
      </c>
    </row>
    <row r="37" spans="2:14">
      <c r="B37" s="73" t="s">
        <v>95</v>
      </c>
      <c r="C37" s="74" t="s">
        <v>60</v>
      </c>
      <c r="D37" s="36">
        <v>-18724.717859999993</v>
      </c>
      <c r="E37" s="36">
        <v>-16742.362499999992</v>
      </c>
      <c r="G37" s="250"/>
      <c r="H37" s="251"/>
      <c r="J37" s="250">
        <v>-18724.717859999993</v>
      </c>
      <c r="K37" s="251">
        <v>-16742.362499999992</v>
      </c>
      <c r="M37" s="167" t="s">
        <v>95</v>
      </c>
      <c r="N37" s="36">
        <f>D37</f>
        <v>-18724.717859999993</v>
      </c>
    </row>
    <row r="38" spans="2:14">
      <c r="B38" s="73" t="s">
        <v>96</v>
      </c>
      <c r="C38" s="74" t="s">
        <v>60</v>
      </c>
      <c r="D38" s="36">
        <v>-19390.704000000002</v>
      </c>
      <c r="E38" s="36">
        <v>-21848.467370000024</v>
      </c>
      <c r="G38" s="250"/>
      <c r="H38" s="249"/>
      <c r="J38" s="250">
        <f t="shared" ref="J38" si="18">D38+G38</f>
        <v>-19390.704000000002</v>
      </c>
      <c r="K38" s="251">
        <f t="shared" ref="K38" si="19">H38+E38</f>
        <v>-21848.467370000024</v>
      </c>
      <c r="M38" s="167" t="s">
        <v>96</v>
      </c>
      <c r="N38" s="36">
        <f>D38</f>
        <v>-19390.704000000002</v>
      </c>
    </row>
    <row r="39" spans="2:14">
      <c r="B39" s="9" t="s">
        <v>97</v>
      </c>
      <c r="C39" s="9" t="s">
        <v>98</v>
      </c>
      <c r="D39" s="34">
        <v>0</v>
      </c>
      <c r="E39" s="34">
        <v>0</v>
      </c>
      <c r="G39" s="254"/>
      <c r="H39" s="249"/>
      <c r="J39" s="254">
        <v>0</v>
      </c>
      <c r="K39" s="249">
        <v>0</v>
      </c>
      <c r="M39" s="164" t="s">
        <v>97</v>
      </c>
      <c r="N39" s="34">
        <v>0</v>
      </c>
    </row>
    <row r="40" spans="2:14">
      <c r="B40" s="9" t="s">
        <v>99</v>
      </c>
      <c r="C40" s="9" t="s">
        <v>100</v>
      </c>
      <c r="D40" s="36">
        <v>-1983.2947000000011</v>
      </c>
      <c r="E40" s="36">
        <v>-6739.8091100000011</v>
      </c>
      <c r="G40" s="250"/>
      <c r="H40" s="249"/>
      <c r="J40" s="250">
        <v>-1983.2947000000011</v>
      </c>
      <c r="K40" s="251">
        <v>-6739.8091100000011</v>
      </c>
      <c r="M40" s="164" t="s">
        <v>99</v>
      </c>
      <c r="N40" s="36">
        <f>D40</f>
        <v>-1983.2947000000011</v>
      </c>
    </row>
    <row r="41" spans="2:14" s="8" customFormat="1">
      <c r="B41" s="23" t="s">
        <v>101</v>
      </c>
      <c r="C41" s="23" t="s">
        <v>102</v>
      </c>
      <c r="D41" s="59">
        <f>D20+D21</f>
        <v>90420.96295000019</v>
      </c>
      <c r="E41" s="59">
        <f>E20+E21</f>
        <v>90372.921689999988</v>
      </c>
      <c r="G41" s="255"/>
      <c r="H41" s="256"/>
      <c r="J41" s="255">
        <f>J20+J21</f>
        <v>82570.913400000136</v>
      </c>
      <c r="K41" s="256">
        <f>K20+K21</f>
        <v>80117.671242454031</v>
      </c>
      <c r="M41" s="161" t="s">
        <v>101</v>
      </c>
      <c r="N41" s="59">
        <f>N20+N21</f>
        <v>73968.176259439264</v>
      </c>
    </row>
    <row r="42" spans="2:14" s="8" customFormat="1">
      <c r="B42" s="6" t="s">
        <v>103</v>
      </c>
      <c r="C42" s="6" t="s">
        <v>104</v>
      </c>
      <c r="D42" s="62">
        <f>D43+D44+D47</f>
        <v>-19812.599999999999</v>
      </c>
      <c r="E42" s="34">
        <f>E43+E44+E47</f>
        <v>-35858</v>
      </c>
      <c r="G42" s="257"/>
      <c r="H42" s="249"/>
      <c r="J42" s="257">
        <f>J43+J44+J47</f>
        <v>-2139.2999999999993</v>
      </c>
      <c r="K42" s="249">
        <f>K43+K44+K47</f>
        <v>-14986</v>
      </c>
      <c r="M42" s="163" t="s">
        <v>103</v>
      </c>
      <c r="N42" s="34">
        <f>N43+N44+N47</f>
        <v>-19812.599999999999</v>
      </c>
    </row>
    <row r="43" spans="2:14">
      <c r="B43" s="9" t="s">
        <v>105</v>
      </c>
      <c r="C43" s="9" t="s">
        <v>106</v>
      </c>
      <c r="D43" s="36">
        <v>8717</v>
      </c>
      <c r="E43" s="36">
        <v>8001</v>
      </c>
      <c r="G43" s="250"/>
      <c r="H43" s="251"/>
      <c r="J43" s="250">
        <f>D43</f>
        <v>8717</v>
      </c>
      <c r="K43" s="250">
        <f>E43</f>
        <v>8001</v>
      </c>
      <c r="M43" s="164" t="s">
        <v>105</v>
      </c>
      <c r="N43" s="36">
        <f>D43</f>
        <v>8717</v>
      </c>
    </row>
    <row r="44" spans="2:14" s="8" customFormat="1">
      <c r="B44" s="20" t="s">
        <v>107</v>
      </c>
      <c r="C44" s="20" t="s">
        <v>108</v>
      </c>
      <c r="D44" s="62">
        <f>SUM(D45:D46)</f>
        <v>-28887.599999999999</v>
      </c>
      <c r="E44" s="62">
        <f>SUM(E45:E46)</f>
        <v>-44366</v>
      </c>
      <c r="G44" s="257"/>
      <c r="H44" s="258"/>
      <c r="J44" s="257">
        <f>SUM(J45:J46)</f>
        <v>-11214.3</v>
      </c>
      <c r="K44" s="258">
        <f>SUM(K45:K46)</f>
        <v>-23494</v>
      </c>
      <c r="M44" s="168" t="s">
        <v>107</v>
      </c>
      <c r="N44" s="62">
        <f>SUM(N45:N46)</f>
        <v>-28887.599999999999</v>
      </c>
    </row>
    <row r="45" spans="2:14">
      <c r="B45" s="13" t="s">
        <v>109</v>
      </c>
      <c r="C45" s="9" t="s">
        <v>110</v>
      </c>
      <c r="D45" s="36">
        <v>-11214.3</v>
      </c>
      <c r="E45" s="36">
        <v>-23494</v>
      </c>
      <c r="G45" s="250"/>
      <c r="H45" s="251"/>
      <c r="J45" s="250">
        <f>D45</f>
        <v>-11214.3</v>
      </c>
      <c r="K45" s="251">
        <f>E45</f>
        <v>-23494</v>
      </c>
      <c r="M45" s="169" t="s">
        <v>109</v>
      </c>
      <c r="N45" s="36">
        <f>D45</f>
        <v>-11214.3</v>
      </c>
    </row>
    <row r="46" spans="2:14">
      <c r="B46" s="13" t="s">
        <v>111</v>
      </c>
      <c r="C46" s="9" t="s">
        <v>110</v>
      </c>
      <c r="D46" s="36">
        <v>-17673.3</v>
      </c>
      <c r="E46" s="36">
        <v>-20872</v>
      </c>
      <c r="G46" s="272">
        <f>-D46</f>
        <v>17673.3</v>
      </c>
      <c r="H46" s="251">
        <f>-E46</f>
        <v>20872</v>
      </c>
      <c r="J46" s="295">
        <f>D46+G46</f>
        <v>0</v>
      </c>
      <c r="K46" s="294">
        <f>H46+E46</f>
        <v>0</v>
      </c>
      <c r="M46" s="169" t="s">
        <v>111</v>
      </c>
      <c r="N46" s="36">
        <f>D46</f>
        <v>-17673.3</v>
      </c>
    </row>
    <row r="47" spans="2:14">
      <c r="B47" s="9" t="s">
        <v>112</v>
      </c>
      <c r="C47" s="9" t="s">
        <v>113</v>
      </c>
      <c r="D47" s="36">
        <v>358</v>
      </c>
      <c r="E47" s="36">
        <v>507</v>
      </c>
      <c r="G47" s="250"/>
      <c r="H47" s="251"/>
      <c r="J47" s="250">
        <f>D47</f>
        <v>358</v>
      </c>
      <c r="K47" s="251">
        <f>E47</f>
        <v>507</v>
      </c>
      <c r="M47" s="164" t="s">
        <v>112</v>
      </c>
      <c r="N47" s="36">
        <f>D47</f>
        <v>358</v>
      </c>
    </row>
    <row r="48" spans="2:14" s="8" customFormat="1">
      <c r="B48" s="23" t="s">
        <v>114</v>
      </c>
      <c r="C48" s="23" t="s">
        <v>115</v>
      </c>
      <c r="D48" s="59">
        <f>D41+D42</f>
        <v>70608.362950000184</v>
      </c>
      <c r="E48" s="59">
        <f>E41+E42</f>
        <v>54514.921689999988</v>
      </c>
      <c r="G48" s="255"/>
      <c r="H48" s="256"/>
      <c r="J48" s="255">
        <f>J41+J42</f>
        <v>80431.613400000133</v>
      </c>
      <c r="K48" s="256">
        <f>K41+K42</f>
        <v>65131.671242454031</v>
      </c>
      <c r="M48" s="161" t="s">
        <v>114</v>
      </c>
      <c r="N48" s="59">
        <f>N41+N42</f>
        <v>54155.576259439265</v>
      </c>
    </row>
    <row r="49" spans="2:14">
      <c r="B49" s="14" t="s">
        <v>116</v>
      </c>
      <c r="C49" s="14" t="s">
        <v>117</v>
      </c>
      <c r="D49" s="36">
        <v>44429.137630000005</v>
      </c>
      <c r="E49" s="36">
        <v>26280.221729999997</v>
      </c>
      <c r="G49" s="250">
        <f>'DRE | Ex-IFRS 16'!H28</f>
        <v>-2495.9399999999987</v>
      </c>
      <c r="H49" s="251">
        <f>'DRE | Ex-IFRS 16'!D28</f>
        <v>-3193.62</v>
      </c>
      <c r="J49" s="250">
        <f t="shared" ref="J49" si="20">D49+G49</f>
        <v>41933.19763000001</v>
      </c>
      <c r="K49" s="251">
        <f t="shared" ref="K49" si="21">H49+E49</f>
        <v>23086.601729999998</v>
      </c>
      <c r="M49" s="170" t="s">
        <v>116</v>
      </c>
      <c r="N49" s="36">
        <f>D49</f>
        <v>44429.137630000005</v>
      </c>
    </row>
    <row r="50" spans="2:14" s="8" customFormat="1">
      <c r="B50" s="23" t="s">
        <v>118</v>
      </c>
      <c r="C50" s="23" t="s">
        <v>119</v>
      </c>
      <c r="D50" s="59">
        <f>D48+D49</f>
        <v>115037.5005800002</v>
      </c>
      <c r="E50" s="59">
        <f>E48+E49</f>
        <v>80795.143419999979</v>
      </c>
      <c r="G50" s="259"/>
      <c r="H50" s="260"/>
      <c r="J50" s="259">
        <f>J48+J49</f>
        <v>122364.81103000014</v>
      </c>
      <c r="K50" s="260">
        <f>K48+K49</f>
        <v>88218.272972454026</v>
      </c>
      <c r="M50" s="161" t="s">
        <v>118</v>
      </c>
      <c r="N50" s="59">
        <f>N48+N49</f>
        <v>98584.71388943927</v>
      </c>
    </row>
    <row r="51" spans="2:14" hidden="1">
      <c r="B51" s="9" t="s">
        <v>120</v>
      </c>
      <c r="C51" s="9" t="s">
        <v>121</v>
      </c>
      <c r="D51" s="15"/>
      <c r="E51" s="15"/>
      <c r="M51" s="164" t="s">
        <v>120</v>
      </c>
      <c r="N51" s="15"/>
    </row>
    <row r="52" spans="2:14" hidden="1">
      <c r="B52" s="14" t="s">
        <v>122</v>
      </c>
      <c r="C52" s="14" t="s">
        <v>123</v>
      </c>
      <c r="D52" s="15"/>
      <c r="E52" s="15"/>
      <c r="M52" s="170" t="s">
        <v>122</v>
      </c>
      <c r="N52" s="15"/>
    </row>
    <row r="53" spans="2:14">
      <c r="D53" s="71"/>
      <c r="E53" s="71"/>
      <c r="M53" s="162"/>
      <c r="N53" s="71"/>
    </row>
    <row r="54" spans="2:14" s="49" customFormat="1" ht="21">
      <c r="B54" s="50" t="s">
        <v>124</v>
      </c>
      <c r="C54" s="50" t="s">
        <v>125</v>
      </c>
      <c r="D54" s="52" t="str">
        <f>D6</f>
        <v>1T25
(1Q25)</v>
      </c>
      <c r="E54" s="52" t="str">
        <f>E6</f>
        <v>1T26
(1Q26)</v>
      </c>
      <c r="J54" s="236" t="str">
        <f>J6</f>
        <v>1T25
(1Q25)</v>
      </c>
      <c r="K54" s="237" t="str">
        <f>K6</f>
        <v>1T26
(1Q26)</v>
      </c>
      <c r="M54" s="171" t="s">
        <v>124</v>
      </c>
      <c r="N54" s="52"/>
    </row>
    <row r="55" spans="2:14" s="8" customFormat="1">
      <c r="B55" s="26" t="s">
        <v>126</v>
      </c>
      <c r="C55" s="26" t="s">
        <v>127</v>
      </c>
      <c r="D55" s="35">
        <f>D50</f>
        <v>115037.5005800002</v>
      </c>
      <c r="E55" s="35">
        <f>E50</f>
        <v>80795.143419999979</v>
      </c>
      <c r="J55" s="252">
        <f>J50</f>
        <v>122364.81103000014</v>
      </c>
      <c r="K55" s="253">
        <f>K50</f>
        <v>88218.272972454026</v>
      </c>
      <c r="M55" s="172" t="s">
        <v>126</v>
      </c>
      <c r="N55" s="35">
        <f>N50</f>
        <v>98584.71388943927</v>
      </c>
    </row>
    <row r="56" spans="2:14">
      <c r="B56" s="9" t="s">
        <v>128</v>
      </c>
      <c r="C56" s="9" t="s">
        <v>129</v>
      </c>
      <c r="D56" s="36">
        <f>-D49</f>
        <v>-44429.137630000005</v>
      </c>
      <c r="E56" s="36">
        <f>-E49</f>
        <v>-26280.221729999997</v>
      </c>
      <c r="J56" s="250">
        <f>-J49</f>
        <v>-41933.19763000001</v>
      </c>
      <c r="K56" s="251">
        <f>-K49</f>
        <v>-23086.601729999998</v>
      </c>
      <c r="M56" s="164" t="s">
        <v>128</v>
      </c>
      <c r="N56" s="36">
        <f>-N49</f>
        <v>-44429.137630000005</v>
      </c>
    </row>
    <row r="57" spans="2:14">
      <c r="B57" s="9" t="s">
        <v>130</v>
      </c>
      <c r="C57" s="9" t="s">
        <v>131</v>
      </c>
      <c r="D57" s="36">
        <f>-D42</f>
        <v>19812.599999999999</v>
      </c>
      <c r="E57" s="36">
        <f>-E42</f>
        <v>35858</v>
      </c>
      <c r="J57" s="250">
        <f>-J42</f>
        <v>2139.2999999999993</v>
      </c>
      <c r="K57" s="251">
        <f>-K42</f>
        <v>14986</v>
      </c>
      <c r="M57" s="164" t="s">
        <v>130</v>
      </c>
      <c r="N57" s="36">
        <f>-N42</f>
        <v>19812.599999999999</v>
      </c>
    </row>
    <row r="58" spans="2:14">
      <c r="B58" s="9" t="s">
        <v>132</v>
      </c>
      <c r="C58" s="9" t="s">
        <v>133</v>
      </c>
      <c r="D58" s="36">
        <f>-D36-D17</f>
        <v>38400.083299999998</v>
      </c>
      <c r="E58" s="36">
        <f>-E36-E17</f>
        <v>38738.907810000019</v>
      </c>
      <c r="J58" s="250">
        <f>-J36-J17</f>
        <v>16637.498299999996</v>
      </c>
      <c r="K58" s="251">
        <f>-K36-K17</f>
        <v>17015.116180000026</v>
      </c>
      <c r="M58" s="164" t="s">
        <v>132</v>
      </c>
      <c r="N58" s="36">
        <f>-N36-N17</f>
        <v>40820.382859999998</v>
      </c>
    </row>
    <row r="59" spans="2:14" s="8" customFormat="1">
      <c r="B59" s="26" t="s">
        <v>134</v>
      </c>
      <c r="C59" s="26" t="s">
        <v>135</v>
      </c>
      <c r="D59" s="35">
        <f>SUM(D55:D58)</f>
        <v>128821.04625000019</v>
      </c>
      <c r="E59" s="35">
        <f>SUM(E55:E58)</f>
        <v>129111.82950000001</v>
      </c>
      <c r="J59" s="252">
        <f>SUM(J55:J58)</f>
        <v>99208.411700000128</v>
      </c>
      <c r="K59" s="253">
        <f>SUM(K55:K58)</f>
        <v>97132.787422454057</v>
      </c>
      <c r="M59" s="172" t="s">
        <v>134</v>
      </c>
      <c r="N59" s="35">
        <f>SUM(N55:N58)</f>
        <v>114788.55911943926</v>
      </c>
    </row>
    <row r="60" spans="2:14">
      <c r="B60" s="9" t="s">
        <v>136</v>
      </c>
      <c r="C60" s="9" t="s">
        <v>137</v>
      </c>
      <c r="D60" s="36">
        <v>-30018.04955</v>
      </c>
      <c r="E60" s="36">
        <v>-32410.145187546015</v>
      </c>
      <c r="J60" s="295">
        <v>0</v>
      </c>
      <c r="K60" s="294">
        <v>0</v>
      </c>
      <c r="M60" s="172" t="s">
        <v>1221</v>
      </c>
      <c r="N60" s="27"/>
    </row>
    <row r="61" spans="2:14">
      <c r="B61" s="9" t="s">
        <v>138</v>
      </c>
      <c r="C61" s="9" t="s">
        <v>139</v>
      </c>
      <c r="D61" s="36">
        <v>2261.2884099999997</v>
      </c>
      <c r="E61" s="36">
        <v>0</v>
      </c>
      <c r="J61" s="250">
        <v>2261.2884099999997</v>
      </c>
      <c r="K61" s="294">
        <v>0</v>
      </c>
      <c r="M61" s="164" t="s">
        <v>136</v>
      </c>
      <c r="N61" s="36">
        <f>D60</f>
        <v>-30018.04955</v>
      </c>
    </row>
    <row r="62" spans="2:14" s="8" customFormat="1">
      <c r="B62" s="26" t="s">
        <v>140</v>
      </c>
      <c r="C62" s="26" t="s">
        <v>141</v>
      </c>
      <c r="D62" s="35">
        <f>D59+D60+D61</f>
        <v>101064.28511000019</v>
      </c>
      <c r="E62" s="35">
        <f>E59+E60+E61</f>
        <v>96701.684312453988</v>
      </c>
      <c r="J62" s="252">
        <f>J59+J60+J61</f>
        <v>101469.70011000012</v>
      </c>
      <c r="K62" s="253">
        <f>K59+K60+K61</f>
        <v>97132.787422454057</v>
      </c>
      <c r="M62" s="164" t="s">
        <v>138</v>
      </c>
      <c r="N62" s="36">
        <f>D61</f>
        <v>2261.2884099999997</v>
      </c>
    </row>
    <row r="63" spans="2:14" s="8" customFormat="1">
      <c r="B63" s="26" t="s">
        <v>142</v>
      </c>
      <c r="C63" s="26" t="s">
        <v>143</v>
      </c>
      <c r="D63" s="27">
        <f>D62/D11</f>
        <v>0.18817359673490325</v>
      </c>
      <c r="E63" s="27">
        <f>E62/E11</f>
        <v>0.16238404045131496</v>
      </c>
      <c r="J63" s="265">
        <f>J62/J11</f>
        <v>0.18892844696351996</v>
      </c>
      <c r="K63" s="266">
        <f>K62/K11</f>
        <v>0.16310796026047514</v>
      </c>
      <c r="M63" s="172" t="s">
        <v>140</v>
      </c>
      <c r="N63" s="35">
        <f>N59+N61+N62</f>
        <v>87031.79797943926</v>
      </c>
    </row>
    <row r="64" spans="2:14">
      <c r="D64" s="71"/>
      <c r="M64" s="172" t="s">
        <v>142</v>
      </c>
      <c r="N64" s="27">
        <f>N63/N11</f>
        <v>0.16639365869045475</v>
      </c>
    </row>
    <row r="66" spans="2:14" ht="21">
      <c r="B66" s="50" t="s">
        <v>1</v>
      </c>
      <c r="C66" s="50" t="s">
        <v>2</v>
      </c>
      <c r="D66" s="52" t="s">
        <v>1047</v>
      </c>
      <c r="E66" s="52" t="s">
        <v>1218</v>
      </c>
      <c r="J66" s="236" t="s">
        <v>1047</v>
      </c>
      <c r="K66" s="237" t="s">
        <v>1218</v>
      </c>
      <c r="N66" s="267" t="s">
        <v>1047</v>
      </c>
    </row>
    <row r="67" spans="2:14">
      <c r="B67" s="6" t="s">
        <v>43</v>
      </c>
      <c r="C67" s="6" t="s">
        <v>44</v>
      </c>
      <c r="D67" s="16">
        <f t="shared" ref="D67:D79" si="22">D7/D$11</f>
        <v>1.542777463045935</v>
      </c>
      <c r="E67" s="16">
        <f t="shared" ref="E67:E79" si="23">E7/E$11</f>
        <v>1.2673929170307634</v>
      </c>
      <c r="J67" s="261">
        <f t="shared" ref="J67:K82" si="24">J7/J$11</f>
        <v>1.542777463045935</v>
      </c>
      <c r="K67" s="262">
        <f t="shared" si="24"/>
        <v>1.2673929170307634</v>
      </c>
      <c r="N67" s="268">
        <f t="shared" ref="N67" si="25">N7/N$11</f>
        <v>1.5841675895882217</v>
      </c>
    </row>
    <row r="68" spans="2:14">
      <c r="B68" s="6" t="s">
        <v>45</v>
      </c>
      <c r="C68" s="6" t="s">
        <v>46</v>
      </c>
      <c r="D68" s="16">
        <f t="shared" si="22"/>
        <v>4.4818431093473004E-3</v>
      </c>
      <c r="E68" s="16">
        <f t="shared" si="23"/>
        <v>3.3987546360775586E-3</v>
      </c>
      <c r="J68" s="261">
        <f t="shared" si="24"/>
        <v>4.4818431093473004E-3</v>
      </c>
      <c r="K68" s="262">
        <f t="shared" si="24"/>
        <v>3.3987546360775586E-3</v>
      </c>
      <c r="N68" s="268">
        <f t="shared" ref="N68" si="26">N8/N$11</f>
        <v>4.6020834277872109E-3</v>
      </c>
    </row>
    <row r="69" spans="2:14">
      <c r="B69" s="9" t="s">
        <v>1095</v>
      </c>
      <c r="C69" s="9" t="s">
        <v>47</v>
      </c>
      <c r="D69" s="16">
        <f t="shared" si="22"/>
        <v>-0.3174778124432629</v>
      </c>
      <c r="E69" s="16">
        <f t="shared" si="23"/>
        <v>-8.4280382996409411E-3</v>
      </c>
      <c r="J69" s="261">
        <f t="shared" si="24"/>
        <v>-0.3174778124432629</v>
      </c>
      <c r="K69" s="262">
        <f t="shared" si="24"/>
        <v>-8.4280382996409411E-3</v>
      </c>
      <c r="N69" s="268">
        <f t="shared" ref="N69" si="27">N9/N$11</f>
        <v>-0.32599520859802111</v>
      </c>
    </row>
    <row r="70" spans="2:14">
      <c r="B70" s="9" t="s">
        <v>48</v>
      </c>
      <c r="C70" s="9" t="s">
        <v>49</v>
      </c>
      <c r="D70" s="16">
        <f t="shared" si="22"/>
        <v>-0.22978149371201942</v>
      </c>
      <c r="E70" s="16">
        <f t="shared" si="23"/>
        <v>-0.26236363336720003</v>
      </c>
      <c r="J70" s="261">
        <f t="shared" si="24"/>
        <v>-0.22978149371201942</v>
      </c>
      <c r="K70" s="262">
        <f t="shared" si="24"/>
        <v>-0.26236363336720003</v>
      </c>
      <c r="N70" s="268">
        <f t="shared" ref="N70" si="28">N10/N$11</f>
        <v>-0.26277446441798791</v>
      </c>
    </row>
    <row r="71" spans="2:14">
      <c r="B71" s="23" t="s">
        <v>50</v>
      </c>
      <c r="C71" s="23" t="s">
        <v>51</v>
      </c>
      <c r="D71" s="27">
        <f t="shared" si="22"/>
        <v>1</v>
      </c>
      <c r="E71" s="27">
        <f t="shared" si="23"/>
        <v>1</v>
      </c>
      <c r="J71" s="263">
        <f t="shared" si="24"/>
        <v>1</v>
      </c>
      <c r="K71" s="264">
        <f t="shared" si="24"/>
        <v>1</v>
      </c>
      <c r="N71" s="269">
        <f t="shared" ref="N71" si="29">N11/N$11</f>
        <v>1</v>
      </c>
    </row>
    <row r="72" spans="2:14">
      <c r="B72" s="6" t="s">
        <v>52</v>
      </c>
      <c r="C72" s="6" t="s">
        <v>53</v>
      </c>
      <c r="D72" s="16">
        <f t="shared" si="22"/>
        <v>-0.32099823615502648</v>
      </c>
      <c r="E72" s="16">
        <f t="shared" si="23"/>
        <v>-0.30084029296975062</v>
      </c>
      <c r="J72" s="261">
        <f t="shared" si="24"/>
        <v>-0.32225333586977578</v>
      </c>
      <c r="K72" s="262">
        <f t="shared" si="24"/>
        <v>-0.3020348346054853</v>
      </c>
      <c r="N72" s="268">
        <f t="shared" ref="N72" si="30">N12/N$11</f>
        <v>-0.33423738235039907</v>
      </c>
    </row>
    <row r="73" spans="2:14">
      <c r="B73" s="31" t="s">
        <v>54</v>
      </c>
      <c r="C73" s="31" t="s">
        <v>55</v>
      </c>
      <c r="D73" s="16">
        <f t="shared" si="22"/>
        <v>-0.30846947059099389</v>
      </c>
      <c r="E73" s="16">
        <f t="shared" si="23"/>
        <v>-0.296017423298925</v>
      </c>
      <c r="J73" s="261">
        <f t="shared" si="24"/>
        <v>-0.30846947059099389</v>
      </c>
      <c r="K73" s="262">
        <f t="shared" si="24"/>
        <v>-0.296017423298925</v>
      </c>
      <c r="N73" s="268">
        <f t="shared" ref="N73" si="31">N13/N$11</f>
        <v>-0.31674518807327168</v>
      </c>
    </row>
    <row r="74" spans="2:14">
      <c r="B74" s="74" t="s">
        <v>63</v>
      </c>
      <c r="C74" s="74" t="s">
        <v>1052</v>
      </c>
      <c r="D74" s="16">
        <f t="shared" si="22"/>
        <v>-1.1998748783542479E-2</v>
      </c>
      <c r="E74" s="16">
        <f t="shared" si="23"/>
        <v>-4.5742132552743422E-3</v>
      </c>
      <c r="J74" s="261">
        <f t="shared" si="24"/>
        <v>-1.2498998269674972E-2</v>
      </c>
      <c r="K74" s="262">
        <f t="shared" si="24"/>
        <v>-5.0448350818489531E-3</v>
      </c>
      <c r="N74" s="268">
        <f t="shared" ref="N74" si="32">N14/N$11</f>
        <v>-1.2320655048312141E-2</v>
      </c>
    </row>
    <row r="75" spans="2:14">
      <c r="B75" s="138" t="s">
        <v>1050</v>
      </c>
      <c r="C75" s="138" t="s">
        <v>72</v>
      </c>
      <c r="D75" s="16">
        <f t="shared" si="22"/>
        <v>-7.6546607066738086E-3</v>
      </c>
      <c r="E75" s="16">
        <f t="shared" si="23"/>
        <v>-4.5104026445179461E-3</v>
      </c>
      <c r="J75" s="261">
        <f t="shared" si="24"/>
        <v>-7.6546607066738086E-3</v>
      </c>
      <c r="K75" s="262">
        <f t="shared" si="24"/>
        <v>-4.5104026445179461E-3</v>
      </c>
      <c r="N75" s="268">
        <f t="shared" ref="N75" si="33">N15/N$11</f>
        <v>-7.8600223890139057E-3</v>
      </c>
    </row>
    <row r="76" spans="2:14">
      <c r="B76" s="138" t="s">
        <v>1051</v>
      </c>
      <c r="C76" s="138" t="s">
        <v>1053</v>
      </c>
      <c r="D76" s="16">
        <f t="shared" si="22"/>
        <v>-4.3440880768686706E-3</v>
      </c>
      <c r="E76" s="16">
        <f t="shared" si="23"/>
        <v>-6.3810610756396847E-5</v>
      </c>
      <c r="J76" s="261">
        <f t="shared" si="24"/>
        <v>-4.8443375630011628E-3</v>
      </c>
      <c r="K76" s="262">
        <f t="shared" si="24"/>
        <v>-5.3443243733100707E-4</v>
      </c>
      <c r="N76" s="268">
        <f t="shared" ref="N76" si="34">N16/N$11</f>
        <v>-4.4606326592982358E-3</v>
      </c>
    </row>
    <row r="77" spans="2:14">
      <c r="B77" s="6" t="s">
        <v>56</v>
      </c>
      <c r="C77" s="6" t="s">
        <v>57</v>
      </c>
      <c r="D77" s="16">
        <f t="shared" si="22"/>
        <v>-5.3001678049010984E-4</v>
      </c>
      <c r="E77" s="16">
        <f t="shared" si="23"/>
        <v>-2.4865641555129112E-4</v>
      </c>
      <c r="J77" s="261">
        <f t="shared" si="24"/>
        <v>-1.2848670091069464E-3</v>
      </c>
      <c r="K77" s="262">
        <f t="shared" si="24"/>
        <v>-9.7257622471134725E-4</v>
      </c>
      <c r="N77" s="268">
        <f t="shared" ref="N77" si="35">N17/N$11</f>
        <v>-5.1715392288152178E-3</v>
      </c>
    </row>
    <row r="78" spans="2:14">
      <c r="B78" s="73" t="s">
        <v>59</v>
      </c>
      <c r="C78" s="73" t="s">
        <v>60</v>
      </c>
      <c r="D78" s="16">
        <f t="shared" si="22"/>
        <v>2.2483344812672688E-4</v>
      </c>
      <c r="E78" s="16">
        <f t="shared" si="23"/>
        <v>4.7526339360876496E-4</v>
      </c>
      <c r="J78" s="261">
        <f t="shared" si="24"/>
        <v>2.2483344812672688E-4</v>
      </c>
      <c r="K78" s="262">
        <f t="shared" si="24"/>
        <v>4.7526339360876496E-4</v>
      </c>
      <c r="N78" s="268">
        <f t="shared" ref="N78" si="36">N18/N$11</f>
        <v>-4.396437637165608E-3</v>
      </c>
    </row>
    <row r="79" spans="2:14">
      <c r="B79" s="73" t="s">
        <v>62</v>
      </c>
      <c r="C79" s="73" t="s">
        <v>60</v>
      </c>
      <c r="D79" s="16">
        <f t="shared" si="22"/>
        <v>-7.5485022861683667E-4</v>
      </c>
      <c r="E79" s="16">
        <f t="shared" si="23"/>
        <v>-7.2391980916005608E-4</v>
      </c>
      <c r="J79" s="261">
        <f t="shared" si="24"/>
        <v>-1.5097004572336733E-3</v>
      </c>
      <c r="K79" s="262">
        <f t="shared" si="24"/>
        <v>-1.4478396183201122E-3</v>
      </c>
      <c r="N79" s="268">
        <f t="shared" ref="N79" si="37">N19/N$11</f>
        <v>-7.7510159164961043E-4</v>
      </c>
    </row>
    <row r="80" spans="2:14">
      <c r="B80" s="23" t="s">
        <v>65</v>
      </c>
      <c r="C80" s="23" t="s">
        <v>66</v>
      </c>
      <c r="D80" s="27">
        <f t="shared" ref="D80:D110" si="38">D20/D$11</f>
        <v>0.67900176384497346</v>
      </c>
      <c r="E80" s="27">
        <f t="shared" ref="E80:E110" si="39">E20/E$11</f>
        <v>0.69915970703024943</v>
      </c>
      <c r="J80" s="263">
        <f t="shared" si="24"/>
        <v>0.67774666413022411</v>
      </c>
      <c r="K80" s="264">
        <f t="shared" si="24"/>
        <v>0.6979651653945147</v>
      </c>
      <c r="N80" s="269">
        <f t="shared" ref="N80" si="40">N20/N$11</f>
        <v>0.66576261764960087</v>
      </c>
    </row>
    <row r="81" spans="2:14">
      <c r="B81" s="6" t="s">
        <v>67</v>
      </c>
      <c r="C81" s="6" t="s">
        <v>68</v>
      </c>
      <c r="D81" s="16">
        <f t="shared" si="38"/>
        <v>-0.51064517971621126</v>
      </c>
      <c r="E81" s="16">
        <f t="shared" si="39"/>
        <v>-0.547403093112383</v>
      </c>
      <c r="J81" s="261">
        <f t="shared" si="24"/>
        <v>-0.52400624293936759</v>
      </c>
      <c r="K81" s="262">
        <f t="shared" si="24"/>
        <v>-0.56342944080606194</v>
      </c>
      <c r="N81" s="268">
        <f t="shared" ref="N81" si="41">N21/N$11</f>
        <v>-0.52434493169789631</v>
      </c>
    </row>
    <row r="82" spans="2:14">
      <c r="B82" s="20" t="s">
        <v>69</v>
      </c>
      <c r="C82" s="20" t="s">
        <v>70</v>
      </c>
      <c r="D82" s="16">
        <f t="shared" si="38"/>
        <v>-0.34211564784965354</v>
      </c>
      <c r="E82" s="16">
        <f t="shared" si="39"/>
        <v>-0.37737330491410509</v>
      </c>
      <c r="J82" s="261">
        <f t="shared" si="24"/>
        <v>-0.39482073145353175</v>
      </c>
      <c r="K82" s="262">
        <f t="shared" si="24"/>
        <v>-0.42877640817188145</v>
      </c>
      <c r="N82" s="268">
        <f t="shared" ref="N82" si="42">N22/N$11</f>
        <v>-0.35129403572202805</v>
      </c>
    </row>
    <row r="83" spans="2:14">
      <c r="B83" s="9" t="s">
        <v>71</v>
      </c>
      <c r="C83" s="9" t="s">
        <v>72</v>
      </c>
      <c r="D83" s="16">
        <f t="shared" si="38"/>
        <v>-0.19194600455873392</v>
      </c>
      <c r="E83" s="16">
        <f t="shared" si="39"/>
        <v>-0.19869638668243378</v>
      </c>
      <c r="J83" s="261">
        <f t="shared" ref="J83:K98" si="43">J23/J$11</f>
        <v>-0.19194600455873392</v>
      </c>
      <c r="K83" s="262">
        <f t="shared" si="43"/>
        <v>-0.19869638668243378</v>
      </c>
      <c r="N83" s="268">
        <f t="shared" ref="N83" si="44">N23/N$11</f>
        <v>-0.19709559327666024</v>
      </c>
    </row>
    <row r="84" spans="2:14">
      <c r="B84" s="9" t="s">
        <v>73</v>
      </c>
      <c r="C84" s="9" t="s">
        <v>74</v>
      </c>
      <c r="D84" s="16">
        <f t="shared" si="38"/>
        <v>-3.8798391346584436E-2</v>
      </c>
      <c r="E84" s="16">
        <f t="shared" si="39"/>
        <v>-4.3154738547619503E-2</v>
      </c>
      <c r="J84" s="261">
        <f t="shared" si="43"/>
        <v>-9.150347495046264E-2</v>
      </c>
      <c r="K84" s="262">
        <f t="shared" si="43"/>
        <v>-9.4557841805395892E-2</v>
      </c>
      <c r="N84" s="268">
        <f t="shared" ref="N84" si="45">N24/N$11</f>
        <v>-3.9839286981851102E-2</v>
      </c>
    </row>
    <row r="85" spans="2:14">
      <c r="B85" s="9" t="s">
        <v>75</v>
      </c>
      <c r="C85" s="9" t="s">
        <v>76</v>
      </c>
      <c r="D85" s="16">
        <f t="shared" si="38"/>
        <v>0</v>
      </c>
      <c r="E85" s="16">
        <f t="shared" si="39"/>
        <v>0</v>
      </c>
      <c r="J85" s="261">
        <f t="shared" si="43"/>
        <v>0</v>
      </c>
      <c r="K85" s="262">
        <f t="shared" si="43"/>
        <v>0</v>
      </c>
      <c r="N85" s="268">
        <f t="shared" ref="N85" si="46">N25/N$11</f>
        <v>0</v>
      </c>
    </row>
    <row r="86" spans="2:14">
      <c r="B86" s="9" t="s">
        <v>77</v>
      </c>
      <c r="C86" s="9" t="s">
        <v>78</v>
      </c>
      <c r="D86" s="16">
        <f t="shared" si="38"/>
        <v>-1.3356211022836129E-2</v>
      </c>
      <c r="E86" s="16">
        <f t="shared" si="39"/>
        <v>-2.2369216174999054E-2</v>
      </c>
      <c r="J86" s="261">
        <f t="shared" si="43"/>
        <v>-1.3356211022836129E-2</v>
      </c>
      <c r="K86" s="262">
        <f t="shared" si="43"/>
        <v>-2.2369216174999054E-2</v>
      </c>
      <c r="N86" s="268">
        <f t="shared" ref="N86" si="47">N26/N$11</f>
        <v>-1.3714535718135499E-2</v>
      </c>
    </row>
    <row r="87" spans="2:14">
      <c r="B87" s="9" t="s">
        <v>79</v>
      </c>
      <c r="C87" s="9" t="s">
        <v>80</v>
      </c>
      <c r="D87" s="16">
        <f t="shared" si="38"/>
        <v>-2.1838477592707028E-2</v>
      </c>
      <c r="E87" s="16">
        <f t="shared" si="39"/>
        <v>-2.1984318782334505E-2</v>
      </c>
      <c r="J87" s="261">
        <f t="shared" si="43"/>
        <v>-2.1838477592707028E-2</v>
      </c>
      <c r="K87" s="262">
        <f t="shared" si="43"/>
        <v>-2.1984318782334505E-2</v>
      </c>
      <c r="N87" s="268">
        <f t="shared" ref="N87" si="48">N27/N$11</f>
        <v>-2.2424367244781966E-2</v>
      </c>
    </row>
    <row r="88" spans="2:14">
      <c r="B88" s="9" t="s">
        <v>81</v>
      </c>
      <c r="C88" s="9" t="s">
        <v>82</v>
      </c>
      <c r="D88" s="16">
        <f t="shared" si="38"/>
        <v>-1.5373904299779749E-2</v>
      </c>
      <c r="E88" s="16">
        <f t="shared" si="39"/>
        <v>-1.4851384954217778E-2</v>
      </c>
      <c r="J88" s="261">
        <f t="shared" si="43"/>
        <v>-1.5373904299779749E-2</v>
      </c>
      <c r="K88" s="262">
        <f t="shared" si="43"/>
        <v>-1.4851384954217778E-2</v>
      </c>
      <c r="N88" s="268">
        <f t="shared" ref="N88" si="49">N28/N$11</f>
        <v>-1.5786360314764939E-2</v>
      </c>
    </row>
    <row r="89" spans="2:14">
      <c r="B89" s="9" t="s">
        <v>83</v>
      </c>
      <c r="C89" s="9" t="s">
        <v>84</v>
      </c>
      <c r="D89" s="16">
        <f t="shared" si="38"/>
        <v>-3.6948160405420177E-2</v>
      </c>
      <c r="E89" s="16">
        <f t="shared" si="39"/>
        <v>-4.6389249054391513E-2</v>
      </c>
      <c r="J89" s="261">
        <f t="shared" si="43"/>
        <v>-3.6948160405420177E-2</v>
      </c>
      <c r="K89" s="262">
        <f t="shared" si="43"/>
        <v>-4.6389249054391513E-2</v>
      </c>
      <c r="N89" s="268">
        <f t="shared" ref="N89" si="50">N29/N$11</f>
        <v>-3.7939417454032842E-2</v>
      </c>
    </row>
    <row r="90" spans="2:14">
      <c r="B90" s="9" t="s">
        <v>85</v>
      </c>
      <c r="C90" s="9" t="s">
        <v>86</v>
      </c>
      <c r="D90" s="16">
        <f t="shared" si="38"/>
        <v>-2.3854498623592017E-2</v>
      </c>
      <c r="E90" s="16">
        <f t="shared" si="39"/>
        <v>-2.9928010718108966E-2</v>
      </c>
      <c r="J90" s="261">
        <f t="shared" si="43"/>
        <v>-2.3854498623592017E-2</v>
      </c>
      <c r="K90" s="262">
        <f t="shared" si="43"/>
        <v>-2.9928010718108966E-2</v>
      </c>
      <c r="N90" s="268">
        <f t="shared" ref="N90" si="51">N30/N$11</f>
        <v>-2.4494474731801396E-2</v>
      </c>
    </row>
    <row r="91" spans="2:14">
      <c r="B91" s="20" t="s">
        <v>87</v>
      </c>
      <c r="C91" s="20" t="s">
        <v>88</v>
      </c>
      <c r="D91" s="16">
        <f t="shared" si="38"/>
        <v>-9.386893627301103E-2</v>
      </c>
      <c r="E91" s="16">
        <f t="shared" si="39"/>
        <v>-9.3909373480079716E-2</v>
      </c>
      <c r="J91" s="261">
        <f t="shared" si="43"/>
        <v>-9.5799954724049216E-2</v>
      </c>
      <c r="K91" s="262">
        <f t="shared" si="43"/>
        <v>-9.573570645816884E-2</v>
      </c>
      <c r="N91" s="268">
        <f t="shared" ref="N91" si="52">N31/N$11</f>
        <v>-9.6387282077116207E-2</v>
      </c>
    </row>
    <row r="92" spans="2:14">
      <c r="B92" s="9" t="s">
        <v>89</v>
      </c>
      <c r="C92" s="9" t="s">
        <v>72</v>
      </c>
      <c r="D92" s="16">
        <f t="shared" si="38"/>
        <v>-4.1333866691564802E-2</v>
      </c>
      <c r="E92" s="16">
        <f t="shared" si="39"/>
        <v>-3.784914739975348E-2</v>
      </c>
      <c r="J92" s="261">
        <f t="shared" si="43"/>
        <v>-4.1333866691564802E-2</v>
      </c>
      <c r="K92" s="262">
        <f t="shared" si="43"/>
        <v>-3.784914739975348E-2</v>
      </c>
      <c r="N92" s="268">
        <f t="shared" ref="N92" si="53">N32/N$11</f>
        <v>-4.2442784869218361E-2</v>
      </c>
    </row>
    <row r="93" spans="2:14">
      <c r="B93" s="9" t="s">
        <v>90</v>
      </c>
      <c r="C93" s="9" t="s">
        <v>74</v>
      </c>
      <c r="D93" s="16">
        <f t="shared" si="38"/>
        <v>-4.7434020138159409E-4</v>
      </c>
      <c r="E93" s="16">
        <f t="shared" si="39"/>
        <v>-6.9148620230159274E-4</v>
      </c>
      <c r="J93" s="261">
        <f t="shared" si="43"/>
        <v>-2.4053586524197847E-3</v>
      </c>
      <c r="K93" s="262">
        <f t="shared" si="43"/>
        <v>-2.5178191803907107E-3</v>
      </c>
      <c r="N93" s="268">
        <f t="shared" ref="N93" si="54">N33/N$11</f>
        <v>-4.870659518086947E-4</v>
      </c>
    </row>
    <row r="94" spans="2:14">
      <c r="B94" s="9" t="s">
        <v>91</v>
      </c>
      <c r="C94" s="9" t="s">
        <v>82</v>
      </c>
      <c r="D94" s="16">
        <f t="shared" si="38"/>
        <v>-3.4909907195260152E-2</v>
      </c>
      <c r="E94" s="16">
        <f t="shared" si="39"/>
        <v>-3.3012695539674765E-2</v>
      </c>
      <c r="J94" s="261">
        <f t="shared" si="43"/>
        <v>-3.4909907195260152E-2</v>
      </c>
      <c r="K94" s="262">
        <f t="shared" si="43"/>
        <v>-3.3012695539674765E-2</v>
      </c>
      <c r="N94" s="268">
        <f t="shared" ref="N94" si="55">N34/N$11</f>
        <v>-3.5846481335731817E-2</v>
      </c>
    </row>
    <row r="95" spans="2:14">
      <c r="B95" s="9" t="s">
        <v>92</v>
      </c>
      <c r="C95" s="9" t="s">
        <v>93</v>
      </c>
      <c r="D95" s="16">
        <f t="shared" si="38"/>
        <v>-1.7150822184804484E-2</v>
      </c>
      <c r="E95" s="16">
        <f t="shared" si="39"/>
        <v>-2.2356044338349888E-2</v>
      </c>
      <c r="J95" s="261">
        <f t="shared" si="43"/>
        <v>-1.7150822184804484E-2</v>
      </c>
      <c r="K95" s="262">
        <f t="shared" si="43"/>
        <v>-2.2356044338349888E-2</v>
      </c>
      <c r="N95" s="268">
        <f t="shared" ref="N95" si="56">N35/N$11</f>
        <v>-1.7610949920357347E-2</v>
      </c>
    </row>
    <row r="96" spans="2:14">
      <c r="B96" s="20" t="s">
        <v>94</v>
      </c>
      <c r="C96" s="20" t="s">
        <v>57</v>
      </c>
      <c r="D96" s="16">
        <f t="shared" si="38"/>
        <v>-7.0967859859275478E-2</v>
      </c>
      <c r="E96" s="16">
        <f t="shared" si="39"/>
        <v>-6.4802747989497464E-2</v>
      </c>
      <c r="J96" s="261">
        <f t="shared" si="43"/>
        <v>-2.9692821027515349E-2</v>
      </c>
      <c r="K96" s="262">
        <f t="shared" si="43"/>
        <v>-2.7599659447311069E-2</v>
      </c>
      <c r="N96" s="268">
        <f t="shared" ref="N96" si="57">N36/N$11</f>
        <v>-7.2871808270740718E-2</v>
      </c>
    </row>
    <row r="97" spans="2:14">
      <c r="B97" s="73" t="s">
        <v>95</v>
      </c>
      <c r="C97" s="73" t="s">
        <v>60</v>
      </c>
      <c r="D97" s="16">
        <f t="shared" si="38"/>
        <v>-3.4863923528746496E-2</v>
      </c>
      <c r="E97" s="16">
        <f t="shared" si="39"/>
        <v>-2.811422043763144E-2</v>
      </c>
      <c r="J97" s="261">
        <f t="shared" si="43"/>
        <v>-3.4863923528746496E-2</v>
      </c>
      <c r="K97" s="262">
        <f t="shared" si="43"/>
        <v>-2.811422043763144E-2</v>
      </c>
      <c r="N97" s="268">
        <f t="shared" ref="N97" si="58">N37/N$11</f>
        <v>-3.5799264004725731E-2</v>
      </c>
    </row>
    <row r="98" spans="2:14">
      <c r="B98" s="73" t="s">
        <v>96</v>
      </c>
      <c r="C98" s="73" t="s">
        <v>60</v>
      </c>
      <c r="D98" s="16">
        <f t="shared" si="38"/>
        <v>-3.6103936330528989E-2</v>
      </c>
      <c r="E98" s="16">
        <f t="shared" si="39"/>
        <v>-3.6688527551866031E-2</v>
      </c>
      <c r="J98" s="261">
        <f t="shared" si="43"/>
        <v>-3.6103936330528989E-2</v>
      </c>
      <c r="K98" s="262">
        <f t="shared" si="43"/>
        <v>-3.6688527551866031E-2</v>
      </c>
      <c r="N98" s="268">
        <f t="shared" ref="N98" si="59">N38/N$11</f>
        <v>-3.7072544266014994E-2</v>
      </c>
    </row>
    <row r="99" spans="2:14">
      <c r="B99" s="9" t="s">
        <v>97</v>
      </c>
      <c r="C99" s="9" t="s">
        <v>98</v>
      </c>
      <c r="D99" s="16">
        <f t="shared" si="38"/>
        <v>0</v>
      </c>
      <c r="E99" s="16">
        <f t="shared" si="39"/>
        <v>0</v>
      </c>
      <c r="J99" s="261">
        <f t="shared" ref="J99:K110" si="60">J39/J$11</f>
        <v>0</v>
      </c>
      <c r="K99" s="262">
        <f t="shared" si="60"/>
        <v>0</v>
      </c>
      <c r="N99" s="268">
        <f t="shared" ref="N99" si="61">N39/N$11</f>
        <v>0</v>
      </c>
    </row>
    <row r="100" spans="2:14">
      <c r="B100" s="9" t="s">
        <v>99</v>
      </c>
      <c r="C100" s="9" t="s">
        <v>100</v>
      </c>
      <c r="D100" s="16">
        <f t="shared" si="38"/>
        <v>-3.6927357342712067E-3</v>
      </c>
      <c r="E100" s="16">
        <f t="shared" si="39"/>
        <v>-1.1317666728700725E-2</v>
      </c>
      <c r="J100" s="261">
        <f t="shared" si="60"/>
        <v>-3.6927357342712067E-3</v>
      </c>
      <c r="K100" s="262">
        <f t="shared" si="60"/>
        <v>-1.1317666728700725E-2</v>
      </c>
      <c r="N100" s="268">
        <f t="shared" ref="N100" si="62">N40/N$11</f>
        <v>-3.7918056280113895E-3</v>
      </c>
    </row>
    <row r="101" spans="2:14">
      <c r="B101" s="23" t="s">
        <v>101</v>
      </c>
      <c r="C101" s="23" t="s">
        <v>102</v>
      </c>
      <c r="D101" s="27">
        <f t="shared" si="38"/>
        <v>0.16835658412876228</v>
      </c>
      <c r="E101" s="27">
        <f t="shared" si="39"/>
        <v>0.15175661391786641</v>
      </c>
      <c r="J101" s="263">
        <f t="shared" si="60"/>
        <v>0.1537404211908566</v>
      </c>
      <c r="K101" s="264">
        <f t="shared" si="60"/>
        <v>0.13453572458845273</v>
      </c>
      <c r="N101" s="269">
        <f t="shared" ref="N101" si="63">N41/N$11</f>
        <v>0.14141768595170454</v>
      </c>
    </row>
    <row r="102" spans="2:14">
      <c r="B102" s="6" t="s">
        <v>103</v>
      </c>
      <c r="C102" s="6" t="s">
        <v>104</v>
      </c>
      <c r="D102" s="16">
        <f t="shared" si="38"/>
        <v>-3.6889472859894024E-2</v>
      </c>
      <c r="E102" s="16">
        <f t="shared" si="39"/>
        <v>-6.0213707381654692E-2</v>
      </c>
      <c r="J102" s="261">
        <f t="shared" si="60"/>
        <v>-3.9832050962100513E-3</v>
      </c>
      <c r="K102" s="262">
        <f t="shared" si="60"/>
        <v>-2.5164889810404295E-2</v>
      </c>
      <c r="N102" s="268">
        <f t="shared" ref="N102" si="64">N42/N$11</f>
        <v>-3.7879155420290495E-2</v>
      </c>
    </row>
    <row r="103" spans="2:14">
      <c r="B103" s="9" t="s">
        <v>105</v>
      </c>
      <c r="C103" s="9" t="s">
        <v>106</v>
      </c>
      <c r="D103" s="16">
        <f t="shared" si="38"/>
        <v>1.6230355173964862E-2</v>
      </c>
      <c r="E103" s="16">
        <f t="shared" si="39"/>
        <v>1.3435492017419242E-2</v>
      </c>
      <c r="J103" s="261">
        <f t="shared" si="60"/>
        <v>1.6230355173964862E-2</v>
      </c>
      <c r="K103" s="262">
        <f t="shared" si="60"/>
        <v>1.3435492017419242E-2</v>
      </c>
      <c r="N103" s="268">
        <f t="shared" ref="N103" si="65">N43/N$11</f>
        <v>1.6665788326553417E-2</v>
      </c>
    </row>
    <row r="104" spans="2:14">
      <c r="B104" s="20" t="s">
        <v>107</v>
      </c>
      <c r="C104" s="20" t="s">
        <v>108</v>
      </c>
      <c r="D104" s="16">
        <f t="shared" si="38"/>
        <v>-5.3786395333650039E-2</v>
      </c>
      <c r="E104" s="16">
        <f t="shared" si="39"/>
        <v>-7.4500567284692176E-2</v>
      </c>
      <c r="J104" s="261">
        <f t="shared" si="60"/>
        <v>-2.0880127569966062E-2</v>
      </c>
      <c r="K104" s="262">
        <f t="shared" si="60"/>
        <v>-3.9451749713441779E-2</v>
      </c>
      <c r="N104" s="268">
        <f t="shared" ref="N104" si="66">N44/N$11</f>
        <v>-5.5229393927055698E-2</v>
      </c>
    </row>
    <row r="105" spans="2:14">
      <c r="B105" s="13" t="s">
        <v>109</v>
      </c>
      <c r="C105" s="13" t="s">
        <v>110</v>
      </c>
      <c r="D105" s="16">
        <f t="shared" si="38"/>
        <v>-2.0880127569966062E-2</v>
      </c>
      <c r="E105" s="16">
        <f t="shared" si="39"/>
        <v>-3.9451749713441779E-2</v>
      </c>
      <c r="J105" s="261">
        <f t="shared" si="60"/>
        <v>-2.0880127569966062E-2</v>
      </c>
      <c r="K105" s="262">
        <f t="shared" si="60"/>
        <v>-3.9451749713441779E-2</v>
      </c>
      <c r="N105" s="268">
        <f t="shared" ref="N105" si="67">N45/N$11</f>
        <v>-2.1440306301533554E-2</v>
      </c>
    </row>
    <row r="106" spans="2:14">
      <c r="B106" s="13" t="s">
        <v>111</v>
      </c>
      <c r="C106" s="13" t="s">
        <v>110</v>
      </c>
      <c r="D106" s="16">
        <f t="shared" si="38"/>
        <v>-3.2906267763683973E-2</v>
      </c>
      <c r="E106" s="16">
        <f t="shared" si="39"/>
        <v>-3.5048817571250397E-2</v>
      </c>
      <c r="J106" s="261">
        <f t="shared" si="60"/>
        <v>0</v>
      </c>
      <c r="K106" s="262">
        <f t="shared" si="60"/>
        <v>0</v>
      </c>
      <c r="N106" s="268">
        <f t="shared" ref="N106" si="68">N46/N$11</f>
        <v>-3.3789087625522143E-2</v>
      </c>
    </row>
    <row r="107" spans="2:14">
      <c r="B107" s="9" t="s">
        <v>112</v>
      </c>
      <c r="C107" s="9" t="s">
        <v>113</v>
      </c>
      <c r="D107" s="16">
        <f t="shared" si="38"/>
        <v>6.6656729979114619E-4</v>
      </c>
      <c r="E107" s="16">
        <f t="shared" si="39"/>
        <v>8.5136788561824216E-4</v>
      </c>
      <c r="J107" s="261">
        <f t="shared" si="60"/>
        <v>6.6656729979114619E-4</v>
      </c>
      <c r="K107" s="262">
        <f t="shared" si="60"/>
        <v>8.5136788561824216E-4</v>
      </c>
      <c r="N107" s="268">
        <f t="shared" ref="N107" si="69">N47/N$11</f>
        <v>6.8445018021178426E-4</v>
      </c>
    </row>
    <row r="108" spans="2:14">
      <c r="B108" s="23" t="s">
        <v>114</v>
      </c>
      <c r="C108" s="23" t="s">
        <v>115</v>
      </c>
      <c r="D108" s="27">
        <f t="shared" si="38"/>
        <v>0.13146711126886823</v>
      </c>
      <c r="E108" s="27">
        <f t="shared" si="39"/>
        <v>9.1542906536211721E-2</v>
      </c>
      <c r="J108" s="263">
        <f t="shared" si="60"/>
        <v>0.14975721609464654</v>
      </c>
      <c r="K108" s="264">
        <f t="shared" si="60"/>
        <v>0.10937083477804843</v>
      </c>
      <c r="N108" s="269">
        <f t="shared" ref="N108" si="70">N48/N$11</f>
        <v>0.10353853053141406</v>
      </c>
    </row>
    <row r="109" spans="2:14">
      <c r="B109" s="14" t="s">
        <v>116</v>
      </c>
      <c r="C109" s="14" t="s">
        <v>117</v>
      </c>
      <c r="D109" s="16">
        <f t="shared" si="38"/>
        <v>8.2723492463905882E-2</v>
      </c>
      <c r="E109" s="16">
        <f t="shared" si="39"/>
        <v>4.4130447352758735E-2</v>
      </c>
      <c r="J109" s="261">
        <f t="shared" si="60"/>
        <v>7.8076252278875963E-2</v>
      </c>
      <c r="K109" s="262">
        <f t="shared" si="60"/>
        <v>3.8767635702131265E-2</v>
      </c>
      <c r="N109" s="268">
        <f t="shared" ref="N109" si="71">N49/N$11</f>
        <v>8.494282474164154E-2</v>
      </c>
    </row>
    <row r="110" spans="2:14">
      <c r="B110" s="23" t="s">
        <v>118</v>
      </c>
      <c r="C110" s="23" t="s">
        <v>119</v>
      </c>
      <c r="D110" s="27">
        <f t="shared" si="38"/>
        <v>0.21419060373277413</v>
      </c>
      <c r="E110" s="27">
        <f t="shared" si="39"/>
        <v>0.13567335388897045</v>
      </c>
      <c r="J110" s="265">
        <f t="shared" si="60"/>
        <v>0.2278334683735225</v>
      </c>
      <c r="K110" s="266">
        <f t="shared" si="60"/>
        <v>0.1481384704801797</v>
      </c>
      <c r="N110" s="270">
        <f t="shared" ref="N110" si="72">N50/N$11</f>
        <v>0.1884813552730556</v>
      </c>
    </row>
  </sheetData>
  <dataConsolidate/>
  <mergeCells count="8">
    <mergeCell ref="M3:N3"/>
    <mergeCell ref="T5:U5"/>
    <mergeCell ref="W5:X5"/>
    <mergeCell ref="D3:E3"/>
    <mergeCell ref="P3:U3"/>
    <mergeCell ref="J3:K3"/>
    <mergeCell ref="G3:H3"/>
    <mergeCell ref="W3:X3"/>
  </mergeCells>
  <pageMargins left="0.511811024" right="0.511811024" top="0.78740157499999996" bottom="0.78740157499999996" header="0.31496062000000002" footer="0.31496062000000002"/>
  <pageSetup paperSize="9" orientation="portrait" r:id="rId1"/>
  <headerFooter>
    <oddFooter>&amp;L_x000D_&amp;1#&amp;"Calibri"&amp;10&amp;K000000 Informação Interna</oddFooter>
  </headerFooter>
  <ignoredErrors>
    <ignoredError sqref="E11:E12 W8:W14 E65 J14:K17 E67:E110 E14 E17:E64" formula="1"/>
    <ignoredError sqref="D4:E4" formulaRange="1"/>
  </ignoredErrors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2A9875B-AF7F-4A63-896F-0DE7B5543BAF}">
  <dimension ref="B3:M126"/>
  <sheetViews>
    <sheetView zoomScale="85" zoomScaleNormal="85" workbookViewId="0">
      <pane xSplit="2" ySplit="4" topLeftCell="C5" activePane="bottomRight" state="frozen"/>
      <selection pane="topRight" activeCell="D1" sqref="D1"/>
      <selection pane="bottomLeft" activeCell="A5" sqref="A5"/>
      <selection pane="bottomRight" activeCell="J35" sqref="J35"/>
    </sheetView>
  </sheetViews>
  <sheetFormatPr defaultColWidth="9.1796875" defaultRowHeight="14"/>
  <cols>
    <col min="1" max="1" width="2.81640625" style="12" customWidth="1"/>
    <col min="2" max="2" width="40.81640625" style="12" bestFit="1" customWidth="1"/>
    <col min="3" max="3" width="11.36328125" style="12" customWidth="1"/>
    <col min="4" max="4" width="9.1796875" style="12"/>
    <col min="5" max="5" width="11.08984375" style="12" customWidth="1"/>
    <col min="6" max="6" width="4.54296875" style="12" customWidth="1"/>
    <col min="7" max="7" width="12.08984375" style="12" customWidth="1"/>
    <col min="8" max="8" width="9.1796875" style="12"/>
    <col min="9" max="9" width="11.90625" style="12" customWidth="1"/>
    <col min="10" max="16384" width="9.1796875" style="12"/>
  </cols>
  <sheetData>
    <row r="3" spans="2:13" ht="18" customHeight="1"/>
    <row r="4" spans="2:13" s="49" customFormat="1" ht="12">
      <c r="B4" s="175"/>
      <c r="C4" s="302" t="s">
        <v>1161</v>
      </c>
      <c r="D4" s="303"/>
      <c r="E4" s="303"/>
      <c r="F4" s="303"/>
      <c r="G4" s="303"/>
      <c r="H4" s="303"/>
      <c r="I4" s="304"/>
    </row>
    <row r="5" spans="2:13" s="8" customFormat="1">
      <c r="B5" s="175"/>
      <c r="C5" s="12"/>
      <c r="D5" s="12"/>
      <c r="E5" s="12"/>
      <c r="F5" s="12"/>
      <c r="G5" s="12"/>
      <c r="H5" s="12"/>
      <c r="I5" s="12"/>
    </row>
    <row r="6" spans="2:13" s="8" customFormat="1">
      <c r="B6" s="180"/>
      <c r="C6" s="301" t="s">
        <v>1153</v>
      </c>
      <c r="D6" s="301"/>
      <c r="E6" s="301"/>
      <c r="F6" s="184"/>
      <c r="G6" s="301" t="s">
        <v>1159</v>
      </c>
      <c r="H6" s="301"/>
      <c r="I6" s="301"/>
    </row>
    <row r="7" spans="2:13">
      <c r="B7" s="180"/>
      <c r="C7" s="173" t="s">
        <v>1162</v>
      </c>
      <c r="D7" s="176" t="s">
        <v>1163</v>
      </c>
      <c r="E7" s="173" t="s">
        <v>1164</v>
      </c>
      <c r="F7" s="180"/>
      <c r="G7" s="173" t="s">
        <v>1162</v>
      </c>
      <c r="H7" s="176" t="s">
        <v>1163</v>
      </c>
      <c r="I7" s="173" t="s">
        <v>1164</v>
      </c>
    </row>
    <row r="8" spans="2:13">
      <c r="B8" s="180"/>
      <c r="C8" s="180"/>
      <c r="D8" s="185"/>
      <c r="E8" s="180"/>
      <c r="F8" s="180"/>
      <c r="G8" s="180"/>
      <c r="H8" s="185"/>
      <c r="I8" s="180"/>
    </row>
    <row r="9" spans="2:13" s="8" customFormat="1">
      <c r="B9" s="186" t="s">
        <v>1165</v>
      </c>
      <c r="C9" s="273">
        <f>'DRE | FinancialStatement'!DE5+'DRE | FinancialStatement'!DE6+'DRE | FinancialStatement'!DE7</f>
        <v>751753</v>
      </c>
      <c r="D9" s="274"/>
      <c r="E9" s="273">
        <f>'DRE | FinancialStatement'!DE5+'DRE | FinancialStatement'!DE6+'DRE | FinancialStatement'!DE7</f>
        <v>751753</v>
      </c>
      <c r="F9" s="209"/>
      <c r="G9" s="273">
        <f>'DRE | FinancialStatement'!CQ5+'DRE | FinancialStatement'!CQ6+'DRE | FinancialStatement'!CQ7</f>
        <v>660491.76677000022</v>
      </c>
      <c r="H9" s="274"/>
      <c r="I9" s="273">
        <f>G9</f>
        <v>660491.76677000022</v>
      </c>
    </row>
    <row r="10" spans="2:13" s="8" customFormat="1">
      <c r="B10" s="177" t="s">
        <v>1166</v>
      </c>
      <c r="C10" s="275">
        <v>-221211.72977999999</v>
      </c>
      <c r="D10" s="276"/>
      <c r="E10" s="275">
        <v>-221211.72977999999</v>
      </c>
      <c r="F10" s="209"/>
      <c r="G10" s="275">
        <v>-204957.42965999999</v>
      </c>
      <c r="H10" s="276"/>
      <c r="I10" s="275">
        <f>G10</f>
        <v>-204957.42965999999</v>
      </c>
    </row>
    <row r="11" spans="2:13">
      <c r="B11" s="177" t="s">
        <v>1167</v>
      </c>
      <c r="C11" s="275">
        <v>64970.973740000001</v>
      </c>
      <c r="D11" s="276"/>
      <c r="E11" s="275">
        <v>64970.973740000001</v>
      </c>
      <c r="F11" s="209"/>
      <c r="G11" s="275">
        <v>81546.373080000005</v>
      </c>
      <c r="H11" s="276"/>
      <c r="I11" s="275">
        <f>G11</f>
        <v>81546.373080000005</v>
      </c>
      <c r="M11" s="8"/>
    </row>
    <row r="12" spans="2:13">
      <c r="B12" s="186" t="s">
        <v>1168</v>
      </c>
      <c r="C12" s="273">
        <f>SUM(C9:C11)</f>
        <v>595512.24396000011</v>
      </c>
      <c r="D12" s="274"/>
      <c r="E12" s="273">
        <f>SUM(E9:E11)</f>
        <v>595512.24396000011</v>
      </c>
      <c r="F12" s="209"/>
      <c r="G12" s="273">
        <f>SUM(G9:G11)</f>
        <v>537080.71019000025</v>
      </c>
      <c r="H12" s="274"/>
      <c r="I12" s="273">
        <f>G12</f>
        <v>537080.71019000025</v>
      </c>
      <c r="M12" s="8"/>
    </row>
    <row r="13" spans="2:13">
      <c r="B13" s="177" t="s">
        <v>1169</v>
      </c>
      <c r="C13" s="275">
        <f>'DRE | FinancialStatement'!DE10+('DRE | FinancialStatement'!DE15/1000)</f>
        <v>-179154.22601793997</v>
      </c>
      <c r="D13" s="277">
        <v>-711.36417000000006</v>
      </c>
      <c r="E13" s="275">
        <f>'DRE | FinancialStatement'!DE10+('DRE | FinancialStatement'!DE15/1000)+D13+1</f>
        <v>-179864.59018793996</v>
      </c>
      <c r="F13" s="209"/>
      <c r="G13" s="275">
        <f>'DRE | FinancialStatement'!CQ10+('DRE | FinancialStatement'!CQ15/1000)</f>
        <v>-172402.03401144</v>
      </c>
      <c r="H13" s="277">
        <v>-674.08902</v>
      </c>
      <c r="I13" s="275">
        <f>G13+H13</f>
        <v>-173076.12303144002</v>
      </c>
      <c r="M13" s="8"/>
    </row>
    <row r="14" spans="2:13" s="8" customFormat="1">
      <c r="B14" s="186" t="s">
        <v>65</v>
      </c>
      <c r="C14" s="273">
        <f>C12+C13</f>
        <v>416358.01794206013</v>
      </c>
      <c r="D14" s="274"/>
      <c r="E14" s="273">
        <f>E12+E13</f>
        <v>415647.65377206018</v>
      </c>
      <c r="F14" s="209"/>
      <c r="G14" s="273">
        <f>G12+G13</f>
        <v>364678.67617856024</v>
      </c>
      <c r="H14" s="274"/>
      <c r="I14" s="273">
        <v>364004.87182000023</v>
      </c>
    </row>
    <row r="15" spans="2:13">
      <c r="B15" s="178" t="s">
        <v>1170</v>
      </c>
      <c r="C15" s="278">
        <f>C14/$C$12</f>
        <v>0.69915945837383398</v>
      </c>
      <c r="D15" s="279"/>
      <c r="E15" s="278">
        <v>0.69796531116817584</v>
      </c>
      <c r="F15" s="209"/>
      <c r="G15" s="278">
        <f>G14/$G$12</f>
        <v>0.67900162724062418</v>
      </c>
      <c r="H15" s="279"/>
      <c r="I15" s="278">
        <v>0.67774705908024169</v>
      </c>
      <c r="M15" s="8"/>
    </row>
    <row r="16" spans="2:13" s="8" customFormat="1">
      <c r="B16" s="182" t="s">
        <v>1171</v>
      </c>
      <c r="C16" s="280">
        <f>SUM(C17:C19)</f>
        <v>-287394.41446</v>
      </c>
      <c r="D16" s="281"/>
      <c r="E16" s="280">
        <f>SUM(E17:E19)</f>
        <v>-319093.19547754602</v>
      </c>
      <c r="F16" s="209"/>
      <c r="G16" s="280">
        <f>SUM(G17:G19)</f>
        <v>-236141.91778999983</v>
      </c>
      <c r="H16" s="281"/>
      <c r="I16" s="280">
        <f>SUM(I17:I19)</f>
        <v>-265485.87831999984</v>
      </c>
    </row>
    <row r="17" spans="2:9" s="8" customFormat="1">
      <c r="B17" s="179" t="s">
        <v>1172</v>
      </c>
      <c r="C17" s="275">
        <f>'DRE | FinancialStatement'!DE20</f>
        <v>-224730.42362000002</v>
      </c>
      <c r="D17" s="277">
        <v>-30611.17736754601</v>
      </c>
      <c r="E17" s="275">
        <f>C17+D17</f>
        <v>-255341.60098754603</v>
      </c>
      <c r="F17" s="209"/>
      <c r="G17" s="289">
        <f>'DRE | FinancialStatement'!CQ20</f>
        <v>-183743.48991999982</v>
      </c>
      <c r="H17" s="277">
        <v>-28306.849039999997</v>
      </c>
      <c r="I17" s="275">
        <v>-212050.33895999982</v>
      </c>
    </row>
    <row r="18" spans="2:9" s="8" customFormat="1" ht="15.75" customHeight="1">
      <c r="B18" s="179" t="s">
        <v>1173</v>
      </c>
      <c r="C18" s="275">
        <f>'DRE | FinancialStatement'!DE29</f>
        <v>-55924.181729999989</v>
      </c>
      <c r="D18" s="277">
        <v>-1087.60365</v>
      </c>
      <c r="E18" s="275">
        <f>C18+D18</f>
        <v>-57011.785379999987</v>
      </c>
      <c r="F18" s="209"/>
      <c r="G18" s="275">
        <f>'DRE | FinancialStatement'!CQ29</f>
        <v>-50415.133170000001</v>
      </c>
      <c r="H18" s="277">
        <v>-1037.11149</v>
      </c>
      <c r="I18" s="275">
        <v>-51452.244660000004</v>
      </c>
    </row>
    <row r="19" spans="2:9" ht="15.75" customHeight="1">
      <c r="B19" s="179" t="s">
        <v>1174</v>
      </c>
      <c r="C19" s="275">
        <f>'DRE | FinancialStatement'!DE38</f>
        <v>-6739.8091100000011</v>
      </c>
      <c r="D19" s="282"/>
      <c r="E19" s="275">
        <f>C19+D19</f>
        <v>-6739.8091100000011</v>
      </c>
      <c r="F19" s="209"/>
      <c r="G19" s="289">
        <f>'DRE | FinancialStatement'!CQ38</f>
        <v>-1983.2947000000011</v>
      </c>
      <c r="H19" s="290"/>
      <c r="I19" s="275">
        <v>-1983.2947000000011</v>
      </c>
    </row>
    <row r="20" spans="2:9" ht="15.75" customHeight="1">
      <c r="B20" s="182" t="s">
        <v>1175</v>
      </c>
      <c r="C20" s="283">
        <f>'DRE | FinancialStatement'!DE59</f>
        <v>0</v>
      </c>
      <c r="D20" s="284"/>
      <c r="E20" s="283">
        <f>C20</f>
        <v>0</v>
      </c>
      <c r="F20" s="209"/>
      <c r="G20" s="280">
        <f>'DRE | FinancialStatement'!CQ59</f>
        <v>2261.2884099999997</v>
      </c>
      <c r="H20" s="291"/>
      <c r="I20" s="283">
        <v>2261.2884099999997</v>
      </c>
    </row>
    <row r="21" spans="2:9" ht="15.75" customHeight="1">
      <c r="B21" s="183" t="s">
        <v>1176</v>
      </c>
      <c r="C21" s="285">
        <f>-'DRE | FinancialStatement'!DE15</f>
        <v>148.07793999999961</v>
      </c>
      <c r="D21" s="284"/>
      <c r="E21" s="283">
        <f>C21</f>
        <v>148.07793999999961</v>
      </c>
      <c r="F21" s="209"/>
      <c r="G21" s="285">
        <f>-'DRE | FinancialStatement'!CQ15</f>
        <v>284.66143999999991</v>
      </c>
      <c r="H21" s="292"/>
      <c r="I21" s="285">
        <v>284.66143999999991</v>
      </c>
    </row>
    <row r="22" spans="2:9" ht="15.75" customHeight="1">
      <c r="B22" s="186" t="s">
        <v>1177</v>
      </c>
      <c r="C22" s="273">
        <f>C14+C16+C20+C21</f>
        <v>129111.68142206014</v>
      </c>
      <c r="D22" s="274"/>
      <c r="E22" s="273">
        <f>E14+E16+E20+E21</f>
        <v>96702.536234514162</v>
      </c>
      <c r="F22" s="209"/>
      <c r="G22" s="273">
        <f>G14+G16+G20+G21</f>
        <v>131082.70823856042</v>
      </c>
      <c r="H22" s="274"/>
      <c r="I22" s="273">
        <v>101064.94335000038</v>
      </c>
    </row>
    <row r="23" spans="2:9" ht="15.75" customHeight="1">
      <c r="B23" s="178" t="s">
        <v>1178</v>
      </c>
      <c r="C23" s="278">
        <f>C22/$C$12</f>
        <v>0.21680776966649978</v>
      </c>
      <c r="D23" s="279"/>
      <c r="E23" s="278">
        <v>0.16238418622497616</v>
      </c>
      <c r="F23" s="209"/>
      <c r="G23" s="278">
        <f>G22/$G$12</f>
        <v>0.24406519495400975</v>
      </c>
      <c r="H23" s="293"/>
      <c r="I23" s="278">
        <v>0.18817459170009507</v>
      </c>
    </row>
    <row r="24" spans="2:9" ht="15.75" customHeight="1">
      <c r="B24" s="177" t="s">
        <v>1179</v>
      </c>
      <c r="C24" s="286">
        <f>'DRE | FinancialStatement'!DE59</f>
        <v>0</v>
      </c>
      <c r="D24" s="287"/>
      <c r="E24" s="286">
        <v>0</v>
      </c>
      <c r="F24" s="209"/>
      <c r="G24" s="275">
        <f>-'DRE | FinancialStatement'!CQ59</f>
        <v>-2261.2884099999997</v>
      </c>
      <c r="H24" s="277"/>
      <c r="I24" s="275">
        <v>-2261.2884099999997</v>
      </c>
    </row>
    <row r="25" spans="2:9" ht="15.75" customHeight="1">
      <c r="B25" s="181" t="s">
        <v>1180</v>
      </c>
      <c r="C25" s="275">
        <f>'DRE | FinancialStatement'!DE15+'DRE | FinancialStatement'!DE34</f>
        <v>-38738.907810000019</v>
      </c>
      <c r="D25" s="277">
        <v>22154.894739999989</v>
      </c>
      <c r="E25" s="275">
        <f>C25+D25</f>
        <v>-16584.01307000003</v>
      </c>
      <c r="F25" s="209"/>
      <c r="G25" s="275">
        <f>'DRE | FinancialStatement'!CQ15+'DRE | FinancialStatement'!CQ34</f>
        <v>-38400.083299999998</v>
      </c>
      <c r="H25" s="277">
        <v>22168</v>
      </c>
      <c r="I25" s="275">
        <v>-16232.083299999998</v>
      </c>
    </row>
    <row r="26" spans="2:9" s="8" customFormat="1">
      <c r="B26" s="181" t="s">
        <v>1181</v>
      </c>
      <c r="C26" s="275">
        <f>'DRE | FinancialStatement'!DE40</f>
        <v>-35858</v>
      </c>
      <c r="D26" s="277">
        <v>20871.576279999968</v>
      </c>
      <c r="E26" s="275">
        <f>C26+D26</f>
        <v>-14986.423720000032</v>
      </c>
      <c r="F26" s="209"/>
      <c r="G26" s="275">
        <f>'DRE | FinancialStatement'!CQ40</f>
        <v>-19812.599999999999</v>
      </c>
      <c r="H26" s="277">
        <v>17673</v>
      </c>
      <c r="I26" s="275">
        <v>-2139.5999999999985</v>
      </c>
    </row>
    <row r="27" spans="2:9">
      <c r="B27" s="186" t="s">
        <v>1182</v>
      </c>
      <c r="C27" s="273">
        <f>C22+C24+C25+C26</f>
        <v>54514.773612060118</v>
      </c>
      <c r="D27" s="274"/>
      <c r="E27" s="273">
        <f>E22+E24+E25+E26</f>
        <v>65132.099444514097</v>
      </c>
      <c r="F27" s="209"/>
      <c r="G27" s="273">
        <f>G22+G24+G25+G26</f>
        <v>70608.736528560432</v>
      </c>
      <c r="H27" s="274"/>
      <c r="I27" s="273">
        <v>80431.971640000396</v>
      </c>
    </row>
    <row r="28" spans="2:9">
      <c r="B28" s="181" t="s">
        <v>1183</v>
      </c>
      <c r="C28" s="275">
        <f>'DRE | FinancialStatement'!DE47</f>
        <v>26280.221729999997</v>
      </c>
      <c r="D28" s="277">
        <v>-3193.62</v>
      </c>
      <c r="E28" s="275">
        <f t="shared" ref="E28" si="0">SUM(C28:D28)</f>
        <v>23086.601729999998</v>
      </c>
      <c r="F28" s="211"/>
      <c r="G28" s="275">
        <f>'DRE | FinancialStatement'!CQ47</f>
        <v>44429.137630000005</v>
      </c>
      <c r="H28" s="277">
        <v>-2495.9399999999987</v>
      </c>
      <c r="I28" s="275">
        <f t="shared" ref="I28" si="1">SUM(G28:H28)</f>
        <v>41933.19763000001</v>
      </c>
    </row>
    <row r="29" spans="2:9">
      <c r="B29" s="186" t="s">
        <v>118</v>
      </c>
      <c r="C29" s="273">
        <f>C27+C28</f>
        <v>80794.995342060109</v>
      </c>
      <c r="D29" s="274"/>
      <c r="E29" s="273">
        <f>E27+E28</f>
        <v>88218.701174514092</v>
      </c>
      <c r="F29" s="209"/>
      <c r="G29" s="273">
        <f>G27+G28</f>
        <v>115037.87415856044</v>
      </c>
      <c r="H29" s="274"/>
      <c r="I29" s="273">
        <f>I27+I28</f>
        <v>122365.16927000041</v>
      </c>
    </row>
    <row r="30" spans="2:9" s="8" customFormat="1">
      <c r="B30" s="178" t="s">
        <v>1184</v>
      </c>
      <c r="C30" s="278">
        <f>C29/C12</f>
        <v>0.13567310523255507</v>
      </c>
      <c r="D30" s="288"/>
      <c r="E30" s="278">
        <f>E29/E12</f>
        <v>0.14813918952846861</v>
      </c>
      <c r="F30" s="210"/>
      <c r="G30" s="278">
        <f>G29/G12</f>
        <v>0.21419103679568774</v>
      </c>
      <c r="H30" s="288"/>
      <c r="I30" s="278">
        <f>I29/I12</f>
        <v>0.22783385615676258</v>
      </c>
    </row>
    <row r="31" spans="2:9">
      <c r="B31" s="180"/>
      <c r="C31" s="188"/>
      <c r="D31" s="187"/>
      <c r="E31" s="189"/>
      <c r="F31" s="187"/>
      <c r="G31" s="189"/>
      <c r="H31" s="187"/>
      <c r="I31" s="189"/>
    </row>
    <row r="32" spans="2:9">
      <c r="B32" s="180"/>
      <c r="C32" s="187"/>
      <c r="D32" s="187"/>
      <c r="E32" s="187"/>
      <c r="F32" s="187"/>
      <c r="G32" s="187"/>
      <c r="H32" s="187"/>
      <c r="I32" s="187"/>
    </row>
    <row r="33" spans="2:9">
      <c r="B33" s="180"/>
      <c r="C33" s="187"/>
      <c r="D33" s="187"/>
      <c r="E33" s="187"/>
      <c r="F33" s="187"/>
      <c r="G33" s="187"/>
      <c r="H33" s="187"/>
      <c r="I33" s="187"/>
    </row>
    <row r="34" spans="2:9">
      <c r="B34" s="180"/>
      <c r="C34" s="187"/>
      <c r="D34" s="187"/>
      <c r="E34" s="187"/>
      <c r="F34" s="187"/>
      <c r="G34" s="187"/>
      <c r="H34" s="187"/>
      <c r="I34" s="187"/>
    </row>
    <row r="35" spans="2:9" s="8" customFormat="1">
      <c r="B35" s="180"/>
      <c r="C35" s="190"/>
      <c r="D35" s="190"/>
      <c r="E35" s="190"/>
      <c r="F35" s="190"/>
      <c r="G35" s="190"/>
      <c r="H35" s="190"/>
      <c r="I35" s="190"/>
    </row>
    <row r="36" spans="2:9" s="8" customFormat="1">
      <c r="B36" s="180"/>
      <c r="C36" s="190"/>
      <c r="D36" s="190"/>
      <c r="E36" s="190"/>
      <c r="F36" s="190"/>
      <c r="G36" s="190"/>
      <c r="H36" s="190"/>
      <c r="I36" s="190"/>
    </row>
    <row r="37" spans="2:9">
      <c r="B37" s="180"/>
      <c r="C37" s="187"/>
      <c r="D37" s="187"/>
      <c r="E37" s="187"/>
      <c r="F37" s="187"/>
      <c r="G37" s="187"/>
      <c r="H37" s="187"/>
      <c r="I37" s="187"/>
    </row>
    <row r="38" spans="2:9" s="8" customFormat="1">
      <c r="B38" s="180"/>
      <c r="C38" s="190"/>
      <c r="D38" s="190"/>
      <c r="E38" s="190"/>
      <c r="F38" s="190"/>
      <c r="G38" s="190"/>
      <c r="H38" s="190"/>
      <c r="I38" s="190"/>
    </row>
    <row r="39" spans="2:9">
      <c r="B39" s="180"/>
      <c r="C39" s="187"/>
      <c r="D39" s="187"/>
      <c r="E39" s="187"/>
      <c r="F39" s="187"/>
      <c r="G39" s="187"/>
      <c r="H39" s="187"/>
      <c r="I39" s="187"/>
    </row>
    <row r="40" spans="2:9">
      <c r="B40" s="180"/>
      <c r="C40" s="187"/>
      <c r="D40" s="187"/>
      <c r="E40" s="187"/>
      <c r="F40" s="187"/>
      <c r="G40" s="187"/>
      <c r="H40" s="187"/>
      <c r="I40" s="187"/>
    </row>
    <row r="41" spans="2:9">
      <c r="B41" s="180"/>
      <c r="C41" s="187"/>
      <c r="D41" s="187"/>
      <c r="E41" s="187"/>
      <c r="F41" s="187"/>
      <c r="G41" s="187"/>
      <c r="H41" s="187"/>
      <c r="I41" s="187"/>
    </row>
    <row r="42" spans="2:9" s="8" customFormat="1">
      <c r="B42" s="180"/>
      <c r="C42" s="190"/>
      <c r="D42" s="190"/>
      <c r="E42" s="190"/>
      <c r="F42" s="190"/>
      <c r="G42" s="190"/>
      <c r="H42" s="190"/>
      <c r="I42" s="190"/>
    </row>
    <row r="43" spans="2:9">
      <c r="B43" s="180"/>
      <c r="C43" s="187"/>
      <c r="D43" s="187"/>
      <c r="E43" s="187"/>
      <c r="F43" s="187"/>
      <c r="G43" s="187"/>
      <c r="H43" s="187"/>
      <c r="I43" s="187"/>
    </row>
    <row r="44" spans="2:9" s="8" customFormat="1">
      <c r="B44" s="180"/>
      <c r="C44" s="190"/>
      <c r="D44" s="190"/>
      <c r="E44" s="190"/>
      <c r="F44" s="190"/>
      <c r="G44" s="190"/>
      <c r="H44" s="190"/>
      <c r="I44" s="190"/>
    </row>
    <row r="45" spans="2:9" hidden="1">
      <c r="B45" s="180"/>
      <c r="C45" s="187"/>
      <c r="D45" s="187"/>
      <c r="E45" s="187"/>
      <c r="F45" s="187"/>
      <c r="G45" s="187"/>
      <c r="H45" s="187"/>
      <c r="I45" s="187"/>
    </row>
    <row r="46" spans="2:9" hidden="1">
      <c r="B46" s="180"/>
      <c r="C46" s="187"/>
      <c r="D46" s="187"/>
      <c r="E46" s="187"/>
      <c r="F46" s="187"/>
      <c r="G46" s="187"/>
      <c r="H46" s="187"/>
      <c r="I46" s="187"/>
    </row>
    <row r="47" spans="2:9">
      <c r="B47" s="180"/>
      <c r="C47" s="187"/>
      <c r="D47" s="187"/>
      <c r="E47" s="187"/>
      <c r="F47" s="187"/>
      <c r="G47" s="187"/>
      <c r="H47" s="187"/>
      <c r="I47" s="187"/>
    </row>
    <row r="48" spans="2:9" s="49" customFormat="1" ht="13">
      <c r="B48" s="180"/>
      <c r="C48" s="191"/>
      <c r="D48" s="191"/>
      <c r="E48" s="191"/>
      <c r="F48" s="191"/>
      <c r="G48" s="191"/>
      <c r="H48" s="191"/>
      <c r="I48" s="191"/>
    </row>
    <row r="49" spans="2:9" s="8" customFormat="1">
      <c r="B49" s="180"/>
      <c r="C49" s="190"/>
      <c r="D49" s="190"/>
      <c r="E49" s="190"/>
      <c r="F49" s="190"/>
      <c r="G49" s="190"/>
      <c r="H49" s="190"/>
      <c r="I49" s="190"/>
    </row>
    <row r="50" spans="2:9">
      <c r="B50" s="180"/>
      <c r="C50" s="187"/>
      <c r="D50" s="187"/>
      <c r="E50" s="187"/>
      <c r="F50" s="187"/>
      <c r="G50" s="187"/>
      <c r="H50" s="187"/>
      <c r="I50" s="187"/>
    </row>
    <row r="51" spans="2:9">
      <c r="B51" s="180"/>
      <c r="C51" s="187"/>
      <c r="D51" s="187"/>
      <c r="E51" s="187"/>
      <c r="F51" s="187"/>
      <c r="G51" s="187"/>
      <c r="H51" s="187"/>
      <c r="I51" s="187"/>
    </row>
    <row r="52" spans="2:9">
      <c r="B52" s="175"/>
    </row>
    <row r="53" spans="2:9" s="8" customFormat="1">
      <c r="B53" s="175"/>
    </row>
    <row r="54" spans="2:9">
      <c r="B54" s="175"/>
    </row>
    <row r="55" spans="2:9">
      <c r="B55" s="175"/>
    </row>
    <row r="56" spans="2:9" s="8" customFormat="1">
      <c r="B56" s="175"/>
    </row>
    <row r="57" spans="2:9" s="8" customFormat="1">
      <c r="B57" s="175"/>
    </row>
    <row r="58" spans="2:9">
      <c r="B58" s="175"/>
    </row>
    <row r="59" spans="2:9" s="49" customFormat="1" ht="12">
      <c r="B59" s="175"/>
    </row>
    <row r="60" spans="2:9">
      <c r="B60" s="175"/>
    </row>
    <row r="61" spans="2:9" s="144" customFormat="1" ht="14.5">
      <c r="B61" s="175"/>
    </row>
    <row r="62" spans="2:9" s="8" customFormat="1">
      <c r="B62" s="175"/>
    </row>
    <row r="63" spans="2:9">
      <c r="B63" s="175"/>
    </row>
    <row r="64" spans="2:9">
      <c r="B64" s="175"/>
    </row>
    <row r="65" spans="2:2">
      <c r="B65" s="175"/>
    </row>
    <row r="66" spans="2:2">
      <c r="B66" s="175"/>
    </row>
    <row r="67" spans="2:2">
      <c r="B67" s="175"/>
    </row>
    <row r="68" spans="2:2" s="8" customFormat="1">
      <c r="B68" s="175"/>
    </row>
    <row r="69" spans="2:2" s="8" customFormat="1">
      <c r="B69" s="175"/>
    </row>
    <row r="70" spans="2:2">
      <c r="B70" s="175"/>
    </row>
    <row r="71" spans="2:2">
      <c r="B71" s="175"/>
    </row>
    <row r="72" spans="2:2">
      <c r="B72" s="175"/>
    </row>
    <row r="73" spans="2:2" s="8" customFormat="1">
      <c r="B73" s="175"/>
    </row>
    <row r="74" spans="2:2" s="8" customFormat="1">
      <c r="B74" s="175"/>
    </row>
    <row r="75" spans="2:2">
      <c r="B75" s="175"/>
    </row>
    <row r="76" spans="2:2">
      <c r="B76" s="175"/>
    </row>
    <row r="77" spans="2:2">
      <c r="B77" s="175"/>
    </row>
    <row r="78" spans="2:2">
      <c r="B78" s="175"/>
    </row>
    <row r="79" spans="2:2" s="8" customFormat="1">
      <c r="B79" s="175"/>
    </row>
    <row r="80" spans="2:2" s="8" customFormat="1">
      <c r="B80" s="175"/>
    </row>
    <row r="81" spans="2:2">
      <c r="B81" s="175"/>
    </row>
    <row r="82" spans="2:2">
      <c r="B82" s="175"/>
    </row>
    <row r="83" spans="2:2">
      <c r="B83" s="175"/>
    </row>
    <row r="84" spans="2:2">
      <c r="B84" s="175"/>
    </row>
    <row r="85" spans="2:2">
      <c r="B85" s="175"/>
    </row>
    <row r="86" spans="2:2">
      <c r="B86" s="175"/>
    </row>
    <row r="87" spans="2:2">
      <c r="B87" s="175"/>
    </row>
    <row r="88" spans="2:2">
      <c r="B88" s="175"/>
    </row>
    <row r="89" spans="2:2">
      <c r="B89" s="175"/>
    </row>
    <row r="90" spans="2:2">
      <c r="B90" s="175"/>
    </row>
    <row r="91" spans="2:2">
      <c r="B91" s="175"/>
    </row>
    <row r="92" spans="2:2">
      <c r="B92" s="175"/>
    </row>
    <row r="93" spans="2:2">
      <c r="B93" s="175"/>
    </row>
    <row r="94" spans="2:2">
      <c r="B94" s="175"/>
    </row>
    <row r="95" spans="2:2">
      <c r="B95" s="175"/>
    </row>
    <row r="96" spans="2:2">
      <c r="B96" s="175"/>
    </row>
    <row r="97" spans="2:2">
      <c r="B97" s="175"/>
    </row>
    <row r="98" spans="2:2">
      <c r="B98" s="175"/>
    </row>
    <row r="99" spans="2:2">
      <c r="B99" s="175"/>
    </row>
    <row r="100" spans="2:2">
      <c r="B100" s="175"/>
    </row>
    <row r="101" spans="2:2">
      <c r="B101" s="175"/>
    </row>
    <row r="102" spans="2:2">
      <c r="B102" s="175"/>
    </row>
    <row r="103" spans="2:2">
      <c r="B103" s="175"/>
    </row>
    <row r="104" spans="2:2">
      <c r="B104" s="175"/>
    </row>
    <row r="105" spans="2:2">
      <c r="B105" s="175"/>
    </row>
    <row r="106" spans="2:2">
      <c r="B106" s="175"/>
    </row>
    <row r="107" spans="2:2">
      <c r="B107" s="175"/>
    </row>
    <row r="108" spans="2:2">
      <c r="B108" s="175"/>
    </row>
    <row r="109" spans="2:2">
      <c r="B109" s="175"/>
    </row>
    <row r="110" spans="2:2">
      <c r="B110" s="175"/>
    </row>
    <row r="111" spans="2:2">
      <c r="B111" s="175"/>
    </row>
    <row r="112" spans="2:2">
      <c r="B112" s="175"/>
    </row>
    <row r="113" spans="2:2">
      <c r="B113" s="175"/>
    </row>
    <row r="114" spans="2:2">
      <c r="B114" s="175"/>
    </row>
    <row r="115" spans="2:2">
      <c r="B115" s="175"/>
    </row>
    <row r="116" spans="2:2">
      <c r="B116" s="175"/>
    </row>
    <row r="117" spans="2:2">
      <c r="B117" s="175"/>
    </row>
    <row r="118" spans="2:2">
      <c r="B118" s="175"/>
    </row>
    <row r="119" spans="2:2">
      <c r="B119" s="175"/>
    </row>
    <row r="120" spans="2:2">
      <c r="B120" s="175"/>
    </row>
    <row r="121" spans="2:2">
      <c r="B121" s="175"/>
    </row>
    <row r="122" spans="2:2">
      <c r="B122" s="175"/>
    </row>
    <row r="123" spans="2:2">
      <c r="B123" s="175"/>
    </row>
    <row r="124" spans="2:2">
      <c r="B124" s="175"/>
    </row>
    <row r="125" spans="2:2">
      <c r="B125" s="175"/>
    </row>
    <row r="126" spans="2:2">
      <c r="B126" s="175"/>
    </row>
  </sheetData>
  <dataConsolidate/>
  <mergeCells count="3">
    <mergeCell ref="C6:E6"/>
    <mergeCell ref="G6:I6"/>
    <mergeCell ref="C4:I4"/>
  </mergeCells>
  <pageMargins left="0.511811024" right="0.511811024" top="0.78740157499999996" bottom="0.78740157499999996" header="0.31496062000000002" footer="0.31496062000000002"/>
  <pageSetup paperSize="9" orientation="portrait" r:id="rId1"/>
  <headerFooter>
    <oddFooter>&amp;L_x000D_&amp;1#&amp;"Calibri"&amp;10&amp;K000000 Informação Interna</oddFooter>
  </headerFooter>
  <ignoredErrors>
    <ignoredError sqref="I16" formulaRange="1"/>
  </ignoredErrors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Plan3"/>
  <dimension ref="A3:BL74"/>
  <sheetViews>
    <sheetView zoomScale="85" zoomScaleNormal="85" workbookViewId="0">
      <pane xSplit="3" ySplit="4" topLeftCell="AS5" activePane="bottomRight" state="frozen"/>
      <selection pane="topRight" activeCell="D1" sqref="D1"/>
      <selection pane="bottomLeft" activeCell="A5" sqref="A5"/>
      <selection pane="bottomRight"/>
    </sheetView>
  </sheetViews>
  <sheetFormatPr defaultColWidth="8.81640625" defaultRowHeight="14" outlineLevelCol="1"/>
  <cols>
    <col min="1" max="1" width="2.81640625" style="12" customWidth="1"/>
    <col min="2" max="2" width="30.54296875" style="12" customWidth="1"/>
    <col min="3" max="3" width="32" style="12" hidden="1" customWidth="1"/>
    <col min="4" max="5" width="11" style="12" bestFit="1" customWidth="1"/>
    <col min="6" max="6" width="7.1796875" style="12" hidden="1" customWidth="1" outlineLevel="1"/>
    <col min="7" max="7" width="11" style="12" hidden="1" customWidth="1" outlineLevel="1"/>
    <col min="8" max="8" width="7.1796875" style="12" hidden="1" customWidth="1" outlineLevel="1"/>
    <col min="9" max="9" width="12.26953125" style="12" hidden="1" customWidth="1" outlineLevel="1"/>
    <col min="10" max="10" width="7.1796875" style="12" hidden="1" customWidth="1" outlineLevel="1"/>
    <col min="11" max="11" width="12.26953125" style="12" hidden="1" customWidth="1" outlineLevel="1"/>
    <col min="12" max="12" width="6.26953125" style="12" hidden="1" customWidth="1" outlineLevel="1"/>
    <col min="13" max="13" width="10.7265625" style="12" bestFit="1" customWidth="1" collapsed="1"/>
    <col min="14" max="14" width="6.453125" style="12" hidden="1" customWidth="1" outlineLevel="1"/>
    <col min="15" max="15" width="10.453125" style="12" hidden="1" customWidth="1" outlineLevel="1"/>
    <col min="16" max="16" width="6.81640625" style="12" hidden="1" customWidth="1" outlineLevel="1"/>
    <col min="17" max="17" width="10.7265625" style="12" hidden="1" customWidth="1" outlineLevel="1"/>
    <col min="18" max="18" width="6.81640625" style="12" hidden="1" customWidth="1" outlineLevel="1"/>
    <col min="19" max="19" width="10.7265625" style="12" hidden="1" customWidth="1" outlineLevel="1"/>
    <col min="20" max="20" width="6.26953125" style="12" hidden="1" customWidth="1" outlineLevel="1"/>
    <col min="21" max="21" width="10.7265625" style="12" hidden="1" customWidth="1" outlineLevel="1" collapsed="1"/>
    <col min="22" max="22" width="6.453125" style="12" hidden="1" customWidth="1" outlineLevel="1"/>
    <col min="23" max="23" width="10.7265625" style="12" hidden="1" customWidth="1" outlineLevel="1" collapsed="1"/>
    <col min="24" max="24" width="7.1796875" style="12" hidden="1" customWidth="1" outlineLevel="1"/>
    <col min="25" max="25" width="10.7265625" style="12" hidden="1" customWidth="1" outlineLevel="1" collapsed="1"/>
    <col min="26" max="26" width="7.1796875" style="12" hidden="1" customWidth="1" outlineLevel="1"/>
    <col min="27" max="27" width="11" style="12" hidden="1" customWidth="1" outlineLevel="1" collapsed="1"/>
    <col min="28" max="28" width="6.453125" style="12" hidden="1" customWidth="1" outlineLevel="1"/>
    <col min="29" max="29" width="11" style="12" bestFit="1" customWidth="1" collapsed="1"/>
    <col min="30" max="30" width="6.453125" style="12" hidden="1" customWidth="1" outlineLevel="1"/>
    <col min="31" max="31" width="10.7265625" style="12" hidden="1" customWidth="1" outlineLevel="1"/>
    <col min="32" max="32" width="6.26953125" style="12" hidden="1" customWidth="1" outlineLevel="1"/>
    <col min="33" max="33" width="11" style="12" hidden="1" customWidth="1" outlineLevel="1"/>
    <col min="34" max="34" width="6.81640625" style="12" hidden="1" customWidth="1" outlineLevel="1"/>
    <col min="35" max="35" width="11" style="12" hidden="1" customWidth="1" outlineLevel="1"/>
    <col min="36" max="36" width="6.81640625" style="12" hidden="1" customWidth="1" outlineLevel="1"/>
    <col min="37" max="37" width="10.7265625" style="12" hidden="1" customWidth="1" outlineLevel="1" collapsed="1"/>
    <col min="38" max="38" width="6.54296875" style="12" hidden="1" customWidth="1" outlineLevel="1"/>
    <col min="39" max="39" width="10.7265625" style="12" hidden="1" customWidth="1" outlineLevel="1"/>
    <col min="40" max="40" width="6.81640625" style="12" hidden="1" customWidth="1" outlineLevel="1"/>
    <col min="41" max="41" width="11" style="12" hidden="1" customWidth="1" outlineLevel="1"/>
    <col min="42" max="42" width="6.81640625" style="12" hidden="1" customWidth="1" outlineLevel="1"/>
    <col min="43" max="43" width="10.7265625" style="12" hidden="1" customWidth="1" outlineLevel="1"/>
    <col min="44" max="44" width="7.1796875" style="12" hidden="1" customWidth="1" outlineLevel="1"/>
    <col min="45" max="45" width="11" style="12" customWidth="1" collapsed="1"/>
    <col min="46" max="46" width="6.26953125" style="12" hidden="1" customWidth="1" outlineLevel="1"/>
    <col min="47" max="47" width="11" style="12" hidden="1" customWidth="1" outlineLevel="1"/>
    <col min="48" max="48" width="6.26953125" style="12" hidden="1" customWidth="1" outlineLevel="1"/>
    <col min="49" max="49" width="11" style="12" hidden="1" customWidth="1" outlineLevel="1"/>
    <col min="50" max="50" width="6.26953125" style="12" hidden="1" customWidth="1" outlineLevel="1"/>
    <col min="51" max="51" width="11" style="12" hidden="1" customWidth="1" outlineLevel="1"/>
    <col min="52" max="52" width="6.26953125" style="12" hidden="1" customWidth="1" outlineLevel="1"/>
    <col min="53" max="53" width="11" style="12" bestFit="1" customWidth="1" collapsed="1"/>
    <col min="54" max="54" width="6.26953125" style="12" hidden="1" customWidth="1" outlineLevel="1"/>
    <col min="55" max="55" width="11" style="12" hidden="1" customWidth="1" outlineLevel="1"/>
    <col min="56" max="56" width="6.81640625" style="12" hidden="1" customWidth="1" outlineLevel="1"/>
    <col min="57" max="57" width="11" style="12" hidden="1" customWidth="1" outlineLevel="1"/>
    <col min="58" max="58" width="6.81640625" style="12" hidden="1" customWidth="1" outlineLevel="1"/>
    <col min="59" max="59" width="11.453125" style="12" hidden="1" customWidth="1" outlineLevel="1"/>
    <col min="60" max="60" width="6.26953125" style="12" hidden="1" customWidth="1" outlineLevel="1"/>
    <col min="61" max="61" width="11" style="12" bestFit="1" customWidth="1" collapsed="1"/>
    <col min="62" max="62" width="6.26953125" style="12" bestFit="1" customWidth="1"/>
    <col min="63" max="63" width="11" style="12" customWidth="1" outlineLevel="1"/>
    <col min="64" max="64" width="6.81640625" style="12" customWidth="1" outlineLevel="1"/>
    <col min="65" max="16384" width="8.81640625" style="12"/>
  </cols>
  <sheetData>
    <row r="3" spans="1:64" ht="8.15" customHeight="1"/>
    <row r="4" spans="1:64" s="49" customFormat="1" ht="21">
      <c r="B4" s="50" t="s">
        <v>144</v>
      </c>
      <c r="C4" s="50" t="s">
        <v>145</v>
      </c>
      <c r="D4" s="51">
        <v>2016</v>
      </c>
      <c r="E4" s="52">
        <v>2017</v>
      </c>
      <c r="F4" s="51" t="s">
        <v>3</v>
      </c>
      <c r="G4" s="52">
        <v>2018</v>
      </c>
      <c r="H4" s="51" t="s">
        <v>3</v>
      </c>
      <c r="I4" s="52" t="s">
        <v>10</v>
      </c>
      <c r="J4" s="51" t="s">
        <v>3</v>
      </c>
      <c r="K4" s="52" t="s">
        <v>12</v>
      </c>
      <c r="L4" s="51" t="s">
        <v>3</v>
      </c>
      <c r="M4" s="52">
        <v>2019</v>
      </c>
      <c r="N4" s="51" t="s">
        <v>3</v>
      </c>
      <c r="O4" s="52" t="s">
        <v>146</v>
      </c>
      <c r="P4" s="51" t="s">
        <v>3</v>
      </c>
      <c r="Q4" s="52" t="s">
        <v>16</v>
      </c>
      <c r="R4" s="51" t="s">
        <v>3</v>
      </c>
      <c r="S4" s="52" t="s">
        <v>18</v>
      </c>
      <c r="T4" s="51" t="s">
        <v>3</v>
      </c>
      <c r="U4" s="52">
        <v>2020</v>
      </c>
      <c r="V4" s="51" t="s">
        <v>3</v>
      </c>
      <c r="W4" s="52" t="s">
        <v>147</v>
      </c>
      <c r="X4" s="51" t="s">
        <v>3</v>
      </c>
      <c r="Y4" s="52" t="s">
        <v>22</v>
      </c>
      <c r="Z4" s="51" t="s">
        <v>3</v>
      </c>
      <c r="AA4" s="52" t="s">
        <v>24</v>
      </c>
      <c r="AB4" s="51" t="s">
        <v>3</v>
      </c>
      <c r="AC4" s="52">
        <v>2021</v>
      </c>
      <c r="AD4" s="51" t="s">
        <v>3</v>
      </c>
      <c r="AE4" s="52" t="s">
        <v>148</v>
      </c>
      <c r="AF4" s="51" t="s">
        <v>3</v>
      </c>
      <c r="AG4" s="52" t="s">
        <v>28</v>
      </c>
      <c r="AH4" s="51" t="s">
        <v>3</v>
      </c>
      <c r="AI4" s="52" t="s">
        <v>30</v>
      </c>
      <c r="AJ4" s="51" t="s">
        <v>3</v>
      </c>
      <c r="AK4" s="52" t="s">
        <v>149</v>
      </c>
      <c r="AL4" s="51" t="str">
        <f>AJ4</f>
        <v>AH</v>
      </c>
      <c r="AM4" s="52" t="s">
        <v>150</v>
      </c>
      <c r="AN4" s="51" t="str">
        <f>AL4</f>
        <v>AH</v>
      </c>
      <c r="AO4" s="52" t="s">
        <v>34</v>
      </c>
      <c r="AP4" s="51" t="str">
        <f>AN4</f>
        <v>AH</v>
      </c>
      <c r="AQ4" s="52" t="s">
        <v>36</v>
      </c>
      <c r="AR4" s="51" t="str">
        <f>AP4</f>
        <v>AH</v>
      </c>
      <c r="AS4" s="52">
        <v>2023</v>
      </c>
      <c r="AT4" s="51" t="str">
        <f>AR4</f>
        <v>AH</v>
      </c>
      <c r="AU4" s="52" t="s">
        <v>151</v>
      </c>
      <c r="AV4" s="51" t="str">
        <f>AT4</f>
        <v>AH</v>
      </c>
      <c r="AW4" s="52" t="s">
        <v>152</v>
      </c>
      <c r="AX4" s="51" t="str">
        <f>AV4</f>
        <v>AH</v>
      </c>
      <c r="AY4" s="52" t="s">
        <v>42</v>
      </c>
      <c r="AZ4" s="51" t="str">
        <f>AX4</f>
        <v>AH</v>
      </c>
      <c r="BA4" s="52">
        <v>2024</v>
      </c>
      <c r="BB4" s="51" t="str">
        <f>AZ4</f>
        <v>AH</v>
      </c>
      <c r="BC4" s="52" t="s">
        <v>1048</v>
      </c>
      <c r="BD4" s="51" t="str">
        <f>BB4</f>
        <v>AH</v>
      </c>
      <c r="BE4" s="52" t="s">
        <v>1075</v>
      </c>
      <c r="BF4" s="51" t="str">
        <f>BD4</f>
        <v>AH</v>
      </c>
      <c r="BG4" s="52" t="s">
        <v>1087</v>
      </c>
      <c r="BH4" s="51" t="str">
        <f>BF4</f>
        <v>AH</v>
      </c>
      <c r="BI4" s="52">
        <v>2025</v>
      </c>
      <c r="BJ4" s="51" t="str">
        <f>BH4</f>
        <v>AH</v>
      </c>
      <c r="BK4" s="52" t="s">
        <v>1157</v>
      </c>
      <c r="BL4" s="51" t="str">
        <f>BJ4</f>
        <v>AH</v>
      </c>
    </row>
    <row r="5" spans="1:64" s="5" customFormat="1" ht="11.5" customHeight="1">
      <c r="B5" s="4"/>
      <c r="C5" s="4"/>
      <c r="D5" s="17"/>
      <c r="E5" s="18"/>
      <c r="F5" s="17"/>
      <c r="G5" s="18"/>
      <c r="H5" s="17"/>
      <c r="I5" s="18"/>
      <c r="J5" s="17"/>
      <c r="K5" s="18"/>
      <c r="L5" s="17"/>
      <c r="M5" s="18"/>
      <c r="N5" s="17"/>
      <c r="O5" s="18"/>
      <c r="P5" s="17"/>
      <c r="Q5" s="18"/>
      <c r="R5" s="17"/>
      <c r="S5" s="18"/>
      <c r="T5" s="17"/>
      <c r="U5" s="18"/>
      <c r="V5" s="17"/>
      <c r="W5" s="18"/>
      <c r="X5" s="17"/>
      <c r="Y5" s="18"/>
      <c r="Z5" s="17"/>
      <c r="AA5" s="18"/>
      <c r="AB5" s="17"/>
      <c r="AC5" s="18"/>
      <c r="AD5" s="17"/>
      <c r="AE5" s="18"/>
      <c r="AF5" s="17"/>
      <c r="AG5" s="18"/>
      <c r="AH5" s="17"/>
      <c r="AI5" s="18"/>
      <c r="AJ5" s="17"/>
      <c r="AK5" s="18"/>
      <c r="AL5" s="17"/>
      <c r="AM5" s="18"/>
      <c r="AN5" s="17"/>
      <c r="AO5" s="18"/>
      <c r="AP5" s="17"/>
      <c r="AQ5" s="18"/>
      <c r="AR5" s="17"/>
      <c r="AS5" s="18"/>
      <c r="AT5" s="17"/>
      <c r="AU5" s="18"/>
      <c r="AV5" s="17"/>
      <c r="AW5" s="18"/>
      <c r="AX5" s="17"/>
      <c r="AY5" s="18"/>
      <c r="AZ5" s="17"/>
      <c r="BA5" s="18"/>
      <c r="BB5" s="17"/>
      <c r="BC5" s="18"/>
      <c r="BD5" s="17"/>
      <c r="BE5" s="18"/>
      <c r="BF5" s="17"/>
      <c r="BG5" s="18"/>
      <c r="BH5" s="17"/>
      <c r="BI5" s="18"/>
      <c r="BJ5" s="17"/>
      <c r="BK5" s="18"/>
      <c r="BL5" s="17"/>
    </row>
    <row r="6" spans="1:64">
      <c r="A6" s="8"/>
      <c r="B6" s="6" t="s">
        <v>153</v>
      </c>
      <c r="C6" s="6" t="s">
        <v>154</v>
      </c>
      <c r="D6" s="103"/>
      <c r="E6" s="103"/>
      <c r="F6" s="103"/>
      <c r="G6" s="103"/>
      <c r="H6" s="103"/>
      <c r="I6" s="103"/>
      <c r="J6" s="97"/>
      <c r="K6" s="103"/>
      <c r="L6" s="97"/>
      <c r="M6" s="103"/>
      <c r="N6" s="97"/>
      <c r="O6" s="103"/>
      <c r="P6" s="97"/>
      <c r="Q6" s="103"/>
      <c r="R6" s="97"/>
      <c r="S6" s="103"/>
      <c r="T6" s="97"/>
      <c r="U6" s="103"/>
      <c r="V6" s="97"/>
      <c r="W6" s="103"/>
      <c r="X6" s="97"/>
      <c r="Y6" s="103"/>
      <c r="Z6" s="97"/>
      <c r="AA6" s="103"/>
      <c r="AB6" s="97"/>
      <c r="AC6" s="103"/>
      <c r="AD6" s="97"/>
      <c r="AE6" s="103"/>
      <c r="AF6" s="97"/>
      <c r="AG6" s="103"/>
      <c r="AH6" s="97"/>
      <c r="AI6" s="103"/>
      <c r="AJ6" s="97"/>
      <c r="AK6" s="103"/>
      <c r="AL6" s="97"/>
      <c r="AM6" s="103"/>
      <c r="AN6" s="97"/>
      <c r="AO6" s="103"/>
      <c r="AP6" s="97"/>
      <c r="AQ6" s="103"/>
      <c r="AR6" s="97"/>
      <c r="AS6" s="103"/>
      <c r="AT6" s="97"/>
      <c r="AU6" s="103"/>
      <c r="AV6" s="97"/>
      <c r="AW6" s="103"/>
      <c r="AX6" s="97"/>
      <c r="AY6" s="103"/>
      <c r="AZ6" s="97"/>
      <c r="BA6" s="103"/>
      <c r="BB6" s="97"/>
      <c r="BC6" s="103"/>
      <c r="BD6" s="97"/>
      <c r="BE6" s="103"/>
      <c r="BF6" s="97"/>
      <c r="BG6" s="103"/>
      <c r="BH6" s="97"/>
      <c r="BI6" s="103"/>
      <c r="BJ6" s="97"/>
      <c r="BK6" s="103"/>
      <c r="BL6" s="97"/>
    </row>
    <row r="7" spans="1:64">
      <c r="A7" s="8"/>
      <c r="B7" s="9" t="s">
        <v>155</v>
      </c>
      <c r="C7" s="9" t="s">
        <v>156</v>
      </c>
      <c r="D7" s="97">
        <v>54814</v>
      </c>
      <c r="E7" s="104">
        <v>124758</v>
      </c>
      <c r="F7" s="19">
        <f>E7/D7-1</f>
        <v>1.2760243733352792</v>
      </c>
      <c r="G7" s="104">
        <v>84780.507180000001</v>
      </c>
      <c r="H7" s="19">
        <f>G7/E7-1</f>
        <v>-0.32044031500985903</v>
      </c>
      <c r="I7" s="104">
        <v>66725</v>
      </c>
      <c r="J7" s="19">
        <f>I7/G7-1</f>
        <v>-0.21296767123208904</v>
      </c>
      <c r="K7" s="104">
        <v>87703.619000000006</v>
      </c>
      <c r="L7" s="19">
        <f>K7/I7-1</f>
        <v>0.31440418134132653</v>
      </c>
      <c r="M7" s="95">
        <v>435844.35029999999</v>
      </c>
      <c r="N7" s="19">
        <f t="shared" ref="N7:N15" si="0">M7/K7-1</f>
        <v>3.969513861223902</v>
      </c>
      <c r="O7" s="95">
        <v>472789</v>
      </c>
      <c r="P7" s="19">
        <f>O7/M7-1</f>
        <v>8.4765695998056056E-2</v>
      </c>
      <c r="Q7" s="95">
        <v>584678.89157000009</v>
      </c>
      <c r="R7" s="19">
        <f>Q7/M7-1</f>
        <v>0.3414855353007431</v>
      </c>
      <c r="S7" s="95">
        <v>519414.40205999999</v>
      </c>
      <c r="T7" s="19">
        <f>S7/M7-1</f>
        <v>0.19174288183953081</v>
      </c>
      <c r="U7" s="95">
        <v>477319.37946999999</v>
      </c>
      <c r="V7" s="19">
        <f>U7/M7-1</f>
        <v>9.5160185376848228E-2</v>
      </c>
      <c r="W7" s="95">
        <v>365925.25676999998</v>
      </c>
      <c r="X7" s="19">
        <f>W7/U7-1</f>
        <v>-0.2333743977118391</v>
      </c>
      <c r="Y7" s="95">
        <v>361167.57030999992</v>
      </c>
      <c r="Z7" s="19">
        <f>Y7/U7-1</f>
        <v>-0.24334190932907707</v>
      </c>
      <c r="AA7" s="95">
        <v>387128.36859999999</v>
      </c>
      <c r="AB7" s="19">
        <f>AA7/W7-1</f>
        <v>5.7943832620788616E-2</v>
      </c>
      <c r="AC7" s="95">
        <v>325587.60056999995</v>
      </c>
      <c r="AD7" s="19">
        <f>AC7/U7-1</f>
        <v>-0.31788313114057531</v>
      </c>
      <c r="AE7" s="95">
        <v>246371.96878999998</v>
      </c>
      <c r="AF7" s="19">
        <f>AE7/AC7-1</f>
        <v>-0.24330051771418404</v>
      </c>
      <c r="AG7" s="95">
        <v>164942.36768</v>
      </c>
      <c r="AH7" s="19">
        <f>AG7/AC7-1</f>
        <v>-0.49340095448586319</v>
      </c>
      <c r="AI7" s="95">
        <v>101668.44038</v>
      </c>
      <c r="AJ7" s="19">
        <f>AI7/AC7-1</f>
        <v>-0.68773859876109833</v>
      </c>
      <c r="AK7" s="95">
        <v>160035.97900999998</v>
      </c>
      <c r="AL7" s="19">
        <f>AK7/AC7-1</f>
        <v>-0.50847028962458007</v>
      </c>
      <c r="AM7" s="95">
        <v>121464</v>
      </c>
      <c r="AN7" s="19">
        <f>IFERROR(AM7/$AK7-1,"na")</f>
        <v>-0.24102067078047351</v>
      </c>
      <c r="AO7" s="95">
        <v>78460.473289999994</v>
      </c>
      <c r="AP7" s="19">
        <f>IFERROR(AO7/$AK7-1,"na")</f>
        <v>-0.50973228785573688</v>
      </c>
      <c r="AQ7" s="95">
        <v>69518.707189999986</v>
      </c>
      <c r="AR7" s="19">
        <f>IFERROR(AQ7/$AK7-1,"na")</f>
        <v>-0.56560576177900557</v>
      </c>
      <c r="AS7" s="95">
        <v>221495.20791</v>
      </c>
      <c r="AT7" s="19">
        <f>IFERROR(AS7/$AK7-1,"na")</f>
        <v>0.38403382339517345</v>
      </c>
      <c r="AU7" s="95">
        <v>270202.96532023948</v>
      </c>
      <c r="AV7" s="19">
        <f>IFERROR(AU7/$AS7-1,"na")</f>
        <v>0.21990433955587374</v>
      </c>
      <c r="AW7" s="95">
        <v>274119.24755476898</v>
      </c>
      <c r="AX7" s="19">
        <f>IFERROR(AW7/$AS7-1,"na")</f>
        <v>0.23758545451760593</v>
      </c>
      <c r="AY7" s="95">
        <v>298901.82652999996</v>
      </c>
      <c r="AZ7" s="19">
        <f>IFERROR(AY7/$AS7-1,"na")</f>
        <v>0.34947310756922811</v>
      </c>
      <c r="BA7" s="95">
        <v>278153.43095999997</v>
      </c>
      <c r="BB7" s="19">
        <f>IFERROR(BA7/$AS7-1,"na")</f>
        <v>0.25579886619046799</v>
      </c>
      <c r="BC7" s="95">
        <v>149941.10269</v>
      </c>
      <c r="BD7" s="19">
        <f t="shared" ref="BD7:BD15" si="1">IFERROR(BC7/$BA7-1,"na")</f>
        <v>-0.46094102750232702</v>
      </c>
      <c r="BE7" s="95">
        <v>186085.27753999995</v>
      </c>
      <c r="BF7" s="19">
        <f t="shared" ref="BF7:BJ15" si="2">IFERROR(BE7/$BA7-1,"na")</f>
        <v>-0.33099772705388608</v>
      </c>
      <c r="BG7" s="95">
        <v>234363</v>
      </c>
      <c r="BH7" s="19">
        <f t="shared" si="2"/>
        <v>-0.15743264718635552</v>
      </c>
      <c r="BI7" s="149">
        <v>398644.23187000002</v>
      </c>
      <c r="BJ7" s="19">
        <f t="shared" si="2"/>
        <v>0.43318107022496988</v>
      </c>
      <c r="BK7" s="95">
        <v>308473.68287000008</v>
      </c>
      <c r="BL7" s="19">
        <f>IFERROR(BK7/$BI7-1,"na")</f>
        <v>-0.22619303577282168</v>
      </c>
    </row>
    <row r="8" spans="1:64">
      <c r="B8" s="9" t="s">
        <v>157</v>
      </c>
      <c r="C8" s="9" t="s">
        <v>158</v>
      </c>
      <c r="D8" s="10">
        <v>0</v>
      </c>
      <c r="E8" s="10">
        <v>0</v>
      </c>
      <c r="F8" s="10">
        <v>0</v>
      </c>
      <c r="G8" s="97">
        <v>590.33477000000005</v>
      </c>
      <c r="H8" s="10">
        <v>0</v>
      </c>
      <c r="I8" s="97">
        <v>608</v>
      </c>
      <c r="J8" s="19">
        <f t="shared" ref="J8:J14" si="3">I8/G8-1</f>
        <v>2.9924088665825854E-2</v>
      </c>
      <c r="K8" s="97">
        <v>616.47596999999996</v>
      </c>
      <c r="L8" s="10">
        <v>0</v>
      </c>
      <c r="M8" s="10">
        <v>0</v>
      </c>
      <c r="N8" s="19">
        <f t="shared" si="0"/>
        <v>-1</v>
      </c>
      <c r="O8" s="10">
        <v>0</v>
      </c>
      <c r="P8" s="10">
        <v>0</v>
      </c>
      <c r="Q8" s="10">
        <v>0</v>
      </c>
      <c r="R8" s="10">
        <v>0</v>
      </c>
      <c r="S8" s="64">
        <v>65815.223129999998</v>
      </c>
      <c r="T8" s="10">
        <v>0</v>
      </c>
      <c r="U8" s="64">
        <v>59725.424510000004</v>
      </c>
      <c r="V8" s="10">
        <v>0</v>
      </c>
      <c r="W8" s="64">
        <v>48845.055329999996</v>
      </c>
      <c r="X8" s="19">
        <f t="shared" ref="X8:X15" si="4">W8/U8-1</f>
        <v>-0.18217315773416187</v>
      </c>
      <c r="Y8" s="64">
        <v>68803.898450000008</v>
      </c>
      <c r="Z8" s="19">
        <f t="shared" ref="Z8:Z15" si="5">Y8/U8-1</f>
        <v>0.15200350628700798</v>
      </c>
      <c r="AA8" s="64">
        <v>78650.466520000002</v>
      </c>
      <c r="AB8" s="19">
        <f t="shared" ref="AB8:AB9" si="6">AA8/W8-1</f>
        <v>0.61020324347332466</v>
      </c>
      <c r="AC8" s="64">
        <v>141707.12711</v>
      </c>
      <c r="AD8" s="19">
        <f t="shared" ref="AD8:AD15" si="7">AC8/U8-1</f>
        <v>1.372643280020112</v>
      </c>
      <c r="AE8" s="64">
        <v>147312.73332</v>
      </c>
      <c r="AF8" s="19">
        <f t="shared" ref="AF8:AF15" si="8">AE8/AC8-1</f>
        <v>3.9557687212504522E-2</v>
      </c>
      <c r="AG8" s="64">
        <v>111433.88754000001</v>
      </c>
      <c r="AH8" s="19">
        <f t="shared" ref="AH8:AH15" si="9">AG8/AC8-1</f>
        <v>-0.21363244169434348</v>
      </c>
      <c r="AI8" s="95">
        <v>107623.20626000001</v>
      </c>
      <c r="AJ8" s="19">
        <f>AI8/AC8-1</f>
        <v>-0.2405236881525542</v>
      </c>
      <c r="AK8" s="95">
        <v>155139.21818999999</v>
      </c>
      <c r="AL8" s="19">
        <f t="shared" ref="AL8:AL14" si="10">AK8/AC8-1</f>
        <v>9.4787688904125034E-2</v>
      </c>
      <c r="AM8" s="95">
        <v>170131</v>
      </c>
      <c r="AN8" s="19">
        <f t="shared" ref="AN8:AP13" si="11">IFERROR(AM8/$AK8-1,"na")</f>
        <v>9.6634377721560361E-2</v>
      </c>
      <c r="AO8" s="95">
        <v>128666.93955999997</v>
      </c>
      <c r="AP8" s="19">
        <f t="shared" si="11"/>
        <v>-0.17063563255539449</v>
      </c>
      <c r="AQ8" s="95">
        <v>137315.36030999996</v>
      </c>
      <c r="AR8" s="19">
        <f t="shared" ref="AR8" si="12">IFERROR(AQ8/$AK8-1,"na")</f>
        <v>-0.11488943987181266</v>
      </c>
      <c r="AS8" s="95">
        <v>82994.525959999999</v>
      </c>
      <c r="AT8" s="19">
        <f>IFERROR(AS8/$AK8-1,"na")</f>
        <v>-0.46503194402877501</v>
      </c>
      <c r="AU8" s="95">
        <v>95284.697509760503</v>
      </c>
      <c r="AV8" s="19">
        <f t="shared" ref="AV8:AV15" si="13">IFERROR(AU8/$AS8-1,"na")</f>
        <v>0.14808412250807801</v>
      </c>
      <c r="AW8" s="95">
        <v>67741.019659999991</v>
      </c>
      <c r="AX8" s="19">
        <f t="shared" ref="AX8:AX15" si="14">IFERROR(AW8/$AS8-1,"na")</f>
        <v>-0.18378930566278051</v>
      </c>
      <c r="AY8" s="95">
        <v>15155.4521</v>
      </c>
      <c r="AZ8" s="19">
        <f t="shared" ref="AZ8:AZ15" si="15">IFERROR(AY8/$AS8-1,"na")</f>
        <v>-0.81739214816041827</v>
      </c>
      <c r="BA8" s="95">
        <v>4529.6331100000007</v>
      </c>
      <c r="BB8" s="19">
        <f t="shared" ref="BB8:BB15" si="16">IFERROR(BA8/$AS8-1,"na")</f>
        <v>-0.94542250759787338</v>
      </c>
      <c r="BC8" s="95">
        <v>27136.693219999997</v>
      </c>
      <c r="BD8" s="19">
        <f t="shared" si="1"/>
        <v>4.9909252164575406</v>
      </c>
      <c r="BE8" s="97">
        <v>0</v>
      </c>
      <c r="BF8" s="19">
        <f t="shared" si="2"/>
        <v>-1</v>
      </c>
      <c r="BG8" s="10">
        <v>0</v>
      </c>
      <c r="BH8" s="19">
        <f t="shared" si="2"/>
        <v>-1</v>
      </c>
      <c r="BI8" s="149">
        <v>0</v>
      </c>
      <c r="BJ8" s="19">
        <f t="shared" si="2"/>
        <v>-1</v>
      </c>
      <c r="BK8" s="95">
        <v>0</v>
      </c>
      <c r="BL8" s="19" t="str">
        <f t="shared" ref="BL8:BL14" si="17">IFERROR(BK8/$BI8-1,"na")</f>
        <v>na</v>
      </c>
    </row>
    <row r="9" spans="1:64">
      <c r="B9" s="9" t="s">
        <v>159</v>
      </c>
      <c r="C9" s="9" t="s">
        <v>160</v>
      </c>
      <c r="D9" s="97">
        <v>313098</v>
      </c>
      <c r="E9" s="97">
        <v>178778</v>
      </c>
      <c r="F9" s="11">
        <f t="shared" ref="F9:F15" si="18">E9/D9-1</f>
        <v>-0.42900305974487218</v>
      </c>
      <c r="G9" s="97">
        <v>214981.47959</v>
      </c>
      <c r="H9" s="11">
        <f>G9/E9-1</f>
        <v>0.2025052276566468</v>
      </c>
      <c r="I9" s="97">
        <v>220815</v>
      </c>
      <c r="J9" s="19">
        <f t="shared" si="3"/>
        <v>2.7134990516975321E-2</v>
      </c>
      <c r="K9" s="97">
        <v>181932.36449000001</v>
      </c>
      <c r="L9" s="19">
        <f>K9/I9-1</f>
        <v>-0.17608693028100442</v>
      </c>
      <c r="M9" s="64">
        <v>425833.39451000001</v>
      </c>
      <c r="N9" s="19">
        <f t="shared" si="0"/>
        <v>1.3406137533786966</v>
      </c>
      <c r="O9" s="64">
        <v>281886</v>
      </c>
      <c r="P9" s="19">
        <f>O9/M9-1</f>
        <v>-0.33803688570652868</v>
      </c>
      <c r="Q9" s="64">
        <v>212012.11630999995</v>
      </c>
      <c r="R9" s="19">
        <f>Q9/M9-1</f>
        <v>-0.50212426023102519</v>
      </c>
      <c r="S9" s="64">
        <v>226695.60066000005</v>
      </c>
      <c r="T9" s="19">
        <f t="shared" ref="T9:T71" si="19">S9/M9-1</f>
        <v>-0.46764250154487008</v>
      </c>
      <c r="U9" s="64">
        <v>410262.58041000005</v>
      </c>
      <c r="V9" s="19">
        <f t="shared" ref="V9:V15" si="20">U9/M9-1</f>
        <v>-3.6565507310475365E-2</v>
      </c>
      <c r="W9" s="64">
        <v>285004.00906999997</v>
      </c>
      <c r="X9" s="19">
        <f t="shared" si="4"/>
        <v>-0.30531317580760509</v>
      </c>
      <c r="Y9" s="64">
        <v>366657.06044999999</v>
      </c>
      <c r="Z9" s="19">
        <f t="shared" si="5"/>
        <v>-0.10628685637481838</v>
      </c>
      <c r="AA9" s="64">
        <v>345355.94863000017</v>
      </c>
      <c r="AB9" s="19">
        <f t="shared" si="6"/>
        <v>0.21175821265439509</v>
      </c>
      <c r="AC9" s="64">
        <v>531777.24878999998</v>
      </c>
      <c r="AD9" s="19">
        <f t="shared" si="7"/>
        <v>0.29618754958973592</v>
      </c>
      <c r="AE9" s="64">
        <v>423384.10090999986</v>
      </c>
      <c r="AF9" s="19">
        <f t="shared" si="8"/>
        <v>-0.20383186404953701</v>
      </c>
      <c r="AG9" s="64">
        <v>491508.04710999987</v>
      </c>
      <c r="AH9" s="19">
        <f t="shared" si="9"/>
        <v>-7.572569486872216E-2</v>
      </c>
      <c r="AI9" s="95">
        <v>446811.96542999998</v>
      </c>
      <c r="AJ9" s="19">
        <f>AI9/AC9-1</f>
        <v>-0.15977607833604968</v>
      </c>
      <c r="AK9" s="95">
        <v>663797.20880999987</v>
      </c>
      <c r="AL9" s="19">
        <f t="shared" si="10"/>
        <v>0.24826176810007694</v>
      </c>
      <c r="AM9" s="95">
        <v>515481</v>
      </c>
      <c r="AN9" s="19">
        <f t="shared" si="11"/>
        <v>-0.22343602359505066</v>
      </c>
      <c r="AO9" s="95">
        <v>603767.48730000004</v>
      </c>
      <c r="AP9" s="19">
        <f t="shared" si="11"/>
        <v>-9.0433826345272084E-2</v>
      </c>
      <c r="AQ9" s="95">
        <v>558868.97015000007</v>
      </c>
      <c r="AR9" s="19">
        <f t="shared" ref="AR9" si="21">IFERROR(AQ9/$AK9-1,"na")</f>
        <v>-0.15807273255653842</v>
      </c>
      <c r="AS9" s="95">
        <v>830832.34941999998</v>
      </c>
      <c r="AT9" s="19">
        <f t="shared" ref="AT9:AT13" si="22">IFERROR(AS9/$AK9-1,"na")</f>
        <v>0.25163579839307659</v>
      </c>
      <c r="AU9" s="95">
        <v>647678.46129999997</v>
      </c>
      <c r="AV9" s="19">
        <f t="shared" si="13"/>
        <v>-0.22044626481847851</v>
      </c>
      <c r="AW9" s="95">
        <v>734684.88274000003</v>
      </c>
      <c r="AX9" s="19">
        <f t="shared" si="14"/>
        <v>-0.11572426945956071</v>
      </c>
      <c r="AY9" s="95">
        <v>664111.59200999979</v>
      </c>
      <c r="AZ9" s="19">
        <f t="shared" si="15"/>
        <v>-0.20066714726068036</v>
      </c>
      <c r="BA9" s="95">
        <v>955208.11560999986</v>
      </c>
      <c r="BB9" s="19">
        <f t="shared" si="16"/>
        <v>0.14970019676872948</v>
      </c>
      <c r="BC9" s="95">
        <v>751029.75805999991</v>
      </c>
      <c r="BD9" s="19">
        <f t="shared" si="1"/>
        <v>-0.21375274582922776</v>
      </c>
      <c r="BE9" s="95">
        <v>785277.87203000009</v>
      </c>
      <c r="BF9" s="19">
        <f t="shared" si="2"/>
        <v>-0.1778986597820954</v>
      </c>
      <c r="BG9" s="95">
        <v>820656</v>
      </c>
      <c r="BH9" s="19">
        <f t="shared" si="2"/>
        <v>-0.14086157080446737</v>
      </c>
      <c r="BI9" s="149">
        <v>989601.40321000002</v>
      </c>
      <c r="BJ9" s="19">
        <f t="shared" si="2"/>
        <v>3.6006067199331193E-2</v>
      </c>
      <c r="BK9" s="95">
        <v>899085.02463999996</v>
      </c>
      <c r="BL9" s="19">
        <f t="shared" si="17"/>
        <v>-9.1467512350315361E-2</v>
      </c>
    </row>
    <row r="10" spans="1:64" s="98" customFormat="1">
      <c r="A10" s="96"/>
      <c r="B10" s="9" t="s">
        <v>161</v>
      </c>
      <c r="C10" s="99" t="s">
        <v>162</v>
      </c>
      <c r="D10" s="97">
        <v>20607</v>
      </c>
      <c r="E10" s="97">
        <v>13190</v>
      </c>
      <c r="F10" s="11">
        <f t="shared" si="18"/>
        <v>-0.35992623865676709</v>
      </c>
      <c r="G10" s="97">
        <v>1910.5749000000358</v>
      </c>
      <c r="H10" s="11">
        <f>G10/E10-1</f>
        <v>-0.85514974222895868</v>
      </c>
      <c r="I10" s="97">
        <v>11059</v>
      </c>
      <c r="J10" s="19">
        <f t="shared" si="3"/>
        <v>4.7883101049845225</v>
      </c>
      <c r="K10" s="97">
        <v>8673.6218500000232</v>
      </c>
      <c r="L10" s="10">
        <v>0</v>
      </c>
      <c r="M10" s="10">
        <v>0</v>
      </c>
      <c r="N10" s="19">
        <f t="shared" si="0"/>
        <v>-1</v>
      </c>
      <c r="O10" s="10">
        <v>0</v>
      </c>
      <c r="P10" s="10">
        <v>0</v>
      </c>
      <c r="Q10" s="10">
        <v>0</v>
      </c>
      <c r="R10" s="10">
        <v>0</v>
      </c>
      <c r="S10" s="10">
        <v>0</v>
      </c>
      <c r="T10" s="10">
        <v>0</v>
      </c>
      <c r="U10" s="10">
        <v>0</v>
      </c>
      <c r="V10" s="10">
        <v>0</v>
      </c>
      <c r="W10" s="10">
        <v>0</v>
      </c>
      <c r="X10" s="10">
        <v>0</v>
      </c>
      <c r="Y10" s="10">
        <v>0</v>
      </c>
      <c r="Z10" s="10">
        <v>0</v>
      </c>
      <c r="AA10" s="10">
        <v>0</v>
      </c>
      <c r="AB10" s="10">
        <v>0</v>
      </c>
      <c r="AC10" s="10">
        <v>0</v>
      </c>
      <c r="AD10" s="10">
        <v>0</v>
      </c>
      <c r="AE10" s="10">
        <v>0</v>
      </c>
      <c r="AF10" s="10">
        <v>0</v>
      </c>
      <c r="AG10" s="10">
        <v>0</v>
      </c>
      <c r="AH10" s="10">
        <v>0</v>
      </c>
      <c r="AI10" s="10">
        <v>0</v>
      </c>
      <c r="AJ10" s="10">
        <v>0</v>
      </c>
      <c r="AK10" s="10">
        <v>0</v>
      </c>
      <c r="AL10" s="10">
        <v>0</v>
      </c>
      <c r="AM10" s="10">
        <v>0</v>
      </c>
      <c r="AN10" s="10">
        <v>0</v>
      </c>
      <c r="AO10" s="95">
        <v>-1.9999980926513671E-5</v>
      </c>
      <c r="AP10" s="10">
        <v>0</v>
      </c>
      <c r="AQ10" s="10">
        <v>0</v>
      </c>
      <c r="AR10" s="10">
        <v>0</v>
      </c>
      <c r="AS10" s="10">
        <v>0</v>
      </c>
      <c r="AT10" s="10">
        <v>0</v>
      </c>
      <c r="AU10" s="10">
        <v>0</v>
      </c>
      <c r="AV10" s="10">
        <v>0</v>
      </c>
      <c r="AW10" s="10">
        <v>0</v>
      </c>
      <c r="AX10" s="10">
        <v>0</v>
      </c>
      <c r="AY10" s="10">
        <v>0</v>
      </c>
      <c r="AZ10" s="10">
        <v>0</v>
      </c>
      <c r="BA10" s="95">
        <v>-3.3000004291534424E-4</v>
      </c>
      <c r="BB10" s="10">
        <v>0</v>
      </c>
      <c r="BC10" s="95">
        <v>4.8000001907348635E-4</v>
      </c>
      <c r="BD10" s="19">
        <f t="shared" si="1"/>
        <v>-2.4545453231853731</v>
      </c>
      <c r="BE10" s="10">
        <v>0</v>
      </c>
      <c r="BF10" s="19">
        <f t="shared" si="2"/>
        <v>-1</v>
      </c>
      <c r="BG10" s="10">
        <v>0</v>
      </c>
      <c r="BH10" s="10">
        <v>0</v>
      </c>
      <c r="BI10" s="149">
        <v>9.9996328353881831E-6</v>
      </c>
      <c r="BJ10" s="10">
        <v>0</v>
      </c>
      <c r="BK10" s="95">
        <v>-3.0000209808349609E-5</v>
      </c>
      <c r="BL10" s="19">
        <f t="shared" si="17"/>
        <v>-4.0001311350333202</v>
      </c>
    </row>
    <row r="11" spans="1:64">
      <c r="B11" s="9" t="s">
        <v>163</v>
      </c>
      <c r="C11" s="9" t="s">
        <v>164</v>
      </c>
      <c r="D11" s="97">
        <v>310039</v>
      </c>
      <c r="E11" s="97">
        <v>271662</v>
      </c>
      <c r="F11" s="11">
        <f t="shared" si="18"/>
        <v>-0.12378120171978368</v>
      </c>
      <c r="G11" s="97">
        <v>348289.63484999997</v>
      </c>
      <c r="H11" s="11">
        <f>G11/E11-1</f>
        <v>0.28206975892837405</v>
      </c>
      <c r="I11" s="97">
        <v>366880</v>
      </c>
      <c r="J11" s="19">
        <f t="shared" si="3"/>
        <v>5.3376165380306206E-2</v>
      </c>
      <c r="K11" s="97">
        <v>364295.02604416764</v>
      </c>
      <c r="L11" s="19">
        <f>K11/I11-1</f>
        <v>-7.0458295786970382E-3</v>
      </c>
      <c r="M11" s="64">
        <v>348034.16762999998</v>
      </c>
      <c r="N11" s="19">
        <f t="shared" si="0"/>
        <v>-4.4636509564081051E-2</v>
      </c>
      <c r="O11" s="64">
        <v>384295</v>
      </c>
      <c r="P11" s="19">
        <f>O11/M11-1</f>
        <v>0.10418756473516533</v>
      </c>
      <c r="Q11" s="64">
        <v>360530.6398943665</v>
      </c>
      <c r="R11" s="19">
        <f t="shared" ref="R11:R71" si="23">Q11/M11-1</f>
        <v>3.5905877717304246E-2</v>
      </c>
      <c r="S11" s="64">
        <v>367381.03715075139</v>
      </c>
      <c r="T11" s="19">
        <f t="shared" si="19"/>
        <v>5.5588994760190635E-2</v>
      </c>
      <c r="U11" s="64">
        <v>365184.36666768946</v>
      </c>
      <c r="V11" s="19">
        <f t="shared" si="20"/>
        <v>4.9277342953069292E-2</v>
      </c>
      <c r="W11" s="64">
        <v>410608.19970712886</v>
      </c>
      <c r="X11" s="19">
        <f t="shared" si="4"/>
        <v>0.12438602849824121</v>
      </c>
      <c r="Y11" s="64">
        <v>443718.57435759343</v>
      </c>
      <c r="Z11" s="19">
        <f t="shared" si="5"/>
        <v>0.21505358623790305</v>
      </c>
      <c r="AA11" s="64">
        <v>525699.07804680406</v>
      </c>
      <c r="AB11" s="19">
        <f t="shared" ref="AB11:AB15" si="24">AA11/W11-1</f>
        <v>0.28029366783655352</v>
      </c>
      <c r="AC11" s="64">
        <v>527139.03596740973</v>
      </c>
      <c r="AD11" s="19">
        <f t="shared" si="7"/>
        <v>0.44348741096876099</v>
      </c>
      <c r="AE11" s="64">
        <v>620107.86974823568</v>
      </c>
      <c r="AF11" s="19">
        <f t="shared" si="8"/>
        <v>0.17636491976013269</v>
      </c>
      <c r="AG11" s="64">
        <v>646090.69854793639</v>
      </c>
      <c r="AH11" s="19">
        <f t="shared" si="9"/>
        <v>0.22565519618979768</v>
      </c>
      <c r="AI11" s="95">
        <v>774751.1661011629</v>
      </c>
      <c r="AJ11" s="19">
        <f>AI11/AC11-1</f>
        <v>0.4697283130992822</v>
      </c>
      <c r="AK11" s="95">
        <v>709711.83116060286</v>
      </c>
      <c r="AL11" s="19">
        <f t="shared" si="10"/>
        <v>0.34634656653369267</v>
      </c>
      <c r="AM11" s="95">
        <v>802728</v>
      </c>
      <c r="AN11" s="19">
        <f t="shared" si="11"/>
        <v>0.13106188280289244</v>
      </c>
      <c r="AO11" s="95">
        <v>851364.87166793132</v>
      </c>
      <c r="AP11" s="19">
        <f t="shared" si="11"/>
        <v>0.19959233351891714</v>
      </c>
      <c r="AQ11" s="95">
        <v>876445.06394937949</v>
      </c>
      <c r="AR11" s="19">
        <f t="shared" ref="AR11" si="25">IFERROR(AQ11/$AK11-1,"na")</f>
        <v>0.23493089091683195</v>
      </c>
      <c r="AS11" s="95">
        <v>782706.41847149108</v>
      </c>
      <c r="AT11" s="19">
        <f t="shared" si="22"/>
        <v>0.10285102221209841</v>
      </c>
      <c r="AU11" s="95">
        <v>841014.9126812279</v>
      </c>
      <c r="AV11" s="19">
        <f t="shared" si="13"/>
        <v>7.4495995987364783E-2</v>
      </c>
      <c r="AW11" s="95">
        <v>884934.7865508995</v>
      </c>
      <c r="AX11" s="19">
        <f t="shared" si="14"/>
        <v>0.1306088281210791</v>
      </c>
      <c r="AY11" s="95">
        <v>1056186.5510999998</v>
      </c>
      <c r="AZ11" s="19">
        <f t="shared" si="15"/>
        <v>0.34940320684040715</v>
      </c>
      <c r="BA11" s="95">
        <v>1332577.73279</v>
      </c>
      <c r="BB11" s="19">
        <f t="shared" si="16"/>
        <v>0.70252562307119648</v>
      </c>
      <c r="BC11" s="95">
        <v>1504038.8615000001</v>
      </c>
      <c r="BD11" s="19">
        <f t="shared" si="1"/>
        <v>0.12866876317302278</v>
      </c>
      <c r="BE11" s="95">
        <v>1496595.38213</v>
      </c>
      <c r="BF11" s="19">
        <f t="shared" si="2"/>
        <v>0.12308298818456054</v>
      </c>
      <c r="BG11" s="95">
        <v>1623503</v>
      </c>
      <c r="BH11" s="19">
        <f t="shared" si="2"/>
        <v>0.21831767112068845</v>
      </c>
      <c r="BI11" s="149">
        <v>1478926.4092600001</v>
      </c>
      <c r="BJ11" s="19">
        <f t="shared" si="2"/>
        <v>0.10982374451326882</v>
      </c>
      <c r="BK11" s="95">
        <v>1550285.9020199999</v>
      </c>
      <c r="BL11" s="19">
        <f t="shared" si="17"/>
        <v>4.8250874629864438E-2</v>
      </c>
    </row>
    <row r="12" spans="1:64">
      <c r="A12" s="8"/>
      <c r="B12" s="9" t="s">
        <v>165</v>
      </c>
      <c r="C12" s="9" t="s">
        <v>166</v>
      </c>
      <c r="D12" s="97">
        <v>18949</v>
      </c>
      <c r="E12" s="97">
        <v>14221</v>
      </c>
      <c r="F12" s="11">
        <f t="shared" si="18"/>
        <v>-0.24951184759090195</v>
      </c>
      <c r="G12" s="97">
        <v>56932.640960000004</v>
      </c>
      <c r="H12" s="11">
        <f>G12/E12-1</f>
        <v>3.0034203614373114</v>
      </c>
      <c r="I12" s="97">
        <v>62398</v>
      </c>
      <c r="J12" s="19">
        <f t="shared" si="3"/>
        <v>9.5996935112141912E-2</v>
      </c>
      <c r="K12" s="97">
        <v>63122.037920000002</v>
      </c>
      <c r="L12" s="19">
        <f>K12/I12-1</f>
        <v>1.1603543703323949E-2</v>
      </c>
      <c r="M12" s="64">
        <v>95247.369649999993</v>
      </c>
      <c r="N12" s="19">
        <f t="shared" si="0"/>
        <v>0.50894002773983926</v>
      </c>
      <c r="O12" s="64">
        <v>53899</v>
      </c>
      <c r="P12" s="19">
        <f>O12/M12-1</f>
        <v>-0.43411560657202874</v>
      </c>
      <c r="Q12" s="64">
        <v>61405.715609999985</v>
      </c>
      <c r="R12" s="19">
        <f t="shared" si="23"/>
        <v>-0.35530276756571844</v>
      </c>
      <c r="S12" s="64">
        <v>93961.28628</v>
      </c>
      <c r="T12" s="19">
        <f t="shared" si="19"/>
        <v>-1.3502560487768767E-2</v>
      </c>
      <c r="U12" s="64">
        <v>101033.77791999999</v>
      </c>
      <c r="V12" s="19">
        <f t="shared" si="20"/>
        <v>6.0751370786017223E-2</v>
      </c>
      <c r="W12" s="64">
        <v>81618.906140000021</v>
      </c>
      <c r="X12" s="19">
        <f t="shared" si="4"/>
        <v>-0.19216218753467729</v>
      </c>
      <c r="Y12" s="64">
        <v>60730.440490000008</v>
      </c>
      <c r="Z12" s="19">
        <f t="shared" si="5"/>
        <v>-0.3989095356001906</v>
      </c>
      <c r="AA12" s="64">
        <v>51465.022810000009</v>
      </c>
      <c r="AB12" s="19">
        <f t="shared" si="24"/>
        <v>-0.36944728563596996</v>
      </c>
      <c r="AC12" s="64">
        <v>47627.008600000001</v>
      </c>
      <c r="AD12" s="19">
        <f t="shared" si="7"/>
        <v>-0.52860311095451906</v>
      </c>
      <c r="AE12" s="64">
        <v>44653.802889999999</v>
      </c>
      <c r="AF12" s="19">
        <f t="shared" si="8"/>
        <v>-6.2426883346186068E-2</v>
      </c>
      <c r="AG12" s="64">
        <v>44239.892580000014</v>
      </c>
      <c r="AH12" s="19">
        <f t="shared" si="9"/>
        <v>-7.1117546945830834E-2</v>
      </c>
      <c r="AI12" s="95">
        <v>54311.004110000002</v>
      </c>
      <c r="AJ12" s="19">
        <f>AI12/AC12-1</f>
        <v>0.14034044351044961</v>
      </c>
      <c r="AK12" s="95">
        <v>55869.859729999996</v>
      </c>
      <c r="AL12" s="19">
        <f t="shared" si="10"/>
        <v>0.17307093962647069</v>
      </c>
      <c r="AM12" s="95">
        <v>57103</v>
      </c>
      <c r="AN12" s="19">
        <f t="shared" si="11"/>
        <v>2.2071655020423409E-2</v>
      </c>
      <c r="AO12" s="95">
        <v>69558.850210000004</v>
      </c>
      <c r="AP12" s="19">
        <f t="shared" si="11"/>
        <v>0.24501565864232044</v>
      </c>
      <c r="AQ12" s="95">
        <v>75213.059079999992</v>
      </c>
      <c r="AR12" s="19">
        <f t="shared" ref="AR12" si="26">IFERROR(AQ12/$AK12-1,"na")</f>
        <v>0.3462188636856991</v>
      </c>
      <c r="AS12" s="95">
        <v>118353.46914</v>
      </c>
      <c r="AT12" s="19">
        <f t="shared" si="22"/>
        <v>1.1183777749212545</v>
      </c>
      <c r="AU12" s="95">
        <v>129255.86085000001</v>
      </c>
      <c r="AV12" s="19">
        <f t="shared" si="13"/>
        <v>9.2117212864319287E-2</v>
      </c>
      <c r="AW12" s="95">
        <v>139206</v>
      </c>
      <c r="AX12" s="19">
        <f t="shared" si="14"/>
        <v>0.17618859008968801</v>
      </c>
      <c r="AY12" s="95">
        <v>198385.40736000001</v>
      </c>
      <c r="AZ12" s="19">
        <f t="shared" si="15"/>
        <v>0.67621117320465229</v>
      </c>
      <c r="BA12" s="95">
        <v>189903.97187000001</v>
      </c>
      <c r="BB12" s="19">
        <f t="shared" si="16"/>
        <v>0.60454926458778413</v>
      </c>
      <c r="BC12" s="95">
        <v>183742.94130000001</v>
      </c>
      <c r="BD12" s="19">
        <f t="shared" si="1"/>
        <v>-3.2442873676268191E-2</v>
      </c>
      <c r="BE12" s="95">
        <v>171503.00963000002</v>
      </c>
      <c r="BF12" s="19">
        <f t="shared" si="2"/>
        <v>-9.6896142080674763E-2</v>
      </c>
      <c r="BG12" s="95">
        <v>262981</v>
      </c>
      <c r="BH12" s="19">
        <f t="shared" si="2"/>
        <v>0.38481042502905272</v>
      </c>
      <c r="BI12" s="149">
        <v>168473.61212000001</v>
      </c>
      <c r="BJ12" s="19">
        <f t="shared" si="2"/>
        <v>-0.11284840195270007</v>
      </c>
      <c r="BK12" s="95">
        <v>153210.44572000002</v>
      </c>
      <c r="BL12" s="19">
        <f t="shared" si="17"/>
        <v>-9.0596777785760141E-2</v>
      </c>
    </row>
    <row r="13" spans="1:64">
      <c r="A13" s="8"/>
      <c r="B13" s="9" t="s">
        <v>167</v>
      </c>
      <c r="C13" s="9" t="s">
        <v>168</v>
      </c>
      <c r="D13" s="97">
        <v>18248</v>
      </c>
      <c r="E13" s="97">
        <v>22835</v>
      </c>
      <c r="F13" s="11">
        <f t="shared" si="18"/>
        <v>0.25137001315212637</v>
      </c>
      <c r="G13" s="97">
        <v>13606.724629999999</v>
      </c>
      <c r="H13" s="11">
        <f>G13/E13-1</f>
        <v>-0.40412854696737466</v>
      </c>
      <c r="I13" s="97">
        <v>14318</v>
      </c>
      <c r="J13" s="19">
        <f t="shared" si="3"/>
        <v>5.2273812349504567E-2</v>
      </c>
      <c r="K13" s="97">
        <v>14226.1965</v>
      </c>
      <c r="L13" s="19">
        <f>K13/I13-1</f>
        <v>-6.4117544349769906E-3</v>
      </c>
      <c r="M13" s="64">
        <v>7669.3940999999995</v>
      </c>
      <c r="N13" s="19">
        <f t="shared" si="0"/>
        <v>-0.46089637521877336</v>
      </c>
      <c r="O13" s="64">
        <v>7566</v>
      </c>
      <c r="P13" s="19">
        <f>O13/M13-1</f>
        <v>-1.3481390922393643E-2</v>
      </c>
      <c r="Q13" s="64">
        <v>5329.4760400000005</v>
      </c>
      <c r="R13" s="19">
        <f t="shared" si="23"/>
        <v>-0.30509816414310997</v>
      </c>
      <c r="S13" s="64">
        <v>3106.0324699999996</v>
      </c>
      <c r="T13" s="19">
        <f t="shared" si="19"/>
        <v>-0.59500940628412879</v>
      </c>
      <c r="U13" s="64">
        <v>3261.9169099999995</v>
      </c>
      <c r="V13" s="19">
        <f t="shared" si="20"/>
        <v>-0.57468388408935722</v>
      </c>
      <c r="W13" s="64">
        <v>12910.368460000002</v>
      </c>
      <c r="X13" s="19">
        <f t="shared" si="4"/>
        <v>2.9579084373427538</v>
      </c>
      <c r="Y13" s="64">
        <v>13400.344700000001</v>
      </c>
      <c r="Z13" s="19">
        <f t="shared" si="5"/>
        <v>3.1081195719360011</v>
      </c>
      <c r="AA13" s="64">
        <v>12244.97846</v>
      </c>
      <c r="AB13" s="19">
        <f t="shared" si="24"/>
        <v>-5.1539195187307651E-2</v>
      </c>
      <c r="AC13" s="64">
        <v>8223.08547</v>
      </c>
      <c r="AD13" s="19">
        <f t="shared" si="7"/>
        <v>1.5209365219545097</v>
      </c>
      <c r="AE13" s="64">
        <v>14524.601520000002</v>
      </c>
      <c r="AF13" s="19">
        <f t="shared" si="8"/>
        <v>0.76632014503431911</v>
      </c>
      <c r="AG13" s="64">
        <v>13628.05206</v>
      </c>
      <c r="AH13" s="19">
        <f t="shared" si="9"/>
        <v>0.65729179268764182</v>
      </c>
      <c r="AI13" s="95">
        <v>14289.071650000002</v>
      </c>
      <c r="AJ13" s="19">
        <f>AI13/AC13-1</f>
        <v>0.73767762747089649</v>
      </c>
      <c r="AK13" s="95">
        <v>16464.4984</v>
      </c>
      <c r="AL13" s="19">
        <f t="shared" si="10"/>
        <v>1.0022287814065494</v>
      </c>
      <c r="AM13" s="95">
        <v>14944</v>
      </c>
      <c r="AN13" s="19">
        <f t="shared" si="11"/>
        <v>-9.2350119819016196E-2</v>
      </c>
      <c r="AO13" s="95">
        <v>18136.36506</v>
      </c>
      <c r="AP13" s="19">
        <f t="shared" si="11"/>
        <v>0.10154373485195278</v>
      </c>
      <c r="AQ13" s="95">
        <v>16300.203670000001</v>
      </c>
      <c r="AR13" s="19">
        <f t="shared" ref="AR13" si="27">IFERROR(AQ13/$AK13-1,"na")</f>
        <v>-9.9787267129862744E-3</v>
      </c>
      <c r="AS13" s="95">
        <v>20198.153100000003</v>
      </c>
      <c r="AT13" s="19">
        <f t="shared" si="22"/>
        <v>0.22677002416301995</v>
      </c>
      <c r="AU13" s="95">
        <v>19205.109980000001</v>
      </c>
      <c r="AV13" s="19">
        <f t="shared" si="13"/>
        <v>-4.916504568925173E-2</v>
      </c>
      <c r="AW13" s="95">
        <v>19633.346120000002</v>
      </c>
      <c r="AX13" s="19">
        <f t="shared" si="14"/>
        <v>-2.796329828790145E-2</v>
      </c>
      <c r="AY13" s="95">
        <v>17889.794529999999</v>
      </c>
      <c r="AZ13" s="19">
        <f t="shared" si="15"/>
        <v>-0.11428562594666158</v>
      </c>
      <c r="BA13" s="95">
        <v>21515.237990000005</v>
      </c>
      <c r="BB13" s="19">
        <f t="shared" si="16"/>
        <v>6.5208184306712713E-2</v>
      </c>
      <c r="BC13" s="95">
        <v>29804.410210000002</v>
      </c>
      <c r="BD13" s="19">
        <f t="shared" si="1"/>
        <v>0.38526983637609269</v>
      </c>
      <c r="BE13" s="95">
        <v>65008.864090000054</v>
      </c>
      <c r="BF13" s="19">
        <f t="shared" si="2"/>
        <v>2.0215266091974118</v>
      </c>
      <c r="BG13" s="95">
        <v>86678</v>
      </c>
      <c r="BH13" s="19">
        <f t="shared" si="2"/>
        <v>3.0286795823632895</v>
      </c>
      <c r="BI13" s="149">
        <v>28954.210469999998</v>
      </c>
      <c r="BJ13" s="19">
        <f t="shared" si="2"/>
        <v>0.34575366925792439</v>
      </c>
      <c r="BK13" s="95">
        <v>51919.915149999993</v>
      </c>
      <c r="BL13" s="19">
        <f t="shared" si="17"/>
        <v>0.79317323136112416</v>
      </c>
    </row>
    <row r="14" spans="1:64" s="98" customFormat="1">
      <c r="A14" s="96"/>
      <c r="B14" s="9" t="s">
        <v>169</v>
      </c>
      <c r="C14" s="99" t="s">
        <v>170</v>
      </c>
      <c r="D14" s="97">
        <v>23723</v>
      </c>
      <c r="E14" s="10">
        <v>0</v>
      </c>
      <c r="F14" s="11">
        <f t="shared" si="18"/>
        <v>-1</v>
      </c>
      <c r="G14" s="97">
        <v>4208.0507899999993</v>
      </c>
      <c r="H14" s="10">
        <v>0</v>
      </c>
      <c r="I14" s="97">
        <v>3386</v>
      </c>
      <c r="J14" s="19">
        <f t="shared" si="3"/>
        <v>-0.19535191731846935</v>
      </c>
      <c r="K14" s="97">
        <v>8542.4585800000059</v>
      </c>
      <c r="L14" s="19">
        <f>K14/I14-1</f>
        <v>1.5228761311281764</v>
      </c>
      <c r="M14" s="64">
        <v>6796.2362900000026</v>
      </c>
      <c r="N14" s="19">
        <f t="shared" si="0"/>
        <v>-0.2044168284395711</v>
      </c>
      <c r="O14" s="64">
        <v>11900</v>
      </c>
      <c r="P14" s="19">
        <f>O14/M14-1</f>
        <v>0.75096913824342559</v>
      </c>
      <c r="Q14" s="64">
        <v>18275.769049999995</v>
      </c>
      <c r="R14" s="19">
        <f t="shared" si="23"/>
        <v>1.6891014776650723</v>
      </c>
      <c r="S14" s="64">
        <v>21411.792030000001</v>
      </c>
      <c r="T14" s="11">
        <f t="shared" si="19"/>
        <v>2.1505367259677772</v>
      </c>
      <c r="U14" s="64">
        <v>11766.857749999999</v>
      </c>
      <c r="V14" s="19">
        <f t="shared" si="20"/>
        <v>0.73137855246642625</v>
      </c>
      <c r="W14" s="10">
        <v>0</v>
      </c>
      <c r="X14" s="19">
        <f t="shared" si="4"/>
        <v>-1</v>
      </c>
      <c r="Y14" s="10">
        <v>0</v>
      </c>
      <c r="Z14" s="19">
        <f t="shared" si="5"/>
        <v>-1</v>
      </c>
      <c r="AA14" s="64">
        <v>57.760169999994574</v>
      </c>
      <c r="AB14" s="10">
        <v>0</v>
      </c>
      <c r="AC14" s="64">
        <v>1158.6773699999983</v>
      </c>
      <c r="AD14" s="19">
        <f t="shared" si="7"/>
        <v>-0.9015304344951397</v>
      </c>
      <c r="AE14" s="10">
        <v>0</v>
      </c>
      <c r="AF14" s="19">
        <f t="shared" si="8"/>
        <v>-1</v>
      </c>
      <c r="AG14" s="10">
        <v>0</v>
      </c>
      <c r="AH14" s="19">
        <f t="shared" si="9"/>
        <v>-1</v>
      </c>
      <c r="AI14" s="10">
        <v>0</v>
      </c>
      <c r="AJ14" s="19">
        <f>AI14/AC14-1</f>
        <v>-1</v>
      </c>
      <c r="AK14" s="10">
        <v>0</v>
      </c>
      <c r="AL14" s="19">
        <f t="shared" si="10"/>
        <v>-1</v>
      </c>
      <c r="AM14" s="10">
        <v>0</v>
      </c>
      <c r="AN14" s="19">
        <f>$E$8</f>
        <v>0</v>
      </c>
      <c r="AO14" s="10">
        <v>0</v>
      </c>
      <c r="AP14" s="10">
        <v>0</v>
      </c>
      <c r="AQ14" s="10">
        <v>0</v>
      </c>
      <c r="AR14" s="10">
        <v>0</v>
      </c>
      <c r="AS14" s="10">
        <v>0</v>
      </c>
      <c r="AT14" s="10">
        <v>0</v>
      </c>
      <c r="AU14" s="10">
        <v>0</v>
      </c>
      <c r="AV14" s="10">
        <v>0</v>
      </c>
      <c r="AW14" s="10">
        <v>0</v>
      </c>
      <c r="AX14" s="10">
        <v>0</v>
      </c>
      <c r="AY14" s="10">
        <v>0</v>
      </c>
      <c r="AZ14" s="10">
        <v>0</v>
      </c>
      <c r="BA14" s="10">
        <v>0</v>
      </c>
      <c r="BB14" s="10">
        <v>0</v>
      </c>
      <c r="BC14" s="10">
        <v>0</v>
      </c>
      <c r="BD14" s="10">
        <v>0</v>
      </c>
      <c r="BE14" s="10">
        <v>0</v>
      </c>
      <c r="BF14" s="10">
        <v>0</v>
      </c>
      <c r="BG14" s="10">
        <v>0</v>
      </c>
      <c r="BH14" s="10">
        <v>0</v>
      </c>
      <c r="BI14" s="10" t="s">
        <v>1129</v>
      </c>
      <c r="BJ14" s="10">
        <v>0</v>
      </c>
      <c r="BK14" s="10">
        <v>0</v>
      </c>
      <c r="BL14" s="19" t="str">
        <f t="shared" si="17"/>
        <v>na</v>
      </c>
    </row>
    <row r="15" spans="1:64" s="8" customFormat="1">
      <c r="B15" s="20" t="s">
        <v>171</v>
      </c>
      <c r="C15" s="20" t="s">
        <v>172</v>
      </c>
      <c r="D15" s="105">
        <f>SUM(D7:D14)</f>
        <v>759478</v>
      </c>
      <c r="E15" s="105">
        <f>SUM(E7:E14)</f>
        <v>625444</v>
      </c>
      <c r="F15" s="7">
        <f t="shared" si="18"/>
        <v>-0.17648174140659767</v>
      </c>
      <c r="G15" s="105">
        <f>SUM(G7:G14)</f>
        <v>725299.94767000002</v>
      </c>
      <c r="H15" s="7">
        <f>G15/E15-1</f>
        <v>0.159656096580989</v>
      </c>
      <c r="I15" s="105">
        <f>SUM(I7:I14)</f>
        <v>746189</v>
      </c>
      <c r="J15" s="7">
        <f>I15/G15-1</f>
        <v>2.8800570573740192E-2</v>
      </c>
      <c r="K15" s="105">
        <f>SUM(K7:K14)</f>
        <v>729111.80035416759</v>
      </c>
      <c r="L15" s="7">
        <f>K15/I15-1</f>
        <v>-2.2885890365353045E-2</v>
      </c>
      <c r="M15" s="82">
        <f>SUM(M7:M14)</f>
        <v>1319424.9124799999</v>
      </c>
      <c r="N15" s="7">
        <f t="shared" si="0"/>
        <v>0.80963318909265558</v>
      </c>
      <c r="O15" s="82">
        <f>SUM(O7:O14)</f>
        <v>1212335</v>
      </c>
      <c r="P15" s="7">
        <f>O15/M15-1</f>
        <v>-8.1164082523432879E-2</v>
      </c>
      <c r="Q15" s="82">
        <f>SUM(Q7:Q14)</f>
        <v>1242232.6084743668</v>
      </c>
      <c r="R15" s="7">
        <f t="shared" si="23"/>
        <v>-5.8504506982926308E-2</v>
      </c>
      <c r="S15" s="82">
        <f>SUM(S7:S14)</f>
        <v>1297785.3737807514</v>
      </c>
      <c r="T15" s="7">
        <f t="shared" si="19"/>
        <v>-1.6400735270773903E-2</v>
      </c>
      <c r="U15" s="82">
        <f>SUM(U7:U14)</f>
        <v>1428554.3036376894</v>
      </c>
      <c r="V15" s="7">
        <f t="shared" si="20"/>
        <v>8.2709815560909172E-2</v>
      </c>
      <c r="W15" s="82">
        <f>SUM(W7:W14)</f>
        <v>1204911.7954771288</v>
      </c>
      <c r="X15" s="7">
        <f t="shared" si="4"/>
        <v>-0.15655163236782421</v>
      </c>
      <c r="Y15" s="82">
        <f>SUM(Y7:Y14)</f>
        <v>1314477.8887575932</v>
      </c>
      <c r="Z15" s="7">
        <f t="shared" si="5"/>
        <v>-7.9854447667554895E-2</v>
      </c>
      <c r="AA15" s="82">
        <f>SUM(AA7:AA14)</f>
        <v>1400601.623236804</v>
      </c>
      <c r="AB15" s="7">
        <f t="shared" si="24"/>
        <v>0.16241008553010694</v>
      </c>
      <c r="AC15" s="82">
        <f>SUM(AC7:AC14)</f>
        <v>1583219.7838774098</v>
      </c>
      <c r="AD15" s="7">
        <f t="shared" si="7"/>
        <v>0.10826713401505161</v>
      </c>
      <c r="AE15" s="82">
        <f>SUM(AE7:AE14)</f>
        <v>1496355.0771782354</v>
      </c>
      <c r="AF15" s="7">
        <f t="shared" si="8"/>
        <v>-5.4865854749766352E-2</v>
      </c>
      <c r="AG15" s="82">
        <f>SUM(AG7:AG14)</f>
        <v>1471842.9455179363</v>
      </c>
      <c r="AH15" s="7">
        <f t="shared" si="9"/>
        <v>-7.0348311392815166E-2</v>
      </c>
      <c r="AI15" s="82">
        <f>SUM(AI7:AI14)</f>
        <v>1499454.8539311632</v>
      </c>
      <c r="AJ15" s="7">
        <f>AI15/AC15-1</f>
        <v>-5.2907960599823167E-2</v>
      </c>
      <c r="AK15" s="82">
        <f>SUM(AK7:AK14)</f>
        <v>1761018.5953006025</v>
      </c>
      <c r="AL15" s="7">
        <f>AK15/AC15-1</f>
        <v>0.11230203995288113</v>
      </c>
      <c r="AM15" s="82">
        <f>SUM(AM7:AM14)</f>
        <v>1681851</v>
      </c>
      <c r="AN15" s="7">
        <f>IFERROR(AM15/$AK15-1,"na")</f>
        <v>-4.4955570322690819E-2</v>
      </c>
      <c r="AO15" s="82">
        <f>SUM(AO7:AO14)</f>
        <v>1749954.9870679313</v>
      </c>
      <c r="AP15" s="7">
        <f>IFERROR(AO15/$AK15-1,"na")</f>
        <v>-6.2825050582629993E-3</v>
      </c>
      <c r="AQ15" s="82">
        <f>SUM(AQ7:AQ14)</f>
        <v>1733661.3643493794</v>
      </c>
      <c r="AR15" s="7">
        <f>IFERROR(AQ15/$AK15-1,"na")</f>
        <v>-1.5534890445920158E-2</v>
      </c>
      <c r="AS15" s="82">
        <f>SUM(AS7:AS14)</f>
        <v>2056580.1240014909</v>
      </c>
      <c r="AT15" s="7">
        <f>IFERROR(AS15/$AK15-1,"na")</f>
        <v>0.16783555238406578</v>
      </c>
      <c r="AU15" s="82">
        <f>SUM(AU7:AU14)</f>
        <v>2002642.0076412279</v>
      </c>
      <c r="AV15" s="7">
        <f t="shared" si="13"/>
        <v>-2.6227092118013662E-2</v>
      </c>
      <c r="AW15" s="82">
        <f>SUM(AW7:AW14)</f>
        <v>2120319.2826256687</v>
      </c>
      <c r="AX15" s="7">
        <f t="shared" si="14"/>
        <v>3.0992791323958047E-2</v>
      </c>
      <c r="AY15" s="82">
        <f>SUM(AY7:AY14)</f>
        <v>2250630.6236299998</v>
      </c>
      <c r="AZ15" s="7">
        <f t="shared" si="15"/>
        <v>9.4355915125224676E-2</v>
      </c>
      <c r="BA15" s="82">
        <f>SUM(BA7:BA14)</f>
        <v>2781888.1219999995</v>
      </c>
      <c r="BB15" s="7">
        <f t="shared" si="16"/>
        <v>0.35267675182393377</v>
      </c>
      <c r="BC15" s="82">
        <f>SUM(BC7:BC14)</f>
        <v>2645693.7674600002</v>
      </c>
      <c r="BD15" s="7">
        <f t="shared" si="1"/>
        <v>-4.8957524015050713E-2</v>
      </c>
      <c r="BE15" s="82">
        <f>SUM(BE7:BE14)</f>
        <v>2704470.4054200007</v>
      </c>
      <c r="BF15" s="7">
        <f t="shared" si="2"/>
        <v>-2.7829198438196201E-2</v>
      </c>
      <c r="BG15" s="82">
        <f>SUM(BG7:BG14)</f>
        <v>3028181</v>
      </c>
      <c r="BH15" s="7">
        <f t="shared" si="2"/>
        <v>8.8534429566826667E-2</v>
      </c>
      <c r="BI15" s="82">
        <f>SUM(BI7:BI14)-1</f>
        <v>3064598.8669399996</v>
      </c>
      <c r="BJ15" s="7">
        <f t="shared" si="2"/>
        <v>0.10162549050921177</v>
      </c>
      <c r="BK15" s="82">
        <f>SUM(BK7:BK14)</f>
        <v>2962974.9703699998</v>
      </c>
      <c r="BL15" s="157">
        <f>IFERROR(BK15/$BI15-1,"na")</f>
        <v>-3.31605867463729E-2</v>
      </c>
    </row>
    <row r="16" spans="1:64">
      <c r="D16" s="98"/>
      <c r="E16" s="106"/>
      <c r="F16" s="11"/>
      <c r="G16" s="106"/>
      <c r="H16" s="11"/>
      <c r="I16" s="106"/>
      <c r="J16" s="107"/>
      <c r="K16" s="106"/>
      <c r="L16" s="107"/>
      <c r="M16" s="106"/>
      <c r="N16" s="107"/>
      <c r="O16" s="106"/>
      <c r="P16" s="107"/>
      <c r="Q16" s="106"/>
      <c r="R16" s="107"/>
      <c r="S16" s="106"/>
      <c r="T16" s="107"/>
      <c r="U16" s="106"/>
      <c r="V16" s="107"/>
      <c r="W16" s="106"/>
      <c r="X16" s="107"/>
      <c r="Y16" s="106"/>
      <c r="Z16" s="107"/>
      <c r="AA16" s="106"/>
      <c r="AB16" s="107"/>
      <c r="AC16" s="106"/>
      <c r="AD16" s="107"/>
      <c r="AE16" s="106"/>
      <c r="AF16" s="107"/>
      <c r="AG16" s="106"/>
      <c r="AH16" s="107"/>
      <c r="AI16" s="106"/>
      <c r="AJ16" s="107"/>
      <c r="AK16" s="106"/>
      <c r="AL16" s="107"/>
      <c r="AM16" s="106"/>
      <c r="AN16" s="107"/>
      <c r="AO16" s="106"/>
      <c r="AP16" s="107"/>
      <c r="AQ16" s="106"/>
      <c r="AR16" s="107"/>
      <c r="AS16" s="106"/>
      <c r="AT16" s="107"/>
      <c r="AU16" s="106"/>
      <c r="AV16" s="107"/>
      <c r="AW16" s="106"/>
      <c r="AX16" s="107"/>
      <c r="AY16" s="106"/>
      <c r="AZ16" s="107"/>
      <c r="BA16" s="106"/>
      <c r="BB16" s="107"/>
      <c r="BC16" s="106"/>
      <c r="BD16" s="107"/>
      <c r="BE16" s="106"/>
      <c r="BF16" s="107"/>
      <c r="BG16" s="106"/>
      <c r="BH16" s="107"/>
      <c r="BI16" s="106"/>
      <c r="BJ16" s="107"/>
      <c r="BK16" s="106"/>
      <c r="BL16" s="107"/>
    </row>
    <row r="17" spans="1:64">
      <c r="B17" s="6" t="s">
        <v>173</v>
      </c>
      <c r="C17" s="6" t="s">
        <v>174</v>
      </c>
      <c r="D17" s="97"/>
      <c r="E17" s="97"/>
      <c r="F17" s="11"/>
      <c r="G17" s="97"/>
      <c r="H17" s="11"/>
      <c r="I17" s="97"/>
      <c r="J17" s="97"/>
      <c r="K17" s="97"/>
      <c r="L17" s="97"/>
      <c r="M17" s="97"/>
      <c r="N17" s="97"/>
      <c r="O17" s="97"/>
      <c r="P17" s="97"/>
      <c r="Q17" s="97"/>
      <c r="R17" s="97"/>
      <c r="S17" s="97"/>
      <c r="T17" s="97"/>
      <c r="U17" s="97"/>
      <c r="V17" s="97"/>
      <c r="W17" s="97"/>
      <c r="X17" s="97"/>
      <c r="Y17" s="97"/>
      <c r="Z17" s="97"/>
      <c r="AA17" s="97"/>
      <c r="AB17" s="97"/>
      <c r="AC17" s="97"/>
      <c r="AD17" s="97"/>
      <c r="AE17" s="97"/>
      <c r="AF17" s="97"/>
      <c r="AG17" s="97"/>
      <c r="AH17" s="97"/>
      <c r="AI17" s="97"/>
      <c r="AJ17" s="97"/>
      <c r="AK17" s="97"/>
      <c r="AL17" s="97"/>
      <c r="AM17" s="97"/>
      <c r="AN17" s="97"/>
      <c r="AO17" s="97"/>
      <c r="AP17" s="97"/>
      <c r="AQ17" s="97"/>
      <c r="AR17" s="97"/>
      <c r="AS17" s="95"/>
      <c r="AT17" s="97"/>
      <c r="AU17" s="95"/>
      <c r="AV17" s="97"/>
      <c r="AW17" s="95"/>
      <c r="AX17" s="97"/>
      <c r="AY17" s="97"/>
      <c r="AZ17" s="97"/>
      <c r="BA17" s="97"/>
      <c r="BB17" s="97"/>
      <c r="BC17" s="97"/>
      <c r="BD17" s="97"/>
      <c r="BE17" s="97"/>
      <c r="BF17" s="97"/>
      <c r="BG17" s="97"/>
      <c r="BH17" s="97"/>
      <c r="BI17" s="97"/>
      <c r="BJ17" s="97"/>
      <c r="BK17" s="97"/>
      <c r="BL17" s="97"/>
    </row>
    <row r="18" spans="1:64">
      <c r="B18" s="9" t="s">
        <v>175</v>
      </c>
      <c r="C18" s="9" t="s">
        <v>158</v>
      </c>
      <c r="D18" s="97">
        <v>509</v>
      </c>
      <c r="E18" s="97">
        <v>556</v>
      </c>
      <c r="F18" s="11">
        <f t="shared" ref="F18:F30" si="28">E18/D18-1</f>
        <v>9.2337917485265208E-2</v>
      </c>
      <c r="G18" s="10">
        <v>0</v>
      </c>
      <c r="H18" s="11">
        <f>G18/E18-1</f>
        <v>-1</v>
      </c>
      <c r="I18" s="10">
        <v>0</v>
      </c>
      <c r="J18" s="10">
        <v>0</v>
      </c>
      <c r="K18" s="10">
        <v>0</v>
      </c>
      <c r="L18" s="10">
        <v>0</v>
      </c>
      <c r="M18" s="10">
        <v>0</v>
      </c>
      <c r="N18" s="10">
        <v>0</v>
      </c>
      <c r="O18" s="10">
        <v>0</v>
      </c>
      <c r="P18" s="10">
        <v>0</v>
      </c>
      <c r="Q18" s="10">
        <v>0</v>
      </c>
      <c r="R18" s="10">
        <v>0</v>
      </c>
      <c r="S18" s="64">
        <v>27015.705910000004</v>
      </c>
      <c r="T18" s="10">
        <v>0</v>
      </c>
      <c r="U18" s="64">
        <v>164876.03401000003</v>
      </c>
      <c r="V18" s="10">
        <v>0</v>
      </c>
      <c r="W18" s="64">
        <v>206013.18742000003</v>
      </c>
      <c r="X18" s="11">
        <f t="shared" ref="X18:X30" si="29">W18/U18-1</f>
        <v>0.24950353553206495</v>
      </c>
      <c r="Y18" s="64">
        <v>240893.71335999999</v>
      </c>
      <c r="Z18" s="11">
        <f t="shared" ref="Z18:Z28" si="30">Y18/U18-1</f>
        <v>0.46105960642763488</v>
      </c>
      <c r="AA18" s="64">
        <v>247738.44105999998</v>
      </c>
      <c r="AB18" s="11">
        <f t="shared" ref="AB18:AB19" si="31">AA18/W18-1</f>
        <v>0.20253680923316075</v>
      </c>
      <c r="AC18" s="64">
        <v>186405.14192000002</v>
      </c>
      <c r="AD18" s="11">
        <f t="shared" ref="AD18:AD28" si="32">AC18/U18-1</f>
        <v>0.13057754596822857</v>
      </c>
      <c r="AE18" s="64">
        <v>185920.70615000004</v>
      </c>
      <c r="AF18" s="11">
        <f t="shared" ref="AF18:AF28" si="33">AE18/AC18-1</f>
        <v>-2.5988326556350971E-3</v>
      </c>
      <c r="AG18" s="64">
        <v>144731.22812000001</v>
      </c>
      <c r="AH18" s="11">
        <f t="shared" ref="AH18:AH28" si="34">AG18/AC18-1</f>
        <v>-0.22356633175862339</v>
      </c>
      <c r="AI18" s="95">
        <v>128344.60747999999</v>
      </c>
      <c r="AJ18" s="11">
        <f>AI18/AC18-1</f>
        <v>-0.31147496169884636</v>
      </c>
      <c r="AK18" s="95">
        <v>67692</v>
      </c>
      <c r="AL18" s="11">
        <f t="shared" ref="AL18:AL30" si="35">AK18/AC18-1</f>
        <v>-0.63685551105102267</v>
      </c>
      <c r="AM18" s="95">
        <v>45252</v>
      </c>
      <c r="AN18" s="11">
        <f t="shared" ref="AN18:AP28" si="36">IFERROR(AM18/$AK18-1,"na")</f>
        <v>-0.33150150682503099</v>
      </c>
      <c r="AO18" s="95">
        <v>17441.678130000004</v>
      </c>
      <c r="AP18" s="11">
        <f t="shared" si="36"/>
        <v>-0.74233767461443001</v>
      </c>
      <c r="AQ18" s="10">
        <v>0</v>
      </c>
      <c r="AR18" s="11">
        <f t="shared" ref="AR18" si="37">IFERROR(AQ18/$AK18-1,"na")</f>
        <v>-1</v>
      </c>
      <c r="AS18" s="10">
        <v>0</v>
      </c>
      <c r="AT18" s="11">
        <f t="shared" ref="AT18:AT28" si="38">IFERROR(AS18/$AK18-1,"na")</f>
        <v>-1</v>
      </c>
      <c r="AU18" s="10">
        <v>0</v>
      </c>
      <c r="AV18" s="10">
        <v>0</v>
      </c>
      <c r="AW18" s="10">
        <v>0</v>
      </c>
      <c r="AX18" s="10">
        <v>0</v>
      </c>
      <c r="AY18" s="10">
        <v>0</v>
      </c>
      <c r="AZ18" s="10">
        <v>0</v>
      </c>
      <c r="BA18" s="10">
        <v>0</v>
      </c>
      <c r="BB18" s="10">
        <v>0</v>
      </c>
      <c r="BC18" s="10">
        <v>0</v>
      </c>
      <c r="BD18" s="10">
        <v>0</v>
      </c>
      <c r="BE18" s="10">
        <v>0</v>
      </c>
      <c r="BF18" s="10">
        <v>0</v>
      </c>
      <c r="BG18" s="10">
        <v>0</v>
      </c>
      <c r="BH18" s="10">
        <v>0</v>
      </c>
      <c r="BI18" s="10"/>
      <c r="BJ18" s="10">
        <v>0</v>
      </c>
      <c r="BK18" s="95">
        <v>0</v>
      </c>
      <c r="BL18" s="19" t="str">
        <f t="shared" ref="BL18:BL30" si="39">IFERROR(BK18/$BI18-1,"na")</f>
        <v>na</v>
      </c>
    </row>
    <row r="19" spans="1:64">
      <c r="A19" s="8"/>
      <c r="B19" s="9" t="s">
        <v>176</v>
      </c>
      <c r="C19" s="9" t="s">
        <v>177</v>
      </c>
      <c r="D19" s="97">
        <v>10918</v>
      </c>
      <c r="E19" s="97">
        <v>12695</v>
      </c>
      <c r="F19" s="11">
        <f t="shared" si="28"/>
        <v>0.16275874702326432</v>
      </c>
      <c r="G19" s="97">
        <v>13309.37969</v>
      </c>
      <c r="H19" s="11">
        <f>G19/E19-1</f>
        <v>4.8395406853091849E-2</v>
      </c>
      <c r="I19" s="97">
        <v>13702</v>
      </c>
      <c r="J19" s="11">
        <f t="shared" ref="J19:J28" si="40">I19/G19-1</f>
        <v>2.9499519823226183E-2</v>
      </c>
      <c r="K19" s="97">
        <v>13352.320760000002</v>
      </c>
      <c r="L19" s="11">
        <f t="shared" ref="L19:L28" si="41">K19/I19-1</f>
        <v>-2.5520306524594805E-2</v>
      </c>
      <c r="M19" s="64">
        <v>13679.969209999999</v>
      </c>
      <c r="N19" s="11">
        <f t="shared" ref="N19:P28" si="42">M19/K19-1</f>
        <v>2.4538689257791457E-2</v>
      </c>
      <c r="O19" s="64">
        <v>13986</v>
      </c>
      <c r="P19" s="11">
        <f t="shared" si="42"/>
        <v>2.2370722134103405E-2</v>
      </c>
      <c r="Q19" s="64">
        <v>13950.271819999998</v>
      </c>
      <c r="R19" s="11">
        <f t="shared" si="23"/>
        <v>1.9759007191508138E-2</v>
      </c>
      <c r="S19" s="64">
        <v>13541.725749999998</v>
      </c>
      <c r="T19" s="11">
        <f t="shared" si="19"/>
        <v>-1.0105538826720939E-2</v>
      </c>
      <c r="U19" s="64">
        <v>13456.974819999999</v>
      </c>
      <c r="V19" s="11">
        <f t="shared" ref="V19:V28" si="43">U19/M19-1</f>
        <v>-1.6300796191631162E-2</v>
      </c>
      <c r="W19" s="64">
        <v>13522.00476</v>
      </c>
      <c r="X19" s="11">
        <f t="shared" si="29"/>
        <v>4.8324338025327318E-3</v>
      </c>
      <c r="Y19" s="64">
        <v>13586.407559999998</v>
      </c>
      <c r="Z19" s="11">
        <f t="shared" si="30"/>
        <v>9.6182642630522341E-3</v>
      </c>
      <c r="AA19" s="64">
        <v>13472.21825</v>
      </c>
      <c r="AB19" s="11">
        <f t="shared" si="31"/>
        <v>-3.6818882172912071E-3</v>
      </c>
      <c r="AC19" s="64">
        <v>15016.044620000001</v>
      </c>
      <c r="AD19" s="11">
        <f t="shared" si="32"/>
        <v>0.11585589041029376</v>
      </c>
      <c r="AE19" s="64">
        <v>14064.313179999999</v>
      </c>
      <c r="AF19" s="11">
        <f t="shared" si="33"/>
        <v>-6.3380967763799978E-2</v>
      </c>
      <c r="AG19" s="64">
        <v>21788.497080000001</v>
      </c>
      <c r="AH19" s="11">
        <f t="shared" si="34"/>
        <v>0.45101440701499462</v>
      </c>
      <c r="AI19" s="95">
        <v>24444.302039999999</v>
      </c>
      <c r="AJ19" s="11">
        <f>AI19/AC19-1</f>
        <v>0.62787888945417891</v>
      </c>
      <c r="AK19" s="95">
        <v>28213</v>
      </c>
      <c r="AL19" s="11">
        <f t="shared" si="35"/>
        <v>0.87885696359898002</v>
      </c>
      <c r="AM19" s="95">
        <v>31072</v>
      </c>
      <c r="AN19" s="11">
        <f t="shared" si="36"/>
        <v>0.1013362634246624</v>
      </c>
      <c r="AO19" s="95">
        <v>31965.928400000001</v>
      </c>
      <c r="AP19" s="11">
        <f t="shared" si="36"/>
        <v>0.13302124552511252</v>
      </c>
      <c r="AQ19" s="95">
        <v>39900.891809999994</v>
      </c>
      <c r="AR19" s="11">
        <f t="shared" ref="AR19" si="44">IFERROR(AQ19/$AK19-1,"na")</f>
        <v>0.41427327154148785</v>
      </c>
      <c r="AS19" s="95">
        <v>23898.987379999999</v>
      </c>
      <c r="AT19" s="11">
        <f t="shared" si="38"/>
        <v>-0.15290868110445544</v>
      </c>
      <c r="AU19" s="95">
        <v>24104.166099999999</v>
      </c>
      <c r="AV19" s="11">
        <f t="shared" ref="AV19:AV30" si="45">IFERROR(AU19/$AS19-1,"na")</f>
        <v>8.5852474306800097E-3</v>
      </c>
      <c r="AW19" s="95">
        <v>24367.088079999998</v>
      </c>
      <c r="AX19" s="11">
        <f t="shared" ref="AX19" si="46">IFERROR(AW19/$AS19-1,"na")</f>
        <v>1.9586633214080607E-2</v>
      </c>
      <c r="AY19" s="95">
        <v>24822.435040000004</v>
      </c>
      <c r="AZ19" s="11">
        <f t="shared" ref="AZ19" si="47">IFERROR(AY19/$AS19-1,"na")</f>
        <v>3.8639614529140998E-2</v>
      </c>
      <c r="BA19" s="95">
        <v>24779.214779999998</v>
      </c>
      <c r="BB19" s="11">
        <f t="shared" ref="BB19" si="48">IFERROR(BA19/$AS19-1,"na")</f>
        <v>3.6831158827115074E-2</v>
      </c>
      <c r="BC19" s="95">
        <v>25210.184450000001</v>
      </c>
      <c r="BD19" s="11">
        <f>IFERROR(BC19/$BA19-1,"na")</f>
        <v>1.7392386071404031E-2</v>
      </c>
      <c r="BE19" s="95">
        <v>25517.82058</v>
      </c>
      <c r="BF19" s="11">
        <f>IFERROR(BE19/$BA19-1,"na")</f>
        <v>2.9807473988084254E-2</v>
      </c>
      <c r="BG19" s="95">
        <v>26133</v>
      </c>
      <c r="BH19" s="11">
        <f>IFERROR(BG19/$BA19-1,"na")</f>
        <v>5.4633903132906392E-2</v>
      </c>
      <c r="BI19" s="95">
        <v>28227.228099999997</v>
      </c>
      <c r="BJ19" s="11">
        <f>IFERROR(BI19/$BA19-1,"na")</f>
        <v>0.13914941819637439</v>
      </c>
      <c r="BK19" s="95">
        <v>29028.321849999997</v>
      </c>
      <c r="BL19" s="19">
        <f t="shared" si="39"/>
        <v>2.8380177719256716E-2</v>
      </c>
    </row>
    <row r="20" spans="1:64">
      <c r="A20" s="8"/>
      <c r="B20" s="9" t="s">
        <v>178</v>
      </c>
      <c r="C20" s="9" t="s">
        <v>162</v>
      </c>
      <c r="D20" s="10">
        <v>0</v>
      </c>
      <c r="E20" s="10">
        <v>0</v>
      </c>
      <c r="F20" s="10">
        <v>0</v>
      </c>
      <c r="G20" s="97">
        <v>9698.0829400000002</v>
      </c>
      <c r="H20" s="10">
        <v>0</v>
      </c>
      <c r="I20" s="10">
        <v>0</v>
      </c>
      <c r="J20" s="11">
        <f t="shared" si="40"/>
        <v>-1</v>
      </c>
      <c r="K20" s="97">
        <v>9.3132257461547854E-13</v>
      </c>
      <c r="L20" s="10">
        <v>0</v>
      </c>
      <c r="M20" s="10">
        <v>0</v>
      </c>
      <c r="N20" s="11">
        <f t="shared" si="42"/>
        <v>-1</v>
      </c>
      <c r="O20" s="10">
        <v>0</v>
      </c>
      <c r="P20" s="10">
        <v>0</v>
      </c>
      <c r="Q20" s="10">
        <v>0</v>
      </c>
      <c r="R20" s="10">
        <v>0</v>
      </c>
      <c r="S20" s="10">
        <v>0</v>
      </c>
      <c r="T20" s="10">
        <v>0</v>
      </c>
      <c r="U20" s="10">
        <v>0</v>
      </c>
      <c r="V20" s="10">
        <v>0</v>
      </c>
      <c r="W20" s="10">
        <v>0</v>
      </c>
      <c r="X20" s="10">
        <v>0</v>
      </c>
      <c r="Y20" s="10">
        <v>0</v>
      </c>
      <c r="Z20" s="10">
        <v>0</v>
      </c>
      <c r="AA20" s="10">
        <v>0</v>
      </c>
      <c r="AB20" s="10">
        <v>0</v>
      </c>
      <c r="AC20" s="10">
        <v>0</v>
      </c>
      <c r="AD20" s="10">
        <v>0</v>
      </c>
      <c r="AE20" s="10">
        <v>0</v>
      </c>
      <c r="AF20" s="10">
        <v>0</v>
      </c>
      <c r="AG20" s="10">
        <v>0</v>
      </c>
      <c r="AH20" s="10">
        <v>0</v>
      </c>
      <c r="AI20" s="10">
        <v>0</v>
      </c>
      <c r="AJ20" s="10">
        <v>0</v>
      </c>
      <c r="AK20" s="10">
        <v>0</v>
      </c>
      <c r="AL20" s="10">
        <v>0</v>
      </c>
      <c r="AM20" s="10">
        <v>0</v>
      </c>
      <c r="AN20" s="10">
        <v>0</v>
      </c>
      <c r="AO20" s="10">
        <v>0</v>
      </c>
      <c r="AP20" s="10">
        <v>0</v>
      </c>
      <c r="AQ20" s="10">
        <v>0</v>
      </c>
      <c r="AR20" s="10">
        <v>0</v>
      </c>
      <c r="AS20" s="10">
        <v>0</v>
      </c>
      <c r="AT20" s="10">
        <v>0</v>
      </c>
      <c r="AU20" s="10">
        <v>0</v>
      </c>
      <c r="AV20" s="10">
        <v>0</v>
      </c>
      <c r="AW20" s="10">
        <v>0</v>
      </c>
      <c r="AX20" s="10">
        <v>0</v>
      </c>
      <c r="AY20" s="10">
        <v>0</v>
      </c>
      <c r="AZ20" s="10">
        <v>0</v>
      </c>
      <c r="BA20" s="10">
        <v>0</v>
      </c>
      <c r="BB20" s="10">
        <v>0</v>
      </c>
      <c r="BC20" s="10">
        <v>0</v>
      </c>
      <c r="BD20" s="10">
        <v>0</v>
      </c>
      <c r="BE20" s="10">
        <v>0</v>
      </c>
      <c r="BF20" s="10">
        <v>0</v>
      </c>
      <c r="BG20" s="10">
        <v>0</v>
      </c>
      <c r="BH20" s="10">
        <v>0</v>
      </c>
      <c r="BI20" s="95" t="s">
        <v>1129</v>
      </c>
      <c r="BJ20" s="10">
        <v>0</v>
      </c>
      <c r="BK20" s="95">
        <v>0</v>
      </c>
      <c r="BL20" s="19" t="str">
        <f t="shared" si="39"/>
        <v>na</v>
      </c>
    </row>
    <row r="21" spans="1:64">
      <c r="A21" s="8"/>
      <c r="B21" s="9" t="s">
        <v>179</v>
      </c>
      <c r="C21" s="9" t="s">
        <v>180</v>
      </c>
      <c r="D21" s="97">
        <v>24713</v>
      </c>
      <c r="E21" s="97">
        <v>50113</v>
      </c>
      <c r="F21" s="11">
        <f t="shared" si="28"/>
        <v>1.0277991340589971</v>
      </c>
      <c r="G21" s="97">
        <v>51729.027159999998</v>
      </c>
      <c r="H21" s="11">
        <f t="shared" ref="H21:H28" si="49">G21/E21-1</f>
        <v>3.2247663480533983E-2</v>
      </c>
      <c r="I21" s="97">
        <v>36790</v>
      </c>
      <c r="J21" s="11">
        <f t="shared" si="40"/>
        <v>-0.28879389349026374</v>
      </c>
      <c r="K21" s="97">
        <v>38936.451626349997</v>
      </c>
      <c r="L21" s="11">
        <f t="shared" si="41"/>
        <v>5.8343344016036802E-2</v>
      </c>
      <c r="M21" s="64">
        <v>54199.95266635</v>
      </c>
      <c r="N21" s="11">
        <f t="shared" si="42"/>
        <v>0.39201058140774503</v>
      </c>
      <c r="O21" s="64">
        <v>59941</v>
      </c>
      <c r="P21" s="11">
        <f t="shared" si="42"/>
        <v>0.10592347504418265</v>
      </c>
      <c r="Q21" s="64">
        <v>87700.782575444333</v>
      </c>
      <c r="R21" s="11">
        <f t="shared" si="23"/>
        <v>0.61809703258086612</v>
      </c>
      <c r="S21" s="64">
        <v>92138.857473333337</v>
      </c>
      <c r="T21" s="11">
        <f t="shared" si="19"/>
        <v>0.69998040478986767</v>
      </c>
      <c r="U21" s="64">
        <v>67831.245386199997</v>
      </c>
      <c r="V21" s="11">
        <f t="shared" si="43"/>
        <v>0.25150008531857959</v>
      </c>
      <c r="W21" s="64">
        <v>77472.293935190552</v>
      </c>
      <c r="X21" s="11">
        <f t="shared" si="29"/>
        <v>0.14213285476477466</v>
      </c>
      <c r="Y21" s="64">
        <v>83181.318412632652</v>
      </c>
      <c r="Z21" s="11">
        <f t="shared" si="30"/>
        <v>0.22629796842202121</v>
      </c>
      <c r="AA21" s="64">
        <v>117125.57339550102</v>
      </c>
      <c r="AB21" s="11">
        <f t="shared" ref="AB21" si="50">AA21/W21-1</f>
        <v>0.51183819977606992</v>
      </c>
      <c r="AC21" s="64">
        <v>112318.23623749509</v>
      </c>
      <c r="AD21" s="11">
        <f t="shared" si="32"/>
        <v>0.65584806232005</v>
      </c>
      <c r="AE21" s="64">
        <v>137136.16088243379</v>
      </c>
      <c r="AF21" s="11">
        <f t="shared" si="33"/>
        <v>0.22096077606188191</v>
      </c>
      <c r="AG21" s="64">
        <v>163794.79026451605</v>
      </c>
      <c r="AH21" s="11">
        <f t="shared" si="34"/>
        <v>0.4583098502203562</v>
      </c>
      <c r="AI21" s="95">
        <v>195067.57415441907</v>
      </c>
      <c r="AJ21" s="11">
        <f>AI21/AC21-1</f>
        <v>0.73674000490848024</v>
      </c>
      <c r="AK21" s="95">
        <v>199153</v>
      </c>
      <c r="AL21" s="11">
        <f t="shared" si="35"/>
        <v>0.77311366943916582</v>
      </c>
      <c r="AM21" s="95">
        <v>220450</v>
      </c>
      <c r="AN21" s="11">
        <f t="shared" si="36"/>
        <v>0.10693788192997333</v>
      </c>
      <c r="AO21" s="95">
        <v>235947.91585180961</v>
      </c>
      <c r="AP21" s="11">
        <f t="shared" si="36"/>
        <v>0.18475702526102844</v>
      </c>
      <c r="AQ21" s="95">
        <v>245944.21388180964</v>
      </c>
      <c r="AR21" s="11">
        <f t="shared" ref="AR21" si="51">IFERROR(AQ21/$AK21-1,"na")</f>
        <v>0.23495108726360958</v>
      </c>
      <c r="AS21" s="95">
        <v>293960.55151180999</v>
      </c>
      <c r="AT21" s="11">
        <f t="shared" si="38"/>
        <v>0.4760538455951453</v>
      </c>
      <c r="AU21" s="95">
        <v>251474.1185015123</v>
      </c>
      <c r="AV21" s="11">
        <f>IFERROR(AU22/$AS21-1,"na")</f>
        <v>-0.99443732462879697</v>
      </c>
      <c r="AW21" s="95">
        <v>267197.53686328587</v>
      </c>
      <c r="AX21" s="11">
        <f>IFERROR(AW22/$AS21-1,"na")</f>
        <v>-0.97539742117503325</v>
      </c>
      <c r="AY21" s="95">
        <v>310847.08909999998</v>
      </c>
      <c r="AZ21" s="11">
        <f>IFERROR(AY22/$AS21-1,"na")</f>
        <v>-0.9767326918703062</v>
      </c>
      <c r="BA21" s="95">
        <v>429267.48784000002</v>
      </c>
      <c r="BB21" s="11">
        <f>IFERROR(BA22/$AS21-1,"na")</f>
        <v>-0.99565846103010613</v>
      </c>
      <c r="BC21" s="95">
        <v>514282.07194999995</v>
      </c>
      <c r="BD21" s="11">
        <f>IFERROR(BC22/$BA21-1,"na")</f>
        <v>-1</v>
      </c>
      <c r="BE21" s="95">
        <v>546456.15204999992</v>
      </c>
      <c r="BF21" s="11">
        <f>IFERROR(BE22/$BA21-1,"na")</f>
        <v>-1</v>
      </c>
      <c r="BG21" s="95">
        <v>590426</v>
      </c>
      <c r="BH21" s="11">
        <f>IFERROR(BG22/$BA21-1,"na")</f>
        <v>-1</v>
      </c>
      <c r="BI21" s="95">
        <v>568589.45238999999</v>
      </c>
      <c r="BJ21" s="11" t="str">
        <f>IFERROR(BI22/$BA21-1,"na")</f>
        <v>na</v>
      </c>
      <c r="BK21" s="95">
        <v>614993.88406000007</v>
      </c>
      <c r="BL21" s="19">
        <f t="shared" si="39"/>
        <v>8.1613247440564418E-2</v>
      </c>
    </row>
    <row r="22" spans="1:64">
      <c r="B22" s="9" t="s">
        <v>181</v>
      </c>
      <c r="C22" s="9" t="s">
        <v>170</v>
      </c>
      <c r="D22" s="97">
        <v>1249</v>
      </c>
      <c r="E22" s="97">
        <v>766</v>
      </c>
      <c r="F22" s="11">
        <f t="shared" si="28"/>
        <v>-0.3867093674939952</v>
      </c>
      <c r="G22" s="97">
        <v>6490.2516799999994</v>
      </c>
      <c r="H22" s="11">
        <f t="shared" si="49"/>
        <v>7.4729134203655345</v>
      </c>
      <c r="I22" s="97">
        <v>4026</v>
      </c>
      <c r="J22" s="11">
        <f t="shared" si="40"/>
        <v>-0.37968507255176265</v>
      </c>
      <c r="K22" s="97">
        <v>4781.22966</v>
      </c>
      <c r="L22" s="11">
        <f>K22/I22-1</f>
        <v>0.18758809239940377</v>
      </c>
      <c r="M22" s="64">
        <v>2714.7026700000001</v>
      </c>
      <c r="N22" s="11">
        <f t="shared" si="42"/>
        <v>-0.4322166339945277</v>
      </c>
      <c r="O22" s="64">
        <v>0</v>
      </c>
      <c r="P22" s="11">
        <f>O22/M22-1</f>
        <v>-1</v>
      </c>
      <c r="Q22" s="64">
        <v>0</v>
      </c>
      <c r="R22" s="11">
        <f t="shared" si="23"/>
        <v>-1</v>
      </c>
      <c r="S22" s="64">
        <v>0</v>
      </c>
      <c r="T22" s="11">
        <f t="shared" si="19"/>
        <v>-1</v>
      </c>
      <c r="U22" s="64">
        <v>0</v>
      </c>
      <c r="V22" s="11">
        <f t="shared" si="43"/>
        <v>-1</v>
      </c>
      <c r="W22" s="64">
        <v>2617.2368799999954</v>
      </c>
      <c r="X22" s="10">
        <v>0</v>
      </c>
      <c r="Y22" s="10">
        <v>0</v>
      </c>
      <c r="Z22" s="10">
        <v>0</v>
      </c>
      <c r="AA22" s="10">
        <v>0</v>
      </c>
      <c r="AB22" s="10">
        <v>0</v>
      </c>
      <c r="AC22" s="10">
        <v>0</v>
      </c>
      <c r="AD22" s="10">
        <v>0</v>
      </c>
      <c r="AE22" s="10">
        <v>0</v>
      </c>
      <c r="AF22" s="10">
        <v>0</v>
      </c>
      <c r="AG22" s="10">
        <v>0</v>
      </c>
      <c r="AH22" s="10">
        <v>0</v>
      </c>
      <c r="AI22" s="10">
        <v>0</v>
      </c>
      <c r="AJ22" s="10">
        <v>0</v>
      </c>
      <c r="AK22" s="10">
        <v>0</v>
      </c>
      <c r="AL22" s="10">
        <v>0</v>
      </c>
      <c r="AM22" s="10">
        <v>0</v>
      </c>
      <c r="AN22" s="10">
        <v>0</v>
      </c>
      <c r="AO22" s="10">
        <v>0</v>
      </c>
      <c r="AP22" s="10">
        <v>0</v>
      </c>
      <c r="AQ22" s="95">
        <v>2099.0460600000024</v>
      </c>
      <c r="AR22" s="10">
        <v>0</v>
      </c>
      <c r="AS22" s="10">
        <v>0</v>
      </c>
      <c r="AT22" s="10">
        <v>0</v>
      </c>
      <c r="AU22" s="95">
        <v>1635.20712</v>
      </c>
      <c r="AV22" s="10">
        <v>0</v>
      </c>
      <c r="AW22" s="95">
        <v>7232.1876400000001</v>
      </c>
      <c r="AX22" s="10">
        <v>0</v>
      </c>
      <c r="AY22" s="95">
        <v>6839.6707300000007</v>
      </c>
      <c r="AZ22" s="10">
        <v>0</v>
      </c>
      <c r="BA22" s="95">
        <v>1276.24119</v>
      </c>
      <c r="BB22" s="10">
        <v>0</v>
      </c>
      <c r="BC22" s="10">
        <v>0</v>
      </c>
      <c r="BD22" s="11">
        <f>IFERROR(BC23/$BA22-1,"na")</f>
        <v>0.94707191671191882</v>
      </c>
      <c r="BE22" s="10">
        <v>0</v>
      </c>
      <c r="BF22" s="11">
        <f>IFERROR(BE23/$BA22-1,"na")</f>
        <v>0.32429115534188324</v>
      </c>
      <c r="BG22" s="10">
        <v>0</v>
      </c>
      <c r="BH22" s="10">
        <f>IFERROR(BG23/$BA22-1,"na")</f>
        <v>-7.5409876090897776E-2</v>
      </c>
      <c r="BI22" s="95" t="s">
        <v>1129</v>
      </c>
      <c r="BJ22" s="10">
        <f>IFERROR(BI23/$BA22-1,"na")</f>
        <v>3.0690755169875068</v>
      </c>
      <c r="BK22" s="95">
        <v>0</v>
      </c>
      <c r="BL22" s="19" t="str">
        <f t="shared" si="39"/>
        <v>na</v>
      </c>
    </row>
    <row r="23" spans="1:64">
      <c r="B23" s="9" t="s">
        <v>182</v>
      </c>
      <c r="C23" s="9" t="s">
        <v>183</v>
      </c>
      <c r="D23" s="10">
        <v>0</v>
      </c>
      <c r="E23" s="10">
        <v>0</v>
      </c>
      <c r="F23" s="10">
        <v>0</v>
      </c>
      <c r="G23" s="10">
        <v>0</v>
      </c>
      <c r="H23" s="10">
        <v>0</v>
      </c>
      <c r="I23" s="10">
        <v>0</v>
      </c>
      <c r="J23" s="10">
        <v>0</v>
      </c>
      <c r="K23" s="10">
        <v>0</v>
      </c>
      <c r="L23" s="10">
        <v>0</v>
      </c>
      <c r="M23" s="10">
        <v>0</v>
      </c>
      <c r="N23" s="10">
        <v>0</v>
      </c>
      <c r="O23" s="10">
        <v>0</v>
      </c>
      <c r="P23" s="10">
        <v>0</v>
      </c>
      <c r="Q23" s="10">
        <v>0</v>
      </c>
      <c r="R23" s="10">
        <v>0</v>
      </c>
      <c r="S23" s="10">
        <v>0</v>
      </c>
      <c r="T23" s="10">
        <v>0</v>
      </c>
      <c r="U23" s="10">
        <v>0</v>
      </c>
      <c r="V23" s="10">
        <v>0</v>
      </c>
      <c r="W23" s="10">
        <v>0</v>
      </c>
      <c r="X23" s="10">
        <v>0</v>
      </c>
      <c r="Y23" s="10">
        <v>0</v>
      </c>
      <c r="Z23" s="10">
        <v>0</v>
      </c>
      <c r="AA23" s="10">
        <v>0</v>
      </c>
      <c r="AB23" s="10">
        <v>0</v>
      </c>
      <c r="AC23" s="10">
        <v>0</v>
      </c>
      <c r="AD23" s="10">
        <v>0</v>
      </c>
      <c r="AE23" s="10">
        <v>0</v>
      </c>
      <c r="AF23" s="10">
        <v>0</v>
      </c>
      <c r="AG23" s="10">
        <v>0</v>
      </c>
      <c r="AH23" s="10">
        <v>0</v>
      </c>
      <c r="AI23" s="10">
        <v>0</v>
      </c>
      <c r="AJ23" s="10">
        <v>0</v>
      </c>
      <c r="AK23" s="10">
        <v>0</v>
      </c>
      <c r="AL23" s="10">
        <v>0</v>
      </c>
      <c r="AM23" s="10">
        <v>0</v>
      </c>
      <c r="AN23" s="10">
        <v>0</v>
      </c>
      <c r="AO23" s="10">
        <v>0</v>
      </c>
      <c r="AP23" s="10">
        <v>0</v>
      </c>
      <c r="AQ23" s="10">
        <v>0</v>
      </c>
      <c r="AR23" s="10">
        <v>0</v>
      </c>
      <c r="AS23" s="10">
        <v>0</v>
      </c>
      <c r="AT23" s="10">
        <v>0</v>
      </c>
      <c r="AU23" s="95">
        <v>920.22586999999999</v>
      </c>
      <c r="AV23" s="10">
        <v>0</v>
      </c>
      <c r="AW23" s="95">
        <v>915.48650999999995</v>
      </c>
      <c r="AX23" s="10">
        <v>0</v>
      </c>
      <c r="AY23" s="95">
        <v>781.76172999999994</v>
      </c>
      <c r="AZ23" s="10">
        <v>0</v>
      </c>
      <c r="BA23" s="95">
        <v>2879.3120299999996</v>
      </c>
      <c r="BB23" s="10">
        <v>0</v>
      </c>
      <c r="BC23" s="95">
        <v>2484.9333799999999</v>
      </c>
      <c r="BD23" s="11">
        <f>IFERROR(BC24/$BA23-1,"na")</f>
        <v>32.850901623190879</v>
      </c>
      <c r="BE23" s="95">
        <v>1690.11492</v>
      </c>
      <c r="BF23" s="11">
        <f>IFERROR(BE24/$BA23-1,"na")</f>
        <v>25.808401634052842</v>
      </c>
      <c r="BG23" s="95">
        <v>1180</v>
      </c>
      <c r="BH23" s="10">
        <f>IFERROR(BG24/$BA23-1,"na")</f>
        <v>11.214376084831628</v>
      </c>
      <c r="BI23" s="95">
        <v>5193.1217800000004</v>
      </c>
      <c r="BJ23" s="10">
        <f>IFERROR(BI24/$BA23-1,"na")</f>
        <v>13.169544264363738</v>
      </c>
      <c r="BK23" s="95">
        <v>4186.6252000000004</v>
      </c>
      <c r="BL23" s="19">
        <f t="shared" si="39"/>
        <v>-0.19381339830624955</v>
      </c>
    </row>
    <row r="24" spans="1:64">
      <c r="B24" s="9" t="s">
        <v>184</v>
      </c>
      <c r="C24" s="9" t="s">
        <v>166</v>
      </c>
      <c r="D24" s="97">
        <v>20944</v>
      </c>
      <c r="E24" s="97">
        <v>127765</v>
      </c>
      <c r="F24" s="11">
        <f t="shared" si="28"/>
        <v>5.10031512605042</v>
      </c>
      <c r="G24" s="97">
        <v>33486.384769999997</v>
      </c>
      <c r="H24" s="11">
        <f t="shared" si="49"/>
        <v>-0.73790643157359215</v>
      </c>
      <c r="I24" s="97">
        <v>192455</v>
      </c>
      <c r="J24" s="11">
        <f t="shared" si="40"/>
        <v>4.7472612024818472</v>
      </c>
      <c r="K24" s="97">
        <v>197259.40966999999</v>
      </c>
      <c r="L24" s="11">
        <f t="shared" si="41"/>
        <v>2.4963808007066657E-2</v>
      </c>
      <c r="M24" s="64">
        <v>168343.85680000001</v>
      </c>
      <c r="N24" s="11">
        <f t="shared" si="42"/>
        <v>-0.14658643112829706</v>
      </c>
      <c r="O24" s="64">
        <v>211065</v>
      </c>
      <c r="P24" s="11">
        <f t="shared" si="42"/>
        <v>0.25377310471598968</v>
      </c>
      <c r="Q24" s="64">
        <v>175824.99999000001</v>
      </c>
      <c r="R24" s="11">
        <f t="shared" si="23"/>
        <v>4.4439656618346035E-2</v>
      </c>
      <c r="S24" s="64">
        <v>132062.11682</v>
      </c>
      <c r="T24" s="11">
        <f t="shared" si="19"/>
        <v>-0.21552161551760296</v>
      </c>
      <c r="U24" s="64">
        <v>116090.22998</v>
      </c>
      <c r="V24" s="11">
        <f t="shared" si="43"/>
        <v>-0.3103981803273026</v>
      </c>
      <c r="W24" s="64">
        <v>112377.83411</v>
      </c>
      <c r="X24" s="11">
        <f t="shared" si="29"/>
        <v>-3.1978538337287921E-2</v>
      </c>
      <c r="Y24" s="64">
        <v>122985.05958000002</v>
      </c>
      <c r="Z24" s="11">
        <f t="shared" si="30"/>
        <v>5.939198846610827E-2</v>
      </c>
      <c r="AA24" s="64">
        <v>143698.72918999998</v>
      </c>
      <c r="AB24" s="11">
        <f t="shared" ref="AB24" si="52">AA24/W24-1</f>
        <v>0.27871061342347825</v>
      </c>
      <c r="AC24" s="64">
        <v>156047.74441999997</v>
      </c>
      <c r="AD24" s="11">
        <f t="shared" si="32"/>
        <v>0.34419360222547435</v>
      </c>
      <c r="AE24" s="64">
        <v>168456.84505</v>
      </c>
      <c r="AF24" s="11">
        <f t="shared" si="33"/>
        <v>7.9521179086069482E-2</v>
      </c>
      <c r="AG24" s="64">
        <v>174632.95850000001</v>
      </c>
      <c r="AH24" s="11">
        <f t="shared" si="34"/>
        <v>0.11909953680572416</v>
      </c>
      <c r="AI24" s="95">
        <v>179713.43784999999</v>
      </c>
      <c r="AJ24" s="11">
        <f>AI24/AC24-1</f>
        <v>0.15165674786239891</v>
      </c>
      <c r="AK24" s="95">
        <v>181693</v>
      </c>
      <c r="AL24" s="11">
        <f t="shared" si="35"/>
        <v>0.16434236633998522</v>
      </c>
      <c r="AM24" s="95">
        <v>184187</v>
      </c>
      <c r="AN24" s="11">
        <f t="shared" si="36"/>
        <v>1.3726450661280198E-2</v>
      </c>
      <c r="AO24" s="95">
        <v>185454.28362</v>
      </c>
      <c r="AP24" s="11">
        <f t="shared" si="36"/>
        <v>2.070131276383802E-2</v>
      </c>
      <c r="AQ24" s="95">
        <v>207131.11422000002</v>
      </c>
      <c r="AR24" s="11">
        <f t="shared" ref="AR24" si="53">IFERROR(AQ24/$AK24-1,"na")</f>
        <v>0.14000602235639237</v>
      </c>
      <c r="AS24" s="95">
        <v>114021.95064</v>
      </c>
      <c r="AT24" s="11">
        <f t="shared" si="38"/>
        <v>-0.37244720137814891</v>
      </c>
      <c r="AU24" s="95">
        <v>78516.694889999999</v>
      </c>
      <c r="AV24" s="11">
        <f>IFERROR(AU24/$AS24-1,"na")</f>
        <v>-0.31138965392813067</v>
      </c>
      <c r="AW24" s="95">
        <v>152682</v>
      </c>
      <c r="AX24" s="11">
        <f>IFERROR(AW24/$AS24-1,"na")</f>
        <v>0.33905795456929932</v>
      </c>
      <c r="AY24" s="95">
        <v>108329.67856</v>
      </c>
      <c r="AZ24" s="11">
        <f>IFERROR(AY24/$AS24-1,"na")</f>
        <v>-4.9922598657973549E-2</v>
      </c>
      <c r="BA24" s="95">
        <v>113141.73191</v>
      </c>
      <c r="BB24" s="11">
        <f>IFERROR(BA24/$AS24-1,"na")</f>
        <v>-7.7197304997798089E-3</v>
      </c>
      <c r="BC24" s="95">
        <v>97467.308270000009</v>
      </c>
      <c r="BD24" s="11">
        <f>IFERROR(BC24/$BA24-1,"na")</f>
        <v>-0.13853795036890904</v>
      </c>
      <c r="BE24" s="95">
        <v>77189.753329999992</v>
      </c>
      <c r="BF24" s="11">
        <f>IFERROR(BE24/$BA24-1,"na")</f>
        <v>-0.31776054664426079</v>
      </c>
      <c r="BG24" s="95">
        <v>35169</v>
      </c>
      <c r="BH24" s="11">
        <f>IFERROR(BG24/$BA24-1,"na")</f>
        <v>-0.68915978740739425</v>
      </c>
      <c r="BI24" s="95">
        <v>40798.539260000005</v>
      </c>
      <c r="BJ24" s="11">
        <f>IFERROR(BI24/$BA24-1,"na")</f>
        <v>-0.6394032637536986</v>
      </c>
      <c r="BK24" s="95">
        <v>51170.269260000008</v>
      </c>
      <c r="BL24" s="19">
        <f t="shared" si="39"/>
        <v>0.25421817026103022</v>
      </c>
    </row>
    <row r="25" spans="1:64">
      <c r="B25" s="9" t="s">
        <v>185</v>
      </c>
      <c r="C25" s="9" t="s">
        <v>186</v>
      </c>
      <c r="D25" s="97">
        <v>819</v>
      </c>
      <c r="E25" s="97">
        <v>368</v>
      </c>
      <c r="F25" s="11">
        <f t="shared" si="28"/>
        <v>-0.55067155067155071</v>
      </c>
      <c r="G25" s="10">
        <v>0</v>
      </c>
      <c r="H25" s="11">
        <f t="shared" si="49"/>
        <v>-1</v>
      </c>
      <c r="I25" s="97">
        <v>1939</v>
      </c>
      <c r="J25" s="10">
        <v>0</v>
      </c>
      <c r="K25" s="97">
        <v>1870.8124600000381</v>
      </c>
      <c r="L25" s="10">
        <v>0</v>
      </c>
      <c r="M25" s="10">
        <v>0</v>
      </c>
      <c r="N25" s="11">
        <f t="shared" si="42"/>
        <v>-1</v>
      </c>
      <c r="O25" s="10">
        <v>0</v>
      </c>
      <c r="P25" s="10">
        <v>0</v>
      </c>
      <c r="Q25" s="10">
        <v>0</v>
      </c>
      <c r="R25" s="10">
        <v>0</v>
      </c>
      <c r="S25" s="10">
        <v>0</v>
      </c>
      <c r="T25" s="10">
        <v>0</v>
      </c>
      <c r="U25" s="10">
        <v>0</v>
      </c>
      <c r="V25" s="10">
        <v>0</v>
      </c>
      <c r="W25" s="10">
        <v>0</v>
      </c>
      <c r="X25" s="10">
        <v>0</v>
      </c>
      <c r="Y25" s="10">
        <v>0</v>
      </c>
      <c r="Z25" s="10">
        <v>0</v>
      </c>
      <c r="AA25" s="10">
        <v>0</v>
      </c>
      <c r="AB25" s="10">
        <v>0</v>
      </c>
      <c r="AC25" s="10">
        <v>0</v>
      </c>
      <c r="AD25" s="10">
        <v>0</v>
      </c>
      <c r="AE25" s="10">
        <v>0</v>
      </c>
      <c r="AF25" s="10">
        <v>0</v>
      </c>
      <c r="AG25" s="10">
        <v>0</v>
      </c>
      <c r="AH25" s="10">
        <v>0</v>
      </c>
      <c r="AI25" s="10">
        <v>0</v>
      </c>
      <c r="AJ25" s="10">
        <v>0</v>
      </c>
      <c r="AK25" s="10">
        <v>0</v>
      </c>
      <c r="AL25" s="10">
        <v>0</v>
      </c>
      <c r="AM25" s="10">
        <v>0</v>
      </c>
      <c r="AN25" s="10">
        <v>0</v>
      </c>
      <c r="AO25" s="10">
        <v>0</v>
      </c>
      <c r="AP25" s="10">
        <v>0</v>
      </c>
      <c r="AQ25" s="10">
        <v>0</v>
      </c>
      <c r="AR25" s="10">
        <v>0</v>
      </c>
      <c r="AS25" s="10">
        <v>0</v>
      </c>
      <c r="AT25" s="10">
        <v>0</v>
      </c>
      <c r="AU25" s="10">
        <v>0</v>
      </c>
      <c r="AV25" s="10">
        <v>0</v>
      </c>
      <c r="AW25" s="10">
        <v>0</v>
      </c>
      <c r="AX25" s="10">
        <v>0</v>
      </c>
      <c r="AY25" s="10">
        <v>0</v>
      </c>
      <c r="AZ25" s="10">
        <v>0</v>
      </c>
      <c r="BA25" s="10">
        <v>0</v>
      </c>
      <c r="BB25" s="10">
        <v>0</v>
      </c>
      <c r="BC25" s="10">
        <v>0</v>
      </c>
      <c r="BD25" s="10">
        <v>0</v>
      </c>
      <c r="BE25" s="10">
        <v>0</v>
      </c>
      <c r="BF25" s="10">
        <v>0</v>
      </c>
      <c r="BG25" s="10">
        <v>0</v>
      </c>
      <c r="BH25" s="10">
        <v>0</v>
      </c>
      <c r="BI25" s="95" t="s">
        <v>1129</v>
      </c>
      <c r="BJ25" s="10">
        <v>0</v>
      </c>
      <c r="BK25" s="95">
        <v>0</v>
      </c>
      <c r="BL25" s="19" t="str">
        <f t="shared" si="39"/>
        <v>na</v>
      </c>
    </row>
    <row r="26" spans="1:64">
      <c r="A26" s="8"/>
      <c r="B26" s="9" t="s">
        <v>187</v>
      </c>
      <c r="C26" s="9" t="s">
        <v>188</v>
      </c>
      <c r="D26" s="97">
        <v>42836</v>
      </c>
      <c r="E26" s="97">
        <v>39042</v>
      </c>
      <c r="F26" s="11">
        <f t="shared" si="28"/>
        <v>-8.8570361378280005E-2</v>
      </c>
      <c r="G26" s="97">
        <v>40823.932490000007</v>
      </c>
      <c r="H26" s="11">
        <f t="shared" si="49"/>
        <v>4.5641424363506156E-2</v>
      </c>
      <c r="I26" s="97">
        <v>264200</v>
      </c>
      <c r="J26" s="11">
        <f t="shared" si="40"/>
        <v>5.4716940256727327</v>
      </c>
      <c r="K26" s="97">
        <v>270133.95471000002</v>
      </c>
      <c r="L26" s="11">
        <f t="shared" si="41"/>
        <v>2.2460085957607845E-2</v>
      </c>
      <c r="M26" s="64">
        <v>311619.89711000002</v>
      </c>
      <c r="N26" s="11">
        <f t="shared" si="42"/>
        <v>0.15357544535464585</v>
      </c>
      <c r="O26" s="64">
        <v>323158</v>
      </c>
      <c r="P26" s="11">
        <f t="shared" si="42"/>
        <v>3.7026207238388009E-2</v>
      </c>
      <c r="Q26" s="64">
        <v>325809.07258999994</v>
      </c>
      <c r="R26" s="11">
        <f t="shared" si="23"/>
        <v>4.553359914303301E-2</v>
      </c>
      <c r="S26" s="64">
        <v>334210.93647000007</v>
      </c>
      <c r="T26" s="11">
        <f t="shared" si="19"/>
        <v>7.2495497140946608E-2</v>
      </c>
      <c r="U26" s="64">
        <v>340907.35309999995</v>
      </c>
      <c r="V26" s="11">
        <f t="shared" si="43"/>
        <v>9.3984550606733608E-2</v>
      </c>
      <c r="W26" s="64">
        <v>359070.66973000002</v>
      </c>
      <c r="X26" s="11">
        <f t="shared" si="29"/>
        <v>5.3279333709977728E-2</v>
      </c>
      <c r="Y26" s="64">
        <v>389116.45849000005</v>
      </c>
      <c r="Z26" s="11">
        <f t="shared" si="30"/>
        <v>0.14141409667939508</v>
      </c>
      <c r="AA26" s="64">
        <v>432310.02293000004</v>
      </c>
      <c r="AB26" s="11">
        <f t="shared" ref="AB26:AB28" si="54">AA26/W26-1</f>
        <v>0.20396918872563918</v>
      </c>
      <c r="AC26" s="64">
        <v>480987.95224000013</v>
      </c>
      <c r="AD26" s="11">
        <f t="shared" si="32"/>
        <v>0.410905185429983</v>
      </c>
      <c r="AE26" s="64">
        <v>508950.98746000003</v>
      </c>
      <c r="AF26" s="11">
        <f t="shared" si="33"/>
        <v>5.8136664525117121E-2</v>
      </c>
      <c r="AG26" s="64">
        <v>550425.30122000002</v>
      </c>
      <c r="AH26" s="11">
        <f t="shared" si="34"/>
        <v>0.14436400882106204</v>
      </c>
      <c r="AI26" s="95">
        <v>615824.45021000004</v>
      </c>
      <c r="AJ26" s="11">
        <f>AI26/AC26-1</f>
        <v>0.28033238117931081</v>
      </c>
      <c r="AK26" s="95">
        <v>652164</v>
      </c>
      <c r="AL26" s="11">
        <f t="shared" si="35"/>
        <v>0.35588427311498982</v>
      </c>
      <c r="AM26" s="95">
        <v>675451</v>
      </c>
      <c r="AN26" s="11">
        <f t="shared" si="36"/>
        <v>3.5707276083929873E-2</v>
      </c>
      <c r="AO26" s="95">
        <v>701404.7388500002</v>
      </c>
      <c r="AP26" s="11">
        <f t="shared" si="36"/>
        <v>7.5503613891598098E-2</v>
      </c>
      <c r="AQ26" s="95">
        <v>738277.28221000009</v>
      </c>
      <c r="AR26" s="11">
        <f t="shared" ref="AR26" si="55">IFERROR(AQ26/$AK26-1,"na")</f>
        <v>0.13204237309940448</v>
      </c>
      <c r="AS26" s="95">
        <v>765745.98271999985</v>
      </c>
      <c r="AT26" s="11">
        <f t="shared" si="38"/>
        <v>0.17416168742831539</v>
      </c>
      <c r="AU26" s="95">
        <v>787747.75086000003</v>
      </c>
      <c r="AV26" s="11">
        <f t="shared" si="45"/>
        <v>2.8732463031471367E-2</v>
      </c>
      <c r="AW26" s="95">
        <v>798605.66233000008</v>
      </c>
      <c r="AX26" s="11">
        <f t="shared" ref="AX26:AX28" si="56">IFERROR(AW26/$AS26-1,"na")</f>
        <v>4.2911984328379615E-2</v>
      </c>
      <c r="AY26" s="95">
        <v>827389.0739300003</v>
      </c>
      <c r="AZ26" s="11">
        <f t="shared" ref="AZ26:AZ28" si="57">IFERROR(AY26/$AS26-1,"na")</f>
        <v>8.05007046736812E-2</v>
      </c>
      <c r="BA26" s="95">
        <v>853171.56182000006</v>
      </c>
      <c r="BB26" s="11">
        <f t="shared" ref="BB26:BB28" si="58">IFERROR(BA26/$AS26-1,"na")</f>
        <v>0.11417047046000373</v>
      </c>
      <c r="BC26" s="95">
        <v>875204.43800000008</v>
      </c>
      <c r="BD26" s="11">
        <f>IFERROR(BC26/$BA26-1,"na")</f>
        <v>2.5824672511351787E-2</v>
      </c>
      <c r="BE26" s="95">
        <v>865697.21234000032</v>
      </c>
      <c r="BF26" s="11">
        <f>IFERROR(BE26/$BA26-1,"na")</f>
        <v>1.4681279921332946E-2</v>
      </c>
      <c r="BG26" s="95">
        <v>955645</v>
      </c>
      <c r="BH26" s="11">
        <f>IFERROR(BG26/$BA26-1,"na")</f>
        <v>0.12010883011782747</v>
      </c>
      <c r="BI26" s="95">
        <v>955347.30587999988</v>
      </c>
      <c r="BJ26" s="11">
        <f>IFERROR(BI26/$BA26-1,"na")</f>
        <v>0.11975990367287537</v>
      </c>
      <c r="BK26" s="95">
        <v>957470.19153000019</v>
      </c>
      <c r="BL26" s="19">
        <f t="shared" si="39"/>
        <v>2.2221087942932982E-3</v>
      </c>
    </row>
    <row r="27" spans="1:64">
      <c r="B27" s="9" t="s">
        <v>189</v>
      </c>
      <c r="C27" s="9" t="s">
        <v>190</v>
      </c>
      <c r="D27" s="97">
        <v>18702</v>
      </c>
      <c r="E27" s="97">
        <v>13443</v>
      </c>
      <c r="F27" s="11">
        <f t="shared" si="28"/>
        <v>-0.28119987167147897</v>
      </c>
      <c r="G27" s="97">
        <v>8809.6316499999994</v>
      </c>
      <c r="H27" s="11">
        <f t="shared" si="49"/>
        <v>-0.34466773413672547</v>
      </c>
      <c r="I27" s="97">
        <v>8458</v>
      </c>
      <c r="J27" s="11">
        <f t="shared" si="40"/>
        <v>-3.9914455447180863E-2</v>
      </c>
      <c r="K27" s="97">
        <v>9939.4221899999975</v>
      </c>
      <c r="L27" s="11">
        <f t="shared" si="41"/>
        <v>0.17515041262709841</v>
      </c>
      <c r="M27" s="64">
        <v>9545.6230700000051</v>
      </c>
      <c r="N27" s="11">
        <f t="shared" si="42"/>
        <v>-3.9619920803463993E-2</v>
      </c>
      <c r="O27" s="64">
        <v>8707</v>
      </c>
      <c r="P27" s="11">
        <f t="shared" si="42"/>
        <v>-8.7854199128774568E-2</v>
      </c>
      <c r="Q27" s="64">
        <v>8021.0140000000056</v>
      </c>
      <c r="R27" s="11">
        <f t="shared" si="23"/>
        <v>-0.1597181303744899</v>
      </c>
      <c r="S27" s="64">
        <v>13903.810509999992</v>
      </c>
      <c r="T27" s="11">
        <f t="shared" si="19"/>
        <v>0.45656395690888973</v>
      </c>
      <c r="U27" s="64">
        <v>8980.57575</v>
      </c>
      <c r="V27" s="11">
        <f t="shared" si="43"/>
        <v>-5.9194388449700708E-2</v>
      </c>
      <c r="W27" s="64">
        <v>10411.876740000009</v>
      </c>
      <c r="X27" s="11">
        <f t="shared" si="29"/>
        <v>0.15937741964929231</v>
      </c>
      <c r="Y27" s="64">
        <v>11363.135779999999</v>
      </c>
      <c r="Z27" s="11">
        <f t="shared" si="30"/>
        <v>0.26530147913957514</v>
      </c>
      <c r="AA27" s="64">
        <v>13875.597029999997</v>
      </c>
      <c r="AB27" s="11">
        <f t="shared" si="54"/>
        <v>0.33267012052622369</v>
      </c>
      <c r="AC27" s="64">
        <v>29873.930980000001</v>
      </c>
      <c r="AD27" s="11">
        <f t="shared" si="32"/>
        <v>2.3265050940637075</v>
      </c>
      <c r="AE27" s="64">
        <v>20663.176159999995</v>
      </c>
      <c r="AF27" s="11">
        <f t="shared" si="33"/>
        <v>-0.30832081744335627</v>
      </c>
      <c r="AG27" s="64">
        <v>26241.99048</v>
      </c>
      <c r="AH27" s="11">
        <f t="shared" si="34"/>
        <v>-0.12157558047621897</v>
      </c>
      <c r="AI27" s="95">
        <v>36926.722869999998</v>
      </c>
      <c r="AJ27" s="11">
        <f>AI27/AC27-1</f>
        <v>0.23608516384140077</v>
      </c>
      <c r="AK27" s="95">
        <v>42240</v>
      </c>
      <c r="AL27" s="11">
        <f t="shared" si="35"/>
        <v>0.41394180860492824</v>
      </c>
      <c r="AM27" s="95">
        <v>43895</v>
      </c>
      <c r="AN27" s="11">
        <f t="shared" si="36"/>
        <v>3.9180871212121104E-2</v>
      </c>
      <c r="AO27" s="95">
        <v>50404.08397</v>
      </c>
      <c r="AP27" s="11">
        <f t="shared" si="36"/>
        <v>0.1932785030776516</v>
      </c>
      <c r="AQ27" s="95">
        <v>55737.042790000014</v>
      </c>
      <c r="AR27" s="11">
        <f t="shared" ref="AR27" si="59">IFERROR(AQ27/$AK27-1,"na")</f>
        <v>0.31953226302083371</v>
      </c>
      <c r="AS27" s="95">
        <v>59190.864830000006</v>
      </c>
      <c r="AT27" s="11">
        <f t="shared" si="38"/>
        <v>0.40129888328598495</v>
      </c>
      <c r="AU27" s="95">
        <v>62911.51845000001</v>
      </c>
      <c r="AV27" s="11">
        <f t="shared" si="45"/>
        <v>6.2858578442568147E-2</v>
      </c>
      <c r="AW27" s="95">
        <v>72755.72573000002</v>
      </c>
      <c r="AX27" s="11">
        <f t="shared" si="56"/>
        <v>0.22917152737942192</v>
      </c>
      <c r="AY27" s="95">
        <v>78488.23496999999</v>
      </c>
      <c r="AZ27" s="11">
        <f t="shared" si="57"/>
        <v>0.32601939835519023</v>
      </c>
      <c r="BA27" s="95">
        <v>67326.039289999986</v>
      </c>
      <c r="BB27" s="11">
        <f t="shared" si="58"/>
        <v>0.13743969586125715</v>
      </c>
      <c r="BC27" s="95">
        <v>67921.204100000003</v>
      </c>
      <c r="BD27" s="11">
        <f>IFERROR(BC27/$BA27-1,"na")</f>
        <v>8.8400389548597413E-3</v>
      </c>
      <c r="BE27" s="95">
        <v>65178.998480000017</v>
      </c>
      <c r="BF27" s="11">
        <f>IFERROR(BE27/$BA27-1,"na")</f>
        <v>-3.1890199284586029E-2</v>
      </c>
      <c r="BG27" s="95">
        <v>62459</v>
      </c>
      <c r="BH27" s="11">
        <f>IFERROR(BG27/$BA27-1,"na")</f>
        <v>-7.2290592782915941E-2</v>
      </c>
      <c r="BI27" s="95">
        <v>59937.850680000003</v>
      </c>
      <c r="BJ27" s="11">
        <f>IFERROR(BI27/$BA27-1,"na")</f>
        <v>-0.10973746098706505</v>
      </c>
      <c r="BK27" s="95">
        <v>55843.03254</v>
      </c>
      <c r="BL27" s="19">
        <f t="shared" si="39"/>
        <v>-6.8317734011879683E-2</v>
      </c>
    </row>
    <row r="28" spans="1:64" s="8" customFormat="1">
      <c r="B28" s="20" t="s">
        <v>191</v>
      </c>
      <c r="C28" s="20" t="s">
        <v>192</v>
      </c>
      <c r="D28" s="105">
        <f>SUM(D18:D27)</f>
        <v>120690</v>
      </c>
      <c r="E28" s="105">
        <f>SUM(E18:E27)</f>
        <v>244748</v>
      </c>
      <c r="F28" s="7">
        <f t="shared" si="28"/>
        <v>1.0279062059822688</v>
      </c>
      <c r="G28" s="105">
        <f>SUM(G18:G27)</f>
        <v>164346.69037999999</v>
      </c>
      <c r="H28" s="7">
        <f t="shared" si="49"/>
        <v>-0.3285065030970632</v>
      </c>
      <c r="I28" s="105">
        <f>SUM(I18:I27)</f>
        <v>521570</v>
      </c>
      <c r="J28" s="7">
        <f t="shared" si="40"/>
        <v>2.1735960048482483</v>
      </c>
      <c r="K28" s="105">
        <f>SUM(K18:K27)</f>
        <v>536273.60107634997</v>
      </c>
      <c r="L28" s="7">
        <f t="shared" si="41"/>
        <v>2.8191040658684274E-2</v>
      </c>
      <c r="M28" s="82">
        <f>SUM(M18:M27)</f>
        <v>560104.00152634992</v>
      </c>
      <c r="N28" s="7">
        <f t="shared" si="42"/>
        <v>4.4437019465754402E-2</v>
      </c>
      <c r="O28" s="82">
        <f>SUM(O18:O27)</f>
        <v>616857</v>
      </c>
      <c r="P28" s="7">
        <f t="shared" si="42"/>
        <v>0.10132582220264696</v>
      </c>
      <c r="Q28" s="82">
        <f>SUM(Q18:Q27)</f>
        <v>611306.14097544423</v>
      </c>
      <c r="R28" s="7">
        <f t="shared" si="23"/>
        <v>9.1415414475815915E-2</v>
      </c>
      <c r="S28" s="82">
        <f>SUM(S18:S27)</f>
        <v>612873.15293333342</v>
      </c>
      <c r="T28" s="7">
        <f t="shared" si="19"/>
        <v>9.4213130531439315E-2</v>
      </c>
      <c r="U28" s="82">
        <f>SUM(U18:U27)</f>
        <v>712142.41304619994</v>
      </c>
      <c r="V28" s="7">
        <f t="shared" si="43"/>
        <v>0.27144675114894246</v>
      </c>
      <c r="W28" s="82">
        <f>SUM(W18:W27)</f>
        <v>781485.10357519053</v>
      </c>
      <c r="X28" s="7">
        <f t="shared" si="29"/>
        <v>9.7371943109491488E-2</v>
      </c>
      <c r="Y28" s="82">
        <f>SUM(Y18:Y27)</f>
        <v>861126.0931826327</v>
      </c>
      <c r="Z28" s="7">
        <f t="shared" si="30"/>
        <v>0.20920489695193534</v>
      </c>
      <c r="AA28" s="82">
        <f>SUM(AA18:AA27)</f>
        <v>968220.58185550093</v>
      </c>
      <c r="AB28" s="7">
        <f t="shared" si="54"/>
        <v>0.23894950450881325</v>
      </c>
      <c r="AC28" s="82">
        <f>SUM(AC18:AC27)</f>
        <v>980649.05041749519</v>
      </c>
      <c r="AD28" s="7">
        <f t="shared" si="32"/>
        <v>0.37704064868535792</v>
      </c>
      <c r="AE28" s="82">
        <f>SUM(AE18:AE27)</f>
        <v>1035192.1888824338</v>
      </c>
      <c r="AF28" s="7">
        <f t="shared" si="33"/>
        <v>5.561942719642432E-2</v>
      </c>
      <c r="AG28" s="82">
        <f>SUM(AG18:AG27)</f>
        <v>1081614.765664516</v>
      </c>
      <c r="AH28" s="7">
        <f t="shared" si="34"/>
        <v>0.102958051306975</v>
      </c>
      <c r="AI28" s="82">
        <f>SUM(AI18:AI27)</f>
        <v>1180321.0946044188</v>
      </c>
      <c r="AJ28" s="7">
        <f>AI28/AC28-1</f>
        <v>0.20361213229331798</v>
      </c>
      <c r="AK28" s="82">
        <f>SUM(AK18:AK27)</f>
        <v>1171155</v>
      </c>
      <c r="AL28" s="7">
        <f t="shared" si="35"/>
        <v>0.19426516499597901</v>
      </c>
      <c r="AM28" s="82">
        <f>SUM(AM18:AM27)</f>
        <v>1200307</v>
      </c>
      <c r="AN28" s="7">
        <f t="shared" si="36"/>
        <v>2.4891666773398935E-2</v>
      </c>
      <c r="AO28" s="82">
        <f>SUM(AO18:AO27)</f>
        <v>1222618.6288218098</v>
      </c>
      <c r="AP28" s="7">
        <f t="shared" si="36"/>
        <v>4.3942628278758722E-2</v>
      </c>
      <c r="AQ28" s="82">
        <f>SUM(AQ18:AQ27)</f>
        <v>1289089.5909718098</v>
      </c>
      <c r="AR28" s="7">
        <f t="shared" ref="AR28" si="60">IFERROR(AQ28/$AK28-1,"na")</f>
        <v>0.10069938733285499</v>
      </c>
      <c r="AS28" s="82">
        <f>SUM(AS18:AS27)</f>
        <v>1256818.33708181</v>
      </c>
      <c r="AT28" s="7">
        <f t="shared" si="38"/>
        <v>7.3144320847206457E-2</v>
      </c>
      <c r="AU28" s="82">
        <f>SUM(AU19:AU27)</f>
        <v>1207309.6817915125</v>
      </c>
      <c r="AV28" s="7">
        <f t="shared" si="45"/>
        <v>-3.9392053592447573E-2</v>
      </c>
      <c r="AW28" s="82">
        <f>SUM(AW19:AW27)</f>
        <v>1323755.6871532861</v>
      </c>
      <c r="AX28" s="7">
        <f t="shared" si="56"/>
        <v>5.325936779924545E-2</v>
      </c>
      <c r="AY28" s="82">
        <f>SUM(AY17:AY27)</f>
        <v>1357497.9440600006</v>
      </c>
      <c r="AZ28" s="7">
        <f t="shared" si="57"/>
        <v>8.0106729833332446E-2</v>
      </c>
      <c r="BA28" s="82">
        <f>SUM(BA17:BA27)</f>
        <v>1491841.58886</v>
      </c>
      <c r="BB28" s="7">
        <f t="shared" si="58"/>
        <v>0.18699858590851526</v>
      </c>
      <c r="BC28" s="82">
        <f>SUM(BC17:BC27)</f>
        <v>1582570.1401500001</v>
      </c>
      <c r="BD28" s="7">
        <f>IFERROR(BC28/$BA28-1,"na")</f>
        <v>6.0816478081517245E-2</v>
      </c>
      <c r="BE28" s="82">
        <f>SUM(BE17:BE27)</f>
        <v>1581730.0517000002</v>
      </c>
      <c r="BF28" s="7">
        <f>IFERROR(BE28/$BA28-1,"na")</f>
        <v>6.0253356328997976E-2</v>
      </c>
      <c r="BG28" s="82">
        <f>SUM(BG18:BG27)</f>
        <v>1671012</v>
      </c>
      <c r="BH28" s="7">
        <f>IFERROR(BG28/$BA28-1,"na")</f>
        <v>0.12010015840684152</v>
      </c>
      <c r="BI28" s="82">
        <f>SUM(BI18:BI27)</f>
        <v>1658093.4980899997</v>
      </c>
      <c r="BJ28" s="7">
        <f>IFERROR(BI28/$BA28-1,"na")</f>
        <v>0.11144072565844065</v>
      </c>
      <c r="BK28" s="82">
        <f>SUM(BK17:BK27)+1</f>
        <v>1712693.3244400001</v>
      </c>
      <c r="BL28" s="157">
        <f t="shared" si="39"/>
        <v>3.2929280775116254E-2</v>
      </c>
    </row>
    <row r="29" spans="1:64">
      <c r="B29" s="9"/>
      <c r="C29" s="9"/>
      <c r="D29" s="97"/>
      <c r="E29" s="97"/>
      <c r="F29" s="11"/>
      <c r="G29" s="97"/>
      <c r="H29" s="11"/>
      <c r="I29" s="97"/>
      <c r="J29" s="107"/>
      <c r="K29" s="97"/>
      <c r="L29" s="107"/>
      <c r="M29" s="64"/>
      <c r="N29" s="107"/>
      <c r="O29" s="64"/>
      <c r="P29" s="107"/>
      <c r="Q29" s="64"/>
      <c r="R29" s="107"/>
      <c r="S29" s="64"/>
      <c r="T29" s="107"/>
      <c r="U29" s="64"/>
      <c r="V29" s="107"/>
      <c r="W29" s="64"/>
      <c r="X29" s="107"/>
      <c r="Y29" s="64"/>
      <c r="Z29" s="107"/>
      <c r="AA29" s="64"/>
      <c r="AB29" s="107"/>
      <c r="AC29" s="64"/>
      <c r="AD29" s="107"/>
      <c r="AE29" s="64"/>
      <c r="AF29" s="107"/>
      <c r="AG29" s="64"/>
      <c r="AH29" s="107"/>
      <c r="AI29" s="64"/>
      <c r="AJ29" s="107"/>
      <c r="AK29" s="64"/>
      <c r="AL29" s="107"/>
      <c r="AM29" s="64"/>
      <c r="AN29" s="107"/>
      <c r="AO29" s="64"/>
      <c r="AP29" s="107"/>
      <c r="AQ29" s="64"/>
      <c r="AR29" s="107"/>
      <c r="AT29" s="107"/>
      <c r="AV29" s="107"/>
      <c r="AX29" s="107"/>
      <c r="AY29" s="64"/>
      <c r="AZ29" s="107"/>
      <c r="BA29" s="64"/>
      <c r="BB29" s="107"/>
      <c r="BC29" s="64"/>
      <c r="BD29" s="107"/>
      <c r="BE29" s="64"/>
      <c r="BF29" s="107"/>
      <c r="BG29" s="64"/>
      <c r="BH29" s="107"/>
      <c r="BI29" s="64"/>
      <c r="BJ29" s="107"/>
      <c r="BK29" s="64"/>
      <c r="BL29" s="107"/>
    </row>
    <row r="30" spans="1:64" s="8" customFormat="1">
      <c r="B30" s="26" t="s">
        <v>193</v>
      </c>
      <c r="C30" s="26" t="s">
        <v>194</v>
      </c>
      <c r="D30" s="108">
        <f>SUM(D15,D28)</f>
        <v>880168</v>
      </c>
      <c r="E30" s="108">
        <f>SUM(E15,E28)</f>
        <v>870192</v>
      </c>
      <c r="F30" s="25">
        <f t="shared" si="28"/>
        <v>-1.1334199834577063E-2</v>
      </c>
      <c r="G30" s="108">
        <f>SUM(G15,G28)</f>
        <v>889646.63804999995</v>
      </c>
      <c r="H30" s="25">
        <f>G30/E30-1</f>
        <v>2.2356719034419825E-2</v>
      </c>
      <c r="I30" s="108">
        <f>SUM(I15,I28)</f>
        <v>1267759</v>
      </c>
      <c r="J30" s="25">
        <f>I30/G30-1</f>
        <v>0.42501409635940135</v>
      </c>
      <c r="K30" s="108">
        <f>SUM(K15,K28)</f>
        <v>1265385.4014305174</v>
      </c>
      <c r="L30" s="25">
        <f>K30/I30-1</f>
        <v>-1.8722790131898703E-3</v>
      </c>
      <c r="M30" s="101">
        <f>SUM(M15,M28)</f>
        <v>1879528.9140063499</v>
      </c>
      <c r="N30" s="25">
        <f>M30/K30-1</f>
        <v>0.48534107622985334</v>
      </c>
      <c r="O30" s="101">
        <f>SUM(O15,O28)</f>
        <v>1829192</v>
      </c>
      <c r="P30" s="25">
        <f>O30/M30-1</f>
        <v>-2.6781665145578004E-2</v>
      </c>
      <c r="Q30" s="101">
        <f>SUM(Q15,Q28)</f>
        <v>1853538.7494498109</v>
      </c>
      <c r="R30" s="25">
        <f t="shared" si="23"/>
        <v>-1.3828020608174119E-2</v>
      </c>
      <c r="S30" s="101">
        <f>SUM(S15,S28)</f>
        <v>1910658.5267140847</v>
      </c>
      <c r="T30" s="25">
        <f t="shared" si="19"/>
        <v>1.6562454812881766E-2</v>
      </c>
      <c r="U30" s="101">
        <f>SUM(U15,U28)</f>
        <v>2140696.7166838893</v>
      </c>
      <c r="V30" s="25">
        <f>U30/M30-1</f>
        <v>0.13895386271065213</v>
      </c>
      <c r="W30" s="101">
        <f>SUM(W15,W28)</f>
        <v>1986396.8990523193</v>
      </c>
      <c r="X30" s="25">
        <f t="shared" si="29"/>
        <v>-7.207925178237895E-2</v>
      </c>
      <c r="Y30" s="101">
        <f>SUM(Y15,Y28)</f>
        <v>2175603.9819402257</v>
      </c>
      <c r="Z30" s="25">
        <f t="shared" ref="Z30" si="61">Y30/U30-1</f>
        <v>1.6306497311964208E-2</v>
      </c>
      <c r="AA30" s="101">
        <f>SUM(AA15,AA28)</f>
        <v>2368822.2050923049</v>
      </c>
      <c r="AB30" s="25">
        <f t="shared" ref="AB30" si="62">AA30/W30-1</f>
        <v>0.19252210181280227</v>
      </c>
      <c r="AC30" s="101">
        <f>SUM(AC15,AC28)</f>
        <v>2563868.834294905</v>
      </c>
      <c r="AD30" s="25">
        <f>AC30/U30-1</f>
        <v>0.19767962192539978</v>
      </c>
      <c r="AE30" s="101">
        <f>SUM(AE15,AE28)</f>
        <v>2531547.266060669</v>
      </c>
      <c r="AF30" s="25">
        <f>AE30/AC30-1</f>
        <v>-1.2606560757670304E-2</v>
      </c>
      <c r="AG30" s="101">
        <f>SUM(AG15,AG28)</f>
        <v>2553457.7111824523</v>
      </c>
      <c r="AH30" s="25">
        <f>AG30/AE30-1</f>
        <v>8.6549618944615769E-3</v>
      </c>
      <c r="AI30" s="101">
        <f>SUM(AI15,AI28)</f>
        <v>2679775.9485355821</v>
      </c>
      <c r="AJ30" s="25">
        <f>AI30/AG30-1</f>
        <v>4.9469484769588901E-2</v>
      </c>
      <c r="AK30" s="101">
        <f>AK28+AK15</f>
        <v>2932173.5953006027</v>
      </c>
      <c r="AL30" s="25">
        <f t="shared" si="35"/>
        <v>0.1436519513319745</v>
      </c>
      <c r="AM30" s="101">
        <f>AM28+AM15</f>
        <v>2882158</v>
      </c>
      <c r="AN30" s="25">
        <f>IFERROR(AM30/$AK30-1,"na")</f>
        <v>-1.7057515073719665E-2</v>
      </c>
      <c r="AO30" s="101">
        <f>AO28+AO15</f>
        <v>2972573.6158897411</v>
      </c>
      <c r="AP30" s="25">
        <f>IFERROR(AO30/$AK30-1,"na")</f>
        <v>1.3778181705847103E-2</v>
      </c>
      <c r="AQ30" s="101">
        <f>AQ28+AQ15</f>
        <v>3022750.955321189</v>
      </c>
      <c r="AR30" s="25">
        <f>IFERROR(AQ30/$AK30-1,"na")</f>
        <v>3.089085863325236E-2</v>
      </c>
      <c r="AS30" s="101">
        <f>AS28+AS15</f>
        <v>3313398.4610833009</v>
      </c>
      <c r="AT30" s="25">
        <f>IFERROR(AS30/$AK30-1,"na")</f>
        <v>0.13001442561030063</v>
      </c>
      <c r="AU30" s="101">
        <f>AU28+AU15</f>
        <v>3209951.6894327402</v>
      </c>
      <c r="AV30" s="25">
        <f t="shared" si="45"/>
        <v>-3.1220745969906427E-2</v>
      </c>
      <c r="AW30" s="101">
        <f>AW28+AW15</f>
        <v>3444074.969778955</v>
      </c>
      <c r="AX30" s="25">
        <f t="shared" ref="AX30" si="63">IFERROR(AW30/$AS30-1,"na")</f>
        <v>3.9438814929892319E-2</v>
      </c>
      <c r="AY30" s="101">
        <f>AY28+AY15</f>
        <v>3608128.5676900004</v>
      </c>
      <c r="AZ30" s="25">
        <f t="shared" ref="AZ30" si="64">IFERROR(AY30/$AS30-1,"na")</f>
        <v>8.8951000028634875E-2</v>
      </c>
      <c r="BA30" s="101">
        <f>BA28+BA15</f>
        <v>4273729.7108599991</v>
      </c>
      <c r="BB30" s="25">
        <f t="shared" ref="BB30" si="65">IFERROR(BA30/$AS30-1,"na")</f>
        <v>0.2898327083373855</v>
      </c>
      <c r="BC30" s="101">
        <f>BC28+BC15</f>
        <v>4228263.9076100001</v>
      </c>
      <c r="BD30" s="25">
        <f>IFERROR(BC30/$BA30-1,"na")</f>
        <v>-1.0638436758053649E-2</v>
      </c>
      <c r="BE30" s="101">
        <f>BE28+BE15</f>
        <v>4286200.4571200013</v>
      </c>
      <c r="BF30" s="25">
        <f>IFERROR(BE30/$BA30-1,"na")</f>
        <v>2.9180006934721447E-3</v>
      </c>
      <c r="BG30" s="101">
        <f>BG28+BG15</f>
        <v>4699193</v>
      </c>
      <c r="BH30" s="25">
        <f>IFERROR(BG30/$BA30-1,"na")</f>
        <v>9.955315799659803E-2</v>
      </c>
      <c r="BI30" s="101">
        <f>BI28+BI15</f>
        <v>4722692.3650299991</v>
      </c>
      <c r="BJ30" s="25">
        <f>IFERROR(BI30/$BA30-1,"na")</f>
        <v>0.10505171935163293</v>
      </c>
      <c r="BK30" s="101">
        <f>BK28+BK15</f>
        <v>4675668.2948099999</v>
      </c>
      <c r="BL30" s="27">
        <f t="shared" si="39"/>
        <v>-9.9570470793730603E-3</v>
      </c>
    </row>
    <row r="31" spans="1:64">
      <c r="D31" s="98"/>
      <c r="E31" s="106"/>
      <c r="F31" s="11"/>
      <c r="G31" s="106"/>
      <c r="H31" s="11"/>
      <c r="I31" s="106"/>
      <c r="J31" s="107"/>
      <c r="K31" s="106"/>
      <c r="L31" s="107"/>
      <c r="M31" s="106"/>
      <c r="N31" s="107"/>
      <c r="O31" s="106"/>
      <c r="P31" s="107"/>
      <c r="Q31" s="106"/>
      <c r="R31" s="107"/>
      <c r="S31" s="106"/>
      <c r="T31" s="107"/>
      <c r="U31" s="106"/>
      <c r="V31" s="107"/>
      <c r="W31" s="106"/>
      <c r="X31" s="107"/>
      <c r="Y31" s="106"/>
      <c r="Z31" s="107"/>
      <c r="AA31" s="106"/>
      <c r="AB31" s="107"/>
      <c r="AC31" s="106"/>
      <c r="AD31" s="107"/>
      <c r="AE31" s="106"/>
      <c r="AF31" s="107"/>
      <c r="AG31" s="106"/>
      <c r="AH31" s="107"/>
      <c r="AI31" s="106"/>
      <c r="AJ31" s="107"/>
      <c r="AK31" s="106"/>
      <c r="AL31" s="107"/>
      <c r="AM31" s="106"/>
      <c r="AN31" s="107"/>
      <c r="AO31" s="106"/>
      <c r="AP31" s="107"/>
      <c r="AQ31" s="106"/>
      <c r="AR31" s="107"/>
      <c r="AS31" s="106"/>
      <c r="AT31" s="107"/>
      <c r="AU31" s="106"/>
      <c r="AV31" s="107"/>
      <c r="AW31" s="106"/>
      <c r="AX31" s="107"/>
      <c r="AY31" s="106"/>
      <c r="AZ31" s="107"/>
      <c r="BA31" s="106"/>
      <c r="BB31" s="107"/>
      <c r="BC31" s="106"/>
      <c r="BD31" s="107"/>
      <c r="BE31" s="106"/>
      <c r="BF31" s="107"/>
      <c r="BG31" s="106"/>
      <c r="BH31" s="107"/>
      <c r="BI31" s="106"/>
      <c r="BJ31" s="107"/>
      <c r="BK31" s="106"/>
      <c r="BL31" s="107"/>
    </row>
    <row r="32" spans="1:64">
      <c r="B32" s="6" t="s">
        <v>153</v>
      </c>
      <c r="C32" s="6" t="s">
        <v>195</v>
      </c>
      <c r="D32" s="97"/>
      <c r="E32" s="97"/>
      <c r="F32" s="11"/>
      <c r="G32" s="97"/>
      <c r="H32" s="11"/>
      <c r="I32" s="97"/>
      <c r="J32" s="97"/>
      <c r="K32" s="97"/>
      <c r="L32" s="97"/>
      <c r="M32" s="97"/>
      <c r="N32" s="97"/>
      <c r="O32" s="97"/>
      <c r="P32" s="97"/>
      <c r="Q32" s="97"/>
      <c r="R32" s="97"/>
      <c r="S32" s="97"/>
      <c r="T32" s="97"/>
      <c r="U32" s="97"/>
      <c r="V32" s="97"/>
      <c r="W32" s="97"/>
      <c r="X32" s="97"/>
      <c r="Y32" s="97"/>
      <c r="Z32" s="97"/>
      <c r="AA32" s="97"/>
      <c r="AB32" s="97"/>
      <c r="AC32" s="97"/>
      <c r="AD32" s="97"/>
      <c r="AE32" s="97"/>
      <c r="AF32" s="97"/>
      <c r="AG32" s="97"/>
      <c r="AH32" s="97"/>
      <c r="AI32" s="97"/>
      <c r="AJ32" s="97"/>
      <c r="AK32" s="97"/>
      <c r="AL32" s="97"/>
      <c r="AM32" s="97"/>
      <c r="AN32" s="97"/>
      <c r="AO32" s="97"/>
      <c r="AP32" s="97"/>
      <c r="AQ32" s="97"/>
      <c r="AR32" s="97"/>
      <c r="AS32" s="97"/>
      <c r="AT32" s="97"/>
      <c r="AU32" s="97"/>
      <c r="AV32" s="97"/>
      <c r="AW32" s="97"/>
      <c r="AX32" s="97"/>
      <c r="AY32" s="97"/>
      <c r="AZ32" s="97"/>
      <c r="BA32" s="97"/>
      <c r="BB32" s="97"/>
      <c r="BC32" s="97"/>
      <c r="BD32" s="97"/>
      <c r="BE32" s="97"/>
      <c r="BF32" s="97"/>
      <c r="BG32" s="97"/>
      <c r="BH32" s="97"/>
      <c r="BI32" s="97"/>
      <c r="BJ32" s="97"/>
      <c r="BK32" s="97"/>
      <c r="BL32" s="97"/>
    </row>
    <row r="33" spans="1:64">
      <c r="A33" s="5"/>
      <c r="B33" s="9" t="s">
        <v>196</v>
      </c>
      <c r="C33" s="9" t="s">
        <v>197</v>
      </c>
      <c r="D33" s="97">
        <v>39833</v>
      </c>
      <c r="E33" s="97">
        <v>53721</v>
      </c>
      <c r="F33" s="11">
        <f t="shared" ref="F33:F48" si="66">E33/D33-1</f>
        <v>0.34865563728566773</v>
      </c>
      <c r="G33" s="97">
        <v>46203.726439999999</v>
      </c>
      <c r="H33" s="11">
        <f>G33/E33-1</f>
        <v>-0.13993175033971816</v>
      </c>
      <c r="I33" s="97">
        <v>38924</v>
      </c>
      <c r="J33" s="11">
        <f t="shared" ref="J33:J48" si="67">I33/G33-1</f>
        <v>-0.15755712798303023</v>
      </c>
      <c r="K33" s="97">
        <v>30161.33397</v>
      </c>
      <c r="L33" s="11">
        <f t="shared" ref="L33:L48" si="68">K33/I33-1</f>
        <v>-0.22512244450724495</v>
      </c>
      <c r="M33" s="64">
        <v>36421.391530000001</v>
      </c>
      <c r="N33" s="11">
        <f t="shared" ref="N33:P48" si="69">M33/K33-1</f>
        <v>0.20755241018936932</v>
      </c>
      <c r="O33" s="64">
        <v>24785</v>
      </c>
      <c r="P33" s="11">
        <f t="shared" si="69"/>
        <v>-0.31949332634408545</v>
      </c>
      <c r="Q33" s="64">
        <v>18603.76887</v>
      </c>
      <c r="R33" s="11">
        <f t="shared" si="23"/>
        <v>-0.48920763077719787</v>
      </c>
      <c r="S33" s="64">
        <v>9039.2661099999987</v>
      </c>
      <c r="T33" s="11">
        <f t="shared" si="19"/>
        <v>-0.75181436704431159</v>
      </c>
      <c r="U33" s="64">
        <v>53198.184370000003</v>
      </c>
      <c r="V33" s="11">
        <f t="shared" ref="V33:V48" si="70">U33/M33-1</f>
        <v>0.46063019932066829</v>
      </c>
      <c r="W33" s="64">
        <v>36189.601709999995</v>
      </c>
      <c r="X33" s="11">
        <f t="shared" ref="X33:X48" si="71">W33/U33-1</f>
        <v>-0.31972111194064812</v>
      </c>
      <c r="Y33" s="64">
        <v>56868.542219999981</v>
      </c>
      <c r="Z33" s="11">
        <f t="shared" ref="Z33:Z48" si="72">Y33/U33-1</f>
        <v>6.8994043564949203E-2</v>
      </c>
      <c r="AA33" s="64">
        <v>100005.99354000002</v>
      </c>
      <c r="AB33" s="11">
        <f t="shared" ref="AB33" si="73">AA33/W33-1</f>
        <v>1.7633902782733895</v>
      </c>
      <c r="AC33" s="64">
        <v>88207.200519999999</v>
      </c>
      <c r="AD33" s="11">
        <f t="shared" ref="AD33:AD48" si="74">AC33/U33-1</f>
        <v>0.65808667278018218</v>
      </c>
      <c r="AE33" s="64">
        <v>77368.648159999997</v>
      </c>
      <c r="AF33" s="11">
        <f t="shared" ref="AF33:AF47" si="75">AE33/AC33-1</f>
        <v>-0.1228760497567597</v>
      </c>
      <c r="AG33" s="64">
        <v>71888.237870000012</v>
      </c>
      <c r="AH33" s="11">
        <f t="shared" ref="AH33:AH47" si="76">AG33/AC33-1</f>
        <v>-0.18500714855245681</v>
      </c>
      <c r="AI33" s="95">
        <v>110224.31589</v>
      </c>
      <c r="AJ33" s="11">
        <f>AI33/AC33-1</f>
        <v>0.24960678085467491</v>
      </c>
      <c r="AK33" s="95">
        <v>104961</v>
      </c>
      <c r="AL33" s="11">
        <f t="shared" ref="AL33:AL47" si="77">AK33/AC33-1</f>
        <v>0.18993686888635875</v>
      </c>
      <c r="AM33" s="95">
        <v>122162</v>
      </c>
      <c r="AN33" s="11">
        <f t="shared" ref="AN33:AP48" si="78">IFERROR(AM33/$AK33-1,"na")</f>
        <v>0.16387991730261708</v>
      </c>
      <c r="AO33" s="95">
        <v>118583.73421</v>
      </c>
      <c r="AP33" s="11">
        <f t="shared" si="78"/>
        <v>0.1297885329789159</v>
      </c>
      <c r="AQ33" s="95">
        <v>73524.518989999968</v>
      </c>
      <c r="AR33" s="11">
        <f t="shared" ref="AR33" si="79">IFERROR(AQ33/$AK33-1,"na")</f>
        <v>-0.29950630243614329</v>
      </c>
      <c r="AS33" s="95">
        <v>142182.92440999998</v>
      </c>
      <c r="AT33" s="11">
        <f>IFERROR(AS33/$AK33-1,"na")</f>
        <v>0.35462623650689284</v>
      </c>
      <c r="AU33" s="95">
        <v>76323.431429999982</v>
      </c>
      <c r="AV33" s="11">
        <f t="shared" ref="AV33:AV48" si="80">IFERROR(AU33/$AS33-1,"na")</f>
        <v>-0.46320254878206724</v>
      </c>
      <c r="AW33" s="95">
        <v>110144.70156000013</v>
      </c>
      <c r="AX33" s="11">
        <f t="shared" ref="AX33:AX48" si="81">IFERROR(AW33/$AS33-1,"na")</f>
        <v>-0.22533101624506002</v>
      </c>
      <c r="AY33" s="95">
        <v>85099.157149999985</v>
      </c>
      <c r="AZ33" s="11">
        <f t="shared" ref="AZ33:AZ48" si="82">IFERROR(AY33/$AS33-1,"na")</f>
        <v>-0.40148117291069862</v>
      </c>
      <c r="BA33" s="95">
        <v>158735.78572000007</v>
      </c>
      <c r="BB33" s="11">
        <f t="shared" ref="BB33:BB48" si="83">IFERROR(BA33/$AS33-1,"na")</f>
        <v>0.1164194742701179</v>
      </c>
      <c r="BC33" s="95">
        <v>152649.95620999995</v>
      </c>
      <c r="BD33" s="11">
        <f t="shared" ref="BD33:BD48" si="84">IFERROR(BC33/$BA33-1,"na")</f>
        <v>-3.8339366781068196E-2</v>
      </c>
      <c r="BE33" s="95">
        <v>160953.97890999998</v>
      </c>
      <c r="BF33" s="11">
        <f t="shared" ref="BF33:BJ48" si="85">IFERROR(BE33/$BA33-1,"na")</f>
        <v>1.3974121713881571E-2</v>
      </c>
      <c r="BG33" s="95">
        <v>210960</v>
      </c>
      <c r="BH33" s="11">
        <f t="shared" si="85"/>
        <v>0.32900088687071571</v>
      </c>
      <c r="BI33" s="150">
        <v>189472.00838999994</v>
      </c>
      <c r="BJ33" s="11">
        <f t="shared" si="85"/>
        <v>0.19363133858307569</v>
      </c>
      <c r="BK33" s="95">
        <v>125460.04215999997</v>
      </c>
      <c r="BL33" s="19">
        <f t="shared" ref="BL33:BL48" si="86">IFERROR(BK33/$BI33-1,"na")</f>
        <v>-0.33784392097771443</v>
      </c>
    </row>
    <row r="34" spans="1:64">
      <c r="A34" s="5"/>
      <c r="B34" s="9" t="s">
        <v>198</v>
      </c>
      <c r="C34" s="9" t="s">
        <v>199</v>
      </c>
      <c r="D34" s="10">
        <v>0</v>
      </c>
      <c r="E34" s="10">
        <v>0</v>
      </c>
      <c r="F34" s="10">
        <v>0</v>
      </c>
      <c r="G34" s="10">
        <v>0</v>
      </c>
      <c r="H34" s="10">
        <v>0</v>
      </c>
      <c r="I34" s="10">
        <v>0</v>
      </c>
      <c r="J34" s="10">
        <v>0</v>
      </c>
      <c r="K34" s="10">
        <v>0</v>
      </c>
      <c r="L34" s="10">
        <v>0</v>
      </c>
      <c r="M34" s="10">
        <v>0</v>
      </c>
      <c r="N34" s="10">
        <v>0</v>
      </c>
      <c r="O34" s="10">
        <v>0</v>
      </c>
      <c r="P34" s="10">
        <v>0</v>
      </c>
      <c r="Q34" s="10">
        <v>0</v>
      </c>
      <c r="R34" s="10">
        <v>0</v>
      </c>
      <c r="S34" s="10">
        <v>0</v>
      </c>
      <c r="T34" s="10">
        <v>0</v>
      </c>
      <c r="U34" s="10">
        <v>0</v>
      </c>
      <c r="V34" s="10">
        <v>0</v>
      </c>
      <c r="W34" s="64">
        <v>7985.5997899999993</v>
      </c>
      <c r="X34" s="10">
        <v>0</v>
      </c>
      <c r="Y34" s="64">
        <v>67411.714730000022</v>
      </c>
      <c r="Z34" s="10">
        <v>0</v>
      </c>
      <c r="AA34" s="64">
        <v>102232.93171999998</v>
      </c>
      <c r="AB34" s="10">
        <v>0</v>
      </c>
      <c r="AC34" s="64">
        <v>69348.744129999992</v>
      </c>
      <c r="AD34" s="10">
        <v>0</v>
      </c>
      <c r="AE34" s="64">
        <v>94622.01397</v>
      </c>
      <c r="AF34" s="11">
        <f t="shared" si="75"/>
        <v>0.36443731111587496</v>
      </c>
      <c r="AG34" s="64">
        <v>95636.084100000007</v>
      </c>
      <c r="AH34" s="11">
        <f t="shared" si="76"/>
        <v>0.37906007238894213</v>
      </c>
      <c r="AI34" s="95">
        <v>77446.549620000005</v>
      </c>
      <c r="AJ34" s="11">
        <f>AI34/AC34-1</f>
        <v>0.11676931704516536</v>
      </c>
      <c r="AK34" s="95">
        <v>40247</v>
      </c>
      <c r="AL34" s="11">
        <f t="shared" si="77"/>
        <v>-0.41964341957579432</v>
      </c>
      <c r="AM34" s="95">
        <v>57558</v>
      </c>
      <c r="AN34" s="11">
        <f t="shared" si="78"/>
        <v>0.43011901508186945</v>
      </c>
      <c r="AO34" s="95">
        <v>96285.035069999998</v>
      </c>
      <c r="AP34" s="11">
        <f t="shared" si="78"/>
        <v>1.3923530963798543</v>
      </c>
      <c r="AQ34" s="95">
        <v>57493.049149999999</v>
      </c>
      <c r="AR34" s="11">
        <f t="shared" ref="AR34" si="87">IFERROR(AQ34/$AK34-1,"na")</f>
        <v>0.42850520908390677</v>
      </c>
      <c r="AS34" s="95">
        <v>29519.2906</v>
      </c>
      <c r="AT34" s="11">
        <f t="shared" ref="AT34:AT40" si="88">IFERROR(AS34/$AK34-1,"na")</f>
        <v>-0.26654680845777323</v>
      </c>
      <c r="AU34" s="95">
        <v>67237.357940000002</v>
      </c>
      <c r="AV34" s="11">
        <f t="shared" si="80"/>
        <v>1.2777430139191761</v>
      </c>
      <c r="AW34" s="95">
        <v>100403.88513999998</v>
      </c>
      <c r="AX34" s="11">
        <f t="shared" si="81"/>
        <v>2.4012973584128061</v>
      </c>
      <c r="AY34" s="95">
        <v>174727.06586</v>
      </c>
      <c r="AZ34" s="11">
        <f t="shared" si="82"/>
        <v>4.9190807878018585</v>
      </c>
      <c r="BA34" s="95">
        <v>214134.91964000004</v>
      </c>
      <c r="BB34" s="11">
        <f t="shared" si="83"/>
        <v>6.2540672654240561</v>
      </c>
      <c r="BC34" s="95">
        <v>11250.099440000007</v>
      </c>
      <c r="BD34" s="11">
        <f t="shared" si="84"/>
        <v>-0.94746256491508496</v>
      </c>
      <c r="BE34" s="95">
        <v>12431.614059999998</v>
      </c>
      <c r="BF34" s="11">
        <f t="shared" si="85"/>
        <v>-0.9419449472281316</v>
      </c>
      <c r="BG34" s="95">
        <v>1526</v>
      </c>
      <c r="BH34" s="11">
        <f t="shared" si="85"/>
        <v>-0.99287365179595422</v>
      </c>
      <c r="BI34" s="95">
        <v>4609.6235600000009</v>
      </c>
      <c r="BJ34" s="11">
        <f t="shared" si="85"/>
        <v>-0.97847327485050262</v>
      </c>
      <c r="BK34" s="95">
        <v>814.46231</v>
      </c>
      <c r="BL34" s="19">
        <f t="shared" si="86"/>
        <v>-0.82331261991380489</v>
      </c>
    </row>
    <row r="35" spans="1:64">
      <c r="A35" s="8"/>
      <c r="B35" s="9" t="s">
        <v>200</v>
      </c>
      <c r="C35" s="9" t="s">
        <v>201</v>
      </c>
      <c r="D35" s="97">
        <v>333191</v>
      </c>
      <c r="E35" s="97">
        <v>97827</v>
      </c>
      <c r="F35" s="11">
        <f t="shared" si="66"/>
        <v>-0.70639363008004419</v>
      </c>
      <c r="G35" s="97">
        <v>115891.83705000002</v>
      </c>
      <c r="H35" s="11">
        <f>G35/E35-1</f>
        <v>0.18466105523015131</v>
      </c>
      <c r="I35" s="97">
        <v>150408</v>
      </c>
      <c r="J35" s="11">
        <f t="shared" si="67"/>
        <v>0.29783083803485177</v>
      </c>
      <c r="K35" s="97">
        <v>177324.47186000002</v>
      </c>
      <c r="L35" s="11">
        <f t="shared" si="68"/>
        <v>0.17895638436785299</v>
      </c>
      <c r="M35" s="64">
        <v>190934.03497000004</v>
      </c>
      <c r="N35" s="11">
        <f t="shared" si="69"/>
        <v>7.674949186226776E-2</v>
      </c>
      <c r="O35" s="64">
        <v>236246</v>
      </c>
      <c r="P35" s="11">
        <f t="shared" si="69"/>
        <v>0.23731738051374385</v>
      </c>
      <c r="Q35" s="64">
        <v>302999.86989999999</v>
      </c>
      <c r="R35" s="11">
        <f t="shared" si="23"/>
        <v>0.58693482776712891</v>
      </c>
      <c r="S35" s="64">
        <v>275019.06088999996</v>
      </c>
      <c r="T35" s="11">
        <f t="shared" si="19"/>
        <v>0.44038783307130935</v>
      </c>
      <c r="U35" s="64">
        <v>277820.62114999996</v>
      </c>
      <c r="V35" s="11">
        <f t="shared" si="70"/>
        <v>0.45506075537371715</v>
      </c>
      <c r="W35" s="64">
        <v>61863.249819999997</v>
      </c>
      <c r="X35" s="11">
        <f t="shared" si="71"/>
        <v>-0.77732664492676729</v>
      </c>
      <c r="Y35" s="64">
        <v>112784.74071000001</v>
      </c>
      <c r="Z35" s="11">
        <f t="shared" si="72"/>
        <v>-0.59403754752565452</v>
      </c>
      <c r="AA35" s="64">
        <v>155022.87351999999</v>
      </c>
      <c r="AB35" s="11">
        <f t="shared" ref="AB35" si="89">AA35/W35-1</f>
        <v>1.5058960525200549</v>
      </c>
      <c r="AC35" s="64">
        <v>127176.04281</v>
      </c>
      <c r="AD35" s="11">
        <f t="shared" si="74"/>
        <v>-0.54223684950536644</v>
      </c>
      <c r="AE35" s="64">
        <v>151602.46803000002</v>
      </c>
      <c r="AF35" s="11">
        <f t="shared" si="75"/>
        <v>0.19206781938083184</v>
      </c>
      <c r="AG35" s="64">
        <v>114006.94619000002</v>
      </c>
      <c r="AH35" s="11">
        <f t="shared" si="76"/>
        <v>-0.10355013671619351</v>
      </c>
      <c r="AI35" s="95">
        <v>75366.788509999998</v>
      </c>
      <c r="AJ35" s="11">
        <f>AI35/AC35-1</f>
        <v>-0.40738218578952501</v>
      </c>
      <c r="AK35" s="95">
        <v>116970</v>
      </c>
      <c r="AL35" s="11">
        <f t="shared" si="77"/>
        <v>-8.0251300358887168E-2</v>
      </c>
      <c r="AM35" s="95">
        <v>101949</v>
      </c>
      <c r="AN35" s="11">
        <f t="shared" si="78"/>
        <v>-0.12841754295973329</v>
      </c>
      <c r="AO35" s="95">
        <v>100588.90869</v>
      </c>
      <c r="AP35" s="11">
        <f t="shared" si="78"/>
        <v>-0.14004523647088996</v>
      </c>
      <c r="AQ35" s="95">
        <v>141777.15333999999</v>
      </c>
      <c r="AR35" s="11">
        <f t="shared" ref="AR35" si="90">IFERROR(AQ35/$AK35-1,"na")</f>
        <v>0.21208133145250918</v>
      </c>
      <c r="AS35" s="95">
        <v>111463.43515999999</v>
      </c>
      <c r="AT35" s="11">
        <f t="shared" si="88"/>
        <v>-4.7076727707959343E-2</v>
      </c>
      <c r="AU35" s="95">
        <v>126091.96778000001</v>
      </c>
      <c r="AV35" s="11">
        <f t="shared" si="80"/>
        <v>0.1312406404755202</v>
      </c>
      <c r="AW35" s="95">
        <v>126079.04753</v>
      </c>
      <c r="AX35" s="11">
        <f t="shared" si="81"/>
        <v>0.1311247257813295</v>
      </c>
      <c r="AY35" s="95">
        <v>140972.89663999999</v>
      </c>
      <c r="AZ35" s="11">
        <f t="shared" si="82"/>
        <v>0.26474566693230561</v>
      </c>
      <c r="BA35" s="95">
        <v>113369.65276000001</v>
      </c>
      <c r="BB35" s="11">
        <f t="shared" si="83"/>
        <v>1.710173024242212E-2</v>
      </c>
      <c r="BC35" s="95">
        <v>141155.24785000001</v>
      </c>
      <c r="BD35" s="11">
        <f t="shared" si="84"/>
        <v>0.24508847309271764</v>
      </c>
      <c r="BE35" s="95">
        <v>159490.12692999997</v>
      </c>
      <c r="BF35" s="11">
        <f t="shared" si="85"/>
        <v>0.40681499014234035</v>
      </c>
      <c r="BG35" s="95">
        <v>42540</v>
      </c>
      <c r="BH35" s="11">
        <f t="shared" si="85"/>
        <v>-0.62476730796683444</v>
      </c>
      <c r="BI35" s="95">
        <v>232972.84359999999</v>
      </c>
      <c r="BJ35" s="11">
        <f t="shared" si="85"/>
        <v>1.0549841860519424</v>
      </c>
      <c r="BK35" s="95">
        <v>214776.08916</v>
      </c>
      <c r="BL35" s="19">
        <f t="shared" si="86"/>
        <v>-7.8106761967685401E-2</v>
      </c>
    </row>
    <row r="36" spans="1:64" hidden="1">
      <c r="A36" s="8"/>
      <c r="B36" s="9" t="s">
        <v>202</v>
      </c>
      <c r="C36" s="9"/>
      <c r="D36" s="10">
        <v>0</v>
      </c>
      <c r="E36" s="10">
        <v>0</v>
      </c>
      <c r="F36" s="10">
        <v>0</v>
      </c>
      <c r="G36" s="10">
        <v>0</v>
      </c>
      <c r="H36" s="10">
        <v>0</v>
      </c>
      <c r="I36" s="10">
        <v>0</v>
      </c>
      <c r="J36" s="10">
        <v>0</v>
      </c>
      <c r="K36" s="10">
        <v>0</v>
      </c>
      <c r="L36" s="10">
        <v>0</v>
      </c>
      <c r="M36" s="10">
        <v>0</v>
      </c>
      <c r="N36" s="10">
        <v>0</v>
      </c>
      <c r="O36" s="10">
        <v>0</v>
      </c>
      <c r="P36" s="10">
        <v>0</v>
      </c>
      <c r="Q36" s="10">
        <v>0</v>
      </c>
      <c r="R36" s="10">
        <v>0</v>
      </c>
      <c r="S36" s="10">
        <v>0</v>
      </c>
      <c r="T36" s="10">
        <v>0</v>
      </c>
      <c r="U36" s="10">
        <v>0</v>
      </c>
      <c r="V36" s="10">
        <v>0</v>
      </c>
      <c r="W36" s="10">
        <v>0</v>
      </c>
      <c r="X36" s="10">
        <v>0</v>
      </c>
      <c r="Y36" s="10">
        <v>0</v>
      </c>
      <c r="Z36" s="10">
        <v>0</v>
      </c>
      <c r="AA36" s="10">
        <v>0</v>
      </c>
      <c r="AB36" s="10">
        <v>0</v>
      </c>
      <c r="AC36" s="10">
        <v>0</v>
      </c>
      <c r="AD36" s="10">
        <v>0</v>
      </c>
      <c r="AE36" s="10">
        <v>0</v>
      </c>
      <c r="AF36" s="10">
        <v>0</v>
      </c>
      <c r="AG36" s="10">
        <v>0</v>
      </c>
      <c r="AH36" s="10">
        <v>0</v>
      </c>
      <c r="AI36" s="10">
        <v>0</v>
      </c>
      <c r="AJ36" s="10">
        <v>0</v>
      </c>
      <c r="AK36" s="95">
        <v>1010</v>
      </c>
      <c r="AL36" s="10">
        <v>0</v>
      </c>
      <c r="AM36" s="95">
        <v>1010</v>
      </c>
      <c r="AN36" s="11">
        <f t="shared" si="78"/>
        <v>0</v>
      </c>
      <c r="AO36" s="95">
        <v>1010.00001</v>
      </c>
      <c r="AP36" s="11">
        <f t="shared" si="78"/>
        <v>9.9009900278446139E-9</v>
      </c>
      <c r="AQ36" s="10">
        <v>0</v>
      </c>
      <c r="AR36" s="11">
        <f t="shared" ref="AR36" si="91">IFERROR(AQ36/$AK36-1,"na")</f>
        <v>-1</v>
      </c>
      <c r="AS36" s="10">
        <v>0</v>
      </c>
      <c r="AT36" s="11">
        <f t="shared" si="88"/>
        <v>-1</v>
      </c>
      <c r="AU36" s="10">
        <v>0</v>
      </c>
      <c r="AV36" s="10">
        <v>0</v>
      </c>
      <c r="AW36" s="10">
        <v>0</v>
      </c>
      <c r="AX36" s="10">
        <v>0</v>
      </c>
      <c r="AY36" s="10">
        <v>0</v>
      </c>
      <c r="AZ36" s="10">
        <v>0</v>
      </c>
      <c r="BA36" s="10">
        <v>0</v>
      </c>
      <c r="BB36" s="10">
        <v>0</v>
      </c>
      <c r="BC36" s="10">
        <v>0</v>
      </c>
      <c r="BD36" s="10">
        <v>0</v>
      </c>
      <c r="BE36" s="10">
        <v>0</v>
      </c>
      <c r="BF36" s="10">
        <v>0</v>
      </c>
      <c r="BG36" s="10">
        <v>0</v>
      </c>
      <c r="BH36" s="10">
        <v>0</v>
      </c>
      <c r="BI36" s="151" t="s">
        <v>1129</v>
      </c>
      <c r="BJ36" s="10">
        <v>0</v>
      </c>
      <c r="BK36" s="10">
        <v>0</v>
      </c>
      <c r="BL36" s="19" t="str">
        <f t="shared" si="86"/>
        <v>na</v>
      </c>
    </row>
    <row r="37" spans="1:64" hidden="1">
      <c r="B37" s="9" t="s">
        <v>203</v>
      </c>
      <c r="C37" s="9" t="s">
        <v>204</v>
      </c>
      <c r="D37" s="10">
        <v>0</v>
      </c>
      <c r="E37" s="10">
        <v>0</v>
      </c>
      <c r="F37" s="10">
        <v>0</v>
      </c>
      <c r="G37" s="97">
        <v>96.10736</v>
      </c>
      <c r="H37" s="10">
        <v>0</v>
      </c>
      <c r="I37" s="10">
        <v>0</v>
      </c>
      <c r="J37" s="11">
        <f t="shared" si="67"/>
        <v>-1</v>
      </c>
      <c r="K37" s="10">
        <v>0</v>
      </c>
      <c r="L37" s="10">
        <v>0</v>
      </c>
      <c r="M37" s="10">
        <v>0</v>
      </c>
      <c r="N37" s="10">
        <v>0</v>
      </c>
      <c r="O37" s="10">
        <v>0</v>
      </c>
      <c r="P37" s="10">
        <v>0</v>
      </c>
      <c r="Q37" s="10">
        <v>0</v>
      </c>
      <c r="R37" s="10">
        <v>0</v>
      </c>
      <c r="S37" s="10">
        <v>0</v>
      </c>
      <c r="T37" s="10">
        <v>0</v>
      </c>
      <c r="U37" s="10">
        <v>0</v>
      </c>
      <c r="V37" s="10">
        <v>0</v>
      </c>
      <c r="W37" s="10">
        <v>0</v>
      </c>
      <c r="X37" s="10">
        <v>0</v>
      </c>
      <c r="Y37" s="10">
        <v>0</v>
      </c>
      <c r="Z37" s="10">
        <v>0</v>
      </c>
      <c r="AA37" s="10">
        <v>0</v>
      </c>
      <c r="AB37" s="10">
        <v>0</v>
      </c>
      <c r="AC37" s="10">
        <v>0</v>
      </c>
      <c r="AD37" s="10">
        <v>0</v>
      </c>
      <c r="AE37" s="10">
        <v>0</v>
      </c>
      <c r="AF37" s="10">
        <v>0</v>
      </c>
      <c r="AG37" s="10">
        <v>0</v>
      </c>
      <c r="AH37" s="10">
        <v>0</v>
      </c>
      <c r="AI37" s="10">
        <v>0</v>
      </c>
      <c r="AJ37" s="10">
        <v>0</v>
      </c>
      <c r="AK37" s="10">
        <v>0</v>
      </c>
      <c r="AL37" s="10">
        <v>0</v>
      </c>
      <c r="AM37" s="10">
        <v>0</v>
      </c>
      <c r="AN37" s="10">
        <v>0</v>
      </c>
      <c r="AO37" s="10">
        <v>0</v>
      </c>
      <c r="AP37" s="10">
        <v>0</v>
      </c>
      <c r="AQ37" s="10">
        <v>0</v>
      </c>
      <c r="AR37" s="10">
        <v>0</v>
      </c>
      <c r="AS37" s="10">
        <v>0</v>
      </c>
      <c r="AT37" s="10">
        <v>0</v>
      </c>
      <c r="AU37" s="10">
        <v>0</v>
      </c>
      <c r="AV37" s="10">
        <v>0</v>
      </c>
      <c r="AW37" s="10">
        <v>0</v>
      </c>
      <c r="AX37" s="10">
        <v>0</v>
      </c>
      <c r="AY37" s="10">
        <v>0</v>
      </c>
      <c r="AZ37" s="10">
        <v>0</v>
      </c>
      <c r="BA37" s="10">
        <v>0</v>
      </c>
      <c r="BB37" s="10">
        <v>0</v>
      </c>
      <c r="BC37" s="10">
        <v>0</v>
      </c>
      <c r="BD37" s="10">
        <v>0</v>
      </c>
      <c r="BE37" s="10">
        <v>0</v>
      </c>
      <c r="BF37" s="10">
        <v>0</v>
      </c>
      <c r="BG37" s="10">
        <v>0</v>
      </c>
      <c r="BH37" s="10">
        <v>0</v>
      </c>
      <c r="BI37" s="151" t="s">
        <v>1129</v>
      </c>
      <c r="BJ37" s="10">
        <v>0</v>
      </c>
      <c r="BK37" s="10">
        <v>0</v>
      </c>
      <c r="BL37" s="19" t="str">
        <f t="shared" si="86"/>
        <v>na</v>
      </c>
    </row>
    <row r="38" spans="1:64">
      <c r="B38" s="9" t="s">
        <v>205</v>
      </c>
      <c r="C38" s="9" t="s">
        <v>206</v>
      </c>
      <c r="D38" s="97">
        <v>7621</v>
      </c>
      <c r="E38" s="97">
        <v>8268</v>
      </c>
      <c r="F38" s="11">
        <f t="shared" si="66"/>
        <v>8.4896995144994047E-2</v>
      </c>
      <c r="G38" s="97">
        <v>478.25487999999524</v>
      </c>
      <c r="H38" s="11">
        <f>G38/E38-1</f>
        <v>-0.94215591678761546</v>
      </c>
      <c r="I38" s="97">
        <v>691</v>
      </c>
      <c r="J38" s="11">
        <f t="shared" si="67"/>
        <v>0.44483627642232704</v>
      </c>
      <c r="K38" s="97">
        <v>351.12447000001418</v>
      </c>
      <c r="L38" s="11">
        <f t="shared" si="68"/>
        <v>-0.49186039073804022</v>
      </c>
      <c r="M38" s="64">
        <v>87.909789999961859</v>
      </c>
      <c r="N38" s="11">
        <f t="shared" si="69"/>
        <v>-0.74963354163280527</v>
      </c>
      <c r="O38" s="64">
        <v>90</v>
      </c>
      <c r="P38" s="11">
        <f t="shared" si="69"/>
        <v>2.3776760245236117E-2</v>
      </c>
      <c r="Q38" s="64">
        <v>70.294759999990461</v>
      </c>
      <c r="R38" s="11">
        <f t="shared" si="23"/>
        <v>-0.20037620383325949</v>
      </c>
      <c r="S38" s="64">
        <v>21.811989999890326</v>
      </c>
      <c r="T38" s="11">
        <f t="shared" si="19"/>
        <v>-0.75188212826012002</v>
      </c>
      <c r="U38" s="10">
        <v>0</v>
      </c>
      <c r="V38" s="11">
        <f t="shared" si="70"/>
        <v>-1</v>
      </c>
      <c r="W38" s="10">
        <v>0</v>
      </c>
      <c r="X38" s="10">
        <v>0</v>
      </c>
      <c r="Y38" s="10">
        <v>0</v>
      </c>
      <c r="Z38" s="10">
        <v>0</v>
      </c>
      <c r="AA38" s="10">
        <v>0</v>
      </c>
      <c r="AB38" s="10">
        <v>0</v>
      </c>
      <c r="AC38" s="10">
        <v>0</v>
      </c>
      <c r="AD38" s="10">
        <v>0</v>
      </c>
      <c r="AE38" s="10">
        <v>0</v>
      </c>
      <c r="AF38" s="10">
        <v>0</v>
      </c>
      <c r="AG38" s="10">
        <v>0</v>
      </c>
      <c r="AH38" s="10">
        <v>0</v>
      </c>
      <c r="AI38" s="10">
        <v>0</v>
      </c>
      <c r="AJ38" s="10">
        <v>0</v>
      </c>
      <c r="AK38" s="10">
        <v>0</v>
      </c>
      <c r="AL38" s="10">
        <v>0</v>
      </c>
      <c r="AM38" s="10">
        <v>0</v>
      </c>
      <c r="AN38" s="10">
        <v>0</v>
      </c>
      <c r="AO38" s="10">
        <v>0</v>
      </c>
      <c r="AP38" s="10">
        <v>0</v>
      </c>
      <c r="AQ38" s="10">
        <v>0</v>
      </c>
      <c r="AR38" s="10">
        <v>0</v>
      </c>
      <c r="AS38" s="10">
        <v>0</v>
      </c>
      <c r="AT38" s="10">
        <v>0</v>
      </c>
      <c r="AU38" s="10">
        <v>0</v>
      </c>
      <c r="AV38" s="10">
        <v>0</v>
      </c>
      <c r="AW38" s="10">
        <v>0</v>
      </c>
      <c r="AX38" s="10">
        <v>0</v>
      </c>
      <c r="AY38" s="10">
        <v>0</v>
      </c>
      <c r="AZ38" s="10">
        <v>0</v>
      </c>
      <c r="BA38" s="95">
        <v>1.7999981343746186E-4</v>
      </c>
      <c r="BB38" s="10">
        <v>0</v>
      </c>
      <c r="BC38" s="10">
        <v>0</v>
      </c>
      <c r="BD38" s="11">
        <f t="shared" si="84"/>
        <v>-1</v>
      </c>
      <c r="BE38" s="10">
        <v>0</v>
      </c>
      <c r="BF38" s="11">
        <f t="shared" si="85"/>
        <v>-1</v>
      </c>
      <c r="BG38" s="10">
        <v>0</v>
      </c>
      <c r="BH38" s="10">
        <f t="shared" si="85"/>
        <v>-1</v>
      </c>
      <c r="BI38" s="151" t="s">
        <v>1129</v>
      </c>
      <c r="BJ38" s="10" t="str">
        <f t="shared" si="85"/>
        <v>na</v>
      </c>
      <c r="BK38" s="10">
        <v>1.7881393432617188E-10</v>
      </c>
      <c r="BL38" s="19" t="str">
        <f t="shared" si="86"/>
        <v>na</v>
      </c>
    </row>
    <row r="39" spans="1:64">
      <c r="B39" s="9" t="s">
        <v>207</v>
      </c>
      <c r="C39" s="9" t="s">
        <v>208</v>
      </c>
      <c r="D39" s="97">
        <v>35591</v>
      </c>
      <c r="E39" s="97">
        <v>39869</v>
      </c>
      <c r="F39" s="11">
        <f t="shared" si="66"/>
        <v>0.12019892669495102</v>
      </c>
      <c r="G39" s="97">
        <v>48140.16966</v>
      </c>
      <c r="H39" s="11">
        <f>G39/E39-1</f>
        <v>0.20745866863979523</v>
      </c>
      <c r="I39" s="97">
        <v>44068</v>
      </c>
      <c r="J39" s="11">
        <f t="shared" si="67"/>
        <v>-8.4589848535236767E-2</v>
      </c>
      <c r="K39" s="97">
        <v>43696.08397</v>
      </c>
      <c r="L39" s="11">
        <f t="shared" si="68"/>
        <v>-8.4395940364890842E-3</v>
      </c>
      <c r="M39" s="64">
        <v>65174.613620000004</v>
      </c>
      <c r="N39" s="11">
        <f t="shared" si="69"/>
        <v>0.49154358236647266</v>
      </c>
      <c r="O39" s="64">
        <v>52283</v>
      </c>
      <c r="P39" s="11">
        <f t="shared" si="69"/>
        <v>-0.19780115146005228</v>
      </c>
      <c r="Q39" s="64">
        <v>47502.743029999991</v>
      </c>
      <c r="R39" s="11">
        <f t="shared" si="23"/>
        <v>-0.27114653403295486</v>
      </c>
      <c r="S39" s="64">
        <v>42977.036679999997</v>
      </c>
      <c r="T39" s="11">
        <f t="shared" si="19"/>
        <v>-0.34058624527370085</v>
      </c>
      <c r="U39" s="64">
        <v>49922.05457</v>
      </c>
      <c r="V39" s="11">
        <f t="shared" si="70"/>
        <v>-0.23402607553502219</v>
      </c>
      <c r="W39" s="64">
        <v>38218.706629999993</v>
      </c>
      <c r="X39" s="11">
        <f t="shared" si="71"/>
        <v>-0.23443241751177801</v>
      </c>
      <c r="Y39" s="64">
        <v>56608.597709999987</v>
      </c>
      <c r="Z39" s="11">
        <f t="shared" si="72"/>
        <v>0.13393966249173928</v>
      </c>
      <c r="AA39" s="64">
        <v>63466.176570000003</v>
      </c>
      <c r="AB39" s="11">
        <f t="shared" ref="AB39:AB42" si="92">AA39/W39-1</f>
        <v>0.66060503261986003</v>
      </c>
      <c r="AC39" s="64">
        <v>78046.070099999997</v>
      </c>
      <c r="AD39" s="11">
        <f t="shared" si="74"/>
        <v>0.5633585350651964</v>
      </c>
      <c r="AE39" s="64">
        <v>69046.691429999977</v>
      </c>
      <c r="AF39" s="11">
        <f t="shared" si="75"/>
        <v>-0.11530854351114883</v>
      </c>
      <c r="AG39" s="64">
        <v>74512.965110000005</v>
      </c>
      <c r="AH39" s="11">
        <f t="shared" si="76"/>
        <v>-4.5269479750524866E-2</v>
      </c>
      <c r="AI39" s="95">
        <v>80695.144949999987</v>
      </c>
      <c r="AJ39" s="11">
        <f>AI39/AC39-1</f>
        <v>3.3942450229790477E-2</v>
      </c>
      <c r="AK39" s="95">
        <v>92338</v>
      </c>
      <c r="AL39" s="11">
        <f t="shared" si="77"/>
        <v>0.18312171108279807</v>
      </c>
      <c r="AM39" s="95">
        <v>79320</v>
      </c>
      <c r="AN39" s="11">
        <f t="shared" si="78"/>
        <v>-0.14098204422881155</v>
      </c>
      <c r="AO39" s="95">
        <v>89334.226269999999</v>
      </c>
      <c r="AP39" s="11">
        <f t="shared" si="78"/>
        <v>-3.2530201325564834E-2</v>
      </c>
      <c r="AQ39" s="95">
        <v>93052.614649999974</v>
      </c>
      <c r="AR39" s="11">
        <f t="shared" ref="AR39" si="93">IFERROR(AQ39/$AK39-1,"na")</f>
        <v>7.7391176980221577E-3</v>
      </c>
      <c r="AS39" s="95">
        <v>117858.76958000001</v>
      </c>
      <c r="AT39" s="11">
        <f t="shared" si="88"/>
        <v>0.27638425761874852</v>
      </c>
      <c r="AU39" s="95">
        <v>96175.289580000011</v>
      </c>
      <c r="AV39" s="11">
        <f t="shared" si="80"/>
        <v>-0.18397850306151142</v>
      </c>
      <c r="AW39" s="95">
        <v>102690.20985000001</v>
      </c>
      <c r="AX39" s="11">
        <f t="shared" si="81"/>
        <v>-0.12870115464512721</v>
      </c>
      <c r="AY39" s="95">
        <v>106681.01504</v>
      </c>
      <c r="AZ39" s="11">
        <f t="shared" si="82"/>
        <v>-9.4840244640538085E-2</v>
      </c>
      <c r="BA39" s="95">
        <v>125292.75499000002</v>
      </c>
      <c r="BB39" s="11">
        <f t="shared" si="83"/>
        <v>6.307536924483137E-2</v>
      </c>
      <c r="BC39" s="95">
        <v>101011.38370000002</v>
      </c>
      <c r="BD39" s="11">
        <f t="shared" si="84"/>
        <v>-0.1937970897993101</v>
      </c>
      <c r="BE39" s="95">
        <v>119621.76616999999</v>
      </c>
      <c r="BF39" s="11">
        <f t="shared" si="85"/>
        <v>-4.5261905370766575E-2</v>
      </c>
      <c r="BG39" s="95">
        <v>116438</v>
      </c>
      <c r="BH39" s="11">
        <f t="shared" si="85"/>
        <v>-7.0672522052107056E-2</v>
      </c>
      <c r="BI39" s="95">
        <v>143620.12144999998</v>
      </c>
      <c r="BJ39" s="11">
        <f t="shared" si="85"/>
        <v>0.14627634663682443</v>
      </c>
      <c r="BK39" s="95">
        <v>121290.04758999999</v>
      </c>
      <c r="BL39" s="19">
        <f t="shared" si="86"/>
        <v>-0.15548012099247532</v>
      </c>
    </row>
    <row r="40" spans="1:64">
      <c r="A40" s="8"/>
      <c r="B40" s="9" t="s">
        <v>209</v>
      </c>
      <c r="C40" s="9" t="s">
        <v>210</v>
      </c>
      <c r="D40" s="97">
        <v>66960</v>
      </c>
      <c r="E40" s="97">
        <v>81270</v>
      </c>
      <c r="F40" s="11">
        <f t="shared" si="66"/>
        <v>0.21370967741935476</v>
      </c>
      <c r="G40" s="97">
        <v>73608.074130000008</v>
      </c>
      <c r="H40" s="11">
        <f>G40/E40-1</f>
        <v>-9.4277419342930879E-2</v>
      </c>
      <c r="I40" s="97">
        <v>62489</v>
      </c>
      <c r="J40" s="11">
        <f t="shared" si="67"/>
        <v>-0.15105780529405632</v>
      </c>
      <c r="K40" s="97">
        <v>36734.331170000005</v>
      </c>
      <c r="L40" s="11">
        <f t="shared" si="68"/>
        <v>-0.41214723919409813</v>
      </c>
      <c r="M40" s="64">
        <v>86777.747579999996</v>
      </c>
      <c r="N40" s="11">
        <f t="shared" si="69"/>
        <v>1.3623064532850178</v>
      </c>
      <c r="O40" s="64">
        <v>34060</v>
      </c>
      <c r="P40" s="11">
        <f t="shared" si="69"/>
        <v>-0.6075030644394146</v>
      </c>
      <c r="Q40" s="64">
        <v>35774.266070000005</v>
      </c>
      <c r="R40" s="11">
        <f t="shared" si="23"/>
        <v>-0.58774839094527231</v>
      </c>
      <c r="S40" s="64">
        <v>42098.665029999989</v>
      </c>
      <c r="T40" s="11">
        <f t="shared" si="19"/>
        <v>-0.51486796783715283</v>
      </c>
      <c r="U40" s="64">
        <v>92176.907849999989</v>
      </c>
      <c r="V40" s="11">
        <f t="shared" si="70"/>
        <v>6.2218257797282961E-2</v>
      </c>
      <c r="W40" s="64">
        <v>35477.378200000006</v>
      </c>
      <c r="X40" s="11">
        <f t="shared" si="71"/>
        <v>-0.61511642093991103</v>
      </c>
      <c r="Y40" s="64">
        <v>58588.566690000007</v>
      </c>
      <c r="Z40" s="11">
        <f t="shared" si="72"/>
        <v>-0.364389975140612</v>
      </c>
      <c r="AA40" s="64">
        <v>50344.673769999987</v>
      </c>
      <c r="AB40" s="11">
        <f t="shared" si="92"/>
        <v>0.41906410012000195</v>
      </c>
      <c r="AC40" s="64">
        <v>113490.88735999998</v>
      </c>
      <c r="AD40" s="11">
        <f t="shared" si="74"/>
        <v>0.23122905733271448</v>
      </c>
      <c r="AE40" s="64">
        <v>50448.206789999989</v>
      </c>
      <c r="AF40" s="11">
        <f t="shared" si="75"/>
        <v>-0.55548671824218609</v>
      </c>
      <c r="AG40" s="64">
        <v>66429.045159999994</v>
      </c>
      <c r="AH40" s="11">
        <f t="shared" si="76"/>
        <v>-0.41467507475483001</v>
      </c>
      <c r="AI40" s="95">
        <v>63332.547180000001</v>
      </c>
      <c r="AJ40" s="11">
        <f>AI40/AC40-1</f>
        <v>-0.44195918585863792</v>
      </c>
      <c r="AK40" s="95">
        <v>111609.66567</v>
      </c>
      <c r="AL40" s="11">
        <f t="shared" si="77"/>
        <v>-1.657597128510091E-2</v>
      </c>
      <c r="AM40" s="95">
        <v>57734</v>
      </c>
      <c r="AN40" s="11">
        <f t="shared" si="78"/>
        <v>-0.48271505291751315</v>
      </c>
      <c r="AO40" s="95">
        <v>65775.630579999997</v>
      </c>
      <c r="AP40" s="11">
        <f t="shared" si="78"/>
        <v>-0.4106636715991876</v>
      </c>
      <c r="AQ40" s="95">
        <v>58278.842809999987</v>
      </c>
      <c r="AR40" s="11">
        <f t="shared" ref="AR40" si="94">IFERROR(AQ40/$AK40-1,"na")</f>
        <v>-0.47783337168740414</v>
      </c>
      <c r="AS40" s="95">
        <v>85080.82577000001</v>
      </c>
      <c r="AT40" s="11">
        <f t="shared" si="88"/>
        <v>-0.2376930325948533</v>
      </c>
      <c r="AU40" s="95">
        <v>53753.629840000001</v>
      </c>
      <c r="AV40" s="11">
        <f t="shared" si="80"/>
        <v>-0.3682051231459269</v>
      </c>
      <c r="AW40" s="95">
        <v>82613.491800000003</v>
      </c>
      <c r="AX40" s="11">
        <f t="shared" si="81"/>
        <v>-2.8999882731157056E-2</v>
      </c>
      <c r="AY40" s="95">
        <v>69536.055909999995</v>
      </c>
      <c r="AZ40" s="11">
        <f t="shared" si="82"/>
        <v>-0.18270591192923269</v>
      </c>
      <c r="BA40" s="95">
        <v>106981.05801000001</v>
      </c>
      <c r="BB40" s="11">
        <f t="shared" si="83"/>
        <v>0.25740502682946631</v>
      </c>
      <c r="BC40" s="95">
        <v>54829.644420000011</v>
      </c>
      <c r="BD40" s="11">
        <f t="shared" si="84"/>
        <v>-0.48748268674932305</v>
      </c>
      <c r="BE40" s="95">
        <v>79418.001069999998</v>
      </c>
      <c r="BF40" s="11">
        <f t="shared" si="85"/>
        <v>-0.25764427322660766</v>
      </c>
      <c r="BG40" s="95">
        <v>101917</v>
      </c>
      <c r="BH40" s="11">
        <f t="shared" si="85"/>
        <v>-4.7336024752406614E-2</v>
      </c>
      <c r="BI40" s="95">
        <f>123909261.67/1000</f>
        <v>123909.26167000001</v>
      </c>
      <c r="BJ40" s="11">
        <f t="shared" si="85"/>
        <v>0.15823552295040533</v>
      </c>
      <c r="BK40" s="95">
        <v>76072.38625000001</v>
      </c>
      <c r="BL40" s="19">
        <f t="shared" si="86"/>
        <v>-0.38606375968409068</v>
      </c>
    </row>
    <row r="41" spans="1:64">
      <c r="B41" s="9" t="s">
        <v>211</v>
      </c>
      <c r="C41" s="9" t="s">
        <v>212</v>
      </c>
      <c r="D41" s="97">
        <v>2936</v>
      </c>
      <c r="E41" s="97">
        <v>1972</v>
      </c>
      <c r="F41" s="11">
        <f t="shared" si="66"/>
        <v>-0.32833787465940056</v>
      </c>
      <c r="G41" s="97">
        <v>1224.21262</v>
      </c>
      <c r="H41" s="11">
        <f>G41/E41-1</f>
        <v>-0.37920252535496957</v>
      </c>
      <c r="I41" s="97">
        <v>827</v>
      </c>
      <c r="J41" s="11">
        <f t="shared" si="67"/>
        <v>-0.32446375205640343</v>
      </c>
      <c r="K41" s="97">
        <v>653.58046000000002</v>
      </c>
      <c r="L41" s="11">
        <f t="shared" si="68"/>
        <v>-0.20969714631197101</v>
      </c>
      <c r="M41" s="64">
        <v>457.07051000000001</v>
      </c>
      <c r="N41" s="11">
        <f t="shared" si="69"/>
        <v>-0.3006668069605386</v>
      </c>
      <c r="O41" s="64">
        <v>458</v>
      </c>
      <c r="P41" s="11">
        <f t="shared" si="69"/>
        <v>2.0335812082910021E-3</v>
      </c>
      <c r="Q41" s="64">
        <v>457.93883</v>
      </c>
      <c r="R41" s="11">
        <f t="shared" si="23"/>
        <v>1.8997506533509068E-3</v>
      </c>
      <c r="S41" s="64">
        <v>353.47971000000001</v>
      </c>
      <c r="T41" s="11">
        <f t="shared" si="19"/>
        <v>-0.22664074302234027</v>
      </c>
      <c r="U41" s="64">
        <v>327.08570999999995</v>
      </c>
      <c r="V41" s="11">
        <f t="shared" si="70"/>
        <v>-0.28438675687040071</v>
      </c>
      <c r="W41" s="64">
        <v>263.28212000000002</v>
      </c>
      <c r="X41" s="11">
        <f t="shared" si="71"/>
        <v>-0.19506688323375532</v>
      </c>
      <c r="Y41" s="64">
        <v>258.81587000000002</v>
      </c>
      <c r="Z41" s="11">
        <f t="shared" si="72"/>
        <v>-0.20872156108562478</v>
      </c>
      <c r="AA41" s="64">
        <v>256.13418000000001</v>
      </c>
      <c r="AB41" s="11">
        <f t="shared" si="92"/>
        <v>-2.7149355983611789E-2</v>
      </c>
      <c r="AC41" s="64">
        <v>266.976</v>
      </c>
      <c r="AD41" s="11">
        <f t="shared" si="74"/>
        <v>-0.18377357421086959</v>
      </c>
      <c r="AE41" s="64">
        <v>254.89506</v>
      </c>
      <c r="AF41" s="11">
        <f t="shared" si="75"/>
        <v>-4.5251033800791096E-2</v>
      </c>
      <c r="AG41" s="64">
        <v>275.45652000000001</v>
      </c>
      <c r="AH41" s="11">
        <f t="shared" si="76"/>
        <v>3.1765102481121854E-2</v>
      </c>
      <c r="AI41" s="95">
        <v>263.22848999999997</v>
      </c>
      <c r="AJ41" s="11">
        <f>AI41/AC41-1</f>
        <v>-1.4036879719525497E-2</v>
      </c>
      <c r="AK41" s="95">
        <v>260.33432999999997</v>
      </c>
      <c r="AL41" s="11">
        <f t="shared" si="77"/>
        <v>-2.48774047105359E-2</v>
      </c>
      <c r="AM41" s="10">
        <v>0</v>
      </c>
      <c r="AN41" s="11">
        <f t="shared" si="78"/>
        <v>-1</v>
      </c>
      <c r="AO41" s="10">
        <v>0</v>
      </c>
      <c r="AP41" s="11">
        <f>IFERROR(AO41/$AK41-1,"na")</f>
        <v>-1</v>
      </c>
      <c r="AQ41" s="10">
        <v>0</v>
      </c>
      <c r="AR41" s="11">
        <f>IFERROR(AQ41/$AK41-1,"na")</f>
        <v>-1</v>
      </c>
      <c r="AS41" s="10">
        <v>0</v>
      </c>
      <c r="AT41" s="11">
        <f>IFERROR(AS41/$AK41-1,"na")</f>
        <v>-1</v>
      </c>
      <c r="AU41" s="10">
        <v>0</v>
      </c>
      <c r="AV41" s="10">
        <v>0</v>
      </c>
      <c r="AW41" s="10">
        <v>0</v>
      </c>
      <c r="AX41" s="10">
        <v>0</v>
      </c>
      <c r="AY41" s="10">
        <v>0</v>
      </c>
      <c r="AZ41" s="10">
        <v>0</v>
      </c>
      <c r="BA41" s="10">
        <v>0</v>
      </c>
      <c r="BB41" s="10">
        <v>0</v>
      </c>
      <c r="BC41" s="10">
        <v>0</v>
      </c>
      <c r="BD41" s="10">
        <v>0</v>
      </c>
      <c r="BE41" s="10">
        <v>0</v>
      </c>
      <c r="BF41" s="10">
        <v>0</v>
      </c>
      <c r="BG41" s="10">
        <v>0</v>
      </c>
      <c r="BH41" s="10">
        <v>0</v>
      </c>
      <c r="BI41" s="95" t="s">
        <v>1129</v>
      </c>
      <c r="BJ41" s="10">
        <v>0</v>
      </c>
      <c r="BK41" s="10">
        <v>0</v>
      </c>
      <c r="BL41" s="19" t="str">
        <f t="shared" si="86"/>
        <v>na</v>
      </c>
    </row>
    <row r="42" spans="1:64">
      <c r="B42" s="9" t="s">
        <v>213</v>
      </c>
      <c r="C42" s="9" t="s">
        <v>214</v>
      </c>
      <c r="D42" s="97">
        <v>11694</v>
      </c>
      <c r="E42" s="97">
        <v>11888</v>
      </c>
      <c r="F42" s="11">
        <f t="shared" si="66"/>
        <v>1.6589704121771742E-2</v>
      </c>
      <c r="G42" s="97">
        <v>13223.884320000001</v>
      </c>
      <c r="H42" s="11">
        <f>G42/E42-1</f>
        <v>0.11237250336473759</v>
      </c>
      <c r="I42" s="97">
        <v>9162</v>
      </c>
      <c r="J42" s="11">
        <f t="shared" si="67"/>
        <v>-0.30716272327463923</v>
      </c>
      <c r="K42" s="97">
        <v>8298.6576600000008</v>
      </c>
      <c r="L42" s="11">
        <f t="shared" si="68"/>
        <v>-9.4230772757039838E-2</v>
      </c>
      <c r="M42" s="64">
        <v>14855.7315</v>
      </c>
      <c r="N42" s="11">
        <f t="shared" si="69"/>
        <v>0.7901366833825989</v>
      </c>
      <c r="O42" s="64">
        <v>8705</v>
      </c>
      <c r="P42" s="11">
        <f t="shared" si="69"/>
        <v>-0.41403087421174778</v>
      </c>
      <c r="Q42" s="64">
        <v>13758.36794</v>
      </c>
      <c r="R42" s="11">
        <f t="shared" si="23"/>
        <v>-7.3868025953484628E-2</v>
      </c>
      <c r="S42" s="64">
        <v>21225.571110000004</v>
      </c>
      <c r="T42" s="11">
        <f t="shared" si="19"/>
        <v>0.4287799365517615</v>
      </c>
      <c r="U42" s="64">
        <v>10367.300170000002</v>
      </c>
      <c r="V42" s="11">
        <f t="shared" si="70"/>
        <v>-0.30213465624361868</v>
      </c>
      <c r="W42" s="64">
        <v>12883.785619999997</v>
      </c>
      <c r="X42" s="11">
        <f t="shared" si="71"/>
        <v>0.24273295927921357</v>
      </c>
      <c r="Y42" s="64">
        <v>23968.343890000004</v>
      </c>
      <c r="Z42" s="11">
        <f t="shared" si="72"/>
        <v>1.3119176156737051</v>
      </c>
      <c r="AA42" s="64">
        <v>21783.623150000003</v>
      </c>
      <c r="AB42" s="11">
        <f t="shared" si="92"/>
        <v>0.690778144909866</v>
      </c>
      <c r="AC42" s="64">
        <v>17140.91461</v>
      </c>
      <c r="AD42" s="11">
        <f t="shared" si="74"/>
        <v>0.65336339538049626</v>
      </c>
      <c r="AE42" s="64">
        <v>14876.5879</v>
      </c>
      <c r="AF42" s="11">
        <f t="shared" si="75"/>
        <v>-0.13210069366304367</v>
      </c>
      <c r="AG42" s="64">
        <v>17745.509569999998</v>
      </c>
      <c r="AH42" s="11">
        <f t="shared" si="76"/>
        <v>3.5272036163535692E-2</v>
      </c>
      <c r="AI42" s="95">
        <v>14202.359039999999</v>
      </c>
      <c r="AJ42" s="11">
        <f>AI42/AC42-1</f>
        <v>-0.17143516765935285</v>
      </c>
      <c r="AK42" s="95">
        <v>19766</v>
      </c>
      <c r="AL42" s="11">
        <f t="shared" si="77"/>
        <v>0.15314733488424981</v>
      </c>
      <c r="AM42" s="95">
        <v>18955</v>
      </c>
      <c r="AN42" s="11">
        <f t="shared" si="78"/>
        <v>-4.1030051603764051E-2</v>
      </c>
      <c r="AO42" s="95">
        <v>19937.70206</v>
      </c>
      <c r="AP42" s="11">
        <f t="shared" si="78"/>
        <v>8.6867378326418443E-3</v>
      </c>
      <c r="AQ42" s="95">
        <v>18942.496780000001</v>
      </c>
      <c r="AR42" s="11">
        <f t="shared" ref="AR42" si="95">IFERROR(AQ42/$AK42-1,"na")</f>
        <v>-4.1662613578872798E-2</v>
      </c>
      <c r="AS42" s="95">
        <v>17662.576720000001</v>
      </c>
      <c r="AT42" s="11">
        <f t="shared" ref="AT42:AT48" si="96">IFERROR(AS42/$AK42-1,"na")</f>
        <v>-0.10641623393706356</v>
      </c>
      <c r="AU42" s="95">
        <v>16346.385100000001</v>
      </c>
      <c r="AV42" s="11">
        <f t="shared" si="80"/>
        <v>-7.4518664001590795E-2</v>
      </c>
      <c r="AW42" s="95">
        <v>17879.829470000001</v>
      </c>
      <c r="AX42" s="11">
        <f t="shared" si="81"/>
        <v>1.2300173040663775E-2</v>
      </c>
      <c r="AY42" s="95">
        <v>15938.484950000002</v>
      </c>
      <c r="AZ42" s="11">
        <f t="shared" si="82"/>
        <v>-9.761269815449658E-2</v>
      </c>
      <c r="BA42" s="95">
        <v>14933.497410000002</v>
      </c>
      <c r="BB42" s="11">
        <f t="shared" si="83"/>
        <v>-0.15451195786794569</v>
      </c>
      <c r="BC42" s="95">
        <v>11619.454530000001</v>
      </c>
      <c r="BD42" s="11">
        <f t="shared" si="84"/>
        <v>-0.22192007598841512</v>
      </c>
      <c r="BE42" s="95">
        <v>13245.182050000001</v>
      </c>
      <c r="BF42" s="11">
        <f t="shared" si="85"/>
        <v>-0.11305558996979803</v>
      </c>
      <c r="BG42" s="95">
        <v>10336</v>
      </c>
      <c r="BH42" s="11">
        <f t="shared" si="85"/>
        <v>-0.30786474753873483</v>
      </c>
      <c r="BI42" s="95">
        <v>14487.028710000002</v>
      </c>
      <c r="BJ42" s="11">
        <f t="shared" si="85"/>
        <v>-2.9897129101253195E-2</v>
      </c>
      <c r="BK42" s="95">
        <v>12830.89883</v>
      </c>
      <c r="BL42" s="19">
        <f t="shared" si="86"/>
        <v>-0.11431811955041005</v>
      </c>
    </row>
    <row r="43" spans="1:64">
      <c r="A43" s="8"/>
      <c r="B43" s="9" t="s">
        <v>215</v>
      </c>
      <c r="C43" s="9" t="s">
        <v>170</v>
      </c>
      <c r="D43" s="97">
        <v>3814</v>
      </c>
      <c r="E43" s="10">
        <v>0</v>
      </c>
      <c r="F43" s="11">
        <f t="shared" si="66"/>
        <v>-1</v>
      </c>
      <c r="G43" s="10">
        <v>0</v>
      </c>
      <c r="H43" s="10">
        <v>0</v>
      </c>
      <c r="I43" s="10">
        <v>0</v>
      </c>
      <c r="J43" s="10">
        <v>0</v>
      </c>
      <c r="K43" s="10">
        <v>0</v>
      </c>
      <c r="L43" s="10">
        <v>0</v>
      </c>
      <c r="M43" s="10">
        <v>0</v>
      </c>
      <c r="N43" s="10">
        <v>0</v>
      </c>
      <c r="O43" s="10">
        <v>0</v>
      </c>
      <c r="P43" s="10">
        <v>0</v>
      </c>
      <c r="Q43" s="10">
        <v>0</v>
      </c>
      <c r="R43" s="10">
        <v>0</v>
      </c>
      <c r="S43" s="10">
        <v>0</v>
      </c>
      <c r="T43" s="10">
        <v>0</v>
      </c>
      <c r="U43" s="10">
        <v>0</v>
      </c>
      <c r="V43" s="10">
        <v>0</v>
      </c>
      <c r="W43" s="10">
        <v>0</v>
      </c>
      <c r="X43" s="10">
        <v>0</v>
      </c>
      <c r="Y43" s="64">
        <v>664.78315999999995</v>
      </c>
      <c r="Z43" s="10">
        <v>0</v>
      </c>
      <c r="AA43" s="10">
        <v>0</v>
      </c>
      <c r="AB43" s="10">
        <v>0</v>
      </c>
      <c r="AC43" s="10">
        <v>0</v>
      </c>
      <c r="AD43" s="10">
        <v>0</v>
      </c>
      <c r="AE43" s="64">
        <v>484.71535999999998</v>
      </c>
      <c r="AF43" s="10">
        <v>0</v>
      </c>
      <c r="AG43" s="64">
        <v>590.6578300000001</v>
      </c>
      <c r="AH43" s="10">
        <v>0</v>
      </c>
      <c r="AI43" s="95">
        <v>660.13782000000003</v>
      </c>
      <c r="AJ43" s="10">
        <v>0</v>
      </c>
      <c r="AK43" s="95">
        <v>672</v>
      </c>
      <c r="AL43" s="10">
        <v>0</v>
      </c>
      <c r="AM43" s="95">
        <v>3318</v>
      </c>
      <c r="AN43" s="11">
        <f t="shared" si="78"/>
        <v>3.9375</v>
      </c>
      <c r="AO43" s="95">
        <v>5825.0683100000024</v>
      </c>
      <c r="AP43" s="11">
        <f t="shared" si="78"/>
        <v>7.6682564136904805</v>
      </c>
      <c r="AQ43" s="95">
        <v>4086.4643500000016</v>
      </c>
      <c r="AR43" s="11">
        <f t="shared" ref="AR43" si="97">IFERROR(AQ43/$AK43-1,"na")</f>
        <v>5.0810481398809548</v>
      </c>
      <c r="AS43" s="95">
        <v>7215.8774200000007</v>
      </c>
      <c r="AT43" s="11">
        <f t="shared" si="96"/>
        <v>9.7379128273809528</v>
      </c>
      <c r="AU43" s="10">
        <v>0</v>
      </c>
      <c r="AV43" s="11">
        <f t="shared" si="80"/>
        <v>-1</v>
      </c>
      <c r="AW43" s="10">
        <v>0</v>
      </c>
      <c r="AX43" s="11">
        <f t="shared" si="81"/>
        <v>-1</v>
      </c>
      <c r="AY43" s="10">
        <v>0</v>
      </c>
      <c r="AZ43" s="11">
        <f t="shared" si="82"/>
        <v>-1</v>
      </c>
      <c r="BA43" s="10">
        <v>0</v>
      </c>
      <c r="BB43" s="11">
        <f t="shared" si="83"/>
        <v>-1</v>
      </c>
      <c r="BC43" s="10">
        <v>0</v>
      </c>
      <c r="BD43" s="10">
        <v>0</v>
      </c>
      <c r="BE43" s="10">
        <v>0</v>
      </c>
      <c r="BF43" s="10">
        <v>0</v>
      </c>
      <c r="BG43" s="10">
        <v>0</v>
      </c>
      <c r="BH43" s="11">
        <v>0</v>
      </c>
      <c r="BI43" s="95">
        <v>22729.44802</v>
      </c>
      <c r="BJ43" s="11">
        <v>0</v>
      </c>
      <c r="BK43" s="36">
        <v>41062.480600000003</v>
      </c>
      <c r="BL43" s="19">
        <f t="shared" si="86"/>
        <v>0.80657623378572496</v>
      </c>
    </row>
    <row r="44" spans="1:64">
      <c r="A44" s="8"/>
      <c r="B44" s="9" t="s">
        <v>216</v>
      </c>
      <c r="C44" s="9" t="s">
        <v>217</v>
      </c>
      <c r="D44" s="10">
        <v>0</v>
      </c>
      <c r="E44" s="10">
        <v>0</v>
      </c>
      <c r="F44" s="11" t="s">
        <v>58</v>
      </c>
      <c r="G44" s="10">
        <v>0</v>
      </c>
      <c r="H44" s="10">
        <v>0</v>
      </c>
      <c r="I44" s="97">
        <v>18751</v>
      </c>
      <c r="J44" s="10">
        <v>0</v>
      </c>
      <c r="K44" s="97">
        <v>19709.597000000002</v>
      </c>
      <c r="L44" s="11">
        <f t="shared" si="68"/>
        <v>5.1122446802837285E-2</v>
      </c>
      <c r="M44" s="64">
        <v>24118.71587</v>
      </c>
      <c r="N44" s="11">
        <f t="shared" si="69"/>
        <v>0.22370416148031835</v>
      </c>
      <c r="O44" s="64">
        <v>25919</v>
      </c>
      <c r="P44" s="11">
        <f t="shared" si="69"/>
        <v>7.4642619437267799E-2</v>
      </c>
      <c r="Q44" s="64">
        <v>26919.000580000004</v>
      </c>
      <c r="R44" s="11">
        <f t="shared" si="23"/>
        <v>0.11610422068461479</v>
      </c>
      <c r="S44" s="64">
        <v>28806.027640000004</v>
      </c>
      <c r="T44" s="11">
        <f t="shared" si="19"/>
        <v>0.19434333881059995</v>
      </c>
      <c r="U44" s="64">
        <v>39954.979800000001</v>
      </c>
      <c r="V44" s="11">
        <f t="shared" si="70"/>
        <v>0.65659647948744637</v>
      </c>
      <c r="W44" s="64">
        <v>44635.46011</v>
      </c>
      <c r="X44" s="11">
        <f t="shared" si="71"/>
        <v>0.1171438537431071</v>
      </c>
      <c r="Y44" s="64">
        <v>56668.88564</v>
      </c>
      <c r="Z44" s="11">
        <f t="shared" si="72"/>
        <v>0.41831846552454022</v>
      </c>
      <c r="AA44" s="64">
        <v>47536.807479999996</v>
      </c>
      <c r="AB44" s="11">
        <f t="shared" ref="AB44:AB48" si="98">AA44/W44-1</f>
        <v>6.5000951325468348E-2</v>
      </c>
      <c r="AC44" s="64">
        <v>59919.744709999992</v>
      </c>
      <c r="AD44" s="11">
        <f t="shared" si="74"/>
        <v>0.49968151679556083</v>
      </c>
      <c r="AE44" s="64">
        <v>56445.086280000003</v>
      </c>
      <c r="AF44" s="11">
        <f t="shared" si="75"/>
        <v>-5.7988538616388752E-2</v>
      </c>
      <c r="AG44" s="64">
        <v>60841.67654</v>
      </c>
      <c r="AH44" s="11">
        <f t="shared" si="76"/>
        <v>1.5386110779710194E-2</v>
      </c>
      <c r="AI44" s="95">
        <v>64583.813759999997</v>
      </c>
      <c r="AJ44" s="11">
        <f>AI44/AC44-1</f>
        <v>7.7838600157146942E-2</v>
      </c>
      <c r="AK44" s="95">
        <v>59546</v>
      </c>
      <c r="AL44" s="11">
        <f t="shared" si="77"/>
        <v>-6.2374216013243444E-3</v>
      </c>
      <c r="AM44" s="95">
        <v>67470</v>
      </c>
      <c r="AN44" s="11">
        <f t="shared" si="78"/>
        <v>0.13307359016558618</v>
      </c>
      <c r="AO44" s="95">
        <v>68007.824769999992</v>
      </c>
      <c r="AP44" s="11">
        <f t="shared" si="78"/>
        <v>0.14210567913881689</v>
      </c>
      <c r="AQ44" s="95">
        <v>70192.885210000008</v>
      </c>
      <c r="AR44" s="11">
        <f t="shared" ref="AR44" si="99">IFERROR(AQ44/$AK44-1,"na")</f>
        <v>0.17880101450979091</v>
      </c>
      <c r="AS44" s="95">
        <v>70059.085330000002</v>
      </c>
      <c r="AT44" s="11">
        <f t="shared" si="96"/>
        <v>0.1765540142075035</v>
      </c>
      <c r="AU44" s="95">
        <v>67474.431660000002</v>
      </c>
      <c r="AV44" s="11">
        <f t="shared" si="80"/>
        <v>-3.6892483791723496E-2</v>
      </c>
      <c r="AW44" s="95">
        <v>68403.828849999991</v>
      </c>
      <c r="AX44" s="11">
        <f t="shared" si="81"/>
        <v>-2.3626578511598328E-2</v>
      </c>
      <c r="AY44" s="95">
        <v>94637.924740000017</v>
      </c>
      <c r="AZ44" s="11">
        <f t="shared" si="82"/>
        <v>0.35083014992596695</v>
      </c>
      <c r="BA44" s="95">
        <v>88069.438800000004</v>
      </c>
      <c r="BB44" s="11">
        <f t="shared" si="83"/>
        <v>0.25707377401754039</v>
      </c>
      <c r="BC44" s="95">
        <v>85539.124280000004</v>
      </c>
      <c r="BD44" s="11">
        <f t="shared" si="84"/>
        <v>-2.8730903188178392E-2</v>
      </c>
      <c r="BE44" s="95">
        <v>85182.056030000007</v>
      </c>
      <c r="BF44" s="11">
        <f t="shared" si="85"/>
        <v>-3.2785297707608407E-2</v>
      </c>
      <c r="BG44" s="95">
        <v>82191</v>
      </c>
      <c r="BH44" s="11">
        <f t="shared" si="85"/>
        <v>-6.6747771759390395E-2</v>
      </c>
      <c r="BI44" s="95">
        <v>83186.388449999999</v>
      </c>
      <c r="BJ44" s="11">
        <f t="shared" si="85"/>
        <v>-5.5445457772123397E-2</v>
      </c>
      <c r="BK44" s="95">
        <v>83307.254199999996</v>
      </c>
      <c r="BL44" s="19">
        <f t="shared" si="86"/>
        <v>1.4529510446610328E-3</v>
      </c>
    </row>
    <row r="45" spans="1:64">
      <c r="A45" s="8"/>
      <c r="B45" s="9" t="s">
        <v>218</v>
      </c>
      <c r="C45" s="9" t="s">
        <v>219</v>
      </c>
      <c r="D45" s="97">
        <v>6253</v>
      </c>
      <c r="E45" s="97">
        <v>8849</v>
      </c>
      <c r="F45" s="11">
        <f t="shared" si="66"/>
        <v>0.41516072285303052</v>
      </c>
      <c r="G45" s="10">
        <v>0</v>
      </c>
      <c r="H45" s="11">
        <f>G45/E45-1</f>
        <v>-1</v>
      </c>
      <c r="I45" s="10">
        <v>0</v>
      </c>
      <c r="J45" s="10">
        <v>0</v>
      </c>
      <c r="K45" s="10">
        <v>0</v>
      </c>
      <c r="L45" s="10">
        <v>0</v>
      </c>
      <c r="M45" s="64">
        <v>8124.0056299999951</v>
      </c>
      <c r="N45" s="10">
        <v>0</v>
      </c>
      <c r="O45" s="64">
        <v>8124</v>
      </c>
      <c r="P45" s="11">
        <f t="shared" si="69"/>
        <v>-6.9300788940740432E-7</v>
      </c>
      <c r="Q45" s="64">
        <v>35563.005629999992</v>
      </c>
      <c r="R45" s="11">
        <f t="shared" si="23"/>
        <v>3.3775210468434906</v>
      </c>
      <c r="S45" s="64">
        <v>35563.005629999992</v>
      </c>
      <c r="T45" s="11">
        <f t="shared" si="19"/>
        <v>3.3775210468434906</v>
      </c>
      <c r="U45" s="64">
        <v>22353.025280000002</v>
      </c>
      <c r="V45" s="11">
        <f t="shared" si="70"/>
        <v>1.751478309844551</v>
      </c>
      <c r="W45" s="64">
        <v>22353.025280000002</v>
      </c>
      <c r="X45" s="11">
        <f t="shared" si="71"/>
        <v>0</v>
      </c>
      <c r="Y45" s="64">
        <v>2.0314200000000002</v>
      </c>
      <c r="Z45" s="11">
        <f t="shared" si="72"/>
        <v>-0.99990912102614504</v>
      </c>
      <c r="AA45" s="64">
        <v>0.67301</v>
      </c>
      <c r="AB45" s="11">
        <f t="shared" si="98"/>
        <v>-0.99996989177117779</v>
      </c>
      <c r="AC45" s="64">
        <v>58182.904060000001</v>
      </c>
      <c r="AD45" s="11">
        <f t="shared" si="74"/>
        <v>1.6029095986420319</v>
      </c>
      <c r="AE45" s="64">
        <v>58182.904060000001</v>
      </c>
      <c r="AF45" s="11">
        <f t="shared" si="75"/>
        <v>0</v>
      </c>
      <c r="AG45" s="64">
        <v>1.87737</v>
      </c>
      <c r="AH45" s="11">
        <f t="shared" si="76"/>
        <v>-0.9999677333053355</v>
      </c>
      <c r="AI45" s="95">
        <v>1.87737</v>
      </c>
      <c r="AJ45" s="11">
        <f>AI45/AC45-1</f>
        <v>-0.9999677333053355</v>
      </c>
      <c r="AK45" s="95">
        <v>2</v>
      </c>
      <c r="AL45" s="11">
        <f t="shared" si="77"/>
        <v>-0.9999656256415469</v>
      </c>
      <c r="AM45" s="95">
        <v>2</v>
      </c>
      <c r="AN45" s="11">
        <f t="shared" si="78"/>
        <v>0</v>
      </c>
      <c r="AO45" s="95">
        <v>1.87737</v>
      </c>
      <c r="AP45" s="11">
        <f t="shared" si="78"/>
        <v>-6.1315000000000008E-2</v>
      </c>
      <c r="AQ45" s="95">
        <v>1.87737</v>
      </c>
      <c r="AR45" s="11">
        <f t="shared" ref="AR45" si="100">IFERROR(AQ45/$AK45-1,"na")</f>
        <v>-6.1315000000000008E-2</v>
      </c>
      <c r="AS45" s="95">
        <v>1.87737</v>
      </c>
      <c r="AT45" s="11">
        <f t="shared" si="96"/>
        <v>-6.1315000000000008E-2</v>
      </c>
      <c r="AU45" s="95">
        <v>1.87737</v>
      </c>
      <c r="AV45" s="11">
        <f t="shared" si="80"/>
        <v>0</v>
      </c>
      <c r="AW45" s="95">
        <v>1.6486400000000001</v>
      </c>
      <c r="AX45" s="11">
        <f t="shared" si="81"/>
        <v>-0.12183533347182485</v>
      </c>
      <c r="AY45" s="95">
        <v>1.6486400000000001</v>
      </c>
      <c r="AZ45" s="11">
        <f t="shared" si="82"/>
        <v>-0.12183533347182485</v>
      </c>
      <c r="BA45" s="95">
        <v>1.6486400000000001</v>
      </c>
      <c r="BB45" s="11">
        <f t="shared" si="83"/>
        <v>-0.12183533347182485</v>
      </c>
      <c r="BC45" s="95">
        <v>1.6486400000000001</v>
      </c>
      <c r="BD45" s="11">
        <f t="shared" si="84"/>
        <v>0</v>
      </c>
      <c r="BE45" s="10">
        <v>0</v>
      </c>
      <c r="BF45" s="11">
        <f t="shared" si="85"/>
        <v>-1</v>
      </c>
      <c r="BG45" s="10">
        <v>0</v>
      </c>
      <c r="BH45" s="11">
        <f t="shared" si="85"/>
        <v>-1</v>
      </c>
      <c r="BI45" s="95" t="s">
        <v>1129</v>
      </c>
      <c r="BJ45" s="11" t="str">
        <f t="shared" si="85"/>
        <v>na</v>
      </c>
      <c r="BK45" s="95">
        <v>0</v>
      </c>
      <c r="BL45" s="19" t="str">
        <f t="shared" si="86"/>
        <v>na</v>
      </c>
    </row>
    <row r="46" spans="1:64">
      <c r="A46" s="8"/>
      <c r="B46" s="9" t="s">
        <v>220</v>
      </c>
      <c r="C46" s="9" t="s">
        <v>221</v>
      </c>
      <c r="D46" s="10">
        <v>0</v>
      </c>
      <c r="E46" s="10">
        <v>0</v>
      </c>
      <c r="F46" s="10">
        <v>0</v>
      </c>
      <c r="G46" s="10">
        <v>0</v>
      </c>
      <c r="H46" s="10">
        <v>0</v>
      </c>
      <c r="I46" s="10">
        <v>0</v>
      </c>
      <c r="J46" s="10">
        <v>0</v>
      </c>
      <c r="K46" s="10">
        <v>0</v>
      </c>
      <c r="L46" s="10">
        <v>0</v>
      </c>
      <c r="M46" s="10">
        <v>0</v>
      </c>
      <c r="N46" s="10">
        <v>0</v>
      </c>
      <c r="O46" s="10">
        <v>0</v>
      </c>
      <c r="P46" s="10">
        <v>0</v>
      </c>
      <c r="Q46" s="10">
        <v>0</v>
      </c>
      <c r="R46" s="10">
        <v>0</v>
      </c>
      <c r="S46" s="10">
        <v>0</v>
      </c>
      <c r="T46" s="10">
        <v>0</v>
      </c>
      <c r="U46" s="64">
        <v>12481.63089</v>
      </c>
      <c r="V46" s="11" t="s">
        <v>58</v>
      </c>
      <c r="W46" s="64">
        <v>12481.63089</v>
      </c>
      <c r="X46" s="11">
        <f t="shared" si="71"/>
        <v>0</v>
      </c>
      <c r="Y46" s="64">
        <v>1.49014</v>
      </c>
      <c r="Z46" s="11">
        <f t="shared" si="72"/>
        <v>-0.99988061335789113</v>
      </c>
      <c r="AA46" s="64">
        <v>0.47666000000000003</v>
      </c>
      <c r="AB46" s="11">
        <f t="shared" si="98"/>
        <v>-0.99996181108028259</v>
      </c>
      <c r="AC46" s="64">
        <v>12709.32668</v>
      </c>
      <c r="AD46" s="11">
        <f t="shared" si="74"/>
        <v>1.8242471036571395E-2</v>
      </c>
      <c r="AE46" s="64">
        <v>12709.32668</v>
      </c>
      <c r="AF46" s="11">
        <f t="shared" si="75"/>
        <v>0</v>
      </c>
      <c r="AG46" s="64">
        <v>1.0493299999999999</v>
      </c>
      <c r="AH46" s="11">
        <f t="shared" si="76"/>
        <v>-0.99991743622408802</v>
      </c>
      <c r="AI46" s="95">
        <v>1.0493299999999999</v>
      </c>
      <c r="AJ46" s="11">
        <f>AI46/AC46-1</f>
        <v>-0.99991743622408802</v>
      </c>
      <c r="AK46" s="95">
        <v>85703.973499999993</v>
      </c>
      <c r="AL46" s="11">
        <f t="shared" si="77"/>
        <v>5.7433921290942846</v>
      </c>
      <c r="AM46" s="95">
        <v>85704</v>
      </c>
      <c r="AN46" s="11">
        <f t="shared" si="78"/>
        <v>3.0920386673294331E-7</v>
      </c>
      <c r="AO46" s="95">
        <v>3.4650500000000002</v>
      </c>
      <c r="AP46" s="11">
        <f t="shared" si="78"/>
        <v>-0.99995956955251319</v>
      </c>
      <c r="AQ46" s="95">
        <v>3.4650500000000002</v>
      </c>
      <c r="AR46" s="11">
        <f t="shared" ref="AR46" si="101">IFERROR(AQ46/$AK46-1,"na")</f>
        <v>-0.99995956955251319</v>
      </c>
      <c r="AS46" s="95">
        <v>87699.046359999993</v>
      </c>
      <c r="AT46" s="11">
        <f t="shared" si="96"/>
        <v>2.3278650668396406E-2</v>
      </c>
      <c r="AU46" s="95">
        <v>87699.046359999993</v>
      </c>
      <c r="AV46" s="11">
        <f t="shared" si="80"/>
        <v>0</v>
      </c>
      <c r="AW46" s="95">
        <v>4.6941099999999993</v>
      </c>
      <c r="AX46" s="11">
        <f t="shared" si="81"/>
        <v>-0.99994647478855436</v>
      </c>
      <c r="AY46" s="95">
        <v>4.6941099999999993</v>
      </c>
      <c r="AZ46" s="11">
        <f t="shared" si="82"/>
        <v>-0.99994647478855436</v>
      </c>
      <c r="BA46" s="95">
        <v>155185.75636000003</v>
      </c>
      <c r="BB46" s="11">
        <f t="shared" si="83"/>
        <v>0.76952615565476767</v>
      </c>
      <c r="BC46" s="95">
        <v>155185.75636000003</v>
      </c>
      <c r="BD46" s="11">
        <f t="shared" si="84"/>
        <v>0</v>
      </c>
      <c r="BE46" s="95">
        <v>8.2658100000000001</v>
      </c>
      <c r="BF46" s="11">
        <f t="shared" si="85"/>
        <v>-0.99994673602659234</v>
      </c>
      <c r="BG46" s="95">
        <v>8</v>
      </c>
      <c r="BH46" s="11">
        <f t="shared" si="85"/>
        <v>-0.99994844887709</v>
      </c>
      <c r="BI46" s="95">
        <v>10.098930000000001</v>
      </c>
      <c r="BJ46" s="11">
        <f t="shared" si="85"/>
        <v>-0.99993492360228875</v>
      </c>
      <c r="BK46" s="95">
        <v>10.098930000000001</v>
      </c>
      <c r="BL46" s="19">
        <f t="shared" si="86"/>
        <v>0</v>
      </c>
    </row>
    <row r="47" spans="1:64">
      <c r="B47" s="9" t="s">
        <v>222</v>
      </c>
      <c r="C47" s="9" t="s">
        <v>223</v>
      </c>
      <c r="D47" s="97">
        <v>3418</v>
      </c>
      <c r="E47" s="97">
        <v>9666</v>
      </c>
      <c r="F47" s="11">
        <f t="shared" si="66"/>
        <v>1.8279695728496197</v>
      </c>
      <c r="G47" s="97">
        <v>17642.924300000002</v>
      </c>
      <c r="H47" s="11">
        <f>G47/E47-1</f>
        <v>0.82525597972273967</v>
      </c>
      <c r="I47" s="97">
        <v>14522</v>
      </c>
      <c r="J47" s="11">
        <f t="shared" si="67"/>
        <v>-0.17689382139444998</v>
      </c>
      <c r="K47" s="97">
        <v>16650.712169999999</v>
      </c>
      <c r="L47" s="11">
        <f t="shared" si="68"/>
        <v>0.14658533053298428</v>
      </c>
      <c r="M47" s="64">
        <v>31861.771659999999</v>
      </c>
      <c r="N47" s="11">
        <f t="shared" si="69"/>
        <v>0.91353807180729141</v>
      </c>
      <c r="O47" s="64">
        <v>12876</v>
      </c>
      <c r="P47" s="11">
        <f t="shared" si="69"/>
        <v>-0.59587934602629689</v>
      </c>
      <c r="Q47" s="64">
        <v>25175.788929999995</v>
      </c>
      <c r="R47" s="11">
        <f t="shared" si="23"/>
        <v>-0.20984340737064977</v>
      </c>
      <c r="S47" s="64">
        <v>22337.643320000003</v>
      </c>
      <c r="T47" s="11">
        <f t="shared" si="19"/>
        <v>-0.29892023713034155</v>
      </c>
      <c r="U47" s="64">
        <v>30441.119569999999</v>
      </c>
      <c r="V47" s="11">
        <f t="shared" si="70"/>
        <v>-4.4587981646466934E-2</v>
      </c>
      <c r="W47" s="64">
        <v>29697.870869999999</v>
      </c>
      <c r="X47" s="11">
        <f t="shared" si="71"/>
        <v>-2.4415944961908687E-2</v>
      </c>
      <c r="Y47" s="64">
        <v>23885.581169999998</v>
      </c>
      <c r="Z47" s="11">
        <f t="shared" si="72"/>
        <v>-0.21535142243784433</v>
      </c>
      <c r="AA47" s="64">
        <v>25038.73144</v>
      </c>
      <c r="AB47" s="11">
        <f t="shared" si="98"/>
        <v>-0.15688462820769211</v>
      </c>
      <c r="AC47" s="64">
        <v>49807.056140000001</v>
      </c>
      <c r="AD47" s="11">
        <f t="shared" si="74"/>
        <v>0.63617688322755739</v>
      </c>
      <c r="AE47" s="64">
        <v>26632.03683999999</v>
      </c>
      <c r="AF47" s="11">
        <f t="shared" si="75"/>
        <v>-0.46529590576199853</v>
      </c>
      <c r="AG47" s="64">
        <v>40997.699630000003</v>
      </c>
      <c r="AH47" s="11">
        <f t="shared" si="76"/>
        <v>-0.17686964845379027</v>
      </c>
      <c r="AI47" s="95">
        <v>42643.743599999994</v>
      </c>
      <c r="AJ47" s="11">
        <f>AI47/AC47-1</f>
        <v>-0.14382123930121538</v>
      </c>
      <c r="AK47" s="95">
        <v>93169</v>
      </c>
      <c r="AL47" s="11">
        <f t="shared" si="77"/>
        <v>0.87059840955298018</v>
      </c>
      <c r="AM47" s="95">
        <v>53098</v>
      </c>
      <c r="AN47" s="11">
        <f t="shared" si="78"/>
        <v>-0.43008940742092328</v>
      </c>
      <c r="AO47" s="95">
        <v>56334.87399</v>
      </c>
      <c r="AP47" s="11">
        <f t="shared" si="78"/>
        <v>-0.39534744399961363</v>
      </c>
      <c r="AQ47" s="95">
        <v>59393.659</v>
      </c>
      <c r="AR47" s="11">
        <f t="shared" ref="AR47" si="102">IFERROR(AQ47/$AK47-1,"na")</f>
        <v>-0.3625169423306035</v>
      </c>
      <c r="AS47" s="95">
        <v>26844.1515600001</v>
      </c>
      <c r="AT47" s="11">
        <f t="shared" si="96"/>
        <v>-0.71187678777275598</v>
      </c>
      <c r="AU47" s="95">
        <v>86205.445200000002</v>
      </c>
      <c r="AV47" s="11">
        <f t="shared" si="80"/>
        <v>2.2113305949461597</v>
      </c>
      <c r="AW47" s="95">
        <v>83840.078039999993</v>
      </c>
      <c r="AX47" s="11">
        <f t="shared" si="81"/>
        <v>2.1232157906949203</v>
      </c>
      <c r="AY47" s="95">
        <v>73601.741829999984</v>
      </c>
      <c r="AZ47" s="11">
        <f t="shared" si="82"/>
        <v>1.7418166547559051</v>
      </c>
      <c r="BA47" s="95">
        <v>18982.361320000004</v>
      </c>
      <c r="BB47" s="11">
        <f t="shared" si="83"/>
        <v>-0.29286789796384483</v>
      </c>
      <c r="BC47" s="95">
        <v>33315.754009999997</v>
      </c>
      <c r="BD47" s="11">
        <f t="shared" si="84"/>
        <v>0.75509007801353922</v>
      </c>
      <c r="BE47" s="95">
        <v>24656.634290000002</v>
      </c>
      <c r="BF47" s="11">
        <f t="shared" si="85"/>
        <v>0.29892345184798108</v>
      </c>
      <c r="BG47" s="95">
        <v>20373</v>
      </c>
      <c r="BH47" s="11">
        <f t="shared" si="85"/>
        <v>7.325952006480918E-2</v>
      </c>
      <c r="BI47" s="95">
        <v>28951.495019999995</v>
      </c>
      <c r="BJ47" s="11">
        <f t="shared" si="85"/>
        <v>0.52517879793471289</v>
      </c>
      <c r="BK47" s="95">
        <v>39496.492879999998</v>
      </c>
      <c r="BL47" s="19">
        <f t="shared" si="86"/>
        <v>0.36422982138626714</v>
      </c>
    </row>
    <row r="48" spans="1:64" s="8" customFormat="1">
      <c r="B48" s="20" t="s">
        <v>224</v>
      </c>
      <c r="C48" s="20" t="s">
        <v>225</v>
      </c>
      <c r="D48" s="105">
        <f>SUM(D33:D47)</f>
        <v>511311</v>
      </c>
      <c r="E48" s="105">
        <f>SUM(E33:E47)</f>
        <v>313330</v>
      </c>
      <c r="F48" s="7">
        <f t="shared" si="66"/>
        <v>-0.38720270050908356</v>
      </c>
      <c r="G48" s="105">
        <f>SUM(G33:G47)</f>
        <v>316509.19076000008</v>
      </c>
      <c r="H48" s="7">
        <f>G48/E48-1</f>
        <v>1.0146461430440956E-2</v>
      </c>
      <c r="I48" s="105">
        <f>SUM(I33:I47)</f>
        <v>339842</v>
      </c>
      <c r="J48" s="7">
        <f t="shared" si="67"/>
        <v>7.3719215495680501E-2</v>
      </c>
      <c r="K48" s="105">
        <f>SUM(K33:K47)</f>
        <v>333579.89273000014</v>
      </c>
      <c r="L48" s="7">
        <f t="shared" si="68"/>
        <v>-1.8426525473602018E-2</v>
      </c>
      <c r="M48" s="82">
        <f>SUM(M33:M47)</f>
        <v>458812.99265999999</v>
      </c>
      <c r="N48" s="7">
        <f t="shared" si="69"/>
        <v>0.37542160861405294</v>
      </c>
      <c r="O48" s="82">
        <f>SUM(O33:O47)</f>
        <v>403546</v>
      </c>
      <c r="P48" s="7">
        <f t="shared" si="69"/>
        <v>-0.1204564681997905</v>
      </c>
      <c r="Q48" s="82">
        <f>SUM(Q33:Q47)</f>
        <v>506825.04453999997</v>
      </c>
      <c r="R48" s="7">
        <f t="shared" si="23"/>
        <v>0.10464405465426507</v>
      </c>
      <c r="S48" s="82">
        <f>SUM(S33:S47)</f>
        <v>477441.56810999988</v>
      </c>
      <c r="T48" s="7">
        <f t="shared" si="19"/>
        <v>4.0601673771266666E-2</v>
      </c>
      <c r="U48" s="82">
        <f>SUM(U33:U47)</f>
        <v>589042.90935999993</v>
      </c>
      <c r="V48" s="7">
        <f t="shared" si="70"/>
        <v>0.28384095216001404</v>
      </c>
      <c r="W48" s="82">
        <f>SUM(W33:W47)</f>
        <v>302049.59103999997</v>
      </c>
      <c r="X48" s="7">
        <f t="shared" si="71"/>
        <v>-0.48721971482828075</v>
      </c>
      <c r="Y48" s="82">
        <f>SUM(Y33:Y47)</f>
        <v>457712.09335000004</v>
      </c>
      <c r="Z48" s="7">
        <f t="shared" si="72"/>
        <v>-0.22295628030340253</v>
      </c>
      <c r="AA48" s="82">
        <f>SUM(AA33:AA47)</f>
        <v>565689.09504000004</v>
      </c>
      <c r="AB48" s="7">
        <f t="shared" si="98"/>
        <v>0.87283516290239471</v>
      </c>
      <c r="AC48" s="82">
        <f>SUM(AC33:AC47)</f>
        <v>674295.86711999995</v>
      </c>
      <c r="AD48" s="7">
        <f t="shared" si="74"/>
        <v>0.14473131991798027</v>
      </c>
      <c r="AE48" s="82">
        <f>SUM(AE33:AE47)</f>
        <v>612673.58056000003</v>
      </c>
      <c r="AF48" s="7">
        <f>AE48/AC48-1</f>
        <v>-9.1387608266377596E-2</v>
      </c>
      <c r="AG48" s="82">
        <f>SUM(AG33:AG47)</f>
        <v>542927.20522</v>
      </c>
      <c r="AH48" s="7">
        <f>AG48/AC48-1</f>
        <v>-0.1948234718701326</v>
      </c>
      <c r="AI48" s="82">
        <f>SUM(AI33:AI47)</f>
        <v>529421.55556000001</v>
      </c>
      <c r="AJ48" s="7">
        <f>AI48/AC48-1</f>
        <v>-0.21485273545984473</v>
      </c>
      <c r="AK48" s="82">
        <f>SUM(AK33:AK47)</f>
        <v>726254.97349999996</v>
      </c>
      <c r="AL48" s="7">
        <f>AK48/AC48-1</f>
        <v>7.7056836492152447E-2</v>
      </c>
      <c r="AM48" s="82">
        <f>SUM(AM33:AM47)</f>
        <v>648280</v>
      </c>
      <c r="AN48" s="7">
        <f t="shared" si="78"/>
        <v>-0.10736583754355522</v>
      </c>
      <c r="AO48" s="82">
        <f>SUM(AO33:AO47)</f>
        <v>621688.34638</v>
      </c>
      <c r="AP48" s="7">
        <f t="shared" si="78"/>
        <v>-0.14398060038896243</v>
      </c>
      <c r="AQ48" s="82">
        <f>SUM(AQ33:AQ47)</f>
        <v>576747.02669999993</v>
      </c>
      <c r="AR48" s="7">
        <f t="shared" ref="AR48" si="103">IFERROR(AQ48/$AK48-1,"na")</f>
        <v>-0.20586151180415979</v>
      </c>
      <c r="AS48" s="82">
        <f>SUM(AS33:AS47)</f>
        <v>695587.86028000014</v>
      </c>
      <c r="AT48" s="7">
        <f t="shared" si="96"/>
        <v>-4.222637274648533E-2</v>
      </c>
      <c r="AU48" s="82">
        <f>SUM(AU33:AU47)</f>
        <v>677308.86225999997</v>
      </c>
      <c r="AV48" s="7">
        <f t="shared" si="80"/>
        <v>-2.6278489122340654E-2</v>
      </c>
      <c r="AW48" s="82">
        <f>SUM(AW33:AW47)</f>
        <v>692061.41499000019</v>
      </c>
      <c r="AX48" s="7">
        <f t="shared" si="81"/>
        <v>-5.0697338055618602E-3</v>
      </c>
      <c r="AY48" s="82">
        <f>SUM(AY33:AY47)</f>
        <v>761200.68487</v>
      </c>
      <c r="AZ48" s="7">
        <f t="shared" si="82"/>
        <v>9.4327155973636723E-2</v>
      </c>
      <c r="BA48" s="82">
        <f>SUM(BA33:BA47)</f>
        <v>995686.87383000006</v>
      </c>
      <c r="BB48" s="7">
        <f t="shared" si="83"/>
        <v>0.43143221825234113</v>
      </c>
      <c r="BC48" s="82">
        <f>SUM(BC33:BC47)</f>
        <v>746558.06944000011</v>
      </c>
      <c r="BD48" s="7">
        <f t="shared" si="84"/>
        <v>-0.2502079829893743</v>
      </c>
      <c r="BE48" s="82">
        <f>SUM(BE33:BE47)</f>
        <v>655007.62531999976</v>
      </c>
      <c r="BF48" s="7">
        <f t="shared" si="85"/>
        <v>-0.34215500622153083</v>
      </c>
      <c r="BG48" s="82">
        <f>SUM(BG33:BG47)</f>
        <v>586289</v>
      </c>
      <c r="BH48" s="7">
        <f t="shared" si="85"/>
        <v>-0.41117130755697717</v>
      </c>
      <c r="BI48" s="82">
        <f>SUM(BI33:BI47)+1</f>
        <v>843949.31779999996</v>
      </c>
      <c r="BJ48" s="7">
        <f t="shared" si="85"/>
        <v>-0.15239485426409993</v>
      </c>
      <c r="BK48" s="82">
        <f>SUM(BK33:BK47)</f>
        <v>715120.25291000004</v>
      </c>
      <c r="BL48" s="157">
        <f t="shared" si="86"/>
        <v>-0.15265023879138906</v>
      </c>
    </row>
    <row r="49" spans="2:64">
      <c r="D49" s="98"/>
      <c r="E49" s="106"/>
      <c r="F49" s="11"/>
      <c r="G49" s="106"/>
      <c r="H49" s="11"/>
      <c r="I49" s="106"/>
      <c r="J49" s="107"/>
      <c r="K49" s="106"/>
      <c r="L49" s="107"/>
      <c r="M49" s="106"/>
      <c r="N49" s="107"/>
      <c r="O49" s="106"/>
      <c r="P49" s="107"/>
      <c r="Q49" s="106"/>
      <c r="R49" s="107"/>
      <c r="S49" s="106"/>
      <c r="T49" s="107"/>
      <c r="U49" s="106"/>
      <c r="V49" s="107"/>
      <c r="W49" s="106"/>
      <c r="X49" s="107"/>
      <c r="Y49" s="106"/>
      <c r="Z49" s="107"/>
      <c r="AA49" s="106"/>
      <c r="AB49" s="107"/>
      <c r="AC49" s="106"/>
      <c r="AD49" s="107"/>
      <c r="AE49" s="106"/>
      <c r="AF49" s="107"/>
      <c r="AG49" s="106"/>
      <c r="AH49" s="107"/>
      <c r="AI49" s="106"/>
      <c r="AJ49" s="107"/>
      <c r="AK49" s="106"/>
      <c r="AL49" s="107"/>
      <c r="AM49" s="106"/>
      <c r="AN49" s="107"/>
      <c r="AO49" s="106"/>
      <c r="AP49" s="107"/>
      <c r="AQ49" s="106"/>
      <c r="AR49" s="107"/>
      <c r="AS49" s="106"/>
      <c r="AT49" s="107"/>
      <c r="AU49" s="106"/>
      <c r="AV49" s="107"/>
      <c r="AW49" s="106"/>
      <c r="AX49" s="107"/>
      <c r="AY49" s="106"/>
      <c r="AZ49" s="107"/>
      <c r="BA49" s="106"/>
      <c r="BB49" s="107"/>
      <c r="BC49" s="106"/>
      <c r="BD49" s="107"/>
      <c r="BE49" s="106"/>
      <c r="BF49" s="107"/>
      <c r="BG49" s="106"/>
      <c r="BH49" s="107"/>
      <c r="BI49" s="106"/>
      <c r="BJ49" s="107"/>
      <c r="BK49" s="106"/>
      <c r="BL49" s="107"/>
    </row>
    <row r="50" spans="2:64">
      <c r="B50" s="6" t="s">
        <v>173</v>
      </c>
      <c r="C50" s="6" t="s">
        <v>226</v>
      </c>
      <c r="D50" s="97"/>
      <c r="E50" s="97"/>
      <c r="F50" s="11"/>
      <c r="G50" s="97"/>
      <c r="H50" s="11"/>
      <c r="I50" s="97"/>
      <c r="J50" s="97"/>
      <c r="K50" s="97"/>
      <c r="L50" s="97"/>
      <c r="M50" s="97"/>
      <c r="N50" s="97"/>
      <c r="O50" s="97"/>
      <c r="P50" s="97"/>
      <c r="Q50" s="97"/>
      <c r="R50" s="97"/>
      <c r="S50" s="97"/>
      <c r="T50" s="97"/>
      <c r="U50" s="97"/>
      <c r="V50" s="97"/>
      <c r="W50" s="97"/>
      <c r="X50" s="97"/>
      <c r="Y50" s="97"/>
      <c r="Z50" s="97"/>
      <c r="AA50" s="97"/>
      <c r="AB50" s="97"/>
      <c r="AC50" s="97"/>
      <c r="AD50" s="97"/>
      <c r="AE50" s="97"/>
      <c r="AF50" s="97"/>
      <c r="AG50" s="97"/>
      <c r="AH50" s="97"/>
      <c r="AI50" s="97"/>
      <c r="AJ50" s="97"/>
      <c r="AK50" s="97"/>
      <c r="AL50" s="97"/>
      <c r="AM50" s="97"/>
      <c r="AN50" s="97"/>
      <c r="AO50" s="97"/>
      <c r="AP50" s="97"/>
      <c r="AQ50" s="97"/>
      <c r="AR50" s="97"/>
      <c r="AS50" s="97"/>
      <c r="AT50" s="97"/>
      <c r="AU50" s="97"/>
      <c r="AV50" s="97"/>
      <c r="AW50" s="97"/>
      <c r="AX50" s="97"/>
      <c r="AY50" s="97"/>
      <c r="AZ50" s="97"/>
      <c r="BA50" s="97"/>
      <c r="BB50" s="97"/>
      <c r="BC50" s="97"/>
      <c r="BD50" s="97"/>
      <c r="BE50" s="97"/>
      <c r="BF50" s="97"/>
      <c r="BG50" s="97"/>
      <c r="BH50" s="97"/>
      <c r="BI50" s="97"/>
      <c r="BJ50" s="97"/>
      <c r="BK50" s="97"/>
      <c r="BL50" s="97"/>
    </row>
    <row r="51" spans="2:64">
      <c r="B51" s="9" t="s">
        <v>227</v>
      </c>
      <c r="C51" s="9" t="s">
        <v>228</v>
      </c>
      <c r="D51" s="10">
        <v>0</v>
      </c>
      <c r="E51" s="10">
        <v>0</v>
      </c>
      <c r="F51" s="10">
        <v>0</v>
      </c>
      <c r="G51" s="10">
        <v>0</v>
      </c>
      <c r="H51" s="10">
        <v>0</v>
      </c>
      <c r="I51" s="10">
        <v>0</v>
      </c>
      <c r="J51" s="10">
        <v>0</v>
      </c>
      <c r="K51" s="10">
        <v>0</v>
      </c>
      <c r="L51" s="10">
        <v>0</v>
      </c>
      <c r="M51" s="64">
        <v>9192.6260299999994</v>
      </c>
      <c r="N51" s="10">
        <v>0</v>
      </c>
      <c r="O51" s="64">
        <v>9193</v>
      </c>
      <c r="P51" s="10">
        <v>0</v>
      </c>
      <c r="Q51" s="64">
        <v>6953.6260300000004</v>
      </c>
      <c r="R51" s="10">
        <v>0</v>
      </c>
      <c r="S51" s="64">
        <v>6953.6260300000004</v>
      </c>
      <c r="T51" s="10">
        <v>0</v>
      </c>
      <c r="U51" s="64">
        <v>6953.6260300000004</v>
      </c>
      <c r="V51" s="10">
        <v>0</v>
      </c>
      <c r="W51" s="64">
        <v>6953.6260300000004</v>
      </c>
      <c r="X51" s="11">
        <f t="shared" ref="X51:X59" si="104">W51/U51-1</f>
        <v>0</v>
      </c>
      <c r="Y51" s="83">
        <v>3890.9575800000002</v>
      </c>
      <c r="Z51" s="11">
        <f t="shared" ref="Z51:Z59" si="105">Y51/U51-1</f>
        <v>-0.44044192724583431</v>
      </c>
      <c r="AA51" s="83">
        <v>3890.9575800000002</v>
      </c>
      <c r="AB51" s="11">
        <f t="shared" ref="AB51:AB52" si="106">AA51/W51-1</f>
        <v>-0.44044192724583431</v>
      </c>
      <c r="AC51" s="83">
        <v>1265.9342099999999</v>
      </c>
      <c r="AD51" s="11">
        <f t="shared" ref="AD51:AD59" si="107">AC51/U51-1</f>
        <v>-0.81794617591766006</v>
      </c>
      <c r="AE51" s="83">
        <v>1265.9342099999999</v>
      </c>
      <c r="AF51" s="11">
        <f t="shared" ref="AF51:AF59" si="108">AE51/AC51-1</f>
        <v>0</v>
      </c>
      <c r="AG51" s="83">
        <v>1265.9342099999999</v>
      </c>
      <c r="AH51" s="11">
        <f t="shared" ref="AH51:AH59" si="109">AG51/AC51-1</f>
        <v>0</v>
      </c>
      <c r="AI51" s="10">
        <v>0</v>
      </c>
      <c r="AJ51" s="11">
        <f>AI51/AC51-1</f>
        <v>-1</v>
      </c>
      <c r="AK51" s="10">
        <v>0</v>
      </c>
      <c r="AL51" s="11">
        <f t="shared" ref="AL51:AL59" si="110">AK51/AC51-1</f>
        <v>-1</v>
      </c>
      <c r="AM51" s="10">
        <v>0</v>
      </c>
      <c r="AN51" s="10">
        <v>0</v>
      </c>
      <c r="AO51" s="10">
        <v>0</v>
      </c>
      <c r="AP51" s="10">
        <v>0</v>
      </c>
      <c r="AQ51" s="10">
        <v>0</v>
      </c>
      <c r="AR51" s="10">
        <v>0</v>
      </c>
      <c r="AS51" s="10">
        <v>0</v>
      </c>
      <c r="AT51" s="10">
        <v>0</v>
      </c>
      <c r="AU51" s="10">
        <v>0</v>
      </c>
      <c r="AV51" s="10">
        <v>0</v>
      </c>
      <c r="AW51" s="10">
        <v>0</v>
      </c>
      <c r="AX51" s="10">
        <v>0</v>
      </c>
      <c r="AY51" s="10">
        <v>0</v>
      </c>
      <c r="AZ51" s="10">
        <v>0</v>
      </c>
      <c r="BA51" s="10">
        <v>0</v>
      </c>
      <c r="BB51" s="10">
        <v>0</v>
      </c>
      <c r="BC51" s="10">
        <v>0</v>
      </c>
      <c r="BD51" s="10">
        <v>0</v>
      </c>
      <c r="BE51" s="10">
        <v>0</v>
      </c>
      <c r="BF51" s="10">
        <v>0</v>
      </c>
      <c r="BG51" s="10">
        <v>0</v>
      </c>
      <c r="BH51" s="10">
        <v>0</v>
      </c>
      <c r="BI51" s="10"/>
      <c r="BJ51" s="10">
        <v>0</v>
      </c>
      <c r="BK51" s="10">
        <v>0</v>
      </c>
      <c r="BL51" s="10">
        <v>0</v>
      </c>
    </row>
    <row r="52" spans="2:64">
      <c r="B52" s="9" t="s">
        <v>229</v>
      </c>
      <c r="C52" s="9" t="s">
        <v>201</v>
      </c>
      <c r="D52" s="97">
        <v>80231</v>
      </c>
      <c r="E52" s="97">
        <v>196253</v>
      </c>
      <c r="F52" s="11">
        <f t="shared" ref="F52:F59" si="111">E52/D52-1</f>
        <v>1.4460993880171005</v>
      </c>
      <c r="G52" s="97">
        <v>99553.217709999997</v>
      </c>
      <c r="H52" s="11">
        <f>G52/E52-1</f>
        <v>-0.49273021197128197</v>
      </c>
      <c r="I52" s="97">
        <v>137340</v>
      </c>
      <c r="J52" s="11">
        <f t="shared" ref="J52:J59" si="112">I52/G52-1</f>
        <v>0.37956364604982906</v>
      </c>
      <c r="K52" s="97">
        <v>103088.92129000001</v>
      </c>
      <c r="L52" s="11">
        <f t="shared" ref="L52:L59" si="113">K52/I52-1</f>
        <v>-0.24938895230814029</v>
      </c>
      <c r="M52" s="64">
        <v>79419.832049999997</v>
      </c>
      <c r="N52" s="11">
        <f t="shared" ref="N52:P59" si="114">M52/K52-1</f>
        <v>-0.22959876719843031</v>
      </c>
      <c r="O52" s="64">
        <v>62667</v>
      </c>
      <c r="P52" s="11">
        <f t="shared" si="114"/>
        <v>-0.21094015962477719</v>
      </c>
      <c r="Q52" s="64">
        <v>17500</v>
      </c>
      <c r="R52" s="11">
        <f t="shared" si="23"/>
        <v>-0.77965201451216115</v>
      </c>
      <c r="S52" s="64">
        <v>55000</v>
      </c>
      <c r="T52" s="11">
        <f t="shared" si="19"/>
        <v>-0.30747775989536352</v>
      </c>
      <c r="U52" s="64">
        <v>112500</v>
      </c>
      <c r="V52" s="11">
        <f t="shared" ref="V52:V59" si="115">U52/M52-1</f>
        <v>0.41652276385039277</v>
      </c>
      <c r="W52" s="64">
        <v>233358.78586999999</v>
      </c>
      <c r="X52" s="11">
        <f t="shared" si="104"/>
        <v>1.0743003188444442</v>
      </c>
      <c r="Y52" s="83">
        <v>174012.85183</v>
      </c>
      <c r="Z52" s="11">
        <f t="shared" si="105"/>
        <v>0.54678090515555544</v>
      </c>
      <c r="AA52" s="83">
        <v>135882.55549</v>
      </c>
      <c r="AB52" s="11">
        <f t="shared" si="106"/>
        <v>-0.41770970832142684</v>
      </c>
      <c r="AC52" s="83">
        <v>164036.72818000001</v>
      </c>
      <c r="AD52" s="11">
        <f t="shared" si="107"/>
        <v>0.45810425048888903</v>
      </c>
      <c r="AE52" s="83">
        <v>133864.16949</v>
      </c>
      <c r="AF52" s="11">
        <f t="shared" si="108"/>
        <v>-0.18393782310075824</v>
      </c>
      <c r="AG52" s="83">
        <v>118270.25729000001</v>
      </c>
      <c r="AH52" s="11">
        <f t="shared" si="109"/>
        <v>-0.27900136388833452</v>
      </c>
      <c r="AI52" s="95">
        <v>159792.20918999999</v>
      </c>
      <c r="AJ52" s="11">
        <f>AI52/AC52-1</f>
        <v>-2.587541849373165E-2</v>
      </c>
      <c r="AK52" s="95">
        <v>108186</v>
      </c>
      <c r="AL52" s="11">
        <f t="shared" si="110"/>
        <v>-0.34047697000341381</v>
      </c>
      <c r="AM52" s="95">
        <v>120000</v>
      </c>
      <c r="AN52" s="11">
        <f t="shared" ref="AN52:AP59" si="116">IFERROR(AM52/$AK52-1,"na")</f>
        <v>0.10920082080860749</v>
      </c>
      <c r="AO52" s="95">
        <v>119999.99997</v>
      </c>
      <c r="AP52" s="11">
        <f t="shared" si="116"/>
        <v>0.10920082053130731</v>
      </c>
      <c r="AQ52" s="95">
        <v>132604.42724000002</v>
      </c>
      <c r="AR52" s="11">
        <f t="shared" ref="AR52" si="117">IFERROR(AQ52/$AK52-1,"na")</f>
        <v>0.22570782947886059</v>
      </c>
      <c r="AS52" s="95">
        <v>160000.00048000002</v>
      </c>
      <c r="AT52" s="11">
        <f t="shared" ref="AT52:AT59" si="118">IFERROR(AS52/$AK52-1,"na")</f>
        <v>0.47893443218161336</v>
      </c>
      <c r="AU52" s="95">
        <v>100000.00048999998</v>
      </c>
      <c r="AV52" s="11">
        <f t="shared" ref="AV52:AV59" si="119">IFERROR(AU52/$AS52-1,"na")</f>
        <v>-0.37499999881250023</v>
      </c>
      <c r="AW52" s="95">
        <v>107558.98797</v>
      </c>
      <c r="AX52" s="11">
        <f t="shared" ref="AX52:AX59" si="120">IFERROR(AW52/$AS52-1,"na")</f>
        <v>-0.32775632720423109</v>
      </c>
      <c r="AY52" s="95">
        <v>90000</v>
      </c>
      <c r="AZ52" s="11">
        <f t="shared" ref="AZ52:AZ59" si="121">IFERROR(AY52/$AS52-1,"na")</f>
        <v>-0.43750000168750003</v>
      </c>
      <c r="BA52" s="95">
        <v>285191.05127999996</v>
      </c>
      <c r="BB52" s="11">
        <f t="shared" ref="BB52:BB59" si="122">IFERROR(BA52/$AS52-1,"na")</f>
        <v>0.7824440651526674</v>
      </c>
      <c r="BC52" s="95">
        <v>328311.22548999998</v>
      </c>
      <c r="BD52" s="11">
        <f t="shared" ref="BD52:BD59" si="123">IFERROR(BC52/$BA52-1,"na")</f>
        <v>0.15119750082082595</v>
      </c>
      <c r="BE52" s="95">
        <v>316824.39120000001</v>
      </c>
      <c r="BF52" s="11">
        <f t="shared" ref="BF52:BJ59" si="124">IFERROR(BE52/$BA52-1,"na")</f>
        <v>0.11091981946145468</v>
      </c>
      <c r="BG52" s="95">
        <v>508994</v>
      </c>
      <c r="BH52" s="11">
        <f t="shared" si="124"/>
        <v>0.78474744461834733</v>
      </c>
      <c r="BI52" s="151">
        <v>298302.86382999999</v>
      </c>
      <c r="BJ52" s="11">
        <f t="shared" si="124"/>
        <v>4.5975539874590465E-2</v>
      </c>
      <c r="BK52" s="95">
        <v>298393.78182999999</v>
      </c>
      <c r="BL52" s="19">
        <f t="shared" ref="BL52:BL59" si="125">IFERROR(BK52/$BI52-1,"na")</f>
        <v>3.0478420097179715E-4</v>
      </c>
    </row>
    <row r="53" spans="2:64">
      <c r="B53" s="9" t="s">
        <v>230</v>
      </c>
      <c r="C53" s="9" t="s">
        <v>231</v>
      </c>
      <c r="D53" s="10">
        <v>0</v>
      </c>
      <c r="E53" s="10">
        <v>0</v>
      </c>
      <c r="F53" s="10">
        <v>0</v>
      </c>
      <c r="G53" s="10">
        <v>0</v>
      </c>
      <c r="H53" s="10">
        <v>0</v>
      </c>
      <c r="I53" s="10">
        <v>0</v>
      </c>
      <c r="J53" s="10">
        <v>0</v>
      </c>
      <c r="K53" s="10">
        <v>0</v>
      </c>
      <c r="L53" s="10">
        <v>0</v>
      </c>
      <c r="M53" s="10">
        <v>0</v>
      </c>
      <c r="N53" s="10">
        <v>0</v>
      </c>
      <c r="O53" s="10">
        <v>0</v>
      </c>
      <c r="P53" s="10">
        <v>0</v>
      </c>
      <c r="Q53" s="10">
        <v>0</v>
      </c>
      <c r="R53" s="10">
        <v>0</v>
      </c>
      <c r="S53" s="10">
        <v>0</v>
      </c>
      <c r="T53" s="10">
        <v>0</v>
      </c>
      <c r="U53" s="10">
        <v>0</v>
      </c>
      <c r="V53" s="10">
        <v>0</v>
      </c>
      <c r="W53" s="10">
        <v>0</v>
      </c>
      <c r="X53" s="10">
        <v>0</v>
      </c>
      <c r="Y53" s="83">
        <v>3228.8428100000024</v>
      </c>
      <c r="Z53" s="10">
        <v>0</v>
      </c>
      <c r="AA53" s="10">
        <v>0</v>
      </c>
      <c r="AB53" s="10">
        <v>0</v>
      </c>
      <c r="AC53" s="10">
        <v>0</v>
      </c>
      <c r="AD53" s="10">
        <v>0</v>
      </c>
      <c r="AE53" s="83">
        <v>6245.7287400000023</v>
      </c>
      <c r="AF53" s="10">
        <v>0</v>
      </c>
      <c r="AG53" s="83">
        <v>1729.7427100000009</v>
      </c>
      <c r="AH53" s="10">
        <v>0</v>
      </c>
      <c r="AI53" s="95">
        <v>207.79077000000299</v>
      </c>
      <c r="AJ53" s="10">
        <v>0</v>
      </c>
      <c r="AK53" s="95">
        <v>1814</v>
      </c>
      <c r="AL53" s="10">
        <v>0</v>
      </c>
      <c r="AM53" s="10">
        <v>0</v>
      </c>
      <c r="AN53" s="11">
        <f t="shared" si="116"/>
        <v>-1</v>
      </c>
      <c r="AO53" s="10">
        <v>0</v>
      </c>
      <c r="AP53" s="11">
        <f t="shared" si="116"/>
        <v>-1</v>
      </c>
      <c r="AQ53" s="10">
        <v>0</v>
      </c>
      <c r="AR53" s="11">
        <f t="shared" ref="AR53" si="126">IFERROR(AQ53/$AK53-1,"na")</f>
        <v>-1</v>
      </c>
      <c r="AS53" s="10">
        <v>0</v>
      </c>
      <c r="AT53" s="11">
        <f t="shared" si="118"/>
        <v>-1</v>
      </c>
      <c r="AU53" s="10">
        <v>0</v>
      </c>
      <c r="AV53" s="10">
        <v>0</v>
      </c>
      <c r="AW53" s="10">
        <v>0</v>
      </c>
      <c r="AX53" s="10">
        <v>0</v>
      </c>
      <c r="AY53" s="10">
        <v>0</v>
      </c>
      <c r="AZ53" s="10">
        <v>0</v>
      </c>
      <c r="BA53" s="10">
        <v>0</v>
      </c>
      <c r="BB53" s="10">
        <v>0</v>
      </c>
      <c r="BC53" s="95">
        <v>17754.02706</v>
      </c>
      <c r="BD53" s="10">
        <v>0</v>
      </c>
      <c r="BE53" s="95">
        <v>24934.440269999999</v>
      </c>
      <c r="BF53" s="10">
        <v>0</v>
      </c>
      <c r="BG53" s="95">
        <v>35845</v>
      </c>
      <c r="BH53" s="10">
        <v>0</v>
      </c>
      <c r="BI53" s="151" t="s">
        <v>1129</v>
      </c>
      <c r="BJ53" s="10">
        <v>0</v>
      </c>
      <c r="BK53" s="95">
        <v>0</v>
      </c>
      <c r="BL53" s="19" t="str">
        <f t="shared" si="125"/>
        <v>na</v>
      </c>
    </row>
    <row r="54" spans="2:64" hidden="1">
      <c r="B54" s="9" t="s">
        <v>232</v>
      </c>
      <c r="C54" s="9" t="s">
        <v>212</v>
      </c>
      <c r="D54" s="97">
        <v>5938</v>
      </c>
      <c r="E54" s="97">
        <v>4750</v>
      </c>
      <c r="F54" s="11">
        <f t="shared" si="111"/>
        <v>-0.20006736274840009</v>
      </c>
      <c r="G54" s="97">
        <v>2110.0793399999998</v>
      </c>
      <c r="H54" s="11">
        <f>G54/E54-1</f>
        <v>-0.5557727705263158</v>
      </c>
      <c r="I54" s="97">
        <v>2156</v>
      </c>
      <c r="J54" s="11">
        <f t="shared" si="112"/>
        <v>2.1762527659268116E-2</v>
      </c>
      <c r="K54" s="97">
        <v>2045.4844399999999</v>
      </c>
      <c r="L54" s="11">
        <f t="shared" si="113"/>
        <v>-5.1259536178107634E-2</v>
      </c>
      <c r="M54" s="64">
        <v>1864.54375</v>
      </c>
      <c r="N54" s="11">
        <f t="shared" si="114"/>
        <v>-8.8458600056620318E-2</v>
      </c>
      <c r="O54" s="64">
        <v>1741</v>
      </c>
      <c r="P54" s="11">
        <f t="shared" si="114"/>
        <v>-6.6259507185068789E-2</v>
      </c>
      <c r="Q54" s="64">
        <v>1674.4523100000001</v>
      </c>
      <c r="R54" s="11">
        <f t="shared" si="23"/>
        <v>-0.10195064610310156</v>
      </c>
      <c r="S54" s="64">
        <v>1621.5348300000001</v>
      </c>
      <c r="T54" s="11">
        <f t="shared" si="19"/>
        <v>-0.13033157307250098</v>
      </c>
      <c r="U54" s="64">
        <v>814.54139999999995</v>
      </c>
      <c r="V54" s="11">
        <f t="shared" si="115"/>
        <v>-0.56314170691891785</v>
      </c>
      <c r="W54" s="64">
        <v>821.12529000000006</v>
      </c>
      <c r="X54" s="11">
        <f t="shared" si="104"/>
        <v>8.0829409039246958E-3</v>
      </c>
      <c r="Y54" s="83">
        <v>765.00570999999991</v>
      </c>
      <c r="Z54" s="11">
        <f t="shared" si="105"/>
        <v>-6.0814207847507906E-2</v>
      </c>
      <c r="AA54" s="83">
        <v>710.4513300000001</v>
      </c>
      <c r="AB54" s="11">
        <f t="shared" ref="AB54:AB57" si="127">AA54/W54-1</f>
        <v>-0.13478328014961027</v>
      </c>
      <c r="AC54" s="83">
        <v>632.86828000000003</v>
      </c>
      <c r="AD54" s="11">
        <f t="shared" si="107"/>
        <v>-0.22303730663659327</v>
      </c>
      <c r="AE54" s="83">
        <v>589.67448999999999</v>
      </c>
      <c r="AF54" s="11">
        <f t="shared" si="108"/>
        <v>-6.8250837283233778E-2</v>
      </c>
      <c r="AG54" s="83">
        <v>511.01307000000003</v>
      </c>
      <c r="AH54" s="11">
        <f t="shared" si="109"/>
        <v>-0.19254434745884241</v>
      </c>
      <c r="AI54" s="95">
        <v>466.69126</v>
      </c>
      <c r="AJ54" s="11">
        <f>AI54/AC54-1</f>
        <v>-0.26257757775441048</v>
      </c>
      <c r="AK54" s="95">
        <v>415</v>
      </c>
      <c r="AL54" s="11">
        <f t="shared" si="110"/>
        <v>-0.34425533224701987</v>
      </c>
      <c r="AM54" s="10">
        <v>0</v>
      </c>
      <c r="AN54" s="11">
        <f t="shared" si="116"/>
        <v>-1</v>
      </c>
      <c r="AO54" s="10">
        <v>0</v>
      </c>
      <c r="AP54" s="11">
        <f t="shared" si="116"/>
        <v>-1</v>
      </c>
      <c r="AQ54" s="10">
        <v>0</v>
      </c>
      <c r="AR54" s="11">
        <f t="shared" ref="AR54" si="128">IFERROR(AQ54/$AK54-1,"na")</f>
        <v>-1</v>
      </c>
      <c r="AS54" s="10">
        <v>0</v>
      </c>
      <c r="AT54" s="11">
        <f t="shared" si="118"/>
        <v>-1</v>
      </c>
      <c r="AU54" s="10">
        <v>0</v>
      </c>
      <c r="AV54" s="10">
        <v>0</v>
      </c>
      <c r="AW54" s="10">
        <v>0</v>
      </c>
      <c r="AX54" s="10">
        <v>0</v>
      </c>
      <c r="AY54" s="10">
        <v>0</v>
      </c>
      <c r="AZ54" s="10">
        <v>0</v>
      </c>
      <c r="BA54" s="10">
        <v>0</v>
      </c>
      <c r="BB54" s="10">
        <v>0</v>
      </c>
      <c r="BC54" s="10">
        <v>0</v>
      </c>
      <c r="BD54" s="10">
        <v>0</v>
      </c>
      <c r="BE54" s="10">
        <v>0</v>
      </c>
      <c r="BF54" s="10">
        <v>0</v>
      </c>
      <c r="BG54" s="10"/>
      <c r="BH54" s="10">
        <v>0</v>
      </c>
      <c r="BI54" s="95" t="s">
        <v>1129</v>
      </c>
      <c r="BJ54" s="10">
        <v>0</v>
      </c>
      <c r="BK54" s="10">
        <v>0</v>
      </c>
      <c r="BL54" s="19" t="str">
        <f t="shared" si="125"/>
        <v>na</v>
      </c>
    </row>
    <row r="55" spans="2:64" hidden="1">
      <c r="B55" s="9" t="s">
        <v>233</v>
      </c>
      <c r="C55" s="9"/>
      <c r="D55" s="10">
        <v>0</v>
      </c>
      <c r="E55" s="10">
        <v>0</v>
      </c>
      <c r="F55" s="10">
        <v>0</v>
      </c>
      <c r="G55" s="10">
        <v>0</v>
      </c>
      <c r="H55" s="10">
        <v>0</v>
      </c>
      <c r="I55" s="10">
        <v>0</v>
      </c>
      <c r="J55" s="10">
        <v>0</v>
      </c>
      <c r="K55" s="10">
        <v>0</v>
      </c>
      <c r="L55" s="10">
        <v>0</v>
      </c>
      <c r="M55" s="10">
        <v>0</v>
      </c>
      <c r="N55" s="10">
        <v>0</v>
      </c>
      <c r="O55" s="10">
        <v>0</v>
      </c>
      <c r="P55" s="10">
        <v>0</v>
      </c>
      <c r="Q55" s="10">
        <v>0</v>
      </c>
      <c r="R55" s="10">
        <v>0</v>
      </c>
      <c r="S55" s="10">
        <v>0</v>
      </c>
      <c r="T55" s="10">
        <v>0</v>
      </c>
      <c r="U55" s="10">
        <v>0</v>
      </c>
      <c r="V55" s="10">
        <v>0</v>
      </c>
      <c r="W55" s="10">
        <v>0</v>
      </c>
      <c r="X55" s="10">
        <v>0</v>
      </c>
      <c r="Y55" s="10">
        <v>0</v>
      </c>
      <c r="Z55" s="10">
        <v>0</v>
      </c>
      <c r="AA55" s="10">
        <v>0</v>
      </c>
      <c r="AB55" s="10">
        <v>0</v>
      </c>
      <c r="AC55" s="10">
        <v>0</v>
      </c>
      <c r="AD55" s="10">
        <v>0</v>
      </c>
      <c r="AE55" s="10">
        <v>0</v>
      </c>
      <c r="AF55" s="10">
        <v>0</v>
      </c>
      <c r="AG55" s="10">
        <v>0</v>
      </c>
      <c r="AH55" s="10">
        <v>0</v>
      </c>
      <c r="AI55" s="10">
        <v>0</v>
      </c>
      <c r="AJ55" s="10">
        <v>0</v>
      </c>
      <c r="AK55" s="95">
        <v>2693</v>
      </c>
      <c r="AL55" s="11" t="s">
        <v>58</v>
      </c>
      <c r="AM55" s="95">
        <v>2441</v>
      </c>
      <c r="AN55" s="11">
        <f t="shared" si="116"/>
        <v>-9.3575937616041549E-2</v>
      </c>
      <c r="AO55" s="95">
        <v>2188.3334699999996</v>
      </c>
      <c r="AP55" s="11">
        <f t="shared" si="116"/>
        <v>-0.18739937987374689</v>
      </c>
      <c r="AQ55" s="10">
        <v>0</v>
      </c>
      <c r="AR55" s="95">
        <v>0</v>
      </c>
      <c r="AS55" s="10">
        <v>0</v>
      </c>
      <c r="AT55" s="11">
        <f t="shared" si="118"/>
        <v>-1</v>
      </c>
      <c r="AU55" s="10">
        <v>0</v>
      </c>
      <c r="AV55" s="10">
        <v>0</v>
      </c>
      <c r="AW55" s="10">
        <v>0</v>
      </c>
      <c r="AX55" s="10">
        <v>0</v>
      </c>
      <c r="AY55" s="10">
        <v>0</v>
      </c>
      <c r="AZ55" s="10">
        <v>0</v>
      </c>
      <c r="BA55" s="10">
        <v>0</v>
      </c>
      <c r="BB55" s="10">
        <v>0</v>
      </c>
      <c r="BC55" s="10">
        <v>0</v>
      </c>
      <c r="BD55" s="10">
        <v>0</v>
      </c>
      <c r="BE55" s="10">
        <v>0</v>
      </c>
      <c r="BF55" s="10">
        <v>0</v>
      </c>
      <c r="BG55" s="10"/>
      <c r="BH55" s="10">
        <v>0</v>
      </c>
      <c r="BI55" s="95" t="s">
        <v>1129</v>
      </c>
      <c r="BJ55" s="10">
        <v>0</v>
      </c>
      <c r="BK55" s="10">
        <v>0</v>
      </c>
      <c r="BL55" s="19" t="str">
        <f t="shared" si="125"/>
        <v>na</v>
      </c>
    </row>
    <row r="56" spans="2:64">
      <c r="B56" s="9" t="s">
        <v>234</v>
      </c>
      <c r="C56" s="9" t="s">
        <v>235</v>
      </c>
      <c r="D56" s="97">
        <v>27489</v>
      </c>
      <c r="E56" s="97">
        <v>29439</v>
      </c>
      <c r="F56" s="11">
        <f t="shared" si="111"/>
        <v>7.0937465895449137E-2</v>
      </c>
      <c r="G56" s="97">
        <v>19766.213889999999</v>
      </c>
      <c r="H56" s="11">
        <f>G56/E56-1</f>
        <v>-0.32857047148340635</v>
      </c>
      <c r="I56" s="97">
        <v>15855</v>
      </c>
      <c r="J56" s="11">
        <f t="shared" si="112"/>
        <v>-0.19787370063716336</v>
      </c>
      <c r="K56" s="97">
        <v>14956.651229999999</v>
      </c>
      <c r="L56" s="11">
        <f t="shared" si="113"/>
        <v>-5.6660281929990619E-2</v>
      </c>
      <c r="M56" s="64">
        <v>15233.79664</v>
      </c>
      <c r="N56" s="11">
        <f t="shared" si="114"/>
        <v>1.8529910588815701E-2</v>
      </c>
      <c r="O56" s="64">
        <v>14559</v>
      </c>
      <c r="P56" s="11">
        <f t="shared" si="114"/>
        <v>-4.4296025209379475E-2</v>
      </c>
      <c r="Q56" s="64">
        <v>15299.708849999999</v>
      </c>
      <c r="R56" s="11">
        <f t="shared" si="23"/>
        <v>4.3267093264807155E-3</v>
      </c>
      <c r="S56" s="64">
        <v>17194.816930000001</v>
      </c>
      <c r="T56" s="11">
        <f t="shared" si="19"/>
        <v>0.1287282701969954</v>
      </c>
      <c r="U56" s="64">
        <v>24636.362080000003</v>
      </c>
      <c r="V56" s="11">
        <f t="shared" si="115"/>
        <v>0.61721747127116711</v>
      </c>
      <c r="W56" s="64">
        <v>25173.40466</v>
      </c>
      <c r="X56" s="11">
        <f t="shared" si="104"/>
        <v>2.1798777687066506E-2</v>
      </c>
      <c r="Y56" s="83">
        <v>26009.290049999996</v>
      </c>
      <c r="Z56" s="11">
        <f t="shared" si="105"/>
        <v>5.5727707099846091E-2</v>
      </c>
      <c r="AA56" s="83">
        <v>24480.2526</v>
      </c>
      <c r="AB56" s="11">
        <f t="shared" si="127"/>
        <v>-2.7535093856470017E-2</v>
      </c>
      <c r="AC56" s="83">
        <v>17054.38593</v>
      </c>
      <c r="AD56" s="11">
        <f t="shared" si="107"/>
        <v>-0.30775550892536652</v>
      </c>
      <c r="AE56" s="83">
        <v>16464.939190000001</v>
      </c>
      <c r="AF56" s="11">
        <f t="shared" si="108"/>
        <v>-3.4562765403538642E-2</v>
      </c>
      <c r="AG56" s="83">
        <v>20338.447219999998</v>
      </c>
      <c r="AH56" s="11">
        <f t="shared" si="109"/>
        <v>0.19256403036025338</v>
      </c>
      <c r="AI56" s="95">
        <v>18821.881879999997</v>
      </c>
      <c r="AJ56" s="11">
        <f>AI56/AC56-1</f>
        <v>0.10363879164308298</v>
      </c>
      <c r="AK56" s="95">
        <v>18254</v>
      </c>
      <c r="AL56" s="11">
        <f t="shared" si="110"/>
        <v>7.0340502139674577E-2</v>
      </c>
      <c r="AM56" s="95">
        <v>17533</v>
      </c>
      <c r="AN56" s="11">
        <f t="shared" si="116"/>
        <v>-3.9498192177057079E-2</v>
      </c>
      <c r="AO56" s="95">
        <v>19062.542410000002</v>
      </c>
      <c r="AP56" s="11">
        <f t="shared" si="116"/>
        <v>4.4293985427851457E-2</v>
      </c>
      <c r="AQ56" s="95">
        <v>15583.571390000001</v>
      </c>
      <c r="AR56" s="11">
        <f t="shared" ref="AR56" si="129">IFERROR(AQ56/$AK56-1,"na")</f>
        <v>-0.1462927911690588</v>
      </c>
      <c r="AS56" s="95">
        <v>14573.94443</v>
      </c>
      <c r="AT56" s="11">
        <f t="shared" si="118"/>
        <v>-0.20160269365618499</v>
      </c>
      <c r="AU56" s="95">
        <v>13934.53686</v>
      </c>
      <c r="AV56" s="11">
        <f t="shared" si="119"/>
        <v>-4.3873336629704718E-2</v>
      </c>
      <c r="AW56" s="95">
        <v>14632.574110000001</v>
      </c>
      <c r="AX56" s="11">
        <f t="shared" si="120"/>
        <v>4.0229109066256541E-3</v>
      </c>
      <c r="AY56" s="95">
        <v>15443.24634</v>
      </c>
      <c r="AZ56" s="11">
        <f t="shared" si="121"/>
        <v>5.9647675629294294E-2</v>
      </c>
      <c r="BA56" s="95">
        <v>18316.610499999999</v>
      </c>
      <c r="BB56" s="11">
        <f t="shared" si="122"/>
        <v>0.25680529303349342</v>
      </c>
      <c r="BC56" s="95">
        <v>21345.991170000001</v>
      </c>
      <c r="BD56" s="11">
        <f t="shared" si="123"/>
        <v>0.16538980670031722</v>
      </c>
      <c r="BE56" s="95">
        <v>26879.025810000003</v>
      </c>
      <c r="BF56" s="11">
        <f t="shared" si="124"/>
        <v>0.46746723745640617</v>
      </c>
      <c r="BG56" s="95">
        <v>32178</v>
      </c>
      <c r="BH56" s="11">
        <f t="shared" si="124"/>
        <v>0.75676607852746569</v>
      </c>
      <c r="BI56" s="95">
        <v>26936.586589999999</v>
      </c>
      <c r="BJ56" s="11">
        <f t="shared" si="124"/>
        <v>0.47060978285256438</v>
      </c>
      <c r="BK56" s="95">
        <v>29029.913299999997</v>
      </c>
      <c r="BL56" s="19">
        <f t="shared" si="125"/>
        <v>7.771313945090319E-2</v>
      </c>
    </row>
    <row r="57" spans="2:64">
      <c r="B57" s="9" t="s">
        <v>236</v>
      </c>
      <c r="C57" s="9" t="s">
        <v>217</v>
      </c>
      <c r="D57" s="10">
        <v>0</v>
      </c>
      <c r="E57" s="10">
        <v>0</v>
      </c>
      <c r="F57" s="10">
        <v>0</v>
      </c>
      <c r="G57" s="10">
        <v>0</v>
      </c>
      <c r="H57" s="10">
        <v>0</v>
      </c>
      <c r="I57" s="97">
        <v>207695</v>
      </c>
      <c r="J57" s="10">
        <v>0</v>
      </c>
      <c r="K57" s="97">
        <v>207190.53879999998</v>
      </c>
      <c r="L57" s="11">
        <f t="shared" si="113"/>
        <v>-2.4288557740919092E-3</v>
      </c>
      <c r="M57" s="64">
        <v>225280.78821999999</v>
      </c>
      <c r="N57" s="11">
        <f t="shared" si="114"/>
        <v>8.7312140432543872E-2</v>
      </c>
      <c r="O57" s="64">
        <v>228751</v>
      </c>
      <c r="P57" s="11">
        <f t="shared" si="114"/>
        <v>1.5403940155834128E-2</v>
      </c>
      <c r="Q57" s="64">
        <v>225657.29671</v>
      </c>
      <c r="R57" s="11">
        <f t="shared" si="23"/>
        <v>1.6712853900009428E-3</v>
      </c>
      <c r="S57" s="64">
        <v>236671.66187000001</v>
      </c>
      <c r="T57" s="11">
        <f t="shared" si="19"/>
        <v>5.0563005127965743E-2</v>
      </c>
      <c r="U57" s="64">
        <v>235273.46437</v>
      </c>
      <c r="V57" s="11">
        <f t="shared" si="115"/>
        <v>4.4356539361188663E-2</v>
      </c>
      <c r="W57" s="64">
        <v>242651.89661</v>
      </c>
      <c r="X57" s="11">
        <f t="shared" si="104"/>
        <v>3.1361089784423868E-2</v>
      </c>
      <c r="Y57" s="64">
        <v>252938.96289</v>
      </c>
      <c r="Z57" s="11">
        <f t="shared" si="105"/>
        <v>7.508495939949511E-2</v>
      </c>
      <c r="AA57" s="64">
        <v>291375.04025000002</v>
      </c>
      <c r="AB57" s="11">
        <f t="shared" si="127"/>
        <v>0.20079440680535798</v>
      </c>
      <c r="AC57" s="64">
        <v>310148.35356999998</v>
      </c>
      <c r="AD57" s="11">
        <f t="shared" si="107"/>
        <v>0.31824621361569649</v>
      </c>
      <c r="AE57" s="64">
        <v>319742.82631999999</v>
      </c>
      <c r="AF57" s="11">
        <f t="shared" si="108"/>
        <v>3.0935107794581862E-2</v>
      </c>
      <c r="AG57" s="64">
        <v>346374.87757000001</v>
      </c>
      <c r="AH57" s="11">
        <f t="shared" si="109"/>
        <v>0.11680385719611364</v>
      </c>
      <c r="AI57" s="95">
        <v>383750.32793000003</v>
      </c>
      <c r="AJ57" s="11">
        <f>AI57/AC57-1</f>
        <v>0.23731215565968888</v>
      </c>
      <c r="AK57" s="95">
        <v>415097</v>
      </c>
      <c r="AL57" s="11">
        <f t="shared" si="110"/>
        <v>0.3383820846442549</v>
      </c>
      <c r="AM57" s="95">
        <v>399860</v>
      </c>
      <c r="AN57" s="11">
        <f t="shared" si="116"/>
        <v>-3.6707082922786682E-2</v>
      </c>
      <c r="AO57" s="95">
        <v>403925.11687999999</v>
      </c>
      <c r="AP57" s="11">
        <f t="shared" si="116"/>
        <v>-2.6913909568125116E-2</v>
      </c>
      <c r="AQ57" s="95">
        <v>416521.85172000004</v>
      </c>
      <c r="AR57" s="11">
        <f t="shared" ref="AR57" si="130">IFERROR(AQ57/$AK57-1,"na")</f>
        <v>3.4325753257673508E-3</v>
      </c>
      <c r="AS57" s="95">
        <v>432624.56005999999</v>
      </c>
      <c r="AT57" s="11">
        <f t="shared" si="118"/>
        <v>4.2225214973849567E-2</v>
      </c>
      <c r="AU57" s="95">
        <v>441974.8787</v>
      </c>
      <c r="AV57" s="11">
        <f t="shared" si="119"/>
        <v>2.1613009300034181E-2</v>
      </c>
      <c r="AW57" s="95">
        <v>449604.47687000001</v>
      </c>
      <c r="AX57" s="11">
        <f t="shared" si="120"/>
        <v>3.9248619652210825E-2</v>
      </c>
      <c r="AY57" s="95">
        <v>453210.84247935878</v>
      </c>
      <c r="AZ57" s="11">
        <f t="shared" si="121"/>
        <v>4.7584636472103536E-2</v>
      </c>
      <c r="BA57" s="95">
        <v>472130.59294</v>
      </c>
      <c r="BB57" s="11">
        <f t="shared" si="122"/>
        <v>9.1317129278376985E-2</v>
      </c>
      <c r="BC57" s="95">
        <v>496436.63267999998</v>
      </c>
      <c r="BD57" s="11">
        <f t="shared" si="123"/>
        <v>5.1481602979048802E-2</v>
      </c>
      <c r="BE57" s="95">
        <v>495068.46211000002</v>
      </c>
      <c r="BF57" s="11">
        <f t="shared" si="124"/>
        <v>4.8583738298261459E-2</v>
      </c>
      <c r="BG57" s="95">
        <v>595771</v>
      </c>
      <c r="BH57" s="11">
        <f t="shared" si="124"/>
        <v>0.26187755868578644</v>
      </c>
      <c r="BI57" s="95">
        <v>599517.92284000001</v>
      </c>
      <c r="BJ57" s="11">
        <f t="shared" si="124"/>
        <v>0.26981375874574787</v>
      </c>
      <c r="BK57" s="95">
        <v>598942.70660999999</v>
      </c>
      <c r="BL57" s="19">
        <f t="shared" si="125"/>
        <v>-9.5946460995721683E-4</v>
      </c>
    </row>
    <row r="58" spans="2:64">
      <c r="B58" s="9" t="s">
        <v>237</v>
      </c>
      <c r="C58" s="9" t="s">
        <v>223</v>
      </c>
      <c r="D58" s="97">
        <v>1972</v>
      </c>
      <c r="E58" s="97">
        <v>1346</v>
      </c>
      <c r="F58" s="11">
        <f t="shared" si="111"/>
        <v>-0.31744421906693709</v>
      </c>
      <c r="G58" s="97">
        <v>692.01288</v>
      </c>
      <c r="H58" s="11">
        <f>G58/E58-1</f>
        <v>-0.4858745319465082</v>
      </c>
      <c r="I58" s="10">
        <v>0</v>
      </c>
      <c r="J58" s="11">
        <f t="shared" si="112"/>
        <v>-1</v>
      </c>
      <c r="K58" s="10">
        <v>0</v>
      </c>
      <c r="L58" s="10">
        <v>0</v>
      </c>
      <c r="M58" s="10">
        <v>0</v>
      </c>
      <c r="N58" s="10">
        <v>0</v>
      </c>
      <c r="O58" s="10">
        <v>0</v>
      </c>
      <c r="P58" s="10">
        <v>0</v>
      </c>
      <c r="Q58" s="10">
        <v>0</v>
      </c>
      <c r="R58" s="10">
        <v>0</v>
      </c>
      <c r="S58" s="10">
        <v>0</v>
      </c>
      <c r="T58" s="10">
        <v>0</v>
      </c>
      <c r="U58" s="10">
        <v>0</v>
      </c>
      <c r="V58" s="10">
        <v>0</v>
      </c>
      <c r="W58" s="10">
        <v>0</v>
      </c>
      <c r="X58" s="10">
        <v>0</v>
      </c>
      <c r="Y58" s="10">
        <v>0</v>
      </c>
      <c r="Z58" s="10">
        <v>0</v>
      </c>
      <c r="AA58" s="64">
        <v>3955.8333299999999</v>
      </c>
      <c r="AB58" s="11" t="s">
        <v>58</v>
      </c>
      <c r="AC58" s="64">
        <v>3703.3333499999999</v>
      </c>
      <c r="AD58" s="11" t="s">
        <v>58</v>
      </c>
      <c r="AE58" s="64">
        <v>3450.8333700000003</v>
      </c>
      <c r="AF58" s="11">
        <f t="shared" si="108"/>
        <v>-6.8181812474429226E-2</v>
      </c>
      <c r="AG58" s="64">
        <v>3198.3333900000002</v>
      </c>
      <c r="AH58" s="11">
        <f t="shared" si="109"/>
        <v>-0.13636362494885845</v>
      </c>
      <c r="AI58" s="95">
        <v>2945.8334100000002</v>
      </c>
      <c r="AJ58" s="11">
        <f>AI58/AC58-1</f>
        <v>-0.20454543742328779</v>
      </c>
      <c r="AK58" s="95">
        <v>1508</v>
      </c>
      <c r="AL58" s="11">
        <f t="shared" si="110"/>
        <v>-0.59279928176057928</v>
      </c>
      <c r="AM58" s="95">
        <v>1955</v>
      </c>
      <c r="AN58" s="11">
        <f t="shared" si="116"/>
        <v>0.29641909814323597</v>
      </c>
      <c r="AO58" s="95">
        <v>2293.4048399999997</v>
      </c>
      <c r="AP58" s="11">
        <f t="shared" si="116"/>
        <v>0.52082549071618023</v>
      </c>
      <c r="AQ58" s="95">
        <v>4694.0396000000001</v>
      </c>
      <c r="AR58" s="11">
        <f t="shared" ref="AR58" si="131">IFERROR(AQ58/$AK58-1,"na")</f>
        <v>2.1127583554376659</v>
      </c>
      <c r="AS58" s="95">
        <v>5082.30933</v>
      </c>
      <c r="AT58" s="11">
        <f t="shared" si="118"/>
        <v>2.3702316511936341</v>
      </c>
      <c r="AU58" s="95">
        <v>6790.5962599999993</v>
      </c>
      <c r="AV58" s="11">
        <f t="shared" si="119"/>
        <v>0.33612415519777095</v>
      </c>
      <c r="AW58" s="95">
        <v>6207.81459</v>
      </c>
      <c r="AX58" s="11">
        <f t="shared" si="120"/>
        <v>0.22145548153795658</v>
      </c>
      <c r="AY58" s="95">
        <v>6091.6589899999999</v>
      </c>
      <c r="AZ58" s="11">
        <f t="shared" si="121"/>
        <v>0.19860059560758758</v>
      </c>
      <c r="BA58" s="95">
        <v>5462.3945899999999</v>
      </c>
      <c r="BB58" s="11">
        <f t="shared" si="122"/>
        <v>7.4785935943808335E-2</v>
      </c>
      <c r="BC58" s="95">
        <v>5917.9046099999996</v>
      </c>
      <c r="BD58" s="11">
        <f t="shared" si="123"/>
        <v>8.3390171195962592E-2</v>
      </c>
      <c r="BE58" s="95">
        <v>4977.3892799999994</v>
      </c>
      <c r="BF58" s="11">
        <f t="shared" si="124"/>
        <v>-8.8789870817443162E-2</v>
      </c>
      <c r="BG58" s="95">
        <v>4265</v>
      </c>
      <c r="BH58" s="11">
        <f t="shared" si="124"/>
        <v>-0.21920690097930107</v>
      </c>
      <c r="BI58" s="95">
        <v>4420.8563099999992</v>
      </c>
      <c r="BJ58" s="11">
        <f t="shared" si="124"/>
        <v>-0.19067430278778175</v>
      </c>
      <c r="BK58" s="95">
        <v>3891.7362300000004</v>
      </c>
      <c r="BL58" s="19">
        <f t="shared" si="125"/>
        <v>-0.11968723769716882</v>
      </c>
    </row>
    <row r="59" spans="2:64" s="8" customFormat="1">
      <c r="B59" s="20" t="s">
        <v>238</v>
      </c>
      <c r="C59" s="20" t="s">
        <v>239</v>
      </c>
      <c r="D59" s="105">
        <f>SUM(D52:D58)</f>
        <v>115630</v>
      </c>
      <c r="E59" s="105">
        <f>SUM(E52:E58)</f>
        <v>231788</v>
      </c>
      <c r="F59" s="7">
        <f t="shared" si="111"/>
        <v>1.0045662890253393</v>
      </c>
      <c r="G59" s="105">
        <f>SUM(G52:G58)</f>
        <v>122121.52381999999</v>
      </c>
      <c r="H59" s="7">
        <f>G59/E59-1</f>
        <v>-0.47313267373634538</v>
      </c>
      <c r="I59" s="105">
        <f>SUM(I52:I58)</f>
        <v>363046</v>
      </c>
      <c r="J59" s="7">
        <f t="shared" si="112"/>
        <v>1.9728256628627454</v>
      </c>
      <c r="K59" s="105">
        <f>SUM(K52:K58)</f>
        <v>327281.59576</v>
      </c>
      <c r="L59" s="7">
        <f t="shared" si="113"/>
        <v>-9.8512045966626882E-2</v>
      </c>
      <c r="M59" s="82">
        <f>SUM(M51:M58)</f>
        <v>330991.58668999997</v>
      </c>
      <c r="N59" s="7">
        <f t="shared" si="114"/>
        <v>1.1335776218594829E-2</v>
      </c>
      <c r="O59" s="82">
        <f>SUM(O51:O58)</f>
        <v>316911</v>
      </c>
      <c r="P59" s="7">
        <f t="shared" si="114"/>
        <v>-4.2540618119056739E-2</v>
      </c>
      <c r="Q59" s="82">
        <f>SUM(Q51:Q58)</f>
        <v>267085.08389999997</v>
      </c>
      <c r="R59" s="7">
        <f t="shared" si="23"/>
        <v>-0.19307591298341231</v>
      </c>
      <c r="S59" s="82">
        <f>SUM(S51:S58)</f>
        <v>317441.63965999999</v>
      </c>
      <c r="T59" s="7">
        <f t="shared" si="19"/>
        <v>-4.0937436402849081E-2</v>
      </c>
      <c r="U59" s="82">
        <f>SUM(U51:U58)</f>
        <v>380177.99387999997</v>
      </c>
      <c r="V59" s="7">
        <f t="shared" si="115"/>
        <v>0.14860319466689953</v>
      </c>
      <c r="W59" s="82">
        <f>SUM(W51:W58)</f>
        <v>508958.83846</v>
      </c>
      <c r="X59" s="7">
        <f t="shared" si="104"/>
        <v>0.33873829272887535</v>
      </c>
      <c r="Y59" s="82">
        <f>SUM(Y51:Y58)</f>
        <v>460845.91087000002</v>
      </c>
      <c r="Z59" s="7">
        <f t="shared" si="105"/>
        <v>0.21218460376079062</v>
      </c>
      <c r="AA59" s="82">
        <f>SUM(AA51:AA58)</f>
        <v>460295.09058000002</v>
      </c>
      <c r="AB59" s="7">
        <f t="shared" ref="AB59" si="132">AA59/W59-1</f>
        <v>-9.5614309454269408E-2</v>
      </c>
      <c r="AC59" s="82">
        <f>SUM(AC51:AC58)</f>
        <v>496841.60351999995</v>
      </c>
      <c r="AD59" s="7">
        <f t="shared" si="107"/>
        <v>0.30686576161171475</v>
      </c>
      <c r="AE59" s="82">
        <f>SUM(AE51:AE58)</f>
        <v>481624.10580999998</v>
      </c>
      <c r="AF59" s="7">
        <f t="shared" si="108"/>
        <v>-3.0628469118100687E-2</v>
      </c>
      <c r="AG59" s="82">
        <f>SUM(AG51:AG58)</f>
        <v>491688.60546000005</v>
      </c>
      <c r="AH59" s="7">
        <f t="shared" si="109"/>
        <v>-1.0371510806446493E-2</v>
      </c>
      <c r="AI59" s="82">
        <f>SUM(AI51:AI58)</f>
        <v>565984.73444000003</v>
      </c>
      <c r="AJ59" s="7">
        <f>AI59/AC59-1</f>
        <v>0.13916534048303952</v>
      </c>
      <c r="AK59" s="82">
        <f>SUM(AK51:AK58)</f>
        <v>547967</v>
      </c>
      <c r="AL59" s="7">
        <f t="shared" si="110"/>
        <v>0.1029007959836481</v>
      </c>
      <c r="AM59" s="82">
        <f>SUM(AM51:AM58)</f>
        <v>541789</v>
      </c>
      <c r="AN59" s="7">
        <f t="shared" si="116"/>
        <v>-1.1274401560677938E-2</v>
      </c>
      <c r="AO59" s="82">
        <f>SUM(AO51:AO58)</f>
        <v>547469.39757000003</v>
      </c>
      <c r="AP59" s="7">
        <f t="shared" si="116"/>
        <v>-9.0808831553723657E-4</v>
      </c>
      <c r="AQ59" s="82">
        <f>SUM(AQ51:AQ58)</f>
        <v>569403.8899500001</v>
      </c>
      <c r="AR59" s="7">
        <f t="shared" ref="AR59" si="133">IFERROR(AQ59/$AK59-1,"na")</f>
        <v>3.9120768130197714E-2</v>
      </c>
      <c r="AS59" s="82">
        <f>SUM(AS51:AS58)</f>
        <v>612280.81429999997</v>
      </c>
      <c r="AT59" s="7">
        <f t="shared" si="118"/>
        <v>0.11736804278359814</v>
      </c>
      <c r="AU59" s="82">
        <f>SUM(AU51:AU58)</f>
        <v>562700.01231000002</v>
      </c>
      <c r="AV59" s="7">
        <f t="shared" si="119"/>
        <v>-8.0977226187764817E-2</v>
      </c>
      <c r="AW59" s="82">
        <f>SUM(AW51:AW58)</f>
        <v>578003.85353999992</v>
      </c>
      <c r="AX59" s="7">
        <f t="shared" si="120"/>
        <v>-5.5982418458085714E-2</v>
      </c>
      <c r="AY59" s="82">
        <f>SUM(AY51:AY58)</f>
        <v>564745.74780935876</v>
      </c>
      <c r="AZ59" s="7">
        <f t="shared" si="121"/>
        <v>-7.763605420984232E-2</v>
      </c>
      <c r="BA59" s="82">
        <f>SUM(BA51:BA58)</f>
        <v>781100.64931000001</v>
      </c>
      <c r="BB59" s="7">
        <f t="shared" si="122"/>
        <v>0.27572288901948694</v>
      </c>
      <c r="BC59" s="82">
        <f>SUM(BC51:BC58)</f>
        <v>869765.78100999992</v>
      </c>
      <c r="BD59" s="7">
        <f t="shared" si="123"/>
        <v>0.11351306874258005</v>
      </c>
      <c r="BE59" s="82">
        <f>SUM(BE51:BE58)</f>
        <v>868683.70867000008</v>
      </c>
      <c r="BF59" s="7">
        <f t="shared" si="124"/>
        <v>0.11212775131779518</v>
      </c>
      <c r="BG59" s="82">
        <f>SUM(BG51:BG58)</f>
        <v>1177053</v>
      </c>
      <c r="BH59" s="7">
        <f t="shared" si="124"/>
        <v>0.50691591543262948</v>
      </c>
      <c r="BI59" s="82">
        <f>SUM(BI51:BI58)+1</f>
        <v>929179.22956999997</v>
      </c>
      <c r="BJ59" s="7">
        <f t="shared" si="124"/>
        <v>0.18957682392250974</v>
      </c>
      <c r="BK59" s="82">
        <f>SUM(BK51:BK58)</f>
        <v>930258.13797000004</v>
      </c>
      <c r="BL59" s="157">
        <f t="shared" si="125"/>
        <v>1.1611413230785406E-3</v>
      </c>
    </row>
    <row r="60" spans="2:64">
      <c r="D60" s="98"/>
      <c r="E60" s="106"/>
      <c r="F60" s="11"/>
      <c r="G60" s="106"/>
      <c r="H60" s="11"/>
      <c r="I60" s="106"/>
      <c r="J60" s="107"/>
      <c r="K60" s="106"/>
      <c r="L60" s="107"/>
      <c r="M60" s="106"/>
      <c r="N60" s="107"/>
      <c r="O60" s="106"/>
      <c r="P60" s="107"/>
      <c r="Q60" s="106"/>
      <c r="R60" s="107"/>
      <c r="S60" s="106"/>
      <c r="T60" s="107"/>
      <c r="U60" s="106"/>
      <c r="V60" s="107"/>
      <c r="W60" s="106"/>
      <c r="X60" s="107"/>
      <c r="Y60" s="106"/>
      <c r="Z60" s="107"/>
      <c r="AA60" s="106"/>
      <c r="AB60" s="107"/>
      <c r="AC60" s="106"/>
      <c r="AD60" s="107"/>
      <c r="AE60" s="106"/>
      <c r="AF60" s="107"/>
      <c r="AG60" s="106"/>
      <c r="AH60" s="107"/>
      <c r="AI60" s="106"/>
      <c r="AJ60" s="107"/>
      <c r="AK60" s="106"/>
      <c r="AL60" s="107"/>
      <c r="AM60" s="106"/>
      <c r="AN60" s="107"/>
      <c r="AO60" s="106"/>
      <c r="AP60" s="107"/>
      <c r="AQ60" s="106"/>
      <c r="AR60" s="107"/>
      <c r="AS60" s="106"/>
      <c r="AT60" s="107"/>
      <c r="AU60" s="106"/>
      <c r="AV60" s="107"/>
      <c r="AW60" s="106"/>
      <c r="AX60" s="107"/>
      <c r="AY60" s="106"/>
      <c r="AZ60" s="107"/>
      <c r="BA60" s="106"/>
      <c r="BB60" s="107"/>
      <c r="BC60" s="106"/>
      <c r="BD60" s="107"/>
      <c r="BE60" s="106"/>
      <c r="BF60" s="107"/>
      <c r="BG60" s="106"/>
      <c r="BH60" s="107"/>
      <c r="BI60" s="106"/>
      <c r="BJ60" s="107"/>
      <c r="BK60" s="106"/>
      <c r="BL60" s="107"/>
    </row>
    <row r="61" spans="2:64">
      <c r="B61" s="6" t="s">
        <v>240</v>
      </c>
      <c r="C61" s="6" t="s">
        <v>241</v>
      </c>
      <c r="D61" s="97"/>
      <c r="E61" s="97"/>
      <c r="F61" s="11"/>
      <c r="G61" s="97"/>
      <c r="H61" s="11"/>
      <c r="I61" s="97"/>
      <c r="J61" s="97"/>
      <c r="K61" s="97"/>
      <c r="L61" s="97"/>
      <c r="M61" s="97"/>
      <c r="N61" s="97"/>
      <c r="O61" s="97"/>
      <c r="P61" s="97"/>
      <c r="Q61" s="97"/>
      <c r="R61" s="97"/>
      <c r="S61" s="97"/>
      <c r="T61" s="97"/>
      <c r="U61" s="97"/>
      <c r="V61" s="97"/>
      <c r="W61" s="97"/>
      <c r="X61" s="97"/>
      <c r="Y61" s="97"/>
      <c r="Z61" s="97"/>
      <c r="AA61" s="97"/>
      <c r="AB61" s="97"/>
      <c r="AC61" s="97"/>
      <c r="AD61" s="97"/>
      <c r="AE61" s="97"/>
      <c r="AF61" s="97"/>
      <c r="AG61" s="97"/>
      <c r="AH61" s="97"/>
      <c r="AI61" s="97"/>
      <c r="AJ61" s="97"/>
      <c r="AK61" s="97"/>
      <c r="AL61" s="97"/>
      <c r="AM61" s="97"/>
      <c r="AN61" s="97"/>
      <c r="AO61" s="97"/>
      <c r="AP61" s="97"/>
      <c r="AQ61" s="97"/>
      <c r="AR61" s="97"/>
      <c r="AS61" s="97"/>
      <c r="AT61" s="97"/>
      <c r="AU61" s="97"/>
      <c r="AV61" s="97"/>
      <c r="AW61" s="97"/>
      <c r="AX61" s="97"/>
      <c r="AY61" s="97"/>
      <c r="AZ61" s="97"/>
      <c r="BA61" s="97"/>
      <c r="BB61" s="97"/>
      <c r="BC61" s="97"/>
      <c r="BD61" s="97"/>
      <c r="BE61" s="97"/>
      <c r="BF61" s="97"/>
      <c r="BG61" s="97"/>
      <c r="BH61" s="97"/>
      <c r="BI61" s="97"/>
      <c r="BJ61" s="97"/>
      <c r="BK61" s="97"/>
      <c r="BL61" s="97"/>
    </row>
    <row r="62" spans="2:64">
      <c r="B62" s="9" t="s">
        <v>242</v>
      </c>
      <c r="C62" s="9" t="s">
        <v>243</v>
      </c>
      <c r="D62" s="97">
        <v>147712</v>
      </c>
      <c r="E62" s="97">
        <v>147712</v>
      </c>
      <c r="F62" s="11">
        <f t="shared" ref="F62:F71" si="134">E62/D62-1</f>
        <v>0</v>
      </c>
      <c r="G62" s="97">
        <v>147712.58199999999</v>
      </c>
      <c r="H62" s="11">
        <f>G62/E62-1</f>
        <v>3.9400996534322275E-6</v>
      </c>
      <c r="I62" s="97">
        <v>147712</v>
      </c>
      <c r="J62" s="11">
        <f>I62/G62-1</f>
        <v>-3.9400841290726518E-6</v>
      </c>
      <c r="K62" s="97">
        <v>651909.321</v>
      </c>
      <c r="L62" s="11">
        <f>K62/I62-1</f>
        <v>3.4133809101494803</v>
      </c>
      <c r="M62" s="64">
        <v>1052340.08228</v>
      </c>
      <c r="N62" s="11">
        <f>M62/K62-1</f>
        <v>0.61424303715393558</v>
      </c>
      <c r="O62" s="64">
        <v>1052340</v>
      </c>
      <c r="P62" s="11">
        <f>O62/M62-1</f>
        <v>-7.8187651797456681E-8</v>
      </c>
      <c r="Q62" s="64">
        <v>1052340.08228</v>
      </c>
      <c r="R62" s="11">
        <f t="shared" si="23"/>
        <v>0</v>
      </c>
      <c r="S62" s="64">
        <v>1052340.08228</v>
      </c>
      <c r="T62" s="11">
        <f t="shared" si="19"/>
        <v>0</v>
      </c>
      <c r="U62" s="64">
        <v>1105381.209</v>
      </c>
      <c r="V62" s="11">
        <f t="shared" ref="V62:V71" si="135">U62/M62-1</f>
        <v>5.040302808297592E-2</v>
      </c>
      <c r="W62" s="64">
        <v>1105381.209</v>
      </c>
      <c r="X62" s="11">
        <f>W62/U62-1</f>
        <v>0</v>
      </c>
      <c r="Y62" s="64">
        <v>1105381.209</v>
      </c>
      <c r="Z62" s="11">
        <f t="shared" ref="Z62:Z69" si="136">Y62/U62-1</f>
        <v>0</v>
      </c>
      <c r="AA62" s="64">
        <v>1105381.209</v>
      </c>
      <c r="AB62" s="11">
        <f t="shared" ref="AB62:AB63" si="137">AA62/W62-1</f>
        <v>0</v>
      </c>
      <c r="AC62" s="64">
        <v>1105381.209</v>
      </c>
      <c r="AD62" s="11">
        <f t="shared" ref="AD62:AD69" si="138">AC62/U62-1</f>
        <v>0</v>
      </c>
      <c r="AE62" s="64">
        <v>1105381.209</v>
      </c>
      <c r="AF62" s="11">
        <f t="shared" ref="AF62:AF69" si="139">AE62/AC62-1</f>
        <v>0</v>
      </c>
      <c r="AG62" s="64">
        <v>1105381.209</v>
      </c>
      <c r="AH62" s="11">
        <f>AG62/AC62-1</f>
        <v>0</v>
      </c>
      <c r="AI62" s="95">
        <v>1105381.209</v>
      </c>
      <c r="AJ62" s="11">
        <f>AI62/AC62-1</f>
        <v>0</v>
      </c>
      <c r="AK62" s="95">
        <v>1105381</v>
      </c>
      <c r="AL62" s="11">
        <f t="shared" ref="AL62:AL69" si="140">AK62/AC62-1</f>
        <v>-1.8907504339971126E-7</v>
      </c>
      <c r="AM62" s="95">
        <v>1105381</v>
      </c>
      <c r="AN62" s="11">
        <f t="shared" ref="AN62:AP69" si="141">IFERROR(AM62/$AK62-1,"na")</f>
        <v>0</v>
      </c>
      <c r="AO62" s="95">
        <v>1105381.209</v>
      </c>
      <c r="AP62" s="11">
        <f t="shared" si="141"/>
        <v>1.8907507914889266E-7</v>
      </c>
      <c r="AQ62" s="95">
        <v>1105381.209</v>
      </c>
      <c r="AR62" s="11">
        <f t="shared" ref="AR62" si="142">IFERROR(AQ62/$AK62-1,"na")</f>
        <v>1.8907507914889266E-7</v>
      </c>
      <c r="AS62" s="95">
        <v>1105381.209</v>
      </c>
      <c r="AT62" s="11">
        <f t="shared" ref="AT62:AT69" si="143">IFERROR(AS62/$AK62-1,"na")</f>
        <v>1.8907507914889266E-7</v>
      </c>
      <c r="AU62" s="95">
        <v>1105381.209</v>
      </c>
      <c r="AV62" s="11">
        <f t="shared" ref="AV62:AV71" si="144">IFERROR(AU62/$AS62-1,"na")</f>
        <v>0</v>
      </c>
      <c r="AW62" s="95">
        <v>1105381.209</v>
      </c>
      <c r="AX62" s="11">
        <f t="shared" ref="AX62:AX69" si="145">IFERROR(AW62/$AS62-1,"na")</f>
        <v>0</v>
      </c>
      <c r="AY62" s="95">
        <v>1105381.2089800001</v>
      </c>
      <c r="AZ62" s="11">
        <f t="shared" ref="AZ62:AZ69" si="146">IFERROR(AY62/$AS62-1,"na")</f>
        <v>-1.8093193610013714E-11</v>
      </c>
      <c r="BA62" s="95">
        <v>1705381.2089800001</v>
      </c>
      <c r="BB62" s="11">
        <f t="shared" ref="BB62:BB69" si="147">IFERROR(BA62/$AS62-1,"na")</f>
        <v>0.54279916746802592</v>
      </c>
      <c r="BC62" s="95">
        <v>1705381.2089800001</v>
      </c>
      <c r="BD62" s="11">
        <f t="shared" ref="BD62:BD69" si="148">IFERROR(BC62/$BA62-1,"na")</f>
        <v>0</v>
      </c>
      <c r="BE62" s="95">
        <v>1705381.2089800001</v>
      </c>
      <c r="BF62" s="11">
        <f t="shared" ref="BF62:BJ69" si="149">IFERROR(BE62/$BA62-1,"na")</f>
        <v>0</v>
      </c>
      <c r="BG62" s="95">
        <v>1705381</v>
      </c>
      <c r="BH62" s="11">
        <f t="shared" si="149"/>
        <v>-1.2254151682267178E-7</v>
      </c>
      <c r="BI62" s="95">
        <v>2572025.3402300002</v>
      </c>
      <c r="BJ62" s="11">
        <f t="shared" si="149"/>
        <v>0.50818205729400856</v>
      </c>
      <c r="BK62" s="95">
        <v>2572025.3402300002</v>
      </c>
      <c r="BL62" s="19">
        <f t="shared" ref="BL62:BL69" si="150">IFERROR(BK62/$BI62-1,"na")</f>
        <v>0</v>
      </c>
    </row>
    <row r="63" spans="2:64">
      <c r="B63" s="9" t="s">
        <v>244</v>
      </c>
      <c r="C63" s="9" t="s">
        <v>245</v>
      </c>
      <c r="D63" s="97">
        <v>89409</v>
      </c>
      <c r="E63" s="97">
        <v>207782</v>
      </c>
      <c r="F63" s="11">
        <f t="shared" si="134"/>
        <v>1.3239494905434577</v>
      </c>
      <c r="G63" s="97">
        <v>293208.31955000001</v>
      </c>
      <c r="H63" s="11">
        <f>G63/E63-1</f>
        <v>0.41113435980980073</v>
      </c>
      <c r="I63" s="97">
        <v>366722</v>
      </c>
      <c r="J63" s="11">
        <f>I63/G63-1</f>
        <v>0.25072167311904625</v>
      </c>
      <c r="K63" s="97">
        <v>39615.378140000001</v>
      </c>
      <c r="L63" s="11">
        <f>K63/I63-1</f>
        <v>-0.89197436166905719</v>
      </c>
      <c r="M63" s="64">
        <v>37384.253370000006</v>
      </c>
      <c r="N63" s="11">
        <f>M63/K63-1</f>
        <v>-5.6319663594153857E-2</v>
      </c>
      <c r="O63" s="64">
        <v>37384</v>
      </c>
      <c r="P63" s="11">
        <f>O63/M63-1</f>
        <v>-6.7774524610264564E-6</v>
      </c>
      <c r="Q63" s="64">
        <v>9945.253370000064</v>
      </c>
      <c r="R63" s="11">
        <f t="shared" si="23"/>
        <v>-0.73397212800882361</v>
      </c>
      <c r="S63" s="64">
        <v>9945.253370000004</v>
      </c>
      <c r="T63" s="11">
        <f t="shared" si="19"/>
        <v>-0.73397212800882528</v>
      </c>
      <c r="U63" s="64">
        <v>119135.73115000004</v>
      </c>
      <c r="V63" s="11">
        <f t="shared" si="135"/>
        <v>2.1867890999691246</v>
      </c>
      <c r="W63" s="64">
        <v>119135.73115000004</v>
      </c>
      <c r="X63" s="11">
        <f>W63/U63-1</f>
        <v>0</v>
      </c>
      <c r="Y63" s="64">
        <v>119135.73114999998</v>
      </c>
      <c r="Z63" s="11">
        <f t="shared" si="136"/>
        <v>0</v>
      </c>
      <c r="AA63" s="64">
        <v>119136.30442999983</v>
      </c>
      <c r="AB63" s="11">
        <f t="shared" si="137"/>
        <v>4.8119904436649819E-6</v>
      </c>
      <c r="AC63" s="64">
        <v>339917.78960000002</v>
      </c>
      <c r="AD63" s="11">
        <f t="shared" si="138"/>
        <v>1.8531976621860009</v>
      </c>
      <c r="AE63" s="64">
        <v>339917.7895999999</v>
      </c>
      <c r="AF63" s="11">
        <f t="shared" si="139"/>
        <v>0</v>
      </c>
      <c r="AG63" s="64">
        <v>339917.7895999999</v>
      </c>
      <c r="AH63" s="11">
        <f>AG63/AC63-1</f>
        <v>0</v>
      </c>
      <c r="AI63" s="95">
        <v>339917.78960000002</v>
      </c>
      <c r="AJ63" s="11">
        <f>AI63/AC63-1</f>
        <v>0</v>
      </c>
      <c r="AK63" s="95">
        <v>615068</v>
      </c>
      <c r="AL63" s="11">
        <f t="shared" si="140"/>
        <v>0.80946104857819989</v>
      </c>
      <c r="AM63" s="95">
        <v>653640</v>
      </c>
      <c r="AN63" s="11">
        <f t="shared" si="141"/>
        <v>6.271176520319699E-2</v>
      </c>
      <c r="AO63" s="95">
        <v>763624.75616971473</v>
      </c>
      <c r="AP63" s="11">
        <f t="shared" si="141"/>
        <v>0.24152899544394235</v>
      </c>
      <c r="AQ63" s="95">
        <v>840163.60367116379</v>
      </c>
      <c r="AR63" s="11">
        <f t="shared" ref="AR63" si="151">IFERROR(AQ63/$AK63-1,"na")</f>
        <v>0.36596864683443742</v>
      </c>
      <c r="AS63" s="95">
        <v>968425.66038327594</v>
      </c>
      <c r="AT63" s="11">
        <f>IFERROR(AS63/$AK63-1,"na")</f>
        <v>0.57450177928826718</v>
      </c>
      <c r="AU63" s="95">
        <v>932426.03956274001</v>
      </c>
      <c r="AV63" s="11">
        <f t="shared" si="144"/>
        <v>-3.7173344628526506E-2</v>
      </c>
      <c r="AW63" s="95">
        <v>1143390.4004200366</v>
      </c>
      <c r="AX63" s="11">
        <f t="shared" si="145"/>
        <v>0.18066925236937093</v>
      </c>
      <c r="AY63" s="95">
        <v>896618</v>
      </c>
      <c r="AZ63" s="11">
        <f t="shared" si="146"/>
        <v>-7.4148861725593318E-2</v>
      </c>
      <c r="BA63" s="95">
        <v>866640.0103578784</v>
      </c>
      <c r="BB63" s="11">
        <f t="shared" si="147"/>
        <v>-0.10510424722235634</v>
      </c>
      <c r="BC63" s="95">
        <v>866642.01034999965</v>
      </c>
      <c r="BD63" s="11">
        <f t="shared" si="148"/>
        <v>2.3077541970728532E-6</v>
      </c>
      <c r="BE63" s="95">
        <v>866642.13123999978</v>
      </c>
      <c r="BF63" s="11">
        <f t="shared" si="149"/>
        <v>2.4472469490888216E-6</v>
      </c>
      <c r="BG63" s="95">
        <v>866642</v>
      </c>
      <c r="BH63" s="11">
        <f t="shared" si="149"/>
        <v>2.2958115224458453E-6</v>
      </c>
      <c r="BI63" s="95">
        <v>-164000.00000999976</v>
      </c>
      <c r="BJ63" s="11">
        <f t="shared" si="149"/>
        <v>-1.1892365896449624</v>
      </c>
      <c r="BK63" s="95">
        <v>455502.2993499994</v>
      </c>
      <c r="BL63" s="19">
        <f t="shared" si="150"/>
        <v>-3.7774530446477166</v>
      </c>
    </row>
    <row r="64" spans="2:64">
      <c r="B64" s="9" t="s">
        <v>246</v>
      </c>
      <c r="C64" s="9" t="s">
        <v>247</v>
      </c>
      <c r="D64" s="97">
        <v>16106</v>
      </c>
      <c r="E64" s="97">
        <v>-30420</v>
      </c>
      <c r="F64" s="11">
        <f t="shared" si="134"/>
        <v>-2.8887371166025084</v>
      </c>
      <c r="G64" s="97">
        <v>10095.021906549691</v>
      </c>
      <c r="H64" s="11">
        <f>G64/E64-1</f>
        <v>-1.3318547635289182</v>
      </c>
      <c r="I64" s="97">
        <v>55202</v>
      </c>
      <c r="J64" s="11">
        <f>I64/G64-1</f>
        <v>4.4682397434110293</v>
      </c>
      <c r="K64" s="97">
        <v>-82323.219379482238</v>
      </c>
      <c r="L64" s="11">
        <f>K64/I64-1</f>
        <v>-2.4913086369965263</v>
      </c>
      <c r="M64" s="10">
        <v>0</v>
      </c>
      <c r="N64" s="11">
        <f>M64/K64-1</f>
        <v>-1</v>
      </c>
      <c r="O64" s="64">
        <v>19011</v>
      </c>
      <c r="P64" s="10">
        <v>0</v>
      </c>
      <c r="Q64" s="64">
        <v>17343.285359812035</v>
      </c>
      <c r="R64" s="10">
        <v>0</v>
      </c>
      <c r="S64" s="64">
        <v>53489.983294085709</v>
      </c>
      <c r="T64" s="10">
        <v>0</v>
      </c>
      <c r="U64" s="64">
        <v>1.388949155807495E-5</v>
      </c>
      <c r="V64" s="10">
        <v>0</v>
      </c>
      <c r="W64" s="64">
        <v>3912.6561207488885</v>
      </c>
      <c r="X64" s="10">
        <v>0</v>
      </c>
      <c r="Y64" s="64">
        <v>85570.16429022573</v>
      </c>
      <c r="Z64" s="10">
        <v>0</v>
      </c>
      <c r="AA64" s="64">
        <v>171361.63276230491</v>
      </c>
      <c r="AB64" s="10">
        <v>0</v>
      </c>
      <c r="AC64" s="64">
        <v>1.4905273914337158E-5</v>
      </c>
      <c r="AD64" s="11">
        <f t="shared" si="138"/>
        <v>7.3133156243696984E-2</v>
      </c>
      <c r="AE64" s="64">
        <v>45921.659700669217</v>
      </c>
      <c r="AF64" s="10">
        <v>0</v>
      </c>
      <c r="AG64" s="64">
        <v>134973.69286754733</v>
      </c>
      <c r="AH64" s="10">
        <v>0</v>
      </c>
      <c r="AI64" s="95">
        <v>203101.08580558057</v>
      </c>
      <c r="AJ64" s="10">
        <v>0</v>
      </c>
      <c r="AK64" s="10">
        <v>0</v>
      </c>
      <c r="AL64" s="11">
        <f t="shared" si="140"/>
        <v>-1</v>
      </c>
      <c r="AM64" s="10">
        <v>0</v>
      </c>
      <c r="AN64" s="10">
        <v>0</v>
      </c>
      <c r="AO64" s="10">
        <v>0</v>
      </c>
      <c r="AP64" s="10">
        <v>0</v>
      </c>
      <c r="AQ64" s="10">
        <v>0</v>
      </c>
      <c r="AR64" s="10">
        <v>0</v>
      </c>
      <c r="AS64" s="10">
        <v>0</v>
      </c>
      <c r="AT64" s="10">
        <v>0</v>
      </c>
      <c r="AU64" s="10">
        <v>0</v>
      </c>
      <c r="AV64" s="10">
        <v>0</v>
      </c>
      <c r="AW64" s="10">
        <v>0</v>
      </c>
      <c r="AX64" s="10">
        <v>0</v>
      </c>
      <c r="AY64" s="95">
        <v>353936</v>
      </c>
      <c r="AZ64" s="10">
        <v>0</v>
      </c>
      <c r="BA64" s="10">
        <v>0</v>
      </c>
      <c r="BB64" s="10">
        <v>0</v>
      </c>
      <c r="BC64" s="95">
        <v>115038.06618000027</v>
      </c>
      <c r="BD64" s="10">
        <v>0</v>
      </c>
      <c r="BE64" s="95">
        <v>266127.7883899993</v>
      </c>
      <c r="BF64" s="10">
        <v>0</v>
      </c>
      <c r="BG64" s="95">
        <v>441975</v>
      </c>
      <c r="BH64" s="10">
        <v>0</v>
      </c>
      <c r="BI64" s="95">
        <v>619502.29893999628</v>
      </c>
      <c r="BJ64" s="10">
        <v>0</v>
      </c>
      <c r="BK64" s="95">
        <v>80796.141369999823</v>
      </c>
      <c r="BL64" s="19">
        <f t="shared" si="150"/>
        <v>-0.86957894828114979</v>
      </c>
    </row>
    <row r="65" spans="2:64">
      <c r="B65" s="9" t="s">
        <v>248</v>
      </c>
      <c r="C65" s="9" t="s">
        <v>249</v>
      </c>
      <c r="D65" s="10">
        <v>0</v>
      </c>
      <c r="E65" s="10">
        <v>0</v>
      </c>
      <c r="F65" s="10">
        <v>0</v>
      </c>
      <c r="G65" s="10">
        <v>0</v>
      </c>
      <c r="H65" s="10">
        <v>0</v>
      </c>
      <c r="I65" s="10">
        <v>0</v>
      </c>
      <c r="J65" s="10">
        <v>0</v>
      </c>
      <c r="K65" s="10">
        <v>0</v>
      </c>
      <c r="L65" s="10">
        <v>0</v>
      </c>
      <c r="M65" s="10">
        <v>0</v>
      </c>
      <c r="N65" s="10">
        <v>0</v>
      </c>
      <c r="O65" s="10">
        <v>0</v>
      </c>
      <c r="P65" s="10">
        <v>0</v>
      </c>
      <c r="Q65" s="10">
        <v>0</v>
      </c>
      <c r="R65" s="10">
        <v>0</v>
      </c>
      <c r="S65" s="10">
        <v>0</v>
      </c>
      <c r="T65" s="10">
        <v>0</v>
      </c>
      <c r="U65" s="10">
        <v>0</v>
      </c>
      <c r="V65" s="10">
        <v>0</v>
      </c>
      <c r="W65" s="10">
        <v>0</v>
      </c>
      <c r="X65" s="10">
        <v>0</v>
      </c>
      <c r="Y65" s="10">
        <v>0</v>
      </c>
      <c r="Z65" s="10">
        <v>0</v>
      </c>
      <c r="AA65" s="10">
        <v>0</v>
      </c>
      <c r="AB65" s="10">
        <v>0</v>
      </c>
      <c r="AC65" s="10">
        <v>0</v>
      </c>
      <c r="AD65" s="10">
        <v>0</v>
      </c>
      <c r="AE65" s="97">
        <v>-1907.6291000000001</v>
      </c>
      <c r="AF65" s="10">
        <v>0</v>
      </c>
      <c r="AG65" s="97">
        <v>-10730.82394</v>
      </c>
      <c r="AH65" s="10">
        <v>0</v>
      </c>
      <c r="AI65" s="95">
        <v>-14693.94131</v>
      </c>
      <c r="AJ65" s="10">
        <v>0</v>
      </c>
      <c r="AK65" s="95">
        <v>-14694</v>
      </c>
      <c r="AL65" s="10">
        <v>0</v>
      </c>
      <c r="AM65" s="95">
        <v>-20613</v>
      </c>
      <c r="AN65" s="11">
        <f t="shared" si="141"/>
        <v>0.40281747652102906</v>
      </c>
      <c r="AO65" s="95">
        <v>-19549.938149999998</v>
      </c>
      <c r="AP65" s="11">
        <f t="shared" si="141"/>
        <v>0.33047081461821137</v>
      </c>
      <c r="AQ65" s="95">
        <v>-24176.047480000001</v>
      </c>
      <c r="AR65" s="11">
        <f t="shared" ref="AR65" si="152">IFERROR(AQ65/$AK65-1,"na")</f>
        <v>0.64530063155029271</v>
      </c>
      <c r="AS65" s="95">
        <v>-24176.047480000001</v>
      </c>
      <c r="AT65" s="11">
        <f t="shared" si="143"/>
        <v>0.64530063155029271</v>
      </c>
      <c r="AU65" s="95">
        <v>-23864.071230000001</v>
      </c>
      <c r="AV65" s="11">
        <f t="shared" si="144"/>
        <v>-1.2904352965805832E-2</v>
      </c>
      <c r="AW65" s="95">
        <v>-28923.070110000001</v>
      </c>
      <c r="AX65" s="11">
        <f t="shared" si="145"/>
        <v>0.19635230423529926</v>
      </c>
      <c r="AY65" s="95">
        <v>-28905.439340000001</v>
      </c>
      <c r="AZ65" s="11">
        <f t="shared" si="146"/>
        <v>0.19562303821219995</v>
      </c>
      <c r="BA65" s="95">
        <v>-26850.196909999999</v>
      </c>
      <c r="BB65" s="11">
        <f t="shared" si="147"/>
        <v>0.1106115229221083</v>
      </c>
      <c r="BC65" s="95">
        <v>-26813.129690000002</v>
      </c>
      <c r="BD65" s="11">
        <f t="shared" si="148"/>
        <v>-1.3805194846147062E-3</v>
      </c>
      <c r="BE65" s="95">
        <v>-25361.140879999999</v>
      </c>
      <c r="BF65" s="11">
        <f t="shared" si="149"/>
        <v>-5.5457918427608277E-2</v>
      </c>
      <c r="BG65" s="95">
        <v>-26818</v>
      </c>
      <c r="BH65" s="11">
        <f t="shared" si="149"/>
        <v>-1.1991312431681722E-3</v>
      </c>
      <c r="BI65" s="95">
        <v>-26817.88695</v>
      </c>
      <c r="BJ65" s="11">
        <f t="shared" si="149"/>
        <v>-1.2033416405957675E-3</v>
      </c>
      <c r="BK65" s="95">
        <v>-26817.88695</v>
      </c>
      <c r="BL65" s="19">
        <f t="shared" si="150"/>
        <v>0</v>
      </c>
    </row>
    <row r="66" spans="2:64">
      <c r="B66" s="9" t="s">
        <v>250</v>
      </c>
      <c r="C66" s="9" t="s">
        <v>251</v>
      </c>
      <c r="D66" s="10">
        <v>0</v>
      </c>
      <c r="E66" s="10">
        <v>0</v>
      </c>
      <c r="F66" s="10">
        <v>0</v>
      </c>
      <c r="G66" s="10">
        <v>0</v>
      </c>
      <c r="H66" s="10">
        <v>0</v>
      </c>
      <c r="I66" s="10">
        <v>0</v>
      </c>
      <c r="J66" s="10">
        <v>0</v>
      </c>
      <c r="K66" s="10">
        <v>0</v>
      </c>
      <c r="L66" s="10">
        <v>0</v>
      </c>
      <c r="M66" s="10">
        <v>0</v>
      </c>
      <c r="N66" s="10">
        <v>0</v>
      </c>
      <c r="O66" s="10">
        <v>0</v>
      </c>
      <c r="P66" s="10">
        <v>0</v>
      </c>
      <c r="Q66" s="10">
        <v>0</v>
      </c>
      <c r="R66" s="10">
        <v>0</v>
      </c>
      <c r="S66" s="10">
        <v>0</v>
      </c>
      <c r="T66" s="10">
        <v>0</v>
      </c>
      <c r="U66" s="10">
        <v>0</v>
      </c>
      <c r="V66" s="10">
        <v>0</v>
      </c>
      <c r="W66" s="10">
        <v>0</v>
      </c>
      <c r="X66" s="10">
        <v>0</v>
      </c>
      <c r="Y66" s="10">
        <v>0</v>
      </c>
      <c r="Z66" s="10">
        <v>0</v>
      </c>
      <c r="AA66" s="10">
        <v>0</v>
      </c>
      <c r="AB66" s="10">
        <v>0</v>
      </c>
      <c r="AC66" s="64">
        <v>473.49176</v>
      </c>
      <c r="AD66" s="10">
        <v>0</v>
      </c>
      <c r="AE66" s="64">
        <v>977.67720999999995</v>
      </c>
      <c r="AF66" s="11">
        <f t="shared" si="139"/>
        <v>1.0648241270344387</v>
      </c>
      <c r="AG66" s="64">
        <v>2341.15969</v>
      </c>
      <c r="AH66" s="11">
        <f t="shared" ref="AH66:AH69" si="153">AG66/AC66-1</f>
        <v>3.9444570904465159</v>
      </c>
      <c r="AI66" s="95">
        <v>3704.6421700000001</v>
      </c>
      <c r="AJ66" s="11">
        <f>AI66/AC66-1</f>
        <v>6.8240900538585931</v>
      </c>
      <c r="AK66" s="95">
        <v>5238</v>
      </c>
      <c r="AL66" s="11">
        <f t="shared" si="140"/>
        <v>10.062494519440001</v>
      </c>
      <c r="AM66" s="95">
        <v>6722</v>
      </c>
      <c r="AN66" s="11">
        <f t="shared" si="141"/>
        <v>0.28331424207712863</v>
      </c>
      <c r="AO66" s="95">
        <v>7000.9716399999998</v>
      </c>
      <c r="AP66" s="11">
        <f t="shared" si="141"/>
        <v>0.33657343260786554</v>
      </c>
      <c r="AQ66" s="95">
        <v>8272.4002</v>
      </c>
      <c r="AR66" s="11">
        <f t="shared" ref="AR66:AR67" si="154">IFERROR(AQ66/$AK66-1,"na")</f>
        <v>0.57930511645666294</v>
      </c>
      <c r="AS66" s="95">
        <v>8939.7913200000003</v>
      </c>
      <c r="AT66" s="11">
        <f t="shared" si="143"/>
        <v>0.70671846506300118</v>
      </c>
      <c r="AU66" s="95">
        <v>9041.1642499999998</v>
      </c>
      <c r="AV66" s="11">
        <f t="shared" si="144"/>
        <v>1.1339518605228527E-2</v>
      </c>
      <c r="AW66" s="95">
        <v>7202.784528917</v>
      </c>
      <c r="AX66" s="11">
        <f t="shared" si="145"/>
        <v>-0.19430059706169966</v>
      </c>
      <c r="AY66" s="95">
        <v>8220.4140000000007</v>
      </c>
      <c r="AZ66" s="11">
        <f t="shared" si="146"/>
        <v>-8.0469140078316626E-2</v>
      </c>
      <c r="BA66" s="95">
        <v>4346.3469999999998</v>
      </c>
      <c r="BB66" s="11">
        <f t="shared" si="147"/>
        <v>-0.51382008321867634</v>
      </c>
      <c r="BC66" s="95">
        <v>4628.8521300000002</v>
      </c>
      <c r="BD66" s="11">
        <f t="shared" si="148"/>
        <v>6.4998291668842967E-2</v>
      </c>
      <c r="BE66" s="95">
        <v>2853.90751</v>
      </c>
      <c r="BF66" s="11">
        <f t="shared" si="149"/>
        <v>-0.34337789642658534</v>
      </c>
      <c r="BG66" s="95">
        <v>1894</v>
      </c>
      <c r="BH66" s="11">
        <f t="shared" si="149"/>
        <v>-0.564231756001074</v>
      </c>
      <c r="BI66" s="95">
        <v>1976.29691</v>
      </c>
      <c r="BJ66" s="11">
        <f t="shared" si="149"/>
        <v>-0.5452970252950351</v>
      </c>
      <c r="BK66" s="95">
        <v>2058.0666100000003</v>
      </c>
      <c r="BL66" s="19">
        <f t="shared" si="150"/>
        <v>4.1375210165156995E-2</v>
      </c>
    </row>
    <row r="67" spans="2:64">
      <c r="B67" s="9" t="s">
        <v>252</v>
      </c>
      <c r="C67" s="9" t="s">
        <v>253</v>
      </c>
      <c r="D67" s="10">
        <v>0</v>
      </c>
      <c r="E67" s="10">
        <v>0</v>
      </c>
      <c r="F67" s="10">
        <v>0</v>
      </c>
      <c r="G67" s="10">
        <v>0</v>
      </c>
      <c r="H67" s="10">
        <v>0</v>
      </c>
      <c r="I67" s="97">
        <v>-4765</v>
      </c>
      <c r="J67" s="10">
        <v>0</v>
      </c>
      <c r="K67" s="97">
        <v>-4677.56682</v>
      </c>
      <c r="L67" s="10">
        <v>0</v>
      </c>
      <c r="M67" s="10">
        <v>0</v>
      </c>
      <c r="N67" s="11">
        <f>M67/K67-1</f>
        <v>-1</v>
      </c>
      <c r="O67" s="10">
        <v>0</v>
      </c>
      <c r="P67" s="10">
        <v>0</v>
      </c>
      <c r="Q67" s="10">
        <v>0</v>
      </c>
      <c r="R67" s="10">
        <v>0</v>
      </c>
      <c r="S67" s="10">
        <v>0</v>
      </c>
      <c r="T67" s="10">
        <v>0</v>
      </c>
      <c r="U67" s="64">
        <v>-53041.12672</v>
      </c>
      <c r="V67" s="10">
        <v>0</v>
      </c>
      <c r="W67" s="64">
        <v>-53041.12672</v>
      </c>
      <c r="X67" s="11">
        <f>W67/U67-1</f>
        <v>0</v>
      </c>
      <c r="Y67" s="64">
        <v>-53041.12672</v>
      </c>
      <c r="Z67" s="11">
        <f t="shared" ref="Z67" si="155">Y67/U67-1</f>
        <v>0</v>
      </c>
      <c r="AA67" s="64">
        <v>-53041.12672</v>
      </c>
      <c r="AB67" s="11">
        <f t="shared" ref="AB67" si="156">AA67/W67-1</f>
        <v>0</v>
      </c>
      <c r="AC67" s="64">
        <v>-53041.12672</v>
      </c>
      <c r="AD67" s="11">
        <f t="shared" ref="AD67" si="157">AC67/U67-1</f>
        <v>0</v>
      </c>
      <c r="AE67" s="64">
        <v>-53041.12672</v>
      </c>
      <c r="AF67" s="11">
        <f t="shared" ref="AF67" si="158">AE67/AC67-1</f>
        <v>0</v>
      </c>
      <c r="AG67" s="64">
        <v>-53041.12672</v>
      </c>
      <c r="AH67" s="11">
        <f t="shared" ref="AH67" si="159">AG67/AC67-1</f>
        <v>0</v>
      </c>
      <c r="AI67" s="95">
        <v>-53041.12672</v>
      </c>
      <c r="AJ67" s="11">
        <f>AI67/AC67-1</f>
        <v>0</v>
      </c>
      <c r="AK67" s="95">
        <v>-53041</v>
      </c>
      <c r="AL67" s="11">
        <f t="shared" ref="AL67" si="160">AK67/AC67-1</f>
        <v>-2.3890895204381479E-6</v>
      </c>
      <c r="AM67" s="95">
        <v>-53041</v>
      </c>
      <c r="AN67" s="11">
        <f t="shared" ref="AN67" si="161">IFERROR(AM67/$AK67-1,"na")</f>
        <v>0</v>
      </c>
      <c r="AO67" s="95">
        <v>-53041.12672</v>
      </c>
      <c r="AP67" s="11">
        <f t="shared" ref="AP67" si="162">IFERROR(AO67/$AK67-1,"na")</f>
        <v>2.3890952283167621E-6</v>
      </c>
      <c r="AQ67" s="95">
        <v>-53041.12672</v>
      </c>
      <c r="AR67" s="11">
        <f t="shared" si="154"/>
        <v>2.3890952283167621E-6</v>
      </c>
      <c r="AS67" s="95">
        <v>-53041.12672</v>
      </c>
      <c r="AT67" s="11">
        <f t="shared" ref="AT67" si="163">IFERROR(AS67/$AK67-1,"na")</f>
        <v>2.3890952283167621E-6</v>
      </c>
      <c r="AU67" s="95">
        <v>-53041.12672</v>
      </c>
      <c r="AV67" s="11">
        <f t="shared" ref="AV67" si="164">IFERROR(AU67/$AS67-1,"na")</f>
        <v>0</v>
      </c>
      <c r="AW67" s="95">
        <v>-53041.12672</v>
      </c>
      <c r="AX67" s="11">
        <f t="shared" ref="AX67" si="165">IFERROR(AW67/$AS67-1,"na")</f>
        <v>0</v>
      </c>
      <c r="AY67" s="95">
        <v>-53041.026720000002</v>
      </c>
      <c r="AZ67" s="11">
        <f t="shared" ref="AZ67" si="166">IFERROR(AY67/$AS67-1,"na")</f>
        <v>-1.8853294826426392E-6</v>
      </c>
      <c r="BA67" s="95">
        <v>-53041.12672</v>
      </c>
      <c r="BB67" s="11">
        <f t="shared" si="147"/>
        <v>0</v>
      </c>
      <c r="BC67" s="95">
        <v>-53041.12672</v>
      </c>
      <c r="BD67" s="11">
        <f t="shared" si="148"/>
        <v>0</v>
      </c>
      <c r="BE67" s="95">
        <v>-53041.12672</v>
      </c>
      <c r="BF67" s="11">
        <f t="shared" si="149"/>
        <v>0</v>
      </c>
      <c r="BG67" s="95">
        <v>-53041</v>
      </c>
      <c r="BH67" s="11">
        <f t="shared" si="149"/>
        <v>-2.3890895204381479E-6</v>
      </c>
      <c r="BI67" s="95">
        <v>-53041.12672</v>
      </c>
      <c r="BJ67" s="11">
        <f t="shared" si="149"/>
        <v>0</v>
      </c>
      <c r="BK67" s="95">
        <v>-53041.12672</v>
      </c>
      <c r="BL67" s="19">
        <f t="shared" si="150"/>
        <v>0</v>
      </c>
    </row>
    <row r="68" spans="2:64">
      <c r="B68" s="9" t="s">
        <v>254</v>
      </c>
      <c r="C68" s="9" t="s">
        <v>255</v>
      </c>
      <c r="D68" s="10">
        <v>0</v>
      </c>
      <c r="E68" s="10">
        <v>0</v>
      </c>
      <c r="F68" s="10">
        <v>0</v>
      </c>
      <c r="G68" s="10">
        <v>0</v>
      </c>
      <c r="H68" s="10">
        <v>0</v>
      </c>
      <c r="I68" s="10">
        <v>0</v>
      </c>
      <c r="J68" s="10">
        <v>0</v>
      </c>
      <c r="K68" s="10">
        <v>0</v>
      </c>
      <c r="L68" s="10">
        <v>0</v>
      </c>
      <c r="M68" s="10">
        <v>0</v>
      </c>
      <c r="N68" s="10">
        <v>0</v>
      </c>
      <c r="O68" s="10">
        <v>0</v>
      </c>
      <c r="P68" s="10">
        <v>0</v>
      </c>
      <c r="Q68" s="10">
        <v>0</v>
      </c>
      <c r="R68" s="10">
        <v>0</v>
      </c>
      <c r="S68" s="10">
        <v>0</v>
      </c>
      <c r="T68" s="10">
        <v>0</v>
      </c>
      <c r="U68" s="10">
        <v>0</v>
      </c>
      <c r="V68" s="10">
        <v>0</v>
      </c>
      <c r="W68" s="10">
        <v>0</v>
      </c>
      <c r="X68" s="10">
        <v>0</v>
      </c>
      <c r="Y68" s="10">
        <v>0</v>
      </c>
      <c r="Z68" s="10">
        <v>0</v>
      </c>
      <c r="AA68" s="10">
        <v>0</v>
      </c>
      <c r="AB68" s="10">
        <v>0</v>
      </c>
      <c r="AC68" s="10">
        <v>0</v>
      </c>
      <c r="AD68" s="10">
        <v>0</v>
      </c>
      <c r="AE68" s="10">
        <v>0</v>
      </c>
      <c r="AF68" s="10">
        <v>0</v>
      </c>
      <c r="AG68" s="10">
        <v>0</v>
      </c>
      <c r="AH68" s="10">
        <v>0</v>
      </c>
      <c r="AI68" s="10">
        <v>0</v>
      </c>
      <c r="AJ68" s="10">
        <v>0</v>
      </c>
      <c r="AK68" s="10">
        <v>0</v>
      </c>
      <c r="AL68" s="10">
        <v>0</v>
      </c>
      <c r="AM68" s="10">
        <v>0</v>
      </c>
      <c r="AN68" s="10">
        <v>0</v>
      </c>
      <c r="AO68" s="10">
        <v>0</v>
      </c>
      <c r="AP68" s="10">
        <v>0</v>
      </c>
      <c r="AQ68" s="10">
        <v>0</v>
      </c>
      <c r="AR68" s="10">
        <v>0</v>
      </c>
      <c r="AS68" s="10">
        <v>0</v>
      </c>
      <c r="AT68" s="10">
        <v>0</v>
      </c>
      <c r="AU68" s="10">
        <v>0</v>
      </c>
      <c r="AV68" s="10">
        <v>0</v>
      </c>
      <c r="AW68" s="10">
        <v>0</v>
      </c>
      <c r="AX68" s="10">
        <v>0</v>
      </c>
      <c r="AY68" s="97">
        <v>-27.007200000000001</v>
      </c>
      <c r="AZ68" s="10">
        <v>0</v>
      </c>
      <c r="BA68" s="95">
        <v>465.74496999999997</v>
      </c>
      <c r="BB68" s="10">
        <v>0</v>
      </c>
      <c r="BC68" s="95">
        <v>104.17595</v>
      </c>
      <c r="BD68" s="11">
        <f t="shared" si="148"/>
        <v>-0.77632404704231162</v>
      </c>
      <c r="BE68" s="95">
        <v>-93.644949999999994</v>
      </c>
      <c r="BF68" s="11">
        <f t="shared" si="149"/>
        <v>-1.2010648660360197</v>
      </c>
      <c r="BG68" s="97">
        <v>-182</v>
      </c>
      <c r="BH68" s="10">
        <f t="shared" si="149"/>
        <v>-1.3907717994249085</v>
      </c>
      <c r="BI68" s="95">
        <v>-78.080960000000005</v>
      </c>
      <c r="BJ68" s="10">
        <f t="shared" si="149"/>
        <v>-1.1676474573627709</v>
      </c>
      <c r="BK68" s="95">
        <v>-232.92958999999999</v>
      </c>
      <c r="BL68" s="19">
        <f t="shared" si="150"/>
        <v>1.9831804065933611</v>
      </c>
    </row>
    <row r="69" spans="2:64" s="8" customFormat="1">
      <c r="B69" s="20" t="s">
        <v>256</v>
      </c>
      <c r="C69" s="20" t="s">
        <v>257</v>
      </c>
      <c r="D69" s="105">
        <f>SUM(D62:D68)</f>
        <v>253227</v>
      </c>
      <c r="E69" s="105">
        <f>SUM(E62:E68)</f>
        <v>325074</v>
      </c>
      <c r="F69" s="7">
        <f t="shared" si="134"/>
        <v>0.28372566906372554</v>
      </c>
      <c r="G69" s="105">
        <f>SUM(G62:G68)</f>
        <v>451015.9234565497</v>
      </c>
      <c r="H69" s="7">
        <f>G69/E69-1</f>
        <v>0.38742539685286959</v>
      </c>
      <c r="I69" s="105">
        <f>SUM(I62:I68)</f>
        <v>564871</v>
      </c>
      <c r="J69" s="7">
        <f>I69/G69-1</f>
        <v>0.25244136763703184</v>
      </c>
      <c r="K69" s="105">
        <f>SUM(K62:K68)</f>
        <v>604523.91294051788</v>
      </c>
      <c r="L69" s="7">
        <f>K69/I69-1</f>
        <v>7.0198174345147635E-2</v>
      </c>
      <c r="M69" s="82">
        <f>SUM(M62:M68)</f>
        <v>1089724.33565</v>
      </c>
      <c r="N69" s="7">
        <f>M69/K69-1</f>
        <v>0.80261576477492191</v>
      </c>
      <c r="O69" s="82">
        <f>SUM(O62:O68)</f>
        <v>1108735</v>
      </c>
      <c r="P69" s="7">
        <f>O69/M69-1</f>
        <v>1.7445388460248124E-2</v>
      </c>
      <c r="Q69" s="82">
        <f>SUM(Q62:Q68)</f>
        <v>1079628.621009812</v>
      </c>
      <c r="R69" s="7">
        <f t="shared" si="23"/>
        <v>-9.2644665351684363E-3</v>
      </c>
      <c r="S69" s="82">
        <f>SUM(S62:S68)</f>
        <v>1115775.3189440856</v>
      </c>
      <c r="T69" s="7">
        <f t="shared" si="19"/>
        <v>2.3906030582079962E-2</v>
      </c>
      <c r="U69" s="82">
        <f>SUM(U62:U68)</f>
        <v>1171475.8134438896</v>
      </c>
      <c r="V69" s="7">
        <f t="shared" si="135"/>
        <v>7.5020328645892143E-2</v>
      </c>
      <c r="W69" s="82">
        <f>SUM(W62:W68)</f>
        <v>1175388.4695507491</v>
      </c>
      <c r="X69" s="7">
        <f>W69/U69-1</f>
        <v>3.339937591504416E-3</v>
      </c>
      <c r="Y69" s="82">
        <f>SUM(Y62:Y68)</f>
        <v>1257045.9777202257</v>
      </c>
      <c r="Z69" s="7">
        <f t="shared" si="136"/>
        <v>7.3044755422459806E-2</v>
      </c>
      <c r="AA69" s="82">
        <f>SUM(AA62:AA68)</f>
        <v>1342838.0194723047</v>
      </c>
      <c r="AB69" s="7">
        <f t="shared" ref="AB69" si="167">AA69/W69-1</f>
        <v>0.14246315516907981</v>
      </c>
      <c r="AC69" s="82">
        <f>SUM(AC62:AC68)</f>
        <v>1392731.3636549052</v>
      </c>
      <c r="AD69" s="7">
        <f t="shared" si="138"/>
        <v>0.18886907238876005</v>
      </c>
      <c r="AE69" s="82">
        <f>SUM(AE62:AE68)</f>
        <v>1437249.5796906692</v>
      </c>
      <c r="AF69" s="7">
        <f t="shared" si="139"/>
        <v>3.1964682635519992E-2</v>
      </c>
      <c r="AG69" s="82">
        <f>SUM(AG62:AG68)</f>
        <v>1518841.9004975471</v>
      </c>
      <c r="AH69" s="7">
        <f t="shared" si="153"/>
        <v>9.0549075100666565E-2</v>
      </c>
      <c r="AI69" s="82">
        <f>SUM(AI62:AI68)</f>
        <v>1584369.6585455805</v>
      </c>
      <c r="AJ69" s="7">
        <f>AI69/AC69-1</f>
        <v>0.13759889372187639</v>
      </c>
      <c r="AK69" s="82">
        <f>SUM(AK62:AK68)</f>
        <v>1657952</v>
      </c>
      <c r="AL69" s="7">
        <f t="shared" si="140"/>
        <v>0.19043201242275742</v>
      </c>
      <c r="AM69" s="82">
        <f>SUM(AM62:AM68)</f>
        <v>1692089</v>
      </c>
      <c r="AN69" s="7">
        <f t="shared" si="141"/>
        <v>2.0589860261334358E-2</v>
      </c>
      <c r="AO69" s="82">
        <f>SUM(AO62:AO68)</f>
        <v>1803415.8719397145</v>
      </c>
      <c r="AP69" s="7">
        <f t="shared" si="141"/>
        <v>8.7737082822491042E-2</v>
      </c>
      <c r="AQ69" s="82">
        <f>SUM(AQ62:AQ68)</f>
        <v>1876600.0386711638</v>
      </c>
      <c r="AR69" s="7">
        <f t="shared" ref="AR69" si="168">IFERROR(AQ69/$AK69-1,"na")</f>
        <v>0.13187838892269732</v>
      </c>
      <c r="AS69" s="82">
        <f>SUM(AS62:AS68)</f>
        <v>2005529.486503276</v>
      </c>
      <c r="AT69" s="7">
        <f t="shared" si="143"/>
        <v>0.20964267150271909</v>
      </c>
      <c r="AU69" s="82">
        <f>SUM(AU62:AU68)</f>
        <v>1969943.2148627401</v>
      </c>
      <c r="AV69" s="7">
        <f t="shared" si="144"/>
        <v>-1.7744078000359931E-2</v>
      </c>
      <c r="AW69" s="82">
        <f>SUM(AW62:AW68)</f>
        <v>2174010.1971189538</v>
      </c>
      <c r="AX69" s="7">
        <f t="shared" si="145"/>
        <v>8.4008094495499508E-2</v>
      </c>
      <c r="AY69" s="82">
        <f>SUM(AY62:AY68)</f>
        <v>2282182.1497200001</v>
      </c>
      <c r="AZ69" s="7">
        <f t="shared" si="146"/>
        <v>0.13794494924085088</v>
      </c>
      <c r="BA69" s="82">
        <f>SUM(BA62:BA68)</f>
        <v>2496941.9876778787</v>
      </c>
      <c r="BB69" s="7">
        <f t="shared" si="147"/>
        <v>0.24502880884159972</v>
      </c>
      <c r="BC69" s="82">
        <f>SUM(BC62:BC68)</f>
        <v>2611940.05718</v>
      </c>
      <c r="BD69" s="7">
        <f t="shared" si="148"/>
        <v>4.605556319274684E-2</v>
      </c>
      <c r="BE69" s="82">
        <f>SUM(BE62:BE68)</f>
        <v>2762509.1235699989</v>
      </c>
      <c r="BF69" s="7">
        <f t="shared" si="149"/>
        <v>0.10635695070316542</v>
      </c>
      <c r="BG69" s="82">
        <f>SUM(BG62:BG68)</f>
        <v>2935851</v>
      </c>
      <c r="BH69" s="7">
        <f t="shared" si="149"/>
        <v>0.17577861820101814</v>
      </c>
      <c r="BI69" s="82">
        <f>SUM(BI62:BI68)-3</f>
        <v>2949563.8414399968</v>
      </c>
      <c r="BJ69" s="7">
        <f t="shared" si="149"/>
        <v>0.18127047244019079</v>
      </c>
      <c r="BK69" s="82">
        <f>SUM(BK62:BK68)</f>
        <v>3030289.9042999996</v>
      </c>
      <c r="BL69" s="157">
        <f t="shared" si="150"/>
        <v>2.7368813560106453E-2</v>
      </c>
    </row>
    <row r="70" spans="2:64">
      <c r="D70" s="98"/>
      <c r="E70" s="106"/>
      <c r="F70" s="11"/>
      <c r="G70" s="106"/>
      <c r="H70" s="11"/>
      <c r="I70" s="106"/>
      <c r="J70" s="107"/>
      <c r="K70" s="106"/>
      <c r="L70" s="107"/>
      <c r="M70" s="109"/>
      <c r="N70" s="107"/>
      <c r="O70" s="109"/>
      <c r="P70" s="107"/>
      <c r="Q70" s="109"/>
      <c r="R70" s="107"/>
      <c r="S70" s="109"/>
      <c r="T70" s="107"/>
      <c r="U70" s="109"/>
      <c r="V70" s="107"/>
      <c r="W70" s="109"/>
      <c r="X70" s="107"/>
      <c r="Y70" s="109"/>
      <c r="Z70" s="107"/>
      <c r="AA70" s="109"/>
      <c r="AB70" s="107"/>
      <c r="AC70" s="109"/>
      <c r="AD70" s="107"/>
      <c r="AE70" s="109"/>
      <c r="AF70" s="107"/>
      <c r="AG70" s="109"/>
      <c r="AH70" s="107"/>
      <c r="AI70" s="109"/>
      <c r="AJ70" s="107"/>
      <c r="AK70" s="109"/>
      <c r="AL70" s="107"/>
      <c r="AM70" s="109"/>
      <c r="AN70" s="107"/>
      <c r="AO70" s="109"/>
      <c r="AP70" s="107"/>
      <c r="AQ70" s="109"/>
      <c r="AR70" s="107"/>
      <c r="AS70" s="109"/>
      <c r="AT70" s="107"/>
      <c r="AU70" s="109"/>
      <c r="AV70" s="107"/>
      <c r="AW70" s="109"/>
      <c r="AX70" s="107"/>
      <c r="AY70" s="109"/>
      <c r="AZ70" s="107"/>
      <c r="BA70" s="109"/>
      <c r="BB70" s="107"/>
      <c r="BC70" s="109"/>
      <c r="BD70" s="107"/>
      <c r="BE70" s="109"/>
      <c r="BF70" s="107"/>
      <c r="BG70" s="109"/>
      <c r="BH70" s="107"/>
      <c r="BI70" s="109"/>
      <c r="BJ70" s="107"/>
      <c r="BK70" s="109"/>
      <c r="BL70" s="107"/>
    </row>
    <row r="71" spans="2:64">
      <c r="B71" s="26" t="s">
        <v>258</v>
      </c>
      <c r="C71" s="26" t="s">
        <v>259</v>
      </c>
      <c r="D71" s="108">
        <f>SUM(D69,D59,D48)</f>
        <v>880168</v>
      </c>
      <c r="E71" s="108">
        <f>SUM(E69,E59,E48)</f>
        <v>870192</v>
      </c>
      <c r="F71" s="25">
        <f t="shared" si="134"/>
        <v>-1.1334199834577063E-2</v>
      </c>
      <c r="G71" s="108">
        <f>SUM(G69,G59,G48)</f>
        <v>889646.63803654979</v>
      </c>
      <c r="H71" s="25">
        <f>G71/E71-1</f>
        <v>2.23567190189633E-2</v>
      </c>
      <c r="I71" s="108">
        <f>SUM(I69,I59,I48)</f>
        <v>1267759</v>
      </c>
      <c r="J71" s="27">
        <f>I71/G71-1</f>
        <v>0.42501409638094545</v>
      </c>
      <c r="K71" s="108">
        <f>SUM(K69,K59,K48)</f>
        <v>1265385.4014305181</v>
      </c>
      <c r="L71" s="27">
        <f>K71/I71-1</f>
        <v>-1.8722790131893152E-3</v>
      </c>
      <c r="M71" s="101">
        <f>SUM(M69,M59,M48)</f>
        <v>1879528.915</v>
      </c>
      <c r="N71" s="27">
        <f>M71/K71-1</f>
        <v>0.48534107701510765</v>
      </c>
      <c r="O71" s="101">
        <f>SUM(O69,O59,O48)</f>
        <v>1829192</v>
      </c>
      <c r="P71" s="27">
        <f>O71/M71-1</f>
        <v>-2.6781665660089105E-2</v>
      </c>
      <c r="Q71" s="101">
        <f>SUM(Q69,Q59,Q48)</f>
        <v>1853538.7494498119</v>
      </c>
      <c r="R71" s="27">
        <f t="shared" si="23"/>
        <v>-1.3828021129532964E-2</v>
      </c>
      <c r="S71" s="101">
        <f>SUM(S69,S59,S48)</f>
        <v>1910658.5267140856</v>
      </c>
      <c r="T71" s="27">
        <f t="shared" si="19"/>
        <v>1.6562454275456329E-2</v>
      </c>
      <c r="U71" s="101">
        <f>SUM(U69,U59,U48)</f>
        <v>2140696.7166838897</v>
      </c>
      <c r="V71" s="27">
        <f t="shared" si="135"/>
        <v>0.13895386210852179</v>
      </c>
      <c r="W71" s="101">
        <f>SUM(W69,W59,W48)</f>
        <v>1986396.8990507489</v>
      </c>
      <c r="X71" s="27">
        <f>W71/U71-1</f>
        <v>-7.2079251783112697E-2</v>
      </c>
      <c r="Y71" s="101">
        <f>SUM(Y69,Y59,Y48)</f>
        <v>2175603.9819402257</v>
      </c>
      <c r="Z71" s="27">
        <f t="shared" ref="Z71" si="169">Y71/U71-1</f>
        <v>1.6306497311963986E-2</v>
      </c>
      <c r="AA71" s="101">
        <f>SUM(AA69,AA59,AA48)</f>
        <v>2368822.2050923049</v>
      </c>
      <c r="AB71" s="27">
        <f t="shared" ref="AB71" si="170">AA71/W71-1</f>
        <v>0.19252210181374507</v>
      </c>
      <c r="AC71" s="101">
        <f>SUM(AC69,AC59,AC48)</f>
        <v>2563868.834294905</v>
      </c>
      <c r="AD71" s="27">
        <f>AC71/U71-1</f>
        <v>0.19767962192539934</v>
      </c>
      <c r="AE71" s="101">
        <f>SUM(AE69,AE59,AE48)</f>
        <v>2531547.2660606694</v>
      </c>
      <c r="AF71" s="27">
        <f>AE71/AC71-1</f>
        <v>-1.2606560757670082E-2</v>
      </c>
      <c r="AG71" s="101">
        <f>SUM(AG69,AG59,AG48)</f>
        <v>2553457.711177547</v>
      </c>
      <c r="AH71" s="27">
        <f>AG71/AC71-1</f>
        <v>-4.0607081680998913E-3</v>
      </c>
      <c r="AI71" s="101">
        <f>SUM(AI69,AI59,AI48)</f>
        <v>2679775.9485455807</v>
      </c>
      <c r="AJ71" s="27">
        <f>AI71/AC71-1</f>
        <v>4.5207895466521153E-2</v>
      </c>
      <c r="AK71" s="101">
        <f>AK69+AK59+AK48</f>
        <v>2932173.9734999998</v>
      </c>
      <c r="AL71" s="27">
        <f t="shared" ref="AL71" si="171">AK71/AC71-1</f>
        <v>0.14365209884318575</v>
      </c>
      <c r="AM71" s="101">
        <f>AM69+AM59+AM48</f>
        <v>2882158</v>
      </c>
      <c r="AN71" s="27">
        <f>IFERROR(AM71/$AK71-1,"na")</f>
        <v>-1.705764185618841E-2</v>
      </c>
      <c r="AO71" s="101">
        <f>AO69+AO59+AO48</f>
        <v>2972573.6158897146</v>
      </c>
      <c r="AP71" s="27">
        <f>IFERROR(AO71/$AK71-1,"na")</f>
        <v>1.3778050946101184E-2</v>
      </c>
      <c r="AQ71" s="101">
        <f>AQ69+AQ59+AQ48</f>
        <v>3022750.9553211639</v>
      </c>
      <c r="AR71" s="27">
        <f>IFERROR(AQ71/$AK71-1,"na")</f>
        <v>3.0890725666269603E-2</v>
      </c>
      <c r="AS71" s="101">
        <f>AS69+AS59+AS48</f>
        <v>3313398.1610832759</v>
      </c>
      <c r="AT71" s="27">
        <f>IFERROR(AS71/$AK71-1,"na")</f>
        <v>0.13001417754493816</v>
      </c>
      <c r="AU71" s="101">
        <f>AU69+AU59+AU48</f>
        <v>3209952.0894327401</v>
      </c>
      <c r="AV71" s="27">
        <f t="shared" si="144"/>
        <v>-3.1220537533199866E-2</v>
      </c>
      <c r="AW71" s="101">
        <f>AW69+AW59+AW48</f>
        <v>3444075.4656489538</v>
      </c>
      <c r="AX71" s="27">
        <f t="shared" ref="AX71" si="172">IFERROR(AW71/$AS71-1,"na")</f>
        <v>3.9439058698262253E-2</v>
      </c>
      <c r="AY71" s="101">
        <f>AY69+AY59+AY48</f>
        <v>3608128.582399359</v>
      </c>
      <c r="AZ71" s="27">
        <f t="shared" ref="AZ71" si="173">IFERROR(AY71/$AS71-1,"na")</f>
        <v>8.8951103063244386E-2</v>
      </c>
      <c r="BA71" s="101">
        <f>BA69+BA59+BA48</f>
        <v>4273729.5108178789</v>
      </c>
      <c r="BB71" s="27">
        <f t="shared" ref="BB71" si="174">IFERROR(BA71/$AS71-1,"na")</f>
        <v>0.28983276474706376</v>
      </c>
      <c r="BC71" s="101">
        <f>BC69+BC59+BC48</f>
        <v>4228263.9076300003</v>
      </c>
      <c r="BD71" s="27">
        <f>IFERROR(BC71/$BA71-1,"na")</f>
        <v>-1.0638390443942214E-2</v>
      </c>
      <c r="BE71" s="101">
        <f>BE69+BE59+BE48</f>
        <v>4286200.4575599991</v>
      </c>
      <c r="BF71" s="27">
        <f>IFERROR(BE71/$BA71-1,"na")</f>
        <v>2.9180477403993876E-3</v>
      </c>
      <c r="BG71" s="101">
        <f>BG69+BG59+BG48</f>
        <v>4699193</v>
      </c>
      <c r="BH71" s="27">
        <f>IFERROR(BG71/$BA71-1,"na")</f>
        <v>9.9553209463810521E-2</v>
      </c>
      <c r="BI71" s="101">
        <f>BI69+BI59+BI48</f>
        <v>4722692.3888099967</v>
      </c>
      <c r="BJ71" s="27">
        <f>IFERROR(BI71/$BA71-1,"na")</f>
        <v>0.10505177664044485</v>
      </c>
      <c r="BK71" s="101">
        <f>BK69+BK59+BK48</f>
        <v>4675668.2951799994</v>
      </c>
      <c r="BL71" s="27">
        <f t="shared" ref="BL71" si="175">IFERROR(BK71/$BI71-1,"na")</f>
        <v>-9.9570519861544859E-3</v>
      </c>
    </row>
    <row r="72" spans="2:64">
      <c r="D72" s="48"/>
      <c r="E72" s="48"/>
      <c r="F72" s="48"/>
      <c r="G72" s="48"/>
      <c r="H72" s="48"/>
      <c r="I72" s="48"/>
      <c r="J72" s="48"/>
      <c r="K72" s="48"/>
      <c r="L72" s="48"/>
      <c r="M72" s="48"/>
      <c r="N72" s="48"/>
      <c r="O72" s="48"/>
      <c r="P72" s="48"/>
      <c r="Q72" s="48"/>
      <c r="R72" s="48"/>
      <c r="S72" s="48"/>
      <c r="T72" s="48"/>
      <c r="U72" s="48"/>
      <c r="V72" s="48"/>
      <c r="W72" s="48"/>
      <c r="X72" s="48"/>
      <c r="Y72" s="48"/>
      <c r="Z72" s="48"/>
      <c r="AA72" s="48"/>
      <c r="AB72" s="48"/>
      <c r="AC72" s="48"/>
      <c r="AD72" s="48"/>
      <c r="AE72" s="48"/>
      <c r="AF72" s="48"/>
      <c r="AG72" s="48"/>
      <c r="AH72" s="48"/>
      <c r="AI72" s="48"/>
      <c r="AJ72" s="48"/>
      <c r="AK72" s="48"/>
      <c r="AL72" s="48"/>
      <c r="AM72" s="48"/>
      <c r="AN72" s="48"/>
      <c r="AO72" s="48"/>
      <c r="AP72" s="48"/>
      <c r="AQ72" s="48"/>
      <c r="AR72" s="48"/>
      <c r="AS72" s="48"/>
      <c r="AT72" s="48"/>
      <c r="AU72" s="48"/>
      <c r="AV72" s="48"/>
      <c r="AW72" s="48"/>
      <c r="AX72" s="48"/>
      <c r="AY72" s="48"/>
      <c r="AZ72" s="48"/>
      <c r="BA72" s="48"/>
      <c r="BB72" s="21">
        <f t="shared" ref="BB72:BI72" si="176">BB71-BB30</f>
        <v>5.6409678261815088E-8</v>
      </c>
      <c r="BC72" s="21">
        <f t="shared" si="176"/>
        <v>2.0000152289867401E-5</v>
      </c>
      <c r="BD72" s="21">
        <f t="shared" si="176"/>
        <v>4.6314111434853089E-8</v>
      </c>
      <c r="BE72" s="21">
        <f t="shared" si="176"/>
        <v>4.3999776244163513E-4</v>
      </c>
      <c r="BF72" s="21">
        <f t="shared" si="176"/>
        <v>4.7046927242888614E-8</v>
      </c>
      <c r="BG72" s="21">
        <f t="shared" si="176"/>
        <v>0</v>
      </c>
      <c r="BH72" s="21"/>
      <c r="BI72" s="21">
        <f t="shared" si="176"/>
        <v>2.3779997602105141E-2</v>
      </c>
      <c r="BJ72" s="21"/>
      <c r="BK72" s="21">
        <f t="shared" ref="BK72:BL72" si="177">BK71-BK30</f>
        <v>3.6999955773353577E-4</v>
      </c>
      <c r="BL72" s="21">
        <f t="shared" si="177"/>
        <v>-4.9067814256176234E-9</v>
      </c>
    </row>
    <row r="73" spans="2:64">
      <c r="AG73" s="71"/>
      <c r="AI73" s="71"/>
      <c r="AK73" s="86"/>
      <c r="AM73" s="86"/>
      <c r="AO73" s="86"/>
      <c r="AQ73" s="86"/>
      <c r="AY73" s="86"/>
      <c r="BA73" s="86"/>
      <c r="BC73" s="86"/>
      <c r="BE73" s="86"/>
      <c r="BG73" s="86"/>
      <c r="BI73" s="86"/>
      <c r="BK73" s="86"/>
    </row>
    <row r="74" spans="2:64">
      <c r="D74" s="21">
        <f>D71-D30</f>
        <v>0</v>
      </c>
      <c r="E74" s="21">
        <f>E71-E30</f>
        <v>0</v>
      </c>
      <c r="F74" s="22"/>
      <c r="G74" s="21">
        <f>G71-G30</f>
        <v>-1.3450160622596741E-5</v>
      </c>
      <c r="H74" s="22"/>
      <c r="I74" s="21">
        <f>I71-I30</f>
        <v>0</v>
      </c>
      <c r="J74" s="22"/>
      <c r="K74" s="21"/>
      <c r="L74" s="22"/>
      <c r="M74" s="21"/>
      <c r="N74" s="22"/>
      <c r="O74" s="21"/>
      <c r="P74" s="22"/>
      <c r="Q74" s="21"/>
      <c r="R74" s="22"/>
      <c r="S74" s="21"/>
      <c r="T74" s="22"/>
      <c r="U74" s="21"/>
      <c r="V74" s="22"/>
      <c r="W74" s="21"/>
      <c r="X74" s="22"/>
      <c r="Y74" s="21"/>
      <c r="Z74" s="22"/>
      <c r="AA74" s="21"/>
      <c r="AB74" s="22"/>
      <c r="AC74" s="21"/>
      <c r="AD74" s="22"/>
      <c r="AE74" s="21"/>
      <c r="AF74" s="22"/>
      <c r="AG74" s="21"/>
      <c r="AH74" s="22"/>
      <c r="AI74" s="21"/>
      <c r="AJ74" s="22"/>
      <c r="AK74" s="21"/>
      <c r="AL74" s="22"/>
      <c r="AM74" s="21"/>
      <c r="AN74" s="22"/>
      <c r="AO74" s="21"/>
      <c r="AP74" s="22"/>
      <c r="AQ74" s="21"/>
      <c r="AR74" s="22"/>
      <c r="AT74" s="22"/>
      <c r="AY74" s="21"/>
      <c r="BA74" s="21"/>
      <c r="BC74" s="21"/>
      <c r="BE74" s="21"/>
      <c r="BG74" s="21"/>
      <c r="BI74" s="21"/>
      <c r="BK74" s="21"/>
    </row>
  </sheetData>
  <pageMargins left="0.511811024" right="0.511811024" top="0.78740157499999996" bottom="0.78740157499999996" header="0.31496062000000002" footer="0.31496062000000002"/>
  <pageSetup paperSize="9" orientation="portrait" r:id="rId1"/>
  <headerFooter>
    <oddFooter>&amp;L_x000D_&amp;1#&amp;"Calibri"&amp;10&amp;K000000 Informação Interna</oddFooter>
  </headerFooter>
  <ignoredErrors>
    <ignoredError sqref="F15 F28:F30 F48 F59 F69:F71 H7 H19 I28 H9:H13 H30:I30 H24:H28 H15:L15 H71:M71 J28:L33 J49:L50 K38:L42 K56:L57 J59 K47:L48 J48 N69:P71 J69:M70 Q1 Q69:Q71 R69:R71 T69:T71 R56:R57 Q15:Q17 P56:P57 M47:M50 N56:O57 M56:M57 M2:U6 M7:S7 S18 M24 M38 Q56:Q57 S47:T47 M9:O9 M12:M17 N38:R42 Q19:T19 Q9:S9 S48:U50 S59:U60 S64 T7 Q24:T24 S33:T33 S38:T42 S44:T45 M40:M42 S56:T57 S62:T63 Q28:R33 N24:P24 S52:T52 J52:M52 N47:R50 J60:L60 V69:AF71 V38:V42 V24:AF24 V1:AF3 Y53 V33:AF33 W39:AF42 W52:AB52 AD52:AE52 R15:AH17 S28:AH32 AG49:AH50 AG60:AH60 AI30 AJ15 AJ28 K35:T35 AG48 V54:AF54 K54:T54 AG69:AJ71 AG59:AJ59 V5:AF7 V4:X4 Z4:AD4 AF4 AM15:AM17 AM28:AM32 AM49:AM50 AM59:AM60 AL69:AM71 AI48 W49:AF51 W48:AE48 AP15:AQ15 V19:AF19 P9 N12:O17 Q21:T22 M21:M22 H21:H22 O73:O74 R73:R74 V56:AF57 N8 S8 T9 V9:AF9 W8:AF8 M11:O11 N10 Q11:S14 P11:P17 T11:T14 V11:AF13 V14 X14 Z14:AA14 AC14:AD14 AF14 W18:AF18 P19 N19:O19 N21:O22 N20 P21:P22 V21:AF21 V22:W22 Q26:T27 N26:P33 N25 V26:AF27 M26:M32 V35:AF35 W34 Y34 AA34 AC34 AE34:AF34 K44:L44 N44:R44 M44 V44:V50 W44:AF47 Y43 AE43 O45:R45 K59:L59 R59:R60 P59:P60 N59:O60 M59:M60 Q59:Q60 V59:AF60 AA58:AF58 AC66 AE65 W64 V52 S51 N52:R52 O51 Q51 AE53 J62:L64 R62:R63 P62:P63 N62:O64 M62 Q62:Q64 V62:AF63 Y64 AA64 AC64:AE64 AE66:AF66" formula="1"/>
    <ignoredError sqref="H47 H38:H42 H33 H35 AL11:AL14 AL21 AL24 AL26:AL27 AL39:AL42 AL44:AL47 AL54 AL56:AL58 AL16:AL19 AL31:AL35 AL60 AL49:AL52 H45" evalError="1"/>
    <ignoredError sqref="H69:H70 I59:I60 I69:I70 H48:I50 H52 H56 H54 AL15 AL28:AL30 AL59 H58:H60 H62:H64" evalError="1" formula="1"/>
  </ignoredErrors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Plan4"/>
  <dimension ref="A3:BH42"/>
  <sheetViews>
    <sheetView zoomScale="85" zoomScaleNormal="85" workbookViewId="0">
      <pane xSplit="3" ySplit="4" topLeftCell="AE5" activePane="bottomRight" state="frozen"/>
      <selection pane="topRight" activeCell="D1" sqref="D1"/>
      <selection pane="bottomLeft" activeCell="A5" sqref="A5"/>
      <selection pane="bottomRight"/>
    </sheetView>
  </sheetViews>
  <sheetFormatPr defaultColWidth="8.81640625" defaultRowHeight="14.5" outlineLevelCol="1"/>
  <cols>
    <col min="1" max="1" width="2.81640625" style="1" customWidth="1"/>
    <col min="2" max="2" width="38.26953125" style="3" customWidth="1"/>
    <col min="3" max="3" width="44.1796875" style="3" hidden="1" customWidth="1"/>
    <col min="4" max="5" width="9.1796875" style="3" customWidth="1"/>
    <col min="6" max="9" width="9.1796875" style="3" hidden="1" customWidth="1" outlineLevel="1"/>
    <col min="10" max="10" width="9.1796875" style="3" customWidth="1" collapsed="1"/>
    <col min="11" max="16" width="9.1796875" style="3" hidden="1" customWidth="1" outlineLevel="1"/>
    <col min="17" max="17" width="9.1796875" style="3" customWidth="1" collapsed="1"/>
    <col min="18" max="23" width="9.1796875" style="3" hidden="1" customWidth="1" outlineLevel="1"/>
    <col min="24" max="24" width="9.1796875" style="3" customWidth="1" collapsed="1"/>
    <col min="25" max="26" width="9.1796875" style="3" hidden="1" customWidth="1" outlineLevel="1" collapsed="1"/>
    <col min="27" max="27" width="9.1796875" style="3" hidden="1" customWidth="1" outlineLevel="1"/>
    <col min="28" max="28" width="9.1796875" style="3" hidden="1" customWidth="1" outlineLevel="1" collapsed="1"/>
    <col min="29" max="30" width="9.1796875" style="3" hidden="1" customWidth="1" outlineLevel="1"/>
    <col min="31" max="31" width="9.1796875" style="3" customWidth="1" collapsed="1"/>
    <col min="32" max="35" width="9.1796875" style="3" hidden="1" customWidth="1" outlineLevel="1" collapsed="1"/>
    <col min="36" max="37" width="9.1796875" style="3" hidden="1" customWidth="1" outlineLevel="1"/>
    <col min="38" max="38" width="9.1796875" style="3" customWidth="1" collapsed="1"/>
    <col min="39" max="40" width="9.1796875" style="3" hidden="1" customWidth="1" outlineLevel="1"/>
    <col min="41" max="41" width="9.1796875" style="3" hidden="1" customWidth="1" outlineLevel="1" collapsed="1"/>
    <col min="42" max="43" width="9.1796875" style="3" hidden="1" customWidth="1" outlineLevel="1"/>
    <col min="44" max="44" width="0" style="3" hidden="1" customWidth="1" outlineLevel="1"/>
    <col min="45" max="45" width="8.81640625" style="3" customWidth="1" collapsed="1"/>
    <col min="46" max="51" width="8.81640625" style="3" hidden="1" customWidth="1" outlineLevel="1"/>
    <col min="52" max="52" width="8.81640625" style="3" collapsed="1"/>
    <col min="53" max="58" width="8.81640625" style="3" customWidth="1" outlineLevel="1"/>
    <col min="59" max="59" width="10.453125" style="3" customWidth="1"/>
    <col min="60" max="60" width="8.81640625" style="3" outlineLevel="1"/>
    <col min="61" max="16384" width="8.81640625" style="3"/>
  </cols>
  <sheetData>
    <row r="3" spans="1:60" ht="8.15" customHeight="1"/>
    <row r="4" spans="1:60" s="49" customFormat="1" ht="21">
      <c r="B4" s="54" t="s">
        <v>260</v>
      </c>
      <c r="C4" s="55" t="s">
        <v>261</v>
      </c>
      <c r="D4" s="51">
        <v>2016</v>
      </c>
      <c r="E4" s="51">
        <v>2017</v>
      </c>
      <c r="F4" s="52" t="s">
        <v>4</v>
      </c>
      <c r="G4" s="52" t="s">
        <v>5</v>
      </c>
      <c r="H4" s="52" t="s">
        <v>262</v>
      </c>
      <c r="I4" s="52" t="s">
        <v>7</v>
      </c>
      <c r="J4" s="51">
        <v>2018</v>
      </c>
      <c r="K4" s="52" t="s">
        <v>8</v>
      </c>
      <c r="L4" s="52" t="s">
        <v>9</v>
      </c>
      <c r="M4" s="52" t="s">
        <v>10</v>
      </c>
      <c r="N4" s="52" t="s">
        <v>11</v>
      </c>
      <c r="O4" s="52" t="s">
        <v>12</v>
      </c>
      <c r="P4" s="52" t="s">
        <v>13</v>
      </c>
      <c r="Q4" s="52">
        <v>2019</v>
      </c>
      <c r="R4" s="52" t="s">
        <v>14</v>
      </c>
      <c r="S4" s="52" t="s">
        <v>15</v>
      </c>
      <c r="T4" s="52" t="s">
        <v>16</v>
      </c>
      <c r="U4" s="52" t="s">
        <v>17</v>
      </c>
      <c r="V4" s="52" t="s">
        <v>18</v>
      </c>
      <c r="W4" s="52" t="s">
        <v>19</v>
      </c>
      <c r="X4" s="52">
        <v>2020</v>
      </c>
      <c r="Y4" s="52" t="s">
        <v>20</v>
      </c>
      <c r="Z4" s="52" t="s">
        <v>21</v>
      </c>
      <c r="AA4" s="52" t="s">
        <v>22</v>
      </c>
      <c r="AB4" s="52" t="s">
        <v>23</v>
      </c>
      <c r="AC4" s="52" t="s">
        <v>24</v>
      </c>
      <c r="AD4" s="52" t="s">
        <v>25</v>
      </c>
      <c r="AE4" s="52">
        <v>2021</v>
      </c>
      <c r="AF4" s="52" t="s">
        <v>26</v>
      </c>
      <c r="AG4" s="52" t="s">
        <v>27</v>
      </c>
      <c r="AH4" s="52" t="s">
        <v>28</v>
      </c>
      <c r="AI4" s="52" t="s">
        <v>29</v>
      </c>
      <c r="AJ4" s="52" t="s">
        <v>30</v>
      </c>
      <c r="AK4" s="52" t="s">
        <v>31</v>
      </c>
      <c r="AL4" s="52">
        <v>2022</v>
      </c>
      <c r="AM4" s="52" t="s">
        <v>32</v>
      </c>
      <c r="AN4" s="52" t="s">
        <v>33</v>
      </c>
      <c r="AO4" s="52" t="s">
        <v>34</v>
      </c>
      <c r="AP4" s="52" t="s">
        <v>35</v>
      </c>
      <c r="AQ4" s="52" t="s">
        <v>36</v>
      </c>
      <c r="AR4" s="52" t="s">
        <v>37</v>
      </c>
      <c r="AS4" s="52">
        <v>2023</v>
      </c>
      <c r="AT4" s="52" t="s">
        <v>38</v>
      </c>
      <c r="AU4" s="52" t="s">
        <v>39</v>
      </c>
      <c r="AV4" s="52" t="s">
        <v>40</v>
      </c>
      <c r="AW4" s="52" t="s">
        <v>41</v>
      </c>
      <c r="AX4" s="52" t="s">
        <v>42</v>
      </c>
      <c r="AY4" s="52" t="s">
        <v>1027</v>
      </c>
      <c r="AZ4" s="52">
        <v>2024</v>
      </c>
      <c r="BA4" s="52" t="s">
        <v>1049</v>
      </c>
      <c r="BB4" s="52" t="s">
        <v>1073</v>
      </c>
      <c r="BC4" s="52" t="s">
        <v>1074</v>
      </c>
      <c r="BD4" s="52" t="s">
        <v>1086</v>
      </c>
      <c r="BE4" s="52" t="s">
        <v>1087</v>
      </c>
      <c r="BF4" s="52" t="s">
        <v>1130</v>
      </c>
      <c r="BG4" s="52">
        <v>2025</v>
      </c>
      <c r="BH4" s="52" t="s">
        <v>1158</v>
      </c>
    </row>
    <row r="5" spans="1:60" s="28" customFormat="1">
      <c r="A5" s="2"/>
      <c r="B5" s="29" t="s">
        <v>263</v>
      </c>
      <c r="C5" s="29" t="s">
        <v>264</v>
      </c>
      <c r="D5" s="35">
        <v>207983</v>
      </c>
      <c r="E5" s="35">
        <v>210439</v>
      </c>
      <c r="F5" s="35">
        <v>114662</v>
      </c>
      <c r="G5" s="35">
        <v>49210.528530259522</v>
      </c>
      <c r="H5" s="35">
        <v>163872.32789000028</v>
      </c>
      <c r="I5" s="35">
        <v>90860.129029419128</v>
      </c>
      <c r="J5" s="35">
        <v>254622.85764941934</v>
      </c>
      <c r="K5" s="35">
        <v>44407.666859999947</v>
      </c>
      <c r="L5" s="35">
        <f>M5-K5</f>
        <v>58023.333140000053</v>
      </c>
      <c r="M5" s="35">
        <v>102431</v>
      </c>
      <c r="N5" s="35">
        <v>60177.440229256994</v>
      </c>
      <c r="O5" s="35">
        <v>162604.26393999998</v>
      </c>
      <c r="P5" s="35">
        <v>121126.12166999927</v>
      </c>
      <c r="Q5" s="35">
        <v>283730.38560999924</v>
      </c>
      <c r="R5" s="35">
        <v>42868</v>
      </c>
      <c r="S5" s="35">
        <v>6349.1630443675494</v>
      </c>
      <c r="T5" s="35">
        <v>49218.054844367536</v>
      </c>
      <c r="U5" s="35">
        <v>58844.326786607438</v>
      </c>
      <c r="V5" s="35">
        <f>T5+U5</f>
        <v>108062.38163097497</v>
      </c>
      <c r="W5" s="35">
        <v>138231.30204010001</v>
      </c>
      <c r="X5" s="35">
        <f>V5+W5</f>
        <v>246293.68367107498</v>
      </c>
      <c r="Y5" s="35">
        <v>28517.574089438884</v>
      </c>
      <c r="Z5" s="35">
        <v>106272.16317355934</v>
      </c>
      <c r="AA5" s="35">
        <f>SUM(Y5:Z5)</f>
        <v>134789.73726299821</v>
      </c>
      <c r="AB5" s="35">
        <v>96203.548591043873</v>
      </c>
      <c r="AC5" s="35">
        <f>SUM(AA5:AB5)</f>
        <v>230993.2858540421</v>
      </c>
      <c r="AD5" s="35">
        <v>156001.22772147643</v>
      </c>
      <c r="AE5" s="35">
        <v>388843.91935551859</v>
      </c>
      <c r="AF5" s="35">
        <v>81875</v>
      </c>
      <c r="AG5" s="35">
        <f>AH5-AF5</f>
        <v>126621.58965004908</v>
      </c>
      <c r="AH5" s="35">
        <v>208496.58965004908</v>
      </c>
      <c r="AI5" s="35">
        <v>101296</v>
      </c>
      <c r="AJ5" s="35">
        <v>307765.51916357345</v>
      </c>
      <c r="AK5" s="35">
        <f>AL5-AJ5</f>
        <v>218261.8983821256</v>
      </c>
      <c r="AL5" s="35">
        <v>526027.41754569905</v>
      </c>
      <c r="AM5" s="35">
        <v>87776</v>
      </c>
      <c r="AN5" s="35">
        <f>AO5-AM5</f>
        <v>172509.72528730251</v>
      </c>
      <c r="AO5" s="35">
        <v>260285.72528730251</v>
      </c>
      <c r="AP5" s="35">
        <f>AQ5-AO5</f>
        <v>116742.27471269749</v>
      </c>
      <c r="AQ5" s="35">
        <v>377028</v>
      </c>
      <c r="AR5" s="35">
        <f>AS5-AQ5</f>
        <v>228190</v>
      </c>
      <c r="AS5" s="35">
        <v>605218</v>
      </c>
      <c r="AT5" s="35">
        <v>90244.544790188025</v>
      </c>
      <c r="AU5" s="35">
        <f>AV5-AT5</f>
        <v>187365.25694898458</v>
      </c>
      <c r="AV5" s="35">
        <v>277609.8017391726</v>
      </c>
      <c r="AW5" s="35">
        <f>AX5-AV5</f>
        <v>162106.11591662455</v>
      </c>
      <c r="AX5" s="35">
        <v>439715.91765579715</v>
      </c>
      <c r="AY5" s="35">
        <f>AZ5-AX5</f>
        <v>424253.08234420285</v>
      </c>
      <c r="AZ5" s="35">
        <v>863969</v>
      </c>
      <c r="BA5" s="35">
        <v>140729</v>
      </c>
      <c r="BB5" s="35">
        <f>BC5-BA5</f>
        <v>237087.79907463666</v>
      </c>
      <c r="BC5" s="35">
        <v>377816.79907463666</v>
      </c>
      <c r="BD5" s="35">
        <f>BE5-BC5</f>
        <v>216287.65654471063</v>
      </c>
      <c r="BE5" s="35">
        <v>594104.45561934728</v>
      </c>
      <c r="BF5" s="35">
        <v>267909.2884992435</v>
      </c>
      <c r="BG5" s="35">
        <f>862011.486579891-1</f>
        <v>862010.48657989094</v>
      </c>
      <c r="BH5" s="35">
        <v>144278.70660000003</v>
      </c>
    </row>
    <row r="6" spans="1:60">
      <c r="A6" s="2"/>
      <c r="B6" s="4"/>
      <c r="C6" s="4"/>
      <c r="D6" s="17"/>
      <c r="E6" s="18"/>
      <c r="F6" s="18"/>
      <c r="G6" s="18"/>
      <c r="H6" s="18"/>
      <c r="I6" s="18"/>
      <c r="J6" s="17"/>
      <c r="K6" s="17"/>
      <c r="L6" s="17"/>
      <c r="M6" s="17"/>
      <c r="N6" s="17"/>
      <c r="O6" s="17"/>
      <c r="P6" s="17"/>
      <c r="Q6" s="17"/>
      <c r="R6" s="17"/>
      <c r="S6" s="17"/>
      <c r="T6" s="17"/>
      <c r="U6" s="17"/>
      <c r="V6" s="17"/>
      <c r="W6" s="17"/>
      <c r="X6" s="17"/>
      <c r="Y6" s="17"/>
      <c r="Z6" s="17"/>
      <c r="AA6" s="17"/>
      <c r="AB6" s="17"/>
      <c r="AC6" s="17"/>
      <c r="AD6" s="17"/>
      <c r="AE6" s="17"/>
      <c r="AF6" s="17"/>
      <c r="AG6" s="17"/>
      <c r="AH6" s="17"/>
      <c r="AI6" s="17"/>
      <c r="AJ6" s="17"/>
      <c r="AK6" s="17"/>
      <c r="AL6" s="17"/>
      <c r="AM6" s="17"/>
      <c r="AN6" s="17"/>
      <c r="AO6" s="17"/>
      <c r="AP6" s="17"/>
      <c r="AQ6" s="17"/>
      <c r="AR6" s="17"/>
      <c r="AS6" s="17"/>
      <c r="AT6" s="17"/>
      <c r="AU6" s="17"/>
      <c r="AV6" s="17"/>
      <c r="AW6" s="17"/>
      <c r="AX6" s="17"/>
      <c r="AY6" s="17"/>
      <c r="AZ6" s="17"/>
      <c r="BA6" s="17"/>
      <c r="BB6" s="17"/>
      <c r="BC6" s="17"/>
      <c r="BD6" s="17"/>
      <c r="BE6" s="17"/>
      <c r="BF6" s="17"/>
      <c r="BG6" s="17"/>
      <c r="BH6" s="17"/>
    </row>
    <row r="7" spans="1:60">
      <c r="B7" s="31" t="s">
        <v>265</v>
      </c>
      <c r="C7" s="31" t="s">
        <v>266</v>
      </c>
      <c r="D7" s="36"/>
      <c r="E7" s="36"/>
      <c r="F7" s="36"/>
      <c r="G7" s="36"/>
      <c r="H7" s="36"/>
      <c r="I7" s="36"/>
      <c r="J7" s="36"/>
      <c r="K7" s="36"/>
      <c r="L7" s="36"/>
      <c r="M7" s="36"/>
      <c r="N7" s="36"/>
      <c r="O7" s="36"/>
      <c r="P7" s="36"/>
      <c r="Q7" s="36"/>
      <c r="R7" s="36">
        <f>SUM(R8:R13)</f>
        <v>8741</v>
      </c>
      <c r="S7" s="36">
        <f t="shared" ref="S7" si="0">SUM(S8:S13)</f>
        <v>110159.42873563353</v>
      </c>
      <c r="T7" s="36">
        <f t="shared" ref="T7" si="1">SUM(T8:T13)</f>
        <v>118899.63181563359</v>
      </c>
      <c r="U7" s="36">
        <f t="shared" ref="U7" si="2">SUM(U8:U13)</f>
        <v>-8991.9856751741499</v>
      </c>
      <c r="V7" s="36">
        <f t="shared" ref="V7" si="3">SUM(V8:V13)</f>
        <v>109907.64614045943</v>
      </c>
      <c r="W7" s="36">
        <f t="shared" ref="W7" si="4">SUM(W8:W13)</f>
        <v>-59787.606090895744</v>
      </c>
      <c r="X7" s="36">
        <f t="shared" ref="X7:BD7" si="5">SUM(X8:X13)</f>
        <v>50120.04004956373</v>
      </c>
      <c r="Y7" s="36">
        <f t="shared" si="5"/>
        <v>12290.071270560569</v>
      </c>
      <c r="Z7" s="36">
        <f t="shared" si="5"/>
        <v>22156.166109535454</v>
      </c>
      <c r="AA7" s="36">
        <f t="shared" si="5"/>
        <v>34446.237380096005</v>
      </c>
      <c r="AB7" s="36">
        <f t="shared" si="5"/>
        <v>5946.6203307892192</v>
      </c>
      <c r="AC7" s="36">
        <f t="shared" si="5"/>
        <v>40392.857710885248</v>
      </c>
      <c r="AD7" s="36">
        <f t="shared" si="5"/>
        <v>-122581.85739060552</v>
      </c>
      <c r="AE7" s="36">
        <f t="shared" si="5"/>
        <v>-83564.913699720317</v>
      </c>
      <c r="AF7" s="36">
        <f t="shared" si="5"/>
        <v>-91730.029599999863</v>
      </c>
      <c r="AG7" s="36">
        <f t="shared" si="5"/>
        <v>-76336.760460526755</v>
      </c>
      <c r="AH7" s="36">
        <f t="shared" si="5"/>
        <v>-168066.7900605266</v>
      </c>
      <c r="AI7" s="36">
        <f t="shared" si="5"/>
        <v>-89648</v>
      </c>
      <c r="AJ7" s="36">
        <f t="shared" si="5"/>
        <v>-255717.8537337532</v>
      </c>
      <c r="AK7" s="36">
        <f t="shared" si="5"/>
        <v>-90191.743649439653</v>
      </c>
      <c r="AL7" s="36">
        <f t="shared" si="5"/>
        <v>-345909.59738319292</v>
      </c>
      <c r="AM7" s="36">
        <f t="shared" si="5"/>
        <v>-35979</v>
      </c>
      <c r="AN7" s="36">
        <f t="shared" si="5"/>
        <v>-106809.1501073289</v>
      </c>
      <c r="AO7" s="36">
        <f t="shared" si="5"/>
        <v>-142788.15010732893</v>
      </c>
      <c r="AP7" s="36">
        <f t="shared" si="5"/>
        <v>-81805.889691448159</v>
      </c>
      <c r="AQ7" s="36">
        <f t="shared" si="5"/>
        <v>-224594.03979877708</v>
      </c>
      <c r="AR7" s="36">
        <f t="shared" si="5"/>
        <v>-58363.880502111264</v>
      </c>
      <c r="AS7" s="36">
        <f t="shared" si="5"/>
        <v>-282957.92030088831</v>
      </c>
      <c r="AT7" s="36">
        <f t="shared" si="5"/>
        <v>108719.26111026303</v>
      </c>
      <c r="AU7" s="36">
        <f t="shared" si="5"/>
        <v>-32071.701430754423</v>
      </c>
      <c r="AV7" s="36">
        <f t="shared" si="5"/>
        <v>76647.559679508617</v>
      </c>
      <c r="AW7" s="36">
        <f t="shared" si="5"/>
        <v>-97510.611418713495</v>
      </c>
      <c r="AX7" s="36">
        <f t="shared" si="5"/>
        <v>-20863.051739204893</v>
      </c>
      <c r="AY7" s="36">
        <f t="shared" si="5"/>
        <v>-536264.94826079509</v>
      </c>
      <c r="AZ7" s="36">
        <f t="shared" si="5"/>
        <v>-557128</v>
      </c>
      <c r="BA7" s="36">
        <f t="shared" si="5"/>
        <v>-246847</v>
      </c>
      <c r="BB7" s="36">
        <f t="shared" si="5"/>
        <v>3034.4951532182968</v>
      </c>
      <c r="BC7" s="36">
        <f t="shared" si="5"/>
        <v>-243812.50484678173</v>
      </c>
      <c r="BD7" s="36">
        <f t="shared" si="5"/>
        <v>-162110.49867321848</v>
      </c>
      <c r="BE7" s="36">
        <f>SUM(BE8:BE13)</f>
        <v>-405923.0035200002</v>
      </c>
      <c r="BF7" s="36">
        <f>SUM(BF8:BF13)</f>
        <v>189238.90963020897</v>
      </c>
      <c r="BG7" s="36">
        <f>SUM(BG8:BG13)</f>
        <v>-216681.22099999999</v>
      </c>
      <c r="BH7" s="36">
        <f>SUM(BH8:BH13)</f>
        <v>-138120.03037999995</v>
      </c>
    </row>
    <row r="8" spans="1:60">
      <c r="B8" s="9" t="s">
        <v>159</v>
      </c>
      <c r="C8" s="9" t="s">
        <v>160</v>
      </c>
      <c r="D8" s="36">
        <v>596</v>
      </c>
      <c r="E8" s="36">
        <v>134388.00301999997</v>
      </c>
      <c r="F8" s="36">
        <v>35663</v>
      </c>
      <c r="G8" s="36">
        <v>-28354.138879999988</v>
      </c>
      <c r="H8" s="36">
        <v>7308.6271300000253</v>
      </c>
      <c r="I8" s="36">
        <f>J8-H8</f>
        <v>-42762.93028</v>
      </c>
      <c r="J8" s="36">
        <v>-35454.303149999978</v>
      </c>
      <c r="K8" s="36">
        <v>33830.667930000047</v>
      </c>
      <c r="L8" s="36">
        <f t="shared" ref="L8:L33" si="6">M8-K8</f>
        <v>-44562.667930000047</v>
      </c>
      <c r="M8" s="36">
        <v>-10732</v>
      </c>
      <c r="N8" s="46">
        <v>38071.725190000012</v>
      </c>
      <c r="O8" s="46">
        <v>27339.982219999991</v>
      </c>
      <c r="P8" s="46">
        <f>Q8-O8</f>
        <v>-239257.90694000002</v>
      </c>
      <c r="Q8" s="46">
        <v>-211917.92472000001</v>
      </c>
      <c r="R8" s="46">
        <v>143949</v>
      </c>
      <c r="S8" s="46">
        <v>69854.646579999986</v>
      </c>
      <c r="T8" s="46">
        <v>213803.66317000007</v>
      </c>
      <c r="U8" s="46">
        <v>-14289.12780000022</v>
      </c>
      <c r="V8" s="46">
        <f>T8+U8</f>
        <v>199514.53536999985</v>
      </c>
      <c r="W8" s="46">
        <v>-183809.57585999987</v>
      </c>
      <c r="X8" s="46">
        <f>V8+W8</f>
        <v>15704.959509999986</v>
      </c>
      <c r="Y8" s="46">
        <v>125268.16334000003</v>
      </c>
      <c r="Z8" s="46">
        <v>-81881.444370000012</v>
      </c>
      <c r="AA8" s="46">
        <f>SUM(Y8:Z8)</f>
        <v>43386.718970000016</v>
      </c>
      <c r="AB8" s="46">
        <v>21224.95368999982</v>
      </c>
      <c r="AC8" s="46">
        <f>SUM(AA8:AB8)</f>
        <v>64611.672659999836</v>
      </c>
      <c r="AD8" s="46">
        <v>-186407.67753999977</v>
      </c>
      <c r="AE8" s="46">
        <v>-121796.00487999993</v>
      </c>
      <c r="AF8" s="46">
        <v>108434.25292000013</v>
      </c>
      <c r="AG8" s="46">
        <f t="shared" ref="AG8:AG33" si="7">AH8-AF8</f>
        <v>-68067.839750000043</v>
      </c>
      <c r="AH8" s="46">
        <v>40366.41317000008</v>
      </c>
      <c r="AI8" s="46">
        <v>44919</v>
      </c>
      <c r="AJ8" s="46">
        <v>85285.102759999936</v>
      </c>
      <c r="AK8" s="46">
        <f>AL8-AJ8</f>
        <v>-216900.77768999978</v>
      </c>
      <c r="AL8" s="46">
        <v>-131615.67492999983</v>
      </c>
      <c r="AM8" s="46">
        <v>148262</v>
      </c>
      <c r="AN8" s="46">
        <f>AO8-AM8</f>
        <v>-88334.279700000276</v>
      </c>
      <c r="AO8" s="46">
        <v>59927.720299999717</v>
      </c>
      <c r="AP8" s="46">
        <f>AQ8-AO8</f>
        <v>44432.116830000035</v>
      </c>
      <c r="AQ8" s="46">
        <v>104359.83712999975</v>
      </c>
      <c r="AR8" s="46">
        <f>AS8-AQ8</f>
        <v>-272034.93186999985</v>
      </c>
      <c r="AS8" s="46">
        <v>-167675.09474000012</v>
      </c>
      <c r="AT8" s="46">
        <v>183193.25650999998</v>
      </c>
      <c r="AU8" s="46">
        <f>AV8-AT8</f>
        <v>-86979.738481082983</v>
      </c>
      <c r="AV8" s="46">
        <v>96213.518028916995</v>
      </c>
      <c r="AW8" s="46">
        <f>AX8-AV8</f>
        <v>70731.939421083196</v>
      </c>
      <c r="AX8" s="46">
        <v>166945.45745000019</v>
      </c>
      <c r="AY8" s="46">
        <f>AZ8-AX8</f>
        <v>-291088.45745000022</v>
      </c>
      <c r="AZ8" s="46">
        <v>-124143</v>
      </c>
      <c r="BA8" s="46">
        <v>204146</v>
      </c>
      <c r="BB8" s="46">
        <f>BC8-BA8</f>
        <v>-34274.644440000207</v>
      </c>
      <c r="BC8" s="46">
        <v>169871.35555999979</v>
      </c>
      <c r="BD8" s="46">
        <f>BE8-BC8</f>
        <v>-35408.557489999948</v>
      </c>
      <c r="BE8" s="46">
        <v>134462.79806999984</v>
      </c>
      <c r="BF8" s="46">
        <v>-168968.179</v>
      </c>
      <c r="BG8" s="46">
        <v>-39848.211000000003</v>
      </c>
      <c r="BH8" s="46">
        <v>90798.382700000046</v>
      </c>
    </row>
    <row r="9" spans="1:60">
      <c r="A9" s="2"/>
      <c r="B9" s="9" t="s">
        <v>163</v>
      </c>
      <c r="C9" s="9" t="s">
        <v>164</v>
      </c>
      <c r="D9" s="36">
        <v>-23834</v>
      </c>
      <c r="E9" s="36">
        <v>38745.140800000008</v>
      </c>
      <c r="F9" s="36">
        <v>-85415</v>
      </c>
      <c r="G9" s="36">
        <v>-67663.626930259183</v>
      </c>
      <c r="H9" s="36">
        <v>-153078.15848000001</v>
      </c>
      <c r="I9" s="36">
        <f t="shared" ref="I9:I16" si="8">J9-H9</f>
        <v>75181.347528522456</v>
      </c>
      <c r="J9" s="36">
        <v>-77896.810951477557</v>
      </c>
      <c r="K9" s="36">
        <v>-11455.965819999987</v>
      </c>
      <c r="L9" s="36">
        <f t="shared" si="6"/>
        <v>-6314.0341800000133</v>
      </c>
      <c r="M9" s="36">
        <v>-17770</v>
      </c>
      <c r="N9" s="46">
        <v>1171.8942358875238</v>
      </c>
      <c r="O9" s="46">
        <v>-16597.639084167658</v>
      </c>
      <c r="P9" s="46">
        <f t="shared" ref="P9:P16" si="9">Q9-O9</f>
        <v>18251.285814167626</v>
      </c>
      <c r="Q9" s="46">
        <v>1653.646729999969</v>
      </c>
      <c r="R9" s="46">
        <v>-35630</v>
      </c>
      <c r="S9" s="46">
        <v>24276.868665633501</v>
      </c>
      <c r="T9" s="46">
        <v>-11352.688024366498</v>
      </c>
      <c r="U9" s="46">
        <v>-7340.9084463849067</v>
      </c>
      <c r="V9" s="46">
        <f t="shared" ref="V9:V13" si="10">T9+U9</f>
        <v>-18693.596470751407</v>
      </c>
      <c r="W9" s="46">
        <v>100.68899306195975</v>
      </c>
      <c r="X9" s="46">
        <f t="shared" ref="X9:X13" si="11">V9+W9</f>
        <v>-18592.907477689449</v>
      </c>
      <c r="Y9" s="46">
        <v>-47520.553799439433</v>
      </c>
      <c r="Z9" s="46">
        <v>-31013.653890464546</v>
      </c>
      <c r="AA9" s="46">
        <f t="shared" ref="AA9:AA17" si="12">SUM(Y9:Z9)</f>
        <v>-78534.207689903982</v>
      </c>
      <c r="AB9" s="46">
        <v>-85166.607899210634</v>
      </c>
      <c r="AC9" s="46">
        <f t="shared" ref="AC9:AC13" si="13">SUM(AA9:AB9)</f>
        <v>-163700.81558911462</v>
      </c>
      <c r="AD9" s="46">
        <v>5387.8851593942645</v>
      </c>
      <c r="AE9" s="46">
        <v>-160163.19726972032</v>
      </c>
      <c r="AF9" s="46">
        <v>-92630</v>
      </c>
      <c r="AG9" s="46">
        <f t="shared" si="7"/>
        <v>-25982.362580526707</v>
      </c>
      <c r="AH9" s="46">
        <v>-118612.36258052671</v>
      </c>
      <c r="AI9" s="46">
        <v>-128690</v>
      </c>
      <c r="AJ9" s="46">
        <v>-247302.23013375318</v>
      </c>
      <c r="AK9" s="46">
        <f t="shared" ref="AK9:AK18" si="14">AL9-AJ9</f>
        <v>64684.334940560104</v>
      </c>
      <c r="AL9" s="46">
        <v>-182617.89519319308</v>
      </c>
      <c r="AM9" s="46">
        <v>-93235</v>
      </c>
      <c r="AN9" s="46">
        <f t="shared" ref="AN9:AP13" si="15">AO9-AM9</f>
        <v>-48773.040507328522</v>
      </c>
      <c r="AO9" s="46">
        <v>-142008.04050732852</v>
      </c>
      <c r="AP9" s="46">
        <f t="shared" si="15"/>
        <v>-24199.753281448124</v>
      </c>
      <c r="AQ9" s="46">
        <v>-166207.79378877665</v>
      </c>
      <c r="AR9" s="46">
        <f t="shared" ref="AR9:AR13" si="16">AS9-AQ9</f>
        <v>92660.137857888345</v>
      </c>
      <c r="AS9" s="46">
        <v>-73547.655930888301</v>
      </c>
      <c r="AT9" s="46">
        <v>-59235.494209736826</v>
      </c>
      <c r="AU9" s="46">
        <f t="shared" ref="AU9:AU13" si="17">AV9-AT9</f>
        <v>-43862.873869671581</v>
      </c>
      <c r="AV9" s="46">
        <v>-103098.36807940841</v>
      </c>
      <c r="AW9" s="46">
        <f t="shared" ref="AW9:AW13" si="18">AX9-AV9</f>
        <v>-174139.28806910024</v>
      </c>
      <c r="AX9" s="46">
        <v>-277237.65614850866</v>
      </c>
      <c r="AY9" s="46">
        <f t="shared" ref="AY9:AY13" si="19">AZ9-AX9</f>
        <v>-273394.34385149134</v>
      </c>
      <c r="AZ9" s="46">
        <v>-550632</v>
      </c>
      <c r="BA9" s="46">
        <v>-171461</v>
      </c>
      <c r="BB9" s="46">
        <f t="shared" ref="BB9:BB13" si="20">BC9-BA9</f>
        <v>9475.1776099998388</v>
      </c>
      <c r="BC9" s="46">
        <v>-161985.82239000016</v>
      </c>
      <c r="BD9" s="46">
        <f t="shared" ref="BD9:BD13" si="21">BE9-BC9</f>
        <v>-127462.26660999982</v>
      </c>
      <c r="BE9" s="46">
        <v>-289448.08899999998</v>
      </c>
      <c r="BF9" s="46">
        <v>143628.33465999996</v>
      </c>
      <c r="BG9" s="46">
        <v>-145819.75399999999</v>
      </c>
      <c r="BH9" s="46">
        <v>-70388.018619999988</v>
      </c>
    </row>
    <row r="10" spans="1:60">
      <c r="B10" s="9" t="s">
        <v>196</v>
      </c>
      <c r="C10" s="9" t="s">
        <v>267</v>
      </c>
      <c r="D10" s="36">
        <v>36880</v>
      </c>
      <c r="E10" s="36">
        <v>13888.965229999996</v>
      </c>
      <c r="F10" s="36">
        <v>-17964</v>
      </c>
      <c r="G10" s="36">
        <v>44223.700720000008</v>
      </c>
      <c r="H10" s="36">
        <v>26259.588400000004</v>
      </c>
      <c r="I10" s="36">
        <f t="shared" si="8"/>
        <v>-33778.794760000004</v>
      </c>
      <c r="J10" s="36">
        <v>-7519.2063599999992</v>
      </c>
      <c r="K10" s="36">
        <v>-9857.1983799999944</v>
      </c>
      <c r="L10" s="36">
        <f t="shared" si="6"/>
        <v>2577.3500999999933</v>
      </c>
      <c r="M10" s="36">
        <v>-7279.8482800000011</v>
      </c>
      <c r="N10" s="46">
        <v>-8761.5441899999969</v>
      </c>
      <c r="O10" s="46">
        <v>-16041.392469999999</v>
      </c>
      <c r="P10" s="46">
        <f t="shared" si="9"/>
        <v>6193.218640000001</v>
      </c>
      <c r="Q10" s="46">
        <v>-9848.1738299999979</v>
      </c>
      <c r="R10" s="46">
        <v>-11636</v>
      </c>
      <c r="S10" s="46">
        <v>-6181.359669999998</v>
      </c>
      <c r="T10" s="46">
        <v>-17817.622660000001</v>
      </c>
      <c r="U10" s="46">
        <v>-9564.5027600000012</v>
      </c>
      <c r="V10" s="46">
        <f t="shared" si="10"/>
        <v>-27382.125420000004</v>
      </c>
      <c r="W10" s="46">
        <v>44158.918260000006</v>
      </c>
      <c r="X10" s="46">
        <f t="shared" si="11"/>
        <v>16776.792840000002</v>
      </c>
      <c r="Y10" s="46">
        <v>-9022.9828700000126</v>
      </c>
      <c r="Z10" s="46">
        <v>80105.055450000014</v>
      </c>
      <c r="AA10" s="46">
        <f t="shared" si="12"/>
        <v>71082.072580000007</v>
      </c>
      <c r="AB10" s="46">
        <v>77958.668309999994</v>
      </c>
      <c r="AC10" s="46">
        <f t="shared" si="13"/>
        <v>149040.74089000002</v>
      </c>
      <c r="AD10" s="46">
        <v>-44682.980609999999</v>
      </c>
      <c r="AE10" s="46">
        <v>104357.76027999999</v>
      </c>
      <c r="AF10" s="46">
        <v>14434.717480000005</v>
      </c>
      <c r="AG10" s="46">
        <f t="shared" si="7"/>
        <v>-4466.3401599999816</v>
      </c>
      <c r="AH10" s="46">
        <v>9968.3773200000232</v>
      </c>
      <c r="AI10" s="46">
        <v>20147</v>
      </c>
      <c r="AJ10" s="46">
        <v>30114.920860000013</v>
      </c>
      <c r="AK10" s="46">
        <f t="shared" si="14"/>
        <v>-42462.948119999986</v>
      </c>
      <c r="AL10" s="46">
        <v>-12348.027259999975</v>
      </c>
      <c r="AM10" s="46">
        <v>34512</v>
      </c>
      <c r="AN10" s="46">
        <f t="shared" si="15"/>
        <v>35148.851889999976</v>
      </c>
      <c r="AO10" s="46">
        <v>69660.851889999976</v>
      </c>
      <c r="AP10" s="46">
        <f t="shared" si="15"/>
        <v>-83851.201140000034</v>
      </c>
      <c r="AQ10" s="46">
        <v>-14190.349250000052</v>
      </c>
      <c r="AR10" s="46">
        <f t="shared" si="16"/>
        <v>-24149.655449999947</v>
      </c>
      <c r="AS10" s="46">
        <v>-38340.004699999998</v>
      </c>
      <c r="AT10" s="46">
        <v>40412.176679999982</v>
      </c>
      <c r="AU10" s="46">
        <f t="shared" si="17"/>
        <v>66987.797330000147</v>
      </c>
      <c r="AV10" s="46">
        <v>107399.97401000014</v>
      </c>
      <c r="AW10" s="46">
        <f t="shared" si="18"/>
        <v>49277.6363099999</v>
      </c>
      <c r="AX10" s="46">
        <v>156677.61032000004</v>
      </c>
      <c r="AY10" s="46">
        <f t="shared" si="19"/>
        <v>44490.389679999964</v>
      </c>
      <c r="AZ10" s="46">
        <v>201168</v>
      </c>
      <c r="BA10" s="46">
        <v>-211326</v>
      </c>
      <c r="BB10" s="46">
        <f t="shared" si="20"/>
        <v>9371.5667199998861</v>
      </c>
      <c r="BC10" s="46">
        <v>-201954.43328000011</v>
      </c>
      <c r="BD10" s="46">
        <f t="shared" si="21"/>
        <v>38520.587640000071</v>
      </c>
      <c r="BE10" s="46">
        <v>-163433.84564000004</v>
      </c>
      <c r="BF10" s="46">
        <v>-18252.227390000102</v>
      </c>
      <c r="BG10" s="46">
        <v>-181686.073</v>
      </c>
      <c r="BH10" s="46">
        <v>-67750.807379999998</v>
      </c>
    </row>
    <row r="11" spans="1:60">
      <c r="A11" s="2"/>
      <c r="B11" s="9" t="s">
        <v>268</v>
      </c>
      <c r="C11" s="9" t="s">
        <v>166</v>
      </c>
      <c r="D11" s="36">
        <v>-12347</v>
      </c>
      <c r="E11" s="36">
        <v>-79468.079336533905</v>
      </c>
      <c r="F11" s="36">
        <v>29503</v>
      </c>
      <c r="G11" s="36">
        <v>10780.126911938165</v>
      </c>
      <c r="H11" s="36">
        <v>40284.583303626168</v>
      </c>
      <c r="I11" s="36">
        <f t="shared" si="8"/>
        <v>14064.336316897592</v>
      </c>
      <c r="J11" s="36">
        <v>54348.91962052376</v>
      </c>
      <c r="K11" s="36">
        <v>10080.685789999994</v>
      </c>
      <c r="L11" s="36">
        <f t="shared" si="6"/>
        <v>-21386.685789999996</v>
      </c>
      <c r="M11" s="36">
        <v>-11306</v>
      </c>
      <c r="N11" s="46">
        <v>-107.59558114018664</v>
      </c>
      <c r="O11" s="46">
        <v>-11413.205939999971</v>
      </c>
      <c r="P11" s="46">
        <f t="shared" si="9"/>
        <v>-812.39002000000801</v>
      </c>
      <c r="Q11" s="46">
        <v>-12225.595959999979</v>
      </c>
      <c r="R11" s="46">
        <v>666</v>
      </c>
      <c r="S11" s="46">
        <v>16431.237730000033</v>
      </c>
      <c r="T11" s="46">
        <v>17096.770438789012</v>
      </c>
      <c r="U11" s="46">
        <v>11984.560741210982</v>
      </c>
      <c r="V11" s="46">
        <f t="shared" si="10"/>
        <v>29081.331179999994</v>
      </c>
      <c r="W11" s="46">
        <v>9223.2416500000218</v>
      </c>
      <c r="X11" s="46">
        <f t="shared" si="11"/>
        <v>38304.572830000019</v>
      </c>
      <c r="Y11" s="46">
        <v>23817.387649999975</v>
      </c>
      <c r="Z11" s="46">
        <v>10281.240179999992</v>
      </c>
      <c r="AA11" s="46">
        <f t="shared" si="12"/>
        <v>34098.627829999969</v>
      </c>
      <c r="AB11" s="46">
        <v>-11173.651119999982</v>
      </c>
      <c r="AC11" s="46">
        <f t="shared" si="13"/>
        <v>22924.976709999988</v>
      </c>
      <c r="AD11" s="46">
        <v>-7279.1878099999803</v>
      </c>
      <c r="AE11" s="46">
        <v>15786.837440000005</v>
      </c>
      <c r="AF11" s="46">
        <v>-9212</v>
      </c>
      <c r="AG11" s="46">
        <f t="shared" si="7"/>
        <v>-5762.1147600000277</v>
      </c>
      <c r="AH11" s="46">
        <v>-14974.114760000028</v>
      </c>
      <c r="AI11" s="46">
        <v>-14997</v>
      </c>
      <c r="AJ11" s="46">
        <v>-28582.836640000009</v>
      </c>
      <c r="AK11" s="46">
        <f t="shared" si="14"/>
        <v>-4927.1633599999914</v>
      </c>
      <c r="AL11" s="46">
        <v>-33510</v>
      </c>
      <c r="AM11" s="46">
        <v>-3467</v>
      </c>
      <c r="AN11" s="46">
        <f t="shared" si="15"/>
        <v>-13722.605830000037</v>
      </c>
      <c r="AO11" s="46">
        <v>-17189.605830000037</v>
      </c>
      <c r="AP11" s="46">
        <f t="shared" si="15"/>
        <v>-9959.0169600000227</v>
      </c>
      <c r="AQ11" s="46">
        <v>-27148.622790000059</v>
      </c>
      <c r="AR11" s="46">
        <f t="shared" si="16"/>
        <v>42868.626120000059</v>
      </c>
      <c r="AS11" s="46">
        <v>15720.003330000001</v>
      </c>
      <c r="AT11" s="46">
        <v>25155.207449999987</v>
      </c>
      <c r="AU11" s="46">
        <f t="shared" si="17"/>
        <v>17134.326940000014</v>
      </c>
      <c r="AV11" s="46">
        <v>42289.534390000001</v>
      </c>
      <c r="AW11" s="46">
        <f t="shared" si="18"/>
        <v>-12772.834279182935</v>
      </c>
      <c r="AX11" s="46">
        <v>29516.700110817066</v>
      </c>
      <c r="AY11" s="46">
        <f t="shared" si="19"/>
        <v>-77888.700110817066</v>
      </c>
      <c r="AZ11" s="46">
        <v>-48372</v>
      </c>
      <c r="BA11" s="46">
        <v>25103</v>
      </c>
      <c r="BB11" s="46">
        <f t="shared" si="20"/>
        <v>-6228.7514499999961</v>
      </c>
      <c r="BC11" s="46">
        <v>18874.248550000004</v>
      </c>
      <c r="BD11" s="46">
        <f t="shared" si="21"/>
        <v>-1046.2485500000039</v>
      </c>
      <c r="BE11" s="46">
        <v>17828</v>
      </c>
      <c r="BF11" s="46">
        <v>105850.05800000002</v>
      </c>
      <c r="BG11" s="46">
        <v>123678.524</v>
      </c>
      <c r="BH11" s="46">
        <v>-10346.77052000002</v>
      </c>
    </row>
    <row r="12" spans="1:60">
      <c r="A12" s="2"/>
      <c r="B12" s="9" t="s">
        <v>269</v>
      </c>
      <c r="C12" s="9" t="s">
        <v>210</v>
      </c>
      <c r="D12" s="36">
        <v>-3123</v>
      </c>
      <c r="E12" s="36">
        <v>68411.67889000001</v>
      </c>
      <c r="F12" s="36">
        <v>-40948</v>
      </c>
      <c r="G12" s="36">
        <v>-12658.638741938099</v>
      </c>
      <c r="H12" s="36">
        <v>-53606.638070000001</v>
      </c>
      <c r="I12" s="36">
        <f t="shared" si="8"/>
        <v>36437.638070000001</v>
      </c>
      <c r="J12" s="36">
        <v>-17169</v>
      </c>
      <c r="K12" s="36">
        <v>-44410.481980000004</v>
      </c>
      <c r="L12" s="36">
        <f t="shared" si="6"/>
        <v>30620.481980000004</v>
      </c>
      <c r="M12" s="36">
        <v>-13790</v>
      </c>
      <c r="N12" s="46">
        <v>-16504.024360050018</v>
      </c>
      <c r="O12" s="46">
        <v>-30294.33644000001</v>
      </c>
      <c r="P12" s="46">
        <f t="shared" si="9"/>
        <v>44464.681820000005</v>
      </c>
      <c r="Q12" s="46">
        <v>14170.345379999995</v>
      </c>
      <c r="R12" s="46">
        <v>-50206</v>
      </c>
      <c r="S12" s="46">
        <v>-6555.8698399999885</v>
      </c>
      <c r="T12" s="46">
        <v>-56761.742298788988</v>
      </c>
      <c r="U12" s="46">
        <v>8125.1475599999803</v>
      </c>
      <c r="V12" s="46">
        <f t="shared" si="10"/>
        <v>-48636.594738789005</v>
      </c>
      <c r="W12" s="46">
        <v>67989.12086604214</v>
      </c>
      <c r="X12" s="46">
        <f t="shared" si="11"/>
        <v>19352.526127253135</v>
      </c>
      <c r="Y12" s="46">
        <v>-60263.612429999994</v>
      </c>
      <c r="Z12" s="46">
        <v>24927.604120000004</v>
      </c>
      <c r="AA12" s="46">
        <f t="shared" si="12"/>
        <v>-35336.00830999999</v>
      </c>
      <c r="AB12" s="46">
        <v>-4744.0908499999941</v>
      </c>
      <c r="AC12" s="46">
        <f t="shared" si="13"/>
        <v>-40080.099159999983</v>
      </c>
      <c r="AD12" s="46">
        <v>90788.175149999981</v>
      </c>
      <c r="AE12" s="46">
        <v>50708.07598999999</v>
      </c>
      <c r="AF12" s="46">
        <v>-70636</v>
      </c>
      <c r="AG12" s="46">
        <f t="shared" si="7"/>
        <v>13461.361400000009</v>
      </c>
      <c r="AH12" s="46">
        <v>-57174.638599999991</v>
      </c>
      <c r="AI12" s="46">
        <v>-5785</v>
      </c>
      <c r="AJ12" s="46">
        <v>-62959.900619999979</v>
      </c>
      <c r="AK12" s="46">
        <f t="shared" si="14"/>
        <v>47503.900619999979</v>
      </c>
      <c r="AL12" s="46">
        <v>-15456</v>
      </c>
      <c r="AM12" s="46">
        <v>-65451</v>
      </c>
      <c r="AN12" s="46">
        <f t="shared" si="15"/>
        <v>-72.329480000022158</v>
      </c>
      <c r="AO12" s="46">
        <v>-65523.329480000022</v>
      </c>
      <c r="AP12" s="46">
        <f t="shared" si="15"/>
        <v>-7369.7208300000275</v>
      </c>
      <c r="AQ12" s="46">
        <v>-72893.05031000005</v>
      </c>
      <c r="AR12" s="46">
        <f t="shared" si="16"/>
        <v>34524.884090000014</v>
      </c>
      <c r="AS12" s="46">
        <v>-38368.166220000036</v>
      </c>
      <c r="AT12" s="46">
        <v>-44238.520990000012</v>
      </c>
      <c r="AU12" s="46">
        <f t="shared" si="17"/>
        <v>12135.634810000003</v>
      </c>
      <c r="AV12" s="46">
        <v>-32102.886180000009</v>
      </c>
      <c r="AW12" s="46">
        <f t="shared" si="18"/>
        <v>-20008.397379999951</v>
      </c>
      <c r="AX12" s="46">
        <v>-52111.28355999996</v>
      </c>
      <c r="AY12" s="46">
        <f t="shared" si="19"/>
        <v>38411.28355999996</v>
      </c>
      <c r="AZ12" s="46">
        <v>-13700</v>
      </c>
      <c r="BA12" s="46">
        <v>-70842</v>
      </c>
      <c r="BB12" s="46">
        <f t="shared" si="20"/>
        <v>52168.460890000002</v>
      </c>
      <c r="BC12" s="46">
        <v>-18673.539109999998</v>
      </c>
      <c r="BD12" s="46">
        <f t="shared" si="21"/>
        <v>2601.5391099999979</v>
      </c>
      <c r="BE12" s="46">
        <v>-16072</v>
      </c>
      <c r="BF12" s="46">
        <v>42617.332340000001</v>
      </c>
      <c r="BG12" s="46">
        <v>26545.517</v>
      </c>
      <c r="BH12" s="46">
        <v>-38613.025749999979</v>
      </c>
    </row>
    <row r="13" spans="1:60">
      <c r="B13" s="32" t="s">
        <v>270</v>
      </c>
      <c r="C13" s="32" t="s">
        <v>271</v>
      </c>
      <c r="D13" s="36">
        <f>-7259+1047-5400+594+206+1793-5903</f>
        <v>-14922</v>
      </c>
      <c r="E13" s="36">
        <v>-524.12811000000079</v>
      </c>
      <c r="F13" s="36">
        <f>-29191-221+7374-1550-3708-1010-1301-105</f>
        <v>-29712</v>
      </c>
      <c r="G13" s="36">
        <v>32204.845289999939</v>
      </c>
      <c r="H13" s="36">
        <v>2492.6805599999652</v>
      </c>
      <c r="I13" s="36">
        <f t="shared" si="8"/>
        <v>16234.358610000043</v>
      </c>
      <c r="J13" s="36">
        <v>18727.039170000007</v>
      </c>
      <c r="K13" s="36">
        <v>-25992.898779999996</v>
      </c>
      <c r="L13" s="36">
        <f t="shared" si="6"/>
        <v>13687.898779999996</v>
      </c>
      <c r="M13" s="36">
        <v>-12305</v>
      </c>
      <c r="N13" s="46">
        <v>853.53159999997797</v>
      </c>
      <c r="O13" s="46">
        <v>-11452.405250000014</v>
      </c>
      <c r="P13" s="46">
        <v>58064.23246999993</v>
      </c>
      <c r="Q13" s="46">
        <v>45347.772429999946</v>
      </c>
      <c r="R13" s="46">
        <v>-38402</v>
      </c>
      <c r="S13" s="46">
        <v>12333.905269999994</v>
      </c>
      <c r="T13" s="46">
        <v>-26068.748809999986</v>
      </c>
      <c r="U13" s="46">
        <v>2092.8450300000181</v>
      </c>
      <c r="V13" s="46">
        <f t="shared" si="10"/>
        <v>-23975.903779999968</v>
      </c>
      <c r="W13" s="46">
        <v>2550</v>
      </c>
      <c r="X13" s="46">
        <f t="shared" si="11"/>
        <v>-21425.903779999968</v>
      </c>
      <c r="Y13" s="46">
        <v>-19988.330620000008</v>
      </c>
      <c r="Z13" s="46">
        <v>19737.364619999997</v>
      </c>
      <c r="AA13" s="46">
        <f t="shared" si="12"/>
        <v>-250.96600000001126</v>
      </c>
      <c r="AB13" s="46">
        <v>7847.3482000000158</v>
      </c>
      <c r="AC13" s="46">
        <f t="shared" si="13"/>
        <v>7596.3822000000046</v>
      </c>
      <c r="AD13" s="46">
        <v>19611.92825999999</v>
      </c>
      <c r="AE13" s="46">
        <v>27541.614739999994</v>
      </c>
      <c r="AF13" s="46">
        <v>-42121</v>
      </c>
      <c r="AG13" s="46">
        <f t="shared" si="7"/>
        <v>14480.535389999994</v>
      </c>
      <c r="AH13" s="46">
        <v>-27640.464610000006</v>
      </c>
      <c r="AI13" s="46">
        <v>-5242</v>
      </c>
      <c r="AJ13" s="46">
        <v>-32272.909960000019</v>
      </c>
      <c r="AK13" s="46">
        <f t="shared" si="14"/>
        <v>61910.909960000019</v>
      </c>
      <c r="AL13" s="46">
        <v>29638</v>
      </c>
      <c r="AM13" s="46">
        <v>-56600</v>
      </c>
      <c r="AN13" s="46">
        <f t="shared" si="15"/>
        <v>8944.253519999962</v>
      </c>
      <c r="AO13" s="46">
        <v>-47655.746480000038</v>
      </c>
      <c r="AP13" s="46">
        <f t="shared" si="15"/>
        <v>-858.31430999998702</v>
      </c>
      <c r="AQ13" s="46">
        <v>-48514.060790000025</v>
      </c>
      <c r="AR13" s="46">
        <f t="shared" si="16"/>
        <v>67767.058750000127</v>
      </c>
      <c r="AS13" s="46">
        <v>19252.997960000102</v>
      </c>
      <c r="AT13" s="46">
        <v>-36567.364330000069</v>
      </c>
      <c r="AU13" s="46">
        <f t="shared" si="17"/>
        <v>2513.1518399999695</v>
      </c>
      <c r="AV13" s="46">
        <v>-34054.2124900001</v>
      </c>
      <c r="AW13" s="46">
        <f t="shared" si="18"/>
        <v>-10599.66742151347</v>
      </c>
      <c r="AX13" s="46">
        <v>-44653.87991151357</v>
      </c>
      <c r="AY13" s="46">
        <f t="shared" si="19"/>
        <v>23204.87991151357</v>
      </c>
      <c r="AZ13" s="46">
        <v>-21449</v>
      </c>
      <c r="BA13" s="46">
        <v>-22467</v>
      </c>
      <c r="BB13" s="46">
        <f t="shared" si="20"/>
        <v>-27477.314176781227</v>
      </c>
      <c r="BC13" s="46">
        <v>-49944.314176781227</v>
      </c>
      <c r="BD13" s="46">
        <f t="shared" si="21"/>
        <v>-39315.552773218769</v>
      </c>
      <c r="BE13" s="46">
        <v>-89259.866949999996</v>
      </c>
      <c r="BF13" s="46">
        <v>84363.591020209104</v>
      </c>
      <c r="BG13" s="46">
        <v>448.77600000000001</v>
      </c>
      <c r="BH13" s="46">
        <v>-41819.790809999991</v>
      </c>
    </row>
    <row r="14" spans="1:60" s="28" customFormat="1">
      <c r="A14" s="2"/>
      <c r="B14" s="33" t="s">
        <v>272</v>
      </c>
      <c r="C14" s="33" t="s">
        <v>273</v>
      </c>
      <c r="D14" s="34">
        <f t="shared" ref="D14:P14" si="22">SUM(D5,D8:D13)</f>
        <v>191233</v>
      </c>
      <c r="E14" s="34">
        <f t="shared" si="22"/>
        <v>385880.58049346606</v>
      </c>
      <c r="F14" s="34">
        <f t="shared" si="22"/>
        <v>5789</v>
      </c>
      <c r="G14" s="34">
        <f t="shared" si="22"/>
        <v>27742.796900000361</v>
      </c>
      <c r="H14" s="34">
        <f t="shared" si="22"/>
        <v>33533.010733626434</v>
      </c>
      <c r="I14" s="34">
        <f t="shared" si="22"/>
        <v>156236.08451483923</v>
      </c>
      <c r="J14" s="34">
        <f t="shared" si="22"/>
        <v>189659.49597846554</v>
      </c>
      <c r="K14" s="34">
        <f t="shared" si="22"/>
        <v>-3397.524379999988</v>
      </c>
      <c r="L14" s="34">
        <f t="shared" si="6"/>
        <v>32645.676099999982</v>
      </c>
      <c r="M14" s="34">
        <f t="shared" si="22"/>
        <v>29248.151719999994</v>
      </c>
      <c r="N14" s="34">
        <f t="shared" si="22"/>
        <v>74901.427123954301</v>
      </c>
      <c r="O14" s="34">
        <f t="shared" si="22"/>
        <v>104145.26697583232</v>
      </c>
      <c r="P14" s="34">
        <f t="shared" si="22"/>
        <v>8029.2434541668117</v>
      </c>
      <c r="Q14" s="34">
        <f t="shared" ref="Q14:V14" si="23">SUM(Q5,Q8:Q13)</f>
        <v>110910.45563999916</v>
      </c>
      <c r="R14" s="34">
        <f t="shared" si="23"/>
        <v>51609</v>
      </c>
      <c r="S14" s="34">
        <f t="shared" si="23"/>
        <v>116508.59178000109</v>
      </c>
      <c r="T14" s="34">
        <f t="shared" si="23"/>
        <v>168117.68666000114</v>
      </c>
      <c r="U14" s="34">
        <f t="shared" si="23"/>
        <v>49852.341111433292</v>
      </c>
      <c r="V14" s="34">
        <f t="shared" si="23"/>
        <v>217970.02777143443</v>
      </c>
      <c r="W14" s="34">
        <f t="shared" ref="W14:X14" si="24">SUM(W5,W8:W13)</f>
        <v>78443.695949204266</v>
      </c>
      <c r="X14" s="34">
        <f t="shared" si="24"/>
        <v>296413.72372063866</v>
      </c>
      <c r="Y14" s="34">
        <f t="shared" ref="Y14:AA14" si="25">SUM(Y5,Y8:Y13)</f>
        <v>40807.645359999457</v>
      </c>
      <c r="Z14" s="34">
        <f t="shared" si="25"/>
        <v>128428.32928309479</v>
      </c>
      <c r="AA14" s="34">
        <f t="shared" si="25"/>
        <v>169235.97464309417</v>
      </c>
      <c r="AB14" s="34">
        <f t="shared" ref="AB14:AD14" si="26">SUM(AB5,AB8:AB13)</f>
        <v>102150.1689218331</v>
      </c>
      <c r="AC14" s="34">
        <f t="shared" si="26"/>
        <v>271386.14356492739</v>
      </c>
      <c r="AD14" s="34">
        <f t="shared" si="26"/>
        <v>33419.370330870923</v>
      </c>
      <c r="AE14" s="34">
        <f t="shared" ref="AE14:AF14" si="27">SUM(AE5,AE8:AE13)</f>
        <v>305279.0056557983</v>
      </c>
      <c r="AF14" s="34">
        <f t="shared" si="27"/>
        <v>-9855.029599999878</v>
      </c>
      <c r="AG14" s="34">
        <f t="shared" si="7"/>
        <v>50284.829189522323</v>
      </c>
      <c r="AH14" s="34">
        <f>SUM(AH5,AH8:AH13)</f>
        <v>40429.799589522445</v>
      </c>
      <c r="AI14" s="34">
        <f t="shared" ref="AI14:AN14" si="28">SUM(AI5,AI8:AI13)</f>
        <v>11648</v>
      </c>
      <c r="AJ14" s="34">
        <f t="shared" si="28"/>
        <v>52047.66542982019</v>
      </c>
      <c r="AK14" s="34">
        <f t="shared" si="14"/>
        <v>128070.15473268594</v>
      </c>
      <c r="AL14" s="34">
        <f t="shared" si="28"/>
        <v>180117.82016250613</v>
      </c>
      <c r="AM14" s="34">
        <f>SUM(AM5,AM8:AM13)</f>
        <v>51797</v>
      </c>
      <c r="AN14" s="34">
        <f t="shared" si="28"/>
        <v>65700.575179973588</v>
      </c>
      <c r="AO14" s="34">
        <f>SUM(AO5,AO8:AO13)</f>
        <v>117497.57517997359</v>
      </c>
      <c r="AP14" s="34">
        <f t="shared" ref="AP14" si="29">SUM(AP5,AP8:AP13)</f>
        <v>34936.385021249334</v>
      </c>
      <c r="AQ14" s="34">
        <f t="shared" ref="AQ14:AR14" si="30">SUM(AQ5,AQ8:AQ13)</f>
        <v>152433.960201223</v>
      </c>
      <c r="AR14" s="34">
        <f t="shared" si="30"/>
        <v>169826.11949788872</v>
      </c>
      <c r="AS14" s="34">
        <f t="shared" ref="AS14:AU14" si="31">SUM(AS5,AS8:AS13)</f>
        <v>322260.07969911169</v>
      </c>
      <c r="AT14" s="34">
        <f t="shared" si="31"/>
        <v>198963.80590045106</v>
      </c>
      <c r="AU14" s="34">
        <f t="shared" si="31"/>
        <v>155293.55551823016</v>
      </c>
      <c r="AV14" s="34">
        <f>SUM(AV5,AV8:AV13)</f>
        <v>354257.3614186811</v>
      </c>
      <c r="AW14" s="34">
        <f t="shared" ref="AW14:AY14" si="32">SUM(AW5,AW8:AW13)</f>
        <v>64595.504497911053</v>
      </c>
      <c r="AX14" s="34">
        <f>SUM(AX5,AX8:AX13)</f>
        <v>418852.86591659219</v>
      </c>
      <c r="AY14" s="34">
        <f t="shared" si="32"/>
        <v>-112011.8659165923</v>
      </c>
      <c r="AZ14" s="34">
        <f>SUM(AZ5,AZ8:AZ13)</f>
        <v>306841</v>
      </c>
      <c r="BA14" s="34">
        <f t="shared" ref="BA14:BD14" si="33">SUM(BA5,BA8:BA13)</f>
        <v>-106118</v>
      </c>
      <c r="BB14" s="34">
        <f t="shared" si="33"/>
        <v>240122.29422785493</v>
      </c>
      <c r="BC14" s="34">
        <f t="shared" si="33"/>
        <v>134004.29422785499</v>
      </c>
      <c r="BD14" s="34">
        <f t="shared" si="33"/>
        <v>54177.157871492156</v>
      </c>
      <c r="BE14" s="34">
        <f>SUM(BE5,BE8:BE13)</f>
        <v>188181.45209934708</v>
      </c>
      <c r="BF14" s="34">
        <f>SUM(BF5,BF8:BF13)</f>
        <v>457148.19812945253</v>
      </c>
      <c r="BG14" s="34">
        <f>SUM(BG5,BG8:BG13)</f>
        <v>645329.26557989093</v>
      </c>
      <c r="BH14" s="34">
        <f>SUM(BH5,BH8:BH13)</f>
        <v>6158.6762200001031</v>
      </c>
    </row>
    <row r="15" spans="1:60">
      <c r="B15" s="9" t="s">
        <v>116</v>
      </c>
      <c r="C15" s="9" t="s">
        <v>274</v>
      </c>
      <c r="D15" s="36">
        <v>-24702</v>
      </c>
      <c r="E15" s="36">
        <v>-24471.280499999997</v>
      </c>
      <c r="F15" s="36">
        <v>-8207</v>
      </c>
      <c r="G15" s="36">
        <v>-2488.119070000002</v>
      </c>
      <c r="H15" s="36">
        <v>-10695.383130000002</v>
      </c>
      <c r="I15" s="36">
        <f t="shared" si="8"/>
        <v>-4413.8736299999982</v>
      </c>
      <c r="J15" s="36">
        <v>-15109.25676</v>
      </c>
      <c r="K15" s="36">
        <v>-4171.2326700000003</v>
      </c>
      <c r="L15" s="36">
        <f t="shared" si="6"/>
        <v>-10938.024089999999</v>
      </c>
      <c r="M15" s="36">
        <v>-15109.256759999998</v>
      </c>
      <c r="N15" s="46">
        <v>-11086.207400000001</v>
      </c>
      <c r="O15" s="46">
        <v>-26195.46416</v>
      </c>
      <c r="P15" s="46">
        <f t="shared" si="9"/>
        <v>-22627.202830000006</v>
      </c>
      <c r="Q15" s="46">
        <v>-48822.666990000005</v>
      </c>
      <c r="R15" s="46">
        <v>-3491</v>
      </c>
      <c r="S15" s="36">
        <v>0</v>
      </c>
      <c r="T15" s="46">
        <v>-3491.5191000000004</v>
      </c>
      <c r="U15" s="46">
        <v>-5635.8741800000007</v>
      </c>
      <c r="V15" s="46">
        <f t="shared" ref="V15:V17" si="34">T15+U15</f>
        <v>-9127.3932800000002</v>
      </c>
      <c r="W15" s="46">
        <v>-7949.7725</v>
      </c>
      <c r="X15" s="46">
        <f t="shared" ref="X15:X17" si="35">V15+W15</f>
        <v>-17077.165779999999</v>
      </c>
      <c r="Y15" s="46">
        <v>-2534.6439599999999</v>
      </c>
      <c r="Z15" s="46">
        <v>-7298.319590000001</v>
      </c>
      <c r="AA15" s="46">
        <f t="shared" si="12"/>
        <v>-9832.9635500000004</v>
      </c>
      <c r="AB15" s="46">
        <v>-12582.041569999999</v>
      </c>
      <c r="AC15" s="46">
        <f t="shared" ref="AC15:AC17" si="36">SUM(AA15:AB15)</f>
        <v>-22415.005120000002</v>
      </c>
      <c r="AD15" s="46">
        <v>-16152.792559999998</v>
      </c>
      <c r="AE15" s="46">
        <v>-38567.797680000003</v>
      </c>
      <c r="AF15" s="46">
        <v>-6074</v>
      </c>
      <c r="AG15" s="46">
        <f t="shared" si="7"/>
        <v>-13057.090129999997</v>
      </c>
      <c r="AH15" s="46">
        <v>-19131.090129999997</v>
      </c>
      <c r="AI15" s="46">
        <v>-10792</v>
      </c>
      <c r="AJ15" s="46">
        <v>-29923</v>
      </c>
      <c r="AK15" s="46">
        <f t="shared" si="14"/>
        <v>-13516.348909999993</v>
      </c>
      <c r="AL15" s="46">
        <v>-43439.348909999993</v>
      </c>
      <c r="AM15" s="46">
        <v>-6066</v>
      </c>
      <c r="AN15" s="46">
        <f t="shared" ref="AN15:AP17" si="37">AO15-AM15</f>
        <v>-14059.986920000003</v>
      </c>
      <c r="AO15" s="46">
        <v>-20125.986920000003</v>
      </c>
      <c r="AP15" s="46">
        <f t="shared" si="37"/>
        <v>-11504.009969999999</v>
      </c>
      <c r="AQ15" s="46">
        <v>-31629.996890000002</v>
      </c>
      <c r="AR15" s="46">
        <f t="shared" ref="AR15:AR17" si="38">AS15-AQ15</f>
        <v>-11588.764829999993</v>
      </c>
      <c r="AS15" s="46">
        <v>-43218.761719999995</v>
      </c>
      <c r="AT15" s="46">
        <v>-6463.5913300000002</v>
      </c>
      <c r="AU15" s="46">
        <f t="shared" ref="AU15:AU17" si="39">AV15-AT15</f>
        <v>-15446.149310000001</v>
      </c>
      <c r="AV15" s="46">
        <v>-21909.74064</v>
      </c>
      <c r="AW15" s="46">
        <f t="shared" ref="AW15:AW17" si="40">AX15-AV15</f>
        <v>-20924.833200000005</v>
      </c>
      <c r="AX15" s="46">
        <v>-42834.573840000005</v>
      </c>
      <c r="AY15" s="46">
        <f t="shared" ref="AY15:AY17" si="41">AZ15-AX15</f>
        <v>-29779.426159999995</v>
      </c>
      <c r="AZ15" s="46">
        <v>-72614</v>
      </c>
      <c r="BA15" s="46">
        <v>-21913</v>
      </c>
      <c r="BB15" s="46">
        <f t="shared" ref="BB15:BB17" si="42">BC15-BA15</f>
        <v>-23761.81712</v>
      </c>
      <c r="BC15" s="46">
        <v>-45674.81712</v>
      </c>
      <c r="BD15" s="46">
        <f t="shared" ref="BD15:BD17" si="43">BE15-BC15</f>
        <v>-18283.374920000009</v>
      </c>
      <c r="BE15" s="46">
        <v>-63958.192040000009</v>
      </c>
      <c r="BF15" s="46">
        <v>-20062.875540000008</v>
      </c>
      <c r="BG15" s="46">
        <v>-84021.067999999999</v>
      </c>
      <c r="BH15" s="46">
        <v>-13591.851249999998</v>
      </c>
    </row>
    <row r="16" spans="1:60">
      <c r="B16" s="32" t="s">
        <v>275</v>
      </c>
      <c r="C16" s="32" t="s">
        <v>276</v>
      </c>
      <c r="D16" s="36">
        <v>-23735</v>
      </c>
      <c r="E16" s="36">
        <v>-22814.111318447009</v>
      </c>
      <c r="F16" s="36">
        <v>-18810</v>
      </c>
      <c r="G16" s="36">
        <v>3062.3912399999986</v>
      </c>
      <c r="H16" s="36">
        <v>-15748.063300000002</v>
      </c>
      <c r="I16" s="36">
        <f t="shared" si="8"/>
        <v>-3062.3912399999972</v>
      </c>
      <c r="J16" s="36">
        <v>-18810.454539999999</v>
      </c>
      <c r="K16" s="36">
        <v>-3503.0175799999997</v>
      </c>
      <c r="L16" s="36">
        <f t="shared" si="6"/>
        <v>-3340.4991600000003</v>
      </c>
      <c r="M16" s="36">
        <v>-6843.51674</v>
      </c>
      <c r="N16" s="46">
        <v>-7581.4832599999982</v>
      </c>
      <c r="O16" s="46">
        <v>-14424.999999999998</v>
      </c>
      <c r="P16" s="46">
        <f t="shared" si="9"/>
        <v>-3134.7509399999999</v>
      </c>
      <c r="Q16" s="46">
        <v>-17559.750939999998</v>
      </c>
      <c r="R16" s="46">
        <v>-3602</v>
      </c>
      <c r="S16" s="46">
        <v>-1761.0526799999998</v>
      </c>
      <c r="T16" s="46">
        <v>-5363.21947</v>
      </c>
      <c r="U16" s="46">
        <v>-2146.7681600000001</v>
      </c>
      <c r="V16" s="46">
        <f t="shared" si="34"/>
        <v>-7509.9876299999996</v>
      </c>
      <c r="W16" s="46">
        <v>-1731.4495900000009</v>
      </c>
      <c r="X16" s="46">
        <f t="shared" si="35"/>
        <v>-9241.4372199999998</v>
      </c>
      <c r="Y16" s="46">
        <v>-4927.299649999999</v>
      </c>
      <c r="Z16" s="46">
        <v>-2806.2998999999995</v>
      </c>
      <c r="AA16" s="46">
        <f t="shared" si="12"/>
        <v>-7733.599549999999</v>
      </c>
      <c r="AB16" s="46">
        <v>-1855.6435800000002</v>
      </c>
      <c r="AC16" s="46">
        <f t="shared" si="36"/>
        <v>-9589.2431299999989</v>
      </c>
      <c r="AD16" s="46">
        <v>-4366.6237900000033</v>
      </c>
      <c r="AE16" s="46">
        <v>-13955.866920000002</v>
      </c>
      <c r="AF16" s="46">
        <v>-2786</v>
      </c>
      <c r="AG16" s="46">
        <f t="shared" si="7"/>
        <v>-11579.292729999999</v>
      </c>
      <c r="AH16" s="46">
        <v>-14365.292729999999</v>
      </c>
      <c r="AI16" s="46">
        <v>-3452</v>
      </c>
      <c r="AJ16" s="46">
        <v>-17817</v>
      </c>
      <c r="AK16" s="46">
        <f t="shared" si="14"/>
        <v>-12738.343869999997</v>
      </c>
      <c r="AL16" s="46">
        <v>-30555.343869999997</v>
      </c>
      <c r="AM16" s="46">
        <v>-6471</v>
      </c>
      <c r="AN16" s="46">
        <f t="shared" si="37"/>
        <v>-5377.5453999999991</v>
      </c>
      <c r="AO16" s="46">
        <v>-11848.545399999999</v>
      </c>
      <c r="AP16" s="46">
        <f t="shared" si="37"/>
        <v>-7702.9514399999971</v>
      </c>
      <c r="AQ16" s="46">
        <v>-19551.496839999996</v>
      </c>
      <c r="AR16" s="46">
        <f t="shared" si="38"/>
        <v>-5220.6102100000026</v>
      </c>
      <c r="AS16" s="46">
        <v>-24772.107049999999</v>
      </c>
      <c r="AT16" s="46">
        <v>-10443.781660000001</v>
      </c>
      <c r="AU16" s="46">
        <f t="shared" si="39"/>
        <v>0</v>
      </c>
      <c r="AV16" s="46">
        <v>-10443.781660000001</v>
      </c>
      <c r="AW16" s="46">
        <f t="shared" si="40"/>
        <v>-9005.9195899999977</v>
      </c>
      <c r="AX16" s="46">
        <v>-19449.701249999998</v>
      </c>
      <c r="AY16" s="46">
        <f t="shared" si="41"/>
        <v>-5661.2987500000017</v>
      </c>
      <c r="AZ16" s="46">
        <v>-25111</v>
      </c>
      <c r="BA16" s="46">
        <v>-6276</v>
      </c>
      <c r="BB16" s="46">
        <f t="shared" si="42"/>
        <v>-15891.78501</v>
      </c>
      <c r="BC16" s="46">
        <v>-22167.78501</v>
      </c>
      <c r="BD16" s="46">
        <f t="shared" si="43"/>
        <v>-15525.21499</v>
      </c>
      <c r="BE16" s="46">
        <v>-37693</v>
      </c>
      <c r="BF16" s="46">
        <v>-21350.540796705118</v>
      </c>
      <c r="BG16" s="46">
        <v>-59044.074999999997</v>
      </c>
      <c r="BH16" s="46">
        <v>-21578.977429999999</v>
      </c>
    </row>
    <row r="17" spans="1:60">
      <c r="B17" s="32" t="s">
        <v>277</v>
      </c>
      <c r="C17" s="65" t="s">
        <v>278</v>
      </c>
      <c r="D17" s="36">
        <v>0</v>
      </c>
      <c r="E17" s="36">
        <v>0</v>
      </c>
      <c r="F17" s="36">
        <v>0</v>
      </c>
      <c r="G17" s="36">
        <v>0</v>
      </c>
      <c r="H17" s="36">
        <v>0</v>
      </c>
      <c r="I17" s="36">
        <v>0</v>
      </c>
      <c r="J17" s="36">
        <v>0</v>
      </c>
      <c r="K17" s="36">
        <v>0</v>
      </c>
      <c r="L17" s="36">
        <v>0</v>
      </c>
      <c r="M17" s="36">
        <v>0</v>
      </c>
      <c r="N17" s="36">
        <v>0</v>
      </c>
      <c r="O17" s="36">
        <v>0</v>
      </c>
      <c r="P17" s="36">
        <v>0</v>
      </c>
      <c r="Q17" s="36">
        <v>0</v>
      </c>
      <c r="R17" s="46">
        <v>-6885</v>
      </c>
      <c r="S17" s="46">
        <v>-2180.0649091205055</v>
      </c>
      <c r="T17" s="46">
        <v>-9065.5809391205039</v>
      </c>
      <c r="U17" s="46">
        <v>-7482.5008699999971</v>
      </c>
      <c r="V17" s="46">
        <f t="shared" si="34"/>
        <v>-16548.0818091205</v>
      </c>
      <c r="W17" s="46">
        <v>-1453.6517195171248</v>
      </c>
      <c r="X17" s="46">
        <f t="shared" si="35"/>
        <v>-18001.733528637626</v>
      </c>
      <c r="Y17" s="46">
        <v>-8203.0122199999987</v>
      </c>
      <c r="Z17" s="46">
        <v>-8824.5955084185007</v>
      </c>
      <c r="AA17" s="46">
        <f t="shared" si="12"/>
        <v>-17027.607728418501</v>
      </c>
      <c r="AB17" s="46">
        <v>-7743.4668000000156</v>
      </c>
      <c r="AC17" s="46">
        <f t="shared" si="36"/>
        <v>-24771.074528418518</v>
      </c>
      <c r="AD17" s="46">
        <v>-8212.811260999988</v>
      </c>
      <c r="AE17" s="46">
        <v>-32983.885789418506</v>
      </c>
      <c r="AF17" s="46">
        <v>-9626</v>
      </c>
      <c r="AG17" s="46">
        <f t="shared" si="7"/>
        <v>-10070.673629999987</v>
      </c>
      <c r="AH17" s="46">
        <v>-19696.673629999987</v>
      </c>
      <c r="AI17" s="46">
        <v>-10235</v>
      </c>
      <c r="AJ17" s="46">
        <v>-29932</v>
      </c>
      <c r="AK17" s="46">
        <f t="shared" si="14"/>
        <v>-12882.72769</v>
      </c>
      <c r="AL17" s="46">
        <v>-42814.72769</v>
      </c>
      <c r="AM17" s="46">
        <v>-12579</v>
      </c>
      <c r="AN17" s="46">
        <f t="shared" si="37"/>
        <v>-8651.5676000000058</v>
      </c>
      <c r="AO17" s="46">
        <v>-21230.567600000006</v>
      </c>
      <c r="AP17" s="46">
        <f t="shared" si="37"/>
        <v>-17434.432399999994</v>
      </c>
      <c r="AQ17" s="46">
        <v>-38665</v>
      </c>
      <c r="AR17" s="46">
        <f t="shared" si="38"/>
        <v>-14137.809539999987</v>
      </c>
      <c r="AS17" s="46">
        <v>-52802.809539999987</v>
      </c>
      <c r="AT17" s="46">
        <v>-14106.827180000009</v>
      </c>
      <c r="AU17" s="46">
        <f t="shared" si="39"/>
        <v>-14169.215449999776</v>
      </c>
      <c r="AV17" s="46">
        <v>-28276.042629999785</v>
      </c>
      <c r="AW17" s="46">
        <f t="shared" si="40"/>
        <v>-14482.073293061199</v>
      </c>
      <c r="AX17" s="46">
        <v>-42758.115923060985</v>
      </c>
      <c r="AY17" s="46">
        <f t="shared" si="41"/>
        <v>-15675.884076939015</v>
      </c>
      <c r="AZ17" s="46">
        <v>-58434</v>
      </c>
      <c r="BA17" s="46">
        <v>-9660</v>
      </c>
      <c r="BB17" s="46">
        <f t="shared" si="42"/>
        <v>-7797.9274026221246</v>
      </c>
      <c r="BC17" s="46">
        <v>-17457.927402622125</v>
      </c>
      <c r="BD17" s="46">
        <f t="shared" si="43"/>
        <v>-7873.0574516578927</v>
      </c>
      <c r="BE17" s="46">
        <v>-25330.984854280017</v>
      </c>
      <c r="BF17" s="46">
        <v>-8059.654378314387</v>
      </c>
      <c r="BG17" s="46">
        <v>-33390.639000000003</v>
      </c>
      <c r="BH17" s="46">
        <v>-10639.549969839682</v>
      </c>
    </row>
    <row r="18" spans="1:60" s="28" customFormat="1">
      <c r="A18" s="2"/>
      <c r="B18" s="29" t="s">
        <v>279</v>
      </c>
      <c r="C18" s="29" t="s">
        <v>280</v>
      </c>
      <c r="D18" s="35">
        <f t="shared" ref="D18:I18" si="44">SUM(D14,D15:D16)</f>
        <v>142796</v>
      </c>
      <c r="E18" s="35">
        <f t="shared" si="44"/>
        <v>338595.18867501908</v>
      </c>
      <c r="F18" s="35">
        <f t="shared" si="44"/>
        <v>-21228</v>
      </c>
      <c r="G18" s="35">
        <f t="shared" si="44"/>
        <v>28317.069070000358</v>
      </c>
      <c r="H18" s="35">
        <f t="shared" si="44"/>
        <v>7089.56430362643</v>
      </c>
      <c r="I18" s="35">
        <f t="shared" si="44"/>
        <v>148759.81964483924</v>
      </c>
      <c r="J18" s="35">
        <f>SUM(J14:J16)</f>
        <v>155739.78467846554</v>
      </c>
      <c r="K18" s="35">
        <f>SUM(K14,K15:K17)</f>
        <v>-11071.774629999989</v>
      </c>
      <c r="L18" s="35">
        <f t="shared" si="6"/>
        <v>18367.152849999984</v>
      </c>
      <c r="M18" s="35">
        <f>SUM(M14,M15:M16)</f>
        <v>7295.378219999996</v>
      </c>
      <c r="N18" s="35">
        <f>SUM(N14,N15:N16)</f>
        <v>56233.736463954301</v>
      </c>
      <c r="O18" s="35">
        <f>SUM(O14,O15:O16)</f>
        <v>63524.802815832314</v>
      </c>
      <c r="P18" s="35">
        <f>SUM(P14,P15:P16)</f>
        <v>-17732.710315833196</v>
      </c>
      <c r="Q18" s="35">
        <f>SUM(Q14,Q15:Q16)</f>
        <v>44528.037709999153</v>
      </c>
      <c r="R18" s="35">
        <f t="shared" ref="R18:X18" si="45">SUM(R14,R15:R17)</f>
        <v>37631</v>
      </c>
      <c r="S18" s="35">
        <f t="shared" si="45"/>
        <v>112567.47419088059</v>
      </c>
      <c r="T18" s="35">
        <f t="shared" si="45"/>
        <v>150197.36715088063</v>
      </c>
      <c r="U18" s="35">
        <f t="shared" si="45"/>
        <v>34587.197901433297</v>
      </c>
      <c r="V18" s="35">
        <f t="shared" si="45"/>
        <v>184784.56505231396</v>
      </c>
      <c r="W18" s="35">
        <f>SUM(W14,W15:W17)</f>
        <v>67308.822139687138</v>
      </c>
      <c r="X18" s="35">
        <f t="shared" si="45"/>
        <v>252093.38719200104</v>
      </c>
      <c r="Y18" s="35">
        <f t="shared" ref="Y18:AA18" si="46">SUM(Y14,Y15:Y17)</f>
        <v>25142.689529999458</v>
      </c>
      <c r="Z18" s="35">
        <f t="shared" si="46"/>
        <v>109499.1142846763</v>
      </c>
      <c r="AA18" s="35">
        <f t="shared" si="46"/>
        <v>134641.80381467572</v>
      </c>
      <c r="AB18" s="35">
        <f t="shared" ref="AB18:AD18" si="47">SUM(AB14,AB15:AB17)</f>
        <v>79969.016971833087</v>
      </c>
      <c r="AC18" s="35">
        <f t="shared" si="47"/>
        <v>214610.82078650891</v>
      </c>
      <c r="AD18" s="35">
        <f t="shared" si="47"/>
        <v>4687.1427198709334</v>
      </c>
      <c r="AE18" s="35">
        <f t="shared" ref="AE18:AF18" si="48">SUM(AE14,AE15:AE17)</f>
        <v>219771.45526637978</v>
      </c>
      <c r="AF18" s="35">
        <f t="shared" si="48"/>
        <v>-28341.029599999878</v>
      </c>
      <c r="AG18" s="35">
        <f t="shared" si="7"/>
        <v>15577.77269952234</v>
      </c>
      <c r="AH18" s="35">
        <f>SUM(AH14:AH17)</f>
        <v>-12763.256900477538</v>
      </c>
      <c r="AI18" s="35">
        <f>SUM(AI14:AI17)</f>
        <v>-12831</v>
      </c>
      <c r="AJ18" s="35">
        <f t="shared" ref="AJ18:AO18" si="49">SUM(AJ14,AJ15:AJ17)</f>
        <v>-25624.33457017981</v>
      </c>
      <c r="AK18" s="35">
        <f t="shared" si="14"/>
        <v>88932.734262685946</v>
      </c>
      <c r="AL18" s="35">
        <f t="shared" si="49"/>
        <v>63308.399692506136</v>
      </c>
      <c r="AM18" s="35">
        <f t="shared" si="49"/>
        <v>26681</v>
      </c>
      <c r="AN18" s="35">
        <f t="shared" si="49"/>
        <v>37611.47525997358</v>
      </c>
      <c r="AO18" s="35">
        <f t="shared" si="49"/>
        <v>64292.47525997358</v>
      </c>
      <c r="AP18" s="35">
        <f t="shared" ref="AP18" si="50">SUM(AP14,AP15:AP17)</f>
        <v>-1705.0087887506561</v>
      </c>
      <c r="AQ18" s="35">
        <f>SUM(AQ14,AQ15:AQ17)</f>
        <v>62587.466471223001</v>
      </c>
      <c r="AR18" s="35">
        <f t="shared" ref="AR18" si="51">SUM(AR14,AR15:AR17)</f>
        <v>138878.93491788872</v>
      </c>
      <c r="AS18" s="35">
        <f>SUM(AS14,AS15:AS17)</f>
        <v>201466.40138911171</v>
      </c>
      <c r="AT18" s="35">
        <f>SUM(AT14,AT15:AT17)</f>
        <v>167949.60573045103</v>
      </c>
      <c r="AU18" s="35">
        <f t="shared" ref="AU18:AV18" si="52">SUM(AU14,AU15:AU17)</f>
        <v>125678.19075823038</v>
      </c>
      <c r="AV18" s="35">
        <f t="shared" si="52"/>
        <v>293627.79648868134</v>
      </c>
      <c r="AW18" s="35">
        <f t="shared" ref="AW18:AX18" si="53">SUM(AW14,AW15:AW17)</f>
        <v>20182.678414849848</v>
      </c>
      <c r="AX18" s="35">
        <f t="shared" si="53"/>
        <v>313810.4749035312</v>
      </c>
      <c r="AY18" s="35">
        <f t="shared" ref="AY18:AZ18" si="54">SUM(AY14,AY15:AY17)</f>
        <v>-163128.47490353131</v>
      </c>
      <c r="AZ18" s="35">
        <f t="shared" si="54"/>
        <v>150682</v>
      </c>
      <c r="BA18" s="35">
        <f>SUM(BA14,BA15:BA17)</f>
        <v>-143967</v>
      </c>
      <c r="BB18" s="35">
        <f t="shared" ref="BB18" si="55">SUM(BB14,BB15:BB17)</f>
        <v>192670.76469523282</v>
      </c>
      <c r="BC18" s="35">
        <f>SUM(BC14,BC15:BC17)</f>
        <v>48703.76469523288</v>
      </c>
      <c r="BD18" s="35">
        <f t="shared" ref="BD18" si="56">SUM(BD14,BD15:BD17)</f>
        <v>12495.510509834254</v>
      </c>
      <c r="BE18" s="35">
        <f>SUM(BE14,BE15:BE17)</f>
        <v>61199.275205067053</v>
      </c>
      <c r="BF18" s="35">
        <f>SUM(BF14,BF15:BF17)</f>
        <v>407675.12741443299</v>
      </c>
      <c r="BG18" s="35">
        <f>SUM(BG14,BG15:BG17)</f>
        <v>468873.48357989092</v>
      </c>
      <c r="BH18" s="35">
        <f>SUM(BH14,BH15:BH17)</f>
        <v>-39651.702429839577</v>
      </c>
    </row>
    <row r="19" spans="1:60">
      <c r="A19" s="2"/>
      <c r="B19" s="4"/>
      <c r="C19" s="4"/>
      <c r="D19" s="17"/>
      <c r="E19" s="18"/>
      <c r="F19" s="18"/>
      <c r="G19" s="18"/>
      <c r="H19" s="18"/>
      <c r="I19" s="18"/>
      <c r="J19" s="17"/>
      <c r="K19" s="17"/>
      <c r="L19" s="17"/>
      <c r="M19" s="17"/>
      <c r="N19" s="17"/>
      <c r="O19" s="17"/>
      <c r="P19" s="17"/>
      <c r="Q19" s="17"/>
      <c r="R19" s="17"/>
      <c r="S19" s="17"/>
      <c r="T19" s="17"/>
      <c r="U19" s="17"/>
      <c r="V19" s="17"/>
      <c r="W19" s="17"/>
      <c r="X19" s="17"/>
      <c r="Y19" s="17"/>
      <c r="Z19" s="17"/>
      <c r="AA19" s="17"/>
      <c r="AB19" s="17"/>
      <c r="AC19" s="17"/>
      <c r="AD19" s="17"/>
      <c r="AE19" s="17"/>
      <c r="AF19" s="17"/>
      <c r="AG19" s="17"/>
      <c r="AH19" s="17"/>
      <c r="AI19" s="17"/>
      <c r="AJ19" s="17"/>
      <c r="AK19" s="17"/>
      <c r="AL19" s="17"/>
      <c r="AM19" s="17"/>
      <c r="AN19" s="17"/>
      <c r="AO19" s="17"/>
      <c r="AP19" s="17"/>
      <c r="AQ19" s="17"/>
      <c r="AR19" s="17"/>
      <c r="AS19" s="17"/>
      <c r="AT19" s="17"/>
      <c r="AU19" s="17"/>
      <c r="AV19" s="17"/>
      <c r="AW19" s="17"/>
      <c r="AX19" s="17"/>
      <c r="AY19" s="17"/>
      <c r="AZ19" s="17"/>
      <c r="BA19" s="17"/>
      <c r="BB19" s="17"/>
      <c r="BC19" s="17"/>
      <c r="BD19" s="17"/>
      <c r="BE19" s="17"/>
      <c r="BF19" s="17"/>
      <c r="BG19" s="17"/>
      <c r="BH19" s="17"/>
    </row>
    <row r="20" spans="1:60">
      <c r="B20" s="9" t="s">
        <v>281</v>
      </c>
      <c r="C20" s="32" t="s">
        <v>282</v>
      </c>
      <c r="D20" s="36">
        <v>0</v>
      </c>
      <c r="E20" s="36">
        <v>0</v>
      </c>
      <c r="F20" s="36">
        <v>0</v>
      </c>
      <c r="G20" s="36">
        <v>0</v>
      </c>
      <c r="H20" s="36">
        <v>0</v>
      </c>
      <c r="I20" s="36">
        <v>0</v>
      </c>
      <c r="J20" s="36">
        <v>0</v>
      </c>
      <c r="K20" s="36">
        <v>0</v>
      </c>
      <c r="L20" s="36">
        <v>0</v>
      </c>
      <c r="M20" s="36">
        <v>0</v>
      </c>
      <c r="N20" s="36">
        <v>0</v>
      </c>
      <c r="O20" s="36">
        <v>0</v>
      </c>
      <c r="P20" s="36">
        <v>0</v>
      </c>
      <c r="Q20" s="36">
        <v>0</v>
      </c>
      <c r="R20" s="36">
        <v>0</v>
      </c>
      <c r="S20" s="36">
        <v>0</v>
      </c>
      <c r="T20" s="36">
        <v>0</v>
      </c>
      <c r="U20" s="36">
        <v>0</v>
      </c>
      <c r="V20" s="36">
        <v>0</v>
      </c>
      <c r="W20" s="36">
        <v>0</v>
      </c>
      <c r="X20" s="36">
        <v>0</v>
      </c>
      <c r="Y20" s="36">
        <v>0</v>
      </c>
      <c r="Z20" s="36">
        <v>0</v>
      </c>
      <c r="AA20" s="36">
        <v>0</v>
      </c>
      <c r="AB20" s="36">
        <v>0</v>
      </c>
      <c r="AC20" s="36">
        <v>0</v>
      </c>
      <c r="AD20" s="36">
        <v>0</v>
      </c>
      <c r="AE20" s="36">
        <v>0</v>
      </c>
      <c r="AF20" s="46">
        <v>-1908</v>
      </c>
      <c r="AG20" s="36">
        <v>0</v>
      </c>
      <c r="AH20" s="36">
        <v>0</v>
      </c>
      <c r="AI20" s="36">
        <v>0</v>
      </c>
      <c r="AJ20" s="36">
        <v>0</v>
      </c>
      <c r="AK20" s="36">
        <v>0</v>
      </c>
      <c r="AL20" s="36">
        <v>0</v>
      </c>
      <c r="AM20" s="46">
        <v>-6117</v>
      </c>
      <c r="AN20" s="36">
        <v>0</v>
      </c>
      <c r="AO20" s="46">
        <v>-6117.4050099999995</v>
      </c>
      <c r="AP20" s="46">
        <f t="shared" ref="AP20" si="57">AQ20-AO20</f>
        <v>-4995.0269700000017</v>
      </c>
      <c r="AQ20" s="46">
        <v>-11112.431980000001</v>
      </c>
      <c r="AR20" s="36">
        <v>0</v>
      </c>
      <c r="AS20" s="46">
        <v>-11112.431979999999</v>
      </c>
      <c r="AT20" s="36">
        <v>0</v>
      </c>
      <c r="AU20" s="46">
        <f t="shared" ref="AU20:AU23" si="58">AV20-AT20</f>
        <v>-6972.9543800000001</v>
      </c>
      <c r="AV20" s="46">
        <v>-6972.9543800000001</v>
      </c>
      <c r="AW20" s="36">
        <v>0</v>
      </c>
      <c r="AX20" s="46">
        <v>-6972.9543800000001</v>
      </c>
      <c r="AY20" s="46">
        <f t="shared" ref="AY20:AY23" si="59">AZ20-AX20</f>
        <v>0</v>
      </c>
      <c r="AZ20" s="36">
        <v>-6972.9543800000001</v>
      </c>
      <c r="BA20" s="36">
        <v>0</v>
      </c>
      <c r="BB20" s="36">
        <v>0</v>
      </c>
      <c r="BC20" s="36">
        <v>0</v>
      </c>
      <c r="BD20" s="46">
        <f t="shared" ref="BD20:BD23" si="60">BE20-BC20</f>
        <v>-2528.2910899999997</v>
      </c>
      <c r="BE20" s="46">
        <v>-2528.2910899999997</v>
      </c>
      <c r="BF20" s="46">
        <v>0</v>
      </c>
      <c r="BG20" s="46">
        <v>-2528.2910899999997</v>
      </c>
      <c r="BH20" s="36">
        <v>0</v>
      </c>
    </row>
    <row r="21" spans="1:60">
      <c r="B21" s="9" t="s">
        <v>187</v>
      </c>
      <c r="C21" s="9" t="s">
        <v>188</v>
      </c>
      <c r="D21" s="36">
        <f>2212-6645</f>
        <v>-4433</v>
      </c>
      <c r="E21" s="36">
        <v>-6214.5320300000094</v>
      </c>
      <c r="F21" s="36">
        <f>-4735+1064</f>
        <v>-3671</v>
      </c>
      <c r="G21" s="36">
        <v>-3803.4107200000112</v>
      </c>
      <c r="H21" s="36">
        <v>-7474.9827300000106</v>
      </c>
      <c r="I21" s="36">
        <f>J21-H21</f>
        <v>-5232.2379099999889</v>
      </c>
      <c r="J21" s="36">
        <v>-12707.22064</v>
      </c>
      <c r="K21" s="36">
        <v>-3501.7099599999788</v>
      </c>
      <c r="L21" s="36">
        <f t="shared" si="6"/>
        <v>-3955.948750000261</v>
      </c>
      <c r="M21" s="36">
        <v>-7457.6587100002398</v>
      </c>
      <c r="N21" s="46">
        <v>-11493.855139999941</v>
      </c>
      <c r="O21" s="46">
        <v>-18951.513850000181</v>
      </c>
      <c r="P21" s="46">
        <v>-18587.36924000004</v>
      </c>
      <c r="Q21" s="46">
        <v>-40917.374290000262</v>
      </c>
      <c r="R21" s="46">
        <v>-13827</v>
      </c>
      <c r="S21" s="46">
        <v>-11669.809929999999</v>
      </c>
      <c r="T21" s="46">
        <v>-25496.618949999996</v>
      </c>
      <c r="U21" s="46">
        <v>-8219.0618490970355</v>
      </c>
      <c r="V21" s="46">
        <f t="shared" ref="V21:V23" si="61">T21+U21</f>
        <v>-33715.680799097034</v>
      </c>
      <c r="W21" s="46">
        <v>-5671.6167409029531</v>
      </c>
      <c r="X21" s="46">
        <f t="shared" ref="X21:X23" si="62">V21+W21</f>
        <v>-39387.297539999985</v>
      </c>
      <c r="Y21" s="46">
        <v>-10919.889449999999</v>
      </c>
      <c r="Z21" s="46">
        <v>-17716.205550000002</v>
      </c>
      <c r="AA21" s="46">
        <f t="shared" ref="AA21:AA23" si="63">SUM(Y21:Z21)</f>
        <v>-28636.095000000001</v>
      </c>
      <c r="AB21" s="46">
        <v>-22940.590255000108</v>
      </c>
      <c r="AC21" s="46">
        <f t="shared" ref="AC21:AC23" si="64">SUM(AA21:AB21)</f>
        <v>-51576.685255000106</v>
      </c>
      <c r="AD21" s="46">
        <v>-29127.502490000166</v>
      </c>
      <c r="AE21" s="46">
        <v>-80704.187745000279</v>
      </c>
      <c r="AF21" s="46">
        <v>-19632</v>
      </c>
      <c r="AG21" s="46">
        <f t="shared" si="7"/>
        <v>-24882.711162250118</v>
      </c>
      <c r="AH21" s="46">
        <v>-44514.711162250118</v>
      </c>
      <c r="AI21" s="46">
        <v>-36251</v>
      </c>
      <c r="AJ21" s="46">
        <v>-80735.945999999996</v>
      </c>
      <c r="AK21" s="46">
        <f>AL21-AJ21</f>
        <v>-28270.204057483803</v>
      </c>
      <c r="AL21" s="46">
        <v>-109006.1500574838</v>
      </c>
      <c r="AM21" s="46">
        <v>-40002</v>
      </c>
      <c r="AN21" s="46">
        <f t="shared" ref="AN21:AP23" si="65">AO21-AM21</f>
        <v>-38353.88257999999</v>
      </c>
      <c r="AO21" s="46">
        <v>-78355.88257999999</v>
      </c>
      <c r="AP21" s="46">
        <f t="shared" si="65"/>
        <v>-40350.695070000045</v>
      </c>
      <c r="AQ21" s="46">
        <v>-118706.57765000004</v>
      </c>
      <c r="AR21" s="46">
        <f t="shared" ref="AR21:AR23" si="66">AS21-AQ21</f>
        <v>-32872.140609999959</v>
      </c>
      <c r="AS21" s="46">
        <v>-151578.71825999999</v>
      </c>
      <c r="AT21" s="46">
        <v>-29130.588220000005</v>
      </c>
      <c r="AU21" s="46">
        <f t="shared" si="58"/>
        <v>-25125.039979999652</v>
      </c>
      <c r="AV21" s="46">
        <v>-54255.628199999657</v>
      </c>
      <c r="AW21" s="46">
        <f t="shared" ref="AW21:AW23" si="67">AX21-AV21</f>
        <v>-24599.284677682241</v>
      </c>
      <c r="AX21" s="46">
        <v>-78854.912877681898</v>
      </c>
      <c r="AY21" s="46">
        <f t="shared" si="59"/>
        <v>-28585.962486581819</v>
      </c>
      <c r="AZ21" s="46">
        <v>-107440.87536426372</v>
      </c>
      <c r="BA21" s="46">
        <v>-14646</v>
      </c>
      <c r="BB21" s="46">
        <f t="shared" ref="BB21:BB23" si="68">BC21-BA21</f>
        <v>-14920.700370179802</v>
      </c>
      <c r="BC21" s="46">
        <v>-29566.700370179802</v>
      </c>
      <c r="BD21" s="46">
        <f t="shared" si="60"/>
        <v>-20229.299629820198</v>
      </c>
      <c r="BE21" s="46">
        <v>-49796</v>
      </c>
      <c r="BF21" s="46">
        <v>-20112.892529999972</v>
      </c>
      <c r="BG21" s="46">
        <v>-69908.488980179784</v>
      </c>
      <c r="BH21" s="46">
        <v>-18014.191089999982</v>
      </c>
    </row>
    <row r="22" spans="1:60">
      <c r="B22" s="9" t="s">
        <v>283</v>
      </c>
      <c r="C22" s="9" t="s">
        <v>190</v>
      </c>
      <c r="D22" s="36">
        <v>-7342.9488700000056</v>
      </c>
      <c r="E22" s="36">
        <v>-652.93192000000204</v>
      </c>
      <c r="F22" s="36">
        <v>-0.88644000000000001</v>
      </c>
      <c r="G22" s="36">
        <v>-442.52690999999999</v>
      </c>
      <c r="H22" s="36">
        <v>-443.41334999999998</v>
      </c>
      <c r="I22" s="36">
        <f>J22-H22</f>
        <v>-98.192470000000014</v>
      </c>
      <c r="J22" s="36">
        <v>-541.60581999999999</v>
      </c>
      <c r="K22" s="36">
        <v>-670.44710000000009</v>
      </c>
      <c r="L22" s="36">
        <f t="shared" si="6"/>
        <v>-1359.7453</v>
      </c>
      <c r="M22" s="36">
        <v>-2030.1924000000001</v>
      </c>
      <c r="N22" s="46">
        <v>-2736.6273999999994</v>
      </c>
      <c r="O22" s="46">
        <v>-4766.8198000000002</v>
      </c>
      <c r="P22" s="46">
        <v>-2522.8314500000001</v>
      </c>
      <c r="Q22" s="46">
        <v>-5582.1412499999997</v>
      </c>
      <c r="R22" s="46">
        <v>-361</v>
      </c>
      <c r="S22" s="46">
        <v>-506.94</v>
      </c>
      <c r="T22" s="46">
        <v>-868.44</v>
      </c>
      <c r="U22" s="46">
        <v>-3158.0697</v>
      </c>
      <c r="V22" s="46">
        <f t="shared" si="61"/>
        <v>-4026.5097000000001</v>
      </c>
      <c r="W22" s="46">
        <v>-1297.7109599999999</v>
      </c>
      <c r="X22" s="46">
        <f t="shared" si="62"/>
        <v>-5324.22066</v>
      </c>
      <c r="Y22" s="46">
        <v>-2029.7177799999999</v>
      </c>
      <c r="Z22" s="46">
        <v>-1922.7317599999963</v>
      </c>
      <c r="AA22" s="46">
        <f t="shared" si="63"/>
        <v>-3952.449539999996</v>
      </c>
      <c r="AB22" s="46">
        <v>-2680.7383900000054</v>
      </c>
      <c r="AC22" s="46">
        <f t="shared" si="64"/>
        <v>-6633.1879300000019</v>
      </c>
      <c r="AD22" s="46">
        <v>-16740.494889999998</v>
      </c>
      <c r="AE22" s="46">
        <v>-23373.682820000002</v>
      </c>
      <c r="AF22" s="46">
        <v>-4237</v>
      </c>
      <c r="AG22" s="46">
        <f t="shared" si="7"/>
        <v>-6178.5934499999985</v>
      </c>
      <c r="AH22" s="46">
        <v>-10415.593449999998</v>
      </c>
      <c r="AI22" s="46">
        <v>-15264</v>
      </c>
      <c r="AJ22" s="46">
        <v>-25680.446079999991</v>
      </c>
      <c r="AK22" s="46">
        <f t="shared" ref="AK22:AK23" si="69">AL22-AJ22</f>
        <v>-3044.5516900000039</v>
      </c>
      <c r="AL22" s="46">
        <v>-28724.997769999994</v>
      </c>
      <c r="AM22" s="46">
        <v>-4034</v>
      </c>
      <c r="AN22" s="46">
        <f t="shared" si="65"/>
        <v>-8902.9850100000003</v>
      </c>
      <c r="AO22" s="46">
        <v>-12936.98501</v>
      </c>
      <c r="AP22" s="46">
        <f t="shared" si="65"/>
        <v>-7746.9736299999749</v>
      </c>
      <c r="AQ22" s="46">
        <v>-20683.958639999975</v>
      </c>
      <c r="AR22" s="46">
        <f t="shared" si="66"/>
        <v>-5923.0420499999964</v>
      </c>
      <c r="AS22" s="46">
        <v>-26607.000689999972</v>
      </c>
      <c r="AT22" s="46">
        <v>-6186.5833899999998</v>
      </c>
      <c r="AU22" s="46">
        <f t="shared" si="58"/>
        <v>-13054.387269999999</v>
      </c>
      <c r="AV22" s="46">
        <v>-19240.970659999999</v>
      </c>
      <c r="AW22" s="46">
        <f t="shared" si="67"/>
        <v>-9908.5026909857879</v>
      </c>
      <c r="AX22" s="46">
        <v>-29149.473350985787</v>
      </c>
      <c r="AY22" s="46">
        <f t="shared" si="59"/>
        <v>7570.7311273667801</v>
      </c>
      <c r="AZ22" s="46">
        <v>-21578.742223619007</v>
      </c>
      <c r="BA22" s="46">
        <v>-5022</v>
      </c>
      <c r="BB22" s="46">
        <f t="shared" si="68"/>
        <v>-1753.5081799999998</v>
      </c>
      <c r="BC22" s="46">
        <v>-6775.5081799999998</v>
      </c>
      <c r="BD22" s="46">
        <f t="shared" si="60"/>
        <v>-1822.4918200000002</v>
      </c>
      <c r="BE22" s="46">
        <v>-8598</v>
      </c>
      <c r="BF22" s="46">
        <v>-1936.7584199999999</v>
      </c>
      <c r="BG22" s="46">
        <v>-10534.799109999998</v>
      </c>
      <c r="BH22" s="46">
        <v>-562.59899999999993</v>
      </c>
    </row>
    <row r="23" spans="1:60">
      <c r="B23" s="32" t="s">
        <v>284</v>
      </c>
      <c r="C23" s="32" t="s">
        <v>64</v>
      </c>
      <c r="D23" s="36">
        <v>-59.565449999999949</v>
      </c>
      <c r="E23" s="36">
        <v>-47.189839999999968</v>
      </c>
      <c r="F23" s="36">
        <v>-16.772869999999994</v>
      </c>
      <c r="G23" s="36">
        <v>-8.6307500000000008</v>
      </c>
      <c r="H23" s="36">
        <v>-25.403619999999997</v>
      </c>
      <c r="I23" s="36">
        <f>J23-H23</f>
        <v>2108.6642599999996</v>
      </c>
      <c r="J23" s="36">
        <v>2083.2606399999995</v>
      </c>
      <c r="K23" s="36">
        <v>-14512.013180000005</v>
      </c>
      <c r="L23" s="36">
        <f t="shared" si="6"/>
        <v>12494.535550000006</v>
      </c>
      <c r="M23" s="36">
        <v>-2017.4776299999996</v>
      </c>
      <c r="N23" s="46">
        <v>1991.3364300000001</v>
      </c>
      <c r="O23" s="46">
        <v>-26.141199999999955</v>
      </c>
      <c r="P23" s="46">
        <v>11160.910280000035</v>
      </c>
      <c r="Q23" s="46">
        <v>14069.805070000073</v>
      </c>
      <c r="R23" s="36">
        <v>0</v>
      </c>
      <c r="S23" s="36">
        <v>0</v>
      </c>
      <c r="T23" s="36">
        <v>0</v>
      </c>
      <c r="U23" s="46">
        <v>-92830.929039999988</v>
      </c>
      <c r="V23" s="46">
        <f t="shared" si="61"/>
        <v>-92830.929039999988</v>
      </c>
      <c r="W23" s="46">
        <v>-131770.52948000006</v>
      </c>
      <c r="X23" s="46">
        <f t="shared" si="62"/>
        <v>-224601.45852000004</v>
      </c>
      <c r="Y23" s="46">
        <v>-30256.78422999999</v>
      </c>
      <c r="Z23" s="46">
        <v>-54839.369059999975</v>
      </c>
      <c r="AA23" s="46">
        <f t="shared" si="63"/>
        <v>-85096.153289999958</v>
      </c>
      <c r="AB23" s="46">
        <v>-16691.295769999982</v>
      </c>
      <c r="AC23" s="46">
        <f t="shared" si="64"/>
        <v>-101787.44905999994</v>
      </c>
      <c r="AD23" s="46">
        <v>-1723.3614500000626</v>
      </c>
      <c r="AE23" s="46">
        <v>-103510.81051000001</v>
      </c>
      <c r="AF23" s="46">
        <v>-5121</v>
      </c>
      <c r="AG23" s="46">
        <f t="shared" si="7"/>
        <v>66337.329430000013</v>
      </c>
      <c r="AH23" s="46">
        <v>61216.32943000002</v>
      </c>
      <c r="AI23" s="46">
        <v>20197</v>
      </c>
      <c r="AJ23" s="46">
        <v>92144.455290000042</v>
      </c>
      <c r="AK23" s="46">
        <f t="shared" si="69"/>
        <v>13136.856809999997</v>
      </c>
      <c r="AL23" s="46">
        <v>105281.31210000004</v>
      </c>
      <c r="AM23" s="46">
        <v>7447</v>
      </c>
      <c r="AN23" s="46">
        <f t="shared" si="65"/>
        <v>69275.339240000016</v>
      </c>
      <c r="AO23" s="46">
        <v>76722.339240000016</v>
      </c>
      <c r="AP23" s="46">
        <f t="shared" si="65"/>
        <v>8793.25738000001</v>
      </c>
      <c r="AQ23" s="46">
        <v>85515.596620000026</v>
      </c>
      <c r="AR23" s="46">
        <f t="shared" si="66"/>
        <v>65978.157629999972</v>
      </c>
      <c r="AS23" s="46">
        <v>151493.75425</v>
      </c>
      <c r="AT23" s="46">
        <v>-10395.769319760502</v>
      </c>
      <c r="AU23" s="46">
        <f t="shared" si="58"/>
        <v>29453.877679760131</v>
      </c>
      <c r="AV23" s="46">
        <v>19058.108359999627</v>
      </c>
      <c r="AW23" s="46">
        <f t="shared" si="67"/>
        <v>53934.722650000382</v>
      </c>
      <c r="AX23" s="46">
        <v>72992.831010000009</v>
      </c>
      <c r="AY23" s="46">
        <f t="shared" si="59"/>
        <v>10873.253479999985</v>
      </c>
      <c r="AZ23" s="46">
        <v>83866.084489999994</v>
      </c>
      <c r="BA23" s="46">
        <v>-22331</v>
      </c>
      <c r="BB23" s="46">
        <f t="shared" si="68"/>
        <v>27826.742730000002</v>
      </c>
      <c r="BC23" s="46">
        <v>5495.7427300000008</v>
      </c>
      <c r="BD23" s="46">
        <f t="shared" si="60"/>
        <v>-965.74273000000085</v>
      </c>
      <c r="BE23" s="46">
        <v>4530</v>
      </c>
      <c r="BF23" s="46">
        <v>0</v>
      </c>
      <c r="BG23" s="46">
        <v>4529.6331100000007</v>
      </c>
      <c r="BH23" s="46">
        <v>0</v>
      </c>
    </row>
    <row r="24" spans="1:60" s="28" customFormat="1">
      <c r="A24" s="2"/>
      <c r="B24" s="29" t="s">
        <v>285</v>
      </c>
      <c r="C24" s="29" t="s">
        <v>286</v>
      </c>
      <c r="D24" s="35">
        <f>SUM(D20:D23)</f>
        <v>-11835.514320000006</v>
      </c>
      <c r="E24" s="35">
        <f>SUM(E20:E23)</f>
        <v>-6914.6537900000112</v>
      </c>
      <c r="F24" s="35">
        <f t="shared" ref="F24:P24" si="70">SUM(F21:F23)</f>
        <v>-3688.65931</v>
      </c>
      <c r="G24" s="35">
        <f t="shared" si="70"/>
        <v>-4254.5683800000115</v>
      </c>
      <c r="H24" s="35">
        <f t="shared" si="70"/>
        <v>-7943.7997000000105</v>
      </c>
      <c r="I24" s="35">
        <f t="shared" si="70"/>
        <v>-3221.7661199999893</v>
      </c>
      <c r="J24" s="35">
        <f>SUM(J20:J23)</f>
        <v>-11165.56582</v>
      </c>
      <c r="K24" s="35">
        <f>SUM(K21:K23)</f>
        <v>-18684.170239999985</v>
      </c>
      <c r="L24" s="35">
        <f t="shared" si="6"/>
        <v>7178.8414999997458</v>
      </c>
      <c r="M24" s="35">
        <f t="shared" si="70"/>
        <v>-11505.328740000239</v>
      </c>
      <c r="N24" s="35">
        <f t="shared" si="70"/>
        <v>-12239.146109999941</v>
      </c>
      <c r="O24" s="35">
        <f t="shared" si="70"/>
        <v>-23744.474850000181</v>
      </c>
      <c r="P24" s="35">
        <f t="shared" si="70"/>
        <v>-9949.2904100000069</v>
      </c>
      <c r="Q24" s="35">
        <f>SUM(Q20:Q23)</f>
        <v>-32429.710470000187</v>
      </c>
      <c r="R24" s="35">
        <f t="shared" ref="R24:V24" si="71">SUM(R21:R23)</f>
        <v>-14188</v>
      </c>
      <c r="S24" s="35">
        <f t="shared" si="71"/>
        <v>-12176.74993</v>
      </c>
      <c r="T24" s="35">
        <f t="shared" si="71"/>
        <v>-26365.058949999995</v>
      </c>
      <c r="U24" s="35">
        <f t="shared" si="71"/>
        <v>-104208.06058909702</v>
      </c>
      <c r="V24" s="35">
        <f t="shared" si="71"/>
        <v>-130573.11953909702</v>
      </c>
      <c r="W24" s="35">
        <f t="shared" ref="W24" si="72">SUM(W21:W23)</f>
        <v>-138739.857180903</v>
      </c>
      <c r="X24" s="35">
        <f>SUM(X20:X23)</f>
        <v>-269312.97672000004</v>
      </c>
      <c r="Y24" s="35">
        <f t="shared" ref="Y24:AA24" si="73">SUM(Y21:Y23)</f>
        <v>-43206.391459999984</v>
      </c>
      <c r="Z24" s="35">
        <f t="shared" si="73"/>
        <v>-74478.306369999977</v>
      </c>
      <c r="AA24" s="35">
        <f t="shared" si="73"/>
        <v>-117684.69782999996</v>
      </c>
      <c r="AB24" s="35">
        <f t="shared" ref="AB24:AD24" si="74">SUM(AB21:AB23)</f>
        <v>-42312.6244150001</v>
      </c>
      <c r="AC24" s="35">
        <f t="shared" si="74"/>
        <v>-159997.32224500005</v>
      </c>
      <c r="AD24" s="35">
        <f t="shared" si="74"/>
        <v>-47591.358830000223</v>
      </c>
      <c r="AE24" s="35">
        <f>SUM(AE20:AE23)</f>
        <v>-207588.68107500029</v>
      </c>
      <c r="AF24" s="35">
        <f>SUM(AF20:AF23)</f>
        <v>-30898</v>
      </c>
      <c r="AG24" s="35">
        <f t="shared" si="7"/>
        <v>37184.024817749902</v>
      </c>
      <c r="AH24" s="35">
        <f>SUM(AH20:AH23)</f>
        <v>6286.0248177499016</v>
      </c>
      <c r="AI24" s="35">
        <f>SUM(AI20:AI23)</f>
        <v>-31318</v>
      </c>
      <c r="AJ24" s="35">
        <f>SUM(AJ20:AJ23)</f>
        <v>-14271.936789999949</v>
      </c>
      <c r="AK24" s="35">
        <f>AL24-AJ24</f>
        <v>-18177.898937483813</v>
      </c>
      <c r="AL24" s="35">
        <f t="shared" ref="AL24:AR24" si="75">SUM(AL20:AL23)</f>
        <v>-32449.835727483762</v>
      </c>
      <c r="AM24" s="35">
        <f t="shared" si="75"/>
        <v>-42706</v>
      </c>
      <c r="AN24" s="35">
        <f t="shared" si="75"/>
        <v>22018.471650000021</v>
      </c>
      <c r="AO24" s="35">
        <f t="shared" si="75"/>
        <v>-20687.933359999981</v>
      </c>
      <c r="AP24" s="35">
        <f t="shared" si="75"/>
        <v>-44299.438290000006</v>
      </c>
      <c r="AQ24" s="35">
        <f t="shared" si="75"/>
        <v>-64987.371649999986</v>
      </c>
      <c r="AR24" s="35">
        <f t="shared" si="75"/>
        <v>27182.974970000017</v>
      </c>
      <c r="AS24" s="35">
        <f t="shared" ref="AS24:AV24" si="76">SUM(AS20:AS23)</f>
        <v>-37804.396679999947</v>
      </c>
      <c r="AT24" s="35">
        <f t="shared" si="76"/>
        <v>-45712.940929760509</v>
      </c>
      <c r="AU24" s="35">
        <f t="shared" si="76"/>
        <v>-15698.503950239523</v>
      </c>
      <c r="AV24" s="35">
        <f t="shared" si="76"/>
        <v>-61411.444880000032</v>
      </c>
      <c r="AW24" s="35">
        <f t="shared" ref="AW24:AX24" si="77">SUM(AW20:AW23)</f>
        <v>19426.935281332357</v>
      </c>
      <c r="AX24" s="35">
        <f t="shared" si="77"/>
        <v>-41984.509598667675</v>
      </c>
      <c r="AY24" s="35">
        <f t="shared" ref="AY24:BE24" si="78">SUM(AY20:AY23)</f>
        <v>-10141.977879215054</v>
      </c>
      <c r="AZ24" s="35">
        <f t="shared" si="78"/>
        <v>-52126.487477882722</v>
      </c>
      <c r="BA24" s="35">
        <f t="shared" si="78"/>
        <v>-41999</v>
      </c>
      <c r="BB24" s="35">
        <f t="shared" si="78"/>
        <v>11152.534179820199</v>
      </c>
      <c r="BC24" s="35">
        <f t="shared" si="78"/>
        <v>-30846.465820179797</v>
      </c>
      <c r="BD24" s="35">
        <f t="shared" si="78"/>
        <v>-25545.825269820198</v>
      </c>
      <c r="BE24" s="35">
        <f t="shared" si="78"/>
        <v>-56392.291089999999</v>
      </c>
      <c r="BF24" s="35">
        <f t="shared" ref="BF24" si="79">SUM(BF20:BF23)</f>
        <v>-22049.65094999997</v>
      </c>
      <c r="BG24" s="35">
        <f>SUM(BG20:BG23)+3</f>
        <v>-78438.94607017978</v>
      </c>
      <c r="BH24" s="35">
        <f t="shared" ref="BH24" si="80">SUM(BH20:BH23)</f>
        <v>-18576.79008999998</v>
      </c>
    </row>
    <row r="25" spans="1:60">
      <c r="B25" s="4"/>
      <c r="C25" s="4"/>
      <c r="D25" s="17"/>
      <c r="E25" s="18"/>
      <c r="F25" s="18"/>
      <c r="G25" s="18"/>
      <c r="H25" s="18"/>
      <c r="I25" s="18"/>
      <c r="J25" s="17"/>
      <c r="K25" s="17"/>
      <c r="L25" s="17"/>
      <c r="M25" s="17"/>
      <c r="N25" s="17"/>
      <c r="O25" s="17"/>
      <c r="P25" s="17"/>
      <c r="Q25" s="17"/>
      <c r="R25" s="17"/>
      <c r="S25" s="17"/>
      <c r="T25" s="17"/>
      <c r="U25" s="17"/>
      <c r="V25" s="17"/>
      <c r="W25" s="17"/>
      <c r="X25" s="17"/>
      <c r="Y25" s="17"/>
      <c r="Z25" s="17"/>
      <c r="AA25" s="17"/>
      <c r="AB25" s="17"/>
      <c r="AC25" s="17"/>
      <c r="AD25" s="17"/>
      <c r="AE25" s="17"/>
      <c r="AF25" s="17"/>
      <c r="AG25" s="17"/>
      <c r="AH25" s="17"/>
      <c r="AI25" s="17"/>
      <c r="AJ25" s="17"/>
      <c r="AK25" s="17"/>
      <c r="AL25" s="17"/>
      <c r="AM25" s="17"/>
      <c r="AN25" s="17"/>
      <c r="AO25" s="17"/>
      <c r="AP25" s="17"/>
      <c r="AQ25" s="17"/>
      <c r="AR25" s="17"/>
      <c r="AS25" s="17"/>
      <c r="AT25" s="17"/>
      <c r="AU25" s="17"/>
      <c r="AV25" s="17"/>
      <c r="AW25" s="17"/>
      <c r="AX25" s="17"/>
      <c r="AY25" s="17"/>
      <c r="AZ25" s="17"/>
      <c r="BA25" s="17"/>
      <c r="BB25" s="17"/>
      <c r="BC25" s="17"/>
      <c r="BD25" s="17"/>
      <c r="BE25" s="17"/>
      <c r="BF25" s="17"/>
      <c r="BG25" s="17"/>
      <c r="BH25" s="17"/>
    </row>
    <row r="26" spans="1:60">
      <c r="A26" s="2"/>
      <c r="B26" s="9" t="s">
        <v>287</v>
      </c>
      <c r="C26" s="9" t="s">
        <v>288</v>
      </c>
      <c r="D26" s="36">
        <v>1000</v>
      </c>
      <c r="E26" s="36">
        <v>0</v>
      </c>
      <c r="F26" s="36">
        <v>0</v>
      </c>
      <c r="G26" s="36">
        <v>0</v>
      </c>
      <c r="H26" s="36">
        <v>0</v>
      </c>
      <c r="I26" s="36">
        <v>0</v>
      </c>
      <c r="J26" s="36">
        <v>0</v>
      </c>
      <c r="K26" s="36">
        <v>0</v>
      </c>
      <c r="L26" s="36">
        <v>0</v>
      </c>
      <c r="M26" s="36">
        <v>0</v>
      </c>
      <c r="N26" s="46">
        <v>0.50273999999999996</v>
      </c>
      <c r="O26" s="46">
        <v>0.50273999999999996</v>
      </c>
      <c r="P26" s="46">
        <f>Q26-O26</f>
        <v>400430.76127999998</v>
      </c>
      <c r="Q26" s="46">
        <v>400431.26402</v>
      </c>
      <c r="R26" s="36">
        <v>0</v>
      </c>
      <c r="S26" s="36">
        <v>0</v>
      </c>
      <c r="T26" s="36">
        <v>0</v>
      </c>
      <c r="U26" s="36">
        <v>0</v>
      </c>
      <c r="V26" s="36">
        <v>0</v>
      </c>
      <c r="W26" s="36">
        <v>0</v>
      </c>
      <c r="X26" s="36">
        <v>0</v>
      </c>
      <c r="Y26" s="36">
        <v>0</v>
      </c>
      <c r="Z26" s="36">
        <v>0</v>
      </c>
      <c r="AA26" s="36">
        <v>0</v>
      </c>
      <c r="AB26" s="36">
        <v>0</v>
      </c>
      <c r="AC26" s="36">
        <v>0</v>
      </c>
      <c r="AD26" s="36">
        <v>0</v>
      </c>
      <c r="AE26" s="36">
        <v>0</v>
      </c>
      <c r="AF26" s="36">
        <v>0</v>
      </c>
      <c r="AG26" s="36">
        <v>0</v>
      </c>
      <c r="AH26" s="36">
        <v>0</v>
      </c>
      <c r="AI26" s="36">
        <v>0</v>
      </c>
      <c r="AJ26" s="36">
        <v>0</v>
      </c>
      <c r="AK26" s="36">
        <v>0</v>
      </c>
      <c r="AL26" s="36">
        <v>0</v>
      </c>
      <c r="AM26" s="36">
        <v>0</v>
      </c>
      <c r="AN26" s="36">
        <v>0</v>
      </c>
      <c r="AO26" s="36">
        <v>0</v>
      </c>
      <c r="AP26" s="36">
        <v>0</v>
      </c>
      <c r="AQ26" s="36">
        <v>0</v>
      </c>
      <c r="AR26" s="36">
        <v>0</v>
      </c>
      <c r="AS26" s="36">
        <v>0</v>
      </c>
      <c r="AT26" s="36">
        <v>0</v>
      </c>
      <c r="AU26" s="36">
        <v>0</v>
      </c>
      <c r="AV26" s="36">
        <v>0</v>
      </c>
      <c r="AW26" s="36">
        <v>0</v>
      </c>
      <c r="AX26" s="36">
        <v>0</v>
      </c>
      <c r="AY26" s="36">
        <v>0</v>
      </c>
      <c r="AZ26" s="36">
        <v>0</v>
      </c>
      <c r="BA26" s="36">
        <v>0</v>
      </c>
      <c r="BB26" s="36">
        <v>0</v>
      </c>
      <c r="BC26" s="36">
        <v>0</v>
      </c>
      <c r="BD26" s="36">
        <v>0</v>
      </c>
      <c r="BE26" s="36">
        <v>0</v>
      </c>
      <c r="BF26" s="36">
        <v>0</v>
      </c>
      <c r="BG26" s="36">
        <v>0</v>
      </c>
      <c r="BH26" s="36">
        <v>0</v>
      </c>
    </row>
    <row r="27" spans="1:60">
      <c r="B27" s="9" t="s">
        <v>289</v>
      </c>
      <c r="C27" s="9" t="s">
        <v>290</v>
      </c>
      <c r="D27" s="36">
        <f>-9169-48084</f>
        <v>-57253</v>
      </c>
      <c r="E27" s="36">
        <v>-149881.65568999999</v>
      </c>
      <c r="F27" s="36">
        <f>-7290-27469</f>
        <v>-34759</v>
      </c>
      <c r="G27" s="36">
        <v>-8063.938619999999</v>
      </c>
      <c r="H27" s="36">
        <v>-42822.122290000007</v>
      </c>
      <c r="I27" s="36">
        <f>J27-H27</f>
        <v>-38519.447929999988</v>
      </c>
      <c r="J27" s="36">
        <v>-81341.570219999994</v>
      </c>
      <c r="K27" s="36">
        <v>-56924.368969999996</v>
      </c>
      <c r="L27" s="36">
        <f t="shared" si="6"/>
        <v>-10493.24599000001</v>
      </c>
      <c r="M27" s="36">
        <v>-67417.614960000006</v>
      </c>
      <c r="N27" s="46">
        <v>0</v>
      </c>
      <c r="O27" s="46">
        <v>-67417.614959999992</v>
      </c>
      <c r="P27" s="36">
        <v>0</v>
      </c>
      <c r="Q27" s="46">
        <v>-67417.614959999992</v>
      </c>
      <c r="R27" s="36">
        <v>0</v>
      </c>
      <c r="S27" s="36">
        <v>0</v>
      </c>
      <c r="T27" s="36">
        <v>0</v>
      </c>
      <c r="U27" s="36">
        <v>0</v>
      </c>
      <c r="V27" s="36">
        <v>0</v>
      </c>
      <c r="W27" s="46">
        <v>-35563.005629999992</v>
      </c>
      <c r="X27" s="46">
        <f t="shared" ref="X27" si="81">V27+W27</f>
        <v>-35563.005629999992</v>
      </c>
      <c r="Y27" s="36">
        <v>0</v>
      </c>
      <c r="Z27" s="46">
        <v>-34830.561330000055</v>
      </c>
      <c r="AA27" s="46">
        <f t="shared" ref="AA27:AA30" si="82">SUM(Y27:Z27)</f>
        <v>-34830.561330000055</v>
      </c>
      <c r="AB27" s="46">
        <v>-2.3718900000602008</v>
      </c>
      <c r="AC27" s="46">
        <f t="shared" ref="AC27:AC30" si="83">SUM(AA27:AB27)</f>
        <v>-34832.933220000115</v>
      </c>
      <c r="AD27" s="46">
        <v>-6817.704382491037</v>
      </c>
      <c r="AE27" s="46">
        <v>-41650.637602491246</v>
      </c>
      <c r="AF27" s="36">
        <v>0</v>
      </c>
      <c r="AG27" s="46">
        <f t="shared" si="7"/>
        <v>-70889.304040000119</v>
      </c>
      <c r="AH27" s="46">
        <v>-70889.304040000119</v>
      </c>
      <c r="AI27" s="46">
        <v>-3825</v>
      </c>
      <c r="AJ27" s="46">
        <v>-70889.304037531387</v>
      </c>
      <c r="AK27" s="36">
        <v>0</v>
      </c>
      <c r="AL27" s="46">
        <v>-70889.304034634915</v>
      </c>
      <c r="AM27" s="36">
        <v>0</v>
      </c>
      <c r="AN27" s="46">
        <f t="shared" ref="AN27:AP30" si="84">AO27-AM27</f>
        <v>-85700.508450000008</v>
      </c>
      <c r="AO27" s="46">
        <v>-85700.508450000008</v>
      </c>
      <c r="AP27" s="36">
        <v>0</v>
      </c>
      <c r="AQ27" s="46">
        <v>-85700.508450000008</v>
      </c>
      <c r="AR27" s="46">
        <f t="shared" ref="AR27:AR30" si="85">AS27-AQ27</f>
        <v>-1.3749813660979271E-6</v>
      </c>
      <c r="AS27" s="46">
        <v>-85700.50845137499</v>
      </c>
      <c r="AT27" s="36">
        <v>0</v>
      </c>
      <c r="AU27" s="46">
        <f t="shared" ref="AU27:AU29" si="86">AV27-AT27</f>
        <v>-87693.11510000001</v>
      </c>
      <c r="AV27" s="46">
        <v>-87693.11510000001</v>
      </c>
      <c r="AW27" s="46">
        <f t="shared" ref="AW27:AW29" si="87">AX27-AV27</f>
        <v>-4.5357621274888515E-4</v>
      </c>
      <c r="AX27" s="46">
        <v>-87693.115553576223</v>
      </c>
      <c r="AY27" s="46">
        <f t="shared" ref="AY27:AY30" si="88">AZ27-AX27</f>
        <v>4.5308015251066536E-4</v>
      </c>
      <c r="AZ27" s="46">
        <v>-87693.11510049607</v>
      </c>
      <c r="BA27" s="46">
        <v>0</v>
      </c>
      <c r="BB27" s="46">
        <f t="shared" ref="BB27:BB29" si="89">BC27-BA27</f>
        <v>-155177.01830000003</v>
      </c>
      <c r="BC27" s="46">
        <v>-155177.01830000003</v>
      </c>
      <c r="BD27" s="36">
        <v>0</v>
      </c>
      <c r="BE27" s="46">
        <v>-155177.01830000003</v>
      </c>
      <c r="BF27" s="46">
        <v>-163998.16687999989</v>
      </c>
      <c r="BG27" s="46">
        <v>-319175.185</v>
      </c>
      <c r="BH27" s="46">
        <v>0</v>
      </c>
    </row>
    <row r="28" spans="1:60">
      <c r="B28" s="9" t="s">
        <v>200</v>
      </c>
      <c r="C28" s="9" t="s">
        <v>291</v>
      </c>
      <c r="D28" s="36">
        <f>174940-295614+1484</f>
        <v>-119190</v>
      </c>
      <c r="E28" s="36">
        <v>-111854.67743155301</v>
      </c>
      <c r="F28" s="36">
        <f>-41350-625</f>
        <v>-41975</v>
      </c>
      <c r="G28" s="36">
        <v>-25844.14134000002</v>
      </c>
      <c r="H28" s="36">
        <v>-67194.404769999994</v>
      </c>
      <c r="I28" s="36">
        <f>J28-H28</f>
        <v>-37001.477109999978</v>
      </c>
      <c r="J28" s="36">
        <v>-104195.88187999997</v>
      </c>
      <c r="K28" s="36">
        <v>29134.19039</v>
      </c>
      <c r="L28" s="36">
        <f t="shared" si="6"/>
        <v>44281.309110000002</v>
      </c>
      <c r="M28" s="36">
        <v>73415.499500000005</v>
      </c>
      <c r="N28" s="46">
        <v>-14550.648129999996</v>
      </c>
      <c r="O28" s="46">
        <v>57541.510420000013</v>
      </c>
      <c r="P28" s="46">
        <f>Q28-O28</f>
        <v>-8094.2235099999889</v>
      </c>
      <c r="Q28" s="46">
        <v>49447.286910000024</v>
      </c>
      <c r="R28" s="46">
        <v>18261</v>
      </c>
      <c r="S28" s="46">
        <v>12980.390769999996</v>
      </c>
      <c r="T28" s="46">
        <f>SUM(R28:S28)-T30</f>
        <v>9629.3907699999982</v>
      </c>
      <c r="U28" s="46">
        <v>6655.8079399999979</v>
      </c>
      <c r="V28" s="46">
        <f>T28+U28</f>
        <v>16285.198709999997</v>
      </c>
      <c r="W28" s="46">
        <v>68900</v>
      </c>
      <c r="X28" s="46">
        <f>V28+W28</f>
        <v>85185.198709999997</v>
      </c>
      <c r="Y28" s="46">
        <v>-103319.23814000004</v>
      </c>
      <c r="Z28" s="46">
        <v>-2500.0000099999011</v>
      </c>
      <c r="AA28" s="46">
        <f t="shared" si="82"/>
        <v>-105819.23814999995</v>
      </c>
      <c r="AB28" s="46">
        <v>-2500.00000000003</v>
      </c>
      <c r="AC28" s="46">
        <f t="shared" si="83"/>
        <v>-108319.23814999998</v>
      </c>
      <c r="AD28" s="46">
        <v>-2499.9999800000191</v>
      </c>
      <c r="AE28" s="46">
        <v>-110819.23813</v>
      </c>
      <c r="AF28" s="46">
        <v>-2500</v>
      </c>
      <c r="AG28" s="46">
        <f t="shared" si="7"/>
        <v>-54802.497100000001</v>
      </c>
      <c r="AH28" s="46">
        <v>-57302.497100000001</v>
      </c>
      <c r="AI28" s="46">
        <v>-11337</v>
      </c>
      <c r="AJ28" s="46">
        <v>-57843.414240000013</v>
      </c>
      <c r="AK28" s="46">
        <f t="shared" ref="AK28:AK31" si="90">AL28-AJ28</f>
        <v>-2500.0000200000359</v>
      </c>
      <c r="AL28" s="46">
        <v>-60343.414260000049</v>
      </c>
      <c r="AM28" s="46">
        <v>-2500</v>
      </c>
      <c r="AN28" s="46">
        <f t="shared" si="84"/>
        <v>-2.000000313273631E-5</v>
      </c>
      <c r="AO28" s="46">
        <v>-2500.0000200000031</v>
      </c>
      <c r="AP28" s="46">
        <f t="shared" si="84"/>
        <v>50000.000020000007</v>
      </c>
      <c r="AQ28" s="46">
        <v>47500.000000000007</v>
      </c>
      <c r="AR28" s="36">
        <v>0</v>
      </c>
      <c r="AS28" s="46">
        <v>47500</v>
      </c>
      <c r="AT28" s="46">
        <v>-45886.666299999997</v>
      </c>
      <c r="AU28" s="46">
        <f t="shared" si="86"/>
        <v>-4183.2523599999986</v>
      </c>
      <c r="AV28" s="46">
        <v>-50069.918659999996</v>
      </c>
      <c r="AW28" s="46">
        <f t="shared" si="87"/>
        <v>-3.7434329715324566E-4</v>
      </c>
      <c r="AX28" s="46">
        <v>-50069.919034343293</v>
      </c>
      <c r="AY28" s="46">
        <f t="shared" si="88"/>
        <v>165838.17609000002</v>
      </c>
      <c r="AZ28" s="46">
        <v>115768.25705565674</v>
      </c>
      <c r="BA28" s="46">
        <v>87424</v>
      </c>
      <c r="BB28" s="46">
        <f t="shared" si="89"/>
        <v>11028.792130107904</v>
      </c>
      <c r="BC28" s="46">
        <v>98452.792130107904</v>
      </c>
      <c r="BD28" s="46">
        <f t="shared" ref="BD28:BD30" si="91">BE28-BC28</f>
        <v>86712.207869892096</v>
      </c>
      <c r="BE28" s="46">
        <v>185165</v>
      </c>
      <c r="BF28" s="46">
        <v>-32945.951783294855</v>
      </c>
      <c r="BG28" s="46">
        <v>152218.31599999999</v>
      </c>
      <c r="BH28" s="46">
        <v>0</v>
      </c>
    </row>
    <row r="29" spans="1:60">
      <c r="B29" s="9" t="s">
        <v>292</v>
      </c>
      <c r="C29" s="9" t="s">
        <v>293</v>
      </c>
      <c r="D29" s="36">
        <v>0</v>
      </c>
      <c r="E29" s="36">
        <v>0</v>
      </c>
      <c r="F29" s="36">
        <v>0</v>
      </c>
      <c r="G29" s="36">
        <v>0</v>
      </c>
      <c r="H29" s="36">
        <v>0</v>
      </c>
      <c r="I29" s="36">
        <v>0</v>
      </c>
      <c r="J29" s="36">
        <v>0</v>
      </c>
      <c r="K29" s="36">
        <v>-9394.4208200000048</v>
      </c>
      <c r="L29" s="36">
        <f t="shared" si="6"/>
        <v>-10449.330390000008</v>
      </c>
      <c r="M29" s="36">
        <v>-19843.751210000013</v>
      </c>
      <c r="N29" s="46">
        <v>-9742.6967800000057</v>
      </c>
      <c r="O29" s="46">
        <v>-29586.447990000019</v>
      </c>
      <c r="P29" s="46">
        <f>Q29-O29</f>
        <v>-18053.249229999976</v>
      </c>
      <c r="Q29" s="46">
        <v>-47639.697219999995</v>
      </c>
      <c r="R29" s="46">
        <v>-4759</v>
      </c>
      <c r="S29" s="46">
        <v>-1481.0042345063891</v>
      </c>
      <c r="T29" s="46">
        <f>SUM(R29:S29)</f>
        <v>-6240.0042345063894</v>
      </c>
      <c r="U29" s="46">
        <v>-2299.4347629339418</v>
      </c>
      <c r="V29" s="46">
        <f>T29+U29</f>
        <v>-8539.4389974403311</v>
      </c>
      <c r="W29" s="46">
        <v>-4000.6106425596772</v>
      </c>
      <c r="X29" s="46">
        <f>V29+W29</f>
        <v>-12540.049640000008</v>
      </c>
      <c r="Y29" s="46">
        <v>-9125.7299200000016</v>
      </c>
      <c r="Z29" s="46">
        <v>-2381.289774676025</v>
      </c>
      <c r="AA29" s="46">
        <f t="shared" si="82"/>
        <v>-11507.019694676026</v>
      </c>
      <c r="AB29" s="46">
        <v>-8942.6967400000103</v>
      </c>
      <c r="AC29" s="46">
        <f t="shared" si="83"/>
        <v>-20449.716434676036</v>
      </c>
      <c r="AD29" s="46">
        <v>-9345.6127199999846</v>
      </c>
      <c r="AE29" s="46">
        <v>-29795.329154676019</v>
      </c>
      <c r="AF29" s="46">
        <v>-15648</v>
      </c>
      <c r="AG29" s="46">
        <f t="shared" si="7"/>
        <v>-10327.153589999973</v>
      </c>
      <c r="AH29" s="46">
        <v>-25975.153589999973</v>
      </c>
      <c r="AI29" s="46">
        <v>-3963</v>
      </c>
      <c r="AJ29" s="46">
        <v>-37311.882880000012</v>
      </c>
      <c r="AK29" s="46">
        <f t="shared" si="90"/>
        <v>-8568.1638989999701</v>
      </c>
      <c r="AL29" s="46">
        <v>-45880.046778999982</v>
      </c>
      <c r="AM29" s="46">
        <v>-18641</v>
      </c>
      <c r="AN29" s="46">
        <f t="shared" si="84"/>
        <v>-15616.205170000016</v>
      </c>
      <c r="AO29" s="46">
        <v>-34257.205170000016</v>
      </c>
      <c r="AP29" s="46">
        <f t="shared" si="84"/>
        <v>-11521.794829999984</v>
      </c>
      <c r="AQ29" s="46">
        <v>-45779</v>
      </c>
      <c r="AR29" s="46">
        <f t="shared" si="85"/>
        <v>-12825.358830000434</v>
      </c>
      <c r="AS29" s="46">
        <v>-58604.358830000434</v>
      </c>
      <c r="AT29" s="46">
        <v>-22386.740830000002</v>
      </c>
      <c r="AU29" s="46">
        <f t="shared" si="86"/>
        <v>-14187.037539999961</v>
      </c>
      <c r="AV29" s="46">
        <v>-36573.778369999964</v>
      </c>
      <c r="AW29" s="46">
        <f t="shared" si="87"/>
        <v>-14825.533410515549</v>
      </c>
      <c r="AX29" s="46">
        <v>-51399.311780515513</v>
      </c>
      <c r="AY29" s="46">
        <f t="shared" si="88"/>
        <v>-13316.849865642347</v>
      </c>
      <c r="AZ29" s="46">
        <v>-64716.16164615786</v>
      </c>
      <c r="BA29" s="46">
        <v>-29670</v>
      </c>
      <c r="BB29" s="46">
        <f t="shared" si="89"/>
        <v>-23530.226061257898</v>
      </c>
      <c r="BC29" s="46">
        <v>-53200.226061257898</v>
      </c>
      <c r="BD29" s="46">
        <f t="shared" si="91"/>
        <v>-23582.773938742102</v>
      </c>
      <c r="BE29" s="46">
        <v>-76783</v>
      </c>
      <c r="BF29" s="46">
        <v>-24383.487247103662</v>
      </c>
      <c r="BG29" s="46">
        <v>-101166.33500000001</v>
      </c>
      <c r="BH29" s="46">
        <v>-31942.992467706317</v>
      </c>
    </row>
    <row r="30" spans="1:60">
      <c r="B30" s="32" t="s">
        <v>294</v>
      </c>
      <c r="C30" s="32" t="s">
        <v>64</v>
      </c>
      <c r="D30" s="36">
        <f>7700-616</f>
        <v>7084</v>
      </c>
      <c r="E30" s="36">
        <v>0</v>
      </c>
      <c r="F30" s="36">
        <v>-2600</v>
      </c>
      <c r="G30" s="36">
        <v>3630.1757799999973</v>
      </c>
      <c r="H30" s="36">
        <v>404.9621199999973</v>
      </c>
      <c r="I30" s="36">
        <f>J30-H30</f>
        <v>580.98345000000302</v>
      </c>
      <c r="J30" s="36">
        <v>985.94557000000032</v>
      </c>
      <c r="K30" s="36">
        <v>0</v>
      </c>
      <c r="L30" s="36">
        <v>0</v>
      </c>
      <c r="M30" s="36">
        <v>0</v>
      </c>
      <c r="N30" s="46">
        <v>1281.9922500000018</v>
      </c>
      <c r="O30" s="46">
        <v>2604.8332000000028</v>
      </c>
      <c r="P30" s="46">
        <f>Q30-O30</f>
        <v>1539.4439300000004</v>
      </c>
      <c r="Q30" s="46">
        <v>4144.2771300000031</v>
      </c>
      <c r="R30" s="36">
        <v>0</v>
      </c>
      <c r="S30" s="36">
        <v>0</v>
      </c>
      <c r="T30" s="46">
        <v>21612</v>
      </c>
      <c r="U30" s="36">
        <v>0</v>
      </c>
      <c r="V30" s="46">
        <f>T30+U30</f>
        <v>21612</v>
      </c>
      <c r="W30" s="36">
        <v>0</v>
      </c>
      <c r="X30" s="46">
        <f>V30+W30</f>
        <v>21612</v>
      </c>
      <c r="Y30" s="46">
        <v>19114.547289999999</v>
      </c>
      <c r="Z30" s="46">
        <v>-66.643219999998806</v>
      </c>
      <c r="AA30" s="46">
        <f t="shared" si="82"/>
        <v>19047.904070000001</v>
      </c>
      <c r="AB30" s="46">
        <v>-250.52569000000133</v>
      </c>
      <c r="AC30" s="46">
        <f t="shared" si="83"/>
        <v>18797.378379999998</v>
      </c>
      <c r="AD30" s="46">
        <v>-446.72716999999807</v>
      </c>
      <c r="AE30" s="46">
        <v>18350.65121</v>
      </c>
      <c r="AF30" s="46">
        <v>-877</v>
      </c>
      <c r="AG30" s="46">
        <f>AH30-AF30</f>
        <v>877</v>
      </c>
      <c r="AH30" s="46">
        <v>0</v>
      </c>
      <c r="AI30" s="46">
        <v>0</v>
      </c>
      <c r="AJ30" s="46">
        <v>-17977.931840000001</v>
      </c>
      <c r="AK30" s="46">
        <f t="shared" si="90"/>
        <v>-1320.1593300000022</v>
      </c>
      <c r="AL30" s="46">
        <v>-19298.091170000003</v>
      </c>
      <c r="AM30" s="46">
        <v>-1406</v>
      </c>
      <c r="AN30" s="46">
        <f t="shared" si="84"/>
        <v>-1316.3346100000003</v>
      </c>
      <c r="AO30" s="46">
        <v>-2722.3346100000003</v>
      </c>
      <c r="AP30" s="46">
        <f t="shared" si="84"/>
        <v>-1414.7658299999998</v>
      </c>
      <c r="AQ30" s="46">
        <v>-4137.1004400000002</v>
      </c>
      <c r="AR30" s="46">
        <f t="shared" si="85"/>
        <v>-1263.2488299999995</v>
      </c>
      <c r="AS30" s="46">
        <v>-5400.3492699999997</v>
      </c>
      <c r="AT30" s="46">
        <v>-5255.5005000000001</v>
      </c>
      <c r="AU30" s="36">
        <v>0</v>
      </c>
      <c r="AV30" s="46">
        <v>-5255.5005000000001</v>
      </c>
      <c r="AW30" s="36">
        <v>0</v>
      </c>
      <c r="AX30" s="46">
        <v>-5255.5005000000001</v>
      </c>
      <c r="AY30" s="46">
        <f t="shared" si="88"/>
        <v>0</v>
      </c>
      <c r="AZ30" s="46">
        <v>-5255.5005000000001</v>
      </c>
      <c r="BA30" s="36">
        <v>0</v>
      </c>
      <c r="BB30" s="36">
        <v>0</v>
      </c>
      <c r="BC30" s="36">
        <v>0</v>
      </c>
      <c r="BD30" s="46">
        <f t="shared" si="91"/>
        <v>-1801.9951299999998</v>
      </c>
      <c r="BE30" s="46">
        <v>-1801.9951299999998</v>
      </c>
      <c r="BF30" s="46">
        <v>-14.365050000000046</v>
      </c>
      <c r="BG30" s="46">
        <v>-1818.36</v>
      </c>
      <c r="BH30" s="36">
        <v>0</v>
      </c>
    </row>
    <row r="31" spans="1:60" s="28" customFormat="1" ht="14.15" customHeight="1">
      <c r="B31" s="29" t="s">
        <v>295</v>
      </c>
      <c r="C31" s="29" t="s">
        <v>296</v>
      </c>
      <c r="D31" s="35">
        <f t="shared" ref="D31:K31" si="92">SUM(D26:D30)</f>
        <v>-168359</v>
      </c>
      <c r="E31" s="35">
        <f t="shared" si="92"/>
        <v>-261736.33312155301</v>
      </c>
      <c r="F31" s="35">
        <f t="shared" si="92"/>
        <v>-79334</v>
      </c>
      <c r="G31" s="35">
        <f t="shared" si="92"/>
        <v>-30277.90418000002</v>
      </c>
      <c r="H31" s="35">
        <f t="shared" si="92"/>
        <v>-109611.56494</v>
      </c>
      <c r="I31" s="35">
        <f t="shared" si="92"/>
        <v>-74939.941589999973</v>
      </c>
      <c r="J31" s="35">
        <f t="shared" si="92"/>
        <v>-184551.50652999996</v>
      </c>
      <c r="K31" s="35">
        <f t="shared" si="92"/>
        <v>-37184.599399999999</v>
      </c>
      <c r="L31" s="35">
        <f t="shared" si="6"/>
        <v>23338.732729999985</v>
      </c>
      <c r="M31" s="35">
        <f t="shared" ref="M31:AF31" si="93">SUM(M26:M30)</f>
        <v>-13845.866670000014</v>
      </c>
      <c r="N31" s="35">
        <f t="shared" si="93"/>
        <v>-23010.849920000001</v>
      </c>
      <c r="O31" s="35">
        <f t="shared" si="93"/>
        <v>-36857.216590000004</v>
      </c>
      <c r="P31" s="35">
        <f t="shared" si="93"/>
        <v>375822.73247000005</v>
      </c>
      <c r="Q31" s="35">
        <f t="shared" si="93"/>
        <v>338965.51588000008</v>
      </c>
      <c r="R31" s="35">
        <f t="shared" si="93"/>
        <v>13502</v>
      </c>
      <c r="S31" s="35">
        <f t="shared" si="93"/>
        <v>11499.386535493608</v>
      </c>
      <c r="T31" s="35">
        <f t="shared" si="93"/>
        <v>25001.38653549361</v>
      </c>
      <c r="U31" s="35">
        <f t="shared" si="93"/>
        <v>4356.3731770660561</v>
      </c>
      <c r="V31" s="35">
        <f t="shared" si="93"/>
        <v>29357.759712559666</v>
      </c>
      <c r="W31" s="35">
        <f t="shared" si="93"/>
        <v>29336.38372744033</v>
      </c>
      <c r="X31" s="35">
        <f t="shared" si="93"/>
        <v>58694.14344</v>
      </c>
      <c r="Y31" s="35">
        <f t="shared" si="93"/>
        <v>-93330.420770000041</v>
      </c>
      <c r="Z31" s="35">
        <f t="shared" si="93"/>
        <v>-39778.494334675983</v>
      </c>
      <c r="AA31" s="35">
        <f t="shared" si="93"/>
        <v>-133108.91510467604</v>
      </c>
      <c r="AB31" s="35">
        <f t="shared" si="93"/>
        <v>-11695.594320000102</v>
      </c>
      <c r="AC31" s="35">
        <f t="shared" si="93"/>
        <v>-144804.5094246761</v>
      </c>
      <c r="AD31" s="35">
        <f t="shared" si="93"/>
        <v>-19110.04425249104</v>
      </c>
      <c r="AE31" s="35">
        <f t="shared" si="93"/>
        <v>-163914.55367716728</v>
      </c>
      <c r="AF31" s="35">
        <f t="shared" si="93"/>
        <v>-19025</v>
      </c>
      <c r="AG31" s="35">
        <f t="shared" si="7"/>
        <v>-135141.95473000008</v>
      </c>
      <c r="AH31" s="35">
        <f>SUM(AH26:AH30)</f>
        <v>-154166.95473000008</v>
      </c>
      <c r="AI31" s="35">
        <f>SUM(AI26:AI30)</f>
        <v>-19125</v>
      </c>
      <c r="AJ31" s="35">
        <f>SUM(AJ26:AJ30)</f>
        <v>-184022.53299753141</v>
      </c>
      <c r="AK31" s="35">
        <f t="shared" si="90"/>
        <v>-12388.323246103508</v>
      </c>
      <c r="AL31" s="35">
        <f t="shared" ref="AL31:AR31" si="94">SUM(AL26:AL30)</f>
        <v>-196410.85624363492</v>
      </c>
      <c r="AM31" s="35">
        <f t="shared" si="94"/>
        <v>-22547</v>
      </c>
      <c r="AN31" s="35">
        <f t="shared" si="94"/>
        <v>-102633.04825000004</v>
      </c>
      <c r="AO31" s="35">
        <f t="shared" si="94"/>
        <v>-125180.04825000004</v>
      </c>
      <c r="AP31" s="35">
        <f t="shared" si="94"/>
        <v>37063.439360000026</v>
      </c>
      <c r="AQ31" s="35">
        <f t="shared" si="94"/>
        <v>-88116.608889999989</v>
      </c>
      <c r="AR31" s="35">
        <f t="shared" si="94"/>
        <v>-14088.607661375416</v>
      </c>
      <c r="AS31" s="35">
        <f t="shared" ref="AS31:AV31" si="95">SUM(AS26:AS30)</f>
        <v>-102205.21655137543</v>
      </c>
      <c r="AT31" s="35">
        <f t="shared" si="95"/>
        <v>-73528.907630000002</v>
      </c>
      <c r="AU31" s="35">
        <f t="shared" si="95"/>
        <v>-106063.40499999997</v>
      </c>
      <c r="AV31" s="35">
        <f t="shared" si="95"/>
        <v>-179592.31262999997</v>
      </c>
      <c r="AW31" s="35">
        <f t="shared" ref="AW31:AX31" si="96">SUM(AW26:AW30)</f>
        <v>-14825.534238435059</v>
      </c>
      <c r="AX31" s="35">
        <f t="shared" si="96"/>
        <v>-194417.84686843501</v>
      </c>
      <c r="AY31" s="35">
        <f t="shared" ref="AY31:BE31" si="97">SUM(AY26:AY30)</f>
        <v>152521.32667743784</v>
      </c>
      <c r="AZ31" s="35">
        <f t="shared" si="97"/>
        <v>-41896.520190997195</v>
      </c>
      <c r="BA31" s="35">
        <f t="shared" si="97"/>
        <v>57754</v>
      </c>
      <c r="BB31" s="35">
        <f t="shared" si="97"/>
        <v>-167678.45223115</v>
      </c>
      <c r="BC31" s="35">
        <f t="shared" si="97"/>
        <v>-109924.45223115002</v>
      </c>
      <c r="BD31" s="35">
        <f t="shared" si="97"/>
        <v>61327.43880114999</v>
      </c>
      <c r="BE31" s="35">
        <f t="shared" si="97"/>
        <v>-48597.013430000028</v>
      </c>
      <c r="BF31" s="35">
        <f t="shared" ref="BF31" si="98">SUM(BF26:BF30)</f>
        <v>-221341.97096039838</v>
      </c>
      <c r="BG31" s="35">
        <f>SUM(BG26:BG30)+2</f>
        <v>-269939.56400000001</v>
      </c>
      <c r="BH31" s="35">
        <f t="shared" ref="BH31" si="99">SUM(BH26:BH30)</f>
        <v>-31942.992467706317</v>
      </c>
    </row>
    <row r="32" spans="1:60" ht="14.15" customHeight="1">
      <c r="A32" s="2"/>
      <c r="B32" s="4"/>
      <c r="C32" s="4"/>
      <c r="D32" s="17"/>
      <c r="E32" s="18"/>
      <c r="F32" s="18"/>
      <c r="G32" s="18"/>
      <c r="H32" s="18"/>
      <c r="I32" s="18"/>
      <c r="J32" s="17"/>
      <c r="K32" s="17"/>
      <c r="L32" s="17"/>
      <c r="M32" s="17"/>
      <c r="N32" s="17"/>
      <c r="O32" s="17"/>
      <c r="P32" s="17"/>
      <c r="Q32" s="17"/>
      <c r="R32" s="17"/>
      <c r="S32" s="17"/>
      <c r="T32" s="17"/>
      <c r="U32" s="17"/>
      <c r="V32" s="17"/>
      <c r="W32" s="17"/>
      <c r="X32" s="17"/>
      <c r="Y32" s="17"/>
      <c r="Z32" s="17"/>
      <c r="AA32" s="17"/>
      <c r="AB32" s="17"/>
      <c r="AC32" s="17"/>
      <c r="AD32" s="17"/>
      <c r="AE32" s="17"/>
      <c r="AF32" s="17"/>
      <c r="AG32" s="17"/>
      <c r="AH32" s="17"/>
      <c r="AI32" s="17"/>
      <c r="AJ32" s="17"/>
      <c r="AK32" s="17"/>
      <c r="AL32" s="17"/>
      <c r="AM32" s="17"/>
      <c r="AN32" s="17"/>
      <c r="AO32" s="17"/>
      <c r="AP32" s="17"/>
      <c r="AQ32" s="17"/>
      <c r="AR32" s="17"/>
      <c r="AS32" s="17"/>
      <c r="AT32" s="17"/>
      <c r="AU32" s="17"/>
      <c r="AV32" s="17"/>
      <c r="AW32" s="17"/>
      <c r="AX32" s="17"/>
      <c r="AY32" s="17"/>
      <c r="AZ32" s="17"/>
      <c r="BA32" s="17"/>
      <c r="BB32" s="17"/>
      <c r="BC32" s="17"/>
      <c r="BD32" s="17"/>
      <c r="BE32" s="17"/>
      <c r="BF32" s="17"/>
      <c r="BG32" s="17"/>
      <c r="BH32" s="17"/>
    </row>
    <row r="33" spans="1:60" s="28" customFormat="1" ht="21">
      <c r="A33" s="2"/>
      <c r="B33" s="29" t="s">
        <v>297</v>
      </c>
      <c r="C33" s="29" t="s">
        <v>298</v>
      </c>
      <c r="D33" s="35">
        <f t="shared" ref="D33:K33" si="100">SUM(D18,D24,D31)</f>
        <v>-37398.514320000002</v>
      </c>
      <c r="E33" s="35">
        <f t="shared" si="100"/>
        <v>69944.201763466059</v>
      </c>
      <c r="F33" s="35">
        <f t="shared" si="100"/>
        <v>-104250.65931</v>
      </c>
      <c r="G33" s="35">
        <f t="shared" si="100"/>
        <v>-6215.4034899996732</v>
      </c>
      <c r="H33" s="35">
        <f t="shared" si="100"/>
        <v>-110465.80033637358</v>
      </c>
      <c r="I33" s="35">
        <f t="shared" si="100"/>
        <v>70598.111934839282</v>
      </c>
      <c r="J33" s="35">
        <f t="shared" si="100"/>
        <v>-39977.287671534403</v>
      </c>
      <c r="K33" s="35">
        <f t="shared" si="100"/>
        <v>-66940.544269999969</v>
      </c>
      <c r="L33" s="35">
        <f t="shared" si="6"/>
        <v>48884.727079999713</v>
      </c>
      <c r="M33" s="35">
        <f t="shared" ref="M33:AF33" si="101">SUM(M18,M24,M31)</f>
        <v>-18055.817190000256</v>
      </c>
      <c r="N33" s="35">
        <f t="shared" si="101"/>
        <v>20983.740433954357</v>
      </c>
      <c r="O33" s="35">
        <f t="shared" si="101"/>
        <v>2923.1113758321299</v>
      </c>
      <c r="P33" s="35">
        <f t="shared" si="101"/>
        <v>348140.73174416681</v>
      </c>
      <c r="Q33" s="35">
        <f t="shared" si="101"/>
        <v>351063.84311999904</v>
      </c>
      <c r="R33" s="35">
        <f t="shared" si="101"/>
        <v>36945</v>
      </c>
      <c r="S33" s="35">
        <f t="shared" si="101"/>
        <v>111890.1107963742</v>
      </c>
      <c r="T33" s="35">
        <f t="shared" si="101"/>
        <v>148833.69473637425</v>
      </c>
      <c r="U33" s="35">
        <f t="shared" si="101"/>
        <v>-65264.489510597676</v>
      </c>
      <c r="V33" s="35">
        <f t="shared" si="101"/>
        <v>83569.205225776604</v>
      </c>
      <c r="W33" s="35">
        <f t="shared" si="101"/>
        <v>-42094.651313775525</v>
      </c>
      <c r="X33" s="35">
        <f t="shared" si="101"/>
        <v>41474.553912001007</v>
      </c>
      <c r="Y33" s="35">
        <f t="shared" si="101"/>
        <v>-111394.12270000056</v>
      </c>
      <c r="Z33" s="35">
        <f t="shared" si="101"/>
        <v>-4757.6864199996635</v>
      </c>
      <c r="AA33" s="35">
        <f t="shared" si="101"/>
        <v>-116151.80912000028</v>
      </c>
      <c r="AB33" s="35">
        <f t="shared" si="101"/>
        <v>25960.798236832885</v>
      </c>
      <c r="AC33" s="35">
        <f t="shared" si="101"/>
        <v>-90191.010883167241</v>
      </c>
      <c r="AD33" s="35">
        <f t="shared" si="101"/>
        <v>-62014.260362620327</v>
      </c>
      <c r="AE33" s="35">
        <f t="shared" si="101"/>
        <v>-151731.77948578779</v>
      </c>
      <c r="AF33" s="35">
        <f t="shared" si="101"/>
        <v>-78264.029599999878</v>
      </c>
      <c r="AG33" s="35">
        <f t="shared" si="7"/>
        <v>-82380.157212727834</v>
      </c>
      <c r="AH33" s="35">
        <f t="shared" ref="AH33:AO33" si="102">SUM(AH18,AH24,AH31)</f>
        <v>-160644.18681272771</v>
      </c>
      <c r="AI33" s="35">
        <f t="shared" si="102"/>
        <v>-63274</v>
      </c>
      <c r="AJ33" s="35">
        <f t="shared" si="102"/>
        <v>-223918.80435771117</v>
      </c>
      <c r="AK33" s="35">
        <f t="shared" si="102"/>
        <v>58366.512079098626</v>
      </c>
      <c r="AL33" s="35">
        <f t="shared" si="102"/>
        <v>-165552.29227861256</v>
      </c>
      <c r="AM33" s="35">
        <f t="shared" si="102"/>
        <v>-38572</v>
      </c>
      <c r="AN33" s="35">
        <f t="shared" si="102"/>
        <v>-43003.101340026435</v>
      </c>
      <c r="AO33" s="35">
        <f t="shared" si="102"/>
        <v>-81575.506350026437</v>
      </c>
      <c r="AP33" s="35">
        <f t="shared" ref="AP33" si="103">SUM(AP18,AP24,AP31)</f>
        <v>-8941.0077187506322</v>
      </c>
      <c r="AQ33" s="35">
        <f t="shared" ref="AQ33:AR33" si="104">SUM(AQ18,AQ24,AQ31)</f>
        <v>-90516.514068776974</v>
      </c>
      <c r="AR33" s="35">
        <f t="shared" si="104"/>
        <v>151973.3022265133</v>
      </c>
      <c r="AS33" s="35">
        <f>SUM(AS18,AS24,AS31)</f>
        <v>61456.78815773633</v>
      </c>
      <c r="AT33" s="35">
        <f>SUM(AT18,AT24,AT31)</f>
        <v>48707.757170690515</v>
      </c>
      <c r="AU33" s="35">
        <f t="shared" ref="AU33:AV33" si="105">SUM(AU18,AU24,AU31)</f>
        <v>3916.2818079908902</v>
      </c>
      <c r="AV33" s="35">
        <f t="shared" si="105"/>
        <v>52624.038978681347</v>
      </c>
      <c r="AW33" s="35">
        <f t="shared" ref="AW33:AX33" si="106">SUM(AW18,AW24,AW31)</f>
        <v>24784.079457747146</v>
      </c>
      <c r="AX33" s="35">
        <f t="shared" si="106"/>
        <v>77408.118436428515</v>
      </c>
      <c r="AY33" s="35">
        <f t="shared" ref="AY33:AZ33" si="107">SUM(AY18,AY24,AY31)</f>
        <v>-20749.126105308533</v>
      </c>
      <c r="AZ33" s="35">
        <f t="shared" si="107"/>
        <v>56658.992331120084</v>
      </c>
      <c r="BA33" s="35">
        <f>SUM(BA18,BA24,BA31)</f>
        <v>-128212</v>
      </c>
      <c r="BB33" s="35">
        <f t="shared" ref="BB33" si="108">SUM(BB18,BB24,BB31)</f>
        <v>36144.846643903002</v>
      </c>
      <c r="BC33" s="35">
        <f>SUM(BC18,BC24,BC31)</f>
        <v>-92067.15335609694</v>
      </c>
      <c r="BD33" s="35">
        <f t="shared" ref="BD33:BE33" si="109">SUM(BD18,BD24,BD31)</f>
        <v>48277.124041164047</v>
      </c>
      <c r="BE33" s="35">
        <f t="shared" si="109"/>
        <v>-43790.029314932974</v>
      </c>
      <c r="BF33" s="35">
        <f t="shared" ref="BF33" si="110">SUM(BF18,BF24,BF31)</f>
        <v>164283.50550403463</v>
      </c>
      <c r="BG33" s="35">
        <f>SUM(BG18,BG24,BG31)-1</f>
        <v>120493.9735097111</v>
      </c>
      <c r="BH33" s="35">
        <f>SUM(BH18,BH24,BH31)</f>
        <v>-90171.484987545875</v>
      </c>
    </row>
    <row r="34" spans="1:60">
      <c r="B34" s="4"/>
      <c r="C34" s="4"/>
      <c r="D34" s="17"/>
      <c r="E34" s="18"/>
      <c r="F34" s="18"/>
      <c r="G34" s="18"/>
      <c r="H34" s="18"/>
      <c r="I34" s="18"/>
      <c r="J34" s="17"/>
      <c r="K34" s="17"/>
      <c r="L34" s="17"/>
      <c r="M34" s="17"/>
      <c r="N34" s="17"/>
      <c r="O34" s="17"/>
      <c r="P34" s="17"/>
      <c r="Q34" s="17"/>
      <c r="R34" s="17"/>
      <c r="S34" s="17"/>
      <c r="T34" s="17"/>
      <c r="U34" s="17"/>
      <c r="V34" s="17"/>
      <c r="W34" s="17"/>
      <c r="X34" s="17"/>
      <c r="Y34" s="17"/>
      <c r="Z34" s="17"/>
      <c r="AA34" s="17"/>
      <c r="AB34" s="17"/>
      <c r="AC34" s="17"/>
      <c r="AD34" s="17"/>
      <c r="AE34" s="17"/>
      <c r="AF34" s="17"/>
      <c r="AG34" s="17"/>
      <c r="AH34" s="17"/>
      <c r="AI34" s="17"/>
      <c r="AJ34" s="17"/>
      <c r="AK34" s="17"/>
      <c r="AL34" s="17"/>
      <c r="AM34" s="17"/>
      <c r="AN34" s="17"/>
      <c r="AO34" s="17"/>
      <c r="AP34" s="17"/>
      <c r="AQ34" s="17"/>
      <c r="AR34" s="17"/>
      <c r="AS34" s="17"/>
      <c r="AT34" s="17"/>
      <c r="AU34" s="17"/>
      <c r="AV34" s="17"/>
      <c r="AW34" s="17"/>
      <c r="AX34" s="17"/>
      <c r="AY34" s="17"/>
      <c r="AZ34" s="17"/>
      <c r="BA34" s="17"/>
      <c r="BB34" s="17"/>
      <c r="BC34" s="17"/>
      <c r="BD34" s="17"/>
      <c r="BE34" s="17"/>
      <c r="BF34" s="17"/>
      <c r="BG34" s="17"/>
      <c r="BH34" s="17"/>
    </row>
    <row r="35" spans="1:60" s="28" customFormat="1">
      <c r="A35" s="2"/>
      <c r="B35" s="30" t="s">
        <v>299</v>
      </c>
      <c r="C35" s="30" t="s">
        <v>300</v>
      </c>
      <c r="D35" s="34">
        <v>92213</v>
      </c>
      <c r="E35" s="34">
        <f>D36</f>
        <v>54814</v>
      </c>
      <c r="F35" s="34">
        <v>124758</v>
      </c>
      <c r="G35" s="34">
        <v>20506.968399999998</v>
      </c>
      <c r="H35" s="34">
        <v>124757.36525</v>
      </c>
      <c r="I35" s="34">
        <v>14291.564969999999</v>
      </c>
      <c r="J35" s="34">
        <v>124758</v>
      </c>
      <c r="K35" s="34">
        <f>J36</f>
        <v>84781</v>
      </c>
      <c r="L35" s="34">
        <f>K36</f>
        <v>17840.455730000031</v>
      </c>
      <c r="M35" s="34">
        <v>84781</v>
      </c>
      <c r="N35" s="34">
        <v>66725.878120000008</v>
      </c>
      <c r="O35" s="34">
        <v>87703.619000000006</v>
      </c>
      <c r="P35" s="34">
        <v>87703.619000000006</v>
      </c>
      <c r="Q35" s="34">
        <v>84780.507180000001</v>
      </c>
      <c r="R35" s="34">
        <v>435844</v>
      </c>
      <c r="S35" s="34">
        <v>472788.78017000004</v>
      </c>
      <c r="T35" s="34">
        <v>435844.35029999999</v>
      </c>
      <c r="U35" s="34">
        <v>584678.89157000009</v>
      </c>
      <c r="V35" s="34">
        <v>435844.35029999999</v>
      </c>
      <c r="W35" s="34">
        <f>V36</f>
        <v>519414.40205999999</v>
      </c>
      <c r="X35" s="34">
        <v>435844.35029999999</v>
      </c>
      <c r="Y35" s="34">
        <v>477319.37946999999</v>
      </c>
      <c r="Z35" s="34">
        <f>Y36</f>
        <v>365925.25676999998</v>
      </c>
      <c r="AA35" s="34">
        <v>477319.37946999999</v>
      </c>
      <c r="AB35" s="34">
        <f>AA36</f>
        <v>361167.57030999992</v>
      </c>
      <c r="AC35" s="34">
        <v>477319.37946999999</v>
      </c>
      <c r="AD35" s="34">
        <v>361168</v>
      </c>
      <c r="AE35" s="34">
        <v>477319.37946999999</v>
      </c>
      <c r="AF35" s="34">
        <v>325587.60056999995</v>
      </c>
      <c r="AG35" s="34">
        <f>AF36</f>
        <v>247323.57097000006</v>
      </c>
      <c r="AH35" s="34">
        <f>AG35</f>
        <v>247323.57097000006</v>
      </c>
      <c r="AI35" s="34">
        <f>AH36</f>
        <v>86679.384157272347</v>
      </c>
      <c r="AJ35" s="34">
        <v>325587.60056999995</v>
      </c>
      <c r="AK35" s="34">
        <f>AJ36</f>
        <v>101668.44038</v>
      </c>
      <c r="AL35" s="34">
        <f>AE36</f>
        <v>325587.60056999995</v>
      </c>
      <c r="AM35" s="34">
        <v>160036</v>
      </c>
      <c r="AN35" s="34">
        <f>AM36</f>
        <v>121464</v>
      </c>
      <c r="AO35" s="34">
        <v>160035.97900999998</v>
      </c>
      <c r="AP35" s="34">
        <f>AO36</f>
        <v>78460.473289999994</v>
      </c>
      <c r="AQ35" s="34">
        <v>160035.97900999998</v>
      </c>
      <c r="AR35" s="34">
        <f>AQ36</f>
        <v>69518.707189999986</v>
      </c>
      <c r="AS35" s="34">
        <v>160035.97900999998</v>
      </c>
      <c r="AT35" s="34">
        <v>221495.20791</v>
      </c>
      <c r="AU35" s="34">
        <f>AT36</f>
        <v>270202.96532023948</v>
      </c>
      <c r="AV35" s="34">
        <v>221495.20791</v>
      </c>
      <c r="AW35" s="34">
        <f>AV36</f>
        <v>274119.24755476898</v>
      </c>
      <c r="AX35" s="34">
        <v>221495.20791</v>
      </c>
      <c r="AY35" s="34">
        <f>AX36</f>
        <v>298901.82652999996</v>
      </c>
      <c r="AZ35" s="34">
        <v>221495</v>
      </c>
      <c r="BA35" s="34">
        <f>AZ36</f>
        <v>278153</v>
      </c>
      <c r="BB35" s="34">
        <f>BA36</f>
        <v>149941</v>
      </c>
      <c r="BC35" s="34">
        <v>278153</v>
      </c>
      <c r="BD35" s="34">
        <f>BC36</f>
        <v>186085.27753999995</v>
      </c>
      <c r="BE35" s="34">
        <v>278153.43096000003</v>
      </c>
      <c r="BF35" s="34">
        <v>234363</v>
      </c>
      <c r="BG35" s="34">
        <v>278153</v>
      </c>
      <c r="BH35" s="34">
        <f>BG36</f>
        <v>398644</v>
      </c>
    </row>
    <row r="36" spans="1:60" s="28" customFormat="1">
      <c r="A36" s="2"/>
      <c r="B36" s="30" t="s">
        <v>301</v>
      </c>
      <c r="C36" s="30" t="s">
        <v>302</v>
      </c>
      <c r="D36" s="34">
        <v>54814</v>
      </c>
      <c r="E36" s="34">
        <v>124758</v>
      </c>
      <c r="F36" s="34">
        <v>20507</v>
      </c>
      <c r="G36" s="34">
        <v>14291.564969999999</v>
      </c>
      <c r="H36" s="34">
        <v>14291.564969999999</v>
      </c>
      <c r="I36" s="34">
        <v>84780.507180000001</v>
      </c>
      <c r="J36" s="34">
        <v>84781</v>
      </c>
      <c r="K36" s="34">
        <f>K33+K35</f>
        <v>17840.455730000031</v>
      </c>
      <c r="L36" s="34">
        <f>L33+L35</f>
        <v>66725.182809999736</v>
      </c>
      <c r="M36" s="34">
        <v>66725</v>
      </c>
      <c r="N36" s="34">
        <v>87703.619000000006</v>
      </c>
      <c r="O36" s="34">
        <v>84780.507180000001</v>
      </c>
      <c r="P36" s="34">
        <v>435844.35029999999</v>
      </c>
      <c r="Q36" s="34">
        <v>435844.35029999999</v>
      </c>
      <c r="R36" s="34">
        <v>472789</v>
      </c>
      <c r="S36" s="34">
        <v>584678.89157000009</v>
      </c>
      <c r="T36" s="34">
        <v>584678.89157000009</v>
      </c>
      <c r="U36" s="34">
        <v>519414.40205999999</v>
      </c>
      <c r="V36" s="34">
        <v>519414.40205999999</v>
      </c>
      <c r="W36" s="34">
        <v>477319</v>
      </c>
      <c r="X36" s="34">
        <v>477319.37946999999</v>
      </c>
      <c r="Y36" s="34">
        <v>365925.25676999998</v>
      </c>
      <c r="Z36" s="34">
        <v>361167.57030999992</v>
      </c>
      <c r="AA36" s="34">
        <v>361167.57030999992</v>
      </c>
      <c r="AB36" s="34">
        <v>387128.7982368329</v>
      </c>
      <c r="AC36" s="34">
        <v>361167.57030999992</v>
      </c>
      <c r="AD36" s="34">
        <v>299153.73963737965</v>
      </c>
      <c r="AE36" s="34">
        <v>325587.60056999995</v>
      </c>
      <c r="AF36" s="34">
        <f>AF35+AF33</f>
        <v>247323.57097000006</v>
      </c>
      <c r="AG36" s="34">
        <f>AG35+AG33</f>
        <v>164943.41375727224</v>
      </c>
      <c r="AH36" s="34">
        <f>AH35+AH33</f>
        <v>86679.384157272347</v>
      </c>
      <c r="AI36" s="34">
        <f>AI35+AI33</f>
        <v>23405.384157272347</v>
      </c>
      <c r="AJ36" s="34">
        <v>101668.44038</v>
      </c>
      <c r="AK36" s="34">
        <v>160035.97900999998</v>
      </c>
      <c r="AL36" s="34">
        <v>160035.97900999998</v>
      </c>
      <c r="AM36" s="34">
        <v>121464</v>
      </c>
      <c r="AN36" s="34">
        <f>AO36</f>
        <v>78460.473289999994</v>
      </c>
      <c r="AO36" s="34">
        <v>78460.473289999994</v>
      </c>
      <c r="AP36" s="34">
        <f>AQ36</f>
        <v>69518.707189999986</v>
      </c>
      <c r="AQ36" s="34">
        <v>69518.707189999986</v>
      </c>
      <c r="AR36" s="34">
        <f>AS36</f>
        <v>221495.20791</v>
      </c>
      <c r="AS36" s="34">
        <v>221495.20791</v>
      </c>
      <c r="AT36" s="34">
        <v>270202.96532023948</v>
      </c>
      <c r="AU36" s="34">
        <f>AV36</f>
        <v>274119.24755476898</v>
      </c>
      <c r="AV36" s="34">
        <v>274119.24755476898</v>
      </c>
      <c r="AW36" s="34">
        <f>AX36</f>
        <v>298901.82652999996</v>
      </c>
      <c r="AX36" s="34">
        <v>298901.82652999996</v>
      </c>
      <c r="AY36" s="34">
        <f>AZ36</f>
        <v>278153</v>
      </c>
      <c r="AZ36" s="34">
        <v>278153</v>
      </c>
      <c r="BA36" s="34">
        <v>149941</v>
      </c>
      <c r="BB36" s="34">
        <f>BC36</f>
        <v>186085.27753999995</v>
      </c>
      <c r="BC36" s="34">
        <v>186085.27753999995</v>
      </c>
      <c r="BD36" s="34">
        <f>BE36</f>
        <v>234362.97748</v>
      </c>
      <c r="BE36" s="34">
        <v>234362.97748</v>
      </c>
      <c r="BF36" s="34">
        <v>398644</v>
      </c>
      <c r="BG36" s="34">
        <v>398644</v>
      </c>
      <c r="BH36" s="34">
        <v>308473.68287000008</v>
      </c>
    </row>
    <row r="37" spans="1:60" s="28" customFormat="1">
      <c r="A37" s="2"/>
      <c r="C37" s="111"/>
      <c r="D37" s="145">
        <f t="shared" ref="D37:AS37" si="111">D36-D35-D33</f>
        <v>-0.48567999999795575</v>
      </c>
      <c r="E37" s="145">
        <f t="shared" si="111"/>
        <v>-0.20176346605876461</v>
      </c>
      <c r="F37" s="145">
        <f t="shared" si="111"/>
        <v>-0.34068999999726657</v>
      </c>
      <c r="G37" s="145">
        <f t="shared" si="111"/>
        <v>5.9999674704158679E-5</v>
      </c>
      <c r="H37" s="145">
        <f t="shared" si="111"/>
        <v>5.6373581173829734E-5</v>
      </c>
      <c r="I37" s="145">
        <f t="shared" si="111"/>
        <v>-109.16972483927384</v>
      </c>
      <c r="J37" s="145">
        <f t="shared" si="111"/>
        <v>0.28767153440276161</v>
      </c>
      <c r="K37" s="145">
        <f t="shared" si="111"/>
        <v>0</v>
      </c>
      <c r="L37" s="145">
        <f t="shared" si="111"/>
        <v>0</v>
      </c>
      <c r="M37" s="145">
        <f t="shared" si="111"/>
        <v>-0.18280999974376755</v>
      </c>
      <c r="N37" s="145">
        <f t="shared" si="111"/>
        <v>-5.999553954359726</v>
      </c>
      <c r="O37" s="145">
        <f t="shared" si="111"/>
        <v>-5846.2231958321354</v>
      </c>
      <c r="P37" s="145">
        <f t="shared" si="111"/>
        <v>-4.4416682794690132E-4</v>
      </c>
      <c r="Q37" s="145">
        <f t="shared" si="111"/>
        <v>9.3132257461547852E-10</v>
      </c>
      <c r="R37" s="145">
        <f t="shared" si="111"/>
        <v>0</v>
      </c>
      <c r="S37" s="145">
        <f t="shared" si="111"/>
        <v>6.0362585645634681E-4</v>
      </c>
      <c r="T37" s="145">
        <f t="shared" si="111"/>
        <v>0.84653362585231662</v>
      </c>
      <c r="U37" s="145">
        <f t="shared" si="111"/>
        <v>5.9757439885288477E-7</v>
      </c>
      <c r="V37" s="145">
        <f t="shared" si="111"/>
        <v>0.84653422339761164</v>
      </c>
      <c r="W37" s="145">
        <f t="shared" si="111"/>
        <v>-0.75074622446845751</v>
      </c>
      <c r="X37" s="145">
        <f t="shared" si="111"/>
        <v>0.47525799898721743</v>
      </c>
      <c r="Y37" s="145">
        <f t="shared" si="111"/>
        <v>5.5297277867794037E-10</v>
      </c>
      <c r="Z37" s="145">
        <f t="shared" si="111"/>
        <v>-4.0000391891226172E-5</v>
      </c>
      <c r="AA37" s="145">
        <f t="shared" si="111"/>
        <v>-3.9999780710786581E-5</v>
      </c>
      <c r="AB37" s="145">
        <f t="shared" si="111"/>
        <v>0.42969000008815783</v>
      </c>
      <c r="AC37" s="145">
        <f t="shared" si="111"/>
        <v>-25960.798276832822</v>
      </c>
      <c r="AD37" s="145">
        <f t="shared" si="111"/>
        <v>0</v>
      </c>
      <c r="AE37" s="145">
        <f t="shared" si="111"/>
        <v>5.8578775497153401E-4</v>
      </c>
      <c r="AF37" s="145">
        <f t="shared" si="111"/>
        <v>0</v>
      </c>
      <c r="AG37" s="145">
        <f t="shared" si="111"/>
        <v>0</v>
      </c>
      <c r="AH37" s="145">
        <f t="shared" si="111"/>
        <v>0</v>
      </c>
      <c r="AI37" s="145">
        <f t="shared" si="111"/>
        <v>0</v>
      </c>
      <c r="AJ37" s="145">
        <f t="shared" si="111"/>
        <v>-0.35583228879841045</v>
      </c>
      <c r="AK37" s="145">
        <f t="shared" si="111"/>
        <v>1.0265509013552219</v>
      </c>
      <c r="AL37" s="145">
        <f t="shared" si="111"/>
        <v>0.67071861258591525</v>
      </c>
      <c r="AM37" s="145">
        <f t="shared" si="111"/>
        <v>0</v>
      </c>
      <c r="AN37" s="145">
        <f t="shared" si="111"/>
        <v>-0.42536997357092332</v>
      </c>
      <c r="AO37" s="145">
        <f t="shared" si="111"/>
        <v>6.3002645038068295E-4</v>
      </c>
      <c r="AP37" s="145">
        <f t="shared" si="111"/>
        <v>-0.75838124937581597</v>
      </c>
      <c r="AQ37" s="145">
        <f t="shared" si="111"/>
        <v>-0.75775122302002273</v>
      </c>
      <c r="AR37" s="145">
        <f t="shared" si="111"/>
        <v>3.198493486706866</v>
      </c>
      <c r="AS37" s="145">
        <f t="shared" si="111"/>
        <v>2.4407422636868432</v>
      </c>
      <c r="AT37" s="145">
        <f>AT36-AT35-AT33</f>
        <v>2.3954897187650204E-4</v>
      </c>
      <c r="AU37" s="145">
        <f t="shared" ref="AU37:AV37" si="112">AU36-AU35-AU33</f>
        <v>4.2653860873542726E-4</v>
      </c>
      <c r="AV37" s="145">
        <f t="shared" si="112"/>
        <v>6.6608763881959021E-4</v>
      </c>
      <c r="AW37" s="145">
        <f t="shared" ref="AW37:AX37" si="113">AW36-AW35-AW33</f>
        <v>-1.5004825161668123</v>
      </c>
      <c r="AX37" s="145">
        <f t="shared" si="113"/>
        <v>-1.4998164285498206</v>
      </c>
      <c r="AY37" s="145">
        <f t="shared" ref="AY37:AZ37" si="114">AY36-AY35-AY33</f>
        <v>0.2995753085706383</v>
      </c>
      <c r="AZ37" s="145">
        <f t="shared" si="114"/>
        <v>-0.99233112008369062</v>
      </c>
      <c r="BA37" s="145">
        <f>BA36-BA35-BA33</f>
        <v>0</v>
      </c>
      <c r="BB37" s="145">
        <f t="shared" ref="BB37:BE37" si="115">BB36-BB35-BB33</f>
        <v>-0.56910390304983594</v>
      </c>
      <c r="BC37" s="145">
        <f t="shared" si="115"/>
        <v>-0.5691039031080436</v>
      </c>
      <c r="BD37" s="145">
        <f t="shared" si="115"/>
        <v>0.57589883600303438</v>
      </c>
      <c r="BE37" s="145">
        <f t="shared" si="115"/>
        <v>-0.42416506705194479</v>
      </c>
      <c r="BF37" s="145">
        <f t="shared" ref="BF37:BG37" si="116">BF36-BF35-BF33</f>
        <v>-2.5055040346342139</v>
      </c>
      <c r="BG37" s="145">
        <f t="shared" si="116"/>
        <v>-2.9735097110969946</v>
      </c>
    </row>
    <row r="38" spans="1:60">
      <c r="D38" s="37"/>
      <c r="E38" s="37"/>
      <c r="F38" s="37"/>
      <c r="G38" s="37"/>
      <c r="H38" s="37"/>
      <c r="I38" s="37"/>
      <c r="J38" s="37"/>
      <c r="K38" s="37"/>
      <c r="L38" s="37"/>
      <c r="M38" s="37"/>
      <c r="O38" s="37"/>
      <c r="P38" s="37"/>
      <c r="Q38" s="37"/>
      <c r="R38" s="37"/>
      <c r="S38" s="37"/>
      <c r="T38" s="37"/>
      <c r="U38" s="37"/>
      <c r="V38" s="37"/>
      <c r="W38" s="37"/>
      <c r="X38" s="37"/>
      <c r="Y38" s="37"/>
      <c r="Z38" s="37"/>
      <c r="AA38" s="37"/>
      <c r="AB38" s="37"/>
      <c r="AC38" s="37"/>
      <c r="AD38" s="37"/>
      <c r="AE38" s="37"/>
      <c r="AF38" s="37"/>
      <c r="AG38" s="37"/>
      <c r="AH38" s="37"/>
      <c r="AI38" s="37"/>
      <c r="AJ38" s="37"/>
      <c r="AK38" s="37"/>
      <c r="AL38" s="37"/>
      <c r="AM38" s="37"/>
      <c r="AN38" s="37"/>
      <c r="AO38" s="37"/>
      <c r="AP38" s="37"/>
      <c r="AQ38" s="37"/>
      <c r="BH38" s="145"/>
    </row>
    <row r="39" spans="1:60">
      <c r="A39" s="2"/>
      <c r="D39" s="85"/>
      <c r="E39" s="85"/>
      <c r="F39" s="85"/>
      <c r="G39" s="85"/>
      <c r="H39" s="85"/>
      <c r="I39" s="85"/>
      <c r="J39" s="85"/>
      <c r="K39" s="85"/>
      <c r="L39" s="85"/>
      <c r="M39" s="85"/>
      <c r="N39" s="85"/>
      <c r="O39" s="85"/>
      <c r="P39" s="85"/>
      <c r="Q39" s="85"/>
      <c r="R39" s="85"/>
      <c r="S39" s="85"/>
      <c r="T39" s="85"/>
      <c r="U39" s="85"/>
      <c r="V39" s="85"/>
      <c r="W39" s="85"/>
      <c r="X39" s="85"/>
      <c r="Y39" s="85"/>
      <c r="Z39" s="85"/>
      <c r="AA39" s="85"/>
      <c r="AB39" s="85"/>
      <c r="AC39" s="85"/>
      <c r="AD39" s="85"/>
      <c r="AE39" s="85"/>
      <c r="AF39" s="85"/>
      <c r="AG39" s="85"/>
      <c r="AH39" s="85"/>
      <c r="AI39" s="85"/>
      <c r="AJ39" s="85"/>
      <c r="AK39" s="85"/>
      <c r="AL39" s="85"/>
      <c r="AM39" s="85"/>
      <c r="AN39" s="85"/>
      <c r="AO39" s="85"/>
      <c r="AP39" s="85"/>
      <c r="AQ39" s="85"/>
      <c r="AR39" s="85"/>
      <c r="AS39" s="85"/>
      <c r="AT39" s="85"/>
      <c r="AU39" s="85"/>
      <c r="AV39" s="85"/>
      <c r="AW39" s="85"/>
      <c r="AX39" s="85"/>
      <c r="AY39" s="85"/>
      <c r="AZ39" s="85"/>
      <c r="BA39" s="85"/>
      <c r="BB39" s="85"/>
      <c r="BC39" s="85"/>
      <c r="BH39" s="85"/>
    </row>
    <row r="40" spans="1:60">
      <c r="A40" s="2"/>
    </row>
    <row r="41" spans="1:60">
      <c r="D41" s="85"/>
      <c r="E41" s="85"/>
      <c r="F41" s="85"/>
      <c r="G41" s="85"/>
      <c r="H41" s="85"/>
      <c r="I41" s="85"/>
      <c r="J41" s="85"/>
      <c r="K41" s="85"/>
      <c r="L41" s="85"/>
      <c r="M41" s="85"/>
      <c r="N41" s="85"/>
      <c r="O41" s="85"/>
      <c r="P41" s="85"/>
      <c r="Q41" s="85"/>
      <c r="R41" s="85"/>
      <c r="S41" s="85"/>
      <c r="T41" s="85"/>
      <c r="U41" s="85"/>
      <c r="V41" s="85"/>
      <c r="W41" s="85"/>
      <c r="X41" s="85"/>
      <c r="Y41" s="85"/>
      <c r="Z41" s="85"/>
      <c r="AA41" s="85"/>
      <c r="AB41" s="85"/>
      <c r="AC41" s="85"/>
      <c r="AD41" s="85"/>
      <c r="AE41" s="85"/>
      <c r="AF41" s="85"/>
      <c r="AG41" s="85"/>
      <c r="AH41" s="85"/>
      <c r="AI41" s="85"/>
      <c r="AJ41" s="85"/>
      <c r="AK41" s="85"/>
      <c r="AL41" s="85"/>
      <c r="AM41" s="85"/>
      <c r="AN41" s="85"/>
      <c r="AO41" s="85"/>
      <c r="AP41" s="85"/>
      <c r="AQ41" s="85"/>
      <c r="AR41" s="85"/>
      <c r="AS41" s="85"/>
      <c r="AT41" s="85"/>
      <c r="AU41" s="85"/>
      <c r="AV41" s="85"/>
      <c r="AW41" s="85"/>
      <c r="AX41" s="85"/>
      <c r="AY41" s="85"/>
      <c r="AZ41" s="85"/>
      <c r="BA41" s="85"/>
      <c r="BB41" s="85"/>
      <c r="BC41" s="85"/>
      <c r="BH41" s="85"/>
    </row>
    <row r="42" spans="1:60">
      <c r="D42" s="85"/>
      <c r="E42" s="85"/>
      <c r="F42" s="85"/>
      <c r="G42" s="85"/>
      <c r="H42" s="85"/>
      <c r="I42" s="85"/>
      <c r="J42" s="85"/>
      <c r="K42" s="85"/>
      <c r="L42" s="85"/>
      <c r="M42" s="85"/>
      <c r="N42" s="85"/>
      <c r="O42" s="85"/>
      <c r="P42" s="85"/>
      <c r="Q42" s="85"/>
      <c r="R42" s="85"/>
      <c r="S42" s="85"/>
      <c r="T42" s="85"/>
      <c r="U42" s="85"/>
      <c r="V42" s="85"/>
      <c r="W42" s="85"/>
      <c r="X42" s="85"/>
      <c r="Y42" s="85"/>
      <c r="Z42" s="85"/>
      <c r="AA42" s="85"/>
      <c r="AB42" s="85"/>
      <c r="AC42" s="85"/>
      <c r="AD42" s="85"/>
      <c r="AE42" s="85"/>
      <c r="AF42" s="85"/>
      <c r="AG42" s="85"/>
      <c r="AH42" s="85"/>
      <c r="AI42" s="85"/>
      <c r="AJ42" s="85"/>
      <c r="AK42" s="85"/>
      <c r="AL42" s="85"/>
      <c r="AM42" s="85"/>
      <c r="AN42" s="85"/>
      <c r="AO42" s="85"/>
      <c r="AP42" s="85"/>
      <c r="AQ42" s="85"/>
      <c r="AR42" s="85"/>
      <c r="AS42" s="85"/>
      <c r="AT42" s="85"/>
      <c r="AU42" s="85"/>
      <c r="AV42" s="85"/>
      <c r="AW42" s="85"/>
      <c r="AX42" s="85"/>
      <c r="AY42" s="85"/>
      <c r="AZ42" s="85"/>
      <c r="BA42" s="85"/>
      <c r="BB42" s="85"/>
      <c r="BC42" s="85"/>
      <c r="BH42" s="85"/>
    </row>
  </sheetData>
  <pageMargins left="0.511811024" right="0.511811024" top="0.78740157499999996" bottom="0.78740157499999996" header="0.31496062000000002" footer="0.31496062000000002"/>
  <pageSetup paperSize="9" orientation="portrait" r:id="rId1"/>
  <headerFooter>
    <oddFooter>&amp;L_x000D_&amp;1#&amp;"Calibri"&amp;10&amp;K000000 Informação Interna</oddFooter>
  </headerFooter>
  <ignoredErrors>
    <ignoredError sqref="M31:M34 L14:M14 O6:O7 O31:O34 O24:O25 O19 O14:P14 K24 Q31 L31:L33 W6:X6 X5 V14:X14 X8:X13 W19:X19 X15:X17 W25:X25 X21:X23 W31:X34 X27:X29 I14 AG14 AG31:AG33 AG24 AK14 AK31 AH35 AK21:AK23 M21:M25 M19 AK18:AK19 W24 X35 X18 M27:M29" formula="1"/>
    <ignoredError sqref="M18 J18 O18 T28" formula="1" formulaRange="1"/>
    <ignoredError sqref="D18:I18 P18:Q18 K18 N18 T29 AH6 AH25 AH19 AH32:AH34" formulaRange="1"/>
  </ignoredErrors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3:AU60"/>
  <sheetViews>
    <sheetView zoomScaleNormal="100" workbookViewId="0">
      <pane xSplit="2" ySplit="4" topLeftCell="AN14" activePane="bottomRight" state="frozen"/>
      <selection pane="topRight" activeCell="C1" sqref="C1"/>
      <selection pane="bottomLeft" activeCell="A5" sqref="A5"/>
      <selection pane="bottomRight" activeCell="AR13" sqref="AR13"/>
    </sheetView>
  </sheetViews>
  <sheetFormatPr defaultColWidth="9.1796875" defaultRowHeight="14.5" outlineLevelCol="1"/>
  <cols>
    <col min="1" max="1" width="2.81640625" style="12" customWidth="1"/>
    <col min="2" max="2" width="28" style="1" bestFit="1" customWidth="1"/>
    <col min="3" max="3" width="29.7265625" style="1" bestFit="1" customWidth="1"/>
    <col min="4" max="5" width="9.1796875" style="1"/>
    <col min="6" max="8" width="9.1796875" style="1" customWidth="1" outlineLevel="1"/>
    <col min="9" max="9" width="9.1796875" style="1"/>
    <col min="10" max="13" width="9.1796875" style="1" customWidth="1" outlineLevel="1"/>
    <col min="14" max="14" width="9.1796875" style="1"/>
    <col min="15" max="16" width="9.1796875" style="1" customWidth="1" outlineLevel="1"/>
    <col min="17" max="17" width="9.81640625" style="1" customWidth="1" outlineLevel="1"/>
    <col min="18" max="18" width="9.1796875" style="1" customWidth="1" outlineLevel="1"/>
    <col min="19" max="19" width="9.1796875" style="1"/>
    <col min="20" max="23" width="9.1796875" style="1" customWidth="1" outlineLevel="1"/>
    <col min="24" max="24" width="9.1796875" style="1"/>
    <col min="25" max="28" width="9.1796875" style="1" customWidth="1" outlineLevel="1"/>
    <col min="29" max="16384" width="9.1796875" style="1"/>
  </cols>
  <sheetData>
    <row r="3" spans="1:47" ht="8.15" customHeight="1">
      <c r="C3" s="5"/>
      <c r="W3" s="72"/>
      <c r="X3" s="72"/>
      <c r="Y3" s="72"/>
      <c r="Z3" s="72"/>
      <c r="AA3" s="72"/>
      <c r="AB3" s="72"/>
      <c r="AC3" s="72"/>
      <c r="AD3" s="72"/>
      <c r="AE3" s="72"/>
      <c r="AF3" s="72"/>
      <c r="AG3" s="72"/>
      <c r="AH3" s="72"/>
      <c r="AM3" s="72"/>
    </row>
    <row r="4" spans="1:47" s="49" customFormat="1" ht="21">
      <c r="B4" s="50" t="s">
        <v>995</v>
      </c>
      <c r="C4" s="53" t="s">
        <v>996</v>
      </c>
      <c r="D4" s="51">
        <v>2016</v>
      </c>
      <c r="E4" s="51">
        <v>2017</v>
      </c>
      <c r="F4" s="52" t="s">
        <v>4</v>
      </c>
      <c r="G4" s="52" t="s">
        <v>5</v>
      </c>
      <c r="H4" s="52" t="s">
        <v>7</v>
      </c>
      <c r="I4" s="52">
        <v>2018</v>
      </c>
      <c r="J4" s="52" t="s">
        <v>8</v>
      </c>
      <c r="K4" s="52" t="s">
        <v>9</v>
      </c>
      <c r="L4" s="52" t="s">
        <v>11</v>
      </c>
      <c r="M4" s="52" t="s">
        <v>13</v>
      </c>
      <c r="N4" s="52">
        <v>2019</v>
      </c>
      <c r="O4" s="52" t="s">
        <v>14</v>
      </c>
      <c r="P4" s="52" t="s">
        <v>15</v>
      </c>
      <c r="Q4" s="52" t="s">
        <v>17</v>
      </c>
      <c r="R4" s="52" t="s">
        <v>19</v>
      </c>
      <c r="S4" s="52">
        <v>2020</v>
      </c>
      <c r="T4" s="52" t="s">
        <v>20</v>
      </c>
      <c r="U4" s="52" t="s">
        <v>21</v>
      </c>
      <c r="V4" s="52" t="s">
        <v>23</v>
      </c>
      <c r="W4" s="52" t="s">
        <v>25</v>
      </c>
      <c r="X4" s="52">
        <v>2021</v>
      </c>
      <c r="Y4" s="52" t="s">
        <v>26</v>
      </c>
      <c r="Z4" s="52" t="s">
        <v>27</v>
      </c>
      <c r="AA4" s="52" t="s">
        <v>29</v>
      </c>
      <c r="AB4" s="52" t="s">
        <v>31</v>
      </c>
      <c r="AC4" s="52">
        <v>2022</v>
      </c>
      <c r="AD4" s="52" t="s">
        <v>32</v>
      </c>
      <c r="AE4" s="52" t="s">
        <v>33</v>
      </c>
      <c r="AF4" s="52" t="s">
        <v>35</v>
      </c>
      <c r="AG4" s="52" t="s">
        <v>37</v>
      </c>
      <c r="AH4" s="52">
        <v>2023</v>
      </c>
      <c r="AI4" s="52" t="s">
        <v>38</v>
      </c>
      <c r="AJ4" s="52" t="s">
        <v>39</v>
      </c>
      <c r="AK4" s="52" t="s">
        <v>41</v>
      </c>
      <c r="AL4" s="52" t="s">
        <v>1027</v>
      </c>
      <c r="AM4" s="52">
        <v>2024</v>
      </c>
      <c r="AN4" s="52" t="s">
        <v>1049</v>
      </c>
      <c r="AO4" s="52" t="s">
        <v>1073</v>
      </c>
      <c r="AP4" s="52" t="s">
        <v>1086</v>
      </c>
      <c r="AQ4" s="52" t="s">
        <v>1128</v>
      </c>
      <c r="AR4" s="52">
        <v>2025</v>
      </c>
      <c r="AS4" s="52" t="s">
        <v>1153</v>
      </c>
    </row>
    <row r="5" spans="1:47">
      <c r="A5" s="8"/>
      <c r="B5" s="6" t="s">
        <v>997</v>
      </c>
      <c r="C5" s="6" t="s">
        <v>998</v>
      </c>
      <c r="D5" s="82">
        <v>15025.6</v>
      </c>
      <c r="E5" s="82">
        <v>15488.4</v>
      </c>
      <c r="F5" s="82">
        <v>15885.1</v>
      </c>
      <c r="G5" s="82">
        <v>15953.5</v>
      </c>
      <c r="H5" s="82">
        <v>16224.7</v>
      </c>
      <c r="I5" s="82">
        <f>H5</f>
        <v>16224.7</v>
      </c>
      <c r="J5" s="82">
        <v>16218.7</v>
      </c>
      <c r="K5" s="82">
        <v>16498.5</v>
      </c>
      <c r="L5" s="82">
        <v>17108.099999999999</v>
      </c>
      <c r="M5" s="82">
        <v>17968.5</v>
      </c>
      <c r="N5" s="82">
        <f>M5</f>
        <v>17968.5</v>
      </c>
      <c r="O5" s="82">
        <f>SUM(O6:O8)</f>
        <v>18953.5</v>
      </c>
      <c r="P5" s="82">
        <f t="shared" ref="P5:T5" si="0">SUM(P6:P8)</f>
        <v>19309.800000000003</v>
      </c>
      <c r="Q5" s="82">
        <f t="shared" si="0"/>
        <v>19604.100000000002</v>
      </c>
      <c r="R5" s="82">
        <v>19918.8</v>
      </c>
      <c r="S5" s="82">
        <f>R5</f>
        <v>19918.8</v>
      </c>
      <c r="T5" s="82">
        <f t="shared" si="0"/>
        <v>19867.8</v>
      </c>
      <c r="U5" s="82">
        <f t="shared" ref="U5:W5" si="1">SUM(U6:U8)</f>
        <v>21026.7</v>
      </c>
      <c r="V5" s="82">
        <f t="shared" si="1"/>
        <v>21938.9</v>
      </c>
      <c r="W5" s="82">
        <f t="shared" si="1"/>
        <v>23207.1</v>
      </c>
      <c r="X5" s="82">
        <f t="shared" ref="X5:Y5" si="2">SUM(X6:X8)</f>
        <v>23207.1</v>
      </c>
      <c r="Y5" s="82">
        <f t="shared" si="2"/>
        <v>23723</v>
      </c>
      <c r="Z5" s="82">
        <f t="shared" ref="Z5:AE5" si="3">SUM(Z6:Z8)</f>
        <v>24149</v>
      </c>
      <c r="AA5" s="82">
        <f t="shared" si="3"/>
        <v>25548</v>
      </c>
      <c r="AB5" s="82">
        <f t="shared" si="3"/>
        <v>27453.680000000008</v>
      </c>
      <c r="AC5" s="82">
        <f>AB5</f>
        <v>27453.680000000008</v>
      </c>
      <c r="AD5" s="82">
        <f>SUM(AD6:AD8)</f>
        <v>28344.420000000006</v>
      </c>
      <c r="AE5" s="82">
        <f t="shared" si="3"/>
        <v>29471.069999999996</v>
      </c>
      <c r="AF5" s="82">
        <f t="shared" ref="AF5" si="4">SUM(AF6:AF8)</f>
        <v>30748.659999999996</v>
      </c>
      <c r="AG5" s="82">
        <f>SUM(AG6:AG8)</f>
        <v>32406</v>
      </c>
      <c r="AH5" s="82">
        <f>SUM(AH6:AH8)</f>
        <v>32406</v>
      </c>
      <c r="AI5" s="82">
        <f>SUM(AI6:AI8)</f>
        <v>33818.119999999995</v>
      </c>
      <c r="AJ5" s="82">
        <f t="shared" ref="AJ5:AK5" si="5">SUM(AJ6:AJ8)</f>
        <v>35343.739999999991</v>
      </c>
      <c r="AK5" s="82">
        <f t="shared" si="5"/>
        <v>36420.199999999983</v>
      </c>
      <c r="AL5" s="82">
        <f t="shared" ref="AL5" si="6">SUM(AL6:AL8)</f>
        <v>38310.090000000011</v>
      </c>
      <c r="AM5" s="82">
        <f>SUM(AM6:AM8)</f>
        <v>38310.090000000011</v>
      </c>
      <c r="AN5" s="82">
        <f>SUM(AN6:AN8)</f>
        <v>38655.530000000013</v>
      </c>
      <c r="AO5" s="82">
        <f t="shared" ref="AO5:AP5" si="7">SUM(AO6:AO8)</f>
        <v>39382.330000000016</v>
      </c>
      <c r="AP5" s="82">
        <f t="shared" si="7"/>
        <v>39581</v>
      </c>
      <c r="AQ5" s="82">
        <f t="shared" ref="AQ5:AS5" si="8">SUM(AQ6:AQ8)</f>
        <v>41570.839999999982</v>
      </c>
      <c r="AR5" s="82">
        <f t="shared" si="8"/>
        <v>41570.839999999982</v>
      </c>
      <c r="AS5" s="82">
        <f t="shared" si="8"/>
        <v>41961.710000000006</v>
      </c>
    </row>
    <row r="6" spans="1:47">
      <c r="A6" s="8"/>
      <c r="B6" s="9" t="s">
        <v>999</v>
      </c>
      <c r="C6" s="9" t="s">
        <v>1000</v>
      </c>
      <c r="D6" s="64">
        <v>14590.7</v>
      </c>
      <c r="E6" s="64">
        <f>E5-E7-E8</f>
        <v>15055.499999999998</v>
      </c>
      <c r="F6" s="64">
        <v>15468</v>
      </c>
      <c r="G6" s="64">
        <v>15530.3</v>
      </c>
      <c r="H6" s="64">
        <v>15777.6</v>
      </c>
      <c r="I6" s="64">
        <f t="shared" ref="I6:I12" si="9">H6</f>
        <v>15777.6</v>
      </c>
      <c r="J6" s="64">
        <v>15777.6</v>
      </c>
      <c r="K6" s="64">
        <v>16075.4</v>
      </c>
      <c r="L6" s="64">
        <v>16680.900000000001</v>
      </c>
      <c r="M6" s="64">
        <v>17324.8</v>
      </c>
      <c r="N6" s="64">
        <f t="shared" ref="N6:N12" si="10">M6</f>
        <v>17324.8</v>
      </c>
      <c r="O6" s="64">
        <v>18232.099999999999</v>
      </c>
      <c r="P6" s="64">
        <v>18592.400000000001</v>
      </c>
      <c r="Q6" s="64">
        <v>18799.400000000001</v>
      </c>
      <c r="R6" s="64">
        <v>18982.5</v>
      </c>
      <c r="S6" s="64">
        <f t="shared" ref="S6:S12" si="11">R6</f>
        <v>18982.5</v>
      </c>
      <c r="T6" s="64">
        <v>18982.5</v>
      </c>
      <c r="U6" s="64">
        <v>20102</v>
      </c>
      <c r="V6" s="83">
        <v>20646</v>
      </c>
      <c r="W6" s="83">
        <v>20841</v>
      </c>
      <c r="X6" s="83">
        <v>20841</v>
      </c>
      <c r="Y6" s="83">
        <v>21089</v>
      </c>
      <c r="Z6" s="83">
        <v>21098</v>
      </c>
      <c r="AA6" s="83">
        <v>21558</v>
      </c>
      <c r="AB6" s="83">
        <v>22091.320000000007</v>
      </c>
      <c r="AC6" s="83">
        <f t="shared" ref="AC6:AC12" si="12">AB6</f>
        <v>22091.320000000007</v>
      </c>
      <c r="AD6" s="83">
        <v>22384.880000000008</v>
      </c>
      <c r="AE6" s="83">
        <v>23042.769999999997</v>
      </c>
      <c r="AF6" s="83">
        <v>23410.039999999997</v>
      </c>
      <c r="AG6" s="83">
        <v>23719</v>
      </c>
      <c r="AH6" s="83">
        <v>23719</v>
      </c>
      <c r="AI6" s="83">
        <v>24108.299999999996</v>
      </c>
      <c r="AJ6" s="83">
        <v>24385.029999999995</v>
      </c>
      <c r="AK6" s="83">
        <v>24467.299999999985</v>
      </c>
      <c r="AL6" s="83">
        <v>24766.900000000012</v>
      </c>
      <c r="AM6" s="83">
        <v>24766.900000000012</v>
      </c>
      <c r="AN6" s="83">
        <v>24766.900000000012</v>
      </c>
      <c r="AO6" s="83">
        <v>24766.900000000012</v>
      </c>
      <c r="AP6" s="83">
        <v>24561</v>
      </c>
      <c r="AQ6" s="83">
        <v>24936.84999999998</v>
      </c>
      <c r="AR6" s="83">
        <v>24936.84999999998</v>
      </c>
      <c r="AS6" s="83">
        <v>24936.850000000009</v>
      </c>
    </row>
    <row r="7" spans="1:47">
      <c r="B7" s="9" t="s">
        <v>1001</v>
      </c>
      <c r="C7" s="9" t="s">
        <v>1002</v>
      </c>
      <c r="D7" s="64">
        <v>86.2</v>
      </c>
      <c r="E7" s="64">
        <v>86.2</v>
      </c>
      <c r="F7" s="64">
        <v>86.2</v>
      </c>
      <c r="G7" s="64">
        <v>86.2</v>
      </c>
      <c r="H7" s="64">
        <v>86.2</v>
      </c>
      <c r="I7" s="64">
        <f t="shared" si="9"/>
        <v>86.2</v>
      </c>
      <c r="J7" s="64">
        <v>86.2</v>
      </c>
      <c r="K7" s="64">
        <v>86.2</v>
      </c>
      <c r="L7" s="64">
        <v>86.2</v>
      </c>
      <c r="M7" s="64">
        <v>287.7</v>
      </c>
      <c r="N7" s="64">
        <f t="shared" si="10"/>
        <v>287.7</v>
      </c>
      <c r="O7" s="64">
        <v>404.4</v>
      </c>
      <c r="P7" s="64">
        <v>436.4</v>
      </c>
      <c r="Q7" s="64">
        <v>514.70000000000005</v>
      </c>
      <c r="R7" s="64">
        <v>640.29999999999995</v>
      </c>
      <c r="S7" s="64">
        <f t="shared" si="11"/>
        <v>640.29999999999995</v>
      </c>
      <c r="T7" s="64">
        <v>640.29999999999995</v>
      </c>
      <c r="U7" s="64">
        <v>727.7</v>
      </c>
      <c r="V7" s="83">
        <v>1101.9000000000001</v>
      </c>
      <c r="W7" s="83">
        <v>2196.1</v>
      </c>
      <c r="X7" s="83">
        <v>2196.1</v>
      </c>
      <c r="Y7" s="83">
        <v>2479</v>
      </c>
      <c r="Z7" s="83">
        <v>2902</v>
      </c>
      <c r="AA7" s="83">
        <v>3847</v>
      </c>
      <c r="AB7" s="83">
        <v>5228.3600000000006</v>
      </c>
      <c r="AC7" s="83">
        <f t="shared" si="12"/>
        <v>5228.3600000000006</v>
      </c>
      <c r="AD7" s="83">
        <v>5822.5399999999991</v>
      </c>
      <c r="AE7" s="83">
        <v>6291.2999999999984</v>
      </c>
      <c r="AF7" s="83">
        <v>7207.62</v>
      </c>
      <c r="AG7" s="83">
        <v>8586</v>
      </c>
      <c r="AH7" s="83">
        <v>8586</v>
      </c>
      <c r="AI7" s="83">
        <v>9623.8200000000015</v>
      </c>
      <c r="AJ7" s="83">
        <v>10872.71</v>
      </c>
      <c r="AK7" s="83">
        <v>11878.9</v>
      </c>
      <c r="AL7" s="83">
        <v>13475.189999999999</v>
      </c>
      <c r="AM7" s="83">
        <f>AL7</f>
        <v>13475.189999999999</v>
      </c>
      <c r="AN7" s="83">
        <v>13820.63</v>
      </c>
      <c r="AO7" s="83">
        <v>14547.430000000008</v>
      </c>
      <c r="AP7" s="83">
        <v>14952</v>
      </c>
      <c r="AQ7" s="83">
        <v>16559.989999999998</v>
      </c>
      <c r="AR7" s="83">
        <v>16559.989999999998</v>
      </c>
      <c r="AS7" s="83">
        <v>16950.859999999997</v>
      </c>
      <c r="AT7" s="72"/>
    </row>
    <row r="8" spans="1:47">
      <c r="B8" s="9" t="s">
        <v>1003</v>
      </c>
      <c r="C8" s="9" t="s">
        <v>1004</v>
      </c>
      <c r="D8" s="64">
        <f>354.7-6</f>
        <v>348.7</v>
      </c>
      <c r="E8" s="64">
        <f>352.7-6</f>
        <v>346.7</v>
      </c>
      <c r="F8" s="64">
        <v>331</v>
      </c>
      <c r="G8" s="64">
        <v>337</v>
      </c>
      <c r="H8" s="64">
        <v>361</v>
      </c>
      <c r="I8" s="64">
        <f t="shared" si="9"/>
        <v>361</v>
      </c>
      <c r="J8" s="64">
        <v>355</v>
      </c>
      <c r="K8" s="64">
        <v>337</v>
      </c>
      <c r="L8" s="64">
        <v>341</v>
      </c>
      <c r="M8" s="64">
        <v>356</v>
      </c>
      <c r="N8" s="64">
        <f t="shared" si="10"/>
        <v>356</v>
      </c>
      <c r="O8" s="64">
        <v>317</v>
      </c>
      <c r="P8" s="64">
        <v>281</v>
      </c>
      <c r="Q8" s="64">
        <v>290</v>
      </c>
      <c r="R8" s="64">
        <v>296</v>
      </c>
      <c r="S8" s="64">
        <f t="shared" si="11"/>
        <v>296</v>
      </c>
      <c r="T8" s="64">
        <v>245</v>
      </c>
      <c r="U8" s="64">
        <v>197</v>
      </c>
      <c r="V8" s="83">
        <v>191</v>
      </c>
      <c r="W8" s="83">
        <v>170</v>
      </c>
      <c r="X8" s="83">
        <v>170</v>
      </c>
      <c r="Y8" s="83">
        <v>155</v>
      </c>
      <c r="Z8" s="83">
        <v>149</v>
      </c>
      <c r="AA8" s="83">
        <v>143</v>
      </c>
      <c r="AB8" s="83">
        <v>134</v>
      </c>
      <c r="AC8" s="83">
        <f t="shared" si="12"/>
        <v>134</v>
      </c>
      <c r="AD8" s="83">
        <v>137</v>
      </c>
      <c r="AE8" s="83">
        <v>137</v>
      </c>
      <c r="AF8" s="83">
        <v>131</v>
      </c>
      <c r="AG8" s="83">
        <v>101</v>
      </c>
      <c r="AH8" s="83">
        <v>101</v>
      </c>
      <c r="AI8" s="83">
        <v>86</v>
      </c>
      <c r="AJ8" s="83">
        <v>86</v>
      </c>
      <c r="AK8" s="83">
        <v>74</v>
      </c>
      <c r="AL8" s="83">
        <v>68</v>
      </c>
      <c r="AM8" s="83">
        <f>AL8</f>
        <v>68</v>
      </c>
      <c r="AN8" s="83">
        <v>68</v>
      </c>
      <c r="AO8" s="83">
        <v>68</v>
      </c>
      <c r="AP8" s="83">
        <v>68</v>
      </c>
      <c r="AQ8" s="83">
        <v>74</v>
      </c>
      <c r="AR8" s="83">
        <v>74</v>
      </c>
      <c r="AS8" s="83">
        <v>74</v>
      </c>
    </row>
    <row r="9" spans="1:47" s="2" customFormat="1">
      <c r="A9" s="8"/>
      <c r="B9" s="6" t="s">
        <v>1005</v>
      </c>
      <c r="C9" s="6" t="s">
        <v>1006</v>
      </c>
      <c r="D9" s="82">
        <f t="shared" ref="D9" si="13">SUM(D10:D12)</f>
        <v>212</v>
      </c>
      <c r="E9" s="82">
        <f t="shared" ref="E9" si="14">SUM(E10:E12)</f>
        <v>217</v>
      </c>
      <c r="F9" s="82">
        <f t="shared" ref="F9" si="15">SUM(F10:F12)</f>
        <v>222</v>
      </c>
      <c r="G9" s="82">
        <f t="shared" ref="G9" si="16">SUM(G10:G12)</f>
        <v>224</v>
      </c>
      <c r="H9" s="82">
        <f t="shared" ref="H9" si="17">SUM(H10:H12)</f>
        <v>231</v>
      </c>
      <c r="I9" s="82">
        <f t="shared" ref="I9" si="18">SUM(I10:I12)</f>
        <v>231</v>
      </c>
      <c r="J9" s="82">
        <f t="shared" ref="J9" si="19">SUM(J10:J12)</f>
        <v>230</v>
      </c>
      <c r="K9" s="82">
        <f t="shared" ref="K9" si="20">SUM(K10:K12)</f>
        <v>233</v>
      </c>
      <c r="L9" s="82">
        <f t="shared" ref="L9" si="21">SUM(L10:L12)</f>
        <v>240</v>
      </c>
      <c r="M9" s="82">
        <f t="shared" ref="M9" si="22">SUM(M10:M12)</f>
        <v>253</v>
      </c>
      <c r="N9" s="82">
        <f t="shared" ref="N9" si="23">SUM(N10:N12)</f>
        <v>253</v>
      </c>
      <c r="O9" s="82">
        <f t="shared" ref="O9" si="24">SUM(O10:O12)</f>
        <v>259</v>
      </c>
      <c r="P9" s="82">
        <f t="shared" ref="P9" si="25">SUM(P10:P12)</f>
        <v>259</v>
      </c>
      <c r="Q9" s="82">
        <f t="shared" ref="Q9" si="26">SUM(Q10:Q12)</f>
        <v>263</v>
      </c>
      <c r="R9" s="82">
        <f t="shared" ref="R9" si="27">SUM(R10:R12)</f>
        <v>267</v>
      </c>
      <c r="S9" s="82">
        <f t="shared" ref="S9" si="28">SUM(S10:S12)</f>
        <v>267</v>
      </c>
      <c r="T9" s="82">
        <f t="shared" ref="T9:U9" si="29">SUM(T10:T12)</f>
        <v>259</v>
      </c>
      <c r="U9" s="82">
        <f t="shared" si="29"/>
        <v>265</v>
      </c>
      <c r="V9" s="84">
        <f t="shared" ref="V9:W9" si="30">SUM(V10:V12)</f>
        <v>275</v>
      </c>
      <c r="W9" s="84">
        <f t="shared" si="30"/>
        <v>288</v>
      </c>
      <c r="X9" s="84">
        <f t="shared" ref="X9:Y9" si="31">SUM(X10:X12)</f>
        <v>288</v>
      </c>
      <c r="Y9" s="84">
        <f t="shared" si="31"/>
        <v>290</v>
      </c>
      <c r="Z9" s="84">
        <f t="shared" ref="Z9:AE9" si="32">SUM(Z10:Z12)</f>
        <v>298</v>
      </c>
      <c r="AA9" s="84">
        <f t="shared" si="32"/>
        <v>315</v>
      </c>
      <c r="AB9" s="84">
        <f t="shared" si="32"/>
        <v>336</v>
      </c>
      <c r="AC9" s="84">
        <f t="shared" si="12"/>
        <v>336</v>
      </c>
      <c r="AD9" s="84">
        <f t="shared" si="32"/>
        <v>343</v>
      </c>
      <c r="AE9" s="84">
        <f t="shared" si="32"/>
        <v>357</v>
      </c>
      <c r="AF9" s="84">
        <f t="shared" ref="AF9" si="33">SUM(AF10:AF12)</f>
        <v>372</v>
      </c>
      <c r="AG9" s="84">
        <f>SUM(AG10:AG12)</f>
        <v>390</v>
      </c>
      <c r="AH9" s="84">
        <f>SUM(AH10:AH12)</f>
        <v>390</v>
      </c>
      <c r="AI9" s="84">
        <f>SUM(AI10:AI12)</f>
        <v>406</v>
      </c>
      <c r="AJ9" s="84">
        <f t="shared" ref="AJ9:AK9" si="34">SUM(AJ10:AJ12)</f>
        <v>426</v>
      </c>
      <c r="AK9" s="84">
        <f t="shared" si="34"/>
        <v>435</v>
      </c>
      <c r="AL9" s="84">
        <f t="shared" ref="AL9" si="35">SUM(AL10:AL12)</f>
        <v>457</v>
      </c>
      <c r="AM9" s="84">
        <f>SUM(AM10:AM12)</f>
        <v>457</v>
      </c>
      <c r="AN9" s="84">
        <f>SUM(AN10:AN12)</f>
        <v>461</v>
      </c>
      <c r="AO9" s="84">
        <f t="shared" ref="AO9:AP9" si="36">SUM(AO10:AO12)</f>
        <v>469</v>
      </c>
      <c r="AP9" s="84">
        <f t="shared" si="36"/>
        <v>474</v>
      </c>
      <c r="AQ9" s="84">
        <f t="shared" ref="AQ9:AS9" si="37">SUM(AQ10:AQ12)</f>
        <v>498</v>
      </c>
      <c r="AR9" s="84">
        <f t="shared" si="37"/>
        <v>498</v>
      </c>
      <c r="AS9" s="84">
        <f t="shared" si="37"/>
        <v>503</v>
      </c>
      <c r="AT9" s="148"/>
    </row>
    <row r="10" spans="1:47">
      <c r="A10" s="8"/>
      <c r="B10" s="9" t="s">
        <v>999</v>
      </c>
      <c r="C10" s="9" t="s">
        <v>1000</v>
      </c>
      <c r="D10" s="64">
        <v>159</v>
      </c>
      <c r="E10" s="64">
        <v>165</v>
      </c>
      <c r="F10" s="64">
        <v>169</v>
      </c>
      <c r="G10" s="64">
        <v>170</v>
      </c>
      <c r="H10" s="64">
        <v>173</v>
      </c>
      <c r="I10" s="64">
        <f t="shared" si="9"/>
        <v>173</v>
      </c>
      <c r="J10" s="64">
        <v>173</v>
      </c>
      <c r="K10" s="64">
        <v>178</v>
      </c>
      <c r="L10" s="64">
        <v>184</v>
      </c>
      <c r="M10" s="64">
        <v>191</v>
      </c>
      <c r="N10" s="64">
        <f t="shared" si="10"/>
        <v>191</v>
      </c>
      <c r="O10" s="64">
        <v>201</v>
      </c>
      <c r="P10" s="64">
        <v>205</v>
      </c>
      <c r="Q10" s="64">
        <v>207</v>
      </c>
      <c r="R10" s="64">
        <v>208</v>
      </c>
      <c r="S10" s="64">
        <f t="shared" si="11"/>
        <v>208</v>
      </c>
      <c r="T10" s="64">
        <v>208</v>
      </c>
      <c r="U10" s="64">
        <v>221</v>
      </c>
      <c r="V10" s="83">
        <v>227</v>
      </c>
      <c r="W10" s="83">
        <v>229</v>
      </c>
      <c r="X10" s="83">
        <v>229</v>
      </c>
      <c r="Y10" s="83">
        <v>231</v>
      </c>
      <c r="Z10" s="83">
        <v>232</v>
      </c>
      <c r="AA10" s="83">
        <v>237</v>
      </c>
      <c r="AB10" s="83">
        <v>243</v>
      </c>
      <c r="AC10" s="83">
        <f t="shared" si="12"/>
        <v>243</v>
      </c>
      <c r="AD10" s="83">
        <v>245</v>
      </c>
      <c r="AE10" s="83">
        <v>252</v>
      </c>
      <c r="AF10" s="83">
        <v>254</v>
      </c>
      <c r="AG10" s="83">
        <v>257</v>
      </c>
      <c r="AH10" s="83">
        <v>257</v>
      </c>
      <c r="AI10" s="83">
        <v>261</v>
      </c>
      <c r="AJ10" s="83">
        <v>263</v>
      </c>
      <c r="AK10" s="83">
        <v>264</v>
      </c>
      <c r="AL10" s="83">
        <v>266</v>
      </c>
      <c r="AM10" s="83">
        <f>AL10</f>
        <v>266</v>
      </c>
      <c r="AN10" s="83">
        <v>266</v>
      </c>
      <c r="AO10" s="83">
        <v>266</v>
      </c>
      <c r="AP10" s="83">
        <v>266</v>
      </c>
      <c r="AQ10" s="83">
        <v>268</v>
      </c>
      <c r="AR10" s="83">
        <v>268</v>
      </c>
      <c r="AS10" s="83">
        <v>268</v>
      </c>
    </row>
    <row r="11" spans="1:47">
      <c r="B11" s="9" t="s">
        <v>1001</v>
      </c>
      <c r="C11" s="9" t="s">
        <v>1002</v>
      </c>
      <c r="D11" s="64">
        <v>2</v>
      </c>
      <c r="E11" s="64">
        <v>2</v>
      </c>
      <c r="F11" s="64">
        <v>2</v>
      </c>
      <c r="G11" s="64">
        <v>2</v>
      </c>
      <c r="H11" s="64">
        <v>2</v>
      </c>
      <c r="I11" s="64">
        <f t="shared" si="9"/>
        <v>2</v>
      </c>
      <c r="J11" s="64">
        <v>2</v>
      </c>
      <c r="K11" s="64">
        <v>2</v>
      </c>
      <c r="L11" s="64">
        <v>2</v>
      </c>
      <c r="M11" s="64">
        <v>6</v>
      </c>
      <c r="N11" s="64">
        <f t="shared" si="10"/>
        <v>6</v>
      </c>
      <c r="O11" s="64">
        <v>8</v>
      </c>
      <c r="P11" s="64">
        <v>9</v>
      </c>
      <c r="Q11" s="64">
        <v>11</v>
      </c>
      <c r="R11" s="64">
        <v>13</v>
      </c>
      <c r="S11" s="64">
        <f t="shared" si="11"/>
        <v>13</v>
      </c>
      <c r="T11" s="64">
        <v>13</v>
      </c>
      <c r="U11" s="64">
        <v>14</v>
      </c>
      <c r="V11" s="83">
        <v>19</v>
      </c>
      <c r="W11" s="83">
        <v>33</v>
      </c>
      <c r="X11" s="83">
        <v>33</v>
      </c>
      <c r="Y11" s="83">
        <v>35</v>
      </c>
      <c r="Z11" s="83">
        <v>43</v>
      </c>
      <c r="AA11" s="83">
        <v>56</v>
      </c>
      <c r="AB11" s="83">
        <v>72</v>
      </c>
      <c r="AC11" s="83">
        <f t="shared" si="12"/>
        <v>72</v>
      </c>
      <c r="AD11" s="83">
        <v>77</v>
      </c>
      <c r="AE11" s="83">
        <v>84</v>
      </c>
      <c r="AF11" s="83">
        <v>98</v>
      </c>
      <c r="AG11" s="83">
        <v>117</v>
      </c>
      <c r="AH11" s="83">
        <v>117</v>
      </c>
      <c r="AI11" s="83">
        <v>131</v>
      </c>
      <c r="AJ11" s="83">
        <v>149</v>
      </c>
      <c r="AK11" s="83">
        <v>159</v>
      </c>
      <c r="AL11" s="83">
        <v>180</v>
      </c>
      <c r="AM11" s="83">
        <f>AL11</f>
        <v>180</v>
      </c>
      <c r="AN11" s="83">
        <v>184</v>
      </c>
      <c r="AO11" s="83">
        <v>192</v>
      </c>
      <c r="AP11" s="83">
        <v>197</v>
      </c>
      <c r="AQ11" s="83">
        <v>219</v>
      </c>
      <c r="AR11" s="83">
        <v>219</v>
      </c>
      <c r="AS11" s="83">
        <v>224</v>
      </c>
    </row>
    <row r="12" spans="1:47">
      <c r="A12" s="8"/>
      <c r="B12" s="9" t="s">
        <v>1003</v>
      </c>
      <c r="C12" s="9" t="s">
        <v>1004</v>
      </c>
      <c r="D12" s="64">
        <v>51</v>
      </c>
      <c r="E12" s="64">
        <v>50</v>
      </c>
      <c r="F12" s="64">
        <v>51</v>
      </c>
      <c r="G12" s="64">
        <v>52</v>
      </c>
      <c r="H12" s="64">
        <v>56</v>
      </c>
      <c r="I12" s="64">
        <f t="shared" si="9"/>
        <v>56</v>
      </c>
      <c r="J12" s="64">
        <v>55</v>
      </c>
      <c r="K12" s="64">
        <v>53</v>
      </c>
      <c r="L12" s="64">
        <v>54</v>
      </c>
      <c r="M12" s="64">
        <v>56</v>
      </c>
      <c r="N12" s="64">
        <f t="shared" si="10"/>
        <v>56</v>
      </c>
      <c r="O12" s="64">
        <v>50</v>
      </c>
      <c r="P12" s="64">
        <v>45</v>
      </c>
      <c r="Q12" s="64">
        <v>45</v>
      </c>
      <c r="R12" s="64">
        <v>46</v>
      </c>
      <c r="S12" s="64">
        <f t="shared" si="11"/>
        <v>46</v>
      </c>
      <c r="T12" s="64">
        <v>38</v>
      </c>
      <c r="U12" s="64">
        <v>30</v>
      </c>
      <c r="V12" s="83">
        <v>29</v>
      </c>
      <c r="W12" s="83">
        <v>26</v>
      </c>
      <c r="X12" s="83">
        <v>26</v>
      </c>
      <c r="Y12" s="83">
        <v>24</v>
      </c>
      <c r="Z12" s="83">
        <v>23</v>
      </c>
      <c r="AA12" s="83">
        <v>22</v>
      </c>
      <c r="AB12" s="83">
        <v>21</v>
      </c>
      <c r="AC12" s="83">
        <f t="shared" si="12"/>
        <v>21</v>
      </c>
      <c r="AD12" s="83">
        <v>21</v>
      </c>
      <c r="AE12" s="83">
        <v>21</v>
      </c>
      <c r="AF12" s="83">
        <v>20</v>
      </c>
      <c r="AG12" s="83">
        <v>16</v>
      </c>
      <c r="AH12" s="83">
        <v>16</v>
      </c>
      <c r="AI12" s="83">
        <v>14</v>
      </c>
      <c r="AJ12" s="83">
        <v>14</v>
      </c>
      <c r="AK12" s="83">
        <v>12</v>
      </c>
      <c r="AL12" s="83">
        <v>11</v>
      </c>
      <c r="AM12" s="83">
        <f>AL12</f>
        <v>11</v>
      </c>
      <c r="AN12" s="83">
        <v>11</v>
      </c>
      <c r="AO12" s="83">
        <v>11</v>
      </c>
      <c r="AP12" s="83">
        <v>11</v>
      </c>
      <c r="AQ12" s="83">
        <v>11</v>
      </c>
      <c r="AR12" s="83">
        <v>11</v>
      </c>
      <c r="AS12" s="83">
        <v>11</v>
      </c>
    </row>
    <row r="13" spans="1:47" s="2" customFormat="1">
      <c r="A13" s="8"/>
      <c r="B13" s="6" t="s">
        <v>1150</v>
      </c>
      <c r="C13" s="6" t="s">
        <v>1007</v>
      </c>
      <c r="D13" s="7">
        <v>-1.4999999999999999E-2</v>
      </c>
      <c r="E13" s="7">
        <v>1.6038650607359095E-2</v>
      </c>
      <c r="F13" s="7" t="s">
        <v>58</v>
      </c>
      <c r="G13" s="7">
        <v>6.4000000000000001E-2</v>
      </c>
      <c r="H13" s="7">
        <v>5.3999999999999999E-2</v>
      </c>
      <c r="I13" s="7">
        <v>5.3999999999999999E-2</v>
      </c>
      <c r="J13" s="7">
        <v>9.4E-2</v>
      </c>
      <c r="K13" s="7">
        <v>0.112</v>
      </c>
      <c r="L13" s="7">
        <v>7.2999999999999995E-2</v>
      </c>
      <c r="M13" s="7">
        <v>6.5000000000000002E-2</v>
      </c>
      <c r="N13" s="7">
        <v>7.4999999999999997E-2</v>
      </c>
      <c r="O13" s="7">
        <v>-0.1</v>
      </c>
      <c r="P13" s="7">
        <v>-0.83499999999999996</v>
      </c>
      <c r="Q13" s="7">
        <v>-0.219</v>
      </c>
      <c r="R13" s="7">
        <v>-0.02</v>
      </c>
      <c r="S13" s="7">
        <v>-0.29699999999999999</v>
      </c>
      <c r="T13" s="7">
        <v>-0.12546629814387078</v>
      </c>
      <c r="U13" s="7">
        <v>5.0449999999999999</v>
      </c>
      <c r="V13" s="7">
        <v>0.45311999867112362</v>
      </c>
      <c r="W13" s="7">
        <v>0.153</v>
      </c>
      <c r="X13" s="7">
        <v>0.442</v>
      </c>
      <c r="Y13" s="7">
        <v>0.61499999999999999</v>
      </c>
      <c r="Z13" s="7">
        <v>0.31023033387097532</v>
      </c>
      <c r="AA13" s="7">
        <v>0.14291997441613158</v>
      </c>
      <c r="AB13" s="7">
        <v>4.4228440495845955E-2</v>
      </c>
      <c r="AC13" s="7">
        <v>0.2093888075072361</v>
      </c>
      <c r="AD13" s="7">
        <v>7.3752567844873385E-2</v>
      </c>
      <c r="AE13" s="7">
        <v>4.8858229769871864E-2</v>
      </c>
      <c r="AF13" s="7">
        <v>6.0700015040931143E-2</v>
      </c>
      <c r="AG13" s="7">
        <v>0.11813979180991474</v>
      </c>
      <c r="AH13" s="7">
        <v>7.1237359719342308E-2</v>
      </c>
      <c r="AI13" s="7">
        <v>9.5727734876652981E-2</v>
      </c>
      <c r="AJ13" s="7">
        <v>0.129</v>
      </c>
      <c r="AK13" s="7">
        <v>0.13500000000000001</v>
      </c>
      <c r="AL13" s="7">
        <v>0.10299999999999999</v>
      </c>
      <c r="AM13" s="7">
        <v>0.115</v>
      </c>
      <c r="AN13" s="7">
        <v>0.10100000000000001</v>
      </c>
      <c r="AO13" s="7">
        <v>0.11</v>
      </c>
      <c r="AP13" s="7">
        <v>0.104</v>
      </c>
      <c r="AQ13" s="7">
        <v>0.112</v>
      </c>
      <c r="AR13" s="7">
        <v>0.113</v>
      </c>
      <c r="AS13" s="7">
        <v>9.7000000000000003E-2</v>
      </c>
      <c r="AT13" s="1"/>
      <c r="AU13" s="1"/>
    </row>
    <row r="14" spans="1:47">
      <c r="B14" s="94" t="s">
        <v>1151</v>
      </c>
      <c r="C14" s="94" t="s">
        <v>1008</v>
      </c>
      <c r="D14" s="36">
        <v>0</v>
      </c>
      <c r="E14" s="36">
        <v>0</v>
      </c>
      <c r="F14" s="36">
        <v>0</v>
      </c>
      <c r="G14" s="36">
        <v>0</v>
      </c>
      <c r="H14" s="36">
        <v>0</v>
      </c>
      <c r="I14" s="36">
        <v>0</v>
      </c>
      <c r="J14" s="36">
        <v>0</v>
      </c>
      <c r="K14" s="36">
        <v>0</v>
      </c>
      <c r="L14" s="11">
        <v>7.6357134821943839E-2</v>
      </c>
      <c r="M14" s="11">
        <v>6.8799713648867611E-2</v>
      </c>
      <c r="N14" s="11">
        <v>8.1549323243731875E-2</v>
      </c>
      <c r="O14" s="11">
        <v>-9.6507374925585698E-2</v>
      </c>
      <c r="P14" s="11">
        <v>-0.8292236425811087</v>
      </c>
      <c r="Q14" s="11">
        <v>-0.21125217434775179</v>
      </c>
      <c r="R14" s="11">
        <v>-1.8659133231439307E-2</v>
      </c>
      <c r="S14" s="11">
        <v>-0.29327732984777888</v>
      </c>
      <c r="T14" s="11">
        <v>-0.11983503827402409</v>
      </c>
      <c r="U14" s="11">
        <v>4.9268427694236392</v>
      </c>
      <c r="V14" s="11">
        <v>0.44496025593436839</v>
      </c>
      <c r="W14" s="11">
        <v>0.15318814644262857</v>
      </c>
      <c r="X14" s="11">
        <v>0.44313856822413777</v>
      </c>
      <c r="Y14" s="11">
        <v>0.6016536558934904</v>
      </c>
      <c r="Z14" s="11">
        <v>0.30534247130008985</v>
      </c>
      <c r="AA14" s="11">
        <v>0.14542954781962547</v>
      </c>
      <c r="AB14" s="11">
        <v>4.9759667879892167E-2</v>
      </c>
      <c r="AC14" s="11">
        <v>0.21549199959010346</v>
      </c>
      <c r="AD14" s="11">
        <v>6.191936623705474E-2</v>
      </c>
      <c r="AE14" s="11">
        <v>1.5246792354327132E-2</v>
      </c>
      <c r="AF14" s="11">
        <v>2.750520809545387E-2</v>
      </c>
      <c r="AG14" s="11">
        <v>9.6837933586779279E-2</v>
      </c>
      <c r="AH14" s="11">
        <v>5.0481704407097094E-2</v>
      </c>
      <c r="AI14" s="11">
        <v>7.6919670218859038E-2</v>
      </c>
      <c r="AJ14" s="11">
        <v>0.126</v>
      </c>
      <c r="AK14" s="11">
        <v>0.14000000000000001</v>
      </c>
      <c r="AL14" s="11">
        <v>0.1</v>
      </c>
      <c r="AM14" s="11">
        <v>0.113</v>
      </c>
      <c r="AN14" s="11">
        <v>0.113</v>
      </c>
      <c r="AO14" s="11">
        <v>0.11899999999999999</v>
      </c>
      <c r="AP14" s="11">
        <v>0.14699999999999999</v>
      </c>
      <c r="AQ14" s="11">
        <v>0.122</v>
      </c>
      <c r="AR14" s="11">
        <v>0.122</v>
      </c>
      <c r="AS14" s="11">
        <v>0.108</v>
      </c>
    </row>
    <row r="15" spans="1:47">
      <c r="B15" s="94" t="s">
        <v>1152</v>
      </c>
      <c r="C15" s="94" t="s">
        <v>1009</v>
      </c>
      <c r="D15" s="36">
        <v>0</v>
      </c>
      <c r="E15" s="36">
        <v>0</v>
      </c>
      <c r="F15" s="36">
        <v>0</v>
      </c>
      <c r="G15" s="36">
        <v>0</v>
      </c>
      <c r="H15" s="36">
        <v>0</v>
      </c>
      <c r="I15" s="36">
        <v>0</v>
      </c>
      <c r="J15" s="36">
        <v>0</v>
      </c>
      <c r="K15" s="36">
        <v>0</v>
      </c>
      <c r="L15" s="11">
        <v>2.2643506558233994E-2</v>
      </c>
      <c r="M15" s="11">
        <v>-3.2877714418741877E-2</v>
      </c>
      <c r="N15" s="11">
        <v>-1.1815641923862419E-4</v>
      </c>
      <c r="O15" s="11">
        <v>-0.17587122761604612</v>
      </c>
      <c r="P15" s="11">
        <v>-0.93776197530244232</v>
      </c>
      <c r="Q15" s="11">
        <v>-0.42798257658645011</v>
      </c>
      <c r="R15" s="11">
        <v>-0.12914144833674657</v>
      </c>
      <c r="S15" s="11">
        <v>-0.40346775827332693</v>
      </c>
      <c r="T15" s="11">
        <v>-0.16418717384532799</v>
      </c>
      <c r="U15" s="11">
        <v>16.569229682286775</v>
      </c>
      <c r="V15" s="11">
        <v>0.8772116740299809</v>
      </c>
      <c r="W15" s="11">
        <v>0.30570022471589731</v>
      </c>
      <c r="X15" s="11">
        <v>0.69758490298741505</v>
      </c>
      <c r="Y15" s="11">
        <v>1.0668025457501313</v>
      </c>
      <c r="Z15" s="11">
        <v>0.73527196699550146</v>
      </c>
      <c r="AA15" s="11">
        <v>0.54596982666819249</v>
      </c>
      <c r="AB15" s="11">
        <v>0.31362564093194467</v>
      </c>
      <c r="AC15" s="11">
        <v>0.41996591988556542</v>
      </c>
      <c r="AD15" s="11">
        <v>0.34438117477297259</v>
      </c>
      <c r="AE15" s="11">
        <v>0.3760926845642516</v>
      </c>
      <c r="AF15" s="11">
        <v>0.38138517831265739</v>
      </c>
      <c r="AG15" s="11">
        <v>0.24670332828833041</v>
      </c>
      <c r="AH15" s="11">
        <v>0.30733519470691717</v>
      </c>
      <c r="AI15" s="11">
        <v>0.16462941327838387</v>
      </c>
      <c r="AJ15" s="11">
        <v>0.16700000000000001</v>
      </c>
      <c r="AK15" s="11">
        <v>0.13900000000000001</v>
      </c>
      <c r="AL15" s="11">
        <v>0.11700000000000001</v>
      </c>
      <c r="AM15" s="11">
        <v>0.13100000000000001</v>
      </c>
      <c r="AN15" s="11">
        <v>6.3E-2</v>
      </c>
      <c r="AO15" s="11">
        <v>9.0999999999999998E-2</v>
      </c>
      <c r="AP15" s="11">
        <v>7.5999999999999998E-2</v>
      </c>
      <c r="AQ15" s="11">
        <v>8.4000000000000005E-2</v>
      </c>
      <c r="AR15" s="11">
        <v>8.3000000000000004E-2</v>
      </c>
      <c r="AS15" s="11">
        <v>6.2E-2</v>
      </c>
    </row>
    <row r="16" spans="1:47" s="2" customFormat="1">
      <c r="A16" s="8"/>
      <c r="B16" s="6" t="s">
        <v>1010</v>
      </c>
      <c r="C16" s="6" t="s">
        <v>1011</v>
      </c>
      <c r="D16" s="36">
        <v>0</v>
      </c>
      <c r="E16" s="36">
        <v>0</v>
      </c>
      <c r="F16" s="36">
        <v>0</v>
      </c>
      <c r="G16" s="36">
        <v>0</v>
      </c>
      <c r="H16" s="36">
        <v>0</v>
      </c>
      <c r="I16" s="36">
        <v>0</v>
      </c>
      <c r="J16" s="82">
        <f t="shared" ref="J16" si="38">SUM(J17:J21)</f>
        <v>273839.75253099977</v>
      </c>
      <c r="K16" s="82">
        <f t="shared" ref="K16" si="39">SUM(K17:K21)</f>
        <v>385772.83544000017</v>
      </c>
      <c r="L16" s="82">
        <f t="shared" ref="L16" si="40">SUM(L17:L21)</f>
        <v>308688</v>
      </c>
      <c r="M16" s="82">
        <f t="shared" ref="M16" si="41">SUM(M17:M21)</f>
        <v>521571.83123900025</v>
      </c>
      <c r="N16" s="82">
        <f>SUM(N17:N21)</f>
        <v>1489872.4192100002</v>
      </c>
      <c r="O16" s="82">
        <f t="shared" ref="O16" si="42">SUM(O17:O21)</f>
        <v>263829.25954000006</v>
      </c>
      <c r="P16" s="82">
        <f t="shared" ref="P16" si="43">SUM(P17:P21)</f>
        <v>169703.17975000004</v>
      </c>
      <c r="Q16" s="82">
        <f t="shared" ref="Q16" si="44">SUM(Q17:Q21)</f>
        <v>308056.01165000017</v>
      </c>
      <c r="R16" s="82">
        <f t="shared" ref="R16" si="45">SUM(R17:R21)</f>
        <v>596553.85181999987</v>
      </c>
      <c r="S16" s="82">
        <f t="shared" ref="S16:X16" si="46">SUM(S17:S21)</f>
        <v>1338141.8627599999</v>
      </c>
      <c r="T16" s="82">
        <f t="shared" si="46"/>
        <v>259526.90510024296</v>
      </c>
      <c r="U16" s="82">
        <f t="shared" si="46"/>
        <v>456809.12229999981</v>
      </c>
      <c r="V16" s="82">
        <f t="shared" si="46"/>
        <v>410602.92415000004</v>
      </c>
      <c r="W16" s="82">
        <f t="shared" si="46"/>
        <v>701714.19246999989</v>
      </c>
      <c r="X16" s="82">
        <f t="shared" si="46"/>
        <v>1842454.7040202427</v>
      </c>
      <c r="Y16" s="82">
        <f t="shared" ref="Y16:AI16" si="47">SUM(Y17:Y21)</f>
        <v>410859.80236000021</v>
      </c>
      <c r="Z16" s="82">
        <f t="shared" si="47"/>
        <v>587282.14013000997</v>
      </c>
      <c r="AA16" s="82">
        <f t="shared" si="47"/>
        <v>481375.50796000002</v>
      </c>
      <c r="AB16" s="82">
        <f t="shared" si="47"/>
        <v>820408.39513000112</v>
      </c>
      <c r="AC16" s="82">
        <f t="shared" si="47"/>
        <v>2299919.5088900006</v>
      </c>
      <c r="AD16" s="82">
        <f t="shared" si="47"/>
        <v>487500.16571000015</v>
      </c>
      <c r="AE16" s="82">
        <f t="shared" si="47"/>
        <v>702094.60381999996</v>
      </c>
      <c r="AF16" s="82">
        <f t="shared" si="47"/>
        <v>581241.13601000002</v>
      </c>
      <c r="AG16" s="82">
        <f t="shared" si="47"/>
        <v>1017180.8124700008</v>
      </c>
      <c r="AH16" s="82">
        <f t="shared" si="47"/>
        <v>2788016.0488900007</v>
      </c>
      <c r="AI16" s="82">
        <f t="shared" si="47"/>
        <v>574858.81535000016</v>
      </c>
      <c r="AJ16" s="82">
        <f t="shared" ref="AJ16:AK16" si="48">SUM(AJ17:AJ21)</f>
        <v>836594.40603999968</v>
      </c>
      <c r="AK16" s="82">
        <f t="shared" si="48"/>
        <v>697405.05226000084</v>
      </c>
      <c r="AL16" s="82">
        <f t="shared" ref="AL16:AO16" si="49">SUM(AL17:AL21)</f>
        <v>1162388.14234215</v>
      </c>
      <c r="AM16" s="82">
        <f t="shared" si="49"/>
        <v>3271246.4159921505</v>
      </c>
      <c r="AN16" s="82">
        <f t="shared" si="49"/>
        <v>660491.66919999977</v>
      </c>
      <c r="AO16" s="82">
        <f t="shared" si="49"/>
        <v>969709.3969899998</v>
      </c>
      <c r="AP16" s="82">
        <f t="shared" ref="AP16:AQ16" si="50">SUM(AP17:AP21)</f>
        <v>805433.30094000068</v>
      </c>
      <c r="AQ16" s="82">
        <f t="shared" si="50"/>
        <v>1365668</v>
      </c>
      <c r="AR16" s="82">
        <f t="shared" ref="AR16:AS16" si="51">SUM(AR17:AR21)</f>
        <v>3801303</v>
      </c>
      <c r="AS16" s="82">
        <f t="shared" si="51"/>
        <v>751753.12117000076</v>
      </c>
      <c r="AT16" s="1"/>
      <c r="AU16" s="1"/>
    </row>
    <row r="17" spans="1:45" s="2" customFormat="1">
      <c r="A17" s="8"/>
      <c r="B17" s="9" t="s">
        <v>999</v>
      </c>
      <c r="C17" s="9" t="s">
        <v>1012</v>
      </c>
      <c r="D17" s="36">
        <v>0</v>
      </c>
      <c r="E17" s="36">
        <v>0</v>
      </c>
      <c r="F17" s="36">
        <v>0</v>
      </c>
      <c r="G17" s="36">
        <v>0</v>
      </c>
      <c r="H17" s="36">
        <v>0</v>
      </c>
      <c r="I17" s="36">
        <v>0</v>
      </c>
      <c r="J17" s="64">
        <f>N17-SUM(K17:M17)</f>
        <v>232704.75855999975</v>
      </c>
      <c r="K17" s="64">
        <v>329685.76013000018</v>
      </c>
      <c r="L17" s="64">
        <v>261383</v>
      </c>
      <c r="M17" s="64">
        <v>440660.43999000022</v>
      </c>
      <c r="N17" s="64">
        <v>1264433.9586800002</v>
      </c>
      <c r="O17" s="64">
        <v>223069.09155000004</v>
      </c>
      <c r="P17" s="64">
        <v>57826.008940000029</v>
      </c>
      <c r="Q17" s="64">
        <v>221341.64567000017</v>
      </c>
      <c r="R17" s="83">
        <v>449401.5195099999</v>
      </c>
      <c r="S17" s="64">
        <f>SUM(O17:R17)</f>
        <v>951638.26567000011</v>
      </c>
      <c r="T17" s="64">
        <f>X17-SUM(U17:W17)</f>
        <v>187118.45033024298</v>
      </c>
      <c r="U17" s="64">
        <v>353426.78798999981</v>
      </c>
      <c r="V17" s="83">
        <v>325362.35860000004</v>
      </c>
      <c r="W17" s="83">
        <v>535801.90985000005</v>
      </c>
      <c r="X17" s="83">
        <v>1401709.5067702429</v>
      </c>
      <c r="Y17" s="83">
        <v>322549.66517000023</v>
      </c>
      <c r="Z17" s="83">
        <v>465144</v>
      </c>
      <c r="AA17" s="83">
        <v>374791</v>
      </c>
      <c r="AB17" s="83">
        <v>565850</v>
      </c>
      <c r="AC17" s="83">
        <v>1728248.6778199999</v>
      </c>
      <c r="AD17" s="83">
        <v>342251.19230000011</v>
      </c>
      <c r="AE17" s="83">
        <v>482430.42786999996</v>
      </c>
      <c r="AF17" s="83">
        <v>399135.01026000001</v>
      </c>
      <c r="AG17" s="83">
        <v>641068.06873000006</v>
      </c>
      <c r="AH17" s="83">
        <v>1864885.4746800007</v>
      </c>
      <c r="AI17" s="83">
        <v>385213.63967000006</v>
      </c>
      <c r="AJ17" s="83">
        <v>555059.60925999947</v>
      </c>
      <c r="AK17" s="83">
        <v>461598.89341000048</v>
      </c>
      <c r="AL17" s="83">
        <v>716464.09578214993</v>
      </c>
      <c r="AM17" s="83">
        <f>SUM(AI17:AL17)</f>
        <v>2118336.2381221498</v>
      </c>
      <c r="AN17" s="83">
        <v>435365.29718000023</v>
      </c>
      <c r="AO17" s="83">
        <v>625788</v>
      </c>
      <c r="AP17" s="83">
        <v>532002.86124</v>
      </c>
      <c r="AQ17" s="83">
        <v>805885</v>
      </c>
      <c r="AR17" s="83">
        <v>2399325</v>
      </c>
      <c r="AS17" s="83">
        <v>483182.92911999952</v>
      </c>
    </row>
    <row r="18" spans="1:45" s="2" customFormat="1">
      <c r="A18" s="8"/>
      <c r="B18" s="9" t="s">
        <v>1001</v>
      </c>
      <c r="C18" s="9" t="s">
        <v>1013</v>
      </c>
      <c r="D18" s="36">
        <v>0</v>
      </c>
      <c r="E18" s="36">
        <v>0</v>
      </c>
      <c r="F18" s="36">
        <v>0</v>
      </c>
      <c r="G18" s="36">
        <v>0</v>
      </c>
      <c r="H18" s="36">
        <v>0</v>
      </c>
      <c r="I18" s="36">
        <v>0</v>
      </c>
      <c r="J18" s="64">
        <f>N18-SUM(K18:M18)</f>
        <v>1582.9880199999971</v>
      </c>
      <c r="K18" s="64">
        <v>2345.02783</v>
      </c>
      <c r="L18" s="64">
        <v>1693</v>
      </c>
      <c r="M18" s="64">
        <v>4230.4423800000004</v>
      </c>
      <c r="N18" s="64">
        <v>9851.4582299999965</v>
      </c>
      <c r="O18" s="64">
        <v>2769.4004</v>
      </c>
      <c r="P18" s="64">
        <v>333.51658000000003</v>
      </c>
      <c r="Q18" s="64">
        <v>3502.87592</v>
      </c>
      <c r="R18" s="83">
        <v>11835.378020000002</v>
      </c>
      <c r="S18" s="64">
        <f>SUM(O18:R18)</f>
        <v>18441.170920000004</v>
      </c>
      <c r="T18" s="64">
        <f>X18-SUM(U18:W18)</f>
        <v>4722.585659999997</v>
      </c>
      <c r="U18" s="64">
        <v>9403.9864499999985</v>
      </c>
      <c r="V18" s="83">
        <v>12015.839860000002</v>
      </c>
      <c r="W18" s="83">
        <v>36776.725950999898</v>
      </c>
      <c r="X18" s="83">
        <v>62919.1379209999</v>
      </c>
      <c r="Y18" s="83">
        <v>25873.193139999992</v>
      </c>
      <c r="Z18" s="83">
        <v>41033</v>
      </c>
      <c r="AA18" s="83">
        <v>41302</v>
      </c>
      <c r="AB18" s="83">
        <v>104052.23572001001</v>
      </c>
      <c r="AC18" s="83">
        <v>212250.82803001002</v>
      </c>
      <c r="AD18" s="83">
        <v>64650.347080000014</v>
      </c>
      <c r="AE18" s="83">
        <v>99938.37228000004</v>
      </c>
      <c r="AF18" s="83">
        <v>83240.239960000006</v>
      </c>
      <c r="AG18" s="83">
        <v>184010.25065999993</v>
      </c>
      <c r="AH18" s="83">
        <v>431839.56734000018</v>
      </c>
      <c r="AI18" s="83">
        <v>103104.47694999995</v>
      </c>
      <c r="AJ18" s="83">
        <v>161779.19674000004</v>
      </c>
      <c r="AK18" s="83">
        <v>127176.26305000007</v>
      </c>
      <c r="AL18" s="83">
        <v>254534.04655999999</v>
      </c>
      <c r="AM18" s="83">
        <f>SUM(AI18:AL18)</f>
        <v>646593.98329999996</v>
      </c>
      <c r="AN18" s="83">
        <v>135149.15651999999</v>
      </c>
      <c r="AO18" s="83">
        <v>208960.94434999977</v>
      </c>
      <c r="AP18" s="83">
        <v>154272.87383000008</v>
      </c>
      <c r="AQ18" s="83">
        <v>306498</v>
      </c>
      <c r="AR18" s="83">
        <v>804959</v>
      </c>
      <c r="AS18" s="83">
        <v>160764.19116000002</v>
      </c>
    </row>
    <row r="19" spans="1:45" s="2" customFormat="1">
      <c r="A19" s="8"/>
      <c r="B19" s="9" t="s">
        <v>1003</v>
      </c>
      <c r="C19" s="9" t="s">
        <v>1004</v>
      </c>
      <c r="D19" s="36">
        <v>0</v>
      </c>
      <c r="E19" s="36">
        <v>0</v>
      </c>
      <c r="F19" s="36">
        <v>0</v>
      </c>
      <c r="G19" s="36">
        <v>0</v>
      </c>
      <c r="H19" s="36">
        <v>0</v>
      </c>
      <c r="I19" s="36">
        <v>0</v>
      </c>
      <c r="J19" s="64">
        <f>N19-SUM(K19:M19)</f>
        <v>16513.805949999994</v>
      </c>
      <c r="K19" s="64">
        <v>22467.047480000001</v>
      </c>
      <c r="L19" s="64">
        <v>18353</v>
      </c>
      <c r="M19" s="64">
        <v>29023.048869999999</v>
      </c>
      <c r="N19" s="64">
        <v>86356.902300000002</v>
      </c>
      <c r="O19" s="64">
        <v>12410.267589999998</v>
      </c>
      <c r="P19" s="64">
        <v>1296.6542299999999</v>
      </c>
      <c r="Q19" s="64">
        <v>9415.9900600000001</v>
      </c>
      <c r="R19" s="83">
        <v>22917.514290000006</v>
      </c>
      <c r="S19" s="64">
        <f>SUM(O19:R19)</f>
        <v>46040.426170000006</v>
      </c>
      <c r="T19" s="64">
        <f>X19-SUM(U19:W19)</f>
        <v>7363.8691099999996</v>
      </c>
      <c r="U19" s="64">
        <v>12069.34786</v>
      </c>
      <c r="V19" s="83">
        <v>10184.845690000002</v>
      </c>
      <c r="W19" s="83">
        <v>15097.556669000007</v>
      </c>
      <c r="X19" s="83">
        <v>44715.619329000008</v>
      </c>
      <c r="Y19" s="83">
        <v>7607.5040500000005</v>
      </c>
      <c r="Z19" s="83">
        <v>9761.1401300100006</v>
      </c>
      <c r="AA19" s="83">
        <v>7740.0639600000013</v>
      </c>
      <c r="AB19" s="83">
        <v>12595.443110011</v>
      </c>
      <c r="AC19" s="83">
        <v>37703.528850021001</v>
      </c>
      <c r="AD19" s="83">
        <v>6833.6263300000001</v>
      </c>
      <c r="AE19" s="83">
        <v>9966.3636700000006</v>
      </c>
      <c r="AF19" s="83">
        <v>8136.8857900000003</v>
      </c>
      <c r="AG19" s="83">
        <v>11061.955600000001</v>
      </c>
      <c r="AH19" s="83">
        <v>35998.831389999992</v>
      </c>
      <c r="AI19" s="83">
        <v>4755.5102299999999</v>
      </c>
      <c r="AJ19" s="83">
        <v>6708.0300699999998</v>
      </c>
      <c r="AK19" s="83">
        <v>5072.61546</v>
      </c>
      <c r="AL19" s="83">
        <v>6728.5</v>
      </c>
      <c r="AM19" s="83">
        <f>SUM(AI19:AL19)</f>
        <v>23264.655760000001</v>
      </c>
      <c r="AN19" s="83">
        <v>3288.7507300000002</v>
      </c>
      <c r="AO19" s="83">
        <v>4939.4526400000004</v>
      </c>
      <c r="AP19" s="83">
        <v>4412.8038500000002</v>
      </c>
      <c r="AQ19" s="83">
        <v>6985</v>
      </c>
      <c r="AR19" s="83">
        <v>19626</v>
      </c>
      <c r="AS19" s="83">
        <v>3925.2796599999997</v>
      </c>
    </row>
    <row r="20" spans="1:45" s="2" customFormat="1">
      <c r="A20" s="8"/>
      <c r="B20" s="9" t="s">
        <v>1014</v>
      </c>
      <c r="C20" s="9" t="s">
        <v>1015</v>
      </c>
      <c r="D20" s="36">
        <v>0</v>
      </c>
      <c r="E20" s="36">
        <v>0</v>
      </c>
      <c r="F20" s="36">
        <v>0</v>
      </c>
      <c r="G20" s="36">
        <v>0</v>
      </c>
      <c r="H20" s="36">
        <v>0</v>
      </c>
      <c r="I20" s="36">
        <v>0</v>
      </c>
      <c r="J20" s="64">
        <f>N20-SUM(K20:M20)</f>
        <v>19182.700000000012</v>
      </c>
      <c r="K20" s="64">
        <v>22260</v>
      </c>
      <c r="L20" s="64">
        <v>23017.5</v>
      </c>
      <c r="M20" s="64">
        <v>41785.4</v>
      </c>
      <c r="N20" s="64">
        <v>106245.6</v>
      </c>
      <c r="O20" s="64">
        <v>22260</v>
      </c>
      <c r="P20" s="64">
        <v>108414</v>
      </c>
      <c r="Q20" s="64">
        <v>70619</v>
      </c>
      <c r="R20" s="83">
        <v>108220</v>
      </c>
      <c r="S20" s="64">
        <v>309396</v>
      </c>
      <c r="T20" s="64">
        <v>57930</v>
      </c>
      <c r="U20" s="64">
        <v>78864.5</v>
      </c>
      <c r="V20" s="83">
        <v>59792.44</v>
      </c>
      <c r="W20" s="83">
        <v>109684</v>
      </c>
      <c r="X20" s="83">
        <v>320072</v>
      </c>
      <c r="Y20" s="83">
        <v>51605</v>
      </c>
      <c r="Z20" s="83">
        <v>68028</v>
      </c>
      <c r="AA20" s="83">
        <v>54149</v>
      </c>
      <c r="AB20" s="83">
        <v>132254.07364000002</v>
      </c>
      <c r="AC20" s="83">
        <v>306126.18819000007</v>
      </c>
      <c r="AD20" s="83">
        <v>70476</v>
      </c>
      <c r="AE20" s="83">
        <v>104590</v>
      </c>
      <c r="AF20" s="83">
        <v>88040</v>
      </c>
      <c r="AG20" s="83">
        <v>175525.10802999997</v>
      </c>
      <c r="AH20" s="83">
        <v>438630.17795998033</v>
      </c>
      <c r="AI20" s="83">
        <v>77570.688219999996</v>
      </c>
      <c r="AJ20" s="83">
        <v>110069.07318000001</v>
      </c>
      <c r="AK20" s="83">
        <v>100595.32094000051</v>
      </c>
      <c r="AL20" s="83">
        <v>181593.5</v>
      </c>
      <c r="AM20" s="83">
        <f>SUM(AI20:AL20)</f>
        <v>469828.58234000055</v>
      </c>
      <c r="AN20" s="83">
        <v>84239.58183000001</v>
      </c>
      <c r="AO20" s="83">
        <v>126641</v>
      </c>
      <c r="AP20" s="83">
        <v>112303.92868999999</v>
      </c>
      <c r="AQ20" s="83">
        <v>238782</v>
      </c>
      <c r="AR20" s="83">
        <v>561584</v>
      </c>
      <c r="AS20" s="83">
        <v>97900.255179999978</v>
      </c>
    </row>
    <row r="21" spans="1:45" s="2" customFormat="1">
      <c r="A21" s="8"/>
      <c r="B21" s="9" t="s">
        <v>1016</v>
      </c>
      <c r="C21" s="9" t="s">
        <v>64</v>
      </c>
      <c r="D21" s="36">
        <v>0</v>
      </c>
      <c r="E21" s="36">
        <v>0</v>
      </c>
      <c r="F21" s="36">
        <v>0</v>
      </c>
      <c r="G21" s="36">
        <v>0</v>
      </c>
      <c r="H21" s="36">
        <v>0</v>
      </c>
      <c r="I21" s="36">
        <v>0</v>
      </c>
      <c r="J21" s="64">
        <f>N21-SUM(K21:M21)</f>
        <v>3855.5000010000003</v>
      </c>
      <c r="K21" s="64">
        <v>9015</v>
      </c>
      <c r="L21" s="64">
        <v>4241.5</v>
      </c>
      <c r="M21" s="64">
        <v>5872.4999989999997</v>
      </c>
      <c r="N21" s="64">
        <v>22984.5</v>
      </c>
      <c r="O21" s="64">
        <v>3320.5</v>
      </c>
      <c r="P21" s="64">
        <v>1833</v>
      </c>
      <c r="Q21" s="64">
        <v>3176.5</v>
      </c>
      <c r="R21" s="83">
        <v>4179.4399999999996</v>
      </c>
      <c r="S21" s="64">
        <v>12626</v>
      </c>
      <c r="T21" s="64">
        <v>2392</v>
      </c>
      <c r="U21" s="64">
        <v>3044.5</v>
      </c>
      <c r="V21" s="83">
        <v>3247.44</v>
      </c>
      <c r="W21" s="83">
        <v>4354</v>
      </c>
      <c r="X21" s="83">
        <v>13038.44</v>
      </c>
      <c r="Y21" s="83">
        <v>3224.44</v>
      </c>
      <c r="Z21" s="83">
        <v>3316</v>
      </c>
      <c r="AA21" s="83">
        <v>3393.444</v>
      </c>
      <c r="AB21" s="83">
        <v>5656.6426599799688</v>
      </c>
      <c r="AC21" s="83">
        <v>15590.285999969572</v>
      </c>
      <c r="AD21" s="83">
        <v>3289</v>
      </c>
      <c r="AE21" s="83">
        <v>5169.4399999999996</v>
      </c>
      <c r="AF21" s="83">
        <v>2689</v>
      </c>
      <c r="AG21" s="83">
        <v>5515.4294500008527</v>
      </c>
      <c r="AH21" s="83">
        <v>16661.997520019264</v>
      </c>
      <c r="AI21" s="83">
        <v>4214.5002800001203</v>
      </c>
      <c r="AJ21" s="83">
        <v>2978.4967900001257</v>
      </c>
      <c r="AK21" s="83">
        <v>2961.9593999997974</v>
      </c>
      <c r="AL21" s="83">
        <v>3068</v>
      </c>
      <c r="AM21" s="83">
        <f>SUM(AI21:AL21)</f>
        <v>13222.956470000043</v>
      </c>
      <c r="AN21" s="83">
        <v>2448.8829399995507</v>
      </c>
      <c r="AO21" s="83">
        <v>3380</v>
      </c>
      <c r="AP21" s="83">
        <v>2440.8333300005793</v>
      </c>
      <c r="AQ21" s="83">
        <v>7518</v>
      </c>
      <c r="AR21" s="83">
        <v>15809</v>
      </c>
      <c r="AS21" s="83">
        <v>5980.4660500012342</v>
      </c>
    </row>
    <row r="22" spans="1:45">
      <c r="A22" s="8"/>
      <c r="B22" s="6" t="s">
        <v>1017</v>
      </c>
      <c r="C22" s="6" t="s">
        <v>1017</v>
      </c>
      <c r="D22" s="82">
        <f>-SUM('Fluxo de Caixa | CashFlow'!D21:D22)</f>
        <v>11775.948870000006</v>
      </c>
      <c r="E22" s="82">
        <f>-SUM('Fluxo de Caixa | CashFlow'!E21:E22)</f>
        <v>6867.4639500000112</v>
      </c>
      <c r="F22" s="82">
        <f t="shared" ref="F22:T22" si="52">SUM(F23:F27)</f>
        <v>4735</v>
      </c>
      <c r="G22" s="82">
        <f t="shared" si="52"/>
        <v>4778</v>
      </c>
      <c r="H22" s="82">
        <f t="shared" si="52"/>
        <v>3735</v>
      </c>
      <c r="I22" s="82">
        <f t="shared" si="52"/>
        <v>13249</v>
      </c>
      <c r="J22" s="82">
        <f t="shared" si="52"/>
        <v>4172</v>
      </c>
      <c r="K22" s="82">
        <f t="shared" si="52"/>
        <v>6549</v>
      </c>
      <c r="L22" s="82">
        <f t="shared" si="52"/>
        <v>14670</v>
      </c>
      <c r="M22" s="82">
        <f t="shared" si="52"/>
        <v>21110.201021950554</v>
      </c>
      <c r="N22" s="82">
        <f t="shared" si="52"/>
        <v>46499.515721950636</v>
      </c>
      <c r="O22" s="82">
        <f t="shared" si="52"/>
        <v>14188</v>
      </c>
      <c r="P22" s="82">
        <f t="shared" si="52"/>
        <v>12178</v>
      </c>
      <c r="Q22" s="82">
        <f t="shared" si="52"/>
        <v>11378</v>
      </c>
      <c r="R22" s="82">
        <f t="shared" si="52"/>
        <v>6969.3280697582522</v>
      </c>
      <c r="S22" s="82">
        <f t="shared" si="52"/>
        <v>44711.518198712642</v>
      </c>
      <c r="T22" s="82">
        <f t="shared" si="52"/>
        <v>12949.607258488006</v>
      </c>
      <c r="U22" s="82">
        <f t="shared" ref="U22:W22" si="53">SUM(U23:U27)</f>
        <v>19638.937310000005</v>
      </c>
      <c r="V22" s="82">
        <f t="shared" si="53"/>
        <v>25621.328644999998</v>
      </c>
      <c r="W22" s="82">
        <f t="shared" si="53"/>
        <v>45867.997349999903</v>
      </c>
      <c r="X22" s="82">
        <f t="shared" ref="X22:Y22" si="54">SUM(X23:X27)</f>
        <v>87077.870515000774</v>
      </c>
      <c r="Y22" s="82">
        <f t="shared" si="54"/>
        <v>23869.072190000014</v>
      </c>
      <c r="Z22" s="82">
        <f>SUM(Z23:Z27)</f>
        <v>31313.560472250076</v>
      </c>
      <c r="AA22" s="82">
        <f>SUM(AA23:AA27)</f>
        <v>51233.171499097502</v>
      </c>
      <c r="AB22" s="82">
        <f>SUM(AB23:AB27)</f>
        <v>31313.553300000014</v>
      </c>
      <c r="AC22" s="82">
        <f t="shared" ref="AC22:AC27" si="55">SUM(Y22:AB22)</f>
        <v>137729.35746134759</v>
      </c>
      <c r="AD22" s="82">
        <f t="shared" ref="AD22:AI22" si="56">SUM(AD23:AD27)</f>
        <v>44036.895620000083</v>
      </c>
      <c r="AE22" s="82">
        <f t="shared" si="56"/>
        <v>47257.371649999957</v>
      </c>
      <c r="AF22" s="82">
        <f t="shared" si="56"/>
        <v>48097.27175</v>
      </c>
      <c r="AG22" s="82">
        <f t="shared" si="56"/>
        <v>38795.182660000042</v>
      </c>
      <c r="AH22" s="82">
        <f t="shared" si="56"/>
        <v>178185.71892999994</v>
      </c>
      <c r="AI22" s="82">
        <f t="shared" si="56"/>
        <v>35317.171609999976</v>
      </c>
      <c r="AJ22" s="82">
        <f t="shared" ref="AJ22:AK22" si="57">SUM(AJ23:AJ27)</f>
        <v>38179.424709999694</v>
      </c>
      <c r="AK22" s="82">
        <f t="shared" si="57"/>
        <v>34508.784679999997</v>
      </c>
      <c r="AL22" s="82">
        <f t="shared" ref="AL22:AO22" si="58">SUM(AL23:AL27)</f>
        <v>21018.035575450998</v>
      </c>
      <c r="AM22" s="82">
        <f t="shared" si="58"/>
        <v>129023.41657545068</v>
      </c>
      <c r="AN22" s="82">
        <f t="shared" si="58"/>
        <v>19665.113448237869</v>
      </c>
      <c r="AO22" s="82">
        <f t="shared" si="58"/>
        <v>16677.095101941995</v>
      </c>
      <c r="AP22" s="82">
        <f>SUM(AP23:AP27)</f>
        <v>22236.762191941983</v>
      </c>
      <c r="AQ22" s="82">
        <f>SUM(AQ23:AQ27)</f>
        <v>22049.651099999995</v>
      </c>
      <c r="AR22" s="82">
        <f>SUM(AR23:AR27)</f>
        <v>80412</v>
      </c>
      <c r="AS22" s="82">
        <f>SUM(AS23:AS27)</f>
        <v>18576.790089999999</v>
      </c>
    </row>
    <row r="23" spans="1:45">
      <c r="B23" s="9" t="s">
        <v>1018</v>
      </c>
      <c r="C23" s="9" t="s">
        <v>1019</v>
      </c>
      <c r="D23" s="36">
        <v>0</v>
      </c>
      <c r="E23" s="36">
        <v>0</v>
      </c>
      <c r="F23" s="64">
        <v>3061</v>
      </c>
      <c r="G23" s="64">
        <v>103</v>
      </c>
      <c r="H23" s="64">
        <v>890</v>
      </c>
      <c r="I23" s="64">
        <v>4749</v>
      </c>
      <c r="J23" s="64">
        <v>1145</v>
      </c>
      <c r="K23" s="64">
        <v>3093</v>
      </c>
      <c r="L23" s="64">
        <v>6451</v>
      </c>
      <c r="M23" s="64">
        <v>6971.1218725000008</v>
      </c>
      <c r="N23" s="64">
        <v>16516.465932499992</v>
      </c>
      <c r="O23" s="64">
        <v>9633</v>
      </c>
      <c r="P23" s="64">
        <v>9607</v>
      </c>
      <c r="Q23" s="64">
        <v>2314</v>
      </c>
      <c r="R23" s="64">
        <v>3633.4267690270135</v>
      </c>
      <c r="S23" s="64">
        <v>24815.28458345959</v>
      </c>
      <c r="T23" s="64">
        <v>4787.2038399999883</v>
      </c>
      <c r="U23" s="64">
        <v>12199.400860000002</v>
      </c>
      <c r="V23" s="64">
        <v>17876.710939999994</v>
      </c>
      <c r="W23" s="64">
        <v>22617.305939999893</v>
      </c>
      <c r="X23" s="64">
        <f>61732.0316400001-17000</f>
        <v>44732.031640000103</v>
      </c>
      <c r="Y23" s="64">
        <v>10395.563570000011</v>
      </c>
      <c r="Z23" s="64">
        <v>16411.680082054154</v>
      </c>
      <c r="AA23" s="64">
        <v>25996.285332651303</v>
      </c>
      <c r="AB23" s="64">
        <v>15735.721390000006</v>
      </c>
      <c r="AC23" s="64">
        <f t="shared" si="55"/>
        <v>68539.250374705472</v>
      </c>
      <c r="AD23" s="64">
        <v>15427.698369999995</v>
      </c>
      <c r="AE23" s="64">
        <v>11709.826639999999</v>
      </c>
      <c r="AF23" s="64">
        <v>22872.089769999995</v>
      </c>
      <c r="AG23" s="64">
        <v>22902.893410000041</v>
      </c>
      <c r="AH23" s="64">
        <v>72770.532940000077</v>
      </c>
      <c r="AI23" s="64">
        <v>19075.922749999976</v>
      </c>
      <c r="AJ23" s="64">
        <v>16357.925819999695</v>
      </c>
      <c r="AK23" s="64">
        <v>16510.572</v>
      </c>
      <c r="AL23" s="64">
        <v>17014.020555450552</v>
      </c>
      <c r="AM23" s="83">
        <f t="shared" ref="AM23:AM27" si="59">SUM(AI23:AL23)</f>
        <v>68958.441125450219</v>
      </c>
      <c r="AN23" s="64">
        <v>4699.4399599999988</v>
      </c>
      <c r="AO23" s="64">
        <v>5788.1227699999808</v>
      </c>
      <c r="AP23" s="64">
        <v>5706.7787199999802</v>
      </c>
      <c r="AQ23" s="64">
        <v>12876.917119999995</v>
      </c>
      <c r="AR23" s="83">
        <v>32501</v>
      </c>
      <c r="AS23" s="83">
        <v>9615.8185300000023</v>
      </c>
    </row>
    <row r="24" spans="1:45">
      <c r="B24" s="9" t="s">
        <v>1020</v>
      </c>
      <c r="C24" s="9" t="s">
        <v>1021</v>
      </c>
      <c r="D24" s="36">
        <v>0</v>
      </c>
      <c r="E24" s="36">
        <v>0</v>
      </c>
      <c r="F24" s="64">
        <v>841</v>
      </c>
      <c r="G24" s="64">
        <v>2457</v>
      </c>
      <c r="H24" s="64">
        <v>2267</v>
      </c>
      <c r="I24" s="64">
        <v>5565</v>
      </c>
      <c r="J24" s="64">
        <v>1712</v>
      </c>
      <c r="K24" s="64">
        <v>622</v>
      </c>
      <c r="L24" s="64">
        <v>910</v>
      </c>
      <c r="M24" s="64">
        <v>8241.5702375000037</v>
      </c>
      <c r="N24" s="64">
        <v>14597.087847500014</v>
      </c>
      <c r="O24" s="64">
        <v>2495</v>
      </c>
      <c r="P24" s="64">
        <v>1447</v>
      </c>
      <c r="Q24" s="64">
        <v>2436</v>
      </c>
      <c r="R24" s="64">
        <v>1659.3175622312392</v>
      </c>
      <c r="S24" s="64">
        <v>8357.4557758379851</v>
      </c>
      <c r="T24" s="64">
        <v>1822.1930699999996</v>
      </c>
      <c r="U24" s="64">
        <v>1550.7661999999996</v>
      </c>
      <c r="V24" s="64">
        <v>2045.6288199999999</v>
      </c>
      <c r="W24" s="64">
        <v>1600.3753300000001</v>
      </c>
      <c r="X24" s="64">
        <v>5474.4579999999978</v>
      </c>
      <c r="Y24" s="64">
        <v>4250.3214699999999</v>
      </c>
      <c r="Z24" s="64">
        <v>5541.1833501959181</v>
      </c>
      <c r="AA24" s="64">
        <v>4881.4747364462019</v>
      </c>
      <c r="AB24" s="64">
        <v>3337.0408499999985</v>
      </c>
      <c r="AC24" s="64">
        <f t="shared" si="55"/>
        <v>18010.020406642117</v>
      </c>
      <c r="AD24" s="64">
        <v>11885.356570000076</v>
      </c>
      <c r="AE24" s="64">
        <v>9783.2135700000072</v>
      </c>
      <c r="AF24" s="64">
        <v>4050.8784600000176</v>
      </c>
      <c r="AG24" s="64">
        <v>1328.2474899999979</v>
      </c>
      <c r="AH24" s="64">
        <v>27025.668590000052</v>
      </c>
      <c r="AI24" s="64">
        <v>3518.8400599999995</v>
      </c>
      <c r="AJ24" s="64">
        <v>3750.4856700000009</v>
      </c>
      <c r="AK24" s="64">
        <v>4539.96335</v>
      </c>
      <c r="AL24" s="64">
        <v>4709.7689299999729</v>
      </c>
      <c r="AM24" s="83">
        <f t="shared" si="59"/>
        <v>16519.058009999972</v>
      </c>
      <c r="AN24" s="64">
        <v>2697.7804999999994</v>
      </c>
      <c r="AO24" s="64">
        <v>2976.8432719420121</v>
      </c>
      <c r="AP24" s="64">
        <v>5210.9621519419852</v>
      </c>
      <c r="AQ24" s="64">
        <v>4826.7302500000042</v>
      </c>
      <c r="AR24" s="83">
        <v>15862</v>
      </c>
      <c r="AS24" s="83">
        <v>5818.3822599999976</v>
      </c>
    </row>
    <row r="25" spans="1:45">
      <c r="B25" s="9" t="s">
        <v>1022</v>
      </c>
      <c r="C25" s="9" t="s">
        <v>1023</v>
      </c>
      <c r="D25" s="36">
        <v>0</v>
      </c>
      <c r="E25" s="36">
        <v>0</v>
      </c>
      <c r="F25" s="64">
        <v>177</v>
      </c>
      <c r="G25" s="64">
        <v>431</v>
      </c>
      <c r="H25" s="64">
        <v>276</v>
      </c>
      <c r="I25" s="64">
        <v>884</v>
      </c>
      <c r="J25" s="64">
        <v>320</v>
      </c>
      <c r="K25" s="64">
        <v>639</v>
      </c>
      <c r="L25" s="64">
        <v>3053</v>
      </c>
      <c r="M25" s="64">
        <v>2286.8419829999998</v>
      </c>
      <c r="N25" s="64">
        <v>6632.5288829999954</v>
      </c>
      <c r="O25" s="64">
        <v>1009</v>
      </c>
      <c r="P25" s="64">
        <v>245</v>
      </c>
      <c r="Q25" s="64">
        <v>966</v>
      </c>
      <c r="R25" s="64">
        <v>1270.8019239999996</v>
      </c>
      <c r="S25" s="64">
        <v>3489.8581940000131</v>
      </c>
      <c r="T25" s="64">
        <v>3501.8636884880016</v>
      </c>
      <c r="U25" s="64">
        <v>1131.0805300000002</v>
      </c>
      <c r="V25" s="64">
        <v>2103.0659949999999</v>
      </c>
      <c r="W25" s="64">
        <v>4866.8110400000014</v>
      </c>
      <c r="X25" s="64">
        <v>11340.091994999999</v>
      </c>
      <c r="Y25" s="64">
        <v>4410.8143400000008</v>
      </c>
      <c r="Z25" s="64">
        <v>624.00298000000009</v>
      </c>
      <c r="AA25" s="64">
        <v>1722.48217</v>
      </c>
      <c r="AB25" s="64">
        <v>1502.1357100000023</v>
      </c>
      <c r="AC25" s="64">
        <f t="shared" si="55"/>
        <v>8259.4352000000035</v>
      </c>
      <c r="AD25" s="64">
        <v>9103.578309999999</v>
      </c>
      <c r="AE25" s="64">
        <v>12212.392439999998</v>
      </c>
      <c r="AF25" s="64">
        <v>9871.5117399999963</v>
      </c>
      <c r="AG25" s="64">
        <v>5233.6696100000008</v>
      </c>
      <c r="AH25" s="64">
        <v>36421.152099999919</v>
      </c>
      <c r="AI25" s="64">
        <v>3746.5814300000011</v>
      </c>
      <c r="AJ25" s="64">
        <v>3612.0421900000015</v>
      </c>
      <c r="AK25" s="64">
        <v>5258.3509999999997</v>
      </c>
      <c r="AL25" s="64">
        <v>4049.7906400004731</v>
      </c>
      <c r="AM25" s="83">
        <f t="shared" si="59"/>
        <v>16666.765260000473</v>
      </c>
      <c r="AN25" s="64">
        <v>7517.4365260606319</v>
      </c>
      <c r="AO25" s="64">
        <v>3942.4580000000019</v>
      </c>
      <c r="AP25" s="64">
        <v>3733.8441699999921</v>
      </c>
      <c r="AQ25" s="64">
        <v>2662.0972699999979</v>
      </c>
      <c r="AR25" s="83">
        <v>17864</v>
      </c>
      <c r="AS25" s="83">
        <v>2822.7286799999988</v>
      </c>
    </row>
    <row r="26" spans="1:45">
      <c r="B26" s="9" t="s">
        <v>1024</v>
      </c>
      <c r="C26" s="9" t="s">
        <v>1025</v>
      </c>
      <c r="D26" s="36">
        <v>0</v>
      </c>
      <c r="E26" s="36">
        <v>0</v>
      </c>
      <c r="F26" s="64">
        <v>416</v>
      </c>
      <c r="G26" s="64">
        <v>1332</v>
      </c>
      <c r="H26" s="64">
        <v>302</v>
      </c>
      <c r="I26" s="64">
        <v>2051</v>
      </c>
      <c r="J26" s="64">
        <v>948</v>
      </c>
      <c r="K26" s="64">
        <v>442</v>
      </c>
      <c r="L26" s="64">
        <v>3185</v>
      </c>
      <c r="M26" s="64">
        <v>3377.9044689506209</v>
      </c>
      <c r="N26" s="64">
        <v>8139.4346789506135</v>
      </c>
      <c r="O26" s="64">
        <v>1034</v>
      </c>
      <c r="P26" s="64">
        <v>507</v>
      </c>
      <c r="Q26" s="64">
        <v>5662</v>
      </c>
      <c r="R26" s="64">
        <v>405.7818145</v>
      </c>
      <c r="S26" s="64">
        <v>8031.592675414855</v>
      </c>
      <c r="T26" s="64">
        <v>2838.3466600000006</v>
      </c>
      <c r="U26" s="64">
        <v>4757.6897200000012</v>
      </c>
      <c r="V26" s="64">
        <v>3595.9228900000007</v>
      </c>
      <c r="W26" s="64">
        <v>16321.402499999998</v>
      </c>
      <c r="X26" s="64">
        <v>24365.884830000006</v>
      </c>
      <c r="Y26" s="64">
        <v>4185.2181200000005</v>
      </c>
      <c r="Z26" s="64">
        <v>5596.4855299999999</v>
      </c>
      <c r="AA26" s="64">
        <v>10066.712730000001</v>
      </c>
      <c r="AB26" s="64">
        <v>6042.1294000000007</v>
      </c>
      <c r="AC26" s="64">
        <f t="shared" si="55"/>
        <v>25890.545780000004</v>
      </c>
      <c r="AD26" s="64">
        <v>4284.3726700000007</v>
      </c>
      <c r="AE26" s="64">
        <v>8723.7299300000013</v>
      </c>
      <c r="AF26" s="64">
        <v>9051.795359999991</v>
      </c>
      <c r="AG26" s="64">
        <v>7272.8402100000003</v>
      </c>
      <c r="AH26" s="64">
        <v>29332.738169999993</v>
      </c>
      <c r="AI26" s="64">
        <v>6502.6180499999991</v>
      </c>
      <c r="AJ26" s="64">
        <v>12998.819869999996</v>
      </c>
      <c r="AK26" s="64">
        <v>7812.9278000000031</v>
      </c>
      <c r="AL26" s="64">
        <v>-7617.8679499999989</v>
      </c>
      <c r="AM26" s="83">
        <f t="shared" si="59"/>
        <v>19696.497770000002</v>
      </c>
      <c r="AN26" s="64">
        <v>4215.8545800000011</v>
      </c>
      <c r="AO26" s="64">
        <v>1567.3397699999998</v>
      </c>
      <c r="AP26" s="64">
        <v>1734.9937700000003</v>
      </c>
      <c r="AQ26" s="64">
        <v>1115.62042</v>
      </c>
      <c r="AR26" s="83">
        <v>5030</v>
      </c>
      <c r="AS26" s="83">
        <v>285.46461999999997</v>
      </c>
    </row>
    <row r="27" spans="1:45">
      <c r="B27" s="9" t="s">
        <v>284</v>
      </c>
      <c r="C27" s="9" t="s">
        <v>64</v>
      </c>
      <c r="D27" s="36">
        <v>0</v>
      </c>
      <c r="E27" s="36">
        <v>0</v>
      </c>
      <c r="F27" s="64">
        <v>240</v>
      </c>
      <c r="G27" s="64">
        <v>455</v>
      </c>
      <c r="H27" s="36">
        <v>0</v>
      </c>
      <c r="I27" s="36">
        <v>0</v>
      </c>
      <c r="J27" s="64">
        <v>47</v>
      </c>
      <c r="K27" s="64">
        <v>1753</v>
      </c>
      <c r="L27" s="64">
        <v>1071</v>
      </c>
      <c r="M27" s="64">
        <v>232.76245999993384</v>
      </c>
      <c r="N27" s="64">
        <v>613.99838000001762</v>
      </c>
      <c r="O27" s="64">
        <v>17</v>
      </c>
      <c r="P27" s="64">
        <v>372</v>
      </c>
      <c r="Q27" s="36">
        <v>0</v>
      </c>
      <c r="R27" s="36">
        <v>0</v>
      </c>
      <c r="S27" s="64">
        <v>17.326970000199974</v>
      </c>
      <c r="T27" s="64">
        <v>1.6763806343078612E-11</v>
      </c>
      <c r="U27" s="36">
        <v>0</v>
      </c>
      <c r="V27" s="36">
        <v>0</v>
      </c>
      <c r="W27" s="64">
        <v>462.10254000001402</v>
      </c>
      <c r="X27" s="64">
        <v>1165.4040500006622</v>
      </c>
      <c r="Y27" s="64">
        <v>627.15468999999996</v>
      </c>
      <c r="Z27" s="64">
        <f>2887.20853+253</f>
        <v>3140.2085299999999</v>
      </c>
      <c r="AA27" s="64">
        <f>8848.21653-282</f>
        <v>8566.2165299999997</v>
      </c>
      <c r="AB27" s="64">
        <v>4696.5259500000047</v>
      </c>
      <c r="AC27" s="64">
        <f t="shared" si="55"/>
        <v>17030.105700000004</v>
      </c>
      <c r="AD27" s="64">
        <v>3335.8897000000179</v>
      </c>
      <c r="AE27" s="64">
        <v>4828.2090699999526</v>
      </c>
      <c r="AF27" s="64">
        <v>2250.9964200000068</v>
      </c>
      <c r="AG27" s="64">
        <v>2057.5319400000003</v>
      </c>
      <c r="AH27" s="64">
        <v>12635.627129999899</v>
      </c>
      <c r="AI27" s="64">
        <v>2473.2093199999999</v>
      </c>
      <c r="AJ27" s="64">
        <v>1460.1511599999999</v>
      </c>
      <c r="AK27" s="64">
        <v>386.97053</v>
      </c>
      <c r="AL27" s="64">
        <v>2862.3234000000007</v>
      </c>
      <c r="AM27" s="83">
        <f t="shared" si="59"/>
        <v>7182.654410000001</v>
      </c>
      <c r="AN27" s="64">
        <v>534.60188217723589</v>
      </c>
      <c r="AO27" s="64">
        <v>2402.3312900000005</v>
      </c>
      <c r="AP27" s="64">
        <v>5850.183380000024</v>
      </c>
      <c r="AQ27" s="64">
        <v>568.28603999999984</v>
      </c>
      <c r="AR27" s="83">
        <v>9155</v>
      </c>
      <c r="AS27" s="83">
        <v>34.396000000000001</v>
      </c>
    </row>
    <row r="28" spans="1:45">
      <c r="D28" s="72"/>
      <c r="E28" s="72"/>
      <c r="F28" s="72"/>
      <c r="G28" s="72"/>
      <c r="H28" s="72"/>
      <c r="I28" s="72"/>
      <c r="J28" s="72"/>
      <c r="K28" s="72"/>
      <c r="L28" s="72"/>
      <c r="M28" s="72"/>
      <c r="N28" s="72"/>
      <c r="O28" s="72"/>
      <c r="P28" s="72"/>
      <c r="Q28" s="72"/>
      <c r="R28" s="72"/>
      <c r="S28" s="72"/>
      <c r="T28" s="72"/>
      <c r="U28" s="72"/>
      <c r="V28" s="72"/>
      <c r="W28" s="72"/>
      <c r="X28" s="72"/>
      <c r="Y28" s="72"/>
      <c r="Z28" s="72"/>
      <c r="AA28" s="72"/>
    </row>
    <row r="29" spans="1:45">
      <c r="N29" s="72"/>
      <c r="S29" s="72"/>
      <c r="X29" s="72"/>
      <c r="Y29" s="72"/>
      <c r="Z29" s="72"/>
      <c r="AA29" s="72"/>
      <c r="AD29" s="72"/>
      <c r="AE29" s="72"/>
      <c r="AF29" s="72"/>
      <c r="AG29" s="72"/>
      <c r="AI29" s="72"/>
      <c r="AJ29" s="72"/>
      <c r="AK29" s="72"/>
      <c r="AL29" s="72"/>
      <c r="AN29" s="72"/>
      <c r="AO29" s="72"/>
      <c r="AP29" s="72"/>
      <c r="AQ29" s="72"/>
      <c r="AR29" s="72"/>
      <c r="AS29" s="72"/>
    </row>
    <row r="30" spans="1:45">
      <c r="N30" s="72"/>
      <c r="S30" s="72"/>
      <c r="AD30" s="72"/>
      <c r="AE30" s="72"/>
      <c r="AF30" s="72"/>
      <c r="AG30" s="72"/>
      <c r="AI30" s="72"/>
      <c r="AJ30" s="72"/>
      <c r="AK30" s="72"/>
      <c r="AL30" s="72"/>
      <c r="AN30" s="72"/>
      <c r="AO30" s="72"/>
      <c r="AP30" s="72"/>
      <c r="AQ30" s="72"/>
      <c r="AR30" s="72"/>
      <c r="AS30" s="72"/>
    </row>
    <row r="31" spans="1:45">
      <c r="N31" s="137"/>
      <c r="S31" s="137"/>
      <c r="X31" s="137"/>
      <c r="AC31" s="137"/>
      <c r="AD31" s="72"/>
      <c r="AE31" s="72"/>
      <c r="AF31" s="72"/>
      <c r="AG31" s="72"/>
      <c r="AH31" s="137"/>
      <c r="AI31" s="72"/>
      <c r="AJ31" s="72"/>
      <c r="AK31" s="72"/>
      <c r="AL31" s="72"/>
      <c r="AM31" s="137"/>
      <c r="AN31" s="72"/>
      <c r="AO31" s="72"/>
      <c r="AP31" s="72"/>
      <c r="AQ31" s="72"/>
      <c r="AR31" s="72"/>
      <c r="AS31" s="72"/>
    </row>
    <row r="32" spans="1:45">
      <c r="A32" s="8"/>
      <c r="N32" s="72"/>
      <c r="S32" s="72"/>
      <c r="AD32" s="72"/>
      <c r="AE32" s="72"/>
      <c r="AF32" s="72"/>
      <c r="AG32" s="72"/>
      <c r="AI32" s="72"/>
      <c r="AJ32" s="72"/>
      <c r="AK32" s="72"/>
      <c r="AL32" s="72"/>
      <c r="AN32" s="72"/>
      <c r="AO32" s="72"/>
      <c r="AP32" s="72"/>
      <c r="AQ32" s="72"/>
      <c r="AR32" s="72"/>
      <c r="AS32" s="72"/>
    </row>
    <row r="33" spans="1:45">
      <c r="N33" s="72"/>
      <c r="S33" s="72"/>
    </row>
    <row r="34" spans="1:45">
      <c r="AD34" s="72"/>
      <c r="AE34" s="72"/>
      <c r="AF34" s="72"/>
      <c r="AG34" s="72"/>
      <c r="AI34" s="72"/>
      <c r="AJ34" s="72"/>
      <c r="AK34" s="72"/>
      <c r="AL34" s="72"/>
      <c r="AN34" s="72"/>
      <c r="AO34" s="72"/>
      <c r="AP34" s="72"/>
      <c r="AQ34" s="72"/>
      <c r="AR34" s="72"/>
      <c r="AS34" s="72"/>
    </row>
    <row r="35" spans="1:45">
      <c r="AD35" s="72"/>
      <c r="AE35" s="72"/>
      <c r="AF35" s="72"/>
      <c r="AG35" s="72"/>
      <c r="AI35" s="72"/>
      <c r="AJ35" s="72"/>
      <c r="AK35" s="72"/>
      <c r="AL35" s="72"/>
      <c r="AN35" s="72"/>
      <c r="AO35" s="72"/>
      <c r="AP35" s="72"/>
      <c r="AQ35" s="72"/>
      <c r="AR35" s="72"/>
      <c r="AS35" s="72"/>
    </row>
    <row r="36" spans="1:45">
      <c r="AD36" s="72"/>
      <c r="AE36" s="72"/>
      <c r="AF36" s="72"/>
      <c r="AG36" s="72"/>
      <c r="AI36" s="72"/>
      <c r="AJ36" s="72"/>
      <c r="AK36" s="72"/>
      <c r="AL36" s="72"/>
      <c r="AN36" s="72"/>
      <c r="AO36" s="72"/>
      <c r="AP36" s="72"/>
      <c r="AQ36" s="72"/>
      <c r="AR36" s="72"/>
      <c r="AS36" s="72"/>
    </row>
    <row r="37" spans="1:45">
      <c r="A37" s="8"/>
    </row>
    <row r="38" spans="1:45">
      <c r="A38" s="8"/>
      <c r="Y38" s="72"/>
      <c r="Z38" s="72"/>
      <c r="AA38" s="72"/>
      <c r="AB38" s="72"/>
      <c r="AC38" s="72"/>
      <c r="AD38" s="72"/>
      <c r="AE38" s="72"/>
      <c r="AF38" s="72"/>
      <c r="AG38" s="72"/>
      <c r="AH38" s="72"/>
      <c r="AI38" s="72"/>
      <c r="AJ38" s="72"/>
      <c r="AK38" s="72"/>
      <c r="AL38" s="72"/>
      <c r="AM38" s="72"/>
      <c r="AN38" s="72"/>
      <c r="AO38" s="72"/>
      <c r="AP38" s="72"/>
      <c r="AQ38" s="72"/>
      <c r="AR38" s="72"/>
      <c r="AS38" s="72"/>
    </row>
    <row r="39" spans="1:45">
      <c r="Y39" s="72"/>
      <c r="Z39" s="72"/>
      <c r="AA39" s="72"/>
      <c r="AB39" s="72"/>
      <c r="AC39" s="72"/>
      <c r="AD39" s="72"/>
      <c r="AE39" s="72"/>
      <c r="AF39" s="72"/>
      <c r="AG39" s="72"/>
      <c r="AH39" s="72"/>
      <c r="AI39" s="72"/>
      <c r="AJ39" s="72"/>
      <c r="AK39" s="72"/>
      <c r="AL39" s="72"/>
      <c r="AM39" s="72"/>
      <c r="AN39" s="72"/>
      <c r="AO39" s="72"/>
      <c r="AP39" s="72"/>
      <c r="AQ39" s="72"/>
      <c r="AR39" s="72"/>
      <c r="AS39" s="72"/>
    </row>
    <row r="40" spans="1:45">
      <c r="A40" s="8"/>
      <c r="Y40" s="72"/>
      <c r="Z40" s="72"/>
      <c r="AA40" s="72"/>
      <c r="AB40" s="72"/>
      <c r="AC40" s="72"/>
      <c r="AD40" s="72"/>
      <c r="AE40" s="72"/>
      <c r="AF40" s="72"/>
      <c r="AG40" s="72"/>
      <c r="AH40" s="72"/>
      <c r="AI40" s="72"/>
      <c r="AJ40" s="72"/>
      <c r="AK40" s="72"/>
      <c r="AL40" s="72"/>
      <c r="AM40" s="72"/>
      <c r="AN40" s="72"/>
      <c r="AO40" s="72"/>
      <c r="AP40" s="72"/>
      <c r="AQ40" s="72"/>
      <c r="AR40" s="72"/>
      <c r="AS40" s="72"/>
    </row>
    <row r="41" spans="1:45">
      <c r="Y41" s="72"/>
      <c r="Z41" s="72"/>
      <c r="AA41" s="72"/>
      <c r="AB41" s="72"/>
      <c r="AC41" s="72"/>
      <c r="AD41" s="72"/>
      <c r="AE41" s="72"/>
      <c r="AF41" s="72"/>
      <c r="AG41" s="72"/>
      <c r="AH41" s="72"/>
      <c r="AI41" s="72"/>
      <c r="AJ41" s="72"/>
      <c r="AK41" s="72"/>
      <c r="AL41" s="72"/>
      <c r="AM41" s="72"/>
      <c r="AN41" s="72"/>
      <c r="AO41" s="72"/>
      <c r="AP41" s="72"/>
      <c r="AQ41" s="72"/>
      <c r="AR41" s="72"/>
      <c r="AS41" s="72"/>
    </row>
    <row r="42" spans="1:45">
      <c r="Y42" s="72"/>
      <c r="Z42" s="72"/>
      <c r="AA42" s="72"/>
      <c r="AB42" s="72"/>
      <c r="AC42" s="72"/>
      <c r="AD42" s="72"/>
      <c r="AE42" s="72"/>
      <c r="AF42" s="72"/>
      <c r="AG42" s="72"/>
      <c r="AH42" s="72"/>
      <c r="AI42" s="72"/>
      <c r="AJ42" s="72"/>
      <c r="AK42" s="72"/>
      <c r="AL42" s="72"/>
      <c r="AM42" s="72"/>
      <c r="AN42" s="72"/>
      <c r="AO42" s="72"/>
      <c r="AP42" s="72"/>
      <c r="AQ42" s="72"/>
      <c r="AR42" s="72"/>
      <c r="AS42" s="72"/>
    </row>
    <row r="44" spans="1:45">
      <c r="A44" s="8"/>
    </row>
    <row r="46" spans="1:45">
      <c r="A46" s="8"/>
      <c r="AD46" s="72"/>
      <c r="AE46" s="72"/>
      <c r="AF46" s="72"/>
      <c r="AG46" s="72"/>
      <c r="AI46" s="72"/>
      <c r="AJ46" s="72"/>
      <c r="AK46" s="72"/>
      <c r="AL46" s="72"/>
      <c r="AN46" s="72"/>
      <c r="AO46" s="72"/>
      <c r="AP46" s="72"/>
      <c r="AQ46" s="72"/>
      <c r="AR46" s="72"/>
      <c r="AS46" s="72"/>
    </row>
    <row r="47" spans="1:45">
      <c r="AD47" s="72"/>
      <c r="AE47" s="72"/>
      <c r="AF47" s="72"/>
      <c r="AG47" s="72"/>
      <c r="AI47" s="72"/>
      <c r="AJ47" s="72"/>
      <c r="AK47" s="72"/>
      <c r="AL47" s="72"/>
      <c r="AN47" s="72"/>
      <c r="AO47" s="72"/>
      <c r="AP47" s="72"/>
      <c r="AQ47" s="72"/>
      <c r="AR47" s="72"/>
      <c r="AS47" s="72"/>
    </row>
    <row r="48" spans="1:45">
      <c r="AD48" s="72"/>
      <c r="AE48" s="72"/>
      <c r="AF48" s="72"/>
      <c r="AG48" s="72"/>
      <c r="AI48" s="72"/>
      <c r="AJ48" s="72"/>
      <c r="AK48" s="72"/>
      <c r="AL48" s="72"/>
      <c r="AN48" s="72"/>
      <c r="AO48" s="72"/>
      <c r="AP48" s="72"/>
      <c r="AQ48" s="72"/>
      <c r="AR48" s="72"/>
      <c r="AS48" s="72"/>
    </row>
    <row r="49" spans="1:45">
      <c r="AD49" s="72"/>
      <c r="AE49" s="72"/>
      <c r="AF49" s="72"/>
      <c r="AG49" s="72"/>
      <c r="AI49" s="72"/>
      <c r="AJ49" s="72"/>
      <c r="AK49" s="72"/>
      <c r="AL49" s="72"/>
      <c r="AN49" s="72"/>
      <c r="AO49" s="72"/>
      <c r="AP49" s="72"/>
      <c r="AQ49" s="72"/>
      <c r="AR49" s="72"/>
      <c r="AS49" s="72"/>
    </row>
    <row r="50" spans="1:45">
      <c r="AD50" s="72"/>
      <c r="AE50" s="72"/>
      <c r="AF50" s="72"/>
      <c r="AG50" s="72"/>
      <c r="AI50" s="72"/>
      <c r="AJ50" s="72"/>
      <c r="AK50" s="72"/>
      <c r="AL50" s="72"/>
      <c r="AN50" s="72"/>
      <c r="AO50" s="72"/>
      <c r="AP50" s="72"/>
      <c r="AQ50" s="72"/>
      <c r="AR50" s="72"/>
      <c r="AS50" s="72"/>
    </row>
    <row r="51" spans="1:45">
      <c r="A51" s="49"/>
    </row>
    <row r="52" spans="1:45">
      <c r="A52" s="8"/>
    </row>
    <row r="56" spans="1:45">
      <c r="A56" s="8"/>
    </row>
    <row r="59" spans="1:45">
      <c r="A59" s="8"/>
    </row>
    <row r="60" spans="1:45">
      <c r="A60" s="8"/>
    </row>
  </sheetData>
  <pageMargins left="0.511811024" right="0.511811024" top="0.78740157499999996" bottom="0.78740157499999996" header="0.31496062000000002" footer="0.31496062000000002"/>
  <pageSetup paperSize="9" orientation="portrait" r:id="rId1"/>
  <headerFooter>
    <oddFooter>&amp;L_x000D_&amp;1#&amp;"Calibri"&amp;10&amp;K000000 Informação Interna</oddFooter>
  </headerFooter>
  <ignoredErrors>
    <ignoredError sqref="A22:Y22 A9:H9 T9:AA9 A16:C16 A28:C28 A26:C26 A23:C23 A18:B18 A24:C25 A27:C27 A10:Y12 AB9 AD9:AE9 A19:C19 O19:X19 A17:B17 U17:X17 K17:S17 J18:X18 AF9:AK9 F27:G27 F26:Y26 F23:W23 F24:X25 J19:M19 J27:P27 S27:T27 W27:X27 A13 C13:X13" formulaRange="1"/>
    <ignoredError sqref="I9:S9 AC9" formula="1" formulaRange="1"/>
    <ignoredError sqref="AC5 AC22" formula="1"/>
  </ignoredErrors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80799C3-2656-4CC6-A790-58269263583A}">
  <dimension ref="A3:J58"/>
  <sheetViews>
    <sheetView zoomScaleNormal="100" workbookViewId="0">
      <pane xSplit="2" ySplit="4" topLeftCell="C5" activePane="bottomRight" state="frozen"/>
      <selection pane="topRight" activeCell="C1" sqref="C1"/>
      <selection pane="bottomLeft" activeCell="A5" sqref="A5"/>
      <selection pane="bottomRight" activeCell="D27" sqref="D27"/>
    </sheetView>
  </sheetViews>
  <sheetFormatPr defaultColWidth="9.1796875" defaultRowHeight="14.5"/>
  <cols>
    <col min="1" max="1" width="2.81640625" style="12" customWidth="1"/>
    <col min="2" max="2" width="28" style="1" bestFit="1" customWidth="1"/>
    <col min="3" max="3" width="26.81640625" style="1" bestFit="1" customWidth="1"/>
    <col min="4" max="5" width="9.1796875" style="1"/>
    <col min="6" max="6" width="3.81640625" style="1" customWidth="1"/>
    <col min="7" max="16384" width="9.1796875" style="1"/>
  </cols>
  <sheetData>
    <row r="3" spans="1:10" ht="8.15" customHeight="1">
      <c r="C3" s="5"/>
    </row>
    <row r="4" spans="1:10" s="49" customFormat="1" ht="16.5" customHeight="1">
      <c r="B4" s="152" t="s">
        <v>1131</v>
      </c>
      <c r="C4" s="153" t="s">
        <v>1131</v>
      </c>
      <c r="D4" s="196" t="s">
        <v>1153</v>
      </c>
      <c r="E4" s="196" t="s">
        <v>1159</v>
      </c>
      <c r="F4" s="197"/>
      <c r="G4" s="198" t="s">
        <v>1185</v>
      </c>
      <c r="H4" s="198" t="s">
        <v>1185</v>
      </c>
      <c r="I4" s="1"/>
      <c r="J4" s="1"/>
    </row>
    <row r="5" spans="1:10">
      <c r="A5" s="8"/>
      <c r="B5" s="193" t="s">
        <v>1186</v>
      </c>
      <c r="C5" s="205" t="s">
        <v>1190</v>
      </c>
      <c r="D5" s="199">
        <v>761.94244043266679</v>
      </c>
      <c r="E5" s="199">
        <v>701.351080591239</v>
      </c>
      <c r="F5" s="197"/>
      <c r="G5" s="218">
        <f>D5-E5</f>
        <v>60.591359841427789</v>
      </c>
      <c r="H5" s="222">
        <f>D5/E5-1</f>
        <v>8.6392338328400653E-2</v>
      </c>
    </row>
    <row r="6" spans="1:10">
      <c r="A6" s="8"/>
      <c r="B6" s="194" t="s">
        <v>1187</v>
      </c>
      <c r="C6" s="194" t="s">
        <v>1187</v>
      </c>
      <c r="D6" s="212">
        <v>-65.7</v>
      </c>
      <c r="E6" s="213">
        <v>-60.3</v>
      </c>
      <c r="F6" s="197"/>
      <c r="G6" s="219">
        <f>D6-E6</f>
        <v>-5.4000000000000057</v>
      </c>
      <c r="H6" s="223">
        <f t="shared" ref="H6:H25" si="0">D6/E6-1</f>
        <v>8.9552238805970186E-2</v>
      </c>
    </row>
    <row r="7" spans="1:10">
      <c r="A7" s="8"/>
      <c r="B7" s="194" t="s">
        <v>1211</v>
      </c>
      <c r="C7" s="194" t="s">
        <v>1212</v>
      </c>
      <c r="D7" s="212">
        <v>-0.13200000000000001</v>
      </c>
      <c r="E7" s="213">
        <v>-0.13900000000000001</v>
      </c>
      <c r="F7" s="197"/>
      <c r="G7" s="219"/>
      <c r="H7" s="223"/>
    </row>
    <row r="8" spans="1:10">
      <c r="B8" s="154" t="s">
        <v>1132</v>
      </c>
      <c r="C8" s="154" t="s">
        <v>1132</v>
      </c>
      <c r="D8" s="214">
        <v>604</v>
      </c>
      <c r="E8" s="214">
        <v>552.29999999999995</v>
      </c>
      <c r="F8" s="197"/>
      <c r="G8" s="220">
        <f>D8-E8</f>
        <v>51.700000000000045</v>
      </c>
      <c r="H8" s="224">
        <f t="shared" si="0"/>
        <v>9.3608546080029109E-2</v>
      </c>
    </row>
    <row r="9" spans="1:10" ht="7.5" customHeight="1">
      <c r="A9" s="8"/>
      <c r="B9" s="192"/>
      <c r="C9" s="2"/>
      <c r="D9" s="215"/>
      <c r="E9" s="216"/>
      <c r="F9" s="197"/>
      <c r="G9" s="221"/>
      <c r="H9" s="202"/>
    </row>
    <row r="10" spans="1:10" s="2" customFormat="1">
      <c r="A10" s="8"/>
      <c r="B10" s="195" t="s">
        <v>1133</v>
      </c>
      <c r="C10" s="195" t="s">
        <v>1191</v>
      </c>
      <c r="D10" s="217">
        <v>2654.5012874999993</v>
      </c>
      <c r="E10" s="217">
        <v>2468.6159715499998</v>
      </c>
      <c r="F10" s="197"/>
      <c r="G10" s="220">
        <f>D10-E10</f>
        <v>185.88531594999949</v>
      </c>
      <c r="H10" s="224">
        <f t="shared" si="0"/>
        <v>7.5299405858289647E-2</v>
      </c>
      <c r="I10" s="1"/>
      <c r="J10" s="1"/>
    </row>
    <row r="11" spans="1:10">
      <c r="A11" s="8"/>
      <c r="B11" s="194" t="s">
        <v>1144</v>
      </c>
      <c r="C11" s="194" t="s">
        <v>1192</v>
      </c>
      <c r="D11" s="213">
        <v>899.08502460999966</v>
      </c>
      <c r="E11" s="213">
        <v>751.02975853999999</v>
      </c>
      <c r="F11" s="197"/>
      <c r="G11" s="219">
        <f t="shared" ref="G11:G13" si="1">D11-E11</f>
        <v>148.05526606999967</v>
      </c>
      <c r="H11" s="223">
        <f t="shared" si="0"/>
        <v>0.19713635097205562</v>
      </c>
    </row>
    <row r="12" spans="1:10">
      <c r="A12" s="8"/>
      <c r="B12" s="194" t="s">
        <v>1145</v>
      </c>
      <c r="C12" s="194" t="s">
        <v>1193</v>
      </c>
      <c r="D12" s="213">
        <v>1550.2859020199999</v>
      </c>
      <c r="E12" s="213">
        <v>1504.0388614999995</v>
      </c>
      <c r="F12" s="197"/>
      <c r="G12" s="219">
        <f t="shared" si="1"/>
        <v>46.247040520000382</v>
      </c>
      <c r="H12" s="223">
        <f t="shared" si="0"/>
        <v>3.0748567542914218E-2</v>
      </c>
    </row>
    <row r="13" spans="1:10">
      <c r="B13" s="194" t="s">
        <v>1146</v>
      </c>
      <c r="C13" s="194" t="s">
        <v>1194</v>
      </c>
      <c r="D13" s="213">
        <v>205.13036087</v>
      </c>
      <c r="E13" s="213">
        <v>213.54735151000003</v>
      </c>
      <c r="F13" s="197"/>
      <c r="G13" s="219">
        <f t="shared" si="1"/>
        <v>-8.4169906400000229</v>
      </c>
      <c r="H13" s="223">
        <f t="shared" si="0"/>
        <v>-3.941510199252396E-2</v>
      </c>
    </row>
    <row r="14" spans="1:10" ht="7.5" customHeight="1">
      <c r="A14" s="8"/>
      <c r="B14" s="192"/>
      <c r="C14" s="2"/>
      <c r="D14" s="215"/>
      <c r="E14" s="216"/>
      <c r="F14" s="197"/>
      <c r="G14" s="221"/>
      <c r="H14" s="202"/>
    </row>
    <row r="15" spans="1:10" s="2" customFormat="1">
      <c r="A15" s="8"/>
      <c r="B15" s="195" t="s">
        <v>1134</v>
      </c>
      <c r="C15" s="195" t="s">
        <v>1195</v>
      </c>
      <c r="D15" s="217">
        <v>459.27358421999998</v>
      </c>
      <c r="E15" s="217">
        <v>450.19966257999999</v>
      </c>
      <c r="F15" s="197"/>
      <c r="G15" s="220">
        <f>D15-E15</f>
        <v>9.0739216399999805</v>
      </c>
      <c r="H15" s="224">
        <f t="shared" si="0"/>
        <v>2.0155327500689824E-2</v>
      </c>
      <c r="I15" s="1"/>
      <c r="J15" s="1"/>
    </row>
    <row r="16" spans="1:10" s="2" customFormat="1">
      <c r="A16" s="8"/>
      <c r="B16" s="194" t="s">
        <v>1147</v>
      </c>
      <c r="C16" s="194" t="s">
        <v>1196</v>
      </c>
      <c r="D16" s="213">
        <v>126.27450446999997</v>
      </c>
      <c r="E16" s="213">
        <v>163.90005564999996</v>
      </c>
      <c r="F16" s="197"/>
      <c r="G16" s="219">
        <f t="shared" ref="G16:G19" si="2">D16-E16</f>
        <v>-37.625551179999988</v>
      </c>
      <c r="H16" s="223">
        <f t="shared" si="0"/>
        <v>-0.22956399270752781</v>
      </c>
      <c r="I16" s="1"/>
      <c r="J16" s="1"/>
    </row>
    <row r="17" spans="1:10" s="2" customFormat="1" ht="24.5">
      <c r="A17" s="8"/>
      <c r="B17" s="194" t="s">
        <v>1148</v>
      </c>
      <c r="C17" s="194" t="s">
        <v>1197</v>
      </c>
      <c r="D17" s="213">
        <v>197.36243383999999</v>
      </c>
      <c r="E17" s="213">
        <v>155.84102812000003</v>
      </c>
      <c r="F17" s="197"/>
      <c r="G17" s="219">
        <f t="shared" si="2"/>
        <v>41.521405719999962</v>
      </c>
      <c r="H17" s="223">
        <f t="shared" si="0"/>
        <v>0.26643436725807423</v>
      </c>
      <c r="I17" s="1"/>
      <c r="J17" s="1"/>
    </row>
    <row r="18" spans="1:10" s="2" customFormat="1">
      <c r="A18" s="8"/>
      <c r="B18" s="194" t="s">
        <v>1149</v>
      </c>
      <c r="C18" s="194" t="s">
        <v>1198</v>
      </c>
      <c r="D18" s="213">
        <v>96.138153029999998</v>
      </c>
      <c r="E18" s="213">
        <v>97.158578810000009</v>
      </c>
      <c r="F18" s="197"/>
      <c r="G18" s="219">
        <f t="shared" si="2"/>
        <v>-1.0204257800000107</v>
      </c>
      <c r="H18" s="223">
        <f t="shared" si="0"/>
        <v>-1.050268326789261E-2</v>
      </c>
      <c r="I18" s="1"/>
      <c r="J18" s="1"/>
    </row>
    <row r="19" spans="1:10" s="2" customFormat="1">
      <c r="A19" s="8"/>
      <c r="B19" s="194" t="s">
        <v>1205</v>
      </c>
      <c r="C19" s="194" t="s">
        <v>1199</v>
      </c>
      <c r="D19" s="213">
        <v>39.498492880000001</v>
      </c>
      <c r="E19" s="213">
        <v>33.299999999999997</v>
      </c>
      <c r="F19" s="197"/>
      <c r="G19" s="219">
        <f t="shared" si="2"/>
        <v>6.1984928800000034</v>
      </c>
      <c r="H19" s="223" t="s">
        <v>58</v>
      </c>
      <c r="I19" s="1"/>
      <c r="J19" s="1"/>
    </row>
    <row r="20" spans="1:10" ht="7.5" customHeight="1">
      <c r="A20" s="8"/>
      <c r="B20" s="192"/>
      <c r="C20" s="2"/>
      <c r="D20" s="215"/>
      <c r="E20" s="216"/>
      <c r="F20" s="197"/>
      <c r="G20" s="221"/>
      <c r="H20" s="202"/>
    </row>
    <row r="21" spans="1:10">
      <c r="A21" s="8"/>
      <c r="B21" s="195" t="s">
        <v>1135</v>
      </c>
      <c r="C21" s="195" t="s">
        <v>1200</v>
      </c>
      <c r="D21" s="217">
        <v>420.98151336000012</v>
      </c>
      <c r="E21" s="217">
        <v>419.52849206000008</v>
      </c>
      <c r="F21" s="197"/>
      <c r="G21" s="220">
        <f>D21-E21</f>
        <v>1.4530213000000458</v>
      </c>
      <c r="H21" s="224">
        <f t="shared" si="0"/>
        <v>3.4634627385266015E-3</v>
      </c>
    </row>
    <row r="22" spans="1:10" ht="24.5">
      <c r="B22" s="194" t="s">
        <v>1188</v>
      </c>
      <c r="C22" s="194" t="s">
        <v>1201</v>
      </c>
      <c r="D22" s="213">
        <v>1013.3152240700002</v>
      </c>
      <c r="E22" s="213">
        <v>943.12564210000005</v>
      </c>
      <c r="F22" s="197"/>
      <c r="G22" s="219">
        <f>D22-E22</f>
        <v>70.189581970000177</v>
      </c>
      <c r="H22" s="223">
        <f t="shared" si="0"/>
        <v>7.4422302646456773E-2</v>
      </c>
    </row>
    <row r="23" spans="1:10">
      <c r="B23" s="194" t="s">
        <v>1136</v>
      </c>
      <c r="C23" s="194" t="s">
        <v>1202</v>
      </c>
      <c r="D23" s="213">
        <v>-592.3337107100001</v>
      </c>
      <c r="E23" s="213">
        <v>-523.59715003999997</v>
      </c>
      <c r="F23" s="197"/>
      <c r="G23" s="219">
        <f>D23-E23</f>
        <v>-68.736560670000131</v>
      </c>
      <c r="H23" s="223">
        <f t="shared" si="0"/>
        <v>0.13127756838391691</v>
      </c>
    </row>
    <row r="24" spans="1:10" ht="7.5" customHeight="1">
      <c r="A24" s="8"/>
      <c r="B24" s="192"/>
      <c r="C24" s="2"/>
      <c r="D24" s="215"/>
      <c r="E24" s="216"/>
      <c r="F24" s="197"/>
      <c r="G24" s="221"/>
      <c r="H24" s="202"/>
    </row>
    <row r="25" spans="1:10">
      <c r="B25" s="195" t="s">
        <v>1137</v>
      </c>
      <c r="C25" s="195" t="s">
        <v>1203</v>
      </c>
      <c r="D25" s="217">
        <v>2616.1991177099994</v>
      </c>
      <c r="E25" s="217">
        <v>2471.1999999999998</v>
      </c>
      <c r="F25" s="197"/>
      <c r="G25" s="220">
        <f>D25-E25</f>
        <v>144.99911770999961</v>
      </c>
      <c r="H25" s="224">
        <f t="shared" si="0"/>
        <v>5.8675589879410683E-2</v>
      </c>
    </row>
    <row r="26" spans="1:10" ht="7.5" customHeight="1">
      <c r="A26" s="8"/>
      <c r="B26" s="192"/>
      <c r="C26" s="2"/>
      <c r="D26" s="2"/>
      <c r="E26" s="200"/>
      <c r="F26" s="197"/>
      <c r="G26" s="201"/>
      <c r="H26" s="202"/>
    </row>
    <row r="27" spans="1:10">
      <c r="B27" s="154" t="s">
        <v>1189</v>
      </c>
      <c r="C27" s="154" t="s">
        <v>1204</v>
      </c>
      <c r="D27" s="203">
        <v>0.23100000000000001</v>
      </c>
      <c r="E27" s="203">
        <v>0.22700000000000001</v>
      </c>
      <c r="F27" s="197"/>
      <c r="G27" s="204">
        <f>(D27-E27)*100</f>
        <v>0.40000000000000036</v>
      </c>
      <c r="H27" s="204">
        <f>(E27-F27)*100</f>
        <v>22.7</v>
      </c>
    </row>
    <row r="28" spans="1:10">
      <c r="B28" s="72"/>
      <c r="C28" s="72"/>
    </row>
    <row r="29" spans="1:10">
      <c r="B29" s="72"/>
      <c r="C29" s="72"/>
      <c r="D29" s="72"/>
      <c r="E29" s="72"/>
    </row>
    <row r="30" spans="1:10">
      <c r="A30" s="8"/>
      <c r="B30" s="72"/>
      <c r="C30" s="72"/>
      <c r="D30" s="72"/>
      <c r="E30" s="72"/>
    </row>
    <row r="31" spans="1:10">
      <c r="B31" s="72"/>
      <c r="C31" s="72"/>
      <c r="D31" s="72"/>
      <c r="E31" s="72"/>
    </row>
    <row r="32" spans="1:10">
      <c r="B32" s="72"/>
      <c r="C32" s="72"/>
      <c r="D32" s="72"/>
      <c r="E32" s="72"/>
    </row>
    <row r="33" spans="1:5">
      <c r="B33" s="72"/>
      <c r="C33" s="72"/>
      <c r="D33" s="72"/>
      <c r="E33" s="72"/>
    </row>
    <row r="34" spans="1:5">
      <c r="B34" s="72"/>
      <c r="C34" s="72"/>
      <c r="D34" s="72"/>
      <c r="E34" s="72"/>
    </row>
    <row r="35" spans="1:5">
      <c r="A35" s="8"/>
      <c r="B35" s="72"/>
      <c r="C35" s="72"/>
      <c r="D35" s="72"/>
      <c r="E35" s="72"/>
    </row>
    <row r="36" spans="1:5">
      <c r="A36" s="8"/>
      <c r="B36" s="72"/>
      <c r="C36" s="72"/>
      <c r="D36" s="72"/>
      <c r="E36" s="72"/>
    </row>
    <row r="37" spans="1:5">
      <c r="B37" s="72"/>
      <c r="C37" s="72"/>
      <c r="D37" s="72"/>
      <c r="E37" s="72"/>
    </row>
    <row r="38" spans="1:5">
      <c r="A38" s="8"/>
      <c r="B38" s="72"/>
      <c r="C38" s="72"/>
      <c r="D38" s="72"/>
      <c r="E38" s="72"/>
    </row>
    <row r="39" spans="1:5">
      <c r="B39" s="72"/>
      <c r="C39" s="72"/>
      <c r="D39" s="72"/>
      <c r="E39" s="72"/>
    </row>
    <row r="40" spans="1:5">
      <c r="B40" s="72"/>
      <c r="C40" s="72"/>
      <c r="D40" s="72"/>
      <c r="E40" s="72"/>
    </row>
    <row r="41" spans="1:5">
      <c r="B41" s="72"/>
      <c r="C41" s="72"/>
      <c r="D41" s="72"/>
      <c r="E41" s="72"/>
    </row>
    <row r="42" spans="1:5">
      <c r="A42" s="8"/>
      <c r="B42" s="72"/>
      <c r="C42" s="72"/>
      <c r="D42" s="72"/>
      <c r="E42" s="72"/>
    </row>
    <row r="43" spans="1:5">
      <c r="B43" s="72"/>
      <c r="C43" s="72"/>
      <c r="D43" s="72"/>
      <c r="E43" s="72"/>
    </row>
    <row r="44" spans="1:5">
      <c r="A44" s="8"/>
      <c r="B44" s="72"/>
      <c r="C44" s="72"/>
      <c r="D44" s="72"/>
      <c r="E44" s="72"/>
    </row>
    <row r="49" spans="1:1">
      <c r="A49" s="49"/>
    </row>
    <row r="50" spans="1:1">
      <c r="A50" s="8"/>
    </row>
    <row r="54" spans="1:1">
      <c r="A54" s="8"/>
    </row>
    <row r="57" spans="1:1">
      <c r="A57" s="8"/>
    </row>
    <row r="58" spans="1:1">
      <c r="A58" s="8"/>
    </row>
  </sheetData>
  <pageMargins left="0.511811024" right="0.511811024" top="0.78740157499999996" bottom="0.78740157499999996" header="0.31496062000000002" footer="0.31496062000000002"/>
  <pageSetup paperSize="9" orientation="portrait" r:id="rId1"/>
  <headerFooter>
    <oddFooter>&amp;L_x000D_&amp;1#&amp;"Calibri"&amp;10&amp;K000000 Informação Interna</oddFooter>
  </headerFooter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Plan6" filterMode="1"/>
  <dimension ref="B1:R634"/>
  <sheetViews>
    <sheetView showGridLines="0" zoomScaleNormal="100" workbookViewId="0">
      <pane ySplit="7" topLeftCell="A18" activePane="bottomLeft" state="frozen"/>
      <selection pane="bottomLeft" activeCell="K4" sqref="K4"/>
    </sheetView>
  </sheetViews>
  <sheetFormatPr defaultColWidth="8.81640625" defaultRowHeight="12" customHeight="1"/>
  <cols>
    <col min="1" max="1" width="2.1796875" style="5" customWidth="1"/>
    <col min="2" max="2" width="7" style="5" bestFit="1" customWidth="1"/>
    <col min="3" max="3" width="17" style="5" bestFit="1" customWidth="1"/>
    <col min="4" max="4" width="11.81640625" style="5" customWidth="1"/>
    <col min="5" max="5" width="12.453125" style="5" customWidth="1"/>
    <col min="6" max="6" width="10.26953125" style="5" customWidth="1"/>
    <col min="7" max="7" width="17" style="5" bestFit="1" customWidth="1"/>
    <col min="8" max="8" width="32.54296875" style="5" bestFit="1" customWidth="1"/>
    <col min="9" max="9" width="12.453125" style="88" bestFit="1" customWidth="1"/>
    <col min="10" max="10" width="19.54296875" style="5" customWidth="1"/>
    <col min="11" max="11" width="10.1796875" style="5" customWidth="1"/>
    <col min="12" max="12" width="13.7265625" style="5" customWidth="1"/>
    <col min="13" max="13" width="10.1796875" style="5" bestFit="1" customWidth="1"/>
    <col min="14" max="14" width="26.1796875" style="5" bestFit="1" customWidth="1"/>
    <col min="15" max="15" width="8.81640625" style="115"/>
    <col min="16" max="16" width="31.26953125" style="115" customWidth="1"/>
    <col min="17" max="17" width="10.1796875" style="115" bestFit="1" customWidth="1"/>
    <col min="18" max="18" width="10.54296875" style="115" bestFit="1" customWidth="1"/>
    <col min="19" max="16384" width="8.81640625" style="5"/>
  </cols>
  <sheetData>
    <row r="1" spans="2:18" ht="21.65" customHeight="1">
      <c r="J1" s="57" t="s">
        <v>303</v>
      </c>
      <c r="K1" s="57" t="s">
        <v>304</v>
      </c>
      <c r="L1" s="57" t="s">
        <v>305</v>
      </c>
      <c r="M1" s="57" t="s">
        <v>306</v>
      </c>
      <c r="O1" s="5" t="s">
        <v>307</v>
      </c>
      <c r="P1" s="5"/>
      <c r="Q1" s="5"/>
      <c r="R1" s="5"/>
    </row>
    <row r="2" spans="2:18" ht="10" customHeight="1">
      <c r="J2" s="117" t="s">
        <v>308</v>
      </c>
      <c r="K2" s="118">
        <f>COUNTIFS(L:L,J2,M:M,"Aberto")</f>
        <v>224</v>
      </c>
      <c r="L2" s="118">
        <v>0</v>
      </c>
      <c r="M2" s="121">
        <f>SUMIFS($I$7:$I$625,$M$7:$M$625,"aberto",$L$7:$L$625,J2)</f>
        <v>16950.749999999996</v>
      </c>
      <c r="O2" s="5" t="s">
        <v>309</v>
      </c>
      <c r="P2" s="5"/>
      <c r="Q2" s="5"/>
      <c r="R2" s="5"/>
    </row>
    <row r="3" spans="2:18" ht="10" customHeight="1">
      <c r="D3" s="63"/>
      <c r="E3" s="38" t="s">
        <v>310</v>
      </c>
      <c r="J3" s="119" t="s">
        <v>311</v>
      </c>
      <c r="K3" s="120">
        <f>COUNTIFS(L:L,J3,M:M,"Aberto")-1</f>
        <v>267</v>
      </c>
      <c r="L3" s="120">
        <v>1</v>
      </c>
      <c r="M3" s="122">
        <f>SUMIFS($I$7:$I$625,$M$7:$M$625,"aberto",$L$7:$L$625,J3)</f>
        <v>24936.860000000011</v>
      </c>
      <c r="O3" s="5"/>
      <c r="P3" s="5"/>
      <c r="Q3" s="5"/>
      <c r="R3" s="5"/>
    </row>
    <row r="4" spans="2:18" s="112" customFormat="1" ht="10" customHeight="1">
      <c r="I4" s="113"/>
      <c r="J4" s="119" t="s">
        <v>312</v>
      </c>
      <c r="K4" s="120">
        <f>COUNTIFS(L:L,J4,M:M,"Aberto")</f>
        <v>11</v>
      </c>
      <c r="L4" s="120">
        <v>0</v>
      </c>
      <c r="M4" s="122">
        <f>SUMIFS($I$7:$I$625,$M$7:$M$625,"aberto",$L$7:$L$625,J4)</f>
        <v>74</v>
      </c>
      <c r="N4" s="126"/>
      <c r="Q4" s="127"/>
    </row>
    <row r="5" spans="2:18" s="112" customFormat="1" ht="10" customHeight="1">
      <c r="I5" s="134"/>
      <c r="J5" s="115" t="s">
        <v>313</v>
      </c>
      <c r="K5" s="116">
        <f>SUM(K2:K4)</f>
        <v>502</v>
      </c>
      <c r="L5" s="116">
        <v>1</v>
      </c>
      <c r="M5" s="123">
        <f>SUM(M2:M4)</f>
        <v>41961.610000000008</v>
      </c>
      <c r="N5" s="125">
        <f>K5+L5</f>
        <v>503</v>
      </c>
      <c r="O5" s="112" t="s">
        <v>314</v>
      </c>
    </row>
    <row r="6" spans="2:18" s="112" customFormat="1" ht="10.5" customHeight="1">
      <c r="I6" s="134"/>
      <c r="K6" s="124"/>
    </row>
    <row r="7" spans="2:18" s="114" customFormat="1" ht="31.5">
      <c r="B7" s="56" t="s">
        <v>315</v>
      </c>
      <c r="C7" s="57" t="s">
        <v>316</v>
      </c>
      <c r="D7" s="57" t="s">
        <v>317</v>
      </c>
      <c r="E7" s="57" t="s">
        <v>318</v>
      </c>
      <c r="F7" s="57" t="s">
        <v>319</v>
      </c>
      <c r="G7" s="57" t="s">
        <v>320</v>
      </c>
      <c r="H7" s="57" t="s">
        <v>321</v>
      </c>
      <c r="I7" s="89" t="s">
        <v>322</v>
      </c>
      <c r="J7" s="57" t="s">
        <v>323</v>
      </c>
      <c r="K7" s="93" t="s">
        <v>324</v>
      </c>
      <c r="L7" s="57" t="s">
        <v>325</v>
      </c>
      <c r="M7" s="58" t="s">
        <v>326</v>
      </c>
      <c r="N7" s="58" t="s">
        <v>327</v>
      </c>
      <c r="O7" s="115"/>
      <c r="P7" s="115"/>
      <c r="Q7" s="115"/>
      <c r="R7" s="115"/>
    </row>
    <row r="8" spans="2:18" s="114" customFormat="1" ht="10.5" hidden="1">
      <c r="B8" s="77"/>
      <c r="C8" s="78"/>
      <c r="D8" s="79"/>
      <c r="E8" s="45"/>
      <c r="F8" s="77"/>
      <c r="G8" s="77"/>
      <c r="H8" s="77"/>
      <c r="I8" s="102"/>
      <c r="J8" s="77"/>
      <c r="K8" s="77"/>
      <c r="L8" s="77"/>
      <c r="M8" s="39"/>
      <c r="N8" s="39"/>
      <c r="O8" s="115"/>
      <c r="P8" s="115"/>
      <c r="Q8" s="115"/>
      <c r="R8" s="115"/>
    </row>
    <row r="9" spans="2:18" s="114" customFormat="1" ht="10.5" hidden="1">
      <c r="B9" s="77"/>
      <c r="C9" s="78"/>
      <c r="D9" s="79"/>
      <c r="E9" s="45"/>
      <c r="F9" s="77"/>
      <c r="G9" s="77"/>
      <c r="H9" s="77"/>
      <c r="I9" s="102"/>
      <c r="J9" s="77"/>
      <c r="K9" s="77"/>
      <c r="L9" s="77"/>
      <c r="M9" s="39"/>
      <c r="N9" s="39"/>
      <c r="O9" s="115"/>
      <c r="P9" s="115"/>
      <c r="Q9" s="115"/>
      <c r="R9" s="115"/>
    </row>
    <row r="10" spans="2:18" s="114" customFormat="1" ht="10.5" hidden="1">
      <c r="B10" s="77"/>
      <c r="C10" s="78"/>
      <c r="D10" s="79"/>
      <c r="E10" s="45"/>
      <c r="F10" s="77"/>
      <c r="G10" s="77"/>
      <c r="H10" s="77"/>
      <c r="I10" s="102"/>
      <c r="J10" s="77"/>
      <c r="K10" s="77"/>
      <c r="L10" s="77"/>
      <c r="M10" s="39"/>
      <c r="N10" s="39"/>
      <c r="O10" s="115"/>
      <c r="P10" s="115"/>
      <c r="Q10" s="115"/>
      <c r="R10" s="115"/>
    </row>
    <row r="11" spans="2:18" s="114" customFormat="1" ht="10.5" hidden="1">
      <c r="B11" s="77"/>
      <c r="C11" s="78"/>
      <c r="D11" s="79"/>
      <c r="E11" s="45"/>
      <c r="F11" s="77"/>
      <c r="G11" s="77"/>
      <c r="H11" s="77"/>
      <c r="I11" s="102"/>
      <c r="J11" s="77"/>
      <c r="K11" s="77"/>
      <c r="L11" s="77"/>
      <c r="M11" s="39"/>
      <c r="N11" s="39"/>
      <c r="O11" s="115"/>
      <c r="P11" s="115"/>
      <c r="Q11" s="115"/>
      <c r="R11" s="115"/>
    </row>
    <row r="12" spans="2:18" s="114" customFormat="1" ht="10.5" hidden="1">
      <c r="B12" s="77"/>
      <c r="C12" s="78"/>
      <c r="D12" s="79"/>
      <c r="E12" s="45"/>
      <c r="F12" s="77"/>
      <c r="G12" s="77"/>
      <c r="H12" s="77"/>
      <c r="I12" s="102"/>
      <c r="J12" s="77"/>
      <c r="K12" s="77"/>
      <c r="L12" s="77"/>
      <c r="M12" s="39"/>
      <c r="N12" s="39"/>
      <c r="O12" s="115"/>
      <c r="P12" s="115"/>
      <c r="Q12" s="115"/>
      <c r="R12" s="115"/>
    </row>
    <row r="13" spans="2:18" s="114" customFormat="1" ht="10.5" hidden="1">
      <c r="B13" s="77"/>
      <c r="C13" s="78"/>
      <c r="D13" s="79"/>
      <c r="E13" s="45"/>
      <c r="F13" s="77"/>
      <c r="G13" s="77"/>
      <c r="H13" s="77"/>
      <c r="I13" s="102"/>
      <c r="J13" s="77"/>
      <c r="K13" s="77"/>
      <c r="L13" s="77"/>
      <c r="M13" s="39"/>
      <c r="N13" s="39"/>
      <c r="O13" s="115"/>
      <c r="P13" s="115"/>
      <c r="Q13" s="115"/>
      <c r="R13" s="115"/>
    </row>
    <row r="14" spans="2:18" s="114" customFormat="1" ht="10.5" hidden="1">
      <c r="B14" s="77"/>
      <c r="C14" s="78"/>
      <c r="D14" s="79"/>
      <c r="E14" s="45"/>
      <c r="F14" s="77"/>
      <c r="G14" s="77"/>
      <c r="H14" s="77"/>
      <c r="I14" s="102"/>
      <c r="J14" s="77"/>
      <c r="K14" s="77"/>
      <c r="L14" s="77"/>
      <c r="M14" s="39"/>
      <c r="N14" s="39"/>
      <c r="O14" s="115"/>
      <c r="P14" s="115"/>
      <c r="Q14" s="115"/>
      <c r="R14" s="115"/>
    </row>
    <row r="15" spans="2:18" s="114" customFormat="1" ht="10.5" hidden="1">
      <c r="B15" s="77"/>
      <c r="C15" s="78"/>
      <c r="D15" s="79"/>
      <c r="E15" s="45"/>
      <c r="F15" s="77"/>
      <c r="G15" s="77"/>
      <c r="H15" s="77"/>
      <c r="I15" s="102"/>
      <c r="J15" s="77"/>
      <c r="K15" s="77"/>
      <c r="L15" s="77"/>
      <c r="M15" s="39"/>
      <c r="N15" s="39"/>
      <c r="O15" s="115"/>
      <c r="P15" s="115"/>
      <c r="Q15" s="115"/>
      <c r="R15" s="115"/>
    </row>
    <row r="16" spans="2:18" s="114" customFormat="1" ht="10.5" hidden="1">
      <c r="B16" s="77"/>
      <c r="C16" s="78"/>
      <c r="D16" s="79"/>
      <c r="E16" s="45"/>
      <c r="F16" s="77"/>
      <c r="G16" s="77"/>
      <c r="H16" s="77"/>
      <c r="I16" s="102"/>
      <c r="J16" s="77"/>
      <c r="K16" s="77"/>
      <c r="L16" s="77"/>
      <c r="M16" s="39"/>
      <c r="N16" s="39"/>
      <c r="O16" s="115"/>
      <c r="P16" s="115"/>
      <c r="Q16" s="115"/>
      <c r="R16" s="115"/>
    </row>
    <row r="17" spans="2:18" s="114" customFormat="1" ht="10.5" hidden="1">
      <c r="B17" s="77"/>
      <c r="C17" s="78"/>
      <c r="D17" s="79"/>
      <c r="E17" s="45"/>
      <c r="F17" s="77"/>
      <c r="G17" s="77"/>
      <c r="H17" s="77"/>
      <c r="I17" s="102"/>
      <c r="J17" s="77"/>
      <c r="K17" s="77"/>
      <c r="L17" s="77"/>
      <c r="M17" s="39"/>
      <c r="N17" s="39"/>
      <c r="O17" s="115"/>
      <c r="P17" s="115"/>
      <c r="Q17" s="115"/>
      <c r="R17" s="115"/>
    </row>
    <row r="18" spans="2:18" s="114" customFormat="1" ht="10.5">
      <c r="B18" s="77">
        <f t="shared" ref="B18:B46" si="0">B19+1</f>
        <v>608</v>
      </c>
      <c r="C18" s="78">
        <v>46099</v>
      </c>
      <c r="D18" s="79" t="s">
        <v>1041</v>
      </c>
      <c r="E18" s="45" t="s">
        <v>329</v>
      </c>
      <c r="F18" s="77" t="s">
        <v>362</v>
      </c>
      <c r="G18" s="77" t="s">
        <v>1154</v>
      </c>
      <c r="H18" s="77" t="s">
        <v>633</v>
      </c>
      <c r="I18" s="102">
        <v>64.88</v>
      </c>
      <c r="J18" s="77">
        <f>COUNTIFS(L18:$L$626,L18,M18:$M$626,"Aberto")</f>
        <v>224</v>
      </c>
      <c r="K18" s="77">
        <f>COUNTIF(M18:$M$625,"Aberto")</f>
        <v>503</v>
      </c>
      <c r="L18" s="77" t="s">
        <v>308</v>
      </c>
      <c r="M18" s="39" t="s">
        <v>333</v>
      </c>
      <c r="N18" s="39"/>
      <c r="O18" s="115"/>
      <c r="P18" s="115"/>
      <c r="Q18" s="115"/>
      <c r="R18" s="115"/>
    </row>
    <row r="19" spans="2:18" s="114" customFormat="1" ht="10.5">
      <c r="B19" s="77">
        <f t="shared" si="0"/>
        <v>607</v>
      </c>
      <c r="C19" s="78">
        <v>46098</v>
      </c>
      <c r="D19" s="79" t="s">
        <v>1041</v>
      </c>
      <c r="E19" s="45" t="s">
        <v>368</v>
      </c>
      <c r="F19" s="77" t="s">
        <v>444</v>
      </c>
      <c r="G19" s="77" t="s">
        <v>1155</v>
      </c>
      <c r="H19" s="77" t="s">
        <v>812</v>
      </c>
      <c r="I19" s="102">
        <v>69.23</v>
      </c>
      <c r="J19" s="77">
        <f>COUNTIFS(L19:$L$626,L19,M19:$M$626,"Aberto")</f>
        <v>223</v>
      </c>
      <c r="K19" s="77">
        <f>COUNTIF(M19:$M$625,"Aberto")</f>
        <v>502</v>
      </c>
      <c r="L19" s="77" t="s">
        <v>308</v>
      </c>
      <c r="M19" s="39" t="s">
        <v>333</v>
      </c>
      <c r="N19" s="39"/>
      <c r="O19" s="115"/>
      <c r="P19" s="115"/>
      <c r="Q19" s="115"/>
      <c r="R19" s="115"/>
    </row>
    <row r="20" spans="2:18" s="114" customFormat="1" ht="10.5">
      <c r="B20" s="77">
        <f t="shared" si="0"/>
        <v>606</v>
      </c>
      <c r="C20" s="78">
        <v>46091</v>
      </c>
      <c r="D20" s="79" t="s">
        <v>1041</v>
      </c>
      <c r="E20" s="45" t="s">
        <v>329</v>
      </c>
      <c r="F20" s="77" t="s">
        <v>362</v>
      </c>
      <c r="G20" s="77" t="s">
        <v>482</v>
      </c>
      <c r="H20" s="77" t="s">
        <v>1156</v>
      </c>
      <c r="I20" s="102">
        <v>63.8</v>
      </c>
      <c r="J20" s="77">
        <f>COUNTIFS(L20:$L$626,L20,M20:$M$626,"Aberto")</f>
        <v>222</v>
      </c>
      <c r="K20" s="77">
        <f>COUNTIF(M20:$M$625,"Aberto")</f>
        <v>501</v>
      </c>
      <c r="L20" s="77" t="s">
        <v>308</v>
      </c>
      <c r="M20" s="39" t="s">
        <v>333</v>
      </c>
      <c r="N20" s="39"/>
      <c r="O20" s="115"/>
      <c r="P20" s="115"/>
      <c r="Q20" s="115"/>
      <c r="R20" s="115"/>
    </row>
    <row r="21" spans="2:18" s="114" customFormat="1" ht="10.5">
      <c r="B21" s="77">
        <f t="shared" si="0"/>
        <v>605</v>
      </c>
      <c r="C21" s="78">
        <v>46081</v>
      </c>
      <c r="D21" s="79" t="s">
        <v>1041</v>
      </c>
      <c r="E21" s="45" t="s">
        <v>343</v>
      </c>
      <c r="F21" s="77" t="s">
        <v>737</v>
      </c>
      <c r="G21" s="77" t="s">
        <v>738</v>
      </c>
      <c r="H21" s="77" t="s">
        <v>739</v>
      </c>
      <c r="I21" s="102">
        <v>99.16</v>
      </c>
      <c r="J21" s="77">
        <f>COUNTIFS(L21:$L$626,L21,M21:$M$626,"Aberto")</f>
        <v>221</v>
      </c>
      <c r="K21" s="77">
        <f>COUNTIF(M21:$M$625,"Aberto")</f>
        <v>500</v>
      </c>
      <c r="L21" s="77" t="s">
        <v>308</v>
      </c>
      <c r="M21" s="39" t="s">
        <v>333</v>
      </c>
      <c r="N21" s="39"/>
      <c r="O21" s="115"/>
      <c r="P21" s="115"/>
      <c r="Q21" s="115"/>
      <c r="R21" s="115"/>
    </row>
    <row r="22" spans="2:18" s="114" customFormat="1" ht="10.5">
      <c r="B22" s="77">
        <f t="shared" si="0"/>
        <v>604</v>
      </c>
      <c r="C22" s="78">
        <v>46049</v>
      </c>
      <c r="D22" s="79" t="s">
        <v>1041</v>
      </c>
      <c r="E22" s="45" t="s">
        <v>329</v>
      </c>
      <c r="F22" s="77" t="s">
        <v>330</v>
      </c>
      <c r="G22" s="77" t="s">
        <v>415</v>
      </c>
      <c r="H22" s="77" t="s">
        <v>991</v>
      </c>
      <c r="I22" s="102">
        <v>93.8</v>
      </c>
      <c r="J22" s="77">
        <f>COUNTIFS(L22:$L$626,L22,M22:$M$626,"Aberto")</f>
        <v>220</v>
      </c>
      <c r="K22" s="77">
        <f>COUNTIF(M22:$M$625,"Aberto")</f>
        <v>499</v>
      </c>
      <c r="L22" s="77" t="s">
        <v>308</v>
      </c>
      <c r="M22" s="39" t="s">
        <v>333</v>
      </c>
      <c r="N22" s="39"/>
      <c r="O22" s="115"/>
      <c r="P22" s="115"/>
      <c r="Q22" s="115"/>
      <c r="R22" s="115"/>
    </row>
    <row r="23" spans="2:18" s="114" customFormat="1" ht="10.5">
      <c r="B23" s="77">
        <f t="shared" si="0"/>
        <v>603</v>
      </c>
      <c r="C23" s="78">
        <v>46011</v>
      </c>
      <c r="D23" s="79" t="s">
        <v>1097</v>
      </c>
      <c r="E23" s="45" t="s">
        <v>329</v>
      </c>
      <c r="F23" s="77" t="s">
        <v>362</v>
      </c>
      <c r="G23" s="77" t="s">
        <v>363</v>
      </c>
      <c r="H23" s="77" t="s">
        <v>980</v>
      </c>
      <c r="I23" s="102">
        <v>50.21</v>
      </c>
      <c r="J23" s="77">
        <f>COUNTIFS(L23:$L$626,L23,M23:$M$626,"Aberto")</f>
        <v>219</v>
      </c>
      <c r="K23" s="77">
        <f>COUNTIF(M23:$M$625,"Aberto")</f>
        <v>498</v>
      </c>
      <c r="L23" s="77" t="s">
        <v>308</v>
      </c>
      <c r="M23" s="39" t="s">
        <v>333</v>
      </c>
      <c r="N23" s="39"/>
      <c r="O23" s="115"/>
      <c r="P23" s="115"/>
      <c r="Q23" s="115"/>
      <c r="R23" s="115"/>
    </row>
    <row r="24" spans="2:18" s="114" customFormat="1" ht="10.5">
      <c r="B24" s="77">
        <f t="shared" si="0"/>
        <v>602</v>
      </c>
      <c r="C24" s="78">
        <v>46011</v>
      </c>
      <c r="D24" s="79" t="s">
        <v>1097</v>
      </c>
      <c r="E24" s="45" t="s">
        <v>343</v>
      </c>
      <c r="F24" s="77" t="s">
        <v>398</v>
      </c>
      <c r="G24" s="77" t="s">
        <v>399</v>
      </c>
      <c r="H24" s="77" t="s">
        <v>1110</v>
      </c>
      <c r="I24" s="102">
        <v>80</v>
      </c>
      <c r="J24" s="77">
        <f>COUNTIFS(L24:$L$626,L24,M24:$M$626,"Aberto")</f>
        <v>218</v>
      </c>
      <c r="K24" s="77">
        <f>COUNTIF(M24:$M$625,"Aberto")</f>
        <v>497</v>
      </c>
      <c r="L24" s="77" t="s">
        <v>308</v>
      </c>
      <c r="M24" s="39" t="s">
        <v>333</v>
      </c>
      <c r="N24" s="39"/>
      <c r="O24" s="115"/>
      <c r="P24" s="115"/>
      <c r="Q24" s="115"/>
      <c r="R24" s="115"/>
    </row>
    <row r="25" spans="2:18" s="114" customFormat="1" ht="10.5">
      <c r="B25" s="77">
        <f t="shared" si="0"/>
        <v>601</v>
      </c>
      <c r="C25" s="78">
        <v>46011</v>
      </c>
      <c r="D25" s="79" t="s">
        <v>1097</v>
      </c>
      <c r="E25" s="45" t="s">
        <v>329</v>
      </c>
      <c r="F25" s="77" t="s">
        <v>330</v>
      </c>
      <c r="G25" s="77" t="s">
        <v>354</v>
      </c>
      <c r="H25" s="77" t="s">
        <v>1111</v>
      </c>
      <c r="I25" s="102">
        <v>52.87</v>
      </c>
      <c r="J25" s="77">
        <f>COUNTIFS(L25:$L$626,L25,M25:$M$626,"Aberto")</f>
        <v>217</v>
      </c>
      <c r="K25" s="77">
        <f>COUNTIF(M25:$M$625,"Aberto")</f>
        <v>496</v>
      </c>
      <c r="L25" s="77" t="s">
        <v>308</v>
      </c>
      <c r="M25" s="39" t="s">
        <v>333</v>
      </c>
      <c r="N25" s="39"/>
      <c r="O25" s="115"/>
      <c r="P25" s="115"/>
      <c r="Q25" s="115"/>
      <c r="R25" s="115"/>
    </row>
    <row r="26" spans="2:18" s="114" customFormat="1" ht="10.5">
      <c r="B26" s="77">
        <f t="shared" si="0"/>
        <v>600</v>
      </c>
      <c r="C26" s="78">
        <v>46010</v>
      </c>
      <c r="D26" s="79" t="s">
        <v>1097</v>
      </c>
      <c r="E26" s="45" t="s">
        <v>329</v>
      </c>
      <c r="F26" s="77" t="s">
        <v>330</v>
      </c>
      <c r="G26" s="77" t="s">
        <v>347</v>
      </c>
      <c r="H26" s="77" t="s">
        <v>1112</v>
      </c>
      <c r="I26" s="102">
        <v>12</v>
      </c>
      <c r="J26" s="77">
        <f>COUNTIFS(L26:$L$626,L26,M26:$M$626,"Aberto")</f>
        <v>11</v>
      </c>
      <c r="K26" s="77">
        <f>COUNTIF(M26:$M$625,"Aberto")</f>
        <v>495</v>
      </c>
      <c r="L26" s="77" t="s">
        <v>312</v>
      </c>
      <c r="M26" s="39" t="s">
        <v>333</v>
      </c>
      <c r="N26" s="39"/>
      <c r="O26" s="115"/>
      <c r="P26" s="115"/>
      <c r="Q26" s="115"/>
      <c r="R26" s="115"/>
    </row>
    <row r="27" spans="2:18" s="114" customFormat="1" ht="10.5">
      <c r="B27" s="77">
        <f t="shared" si="0"/>
        <v>599</v>
      </c>
      <c r="C27" s="78">
        <v>46008</v>
      </c>
      <c r="D27" s="79" t="s">
        <v>1097</v>
      </c>
      <c r="E27" s="45" t="s">
        <v>329</v>
      </c>
      <c r="F27" s="77" t="s">
        <v>330</v>
      </c>
      <c r="G27" s="77" t="s">
        <v>1098</v>
      </c>
      <c r="H27" s="77" t="s">
        <v>1113</v>
      </c>
      <c r="I27" s="102">
        <v>80.91</v>
      </c>
      <c r="J27" s="77">
        <f>COUNTIFS(L27:$L$626,L27,M27:$M$626,"Aberto")</f>
        <v>268</v>
      </c>
      <c r="K27" s="77">
        <f>COUNTIF(M27:$M$625,"Aberto")</f>
        <v>494</v>
      </c>
      <c r="L27" s="77" t="s">
        <v>311</v>
      </c>
      <c r="M27" s="39" t="s">
        <v>333</v>
      </c>
      <c r="N27" s="39"/>
      <c r="O27" s="115"/>
      <c r="P27" s="115"/>
      <c r="Q27" s="115"/>
      <c r="R27" s="115"/>
    </row>
    <row r="28" spans="2:18" s="114" customFormat="1" ht="10.5">
      <c r="B28" s="77">
        <f t="shared" si="0"/>
        <v>598</v>
      </c>
      <c r="C28" s="78">
        <v>46008</v>
      </c>
      <c r="D28" s="79" t="s">
        <v>1097</v>
      </c>
      <c r="E28" s="45" t="s">
        <v>329</v>
      </c>
      <c r="F28" s="77" t="s">
        <v>362</v>
      </c>
      <c r="G28" s="77" t="s">
        <v>1099</v>
      </c>
      <c r="H28" s="77" t="s">
        <v>1114</v>
      </c>
      <c r="I28" s="102">
        <v>84.25</v>
      </c>
      <c r="J28" s="77">
        <f>COUNTIFS(L28:$L$626,L28,M28:$M$626,"Aberto")</f>
        <v>216</v>
      </c>
      <c r="K28" s="77">
        <f>COUNTIF(M28:$M$625,"Aberto")</f>
        <v>493</v>
      </c>
      <c r="L28" s="77" t="s">
        <v>308</v>
      </c>
      <c r="M28" s="39" t="s">
        <v>333</v>
      </c>
      <c r="N28" s="39"/>
      <c r="O28" s="115"/>
      <c r="P28" s="115"/>
      <c r="Q28" s="115"/>
      <c r="R28" s="115"/>
    </row>
    <row r="29" spans="2:18" s="114" customFormat="1" ht="10.5">
      <c r="B29" s="77">
        <f t="shared" si="0"/>
        <v>597</v>
      </c>
      <c r="C29" s="78">
        <v>46004</v>
      </c>
      <c r="D29" s="79" t="s">
        <v>1097</v>
      </c>
      <c r="E29" s="45" t="s">
        <v>356</v>
      </c>
      <c r="F29" s="77" t="s">
        <v>357</v>
      </c>
      <c r="G29" s="77" t="s">
        <v>358</v>
      </c>
      <c r="H29" s="77" t="s">
        <v>359</v>
      </c>
      <c r="I29" s="102">
        <v>65.930000000000007</v>
      </c>
      <c r="J29" s="77">
        <f>COUNTIFS(L29:$L$626,L29,M29:$M$626,"Aberto")</f>
        <v>215</v>
      </c>
      <c r="K29" s="77">
        <f>COUNTIF(M29:$M$625,"Aberto")</f>
        <v>492</v>
      </c>
      <c r="L29" s="77" t="s">
        <v>308</v>
      </c>
      <c r="M29" s="39" t="s">
        <v>333</v>
      </c>
      <c r="N29" s="39"/>
      <c r="O29" s="115"/>
      <c r="P29" s="115"/>
      <c r="Q29" s="115"/>
      <c r="R29" s="115"/>
    </row>
    <row r="30" spans="2:18" s="114" customFormat="1" ht="10.5">
      <c r="B30" s="77">
        <f t="shared" si="0"/>
        <v>596</v>
      </c>
      <c r="C30" s="78">
        <v>46004</v>
      </c>
      <c r="D30" s="79" t="s">
        <v>1097</v>
      </c>
      <c r="E30" s="45" t="s">
        <v>329</v>
      </c>
      <c r="F30" s="77" t="s">
        <v>330</v>
      </c>
      <c r="G30" s="77" t="s">
        <v>1100</v>
      </c>
      <c r="H30" s="77" t="s">
        <v>1115</v>
      </c>
      <c r="I30" s="102">
        <v>68</v>
      </c>
      <c r="J30" s="77">
        <f>COUNTIFS(L30:$L$626,L30,M30:$M$626,"Aberto")</f>
        <v>214</v>
      </c>
      <c r="K30" s="77">
        <f>COUNTIF(M30:$M$625,"Aberto")</f>
        <v>491</v>
      </c>
      <c r="L30" s="77" t="s">
        <v>308</v>
      </c>
      <c r="M30" s="39" t="s">
        <v>333</v>
      </c>
      <c r="N30" s="39"/>
      <c r="O30" s="115"/>
      <c r="P30" s="115"/>
      <c r="Q30" s="115"/>
      <c r="R30" s="115"/>
    </row>
    <row r="31" spans="2:18" s="114" customFormat="1" ht="10.5">
      <c r="B31" s="77">
        <f t="shared" si="0"/>
        <v>595</v>
      </c>
      <c r="C31" s="78">
        <v>46004</v>
      </c>
      <c r="D31" s="79" t="s">
        <v>1097</v>
      </c>
      <c r="E31" s="45" t="s">
        <v>329</v>
      </c>
      <c r="F31" s="77" t="s">
        <v>463</v>
      </c>
      <c r="G31" s="77" t="s">
        <v>1093</v>
      </c>
      <c r="H31" s="77" t="s">
        <v>719</v>
      </c>
      <c r="I31" s="102">
        <v>120.12</v>
      </c>
      <c r="J31" s="77">
        <f>COUNTIFS(L31:$L$626,L31,M31:$M$626,"Aberto")</f>
        <v>213</v>
      </c>
      <c r="K31" s="77">
        <f>COUNTIF(M31:$M$625,"Aberto")</f>
        <v>490</v>
      </c>
      <c r="L31" s="77" t="s">
        <v>308</v>
      </c>
      <c r="M31" s="39" t="s">
        <v>333</v>
      </c>
      <c r="N31" s="39"/>
      <c r="O31" s="115"/>
      <c r="P31" s="115"/>
      <c r="Q31" s="115"/>
      <c r="R31" s="115"/>
    </row>
    <row r="32" spans="2:18" s="114" customFormat="1" ht="10.5">
      <c r="B32" s="77">
        <f t="shared" si="0"/>
        <v>594</v>
      </c>
      <c r="C32" s="78">
        <v>46004</v>
      </c>
      <c r="D32" s="79" t="s">
        <v>1097</v>
      </c>
      <c r="E32" s="45" t="s">
        <v>368</v>
      </c>
      <c r="F32" s="77" t="s">
        <v>395</v>
      </c>
      <c r="G32" s="77" t="s">
        <v>396</v>
      </c>
      <c r="H32" s="77" t="s">
        <v>1116</v>
      </c>
      <c r="I32" s="102">
        <v>73.94</v>
      </c>
      <c r="J32" s="77">
        <f>COUNTIFS(L32:$L$626,L32,M32:$M$626,"Aberto")</f>
        <v>212</v>
      </c>
      <c r="K32" s="77">
        <f>COUNTIF(M32:$M$625,"Aberto")</f>
        <v>489</v>
      </c>
      <c r="L32" s="77" t="s">
        <v>308</v>
      </c>
      <c r="M32" s="39" t="s">
        <v>333</v>
      </c>
      <c r="N32" s="39"/>
      <c r="O32" s="115"/>
      <c r="P32" s="115"/>
      <c r="Q32" s="115"/>
      <c r="R32" s="115"/>
    </row>
    <row r="33" spans="2:18" s="114" customFormat="1" ht="10.5">
      <c r="B33" s="77">
        <f t="shared" si="0"/>
        <v>593</v>
      </c>
      <c r="C33" s="78">
        <v>46001</v>
      </c>
      <c r="D33" s="79" t="s">
        <v>1097</v>
      </c>
      <c r="E33" s="45" t="s">
        <v>336</v>
      </c>
      <c r="F33" s="77" t="s">
        <v>574</v>
      </c>
      <c r="G33" s="77" t="s">
        <v>1101</v>
      </c>
      <c r="H33" s="77" t="s">
        <v>1117</v>
      </c>
      <c r="I33" s="102">
        <v>60.9</v>
      </c>
      <c r="J33" s="77">
        <f>COUNTIFS(L33:$L$626,L33,M33:$M$626,"Aberto")</f>
        <v>211</v>
      </c>
      <c r="K33" s="77">
        <f>COUNTIF(M33:$M$625,"Aberto")</f>
        <v>488</v>
      </c>
      <c r="L33" s="77" t="s">
        <v>308</v>
      </c>
      <c r="M33" s="39" t="s">
        <v>333</v>
      </c>
      <c r="N33" s="39"/>
      <c r="O33" s="115"/>
      <c r="P33" s="115"/>
      <c r="Q33" s="115"/>
      <c r="R33" s="115"/>
    </row>
    <row r="34" spans="2:18" s="114" customFormat="1" ht="10.5">
      <c r="B34" s="77">
        <f t="shared" si="0"/>
        <v>592</v>
      </c>
      <c r="C34" s="78">
        <v>46001</v>
      </c>
      <c r="D34" s="79" t="s">
        <v>1097</v>
      </c>
      <c r="E34" s="45" t="s">
        <v>343</v>
      </c>
      <c r="F34" s="77" t="s">
        <v>607</v>
      </c>
      <c r="G34" s="77" t="s">
        <v>1102</v>
      </c>
      <c r="H34" s="77" t="s">
        <v>1118</v>
      </c>
      <c r="I34" s="102">
        <v>89.25</v>
      </c>
      <c r="J34" s="77">
        <f>COUNTIFS(L34:$L$626,L34,M34:$M$626,"Aberto")</f>
        <v>267</v>
      </c>
      <c r="K34" s="77">
        <f>COUNTIF(M34:$M$625,"Aberto")</f>
        <v>487</v>
      </c>
      <c r="L34" s="77" t="s">
        <v>311</v>
      </c>
      <c r="M34" s="39" t="s">
        <v>333</v>
      </c>
      <c r="N34" s="39"/>
      <c r="O34" s="115"/>
      <c r="P34" s="115"/>
      <c r="Q34" s="115"/>
      <c r="R34" s="115"/>
    </row>
    <row r="35" spans="2:18" s="114" customFormat="1" ht="10.5">
      <c r="B35" s="77">
        <f t="shared" si="0"/>
        <v>591</v>
      </c>
      <c r="C35" s="78">
        <v>45997</v>
      </c>
      <c r="D35" s="79" t="s">
        <v>1097</v>
      </c>
      <c r="E35" s="45" t="s">
        <v>329</v>
      </c>
      <c r="F35" s="77" t="s">
        <v>330</v>
      </c>
      <c r="G35" s="77" t="s">
        <v>354</v>
      </c>
      <c r="H35" s="77" t="s">
        <v>872</v>
      </c>
      <c r="I35" s="102">
        <v>65.89</v>
      </c>
      <c r="J35" s="77">
        <f>COUNTIFS(L35:$L$626,L35,M35:$M$626,"Aberto")</f>
        <v>210</v>
      </c>
      <c r="K35" s="77">
        <f>COUNTIF(M35:$M$625,"Aberto")</f>
        <v>486</v>
      </c>
      <c r="L35" s="77" t="s">
        <v>308</v>
      </c>
      <c r="M35" s="39" t="s">
        <v>333</v>
      </c>
      <c r="N35" s="39"/>
      <c r="O35" s="115"/>
      <c r="P35" s="115"/>
      <c r="Q35" s="115"/>
      <c r="R35" s="115"/>
    </row>
    <row r="36" spans="2:18" s="114" customFormat="1" ht="10.5">
      <c r="B36" s="77">
        <f t="shared" si="0"/>
        <v>590</v>
      </c>
      <c r="C36" s="78">
        <v>45997</v>
      </c>
      <c r="D36" s="79" t="s">
        <v>1097</v>
      </c>
      <c r="E36" s="45" t="s">
        <v>329</v>
      </c>
      <c r="F36" s="77" t="s">
        <v>330</v>
      </c>
      <c r="G36" s="77" t="s">
        <v>1103</v>
      </c>
      <c r="H36" s="77" t="s">
        <v>1119</v>
      </c>
      <c r="I36" s="102">
        <v>76</v>
      </c>
      <c r="J36" s="77">
        <f>COUNTIFS(L36:$L$626,L36,M36:$M$626,"Aberto")</f>
        <v>209</v>
      </c>
      <c r="K36" s="77">
        <f>COUNTIF(M36:$M$625,"Aberto")</f>
        <v>485</v>
      </c>
      <c r="L36" s="77" t="s">
        <v>308</v>
      </c>
      <c r="M36" s="39" t="s">
        <v>333</v>
      </c>
      <c r="N36" s="39"/>
      <c r="O36" s="115"/>
      <c r="P36" s="115"/>
      <c r="Q36" s="115"/>
      <c r="R36" s="115"/>
    </row>
    <row r="37" spans="2:18" s="114" customFormat="1" ht="10.5">
      <c r="B37" s="77">
        <f t="shared" si="0"/>
        <v>589</v>
      </c>
      <c r="C37" s="78">
        <v>45997</v>
      </c>
      <c r="D37" s="79" t="s">
        <v>1097</v>
      </c>
      <c r="E37" s="45" t="s">
        <v>329</v>
      </c>
      <c r="F37" s="77" t="s">
        <v>330</v>
      </c>
      <c r="G37" s="77" t="s">
        <v>1104</v>
      </c>
      <c r="H37" s="77" t="s">
        <v>1120</v>
      </c>
      <c r="I37" s="102">
        <v>77</v>
      </c>
      <c r="J37" s="77">
        <f>COUNTIFS(L37:$L$626,L37,M37:$M$626,"Aberto")</f>
        <v>208</v>
      </c>
      <c r="K37" s="77">
        <f>COUNTIF(M37:$M$625,"Aberto")</f>
        <v>484</v>
      </c>
      <c r="L37" s="77" t="s">
        <v>308</v>
      </c>
      <c r="M37" s="39" t="s">
        <v>333</v>
      </c>
      <c r="N37" s="39"/>
      <c r="O37" s="115"/>
      <c r="P37" s="115"/>
      <c r="Q37" s="115"/>
      <c r="R37" s="115"/>
    </row>
    <row r="38" spans="2:18" s="114" customFormat="1" ht="10.5">
      <c r="B38" s="77">
        <f t="shared" si="0"/>
        <v>588</v>
      </c>
      <c r="C38" s="78">
        <v>45979</v>
      </c>
      <c r="D38" s="79" t="s">
        <v>1097</v>
      </c>
      <c r="E38" s="45" t="s">
        <v>356</v>
      </c>
      <c r="F38" s="77" t="s">
        <v>357</v>
      </c>
      <c r="G38" s="77" t="s">
        <v>1105</v>
      </c>
      <c r="H38" s="77" t="s">
        <v>1121</v>
      </c>
      <c r="I38" s="102">
        <v>68.41</v>
      </c>
      <c r="J38" s="77">
        <f>COUNTIFS(L38:$L$626,L38,M38:$M$626,"Aberto")</f>
        <v>207</v>
      </c>
      <c r="K38" s="77">
        <f>COUNTIF(M38:$M$625,"Aberto")</f>
        <v>483</v>
      </c>
      <c r="L38" s="77" t="s">
        <v>308</v>
      </c>
      <c r="M38" s="39" t="s">
        <v>333</v>
      </c>
      <c r="N38" s="39"/>
      <c r="O38" s="115"/>
      <c r="P38" s="115"/>
      <c r="Q38" s="115"/>
      <c r="R38" s="115"/>
    </row>
    <row r="39" spans="2:18" s="114" customFormat="1" ht="10.5">
      <c r="B39" s="77">
        <f t="shared" si="0"/>
        <v>587</v>
      </c>
      <c r="C39" s="78">
        <v>45979</v>
      </c>
      <c r="D39" s="79" t="s">
        <v>1097</v>
      </c>
      <c r="E39" s="45" t="s">
        <v>356</v>
      </c>
      <c r="F39" s="77" t="s">
        <v>528</v>
      </c>
      <c r="G39" s="77" t="s">
        <v>1106</v>
      </c>
      <c r="H39" s="77" t="s">
        <v>1122</v>
      </c>
      <c r="I39" s="102">
        <v>88.4</v>
      </c>
      <c r="J39" s="77">
        <f>COUNTIFS(L39:$L$626,L39,M39:$M$626,"Aberto")</f>
        <v>206</v>
      </c>
      <c r="K39" s="77">
        <f>COUNTIF(M39:$M$625,"Aberto")</f>
        <v>482</v>
      </c>
      <c r="L39" s="77" t="s">
        <v>308</v>
      </c>
      <c r="M39" s="39" t="s">
        <v>333</v>
      </c>
      <c r="N39" s="39"/>
      <c r="O39" s="115"/>
      <c r="P39" s="115"/>
      <c r="Q39" s="115"/>
      <c r="R39" s="115"/>
    </row>
    <row r="40" spans="2:18" s="114" customFormat="1" ht="10.5">
      <c r="B40" s="77">
        <f t="shared" si="0"/>
        <v>586</v>
      </c>
      <c r="C40" s="78">
        <v>45973</v>
      </c>
      <c r="D40" s="79" t="s">
        <v>1097</v>
      </c>
      <c r="E40" s="45" t="s">
        <v>368</v>
      </c>
      <c r="F40" s="77" t="s">
        <v>395</v>
      </c>
      <c r="G40" s="77" t="s">
        <v>396</v>
      </c>
      <c r="H40" s="77" t="s">
        <v>1123</v>
      </c>
      <c r="I40" s="102">
        <v>69.209999999999994</v>
      </c>
      <c r="J40" s="77">
        <f>COUNTIFS(L40:$L$626,L40,M40:$M$626,"Aberto")</f>
        <v>205</v>
      </c>
      <c r="K40" s="77">
        <f>COUNTIF(M40:$M$625,"Aberto")</f>
        <v>481</v>
      </c>
      <c r="L40" s="77" t="s">
        <v>308</v>
      </c>
      <c r="M40" s="39" t="s">
        <v>333</v>
      </c>
      <c r="N40" s="39"/>
      <c r="O40" s="115"/>
      <c r="P40" s="115"/>
      <c r="Q40" s="115"/>
      <c r="R40" s="115"/>
    </row>
    <row r="41" spans="2:18" s="114" customFormat="1" ht="10.5">
      <c r="B41" s="77">
        <f t="shared" si="0"/>
        <v>585</v>
      </c>
      <c r="C41" s="78">
        <v>45972</v>
      </c>
      <c r="D41" s="79" t="s">
        <v>1097</v>
      </c>
      <c r="E41" s="45" t="s">
        <v>329</v>
      </c>
      <c r="F41" s="77" t="s">
        <v>463</v>
      </c>
      <c r="G41" s="77" t="s">
        <v>1107</v>
      </c>
      <c r="H41" s="77" t="s">
        <v>1124</v>
      </c>
      <c r="I41" s="102">
        <v>90.3</v>
      </c>
      <c r="J41" s="77">
        <f>COUNTIFS(L41:$L$626,L41,M41:$M$626,"Aberto")</f>
        <v>204</v>
      </c>
      <c r="K41" s="77">
        <f>COUNTIF(M41:$M$625,"Aberto")</f>
        <v>480</v>
      </c>
      <c r="L41" s="77" t="s">
        <v>308</v>
      </c>
      <c r="M41" s="39" t="s">
        <v>333</v>
      </c>
      <c r="N41" s="39"/>
      <c r="O41" s="115"/>
      <c r="P41" s="115"/>
      <c r="Q41" s="115"/>
      <c r="R41" s="115"/>
    </row>
    <row r="42" spans="2:18" s="114" customFormat="1" ht="10.5">
      <c r="B42" s="77">
        <f t="shared" si="0"/>
        <v>584</v>
      </c>
      <c r="C42" s="78">
        <v>45966</v>
      </c>
      <c r="D42" s="79" t="s">
        <v>1097</v>
      </c>
      <c r="E42" s="45" t="s">
        <v>336</v>
      </c>
      <c r="F42" s="77" t="s">
        <v>372</v>
      </c>
      <c r="G42" s="77" t="s">
        <v>1090</v>
      </c>
      <c r="H42" s="77" t="s">
        <v>967</v>
      </c>
      <c r="I42" s="102">
        <v>67</v>
      </c>
      <c r="J42" s="77">
        <f>COUNTIFS(L42:$L$626,L42,M42:$M$626,"Aberto")</f>
        <v>203</v>
      </c>
      <c r="K42" s="77">
        <f>COUNTIF(M42:$M$625,"Aberto")</f>
        <v>479</v>
      </c>
      <c r="L42" s="77" t="s">
        <v>308</v>
      </c>
      <c r="M42" s="39" t="s">
        <v>333</v>
      </c>
      <c r="N42" s="39"/>
      <c r="O42" s="115"/>
      <c r="P42" s="115"/>
      <c r="Q42" s="115"/>
      <c r="R42" s="115"/>
    </row>
    <row r="43" spans="2:18" s="114" customFormat="1" ht="10.5">
      <c r="B43" s="77">
        <f t="shared" si="0"/>
        <v>583</v>
      </c>
      <c r="C43" s="78">
        <v>45965</v>
      </c>
      <c r="D43" s="79" t="s">
        <v>1097</v>
      </c>
      <c r="E43" s="45" t="s">
        <v>329</v>
      </c>
      <c r="F43" s="77" t="s">
        <v>330</v>
      </c>
      <c r="G43" s="77" t="s">
        <v>1092</v>
      </c>
      <c r="H43" s="77" t="s">
        <v>924</v>
      </c>
      <c r="I43" s="102">
        <v>69.400000000000006</v>
      </c>
      <c r="J43" s="77">
        <f>COUNTIFS(L43:$L$626,L43,M43:$M$626,"Aberto")</f>
        <v>202</v>
      </c>
      <c r="K43" s="77">
        <f>COUNTIF(M43:$M$625,"Aberto")</f>
        <v>478</v>
      </c>
      <c r="L43" s="77" t="s">
        <v>308</v>
      </c>
      <c r="M43" s="39" t="s">
        <v>333</v>
      </c>
      <c r="N43" s="39"/>
      <c r="O43" s="115"/>
      <c r="P43" s="115"/>
      <c r="Q43" s="115"/>
      <c r="R43" s="115"/>
    </row>
    <row r="44" spans="2:18" s="114" customFormat="1" ht="10.5">
      <c r="B44" s="77">
        <f t="shared" si="0"/>
        <v>582</v>
      </c>
      <c r="C44" s="78">
        <v>45965</v>
      </c>
      <c r="D44" s="79" t="s">
        <v>1097</v>
      </c>
      <c r="E44" s="45" t="s">
        <v>329</v>
      </c>
      <c r="F44" s="77" t="s">
        <v>330</v>
      </c>
      <c r="G44" s="77" t="s">
        <v>354</v>
      </c>
      <c r="H44" s="77" t="s">
        <v>1125</v>
      </c>
      <c r="I44" s="102">
        <v>68.73</v>
      </c>
      <c r="J44" s="77">
        <f>COUNTIFS(L44:$L$626,L44,M44:$M$626,"Aberto")</f>
        <v>201</v>
      </c>
      <c r="K44" s="77">
        <f>COUNTIF(M44:$M$625,"Aberto")</f>
        <v>477</v>
      </c>
      <c r="L44" s="77" t="s">
        <v>308</v>
      </c>
      <c r="M44" s="39" t="s">
        <v>333</v>
      </c>
      <c r="N44" s="39"/>
      <c r="O44" s="115"/>
      <c r="P44" s="115"/>
      <c r="Q44" s="115"/>
      <c r="R44" s="115"/>
    </row>
    <row r="45" spans="2:18" s="114" customFormat="1" ht="10.5">
      <c r="B45" s="77">
        <f t="shared" si="0"/>
        <v>581</v>
      </c>
      <c r="C45" s="78">
        <v>45951</v>
      </c>
      <c r="D45" s="79" t="s">
        <v>1097</v>
      </c>
      <c r="E45" s="45" t="s">
        <v>329</v>
      </c>
      <c r="F45" s="77" t="s">
        <v>330</v>
      </c>
      <c r="G45" s="77" t="s">
        <v>1108</v>
      </c>
      <c r="H45" s="77" t="s">
        <v>1126</v>
      </c>
      <c r="I45" s="102">
        <v>71.239999999999995</v>
      </c>
      <c r="J45" s="77">
        <f>COUNTIFS(L45:$L$626,L45,M45:$M$626,"Aberto")</f>
        <v>200</v>
      </c>
      <c r="K45" s="77">
        <f>COUNTIF(M45:$M$625,"Aberto")</f>
        <v>476</v>
      </c>
      <c r="L45" s="77" t="s">
        <v>308</v>
      </c>
      <c r="M45" s="39" t="s">
        <v>333</v>
      </c>
      <c r="N45" s="39"/>
      <c r="O45" s="115"/>
      <c r="P45" s="115"/>
      <c r="Q45" s="115"/>
      <c r="R45" s="115"/>
    </row>
    <row r="46" spans="2:18" s="114" customFormat="1" ht="10.5">
      <c r="B46" s="77">
        <f t="shared" si="0"/>
        <v>580</v>
      </c>
      <c r="C46" s="78">
        <v>45937</v>
      </c>
      <c r="D46" s="79" t="s">
        <v>1097</v>
      </c>
      <c r="E46" s="45" t="s">
        <v>329</v>
      </c>
      <c r="F46" s="77" t="s">
        <v>330</v>
      </c>
      <c r="G46" s="77" t="s">
        <v>1098</v>
      </c>
      <c r="H46" s="77" t="s">
        <v>1127</v>
      </c>
      <c r="I46" s="102">
        <v>78</v>
      </c>
      <c r="J46" s="77">
        <f>COUNTIFS(L46:$L$626,L46,M46:$M$626,"Aberto")</f>
        <v>199</v>
      </c>
      <c r="K46" s="77">
        <f>COUNTIF(M46:$M$625,"Aberto")</f>
        <v>475</v>
      </c>
      <c r="L46" s="77" t="s">
        <v>308</v>
      </c>
      <c r="M46" s="39" t="s">
        <v>333</v>
      </c>
      <c r="N46" s="39"/>
      <c r="O46" s="115"/>
      <c r="P46" s="115"/>
      <c r="Q46" s="115"/>
      <c r="R46" s="115"/>
    </row>
    <row r="47" spans="2:18" s="114" customFormat="1" ht="10.5">
      <c r="B47" s="77">
        <f t="shared" ref="B47:B60" si="1">B48+1</f>
        <v>579</v>
      </c>
      <c r="C47" s="78">
        <v>45931</v>
      </c>
      <c r="D47" s="79" t="s">
        <v>1097</v>
      </c>
      <c r="E47" s="45" t="s">
        <v>336</v>
      </c>
      <c r="F47" s="77" t="s">
        <v>510</v>
      </c>
      <c r="G47" s="77" t="s">
        <v>1109</v>
      </c>
      <c r="H47" s="77" t="s">
        <v>871</v>
      </c>
      <c r="I47" s="102">
        <v>61.8</v>
      </c>
      <c r="J47" s="77">
        <f>COUNTIFS(L47:$L$626,L47,M47:$M$626,"Aberto")</f>
        <v>198</v>
      </c>
      <c r="K47" s="77">
        <f>COUNTIF(M47:$M$625,"Aberto")</f>
        <v>474</v>
      </c>
      <c r="L47" s="77" t="s">
        <v>308</v>
      </c>
      <c r="M47" s="39" t="s">
        <v>333</v>
      </c>
      <c r="N47" s="39"/>
      <c r="O47" s="115"/>
      <c r="P47" s="115"/>
      <c r="Q47" s="115"/>
      <c r="R47" s="115"/>
    </row>
    <row r="48" spans="2:18" s="114" customFormat="1" ht="10.5">
      <c r="B48" s="77">
        <f t="shared" si="1"/>
        <v>578</v>
      </c>
      <c r="C48" s="78">
        <v>45902</v>
      </c>
      <c r="D48" s="79" t="s">
        <v>1088</v>
      </c>
      <c r="E48" s="45" t="s">
        <v>329</v>
      </c>
      <c r="F48" s="77" t="s">
        <v>330</v>
      </c>
      <c r="G48" s="77" t="s">
        <v>1089</v>
      </c>
      <c r="H48" s="77" t="s">
        <v>1094</v>
      </c>
      <c r="I48" s="102">
        <v>108.94</v>
      </c>
      <c r="J48" s="77">
        <f>COUNTIFS(L48:$L$626,L48,M48:$M$626,"Aberto")</f>
        <v>197</v>
      </c>
      <c r="K48" s="77">
        <f>COUNTIF(M48:$M$625,"Aberto")</f>
        <v>473</v>
      </c>
      <c r="L48" s="77" t="s">
        <v>308</v>
      </c>
      <c r="M48" s="39" t="s">
        <v>333</v>
      </c>
      <c r="N48" s="39"/>
      <c r="O48" s="115"/>
      <c r="P48" s="115"/>
      <c r="Q48" s="115"/>
      <c r="R48" s="115"/>
    </row>
    <row r="49" spans="2:18" s="114" customFormat="1" ht="10.5">
      <c r="B49" s="77">
        <f t="shared" si="1"/>
        <v>577</v>
      </c>
      <c r="C49" s="78">
        <v>45872</v>
      </c>
      <c r="D49" s="79" t="s">
        <v>1088</v>
      </c>
      <c r="E49" s="45" t="s">
        <v>336</v>
      </c>
      <c r="F49" s="77" t="s">
        <v>372</v>
      </c>
      <c r="G49" s="77" t="s">
        <v>1090</v>
      </c>
      <c r="H49" s="77" t="s">
        <v>742</v>
      </c>
      <c r="I49" s="102">
        <v>84.1</v>
      </c>
      <c r="J49" s="77">
        <f>COUNTIFS(L49:$L$626,L49,M49:$M$626,"Aberto")</f>
        <v>196</v>
      </c>
      <c r="K49" s="77">
        <f>COUNTIF(M49:$M$625,"Aberto")</f>
        <v>472</v>
      </c>
      <c r="L49" s="77" t="s">
        <v>308</v>
      </c>
      <c r="M49" s="39" t="s">
        <v>333</v>
      </c>
      <c r="N49" s="39"/>
      <c r="O49" s="115"/>
      <c r="P49" s="115"/>
      <c r="Q49" s="115"/>
      <c r="R49" s="115"/>
    </row>
    <row r="50" spans="2:18" s="114" customFormat="1" ht="10.5">
      <c r="B50" s="77">
        <f t="shared" si="1"/>
        <v>576</v>
      </c>
      <c r="C50" s="78">
        <v>45916</v>
      </c>
      <c r="D50" s="79" t="s">
        <v>1088</v>
      </c>
      <c r="E50" s="45" t="s">
        <v>336</v>
      </c>
      <c r="F50" s="77" t="s">
        <v>419</v>
      </c>
      <c r="G50" s="77" t="s">
        <v>1091</v>
      </c>
      <c r="H50" s="77" t="s">
        <v>883</v>
      </c>
      <c r="I50" s="102">
        <v>64</v>
      </c>
      <c r="J50" s="77">
        <f>COUNTIFS(L50:$L$626,L50,M50:$M$626,"Aberto")</f>
        <v>195</v>
      </c>
      <c r="K50" s="77">
        <f>COUNTIF(M50:$M$625,"Aberto")</f>
        <v>471</v>
      </c>
      <c r="L50" s="77" t="s">
        <v>308</v>
      </c>
      <c r="M50" s="39" t="s">
        <v>333</v>
      </c>
      <c r="N50" s="39"/>
      <c r="O50" s="115"/>
      <c r="P50" s="115"/>
      <c r="Q50" s="115"/>
      <c r="R50" s="115"/>
    </row>
    <row r="51" spans="2:18" s="114" customFormat="1" ht="10.5">
      <c r="B51" s="77">
        <f t="shared" si="1"/>
        <v>575</v>
      </c>
      <c r="C51" s="78">
        <v>45930</v>
      </c>
      <c r="D51" s="79" t="s">
        <v>1088</v>
      </c>
      <c r="E51" s="45" t="s">
        <v>329</v>
      </c>
      <c r="F51" s="77" t="s">
        <v>330</v>
      </c>
      <c r="G51" s="77" t="s">
        <v>1092</v>
      </c>
      <c r="H51" s="77" t="s">
        <v>819</v>
      </c>
      <c r="I51" s="102">
        <v>69.7</v>
      </c>
      <c r="J51" s="77">
        <f>COUNTIFS(L51:$L$626,L51,M51:$M$626,"Aberto")</f>
        <v>194</v>
      </c>
      <c r="K51" s="77">
        <f>COUNTIF(M51:$M$625,"Aberto")</f>
        <v>470</v>
      </c>
      <c r="L51" s="77" t="s">
        <v>308</v>
      </c>
      <c r="M51" s="39" t="s">
        <v>333</v>
      </c>
      <c r="N51" s="39"/>
      <c r="O51" s="115"/>
      <c r="P51" s="115"/>
      <c r="Q51" s="115"/>
      <c r="R51" s="115"/>
    </row>
    <row r="52" spans="2:18" s="114" customFormat="1" ht="10.5">
      <c r="B52" s="77">
        <f t="shared" si="1"/>
        <v>574</v>
      </c>
      <c r="C52" s="78">
        <v>45930</v>
      </c>
      <c r="D52" s="79" t="s">
        <v>1088</v>
      </c>
      <c r="E52" s="45" t="s">
        <v>329</v>
      </c>
      <c r="F52" s="77" t="s">
        <v>463</v>
      </c>
      <c r="G52" s="77" t="s">
        <v>1093</v>
      </c>
      <c r="H52" s="77" t="s">
        <v>952</v>
      </c>
      <c r="I52" s="102">
        <v>78.11</v>
      </c>
      <c r="J52" s="77">
        <f>COUNTIFS(L52:$L$626,L52,M52:$M$626,"Aberto")</f>
        <v>193</v>
      </c>
      <c r="K52" s="77">
        <f>COUNTIF(M52:$M$625,"Aberto")</f>
        <v>469</v>
      </c>
      <c r="L52" s="77" t="s">
        <v>308</v>
      </c>
      <c r="M52" s="39" t="s">
        <v>333</v>
      </c>
      <c r="N52" s="39"/>
      <c r="O52" s="115"/>
      <c r="P52" s="115"/>
      <c r="Q52" s="115"/>
      <c r="R52" s="115"/>
    </row>
    <row r="53" spans="2:18" s="114" customFormat="1" ht="10.5">
      <c r="B53" s="77">
        <f t="shared" si="1"/>
        <v>573</v>
      </c>
      <c r="C53" s="78">
        <v>45748</v>
      </c>
      <c r="D53" s="79" t="s">
        <v>1061</v>
      </c>
      <c r="E53" s="45" t="s">
        <v>329</v>
      </c>
      <c r="F53" s="77" t="s">
        <v>330</v>
      </c>
      <c r="G53" s="77" t="s">
        <v>334</v>
      </c>
      <c r="H53" s="77" t="s">
        <v>1067</v>
      </c>
      <c r="I53" s="102">
        <v>132.19999999999999</v>
      </c>
      <c r="J53" s="77">
        <f>COUNTIFS(L53:$L$626,L53,M53:$M$626,"Aberto")</f>
        <v>192</v>
      </c>
      <c r="K53" s="77">
        <f>COUNTIF(M53:$M$625,"Aberto")</f>
        <v>468</v>
      </c>
      <c r="L53" s="77" t="s">
        <v>308</v>
      </c>
      <c r="M53" s="39" t="s">
        <v>333</v>
      </c>
      <c r="N53" s="39"/>
      <c r="O53" s="115"/>
      <c r="P53" s="115"/>
      <c r="Q53" s="115"/>
      <c r="R53" s="115"/>
    </row>
    <row r="54" spans="2:18" s="114" customFormat="1" ht="10.5">
      <c r="B54" s="77">
        <f t="shared" si="1"/>
        <v>572</v>
      </c>
      <c r="C54" s="78">
        <v>45762</v>
      </c>
      <c r="D54" s="79" t="s">
        <v>1061</v>
      </c>
      <c r="E54" s="45" t="s">
        <v>356</v>
      </c>
      <c r="F54" s="77" t="s">
        <v>375</v>
      </c>
      <c r="G54" s="77" t="s">
        <v>1062</v>
      </c>
      <c r="H54" s="77" t="s">
        <v>756</v>
      </c>
      <c r="I54" s="102">
        <v>74.05</v>
      </c>
      <c r="J54" s="77">
        <f>COUNTIFS(L54:$L$626,L54,M54:$M$626,"Aberto")</f>
        <v>191</v>
      </c>
      <c r="K54" s="77">
        <f>COUNTIF(M54:$M$625,"Aberto")</f>
        <v>467</v>
      </c>
      <c r="L54" s="77" t="s">
        <v>308</v>
      </c>
      <c r="M54" s="39" t="s">
        <v>333</v>
      </c>
      <c r="N54" s="39"/>
      <c r="O54" s="115"/>
      <c r="P54" s="115"/>
      <c r="Q54" s="115"/>
      <c r="R54" s="115"/>
    </row>
    <row r="55" spans="2:18" s="114" customFormat="1" ht="10.5">
      <c r="B55" s="77">
        <f t="shared" si="1"/>
        <v>571</v>
      </c>
      <c r="C55" s="78">
        <v>45769</v>
      </c>
      <c r="D55" s="79" t="s">
        <v>1061</v>
      </c>
      <c r="E55" s="45" t="s">
        <v>368</v>
      </c>
      <c r="F55" s="77" t="s">
        <v>395</v>
      </c>
      <c r="G55" s="77" t="s">
        <v>396</v>
      </c>
      <c r="H55" s="77" t="s">
        <v>1068</v>
      </c>
      <c r="I55" s="102">
        <v>86</v>
      </c>
      <c r="J55" s="77">
        <f>COUNTIFS(L55:$L$626,L55,M55:$M$626,"Aberto")</f>
        <v>190</v>
      </c>
      <c r="K55" s="77">
        <f>COUNTIF(M55:$M$625,"Aberto")</f>
        <v>466</v>
      </c>
      <c r="L55" s="77" t="s">
        <v>308</v>
      </c>
      <c r="M55" s="39" t="s">
        <v>333</v>
      </c>
      <c r="N55" s="39"/>
      <c r="O55" s="115"/>
      <c r="P55" s="115"/>
      <c r="Q55" s="115"/>
      <c r="R55" s="115"/>
    </row>
    <row r="56" spans="2:18" s="114" customFormat="1" ht="10.5">
      <c r="B56" s="77">
        <f t="shared" si="1"/>
        <v>570</v>
      </c>
      <c r="C56" s="78">
        <v>45769</v>
      </c>
      <c r="D56" s="79" t="s">
        <v>1061</v>
      </c>
      <c r="E56" s="45" t="s">
        <v>329</v>
      </c>
      <c r="F56" s="77" t="s">
        <v>330</v>
      </c>
      <c r="G56" s="77" t="s">
        <v>354</v>
      </c>
      <c r="H56" s="77" t="s">
        <v>1069</v>
      </c>
      <c r="I56" s="102">
        <v>76.349999999999994</v>
      </c>
      <c r="J56" s="77">
        <f>COUNTIFS(L56:$L$626,L56,M56:$M$626,"Aberto")</f>
        <v>189</v>
      </c>
      <c r="K56" s="77">
        <f>COUNTIF(M56:$M$625,"Aberto")</f>
        <v>465</v>
      </c>
      <c r="L56" s="77" t="s">
        <v>308</v>
      </c>
      <c r="M56" s="39" t="s">
        <v>333</v>
      </c>
      <c r="N56" s="39"/>
      <c r="O56" s="115"/>
      <c r="P56" s="115"/>
      <c r="Q56" s="115"/>
      <c r="R56" s="115"/>
    </row>
    <row r="57" spans="2:18" s="114" customFormat="1" ht="10.5">
      <c r="B57" s="77">
        <f t="shared" si="1"/>
        <v>569</v>
      </c>
      <c r="C57" s="78">
        <v>45772</v>
      </c>
      <c r="D57" s="79" t="s">
        <v>1061</v>
      </c>
      <c r="E57" s="45" t="s">
        <v>329</v>
      </c>
      <c r="F57" s="77" t="s">
        <v>330</v>
      </c>
      <c r="G57" s="77" t="s">
        <v>1063</v>
      </c>
      <c r="H57" s="77" t="s">
        <v>1070</v>
      </c>
      <c r="I57" s="102">
        <v>86.1</v>
      </c>
      <c r="J57" s="77">
        <f>COUNTIFS(L57:$L$626,L57,M57:$M$626,"Aberto")</f>
        <v>188</v>
      </c>
      <c r="K57" s="77">
        <f>COUNTIF(M57:$M$625,"Aberto")</f>
        <v>464</v>
      </c>
      <c r="L57" s="77" t="s">
        <v>308</v>
      </c>
      <c r="M57" s="39" t="s">
        <v>333</v>
      </c>
      <c r="N57" s="39"/>
      <c r="O57" s="115"/>
      <c r="P57" s="115"/>
      <c r="Q57" s="115"/>
      <c r="R57" s="115"/>
    </row>
    <row r="58" spans="2:18" s="114" customFormat="1" ht="10.5">
      <c r="B58" s="77">
        <f t="shared" si="1"/>
        <v>568</v>
      </c>
      <c r="C58" s="78">
        <v>45776</v>
      </c>
      <c r="D58" s="79" t="s">
        <v>1061</v>
      </c>
      <c r="E58" s="45" t="s">
        <v>356</v>
      </c>
      <c r="F58" s="77" t="s">
        <v>528</v>
      </c>
      <c r="G58" s="77" t="s">
        <v>1064</v>
      </c>
      <c r="H58" s="77" t="s">
        <v>1071</v>
      </c>
      <c r="I58" s="102">
        <v>71.040000000000006</v>
      </c>
      <c r="J58" s="77">
        <f>COUNTIFS(L58:$L$626,L58,M58:$M$626,"Aberto")</f>
        <v>187</v>
      </c>
      <c r="K58" s="77">
        <f>COUNTIF(M58:$M$625,"Aberto")</f>
        <v>463</v>
      </c>
      <c r="L58" s="77" t="s">
        <v>308</v>
      </c>
      <c r="M58" s="39" t="s">
        <v>333</v>
      </c>
      <c r="N58" s="39"/>
      <c r="O58" s="115"/>
      <c r="P58" s="115"/>
      <c r="Q58" s="115"/>
      <c r="R58" s="115"/>
    </row>
    <row r="59" spans="2:18" s="114" customFormat="1" ht="10.5">
      <c r="B59" s="77">
        <f t="shared" si="1"/>
        <v>567</v>
      </c>
      <c r="C59" s="78">
        <v>45776</v>
      </c>
      <c r="D59" s="79" t="s">
        <v>1061</v>
      </c>
      <c r="E59" s="45" t="s">
        <v>329</v>
      </c>
      <c r="F59" s="77" t="s">
        <v>330</v>
      </c>
      <c r="G59" s="77" t="s">
        <v>1065</v>
      </c>
      <c r="H59" s="77" t="s">
        <v>1072</v>
      </c>
      <c r="I59" s="102">
        <v>92.35</v>
      </c>
      <c r="J59" s="77">
        <f>COUNTIFS(L59:$L$626,L59,M59:$M$626,"Aberto")</f>
        <v>186</v>
      </c>
      <c r="K59" s="77">
        <f>COUNTIF(M59:$M$625,"Aberto")</f>
        <v>462</v>
      </c>
      <c r="L59" s="77" t="s">
        <v>308</v>
      </c>
      <c r="M59" s="39" t="s">
        <v>333</v>
      </c>
      <c r="N59" s="39"/>
      <c r="O59" s="115"/>
      <c r="P59" s="115"/>
      <c r="Q59" s="115"/>
      <c r="R59" s="115"/>
    </row>
    <row r="60" spans="2:18" s="114" customFormat="1" ht="10.5">
      <c r="B60" s="77">
        <f t="shared" si="1"/>
        <v>566</v>
      </c>
      <c r="C60" s="78">
        <v>45783</v>
      </c>
      <c r="D60" s="79" t="s">
        <v>1061</v>
      </c>
      <c r="E60" s="45" t="s">
        <v>329</v>
      </c>
      <c r="F60" s="77" t="s">
        <v>685</v>
      </c>
      <c r="G60" s="77" t="s">
        <v>1066</v>
      </c>
      <c r="H60" s="77" t="s">
        <v>867</v>
      </c>
      <c r="I60" s="102">
        <v>108.82</v>
      </c>
      <c r="J60" s="77">
        <f>COUNTIFS(L60:$L$626,L60,M60:$M$626,"Aberto")</f>
        <v>185</v>
      </c>
      <c r="K60" s="77">
        <f>COUNTIF(M60:$M$625,"Aberto")</f>
        <v>461</v>
      </c>
      <c r="L60" s="77" t="s">
        <v>308</v>
      </c>
      <c r="M60" s="39" t="s">
        <v>333</v>
      </c>
      <c r="N60" s="39"/>
      <c r="O60" s="115"/>
      <c r="P60" s="115"/>
      <c r="Q60" s="115"/>
      <c r="R60" s="115"/>
    </row>
    <row r="61" spans="2:18" s="114" customFormat="1" ht="10.5">
      <c r="B61" s="77">
        <f t="shared" ref="B61:B64" si="2">B62+1</f>
        <v>565</v>
      </c>
      <c r="C61" s="78">
        <v>45741</v>
      </c>
      <c r="D61" s="79" t="s">
        <v>1041</v>
      </c>
      <c r="E61" s="45" t="s">
        <v>356</v>
      </c>
      <c r="F61" s="77" t="s">
        <v>357</v>
      </c>
      <c r="G61" s="77" t="s">
        <v>1046</v>
      </c>
      <c r="H61" s="77" t="s">
        <v>1045</v>
      </c>
      <c r="I61" s="102">
        <v>84.27</v>
      </c>
      <c r="J61" s="77">
        <f>COUNTIFS(L61:$L$626,L61,M61:$M$626,"Aberto")</f>
        <v>184</v>
      </c>
      <c r="K61" s="77">
        <f>COUNTIF(M61:$M$625,"Aberto")</f>
        <v>460</v>
      </c>
      <c r="L61" s="77" t="s">
        <v>308</v>
      </c>
      <c r="M61" s="39" t="s">
        <v>333</v>
      </c>
      <c r="N61" s="39"/>
      <c r="O61" s="115"/>
      <c r="P61" s="115"/>
      <c r="Q61" s="115"/>
      <c r="R61" s="115"/>
    </row>
    <row r="62" spans="2:18" s="114" customFormat="1" ht="10.5">
      <c r="B62" s="77">
        <f t="shared" si="2"/>
        <v>564</v>
      </c>
      <c r="C62" s="78">
        <v>45734</v>
      </c>
      <c r="D62" s="79" t="s">
        <v>1041</v>
      </c>
      <c r="E62" s="45" t="s">
        <v>343</v>
      </c>
      <c r="F62" s="77" t="s">
        <v>344</v>
      </c>
      <c r="G62" s="77" t="s">
        <v>345</v>
      </c>
      <c r="H62" s="77" t="s">
        <v>878</v>
      </c>
      <c r="I62" s="102">
        <v>89.18</v>
      </c>
      <c r="J62" s="77">
        <f>COUNTIFS(L62:$L$626,L62,M62:$M$626,"Aberto")</f>
        <v>183</v>
      </c>
      <c r="K62" s="77">
        <f>COUNTIF(M62:$M$625,"Aberto")</f>
        <v>459</v>
      </c>
      <c r="L62" s="77" t="s">
        <v>308</v>
      </c>
      <c r="M62" s="39" t="s">
        <v>333</v>
      </c>
      <c r="N62" s="39"/>
      <c r="O62" s="115"/>
      <c r="P62" s="115"/>
      <c r="Q62" s="115"/>
      <c r="R62" s="115"/>
    </row>
    <row r="63" spans="2:18" s="114" customFormat="1" ht="10.5">
      <c r="B63" s="77">
        <f t="shared" si="2"/>
        <v>563</v>
      </c>
      <c r="C63" s="78">
        <v>45734</v>
      </c>
      <c r="D63" s="79" t="s">
        <v>1041</v>
      </c>
      <c r="E63" s="45" t="s">
        <v>368</v>
      </c>
      <c r="F63" s="77" t="s">
        <v>369</v>
      </c>
      <c r="G63" s="77" t="s">
        <v>1044</v>
      </c>
      <c r="H63" s="77" t="s">
        <v>1043</v>
      </c>
      <c r="I63" s="102">
        <v>96.39</v>
      </c>
      <c r="J63" s="77">
        <f>COUNTIFS(L63:$L$626,L63,M63:$M$626,"Aberto")</f>
        <v>182</v>
      </c>
      <c r="K63" s="77">
        <f>COUNTIF(M63:$M$625,"Aberto")</f>
        <v>458</v>
      </c>
      <c r="L63" s="77" t="s">
        <v>308</v>
      </c>
      <c r="M63" s="39" t="s">
        <v>333</v>
      </c>
      <c r="N63" s="39"/>
      <c r="O63" s="115"/>
      <c r="P63" s="115"/>
      <c r="Q63" s="115"/>
      <c r="R63" s="115"/>
    </row>
    <row r="64" spans="2:18" s="114" customFormat="1" ht="10.5">
      <c r="B64" s="77">
        <f t="shared" si="2"/>
        <v>562</v>
      </c>
      <c r="C64" s="78">
        <v>45713</v>
      </c>
      <c r="D64" s="79" t="s">
        <v>1041</v>
      </c>
      <c r="E64" s="45" t="s">
        <v>329</v>
      </c>
      <c r="F64" s="77" t="s">
        <v>330</v>
      </c>
      <c r="G64" s="77" t="s">
        <v>1042</v>
      </c>
      <c r="H64" s="77" t="s">
        <v>644</v>
      </c>
      <c r="I64" s="102">
        <v>75.599999999999994</v>
      </c>
      <c r="J64" s="77">
        <f>COUNTIFS(L64:$L$626,L64,M64:$M$626,"Aberto")</f>
        <v>181</v>
      </c>
      <c r="K64" s="77">
        <f>COUNTIF(M64:$M$625,"Aberto")</f>
        <v>457</v>
      </c>
      <c r="L64" s="77" t="s">
        <v>308</v>
      </c>
      <c r="M64" s="39" t="s">
        <v>333</v>
      </c>
      <c r="N64" s="39"/>
      <c r="O64" s="115"/>
      <c r="P64" s="115"/>
      <c r="Q64" s="115"/>
      <c r="R64" s="115"/>
    </row>
    <row r="65" spans="2:18" s="114" customFormat="1" ht="10.5">
      <c r="B65" s="77">
        <f t="shared" ref="B65:B101" si="3">B66+1</f>
        <v>561</v>
      </c>
      <c r="C65" s="78">
        <v>45634</v>
      </c>
      <c r="D65" s="79" t="s">
        <v>328</v>
      </c>
      <c r="E65" s="45" t="s">
        <v>329</v>
      </c>
      <c r="F65" s="77" t="s">
        <v>330</v>
      </c>
      <c r="G65" s="77" t="s">
        <v>331</v>
      </c>
      <c r="H65" s="77" t="s">
        <v>332</v>
      </c>
      <c r="I65" s="102">
        <v>89.6</v>
      </c>
      <c r="J65" s="77">
        <f>COUNTIFS(L65:$L$626,L65,M65:$M$626,"Aberto")</f>
        <v>180</v>
      </c>
      <c r="K65" s="77">
        <f>COUNTIF(M65:$M$625,"Aberto")</f>
        <v>456</v>
      </c>
      <c r="L65" s="77" t="s">
        <v>308</v>
      </c>
      <c r="M65" s="39" t="s">
        <v>333</v>
      </c>
      <c r="N65" s="39"/>
      <c r="O65" s="115"/>
      <c r="P65" s="115"/>
      <c r="Q65" s="115"/>
      <c r="R65" s="115"/>
    </row>
    <row r="66" spans="2:18" s="114" customFormat="1" ht="10.5">
      <c r="B66" s="77">
        <f t="shared" si="3"/>
        <v>560</v>
      </c>
      <c r="C66" s="78">
        <v>45633</v>
      </c>
      <c r="D66" s="79" t="s">
        <v>328</v>
      </c>
      <c r="E66" s="45" t="s">
        <v>329</v>
      </c>
      <c r="F66" s="77" t="s">
        <v>330</v>
      </c>
      <c r="G66" s="77" t="s">
        <v>334</v>
      </c>
      <c r="H66" s="77" t="s">
        <v>335</v>
      </c>
      <c r="I66" s="102">
        <v>85.89</v>
      </c>
      <c r="J66" s="77">
        <f>COUNTIFS(L66:$L$626,L66,M66:$M$626,"Aberto")</f>
        <v>179</v>
      </c>
      <c r="K66" s="77">
        <f>COUNTIF(M66:$M$625,"Aberto")</f>
        <v>455</v>
      </c>
      <c r="L66" s="77" t="s">
        <v>308</v>
      </c>
      <c r="M66" s="39" t="s">
        <v>333</v>
      </c>
      <c r="N66" s="39"/>
      <c r="O66" s="115"/>
      <c r="P66" s="115"/>
      <c r="Q66" s="115"/>
      <c r="R66" s="115"/>
    </row>
    <row r="67" spans="2:18" s="114" customFormat="1" ht="10.5">
      <c r="B67" s="77">
        <f t="shared" si="3"/>
        <v>559</v>
      </c>
      <c r="C67" s="78">
        <v>45633</v>
      </c>
      <c r="D67" s="79" t="s">
        <v>328</v>
      </c>
      <c r="E67" s="45" t="s">
        <v>336</v>
      </c>
      <c r="F67" s="77" t="s">
        <v>337</v>
      </c>
      <c r="G67" s="77" t="s">
        <v>338</v>
      </c>
      <c r="H67" s="77" t="s">
        <v>339</v>
      </c>
      <c r="I67" s="102">
        <v>57.9</v>
      </c>
      <c r="J67" s="77">
        <f>COUNTIFS(L67:$L$626,L67,M67:$M$626,"Aberto")</f>
        <v>178</v>
      </c>
      <c r="K67" s="77">
        <f>COUNTIF(M67:$M$625,"Aberto")</f>
        <v>454</v>
      </c>
      <c r="L67" s="77" t="s">
        <v>308</v>
      </c>
      <c r="M67" s="39" t="s">
        <v>333</v>
      </c>
      <c r="N67" s="39"/>
      <c r="O67" s="115"/>
      <c r="P67" s="115"/>
      <c r="Q67" s="115"/>
      <c r="R67" s="115"/>
    </row>
    <row r="68" spans="2:18" s="114" customFormat="1" ht="10.5">
      <c r="B68" s="77">
        <f t="shared" si="3"/>
        <v>558</v>
      </c>
      <c r="C68" s="78">
        <v>45633</v>
      </c>
      <c r="D68" s="79" t="s">
        <v>328</v>
      </c>
      <c r="E68" s="45" t="s">
        <v>329</v>
      </c>
      <c r="F68" s="77" t="s">
        <v>340</v>
      </c>
      <c r="G68" s="77" t="s">
        <v>341</v>
      </c>
      <c r="H68" s="77" t="s">
        <v>342</v>
      </c>
      <c r="I68" s="102">
        <v>60</v>
      </c>
      <c r="J68" s="77">
        <f>COUNTIFS(L68:$L$626,L68,M68:$M$626,"Aberto")</f>
        <v>177</v>
      </c>
      <c r="K68" s="77">
        <f>COUNTIF(M68:$M$625,"Aberto")</f>
        <v>453</v>
      </c>
      <c r="L68" s="77" t="s">
        <v>308</v>
      </c>
      <c r="M68" s="39" t="s">
        <v>333</v>
      </c>
      <c r="N68" s="39"/>
      <c r="O68" s="115"/>
      <c r="P68" s="115"/>
      <c r="Q68" s="115"/>
      <c r="R68" s="115"/>
    </row>
    <row r="69" spans="2:18" s="114" customFormat="1" ht="10.5">
      <c r="B69" s="77">
        <f t="shared" si="3"/>
        <v>557</v>
      </c>
      <c r="C69" s="78">
        <v>45633</v>
      </c>
      <c r="D69" s="79" t="s">
        <v>328</v>
      </c>
      <c r="E69" s="45" t="s">
        <v>343</v>
      </c>
      <c r="F69" s="77" t="s">
        <v>344</v>
      </c>
      <c r="G69" s="77" t="s">
        <v>345</v>
      </c>
      <c r="H69" s="77" t="s">
        <v>346</v>
      </c>
      <c r="I69" s="102">
        <v>69.8</v>
      </c>
      <c r="J69" s="77">
        <f>COUNTIFS(L69:$L$626,L69,M69:$M$626,"Aberto")</f>
        <v>176</v>
      </c>
      <c r="K69" s="77">
        <f>COUNTIF(M69:$M$625,"Aberto")</f>
        <v>452</v>
      </c>
      <c r="L69" s="77" t="s">
        <v>308</v>
      </c>
      <c r="M69" s="39" t="s">
        <v>333</v>
      </c>
      <c r="N69" s="39"/>
      <c r="O69" s="115"/>
      <c r="P69" s="115"/>
      <c r="Q69" s="115"/>
      <c r="R69" s="115"/>
    </row>
    <row r="70" spans="2:18" s="114" customFormat="1" ht="10.5">
      <c r="B70" s="77">
        <f t="shared" si="3"/>
        <v>556</v>
      </c>
      <c r="C70" s="78">
        <v>45633</v>
      </c>
      <c r="D70" s="79" t="s">
        <v>328</v>
      </c>
      <c r="E70" s="45" t="s">
        <v>329</v>
      </c>
      <c r="F70" s="77" t="s">
        <v>330</v>
      </c>
      <c r="G70" s="77" t="s">
        <v>347</v>
      </c>
      <c r="H70" s="77" t="s">
        <v>348</v>
      </c>
      <c r="I70" s="102">
        <v>80</v>
      </c>
      <c r="J70" s="77">
        <f>COUNTIFS(L70:$L$626,L70,M70:$M$626,"Aberto")</f>
        <v>175</v>
      </c>
      <c r="K70" s="77">
        <f>COUNTIF(M70:$M$625,"Aberto")</f>
        <v>451</v>
      </c>
      <c r="L70" s="77" t="s">
        <v>308</v>
      </c>
      <c r="M70" s="39" t="s">
        <v>333</v>
      </c>
      <c r="N70" s="39"/>
      <c r="O70" s="115"/>
      <c r="P70" s="115"/>
      <c r="Q70" s="115"/>
      <c r="R70" s="115"/>
    </row>
    <row r="71" spans="2:18" s="114" customFormat="1" ht="10.5">
      <c r="B71" s="77">
        <f t="shared" si="3"/>
        <v>555</v>
      </c>
      <c r="C71" s="78">
        <v>45614</v>
      </c>
      <c r="D71" s="79" t="s">
        <v>328</v>
      </c>
      <c r="E71" s="45" t="s">
        <v>336</v>
      </c>
      <c r="F71" s="77" t="s">
        <v>349</v>
      </c>
      <c r="G71" s="77" t="s">
        <v>350</v>
      </c>
      <c r="H71" s="77" t="s">
        <v>351</v>
      </c>
      <c r="I71" s="102">
        <v>78.28</v>
      </c>
      <c r="J71" s="77">
        <f>COUNTIFS(L71:$L$626,L71,M71:$M$626,"Aberto")</f>
        <v>174</v>
      </c>
      <c r="K71" s="77">
        <f>COUNTIF(M71:$M$625,"Aberto")</f>
        <v>450</v>
      </c>
      <c r="L71" s="77" t="s">
        <v>308</v>
      </c>
      <c r="M71" s="39" t="s">
        <v>333</v>
      </c>
      <c r="N71" s="39"/>
      <c r="O71" s="115"/>
      <c r="P71" s="115"/>
      <c r="Q71" s="115"/>
      <c r="R71" s="115"/>
    </row>
    <row r="72" spans="2:18" s="114" customFormat="1" ht="10.5">
      <c r="B72" s="77">
        <f t="shared" si="3"/>
        <v>554</v>
      </c>
      <c r="C72" s="78">
        <v>45614</v>
      </c>
      <c r="D72" s="79" t="s">
        <v>328</v>
      </c>
      <c r="E72" s="45" t="s">
        <v>329</v>
      </c>
      <c r="F72" s="77" t="s">
        <v>330</v>
      </c>
      <c r="G72" s="77" t="s">
        <v>352</v>
      </c>
      <c r="H72" s="77" t="s">
        <v>353</v>
      </c>
      <c r="I72" s="102">
        <v>80</v>
      </c>
      <c r="J72" s="77">
        <f>COUNTIFS(L72:$L$626,L72,M72:$M$626,"Aberto")</f>
        <v>173</v>
      </c>
      <c r="K72" s="77">
        <f>COUNTIF(M72:$M$625,"Aberto")</f>
        <v>449</v>
      </c>
      <c r="L72" s="77" t="s">
        <v>308</v>
      </c>
      <c r="M72" s="39" t="s">
        <v>333</v>
      </c>
      <c r="N72" s="39"/>
      <c r="O72" s="115"/>
      <c r="P72" s="115"/>
      <c r="Q72" s="115"/>
      <c r="R72" s="115"/>
    </row>
    <row r="73" spans="2:18" s="114" customFormat="1" ht="10.5">
      <c r="B73" s="77">
        <f t="shared" si="3"/>
        <v>553</v>
      </c>
      <c r="C73" s="78">
        <v>45609</v>
      </c>
      <c r="D73" s="79" t="s">
        <v>328</v>
      </c>
      <c r="E73" s="45" t="s">
        <v>329</v>
      </c>
      <c r="F73" s="77" t="s">
        <v>330</v>
      </c>
      <c r="G73" s="77" t="s">
        <v>354</v>
      </c>
      <c r="H73" s="77" t="s">
        <v>355</v>
      </c>
      <c r="I73" s="102">
        <v>80.47</v>
      </c>
      <c r="J73" s="77">
        <f>COUNTIFS(L73:$L$626,L73,M73:$M$626,"Aberto")</f>
        <v>172</v>
      </c>
      <c r="K73" s="77">
        <f>COUNTIF(M73:$M$625,"Aberto")</f>
        <v>448</v>
      </c>
      <c r="L73" s="77" t="s">
        <v>308</v>
      </c>
      <c r="M73" s="39" t="s">
        <v>333</v>
      </c>
      <c r="N73" s="39"/>
      <c r="O73" s="115"/>
      <c r="P73" s="115"/>
      <c r="Q73" s="115"/>
      <c r="R73" s="115"/>
    </row>
    <row r="74" spans="2:18" s="114" customFormat="1" ht="10.5">
      <c r="B74" s="77">
        <f t="shared" si="3"/>
        <v>552</v>
      </c>
      <c r="C74" s="78">
        <v>45608</v>
      </c>
      <c r="D74" s="79" t="s">
        <v>328</v>
      </c>
      <c r="E74" s="45" t="s">
        <v>356</v>
      </c>
      <c r="F74" s="77" t="s">
        <v>357</v>
      </c>
      <c r="G74" s="77" t="s">
        <v>358</v>
      </c>
      <c r="H74" s="77" t="s">
        <v>359</v>
      </c>
      <c r="I74" s="102">
        <v>79.37</v>
      </c>
      <c r="J74" s="77">
        <f>COUNTIFS(L74:$L$626,L74,M74:$M$626,"Aberto")</f>
        <v>266</v>
      </c>
      <c r="K74" s="77">
        <f>COUNTIF(M74:$M$625,"Aberto")</f>
        <v>447</v>
      </c>
      <c r="L74" s="77" t="s">
        <v>311</v>
      </c>
      <c r="M74" s="39" t="s">
        <v>333</v>
      </c>
      <c r="N74" s="39"/>
      <c r="O74" s="115"/>
      <c r="P74" s="115"/>
      <c r="Q74" s="115"/>
      <c r="R74" s="115"/>
    </row>
    <row r="75" spans="2:18" s="114" customFormat="1" ht="10.5">
      <c r="B75" s="77">
        <f t="shared" si="3"/>
        <v>551</v>
      </c>
      <c r="C75" s="78">
        <v>45608</v>
      </c>
      <c r="D75" s="79" t="s">
        <v>328</v>
      </c>
      <c r="E75" s="45" t="s">
        <v>329</v>
      </c>
      <c r="F75" s="77" t="s">
        <v>330</v>
      </c>
      <c r="G75" s="77" t="s">
        <v>360</v>
      </c>
      <c r="H75" s="77" t="s">
        <v>361</v>
      </c>
      <c r="I75" s="102">
        <v>93.56</v>
      </c>
      <c r="J75" s="77">
        <f>COUNTIFS(L75:$L$626,L75,M75:$M$626,"Aberto")</f>
        <v>171</v>
      </c>
      <c r="K75" s="77">
        <f>COUNTIF(M75:$M$625,"Aberto")</f>
        <v>446</v>
      </c>
      <c r="L75" s="77" t="s">
        <v>308</v>
      </c>
      <c r="M75" s="39" t="s">
        <v>333</v>
      </c>
      <c r="N75" s="39"/>
      <c r="O75" s="115"/>
      <c r="P75" s="115"/>
      <c r="Q75" s="115"/>
      <c r="R75" s="115"/>
    </row>
    <row r="76" spans="2:18" s="114" customFormat="1" ht="10.5">
      <c r="B76" s="77">
        <f t="shared" si="3"/>
        <v>550</v>
      </c>
      <c r="C76" s="78">
        <v>45608</v>
      </c>
      <c r="D76" s="79" t="s">
        <v>328</v>
      </c>
      <c r="E76" s="45" t="s">
        <v>329</v>
      </c>
      <c r="F76" s="77" t="s">
        <v>362</v>
      </c>
      <c r="G76" s="77" t="s">
        <v>363</v>
      </c>
      <c r="H76" s="77" t="s">
        <v>364</v>
      </c>
      <c r="I76" s="102">
        <v>71</v>
      </c>
      <c r="J76" s="77">
        <f>COUNTIFS(L76:$L$626,L76,M76:$M$626,"Aberto")</f>
        <v>170</v>
      </c>
      <c r="K76" s="77">
        <f>COUNTIF(M76:$M$625,"Aberto")</f>
        <v>445</v>
      </c>
      <c r="L76" s="77" t="s">
        <v>308</v>
      </c>
      <c r="M76" s="39" t="s">
        <v>333</v>
      </c>
      <c r="N76" s="39"/>
      <c r="O76" s="115"/>
      <c r="P76" s="115"/>
      <c r="Q76" s="115"/>
      <c r="R76" s="115"/>
    </row>
    <row r="77" spans="2:18" s="114" customFormat="1" ht="10.5">
      <c r="B77" s="77">
        <f t="shared" si="3"/>
        <v>549</v>
      </c>
      <c r="C77" s="78">
        <v>45602</v>
      </c>
      <c r="D77" s="79" t="s">
        <v>328</v>
      </c>
      <c r="E77" s="45" t="s">
        <v>329</v>
      </c>
      <c r="F77" s="77" t="s">
        <v>330</v>
      </c>
      <c r="G77" s="77" t="s">
        <v>365</v>
      </c>
      <c r="H77" s="77" t="s">
        <v>366</v>
      </c>
      <c r="I77" s="102">
        <v>72</v>
      </c>
      <c r="J77" s="77">
        <f>COUNTIFS(L77:$L$626,L77,M77:$M$626,"Aberto")</f>
        <v>169</v>
      </c>
      <c r="K77" s="77">
        <f>COUNTIF(M77:$M$625,"Aberto")</f>
        <v>444</v>
      </c>
      <c r="L77" s="77" t="s">
        <v>308</v>
      </c>
      <c r="M77" s="39" t="s">
        <v>333</v>
      </c>
      <c r="N77" s="39"/>
      <c r="O77" s="115"/>
      <c r="P77" s="115"/>
      <c r="Q77" s="115"/>
      <c r="R77" s="115"/>
    </row>
    <row r="78" spans="2:18" s="114" customFormat="1" ht="10.5">
      <c r="B78" s="77">
        <f t="shared" si="3"/>
        <v>548</v>
      </c>
      <c r="C78" s="78">
        <v>45601</v>
      </c>
      <c r="D78" s="79" t="s">
        <v>328</v>
      </c>
      <c r="E78" s="45" t="s">
        <v>329</v>
      </c>
      <c r="F78" s="77" t="s">
        <v>330</v>
      </c>
      <c r="G78" s="77" t="s">
        <v>354</v>
      </c>
      <c r="H78" s="77" t="s">
        <v>367</v>
      </c>
      <c r="I78" s="102">
        <v>76.599999999999994</v>
      </c>
      <c r="J78" s="77">
        <f>COUNTIFS(L78:$L$626,L78,M78:$M$626,"Aberto")</f>
        <v>168</v>
      </c>
      <c r="K78" s="77">
        <f>COUNTIF(M78:$M$625,"Aberto")</f>
        <v>443</v>
      </c>
      <c r="L78" s="77" t="s">
        <v>308</v>
      </c>
      <c r="M78" s="39" t="s">
        <v>333</v>
      </c>
      <c r="N78" s="39"/>
      <c r="O78" s="115"/>
      <c r="P78" s="115"/>
      <c r="Q78" s="115"/>
      <c r="R78" s="115"/>
    </row>
    <row r="79" spans="2:18" s="114" customFormat="1" ht="10.5">
      <c r="B79" s="77">
        <f t="shared" si="3"/>
        <v>547</v>
      </c>
      <c r="C79" s="78">
        <v>45601</v>
      </c>
      <c r="D79" s="79" t="s">
        <v>328</v>
      </c>
      <c r="E79" s="45" t="s">
        <v>368</v>
      </c>
      <c r="F79" s="77" t="s">
        <v>369</v>
      </c>
      <c r="G79" s="77" t="s">
        <v>370</v>
      </c>
      <c r="H79" s="77" t="s">
        <v>371</v>
      </c>
      <c r="I79" s="102">
        <v>88.03</v>
      </c>
      <c r="J79" s="77">
        <f>COUNTIFS(L79:$L$626,L79,M79:$M$626,"Aberto")</f>
        <v>167</v>
      </c>
      <c r="K79" s="77">
        <f>COUNTIF(M79:$M$625,"Aberto")</f>
        <v>442</v>
      </c>
      <c r="L79" s="77" t="s">
        <v>308</v>
      </c>
      <c r="M79" s="39" t="s">
        <v>333</v>
      </c>
      <c r="N79" s="39"/>
      <c r="O79" s="115"/>
      <c r="P79" s="115"/>
      <c r="Q79" s="115"/>
      <c r="R79" s="115"/>
    </row>
    <row r="80" spans="2:18" s="114" customFormat="1" ht="10.5">
      <c r="B80" s="77">
        <f t="shared" si="3"/>
        <v>546</v>
      </c>
      <c r="C80" s="78">
        <v>45598</v>
      </c>
      <c r="D80" s="79" t="s">
        <v>328</v>
      </c>
      <c r="E80" s="45" t="s">
        <v>336</v>
      </c>
      <c r="F80" s="77" t="s">
        <v>372</v>
      </c>
      <c r="G80" s="77" t="s">
        <v>373</v>
      </c>
      <c r="H80" s="77" t="s">
        <v>374</v>
      </c>
      <c r="I80" s="102">
        <v>73.67</v>
      </c>
      <c r="J80" s="77">
        <f>COUNTIFS(L80:$L$626,L80,M80:$M$626,"Aberto")</f>
        <v>166</v>
      </c>
      <c r="K80" s="77">
        <f>COUNTIF(M80:$M$625,"Aberto")</f>
        <v>441</v>
      </c>
      <c r="L80" s="77" t="s">
        <v>308</v>
      </c>
      <c r="M80" s="39" t="s">
        <v>333</v>
      </c>
      <c r="N80" s="39"/>
      <c r="O80" s="115"/>
      <c r="P80" s="115"/>
      <c r="Q80" s="115"/>
      <c r="R80" s="115"/>
    </row>
    <row r="81" spans="2:18" s="114" customFormat="1" ht="10.5">
      <c r="B81" s="77">
        <f t="shared" si="3"/>
        <v>545</v>
      </c>
      <c r="C81" s="78">
        <v>45595</v>
      </c>
      <c r="D81" s="79" t="s">
        <v>328</v>
      </c>
      <c r="E81" s="45" t="s">
        <v>356</v>
      </c>
      <c r="F81" s="77" t="s">
        <v>375</v>
      </c>
      <c r="G81" s="77" t="s">
        <v>376</v>
      </c>
      <c r="H81" s="77" t="s">
        <v>377</v>
      </c>
      <c r="I81" s="102">
        <v>82.15</v>
      </c>
      <c r="J81" s="77">
        <f>COUNTIFS(L81:$L$626,L81,M81:$M$626,"Aberto")</f>
        <v>165</v>
      </c>
      <c r="K81" s="77">
        <f>COUNTIF(M81:$M$625,"Aberto")</f>
        <v>440</v>
      </c>
      <c r="L81" s="77" t="s">
        <v>308</v>
      </c>
      <c r="M81" s="39" t="s">
        <v>333</v>
      </c>
      <c r="N81" s="39"/>
      <c r="O81" s="115"/>
      <c r="P81" s="115"/>
      <c r="Q81" s="115"/>
      <c r="R81" s="115"/>
    </row>
    <row r="82" spans="2:18" s="114" customFormat="1" ht="10.5">
      <c r="B82" s="77">
        <f t="shared" si="3"/>
        <v>544</v>
      </c>
      <c r="C82" s="78">
        <v>45595</v>
      </c>
      <c r="D82" s="79" t="s">
        <v>328</v>
      </c>
      <c r="E82" s="45" t="s">
        <v>356</v>
      </c>
      <c r="F82" s="77" t="s">
        <v>357</v>
      </c>
      <c r="G82" s="77" t="s">
        <v>378</v>
      </c>
      <c r="H82" s="77" t="s">
        <v>379</v>
      </c>
      <c r="I82" s="102">
        <v>68</v>
      </c>
      <c r="J82" s="77">
        <f>COUNTIFS(L82:$L$626,L82,M82:$M$626,"Aberto")</f>
        <v>164</v>
      </c>
      <c r="K82" s="77">
        <f>COUNTIF(M82:$M$625,"Aberto")</f>
        <v>439</v>
      </c>
      <c r="L82" s="77" t="s">
        <v>308</v>
      </c>
      <c r="M82" s="39" t="s">
        <v>333</v>
      </c>
      <c r="N82" s="39"/>
      <c r="O82" s="115"/>
      <c r="P82" s="115"/>
      <c r="Q82" s="115"/>
      <c r="R82" s="115"/>
    </row>
    <row r="83" spans="2:18" s="114" customFormat="1" ht="10.5">
      <c r="B83" s="77">
        <f t="shared" si="3"/>
        <v>543</v>
      </c>
      <c r="C83" s="78">
        <v>45589</v>
      </c>
      <c r="D83" s="79" t="s">
        <v>328</v>
      </c>
      <c r="E83" s="45" t="s">
        <v>329</v>
      </c>
      <c r="F83" s="77" t="s">
        <v>362</v>
      </c>
      <c r="G83" s="77" t="s">
        <v>363</v>
      </c>
      <c r="H83" s="77" t="s">
        <v>380</v>
      </c>
      <c r="I83" s="102">
        <v>61.68</v>
      </c>
      <c r="J83" s="77">
        <f>COUNTIFS(L83:$L$626,L83,M83:$M$626,"Aberto")</f>
        <v>163</v>
      </c>
      <c r="K83" s="77">
        <f>COUNTIF(M83:$M$625,"Aberto")</f>
        <v>438</v>
      </c>
      <c r="L83" s="77" t="s">
        <v>308</v>
      </c>
      <c r="M83" s="39" t="s">
        <v>333</v>
      </c>
      <c r="N83" s="39"/>
      <c r="O83" s="115"/>
      <c r="P83" s="115"/>
      <c r="Q83" s="115"/>
      <c r="R83" s="115"/>
    </row>
    <row r="84" spans="2:18" s="114" customFormat="1" ht="10.5">
      <c r="B84" s="77">
        <f t="shared" si="3"/>
        <v>542</v>
      </c>
      <c r="C84" s="78">
        <v>45588</v>
      </c>
      <c r="D84" s="79" t="s">
        <v>328</v>
      </c>
      <c r="E84" s="45" t="s">
        <v>356</v>
      </c>
      <c r="F84" s="77" t="s">
        <v>357</v>
      </c>
      <c r="G84" s="77" t="s">
        <v>381</v>
      </c>
      <c r="H84" s="77" t="s">
        <v>382</v>
      </c>
      <c r="I84" s="102">
        <v>69</v>
      </c>
      <c r="J84" s="77">
        <f>COUNTIFS(L84:$L$626,L84,M84:$M$626,"Aberto")</f>
        <v>162</v>
      </c>
      <c r="K84" s="77">
        <f>COUNTIF(M84:$M$625,"Aberto")</f>
        <v>437</v>
      </c>
      <c r="L84" s="77" t="s">
        <v>308</v>
      </c>
      <c r="M84" s="39" t="s">
        <v>333</v>
      </c>
      <c r="N84" s="39"/>
      <c r="O84" s="115"/>
      <c r="P84" s="115"/>
      <c r="Q84" s="115"/>
      <c r="R84" s="115"/>
    </row>
    <row r="85" spans="2:18" s="114" customFormat="1" ht="10.5">
      <c r="B85" s="77">
        <f t="shared" si="3"/>
        <v>541</v>
      </c>
      <c r="C85" s="78">
        <v>45587</v>
      </c>
      <c r="D85" s="79" t="s">
        <v>328</v>
      </c>
      <c r="E85" s="45" t="s">
        <v>329</v>
      </c>
      <c r="F85" s="77" t="s">
        <v>362</v>
      </c>
      <c r="G85" s="77" t="s">
        <v>383</v>
      </c>
      <c r="H85" s="77" t="s">
        <v>384</v>
      </c>
      <c r="I85" s="102">
        <v>72.75</v>
      </c>
      <c r="J85" s="77">
        <f>COUNTIFS(L85:$L$626,L85,M85:$M$626,"Aberto")</f>
        <v>161</v>
      </c>
      <c r="K85" s="77">
        <f>COUNTIF(M85:$M$625,"Aberto")</f>
        <v>436</v>
      </c>
      <c r="L85" s="77" t="s">
        <v>308</v>
      </c>
      <c r="M85" s="39" t="s">
        <v>333</v>
      </c>
      <c r="N85" s="39"/>
      <c r="O85" s="115"/>
      <c r="P85" s="115"/>
      <c r="Q85" s="115"/>
      <c r="R85" s="115"/>
    </row>
    <row r="86" spans="2:18" s="114" customFormat="1" ht="10.5">
      <c r="B86" s="77">
        <f t="shared" si="3"/>
        <v>540</v>
      </c>
      <c r="C86" s="78">
        <v>45589</v>
      </c>
      <c r="D86" s="79" t="s">
        <v>328</v>
      </c>
      <c r="E86" s="45" t="s">
        <v>61</v>
      </c>
      <c r="F86" s="77" t="s">
        <v>61</v>
      </c>
      <c r="G86" s="77" t="s">
        <v>385</v>
      </c>
      <c r="H86" s="77" t="s">
        <v>386</v>
      </c>
      <c r="I86" s="102">
        <v>206</v>
      </c>
      <c r="J86" s="77">
        <f>COUNTIFS(L86:$L$626,L86,M86:$M$626,"Aberto")</f>
        <v>265</v>
      </c>
      <c r="K86" s="77">
        <f>COUNTIF(M86:$M$625,"Aberto")</f>
        <v>435</v>
      </c>
      <c r="L86" s="77" t="s">
        <v>311</v>
      </c>
      <c r="M86" s="39" t="s">
        <v>333</v>
      </c>
      <c r="N86" s="39"/>
      <c r="O86" s="115"/>
      <c r="P86" s="115"/>
      <c r="Q86" s="115"/>
      <c r="R86" s="115"/>
    </row>
    <row r="87" spans="2:18" s="114" customFormat="1" ht="10.5">
      <c r="B87" s="77">
        <f t="shared" si="3"/>
        <v>539</v>
      </c>
      <c r="C87" s="78">
        <v>45573</v>
      </c>
      <c r="D87" s="79" t="s">
        <v>328</v>
      </c>
      <c r="E87" s="45" t="s">
        <v>329</v>
      </c>
      <c r="F87" s="77" t="s">
        <v>362</v>
      </c>
      <c r="G87" s="77" t="s">
        <v>363</v>
      </c>
      <c r="H87" s="77" t="s">
        <v>387</v>
      </c>
      <c r="I87" s="102">
        <v>85.91</v>
      </c>
      <c r="J87" s="77">
        <f>COUNTIFS(L87:$L$626,L87,M87:$M$626,"Aberto")</f>
        <v>160</v>
      </c>
      <c r="K87" s="77">
        <f>COUNTIF(M87:$M$625,"Aberto")</f>
        <v>434</v>
      </c>
      <c r="L87" s="77" t="s">
        <v>308</v>
      </c>
      <c r="M87" s="39" t="s">
        <v>333</v>
      </c>
      <c r="N87" s="39"/>
      <c r="O87" s="115"/>
      <c r="P87" s="115"/>
      <c r="Q87" s="115"/>
      <c r="R87" s="115"/>
    </row>
    <row r="88" spans="2:18" s="114" customFormat="1" ht="10.5">
      <c r="B88" s="77">
        <f t="shared" si="3"/>
        <v>538</v>
      </c>
      <c r="C88" s="78">
        <v>45559</v>
      </c>
      <c r="D88" s="79" t="s">
        <v>388</v>
      </c>
      <c r="E88" s="45" t="s">
        <v>329</v>
      </c>
      <c r="F88" s="77" t="s">
        <v>330</v>
      </c>
      <c r="G88" s="77" t="s">
        <v>354</v>
      </c>
      <c r="H88" s="77" t="s">
        <v>389</v>
      </c>
      <c r="I88" s="102">
        <v>90</v>
      </c>
      <c r="J88" s="77">
        <f>COUNTIFS(L88:$L$626,L88,M88:$M$626,"Aberto")</f>
        <v>159</v>
      </c>
      <c r="K88" s="77">
        <f>COUNTIF(M88:$M$625,"Aberto")</f>
        <v>433</v>
      </c>
      <c r="L88" s="77" t="s">
        <v>308</v>
      </c>
      <c r="M88" s="39" t="s">
        <v>333</v>
      </c>
      <c r="N88" s="39"/>
      <c r="O88" s="115"/>
      <c r="P88" s="115"/>
      <c r="Q88" s="115"/>
      <c r="R88" s="115"/>
    </row>
    <row r="89" spans="2:18" s="114" customFormat="1" ht="10.5">
      <c r="B89" s="77">
        <f t="shared" si="3"/>
        <v>537</v>
      </c>
      <c r="C89" s="78">
        <v>45559</v>
      </c>
      <c r="D89" s="79" t="s">
        <v>388</v>
      </c>
      <c r="E89" s="45" t="s">
        <v>329</v>
      </c>
      <c r="F89" s="77" t="s">
        <v>330</v>
      </c>
      <c r="G89" s="77" t="s">
        <v>390</v>
      </c>
      <c r="H89" s="77" t="s">
        <v>391</v>
      </c>
      <c r="I89" s="102">
        <v>79.650000000000006</v>
      </c>
      <c r="J89" s="77">
        <f>COUNTIFS(L89:$L$626,L89,M89:$M$626,"Aberto")</f>
        <v>158</v>
      </c>
      <c r="K89" s="77">
        <f>COUNTIF(M89:$M$625,"Aberto")</f>
        <v>432</v>
      </c>
      <c r="L89" s="77" t="s">
        <v>308</v>
      </c>
      <c r="M89" s="39" t="s">
        <v>333</v>
      </c>
      <c r="N89" s="39"/>
      <c r="O89" s="115"/>
      <c r="P89" s="115"/>
      <c r="Q89" s="115"/>
      <c r="R89" s="115"/>
    </row>
    <row r="90" spans="2:18" s="114" customFormat="1" ht="10.5">
      <c r="B90" s="77">
        <f t="shared" si="3"/>
        <v>536</v>
      </c>
      <c r="C90" s="78">
        <v>45553</v>
      </c>
      <c r="D90" s="79" t="s">
        <v>388</v>
      </c>
      <c r="E90" s="45" t="s">
        <v>368</v>
      </c>
      <c r="F90" s="77" t="s">
        <v>369</v>
      </c>
      <c r="G90" s="77" t="s">
        <v>392</v>
      </c>
      <c r="H90" s="77" t="s">
        <v>393</v>
      </c>
      <c r="I90" s="102">
        <v>120.71</v>
      </c>
      <c r="J90" s="77">
        <f>COUNTIFS(L90:$L$626,L90,M90:$M$626,"Aberto")</f>
        <v>157</v>
      </c>
      <c r="K90" s="77">
        <f>COUNTIF(M90:$M$625,"Aberto")</f>
        <v>431</v>
      </c>
      <c r="L90" s="77" t="s">
        <v>308</v>
      </c>
      <c r="M90" s="39" t="s">
        <v>333</v>
      </c>
      <c r="N90" s="39"/>
      <c r="O90" s="115"/>
      <c r="P90" s="115"/>
      <c r="Q90" s="115"/>
      <c r="R90" s="115"/>
    </row>
    <row r="91" spans="2:18" s="114" customFormat="1" ht="10.5">
      <c r="B91" s="77">
        <f t="shared" si="3"/>
        <v>535</v>
      </c>
      <c r="C91" s="78">
        <v>45552</v>
      </c>
      <c r="D91" s="79" t="s">
        <v>388</v>
      </c>
      <c r="E91" s="45" t="s">
        <v>329</v>
      </c>
      <c r="F91" s="77" t="s">
        <v>330</v>
      </c>
      <c r="G91" s="77" t="s">
        <v>354</v>
      </c>
      <c r="H91" s="77" t="s">
        <v>394</v>
      </c>
      <c r="I91" s="102">
        <v>108.1</v>
      </c>
      <c r="J91" s="77">
        <f>COUNTIFS(L91:$L$626,L91,M91:$M$626,"Aberto")</f>
        <v>156</v>
      </c>
      <c r="K91" s="77">
        <f>COUNTIF(M91:$M$625,"Aberto")</f>
        <v>430</v>
      </c>
      <c r="L91" s="77" t="s">
        <v>308</v>
      </c>
      <c r="M91" s="39" t="s">
        <v>333</v>
      </c>
      <c r="N91" s="39"/>
      <c r="O91" s="115"/>
      <c r="P91" s="115"/>
      <c r="Q91" s="115"/>
      <c r="R91" s="115"/>
    </row>
    <row r="92" spans="2:18" s="114" customFormat="1" ht="10.5">
      <c r="B92" s="77">
        <f t="shared" si="3"/>
        <v>534</v>
      </c>
      <c r="C92" s="78">
        <v>45552</v>
      </c>
      <c r="D92" s="79" t="s">
        <v>388</v>
      </c>
      <c r="E92" s="45" t="s">
        <v>368</v>
      </c>
      <c r="F92" s="77" t="s">
        <v>395</v>
      </c>
      <c r="G92" s="77" t="s">
        <v>396</v>
      </c>
      <c r="H92" s="77" t="s">
        <v>397</v>
      </c>
      <c r="I92" s="102">
        <v>66.44</v>
      </c>
      <c r="J92" s="77">
        <f>COUNTIFS(L92:$L$626,L92,M92:$M$626,"Aberto")</f>
        <v>155</v>
      </c>
      <c r="K92" s="77">
        <f>COUNTIF(M92:$M$625,"Aberto")</f>
        <v>429</v>
      </c>
      <c r="L92" s="77" t="s">
        <v>308</v>
      </c>
      <c r="M92" s="39" t="s">
        <v>333</v>
      </c>
      <c r="N92" s="39"/>
      <c r="O92" s="115"/>
      <c r="P92" s="115"/>
      <c r="Q92" s="115"/>
      <c r="R92" s="115"/>
    </row>
    <row r="93" spans="2:18" s="114" customFormat="1" ht="10.5">
      <c r="B93" s="77">
        <f t="shared" si="3"/>
        <v>533</v>
      </c>
      <c r="C93" s="78">
        <v>45541</v>
      </c>
      <c r="D93" s="79" t="s">
        <v>388</v>
      </c>
      <c r="E93" s="45" t="s">
        <v>343</v>
      </c>
      <c r="F93" s="77" t="s">
        <v>398</v>
      </c>
      <c r="G93" s="77" t="s">
        <v>399</v>
      </c>
      <c r="H93" s="77" t="s">
        <v>400</v>
      </c>
      <c r="I93" s="102">
        <v>70.97</v>
      </c>
      <c r="J93" s="77">
        <f>COUNTIFS(L93:$L$626,L93,M93:$M$626,"Aberto")</f>
        <v>154</v>
      </c>
      <c r="K93" s="77">
        <f>COUNTIF(M93:$M$625,"Aberto")</f>
        <v>428</v>
      </c>
      <c r="L93" s="77" t="s">
        <v>308</v>
      </c>
      <c r="M93" s="39" t="s">
        <v>333</v>
      </c>
      <c r="N93" s="39"/>
      <c r="O93" s="115"/>
      <c r="P93" s="115"/>
      <c r="Q93" s="115"/>
      <c r="R93" s="115"/>
    </row>
    <row r="94" spans="2:18" s="114" customFormat="1" ht="10.5">
      <c r="B94" s="77">
        <f t="shared" si="3"/>
        <v>532</v>
      </c>
      <c r="C94" s="78">
        <v>45538</v>
      </c>
      <c r="D94" s="79" t="s">
        <v>388</v>
      </c>
      <c r="E94" s="45" t="s">
        <v>336</v>
      </c>
      <c r="F94" s="77" t="s">
        <v>401</v>
      </c>
      <c r="G94" s="77" t="s">
        <v>402</v>
      </c>
      <c r="H94" s="77" t="s">
        <v>403</v>
      </c>
      <c r="I94" s="102">
        <v>114</v>
      </c>
      <c r="J94" s="77">
        <f>COUNTIFS(L94:$L$626,L94,M94:$M$626,"Aberto")</f>
        <v>153</v>
      </c>
      <c r="K94" s="77">
        <f>COUNTIF(M94:$M$625,"Aberto")</f>
        <v>427</v>
      </c>
      <c r="L94" s="77" t="s">
        <v>308</v>
      </c>
      <c r="M94" s="39" t="s">
        <v>333</v>
      </c>
      <c r="N94" s="39"/>
      <c r="O94" s="115"/>
      <c r="P94" s="115"/>
      <c r="Q94" s="115"/>
      <c r="R94" s="115"/>
    </row>
    <row r="95" spans="2:18" s="114" customFormat="1" ht="10.5">
      <c r="B95" s="77">
        <f t="shared" si="3"/>
        <v>531</v>
      </c>
      <c r="C95" s="78">
        <v>45534</v>
      </c>
      <c r="D95" s="79" t="s">
        <v>388</v>
      </c>
      <c r="E95" s="45" t="s">
        <v>329</v>
      </c>
      <c r="F95" s="77" t="s">
        <v>330</v>
      </c>
      <c r="G95" s="77" t="s">
        <v>404</v>
      </c>
      <c r="H95" s="77" t="s">
        <v>405</v>
      </c>
      <c r="I95" s="102">
        <v>82.27</v>
      </c>
      <c r="J95" s="77">
        <f>COUNTIFS(L95:$L$626,L95,M95:$M$626,"Aberto")</f>
        <v>264</v>
      </c>
      <c r="K95" s="77">
        <f>COUNTIF(M95:$M$625,"Aberto")</f>
        <v>426</v>
      </c>
      <c r="L95" s="77" t="s">
        <v>311</v>
      </c>
      <c r="M95" s="39" t="s">
        <v>333</v>
      </c>
      <c r="N95" s="39"/>
      <c r="O95" s="115"/>
      <c r="P95" s="115"/>
      <c r="Q95" s="115"/>
      <c r="R95" s="115"/>
    </row>
    <row r="96" spans="2:18" s="114" customFormat="1" ht="10.5">
      <c r="B96" s="77">
        <f t="shared" si="3"/>
        <v>530</v>
      </c>
      <c r="C96" s="78">
        <v>45515</v>
      </c>
      <c r="D96" s="79" t="s">
        <v>388</v>
      </c>
      <c r="E96" s="45" t="s">
        <v>343</v>
      </c>
      <c r="F96" s="77" t="s">
        <v>344</v>
      </c>
      <c r="G96" s="77" t="s">
        <v>406</v>
      </c>
      <c r="H96" s="77" t="s">
        <v>407</v>
      </c>
      <c r="I96" s="102">
        <v>109.11</v>
      </c>
      <c r="J96" s="77">
        <f>COUNTIFS(L96:$L$626,L96,M96:$M$626,"Aberto")</f>
        <v>152</v>
      </c>
      <c r="K96" s="77">
        <f>COUNTIF(M96:$M$625,"Aberto")</f>
        <v>425</v>
      </c>
      <c r="L96" s="77" t="s">
        <v>308</v>
      </c>
      <c r="M96" s="39" t="s">
        <v>333</v>
      </c>
      <c r="N96" s="39"/>
      <c r="O96" s="115"/>
      <c r="P96" s="115"/>
      <c r="Q96" s="115"/>
      <c r="R96" s="115"/>
    </row>
    <row r="97" spans="2:18" s="114" customFormat="1" ht="10.5">
      <c r="B97" s="77">
        <f t="shared" si="3"/>
        <v>529</v>
      </c>
      <c r="C97" s="78">
        <v>45510</v>
      </c>
      <c r="D97" s="79" t="s">
        <v>412</v>
      </c>
      <c r="E97" s="45" t="s">
        <v>368</v>
      </c>
      <c r="F97" s="77" t="s">
        <v>369</v>
      </c>
      <c r="G97" s="77" t="s">
        <v>408</v>
      </c>
      <c r="H97" s="77" t="s">
        <v>409</v>
      </c>
      <c r="I97" s="102">
        <v>113.65</v>
      </c>
      <c r="J97" s="77">
        <f>COUNTIFS(L97:$L$626,L97,M97:$M$626,"Aberto")</f>
        <v>151</v>
      </c>
      <c r="K97" s="77">
        <f>COUNTIF(M97:$M$625,"Aberto")</f>
        <v>424</v>
      </c>
      <c r="L97" s="77" t="s">
        <v>308</v>
      </c>
      <c r="M97" s="39" t="s">
        <v>333</v>
      </c>
      <c r="N97" s="39"/>
      <c r="O97" s="115"/>
      <c r="P97" s="115"/>
      <c r="Q97" s="115"/>
      <c r="R97" s="115"/>
    </row>
    <row r="98" spans="2:18" s="114" customFormat="1" ht="10.5">
      <c r="B98" s="77">
        <f t="shared" si="3"/>
        <v>528</v>
      </c>
      <c r="C98" s="78">
        <v>45489</v>
      </c>
      <c r="D98" s="79" t="s">
        <v>412</v>
      </c>
      <c r="E98" s="45" t="s">
        <v>329</v>
      </c>
      <c r="F98" s="77" t="s">
        <v>330</v>
      </c>
      <c r="G98" s="77" t="s">
        <v>410</v>
      </c>
      <c r="H98" s="77" t="s">
        <v>411</v>
      </c>
      <c r="I98" s="102">
        <v>76.36</v>
      </c>
      <c r="J98" s="77">
        <f>COUNTIFS(L98:$L$626,L98,M98:$M$626,"Aberto")</f>
        <v>150</v>
      </c>
      <c r="K98" s="77">
        <f>COUNTIF(M98:$M$625,"Aberto")</f>
        <v>423</v>
      </c>
      <c r="L98" s="77" t="s">
        <v>308</v>
      </c>
      <c r="M98" s="39" t="s">
        <v>333</v>
      </c>
      <c r="N98" s="39"/>
      <c r="O98" s="115"/>
      <c r="P98" s="115"/>
      <c r="Q98" s="115"/>
      <c r="R98" s="115"/>
    </row>
    <row r="99" spans="2:18" s="114" customFormat="1" ht="10.5">
      <c r="B99" s="77">
        <f t="shared" si="3"/>
        <v>527</v>
      </c>
      <c r="C99" s="78">
        <v>45472</v>
      </c>
      <c r="D99" s="79" t="s">
        <v>412</v>
      </c>
      <c r="E99" s="45" t="s">
        <v>329</v>
      </c>
      <c r="F99" s="77" t="s">
        <v>330</v>
      </c>
      <c r="G99" s="77" t="s">
        <v>413</v>
      </c>
      <c r="H99" s="77" t="s">
        <v>414</v>
      </c>
      <c r="I99" s="102">
        <v>58.79</v>
      </c>
      <c r="J99" s="77">
        <f>COUNTIFS(L99:$L$626,L99,M99:$M$626,"Aberto")</f>
        <v>149</v>
      </c>
      <c r="K99" s="77">
        <f>COUNTIF(M99:$M$625,"Aberto")</f>
        <v>422</v>
      </c>
      <c r="L99" s="77" t="s">
        <v>308</v>
      </c>
      <c r="M99" s="39" t="s">
        <v>333</v>
      </c>
      <c r="N99" s="39"/>
      <c r="O99" s="115"/>
      <c r="P99" s="115"/>
      <c r="Q99" s="115"/>
      <c r="R99" s="115"/>
    </row>
    <row r="100" spans="2:18" s="114" customFormat="1" ht="10.5">
      <c r="B100" s="77">
        <f t="shared" si="3"/>
        <v>526</v>
      </c>
      <c r="C100" s="78">
        <v>45472</v>
      </c>
      <c r="D100" s="79" t="s">
        <v>412</v>
      </c>
      <c r="E100" s="45" t="s">
        <v>329</v>
      </c>
      <c r="F100" s="77" t="s">
        <v>330</v>
      </c>
      <c r="G100" s="77" t="s">
        <v>415</v>
      </c>
      <c r="H100" s="77" t="s">
        <v>416</v>
      </c>
      <c r="I100" s="102">
        <v>80.63</v>
      </c>
      <c r="J100" s="77">
        <f>COUNTIFS(L100:$L$626,L100,M100:$M$626,"Aberto")</f>
        <v>148</v>
      </c>
      <c r="K100" s="77">
        <f>COUNTIF(M100:$M$625,"Aberto")</f>
        <v>421</v>
      </c>
      <c r="L100" s="77" t="s">
        <v>308</v>
      </c>
      <c r="M100" s="39" t="s">
        <v>333</v>
      </c>
      <c r="N100" s="39"/>
      <c r="O100" s="115"/>
      <c r="P100" s="115"/>
      <c r="Q100" s="115"/>
      <c r="R100" s="115"/>
    </row>
    <row r="101" spans="2:18" s="114" customFormat="1" ht="10.5">
      <c r="B101" s="77">
        <f t="shared" si="3"/>
        <v>525</v>
      </c>
      <c r="C101" s="78">
        <v>45468</v>
      </c>
      <c r="D101" s="79" t="s">
        <v>412</v>
      </c>
      <c r="E101" s="45" t="s">
        <v>336</v>
      </c>
      <c r="F101" s="77" t="s">
        <v>349</v>
      </c>
      <c r="G101" s="77" t="s">
        <v>417</v>
      </c>
      <c r="H101" s="77" t="s">
        <v>418</v>
      </c>
      <c r="I101" s="102">
        <v>60.16</v>
      </c>
      <c r="J101" s="77">
        <f>COUNTIFS(L101:$L$626,L101,M101:$M$626,"Aberto")</f>
        <v>147</v>
      </c>
      <c r="K101" s="77">
        <f>COUNTIF(M101:$M$625,"Aberto")</f>
        <v>420</v>
      </c>
      <c r="L101" s="77" t="s">
        <v>308</v>
      </c>
      <c r="M101" s="39" t="s">
        <v>333</v>
      </c>
      <c r="N101" s="39"/>
      <c r="O101" s="115"/>
      <c r="P101" s="115"/>
      <c r="Q101" s="115"/>
      <c r="R101" s="115"/>
    </row>
    <row r="102" spans="2:18" s="114" customFormat="1" ht="10.5">
      <c r="B102" s="77">
        <f t="shared" ref="B102:B105" si="4">B103+1</f>
        <v>524</v>
      </c>
      <c r="C102" s="78">
        <v>45468</v>
      </c>
      <c r="D102" s="79" t="s">
        <v>412</v>
      </c>
      <c r="E102" s="45" t="s">
        <v>336</v>
      </c>
      <c r="F102" s="77" t="s">
        <v>419</v>
      </c>
      <c r="G102" s="77" t="s">
        <v>420</v>
      </c>
      <c r="H102" s="77" t="s">
        <v>421</v>
      </c>
      <c r="I102" s="102">
        <v>75.56</v>
      </c>
      <c r="J102" s="77">
        <f>COUNTIFS(L102:$L$626,L102,M102:$M$626,"Aberto")</f>
        <v>146</v>
      </c>
      <c r="K102" s="77">
        <f>COUNTIF(M102:$M$625,"Aberto")</f>
        <v>419</v>
      </c>
      <c r="L102" s="77" t="s">
        <v>308</v>
      </c>
      <c r="M102" s="39" t="s">
        <v>333</v>
      </c>
      <c r="N102" s="39"/>
      <c r="O102" s="115"/>
      <c r="P102" s="115"/>
      <c r="Q102" s="115"/>
      <c r="R102" s="115"/>
    </row>
    <row r="103" spans="2:18" s="114" customFormat="1" ht="10.5">
      <c r="B103" s="77">
        <f t="shared" si="4"/>
        <v>523</v>
      </c>
      <c r="C103" s="78">
        <v>45468</v>
      </c>
      <c r="D103" s="79" t="s">
        <v>412</v>
      </c>
      <c r="E103" s="45" t="s">
        <v>336</v>
      </c>
      <c r="F103" s="77" t="s">
        <v>349</v>
      </c>
      <c r="G103" s="77" t="s">
        <v>422</v>
      </c>
      <c r="H103" s="77" t="s">
        <v>423</v>
      </c>
      <c r="I103" s="102">
        <v>73.84</v>
      </c>
      <c r="J103" s="77">
        <f>COUNTIFS(L103:$L$626,L103,M103:$M$626,"Aberto")</f>
        <v>145</v>
      </c>
      <c r="K103" s="77">
        <f>COUNTIF(M103:$M$625,"Aberto")</f>
        <v>418</v>
      </c>
      <c r="L103" s="77" t="s">
        <v>308</v>
      </c>
      <c r="M103" s="39" t="s">
        <v>333</v>
      </c>
      <c r="N103" s="39"/>
      <c r="O103" s="115"/>
      <c r="P103" s="115"/>
      <c r="Q103" s="115"/>
      <c r="R103" s="115"/>
    </row>
    <row r="104" spans="2:18" s="114" customFormat="1" ht="10.5">
      <c r="B104" s="77">
        <f t="shared" si="4"/>
        <v>522</v>
      </c>
      <c r="C104" s="78">
        <v>45454</v>
      </c>
      <c r="D104" s="79" t="s">
        <v>412</v>
      </c>
      <c r="E104" s="45" t="s">
        <v>329</v>
      </c>
      <c r="F104" s="77" t="s">
        <v>330</v>
      </c>
      <c r="G104" s="77" t="s">
        <v>415</v>
      </c>
      <c r="H104" s="77" t="s">
        <v>424</v>
      </c>
      <c r="I104" s="102">
        <v>40.44</v>
      </c>
      <c r="J104" s="77">
        <f>COUNTIFS(L104:$L$626,L104,M104:$M$626,"Aberto")</f>
        <v>144</v>
      </c>
      <c r="K104" s="77">
        <f>COUNTIF(M104:$M$625,"Aberto")</f>
        <v>417</v>
      </c>
      <c r="L104" s="77" t="s">
        <v>308</v>
      </c>
      <c r="M104" s="39" t="s">
        <v>333</v>
      </c>
      <c r="N104" s="39"/>
      <c r="O104" s="115"/>
      <c r="P104" s="115"/>
      <c r="Q104" s="115"/>
      <c r="R104" s="115"/>
    </row>
    <row r="105" spans="2:18" s="114" customFormat="1" ht="10.5">
      <c r="B105" s="77">
        <f t="shared" si="4"/>
        <v>521</v>
      </c>
      <c r="C105" s="78">
        <v>45454</v>
      </c>
      <c r="D105" s="79" t="s">
        <v>412</v>
      </c>
      <c r="E105" s="45" t="s">
        <v>329</v>
      </c>
      <c r="F105" s="77" t="s">
        <v>330</v>
      </c>
      <c r="G105" s="77" t="s">
        <v>425</v>
      </c>
      <c r="H105" s="77" t="s">
        <v>426</v>
      </c>
      <c r="I105" s="102">
        <v>62.55</v>
      </c>
      <c r="J105" s="77">
        <f>COUNTIFS(L105:$L$626,L105,M105:$M$626,"Aberto")</f>
        <v>143</v>
      </c>
      <c r="K105" s="77">
        <f>COUNTIF(M105:$M$625,"Aberto")</f>
        <v>416</v>
      </c>
      <c r="L105" s="77" t="s">
        <v>308</v>
      </c>
      <c r="M105" s="39" t="s">
        <v>333</v>
      </c>
      <c r="N105" s="39"/>
      <c r="O105" s="115"/>
      <c r="P105" s="115"/>
      <c r="Q105" s="115"/>
      <c r="R105" s="115"/>
    </row>
    <row r="106" spans="2:18" s="114" customFormat="1" ht="12" customHeight="1">
      <c r="B106" s="77">
        <f t="shared" ref="B106:B112" si="5">B107+1</f>
        <v>520</v>
      </c>
      <c r="C106" s="78">
        <v>45440</v>
      </c>
      <c r="D106" s="79" t="s">
        <v>412</v>
      </c>
      <c r="E106" s="45" t="s">
        <v>329</v>
      </c>
      <c r="F106" s="77" t="s">
        <v>330</v>
      </c>
      <c r="G106" s="77" t="s">
        <v>427</v>
      </c>
      <c r="H106" s="77" t="s">
        <v>428</v>
      </c>
      <c r="I106" s="102">
        <v>100</v>
      </c>
      <c r="J106" s="77">
        <f>COUNTIFS(L106:$L$626,L106,M106:$M$626,"Aberto")</f>
        <v>263</v>
      </c>
      <c r="K106" s="77">
        <f>COUNTIF(M106:$M$625,"Aberto")</f>
        <v>415</v>
      </c>
      <c r="L106" s="77" t="s">
        <v>311</v>
      </c>
      <c r="M106" s="39" t="s">
        <v>333</v>
      </c>
      <c r="N106" s="39"/>
      <c r="O106" s="115"/>
      <c r="P106" s="115"/>
      <c r="Q106" s="115"/>
      <c r="R106" s="115"/>
    </row>
    <row r="107" spans="2:18" s="114" customFormat="1" ht="12" customHeight="1">
      <c r="B107" s="77">
        <f t="shared" si="5"/>
        <v>519</v>
      </c>
      <c r="C107" s="78">
        <v>45440</v>
      </c>
      <c r="D107" s="79" t="s">
        <v>412</v>
      </c>
      <c r="E107" s="45" t="s">
        <v>329</v>
      </c>
      <c r="F107" s="77" t="s">
        <v>330</v>
      </c>
      <c r="G107" s="77" t="s">
        <v>415</v>
      </c>
      <c r="H107" s="77" t="s">
        <v>429</v>
      </c>
      <c r="I107" s="102">
        <v>110.07</v>
      </c>
      <c r="J107" s="77">
        <f>COUNTIFS(L107:$L$626,L107,M107:$M$626,"Aberto")</f>
        <v>262</v>
      </c>
      <c r="K107" s="77">
        <f>COUNTIF(M107:$M$625,"Aberto")</f>
        <v>414</v>
      </c>
      <c r="L107" s="77" t="s">
        <v>311</v>
      </c>
      <c r="M107" s="39" t="s">
        <v>333</v>
      </c>
      <c r="N107" s="39"/>
      <c r="O107" s="115"/>
      <c r="P107" s="115"/>
      <c r="Q107" s="115"/>
      <c r="R107" s="115"/>
    </row>
    <row r="108" spans="2:18" s="114" customFormat="1" ht="12" customHeight="1">
      <c r="B108" s="77">
        <f t="shared" si="5"/>
        <v>518</v>
      </c>
      <c r="C108" s="78">
        <v>45433</v>
      </c>
      <c r="D108" s="79" t="s">
        <v>412</v>
      </c>
      <c r="E108" s="45" t="s">
        <v>329</v>
      </c>
      <c r="F108" s="77" t="s">
        <v>330</v>
      </c>
      <c r="G108" s="77" t="s">
        <v>430</v>
      </c>
      <c r="H108" s="77" t="s">
        <v>431</v>
      </c>
      <c r="I108" s="102">
        <v>82.96</v>
      </c>
      <c r="J108" s="77">
        <f>COUNTIFS(L108:$L$626,L108,M108:$M$626,"Aberto")</f>
        <v>142</v>
      </c>
      <c r="K108" s="77">
        <f>COUNTIF(M108:$M$625,"Aberto")</f>
        <v>413</v>
      </c>
      <c r="L108" s="77" t="s">
        <v>308</v>
      </c>
      <c r="M108" s="39" t="s">
        <v>333</v>
      </c>
      <c r="N108" s="39"/>
      <c r="O108" s="115"/>
      <c r="P108" s="115"/>
      <c r="Q108" s="115"/>
      <c r="R108" s="115"/>
    </row>
    <row r="109" spans="2:18" s="114" customFormat="1" ht="12" customHeight="1">
      <c r="B109" s="77">
        <f t="shared" si="5"/>
        <v>517</v>
      </c>
      <c r="C109" s="78">
        <v>45426</v>
      </c>
      <c r="D109" s="79" t="s">
        <v>412</v>
      </c>
      <c r="E109" s="45" t="s">
        <v>336</v>
      </c>
      <c r="F109" s="77" t="s">
        <v>432</v>
      </c>
      <c r="G109" s="77" t="s">
        <v>433</v>
      </c>
      <c r="H109" s="77" t="s">
        <v>434</v>
      </c>
      <c r="I109" s="102">
        <v>80</v>
      </c>
      <c r="J109" s="77">
        <f>COUNTIFS(L109:$L$626,L109,M109:$M$626,"Aberto")</f>
        <v>141</v>
      </c>
      <c r="K109" s="77">
        <f>COUNTIF(M109:$M$625,"Aberto")</f>
        <v>412</v>
      </c>
      <c r="L109" s="77" t="s">
        <v>308</v>
      </c>
      <c r="M109" s="39" t="s">
        <v>333</v>
      </c>
      <c r="N109" s="39"/>
      <c r="O109" s="115"/>
      <c r="P109" s="115"/>
      <c r="Q109" s="115"/>
      <c r="R109" s="115"/>
    </row>
    <row r="110" spans="2:18" s="114" customFormat="1" ht="12" customHeight="1">
      <c r="B110" s="77">
        <f t="shared" si="5"/>
        <v>516</v>
      </c>
      <c r="C110" s="78">
        <v>45420</v>
      </c>
      <c r="D110" s="79" t="s">
        <v>412</v>
      </c>
      <c r="E110" s="45" t="s">
        <v>329</v>
      </c>
      <c r="F110" s="77" t="s">
        <v>330</v>
      </c>
      <c r="G110" s="77" t="s">
        <v>415</v>
      </c>
      <c r="H110" s="77" t="s">
        <v>435</v>
      </c>
      <c r="I110" s="102">
        <v>84</v>
      </c>
      <c r="J110" s="77">
        <f>COUNTIFS(L110:$L$626,L110,M110:$M$626,"Aberto")</f>
        <v>140</v>
      </c>
      <c r="K110" s="77">
        <f>COUNTIF(M110:$M$625,"Aberto")</f>
        <v>411</v>
      </c>
      <c r="L110" s="77" t="s">
        <v>308</v>
      </c>
      <c r="M110" s="39" t="s">
        <v>333</v>
      </c>
      <c r="N110" s="39"/>
      <c r="O110" s="115"/>
      <c r="P110" s="115"/>
      <c r="Q110" s="115"/>
      <c r="R110" s="115"/>
    </row>
    <row r="111" spans="2:18" s="114" customFormat="1" ht="12" customHeight="1">
      <c r="B111" s="77">
        <f t="shared" si="5"/>
        <v>515</v>
      </c>
      <c r="C111" s="78">
        <v>45419</v>
      </c>
      <c r="D111" s="79" t="s">
        <v>412</v>
      </c>
      <c r="E111" s="45" t="s">
        <v>329</v>
      </c>
      <c r="F111" s="77" t="s">
        <v>330</v>
      </c>
      <c r="G111" s="77" t="s">
        <v>436</v>
      </c>
      <c r="H111" s="77" t="s">
        <v>437</v>
      </c>
      <c r="I111" s="102">
        <v>68.2</v>
      </c>
      <c r="J111" s="77">
        <f>COUNTIFS(L111:$L$626,L111,M111:$M$626,"Aberto")</f>
        <v>139</v>
      </c>
      <c r="K111" s="77">
        <f>COUNTIF(M111:$M$625,"Aberto")</f>
        <v>410</v>
      </c>
      <c r="L111" s="77" t="s">
        <v>308</v>
      </c>
      <c r="M111" s="39" t="s">
        <v>333</v>
      </c>
      <c r="N111" s="39"/>
      <c r="O111" s="115"/>
      <c r="P111" s="115"/>
      <c r="Q111" s="115"/>
      <c r="R111" s="115"/>
    </row>
    <row r="112" spans="2:18" s="114" customFormat="1" ht="12" customHeight="1">
      <c r="B112" s="77">
        <f t="shared" si="5"/>
        <v>514</v>
      </c>
      <c r="C112" s="78">
        <v>45419</v>
      </c>
      <c r="D112" s="79" t="s">
        <v>412</v>
      </c>
      <c r="E112" s="45" t="s">
        <v>336</v>
      </c>
      <c r="F112" s="77" t="s">
        <v>372</v>
      </c>
      <c r="G112" s="77" t="s">
        <v>438</v>
      </c>
      <c r="H112" s="77" t="s">
        <v>439</v>
      </c>
      <c r="I112" s="102">
        <v>68.569999999999993</v>
      </c>
      <c r="J112" s="77">
        <f>COUNTIFS(L112:$L$626,L112,M112:$M$626,"Aberto")</f>
        <v>138</v>
      </c>
      <c r="K112" s="77">
        <f>COUNTIF(M112:$M$625,"Aberto")</f>
        <v>409</v>
      </c>
      <c r="L112" s="77" t="s">
        <v>308</v>
      </c>
      <c r="M112" s="39" t="s">
        <v>333</v>
      </c>
      <c r="N112" s="39"/>
      <c r="O112" s="115"/>
      <c r="P112" s="115"/>
      <c r="Q112" s="115"/>
      <c r="R112" s="115"/>
    </row>
    <row r="113" spans="2:18" s="114" customFormat="1" ht="12" customHeight="1">
      <c r="B113" s="77">
        <v>513</v>
      </c>
      <c r="C113" s="78">
        <v>45405</v>
      </c>
      <c r="D113" s="79" t="s">
        <v>412</v>
      </c>
      <c r="E113" s="45" t="s">
        <v>329</v>
      </c>
      <c r="F113" s="77" t="s">
        <v>330</v>
      </c>
      <c r="G113" s="77" t="s">
        <v>440</v>
      </c>
      <c r="H113" s="77" t="s">
        <v>441</v>
      </c>
      <c r="I113" s="102">
        <v>53.03</v>
      </c>
      <c r="J113" s="77">
        <v>137</v>
      </c>
      <c r="K113" s="77">
        <v>412</v>
      </c>
      <c r="L113" s="77" t="s">
        <v>308</v>
      </c>
      <c r="M113" s="39" t="s">
        <v>333</v>
      </c>
      <c r="N113" s="39"/>
      <c r="O113" s="115"/>
      <c r="P113" s="115"/>
      <c r="Q113" s="115"/>
      <c r="R113" s="115"/>
    </row>
    <row r="114" spans="2:18" s="114" customFormat="1" ht="12" customHeight="1">
      <c r="B114" s="77">
        <v>512</v>
      </c>
      <c r="C114" s="78">
        <v>45399</v>
      </c>
      <c r="D114" s="79" t="s">
        <v>412</v>
      </c>
      <c r="E114" s="45" t="s">
        <v>336</v>
      </c>
      <c r="F114" s="77" t="s">
        <v>372</v>
      </c>
      <c r="G114" s="77" t="s">
        <v>442</v>
      </c>
      <c r="H114" s="77" t="s">
        <v>443</v>
      </c>
      <c r="I114" s="102">
        <v>53.8</v>
      </c>
      <c r="J114" s="77">
        <v>136</v>
      </c>
      <c r="K114" s="77">
        <v>411</v>
      </c>
      <c r="L114" s="77" t="s">
        <v>308</v>
      </c>
      <c r="M114" s="39" t="s">
        <v>333</v>
      </c>
      <c r="N114" s="39"/>
      <c r="O114" s="115"/>
      <c r="P114" s="115"/>
      <c r="Q114" s="115"/>
      <c r="R114" s="115"/>
    </row>
    <row r="115" spans="2:18" s="114" customFormat="1" ht="12" customHeight="1">
      <c r="B115" s="77">
        <v>511</v>
      </c>
      <c r="C115" s="78">
        <v>45398</v>
      </c>
      <c r="D115" s="79" t="s">
        <v>412</v>
      </c>
      <c r="E115" s="45" t="s">
        <v>368</v>
      </c>
      <c r="F115" s="77" t="s">
        <v>444</v>
      </c>
      <c r="G115" s="77" t="s">
        <v>445</v>
      </c>
      <c r="H115" s="77" t="s">
        <v>446</v>
      </c>
      <c r="I115" s="102">
        <v>60.06</v>
      </c>
      <c r="J115" s="77">
        <v>135</v>
      </c>
      <c r="K115" s="77">
        <v>410</v>
      </c>
      <c r="L115" s="77" t="s">
        <v>308</v>
      </c>
      <c r="M115" s="39" t="s">
        <v>333</v>
      </c>
      <c r="N115" s="39"/>
      <c r="O115" s="115"/>
      <c r="P115" s="115"/>
      <c r="Q115" s="115"/>
      <c r="R115" s="115"/>
    </row>
    <row r="116" spans="2:18" s="114" customFormat="1" ht="12" customHeight="1">
      <c r="B116" s="77">
        <v>510</v>
      </c>
      <c r="C116" s="78">
        <v>45387</v>
      </c>
      <c r="D116" s="79" t="s">
        <v>412</v>
      </c>
      <c r="E116" s="45" t="s">
        <v>368</v>
      </c>
      <c r="F116" s="77" t="s">
        <v>444</v>
      </c>
      <c r="G116" s="77" t="s">
        <v>447</v>
      </c>
      <c r="H116" s="77" t="s">
        <v>448</v>
      </c>
      <c r="I116" s="102">
        <v>82.74</v>
      </c>
      <c r="J116" s="77">
        <v>134</v>
      </c>
      <c r="K116" s="77">
        <v>409</v>
      </c>
      <c r="L116" s="77" t="s">
        <v>308</v>
      </c>
      <c r="M116" s="39" t="s">
        <v>333</v>
      </c>
      <c r="N116" s="39"/>
      <c r="O116" s="115"/>
      <c r="P116" s="115"/>
      <c r="Q116" s="115"/>
      <c r="R116" s="115"/>
    </row>
    <row r="117" spans="2:18" s="114" customFormat="1" ht="12" customHeight="1">
      <c r="B117" s="77">
        <v>509</v>
      </c>
      <c r="C117" s="78">
        <v>45384</v>
      </c>
      <c r="D117" s="79" t="s">
        <v>412</v>
      </c>
      <c r="E117" s="45" t="s">
        <v>329</v>
      </c>
      <c r="F117" s="77" t="s">
        <v>330</v>
      </c>
      <c r="G117" s="77" t="s">
        <v>449</v>
      </c>
      <c r="H117" s="77" t="s">
        <v>450</v>
      </c>
      <c r="I117" s="102">
        <v>80.400000000000006</v>
      </c>
      <c r="J117" s="77">
        <v>133</v>
      </c>
      <c r="K117" s="77">
        <v>408</v>
      </c>
      <c r="L117" s="77" t="s">
        <v>308</v>
      </c>
      <c r="M117" s="39" t="s">
        <v>333</v>
      </c>
      <c r="N117" s="39"/>
      <c r="O117" s="115"/>
      <c r="P117" s="115"/>
      <c r="Q117" s="115"/>
      <c r="R117" s="115"/>
    </row>
    <row r="118" spans="2:18" s="114" customFormat="1" ht="12" customHeight="1">
      <c r="B118" s="77">
        <v>508</v>
      </c>
      <c r="C118" s="78">
        <v>45384</v>
      </c>
      <c r="D118" s="79" t="s">
        <v>412</v>
      </c>
      <c r="E118" s="45" t="s">
        <v>343</v>
      </c>
      <c r="F118" s="77" t="s">
        <v>451</v>
      </c>
      <c r="G118" s="77" t="s">
        <v>452</v>
      </c>
      <c r="H118" s="77" t="s">
        <v>453</v>
      </c>
      <c r="I118" s="102">
        <v>83.16</v>
      </c>
      <c r="J118" s="77">
        <v>132</v>
      </c>
      <c r="K118" s="77">
        <v>407</v>
      </c>
      <c r="L118" s="77" t="s">
        <v>308</v>
      </c>
      <c r="M118" s="39" t="s">
        <v>333</v>
      </c>
      <c r="N118" s="39"/>
      <c r="O118" s="115"/>
      <c r="P118" s="115"/>
      <c r="Q118" s="115"/>
      <c r="R118" s="115"/>
    </row>
    <row r="119" spans="2:18" s="114" customFormat="1" ht="12" customHeight="1">
      <c r="B119" s="77">
        <v>507</v>
      </c>
      <c r="C119" s="78">
        <v>45382</v>
      </c>
      <c r="D119" s="79" t="s">
        <v>454</v>
      </c>
      <c r="E119" s="45" t="s">
        <v>329</v>
      </c>
      <c r="F119" s="77" t="s">
        <v>330</v>
      </c>
      <c r="G119" s="77" t="s">
        <v>455</v>
      </c>
      <c r="H119" s="77" t="s">
        <v>456</v>
      </c>
      <c r="I119" s="102">
        <v>66.95</v>
      </c>
      <c r="J119" s="77">
        <v>131</v>
      </c>
      <c r="K119" s="77">
        <v>406</v>
      </c>
      <c r="L119" s="77" t="s">
        <v>308</v>
      </c>
      <c r="M119" s="39" t="s">
        <v>333</v>
      </c>
      <c r="N119" s="39"/>
      <c r="O119" s="115"/>
      <c r="P119" s="115"/>
      <c r="Q119" s="115"/>
      <c r="R119" s="115"/>
    </row>
    <row r="120" spans="2:18" s="114" customFormat="1" ht="12" customHeight="1">
      <c r="B120" s="77">
        <v>506</v>
      </c>
      <c r="C120" s="78">
        <v>45380</v>
      </c>
      <c r="D120" s="79" t="s">
        <v>454</v>
      </c>
      <c r="E120" s="45" t="s">
        <v>343</v>
      </c>
      <c r="F120" s="77" t="s">
        <v>344</v>
      </c>
      <c r="G120" s="77" t="s">
        <v>457</v>
      </c>
      <c r="H120" s="77" t="s">
        <v>458</v>
      </c>
      <c r="I120" s="102">
        <v>80.319999999999993</v>
      </c>
      <c r="J120" s="77">
        <v>130</v>
      </c>
      <c r="K120" s="77">
        <v>405</v>
      </c>
      <c r="L120" s="77" t="s">
        <v>308</v>
      </c>
      <c r="M120" s="39" t="s">
        <v>333</v>
      </c>
      <c r="N120" s="39"/>
      <c r="O120" s="115"/>
      <c r="P120" s="115"/>
      <c r="Q120" s="115"/>
      <c r="R120" s="115"/>
    </row>
    <row r="121" spans="2:18" s="114" customFormat="1" ht="12" customHeight="1">
      <c r="B121" s="77">
        <v>505</v>
      </c>
      <c r="C121" s="78">
        <v>45370</v>
      </c>
      <c r="D121" s="79" t="s">
        <v>454</v>
      </c>
      <c r="E121" s="45" t="s">
        <v>356</v>
      </c>
      <c r="F121" s="77" t="s">
        <v>357</v>
      </c>
      <c r="G121" s="77" t="s">
        <v>459</v>
      </c>
      <c r="H121" s="77" t="s">
        <v>460</v>
      </c>
      <c r="I121" s="102">
        <v>80</v>
      </c>
      <c r="J121" s="77">
        <v>129</v>
      </c>
      <c r="K121" s="77">
        <v>404</v>
      </c>
      <c r="L121" s="77" t="s">
        <v>308</v>
      </c>
      <c r="M121" s="39" t="s">
        <v>333</v>
      </c>
      <c r="N121" s="39"/>
      <c r="O121" s="115"/>
      <c r="P121" s="115"/>
      <c r="Q121" s="115"/>
      <c r="R121" s="115"/>
    </row>
    <row r="122" spans="2:18" s="114" customFormat="1" ht="11.15" customHeight="1">
      <c r="B122" s="77">
        <v>504</v>
      </c>
      <c r="C122" s="78">
        <v>45370</v>
      </c>
      <c r="D122" s="79" t="s">
        <v>454</v>
      </c>
      <c r="E122" s="45" t="s">
        <v>329</v>
      </c>
      <c r="F122" s="77" t="s">
        <v>330</v>
      </c>
      <c r="G122" s="77" t="s">
        <v>461</v>
      </c>
      <c r="H122" s="77" t="s">
        <v>462</v>
      </c>
      <c r="I122" s="102">
        <v>60</v>
      </c>
      <c r="J122" s="77">
        <v>128</v>
      </c>
      <c r="K122" s="77">
        <v>403</v>
      </c>
      <c r="L122" s="77" t="s">
        <v>308</v>
      </c>
      <c r="M122" s="39" t="s">
        <v>333</v>
      </c>
      <c r="N122" s="39"/>
      <c r="O122" s="115"/>
      <c r="P122" s="115"/>
      <c r="Q122" s="115"/>
      <c r="R122" s="115"/>
    </row>
    <row r="123" spans="2:18" s="114" customFormat="1" ht="12" customHeight="1">
      <c r="B123" s="77">
        <v>503</v>
      </c>
      <c r="C123" s="78">
        <v>45365</v>
      </c>
      <c r="D123" s="79" t="s">
        <v>454</v>
      </c>
      <c r="E123" s="45" t="s">
        <v>329</v>
      </c>
      <c r="F123" s="77" t="s">
        <v>463</v>
      </c>
      <c r="G123" s="77" t="s">
        <v>464</v>
      </c>
      <c r="H123" s="77" t="s">
        <v>465</v>
      </c>
      <c r="I123" s="102">
        <v>75.33</v>
      </c>
      <c r="J123" s="77">
        <v>127</v>
      </c>
      <c r="K123" s="77">
        <v>402</v>
      </c>
      <c r="L123" s="77" t="s">
        <v>308</v>
      </c>
      <c r="M123" s="39" t="s">
        <v>333</v>
      </c>
      <c r="N123" s="39"/>
      <c r="O123" s="115"/>
      <c r="P123" s="115"/>
      <c r="Q123" s="115"/>
      <c r="R123" s="115"/>
    </row>
    <row r="124" spans="2:18" s="114" customFormat="1" ht="12" customHeight="1">
      <c r="B124" s="77">
        <v>502</v>
      </c>
      <c r="C124" s="78">
        <v>45363</v>
      </c>
      <c r="D124" s="79" t="s">
        <v>454</v>
      </c>
      <c r="E124" s="45" t="s">
        <v>356</v>
      </c>
      <c r="F124" s="77" t="s">
        <v>375</v>
      </c>
      <c r="G124" s="77" t="s">
        <v>466</v>
      </c>
      <c r="H124" s="77" t="s">
        <v>467</v>
      </c>
      <c r="I124" s="102">
        <v>100.03</v>
      </c>
      <c r="J124" s="77">
        <v>126</v>
      </c>
      <c r="K124" s="77">
        <v>401</v>
      </c>
      <c r="L124" s="77" t="s">
        <v>308</v>
      </c>
      <c r="M124" s="39" t="s">
        <v>333</v>
      </c>
      <c r="N124" s="39"/>
      <c r="O124" s="115"/>
      <c r="P124" s="115"/>
      <c r="Q124" s="115"/>
      <c r="R124" s="115"/>
    </row>
    <row r="125" spans="2:18" s="114" customFormat="1" ht="12" customHeight="1">
      <c r="B125" s="77">
        <v>501</v>
      </c>
      <c r="C125" s="78">
        <v>45362</v>
      </c>
      <c r="D125" s="79" t="s">
        <v>454</v>
      </c>
      <c r="E125" s="45" t="s">
        <v>356</v>
      </c>
      <c r="F125" s="77" t="s">
        <v>357</v>
      </c>
      <c r="G125" s="77" t="s">
        <v>468</v>
      </c>
      <c r="H125" s="77" t="s">
        <v>469</v>
      </c>
      <c r="I125" s="102">
        <v>72.400000000000006</v>
      </c>
      <c r="J125" s="77">
        <v>125</v>
      </c>
      <c r="K125" s="77">
        <v>400</v>
      </c>
      <c r="L125" s="77" t="s">
        <v>308</v>
      </c>
      <c r="M125" s="39" t="s">
        <v>333</v>
      </c>
      <c r="N125" s="39"/>
      <c r="O125" s="115"/>
      <c r="P125" s="115"/>
      <c r="Q125" s="115"/>
      <c r="R125" s="115"/>
    </row>
    <row r="126" spans="2:18" s="114" customFormat="1" ht="12" customHeight="1">
      <c r="B126" s="77">
        <v>500</v>
      </c>
      <c r="C126" s="78">
        <v>45359</v>
      </c>
      <c r="D126" s="79" t="s">
        <v>454</v>
      </c>
      <c r="E126" s="45" t="s">
        <v>356</v>
      </c>
      <c r="F126" s="77" t="s">
        <v>357</v>
      </c>
      <c r="G126" s="77" t="s">
        <v>459</v>
      </c>
      <c r="H126" s="77" t="s">
        <v>470</v>
      </c>
      <c r="I126" s="102">
        <v>87.37</v>
      </c>
      <c r="J126" s="77">
        <v>124</v>
      </c>
      <c r="K126" s="77">
        <v>399</v>
      </c>
      <c r="L126" s="77" t="s">
        <v>308</v>
      </c>
      <c r="M126" s="39" t="s">
        <v>333</v>
      </c>
      <c r="N126" s="39"/>
      <c r="O126" s="115"/>
      <c r="P126" s="115"/>
      <c r="Q126" s="115"/>
      <c r="R126" s="115"/>
    </row>
    <row r="127" spans="2:18" s="114" customFormat="1" ht="12" customHeight="1">
      <c r="B127" s="77">
        <v>499</v>
      </c>
      <c r="C127" s="78">
        <v>45349</v>
      </c>
      <c r="D127" s="79" t="s">
        <v>454</v>
      </c>
      <c r="E127" s="45" t="s">
        <v>329</v>
      </c>
      <c r="F127" s="77" t="s">
        <v>330</v>
      </c>
      <c r="G127" s="77" t="s">
        <v>471</v>
      </c>
      <c r="H127" s="77" t="s">
        <v>472</v>
      </c>
      <c r="I127" s="102">
        <v>113.4</v>
      </c>
      <c r="J127" s="77">
        <v>261</v>
      </c>
      <c r="K127" s="77">
        <v>398</v>
      </c>
      <c r="L127" s="77" t="s">
        <v>311</v>
      </c>
      <c r="M127" s="39" t="s">
        <v>333</v>
      </c>
      <c r="N127" s="39"/>
      <c r="O127" s="115"/>
      <c r="P127" s="115"/>
      <c r="Q127" s="115"/>
      <c r="R127" s="115"/>
    </row>
    <row r="128" spans="2:18" s="114" customFormat="1" ht="12" customHeight="1">
      <c r="B128" s="77">
        <v>498</v>
      </c>
      <c r="C128" s="78">
        <v>45349</v>
      </c>
      <c r="D128" s="79" t="s">
        <v>454</v>
      </c>
      <c r="E128" s="45" t="s">
        <v>329</v>
      </c>
      <c r="F128" s="77" t="s">
        <v>330</v>
      </c>
      <c r="G128" s="77" t="s">
        <v>473</v>
      </c>
      <c r="H128" s="77" t="s">
        <v>474</v>
      </c>
      <c r="I128" s="102">
        <v>86.08</v>
      </c>
      <c r="J128" s="77">
        <v>123</v>
      </c>
      <c r="K128" s="77">
        <v>397</v>
      </c>
      <c r="L128" s="77" t="s">
        <v>308</v>
      </c>
      <c r="M128" s="39" t="s">
        <v>333</v>
      </c>
      <c r="N128" s="39"/>
      <c r="O128" s="115"/>
      <c r="P128" s="115"/>
      <c r="Q128" s="115"/>
      <c r="R128" s="115"/>
    </row>
    <row r="129" spans="2:18" s="114" customFormat="1" ht="12" customHeight="1">
      <c r="B129" s="77">
        <v>497</v>
      </c>
      <c r="C129" s="78">
        <v>45345</v>
      </c>
      <c r="D129" s="79" t="s">
        <v>454</v>
      </c>
      <c r="E129" s="45" t="s">
        <v>329</v>
      </c>
      <c r="F129" s="77" t="s">
        <v>463</v>
      </c>
      <c r="G129" s="77" t="s">
        <v>475</v>
      </c>
      <c r="H129" s="77" t="s">
        <v>476</v>
      </c>
      <c r="I129" s="102">
        <v>66.52</v>
      </c>
      <c r="J129" s="77">
        <v>122</v>
      </c>
      <c r="K129" s="77">
        <v>396</v>
      </c>
      <c r="L129" s="77" t="s">
        <v>308</v>
      </c>
      <c r="M129" s="39" t="s">
        <v>333</v>
      </c>
      <c r="N129" s="39"/>
      <c r="O129" s="115"/>
      <c r="P129" s="115"/>
      <c r="Q129" s="115"/>
      <c r="R129" s="115"/>
    </row>
    <row r="130" spans="2:18" s="114" customFormat="1" ht="12" customHeight="1">
      <c r="B130" s="77">
        <v>496</v>
      </c>
      <c r="C130" s="78">
        <v>45345</v>
      </c>
      <c r="D130" s="79" t="s">
        <v>454</v>
      </c>
      <c r="E130" s="45" t="s">
        <v>356</v>
      </c>
      <c r="F130" s="77" t="s">
        <v>357</v>
      </c>
      <c r="G130" s="77" t="s">
        <v>477</v>
      </c>
      <c r="H130" s="77" t="s">
        <v>478</v>
      </c>
      <c r="I130" s="102">
        <v>66.87</v>
      </c>
      <c r="J130" s="77">
        <v>260</v>
      </c>
      <c r="K130" s="77">
        <v>395</v>
      </c>
      <c r="L130" s="77" t="s">
        <v>311</v>
      </c>
      <c r="M130" s="39" t="s">
        <v>333</v>
      </c>
      <c r="N130" s="39"/>
      <c r="O130" s="115"/>
      <c r="P130" s="115"/>
      <c r="Q130" s="115"/>
      <c r="R130" s="115"/>
    </row>
    <row r="131" spans="2:18" s="114" customFormat="1" ht="12" customHeight="1">
      <c r="B131" s="77">
        <v>495</v>
      </c>
      <c r="C131" s="78">
        <v>45338</v>
      </c>
      <c r="D131" s="79" t="s">
        <v>454</v>
      </c>
      <c r="E131" s="45" t="s">
        <v>336</v>
      </c>
      <c r="F131" s="77" t="s">
        <v>432</v>
      </c>
      <c r="G131" s="77" t="s">
        <v>433</v>
      </c>
      <c r="H131" s="77" t="s">
        <v>479</v>
      </c>
      <c r="I131" s="102">
        <v>84</v>
      </c>
      <c r="J131" s="77">
        <v>121</v>
      </c>
      <c r="K131" s="77">
        <v>394</v>
      </c>
      <c r="L131" s="77" t="s">
        <v>308</v>
      </c>
      <c r="M131" s="39" t="s">
        <v>333</v>
      </c>
      <c r="N131" s="39"/>
      <c r="O131" s="115"/>
      <c r="P131" s="115"/>
      <c r="Q131" s="115"/>
      <c r="R131" s="115"/>
    </row>
    <row r="132" spans="2:18" s="114" customFormat="1" ht="12" customHeight="1">
      <c r="B132" s="77">
        <v>494</v>
      </c>
      <c r="C132" s="78">
        <v>45332</v>
      </c>
      <c r="D132" s="79" t="s">
        <v>454</v>
      </c>
      <c r="E132" s="45" t="s">
        <v>329</v>
      </c>
      <c r="F132" s="77" t="s">
        <v>463</v>
      </c>
      <c r="G132" s="77" t="s">
        <v>480</v>
      </c>
      <c r="H132" s="77" t="s">
        <v>481</v>
      </c>
      <c r="I132" s="102">
        <v>65.709999999999994</v>
      </c>
      <c r="J132" s="77">
        <v>259</v>
      </c>
      <c r="K132" s="77">
        <v>393</v>
      </c>
      <c r="L132" s="77" t="s">
        <v>311</v>
      </c>
      <c r="M132" s="39" t="s">
        <v>333</v>
      </c>
      <c r="N132" s="39"/>
      <c r="O132" s="115"/>
      <c r="P132" s="115"/>
      <c r="Q132" s="115"/>
      <c r="R132" s="115"/>
    </row>
    <row r="133" spans="2:18" s="114" customFormat="1" ht="12" customHeight="1">
      <c r="B133" s="77">
        <v>493</v>
      </c>
      <c r="C133" s="78">
        <v>45329</v>
      </c>
      <c r="D133" s="79" t="s">
        <v>454</v>
      </c>
      <c r="E133" s="45" t="s">
        <v>329</v>
      </c>
      <c r="F133" s="77" t="s">
        <v>362</v>
      </c>
      <c r="G133" s="77" t="s">
        <v>482</v>
      </c>
      <c r="H133" s="77" t="s">
        <v>483</v>
      </c>
      <c r="I133" s="102">
        <v>42.78</v>
      </c>
      <c r="J133" s="77">
        <v>120</v>
      </c>
      <c r="K133" s="77">
        <v>392</v>
      </c>
      <c r="L133" s="77" t="s">
        <v>308</v>
      </c>
      <c r="M133" s="39" t="s">
        <v>333</v>
      </c>
      <c r="N133" s="39"/>
      <c r="O133" s="115"/>
      <c r="P133" s="115"/>
      <c r="Q133" s="115"/>
      <c r="R133" s="115"/>
    </row>
    <row r="134" spans="2:18" s="114" customFormat="1" ht="12" customHeight="1">
      <c r="B134" s="77">
        <v>492</v>
      </c>
      <c r="C134" s="78">
        <v>45328</v>
      </c>
      <c r="D134" s="79" t="s">
        <v>454</v>
      </c>
      <c r="E134" s="45" t="s">
        <v>329</v>
      </c>
      <c r="F134" s="77" t="s">
        <v>330</v>
      </c>
      <c r="G134" s="77" t="s">
        <v>484</v>
      </c>
      <c r="H134" s="77" t="s">
        <v>485</v>
      </c>
      <c r="I134" s="102">
        <v>73.150000000000006</v>
      </c>
      <c r="J134" s="77">
        <v>119</v>
      </c>
      <c r="K134" s="77">
        <v>391</v>
      </c>
      <c r="L134" s="77" t="s">
        <v>308</v>
      </c>
      <c r="M134" s="39" t="s">
        <v>333</v>
      </c>
      <c r="N134" s="39"/>
      <c r="O134" s="115"/>
      <c r="P134" s="115"/>
      <c r="Q134" s="115"/>
      <c r="R134" s="115"/>
    </row>
    <row r="135" spans="2:18" s="114" customFormat="1" ht="12" customHeight="1">
      <c r="B135" s="77">
        <v>491</v>
      </c>
      <c r="C135" s="78">
        <v>45314</v>
      </c>
      <c r="D135" s="79" t="s">
        <v>454</v>
      </c>
      <c r="E135" s="45" t="s">
        <v>329</v>
      </c>
      <c r="F135" s="77" t="s">
        <v>330</v>
      </c>
      <c r="G135" s="77" t="s">
        <v>415</v>
      </c>
      <c r="H135" s="77" t="s">
        <v>486</v>
      </c>
      <c r="I135" s="102">
        <v>88.14</v>
      </c>
      <c r="J135" s="77">
        <v>258</v>
      </c>
      <c r="K135" s="77">
        <v>390</v>
      </c>
      <c r="L135" s="77" t="s">
        <v>311</v>
      </c>
      <c r="M135" s="39" t="s">
        <v>333</v>
      </c>
      <c r="N135" s="39"/>
      <c r="O135" s="115"/>
      <c r="P135" s="115"/>
      <c r="Q135" s="115"/>
      <c r="R135" s="115"/>
    </row>
    <row r="136" spans="2:18" s="114" customFormat="1" ht="12" customHeight="1">
      <c r="B136" s="77">
        <v>490</v>
      </c>
      <c r="C136" s="78">
        <v>45300</v>
      </c>
      <c r="D136" s="79" t="s">
        <v>454</v>
      </c>
      <c r="E136" s="45" t="s">
        <v>356</v>
      </c>
      <c r="F136" s="77" t="s">
        <v>357</v>
      </c>
      <c r="G136" s="77" t="s">
        <v>459</v>
      </c>
      <c r="H136" s="77" t="s">
        <v>487</v>
      </c>
      <c r="I136" s="102">
        <v>63</v>
      </c>
      <c r="J136" s="77">
        <v>118</v>
      </c>
      <c r="K136" s="77">
        <v>389</v>
      </c>
      <c r="L136" s="77" t="s">
        <v>308</v>
      </c>
      <c r="M136" s="39" t="s">
        <v>333</v>
      </c>
      <c r="N136" s="39"/>
      <c r="O136" s="115"/>
      <c r="P136" s="115"/>
      <c r="Q136" s="115"/>
      <c r="R136" s="115"/>
    </row>
    <row r="137" spans="2:18" s="114" customFormat="1" ht="12" customHeight="1">
      <c r="B137" s="77">
        <v>489</v>
      </c>
      <c r="C137" s="78">
        <v>45273</v>
      </c>
      <c r="D137" s="79" t="s">
        <v>328</v>
      </c>
      <c r="E137" s="45" t="s">
        <v>356</v>
      </c>
      <c r="F137" s="77" t="s">
        <v>357</v>
      </c>
      <c r="G137" s="77" t="s">
        <v>488</v>
      </c>
      <c r="H137" s="77" t="s">
        <v>489</v>
      </c>
      <c r="I137" s="102">
        <v>100.43</v>
      </c>
      <c r="J137" s="77">
        <v>117</v>
      </c>
      <c r="K137" s="77">
        <v>388</v>
      </c>
      <c r="L137" s="77" t="s">
        <v>308</v>
      </c>
      <c r="M137" s="39" t="s">
        <v>333</v>
      </c>
      <c r="N137" s="39"/>
      <c r="O137" s="115"/>
      <c r="P137" s="115"/>
      <c r="Q137" s="115"/>
      <c r="R137" s="115"/>
    </row>
    <row r="138" spans="2:18" s="114" customFormat="1" ht="12" customHeight="1">
      <c r="B138" s="77">
        <v>488</v>
      </c>
      <c r="C138" s="78">
        <v>45272</v>
      </c>
      <c r="D138" s="79" t="s">
        <v>328</v>
      </c>
      <c r="E138" s="45" t="s">
        <v>356</v>
      </c>
      <c r="F138" s="77" t="s">
        <v>357</v>
      </c>
      <c r="G138" s="77" t="s">
        <v>490</v>
      </c>
      <c r="H138" s="77" t="s">
        <v>491</v>
      </c>
      <c r="I138" s="102">
        <v>58.09</v>
      </c>
      <c r="J138" s="77">
        <v>116</v>
      </c>
      <c r="K138" s="77">
        <v>387</v>
      </c>
      <c r="L138" s="77" t="s">
        <v>308</v>
      </c>
      <c r="M138" s="39" t="s">
        <v>333</v>
      </c>
      <c r="N138" s="39"/>
      <c r="O138" s="115"/>
      <c r="P138" s="115"/>
      <c r="Q138" s="115"/>
      <c r="R138" s="115"/>
    </row>
    <row r="139" spans="2:18" s="114" customFormat="1" ht="12" customHeight="1">
      <c r="B139" s="77">
        <v>487</v>
      </c>
      <c r="C139" s="78">
        <v>45265</v>
      </c>
      <c r="D139" s="79" t="s">
        <v>328</v>
      </c>
      <c r="E139" s="45" t="s">
        <v>329</v>
      </c>
      <c r="F139" s="77" t="s">
        <v>330</v>
      </c>
      <c r="G139" s="77" t="s">
        <v>436</v>
      </c>
      <c r="H139" s="77" t="s">
        <v>492</v>
      </c>
      <c r="I139" s="102">
        <v>88.38</v>
      </c>
      <c r="J139" s="77">
        <v>115</v>
      </c>
      <c r="K139" s="77">
        <v>386</v>
      </c>
      <c r="L139" s="77" t="s">
        <v>308</v>
      </c>
      <c r="M139" s="39" t="s">
        <v>333</v>
      </c>
      <c r="N139" s="39"/>
      <c r="O139" s="115"/>
      <c r="P139" s="115"/>
      <c r="Q139" s="115"/>
      <c r="R139" s="115"/>
    </row>
    <row r="140" spans="2:18" s="114" customFormat="1" ht="12" customHeight="1">
      <c r="B140" s="77">
        <v>486</v>
      </c>
      <c r="C140" s="78">
        <v>45265</v>
      </c>
      <c r="D140" s="79" t="s">
        <v>328</v>
      </c>
      <c r="E140" s="45" t="s">
        <v>329</v>
      </c>
      <c r="F140" s="77" t="s">
        <v>330</v>
      </c>
      <c r="G140" s="77" t="s">
        <v>415</v>
      </c>
      <c r="H140" s="77" t="s">
        <v>486</v>
      </c>
      <c r="I140" s="102">
        <v>73.05</v>
      </c>
      <c r="J140" s="77">
        <v>114</v>
      </c>
      <c r="K140" s="77">
        <v>385</v>
      </c>
      <c r="L140" s="77" t="s">
        <v>308</v>
      </c>
      <c r="M140" s="39" t="s">
        <v>333</v>
      </c>
      <c r="N140" s="39"/>
      <c r="O140" s="115"/>
      <c r="P140" s="115"/>
      <c r="Q140" s="115"/>
      <c r="R140" s="115"/>
    </row>
    <row r="141" spans="2:18" s="114" customFormat="1" ht="12" customHeight="1">
      <c r="B141" s="77">
        <v>485</v>
      </c>
      <c r="C141" s="78">
        <v>45265</v>
      </c>
      <c r="D141" s="79" t="s">
        <v>328</v>
      </c>
      <c r="E141" s="45" t="s">
        <v>329</v>
      </c>
      <c r="F141" s="77" t="s">
        <v>330</v>
      </c>
      <c r="G141" s="77" t="s">
        <v>493</v>
      </c>
      <c r="H141" s="77" t="s">
        <v>494</v>
      </c>
      <c r="I141" s="102">
        <v>82.56</v>
      </c>
      <c r="J141" s="77">
        <v>113</v>
      </c>
      <c r="K141" s="77">
        <v>384</v>
      </c>
      <c r="L141" s="77" t="s">
        <v>308</v>
      </c>
      <c r="M141" s="39" t="s">
        <v>333</v>
      </c>
      <c r="N141" s="39"/>
      <c r="O141" s="115"/>
      <c r="P141" s="115"/>
      <c r="Q141" s="115"/>
      <c r="R141" s="115"/>
    </row>
    <row r="142" spans="2:18" s="114" customFormat="1" ht="12" customHeight="1">
      <c r="B142" s="77">
        <v>484</v>
      </c>
      <c r="C142" s="78">
        <v>45258</v>
      </c>
      <c r="D142" s="79" t="s">
        <v>328</v>
      </c>
      <c r="E142" s="45" t="s">
        <v>329</v>
      </c>
      <c r="F142" s="77" t="s">
        <v>330</v>
      </c>
      <c r="G142" s="77" t="s">
        <v>415</v>
      </c>
      <c r="H142" s="77" t="s">
        <v>495</v>
      </c>
      <c r="I142" s="102">
        <v>84.88</v>
      </c>
      <c r="J142" s="77">
        <v>112</v>
      </c>
      <c r="K142" s="77">
        <v>383</v>
      </c>
      <c r="L142" s="77" t="s">
        <v>308</v>
      </c>
      <c r="M142" s="39" t="s">
        <v>333</v>
      </c>
      <c r="N142" s="39"/>
      <c r="O142" s="115"/>
      <c r="P142" s="115"/>
      <c r="Q142" s="115"/>
      <c r="R142" s="115"/>
    </row>
    <row r="143" spans="2:18" s="114" customFormat="1" ht="12" customHeight="1">
      <c r="B143" s="77">
        <v>483</v>
      </c>
      <c r="C143" s="78">
        <v>45246</v>
      </c>
      <c r="D143" s="79" t="s">
        <v>328</v>
      </c>
      <c r="E143" s="45" t="s">
        <v>336</v>
      </c>
      <c r="F143" s="77" t="s">
        <v>496</v>
      </c>
      <c r="G143" s="77" t="s">
        <v>497</v>
      </c>
      <c r="H143" s="77" t="s">
        <v>498</v>
      </c>
      <c r="I143" s="102">
        <v>54</v>
      </c>
      <c r="J143" s="77">
        <v>111</v>
      </c>
      <c r="K143" s="77">
        <v>382</v>
      </c>
      <c r="L143" s="77" t="s">
        <v>308</v>
      </c>
      <c r="M143" s="39" t="s">
        <v>333</v>
      </c>
      <c r="N143" s="39"/>
      <c r="O143" s="115"/>
      <c r="P143" s="115"/>
      <c r="Q143" s="115"/>
      <c r="R143" s="115"/>
    </row>
    <row r="144" spans="2:18" s="114" customFormat="1" ht="12" customHeight="1">
      <c r="B144" s="77">
        <v>482</v>
      </c>
      <c r="C144" s="78">
        <v>45245</v>
      </c>
      <c r="D144" s="79" t="s">
        <v>328</v>
      </c>
      <c r="E144" s="45" t="s">
        <v>336</v>
      </c>
      <c r="F144" s="77" t="s">
        <v>419</v>
      </c>
      <c r="G144" s="77" t="s">
        <v>499</v>
      </c>
      <c r="H144" s="77" t="s">
        <v>500</v>
      </c>
      <c r="I144" s="102">
        <v>80</v>
      </c>
      <c r="J144" s="77">
        <v>110</v>
      </c>
      <c r="K144" s="77">
        <v>381</v>
      </c>
      <c r="L144" s="77" t="s">
        <v>308</v>
      </c>
      <c r="M144" s="39" t="s">
        <v>333</v>
      </c>
      <c r="N144" s="39"/>
      <c r="O144" s="115"/>
      <c r="P144" s="115"/>
      <c r="Q144" s="115"/>
      <c r="R144" s="115"/>
    </row>
    <row r="145" spans="2:18" s="114" customFormat="1" ht="12" customHeight="1">
      <c r="B145" s="77">
        <v>481</v>
      </c>
      <c r="C145" s="78">
        <v>45244</v>
      </c>
      <c r="D145" s="79" t="s">
        <v>328</v>
      </c>
      <c r="E145" s="45" t="s">
        <v>329</v>
      </c>
      <c r="F145" s="77" t="s">
        <v>330</v>
      </c>
      <c r="G145" s="77" t="s">
        <v>501</v>
      </c>
      <c r="H145" s="77" t="s">
        <v>502</v>
      </c>
      <c r="I145" s="102">
        <v>70.430000000000007</v>
      </c>
      <c r="J145" s="77">
        <v>109</v>
      </c>
      <c r="K145" s="77">
        <v>380</v>
      </c>
      <c r="L145" s="77" t="s">
        <v>308</v>
      </c>
      <c r="M145" s="39" t="s">
        <v>333</v>
      </c>
      <c r="N145" s="39"/>
      <c r="O145" s="115"/>
      <c r="P145" s="115"/>
      <c r="Q145" s="115"/>
      <c r="R145" s="115"/>
    </row>
    <row r="146" spans="2:18" s="114" customFormat="1" ht="12" customHeight="1">
      <c r="B146" s="77">
        <v>480</v>
      </c>
      <c r="C146" s="78">
        <v>45244</v>
      </c>
      <c r="D146" s="79" t="s">
        <v>328</v>
      </c>
      <c r="E146" s="45" t="s">
        <v>503</v>
      </c>
      <c r="F146" s="77" t="s">
        <v>395</v>
      </c>
      <c r="G146" s="77" t="s">
        <v>504</v>
      </c>
      <c r="H146" s="77" t="s">
        <v>505</v>
      </c>
      <c r="I146" s="102">
        <v>84.24</v>
      </c>
      <c r="J146" s="77">
        <v>108</v>
      </c>
      <c r="K146" s="77">
        <v>379</v>
      </c>
      <c r="L146" s="77" t="s">
        <v>308</v>
      </c>
      <c r="M146" s="39" t="s">
        <v>333</v>
      </c>
      <c r="N146" s="39"/>
      <c r="O146" s="115"/>
      <c r="P146" s="115"/>
      <c r="Q146" s="115"/>
      <c r="R146" s="115"/>
    </row>
    <row r="147" spans="2:18" s="114" customFormat="1" ht="12" customHeight="1">
      <c r="B147" s="77">
        <v>479</v>
      </c>
      <c r="C147" s="78">
        <v>45241</v>
      </c>
      <c r="D147" s="79" t="s">
        <v>328</v>
      </c>
      <c r="E147" s="45" t="s">
        <v>503</v>
      </c>
      <c r="F147" s="77" t="s">
        <v>369</v>
      </c>
      <c r="G147" s="77" t="s">
        <v>408</v>
      </c>
      <c r="H147" s="77" t="s">
        <v>506</v>
      </c>
      <c r="I147" s="102">
        <v>42.35</v>
      </c>
      <c r="J147" s="77">
        <v>107</v>
      </c>
      <c r="K147" s="77">
        <v>378</v>
      </c>
      <c r="L147" s="77" t="s">
        <v>308</v>
      </c>
      <c r="M147" s="39" t="s">
        <v>333</v>
      </c>
      <c r="N147" s="39"/>
      <c r="O147" s="115"/>
      <c r="P147" s="115"/>
      <c r="Q147" s="115"/>
      <c r="R147" s="115"/>
    </row>
    <row r="148" spans="2:18" s="114" customFormat="1" ht="12" customHeight="1">
      <c r="B148" s="77">
        <v>478</v>
      </c>
      <c r="C148" s="78">
        <v>45237</v>
      </c>
      <c r="D148" s="79" t="s">
        <v>328</v>
      </c>
      <c r="E148" s="45" t="s">
        <v>329</v>
      </c>
      <c r="F148" s="77" t="s">
        <v>463</v>
      </c>
      <c r="G148" s="77" t="s">
        <v>507</v>
      </c>
      <c r="H148" s="77" t="s">
        <v>508</v>
      </c>
      <c r="I148" s="102">
        <v>64</v>
      </c>
      <c r="J148" s="77">
        <v>106</v>
      </c>
      <c r="K148" s="77">
        <v>377</v>
      </c>
      <c r="L148" s="77" t="s">
        <v>308</v>
      </c>
      <c r="M148" s="39" t="s">
        <v>333</v>
      </c>
      <c r="N148" s="39"/>
      <c r="O148" s="115"/>
      <c r="P148" s="115"/>
      <c r="Q148" s="115"/>
      <c r="R148" s="115"/>
    </row>
    <row r="149" spans="2:18" s="114" customFormat="1" ht="12" customHeight="1">
      <c r="B149" s="77">
        <v>477</v>
      </c>
      <c r="C149" s="78">
        <v>45237</v>
      </c>
      <c r="D149" s="79" t="s">
        <v>328</v>
      </c>
      <c r="E149" s="45" t="s">
        <v>368</v>
      </c>
      <c r="F149" s="77" t="s">
        <v>395</v>
      </c>
      <c r="G149" s="77" t="s">
        <v>504</v>
      </c>
      <c r="H149" s="77" t="s">
        <v>509</v>
      </c>
      <c r="I149" s="102">
        <v>75.3</v>
      </c>
      <c r="J149" s="77">
        <v>105</v>
      </c>
      <c r="K149" s="77">
        <v>376</v>
      </c>
      <c r="L149" s="77" t="s">
        <v>308</v>
      </c>
      <c r="M149" s="39" t="s">
        <v>333</v>
      </c>
      <c r="N149" s="39"/>
      <c r="O149" s="115"/>
      <c r="P149" s="115"/>
      <c r="Q149" s="115"/>
      <c r="R149" s="115"/>
    </row>
    <row r="150" spans="2:18" s="114" customFormat="1" ht="12" customHeight="1">
      <c r="B150" s="77">
        <v>476</v>
      </c>
      <c r="C150" s="78">
        <v>45233</v>
      </c>
      <c r="D150" s="79" t="s">
        <v>328</v>
      </c>
      <c r="E150" s="45" t="s">
        <v>336</v>
      </c>
      <c r="F150" s="77" t="s">
        <v>510</v>
      </c>
      <c r="G150" s="77" t="s">
        <v>511</v>
      </c>
      <c r="H150" s="77" t="s">
        <v>512</v>
      </c>
      <c r="I150" s="102">
        <v>59.97</v>
      </c>
      <c r="J150" s="77">
        <v>104</v>
      </c>
      <c r="K150" s="77">
        <v>375</v>
      </c>
      <c r="L150" s="77" t="s">
        <v>308</v>
      </c>
      <c r="M150" s="39" t="s">
        <v>333</v>
      </c>
      <c r="N150" s="39"/>
      <c r="O150" s="115"/>
      <c r="P150" s="115"/>
      <c r="Q150" s="115"/>
      <c r="R150" s="115"/>
    </row>
    <row r="151" spans="2:18" s="114" customFormat="1" ht="12" customHeight="1">
      <c r="B151" s="77">
        <v>475</v>
      </c>
      <c r="C151" s="78">
        <v>45223</v>
      </c>
      <c r="D151" s="79" t="s">
        <v>328</v>
      </c>
      <c r="E151" s="45" t="s">
        <v>343</v>
      </c>
      <c r="F151" s="77" t="s">
        <v>344</v>
      </c>
      <c r="G151" s="77" t="s">
        <v>513</v>
      </c>
      <c r="H151" s="77" t="s">
        <v>514</v>
      </c>
      <c r="I151" s="102">
        <v>83.34</v>
      </c>
      <c r="J151" s="77">
        <v>103</v>
      </c>
      <c r="K151" s="77">
        <v>374</v>
      </c>
      <c r="L151" s="77" t="s">
        <v>308</v>
      </c>
      <c r="M151" s="39" t="s">
        <v>333</v>
      </c>
      <c r="N151" s="39"/>
      <c r="O151" s="115"/>
      <c r="P151" s="115"/>
      <c r="Q151" s="115"/>
      <c r="R151" s="115"/>
    </row>
    <row r="152" spans="2:18" s="114" customFormat="1" ht="12" customHeight="1">
      <c r="B152" s="77">
        <v>474</v>
      </c>
      <c r="C152" s="78">
        <v>45216</v>
      </c>
      <c r="D152" s="79" t="s">
        <v>328</v>
      </c>
      <c r="E152" s="45" t="s">
        <v>336</v>
      </c>
      <c r="F152" s="77" t="s">
        <v>432</v>
      </c>
      <c r="G152" s="77" t="s">
        <v>433</v>
      </c>
      <c r="H152" s="77" t="s">
        <v>515</v>
      </c>
      <c r="I152" s="102">
        <v>58.36</v>
      </c>
      <c r="J152" s="77">
        <v>102</v>
      </c>
      <c r="K152" s="77">
        <v>373</v>
      </c>
      <c r="L152" s="77" t="s">
        <v>308</v>
      </c>
      <c r="M152" s="39" t="s">
        <v>333</v>
      </c>
      <c r="N152" s="39"/>
      <c r="O152" s="115"/>
      <c r="P152" s="115"/>
      <c r="Q152" s="115"/>
      <c r="R152" s="115"/>
    </row>
    <row r="153" spans="2:18" s="114" customFormat="1" ht="12" customHeight="1">
      <c r="B153" s="77">
        <v>473</v>
      </c>
      <c r="C153" s="78">
        <v>45210</v>
      </c>
      <c r="D153" s="79" t="s">
        <v>328</v>
      </c>
      <c r="E153" s="45" t="s">
        <v>356</v>
      </c>
      <c r="F153" s="77" t="s">
        <v>357</v>
      </c>
      <c r="G153" s="77" t="s">
        <v>459</v>
      </c>
      <c r="H153" s="77" t="s">
        <v>516</v>
      </c>
      <c r="I153" s="102">
        <v>60.96</v>
      </c>
      <c r="J153" s="77">
        <v>101</v>
      </c>
      <c r="K153" s="77">
        <v>372</v>
      </c>
      <c r="L153" s="77" t="s">
        <v>308</v>
      </c>
      <c r="M153" s="39" t="s">
        <v>333</v>
      </c>
      <c r="N153" s="39"/>
      <c r="O153" s="115"/>
      <c r="P153" s="115"/>
      <c r="Q153" s="115"/>
      <c r="R153" s="115"/>
    </row>
    <row r="154" spans="2:18" s="114" customFormat="1" ht="12" customHeight="1">
      <c r="B154" s="77">
        <v>472</v>
      </c>
      <c r="C154" s="78">
        <v>45209</v>
      </c>
      <c r="D154" s="79" t="s">
        <v>328</v>
      </c>
      <c r="E154" s="45" t="s">
        <v>329</v>
      </c>
      <c r="F154" s="77" t="s">
        <v>330</v>
      </c>
      <c r="G154" s="77" t="s">
        <v>517</v>
      </c>
      <c r="H154" s="77" t="s">
        <v>518</v>
      </c>
      <c r="I154" s="102">
        <v>99.94</v>
      </c>
      <c r="J154" s="77">
        <v>257</v>
      </c>
      <c r="K154" s="77">
        <v>371</v>
      </c>
      <c r="L154" s="77" t="s">
        <v>311</v>
      </c>
      <c r="M154" s="39" t="s">
        <v>333</v>
      </c>
      <c r="N154" s="39"/>
      <c r="O154" s="115"/>
      <c r="P154" s="115"/>
      <c r="Q154" s="115"/>
      <c r="R154" s="115"/>
    </row>
    <row r="155" spans="2:18" s="114" customFormat="1" ht="12" customHeight="1">
      <c r="B155" s="77">
        <v>471</v>
      </c>
      <c r="C155" s="78">
        <v>45209</v>
      </c>
      <c r="D155" s="79" t="s">
        <v>328</v>
      </c>
      <c r="E155" s="45" t="s">
        <v>329</v>
      </c>
      <c r="F155" s="77" t="s">
        <v>330</v>
      </c>
      <c r="G155" s="77" t="s">
        <v>517</v>
      </c>
      <c r="H155" s="77" t="s">
        <v>519</v>
      </c>
      <c r="I155" s="102">
        <v>87.82</v>
      </c>
      <c r="J155" s="77">
        <v>100</v>
      </c>
      <c r="K155" s="77">
        <v>370</v>
      </c>
      <c r="L155" s="77" t="s">
        <v>308</v>
      </c>
      <c r="M155" s="39" t="s">
        <v>333</v>
      </c>
      <c r="N155" s="39"/>
      <c r="O155" s="115"/>
      <c r="P155" s="115"/>
      <c r="Q155" s="115"/>
      <c r="R155" s="115"/>
    </row>
    <row r="156" spans="2:18" s="114" customFormat="1" ht="12" customHeight="1">
      <c r="B156" s="77">
        <v>470</v>
      </c>
      <c r="C156" s="78">
        <v>45209</v>
      </c>
      <c r="D156" s="79" t="s">
        <v>328</v>
      </c>
      <c r="E156" s="45" t="s">
        <v>329</v>
      </c>
      <c r="F156" s="77" t="s">
        <v>330</v>
      </c>
      <c r="G156" s="77" t="s">
        <v>520</v>
      </c>
      <c r="H156" s="77" t="s">
        <v>521</v>
      </c>
      <c r="I156" s="102">
        <v>70</v>
      </c>
      <c r="J156" s="77">
        <v>99</v>
      </c>
      <c r="K156" s="77">
        <v>369</v>
      </c>
      <c r="L156" s="77" t="s">
        <v>308</v>
      </c>
      <c r="M156" s="39" t="s">
        <v>333</v>
      </c>
      <c r="N156" s="39"/>
      <c r="O156" s="115"/>
      <c r="P156" s="115"/>
      <c r="Q156" s="115"/>
      <c r="R156" s="115"/>
    </row>
    <row r="157" spans="2:18" s="114" customFormat="1" ht="12" customHeight="1">
      <c r="B157" s="77">
        <v>469</v>
      </c>
      <c r="C157" s="78">
        <v>45208</v>
      </c>
      <c r="D157" s="79" t="s">
        <v>328</v>
      </c>
      <c r="E157" s="45" t="s">
        <v>329</v>
      </c>
      <c r="F157" s="77" t="s">
        <v>330</v>
      </c>
      <c r="G157" s="77" t="s">
        <v>522</v>
      </c>
      <c r="H157" s="77" t="s">
        <v>523</v>
      </c>
      <c r="I157" s="102">
        <v>98.89</v>
      </c>
      <c r="J157" s="77">
        <v>256</v>
      </c>
      <c r="K157" s="77">
        <v>368</v>
      </c>
      <c r="L157" s="77" t="s">
        <v>311</v>
      </c>
      <c r="M157" s="39" t="s">
        <v>333</v>
      </c>
      <c r="N157" s="39"/>
      <c r="O157" s="115"/>
      <c r="P157" s="115"/>
      <c r="Q157" s="115"/>
      <c r="R157" s="115"/>
    </row>
    <row r="158" spans="2:18" s="114" customFormat="1" ht="12" customHeight="1">
      <c r="B158" s="77">
        <v>468</v>
      </c>
      <c r="C158" s="78">
        <v>45205</v>
      </c>
      <c r="D158" s="79" t="s">
        <v>328</v>
      </c>
      <c r="E158" s="45" t="s">
        <v>336</v>
      </c>
      <c r="F158" s="77" t="s">
        <v>401</v>
      </c>
      <c r="G158" s="77" t="s">
        <v>524</v>
      </c>
      <c r="H158" s="77" t="s">
        <v>525</v>
      </c>
      <c r="I158" s="102">
        <v>110</v>
      </c>
      <c r="J158" s="77">
        <v>255</v>
      </c>
      <c r="K158" s="77">
        <v>367</v>
      </c>
      <c r="L158" s="77" t="s">
        <v>311</v>
      </c>
      <c r="M158" s="39" t="s">
        <v>333</v>
      </c>
      <c r="N158" s="39"/>
      <c r="O158" s="115"/>
      <c r="P158" s="115"/>
      <c r="Q158" s="115"/>
      <c r="R158" s="115"/>
    </row>
    <row r="159" spans="2:18" s="114" customFormat="1" ht="12" customHeight="1">
      <c r="B159" s="77">
        <v>467</v>
      </c>
      <c r="C159" s="78">
        <v>45195</v>
      </c>
      <c r="D159" s="79" t="s">
        <v>388</v>
      </c>
      <c r="E159" s="45" t="s">
        <v>356</v>
      </c>
      <c r="F159" s="77" t="s">
        <v>375</v>
      </c>
      <c r="G159" s="77" t="s">
        <v>526</v>
      </c>
      <c r="H159" s="77" t="s">
        <v>527</v>
      </c>
      <c r="I159" s="102">
        <v>51.45</v>
      </c>
      <c r="J159" s="77">
        <v>98</v>
      </c>
      <c r="K159" s="77">
        <v>366</v>
      </c>
      <c r="L159" s="77" t="s">
        <v>308</v>
      </c>
      <c r="M159" s="39" t="s">
        <v>333</v>
      </c>
      <c r="N159" s="39"/>
      <c r="O159" s="115"/>
      <c r="P159" s="115"/>
      <c r="Q159" s="115"/>
      <c r="R159" s="115"/>
    </row>
    <row r="160" spans="2:18" s="114" customFormat="1" ht="12" customHeight="1">
      <c r="B160" s="77">
        <v>466</v>
      </c>
      <c r="C160" s="78">
        <v>45195</v>
      </c>
      <c r="D160" s="79" t="s">
        <v>388</v>
      </c>
      <c r="E160" s="45" t="s">
        <v>356</v>
      </c>
      <c r="F160" s="77" t="s">
        <v>528</v>
      </c>
      <c r="G160" s="77" t="s">
        <v>529</v>
      </c>
      <c r="H160" s="77" t="s">
        <v>530</v>
      </c>
      <c r="I160" s="102">
        <v>71.08</v>
      </c>
      <c r="J160" s="77">
        <v>97</v>
      </c>
      <c r="K160" s="77">
        <v>365</v>
      </c>
      <c r="L160" s="77" t="s">
        <v>308</v>
      </c>
      <c r="M160" s="39" t="s">
        <v>333</v>
      </c>
      <c r="N160" s="39"/>
      <c r="O160" s="115"/>
      <c r="P160" s="115"/>
      <c r="Q160" s="115"/>
      <c r="R160" s="115"/>
    </row>
    <row r="161" spans="2:18" s="114" customFormat="1" ht="12" customHeight="1">
      <c r="B161" s="77">
        <v>465</v>
      </c>
      <c r="C161" s="78">
        <v>45195</v>
      </c>
      <c r="D161" s="79" t="s">
        <v>388</v>
      </c>
      <c r="E161" s="45" t="s">
        <v>336</v>
      </c>
      <c r="F161" s="77" t="s">
        <v>401</v>
      </c>
      <c r="G161" s="77" t="s">
        <v>531</v>
      </c>
      <c r="H161" s="77" t="s">
        <v>532</v>
      </c>
      <c r="I161" s="102">
        <v>67.28</v>
      </c>
      <c r="J161" s="77">
        <v>96</v>
      </c>
      <c r="K161" s="77">
        <v>364</v>
      </c>
      <c r="L161" s="77" t="s">
        <v>308</v>
      </c>
      <c r="M161" s="39" t="s">
        <v>333</v>
      </c>
      <c r="N161" s="39"/>
      <c r="O161" s="115"/>
      <c r="P161" s="115"/>
      <c r="Q161" s="115"/>
      <c r="R161" s="115"/>
    </row>
    <row r="162" spans="2:18" s="114" customFormat="1" ht="12" customHeight="1">
      <c r="B162" s="77">
        <v>464</v>
      </c>
      <c r="C162" s="78">
        <v>45195</v>
      </c>
      <c r="D162" s="79" t="s">
        <v>388</v>
      </c>
      <c r="E162" s="45" t="s">
        <v>336</v>
      </c>
      <c r="F162" s="77" t="s">
        <v>372</v>
      </c>
      <c r="G162" s="77" t="s">
        <v>533</v>
      </c>
      <c r="H162" s="77" t="s">
        <v>534</v>
      </c>
      <c r="I162" s="102">
        <v>54.3</v>
      </c>
      <c r="J162" s="77">
        <v>95</v>
      </c>
      <c r="K162" s="77">
        <v>363</v>
      </c>
      <c r="L162" s="77" t="s">
        <v>308</v>
      </c>
      <c r="M162" s="39" t="s">
        <v>333</v>
      </c>
      <c r="N162" s="39"/>
      <c r="O162" s="115"/>
      <c r="P162" s="115"/>
      <c r="Q162" s="115"/>
      <c r="R162" s="115"/>
    </row>
    <row r="163" spans="2:18" s="114" customFormat="1" ht="12" customHeight="1">
      <c r="B163" s="77">
        <v>463</v>
      </c>
      <c r="C163" s="78">
        <v>45195</v>
      </c>
      <c r="D163" s="79" t="s">
        <v>388</v>
      </c>
      <c r="E163" s="45" t="s">
        <v>356</v>
      </c>
      <c r="F163" s="77" t="s">
        <v>357</v>
      </c>
      <c r="G163" s="77" t="s">
        <v>535</v>
      </c>
      <c r="H163" s="77" t="s">
        <v>536</v>
      </c>
      <c r="I163" s="90">
        <v>82</v>
      </c>
      <c r="J163" s="77">
        <v>254</v>
      </c>
      <c r="K163" s="77">
        <v>362</v>
      </c>
      <c r="L163" s="77" t="s">
        <v>311</v>
      </c>
      <c r="M163" s="39" t="s">
        <v>333</v>
      </c>
      <c r="N163" s="39"/>
      <c r="O163" s="115"/>
      <c r="P163" s="115"/>
      <c r="Q163" s="115"/>
      <c r="R163" s="115"/>
    </row>
    <row r="164" spans="2:18" s="114" customFormat="1" ht="12" customHeight="1">
      <c r="B164" s="77">
        <v>462</v>
      </c>
      <c r="C164" s="78">
        <v>45195</v>
      </c>
      <c r="D164" s="79" t="s">
        <v>388</v>
      </c>
      <c r="E164" s="45" t="s">
        <v>336</v>
      </c>
      <c r="F164" s="77" t="s">
        <v>349</v>
      </c>
      <c r="G164" s="77" t="s">
        <v>422</v>
      </c>
      <c r="H164" s="77" t="s">
        <v>537</v>
      </c>
      <c r="I164" s="90">
        <v>49.2</v>
      </c>
      <c r="J164" s="77">
        <v>94</v>
      </c>
      <c r="K164" s="77">
        <v>361</v>
      </c>
      <c r="L164" s="77" t="s">
        <v>308</v>
      </c>
      <c r="M164" s="39" t="s">
        <v>333</v>
      </c>
      <c r="N164" s="39"/>
      <c r="O164" s="115"/>
      <c r="P164" s="115"/>
      <c r="Q164" s="115"/>
      <c r="R164" s="115"/>
    </row>
    <row r="165" spans="2:18" s="114" customFormat="1" ht="12" customHeight="1">
      <c r="B165" s="77">
        <v>461</v>
      </c>
      <c r="C165" s="78">
        <v>45195</v>
      </c>
      <c r="D165" s="79" t="s">
        <v>388</v>
      </c>
      <c r="E165" s="45" t="s">
        <v>336</v>
      </c>
      <c r="F165" s="77" t="s">
        <v>349</v>
      </c>
      <c r="G165" s="77" t="s">
        <v>422</v>
      </c>
      <c r="H165" s="77" t="s">
        <v>538</v>
      </c>
      <c r="I165" s="90">
        <v>66.38</v>
      </c>
      <c r="J165" s="77">
        <v>93</v>
      </c>
      <c r="K165" s="77">
        <v>360</v>
      </c>
      <c r="L165" s="77" t="s">
        <v>308</v>
      </c>
      <c r="M165" s="39" t="s">
        <v>333</v>
      </c>
      <c r="N165" s="39"/>
      <c r="O165" s="115"/>
      <c r="P165" s="115"/>
      <c r="Q165" s="115"/>
      <c r="R165" s="115"/>
    </row>
    <row r="166" spans="2:18" s="114" customFormat="1" ht="12" customHeight="1">
      <c r="B166" s="77">
        <v>460</v>
      </c>
      <c r="C166" s="78">
        <v>45188</v>
      </c>
      <c r="D166" s="79" t="s">
        <v>388</v>
      </c>
      <c r="E166" s="45" t="s">
        <v>329</v>
      </c>
      <c r="F166" s="77" t="s">
        <v>362</v>
      </c>
      <c r="G166" s="77" t="s">
        <v>539</v>
      </c>
      <c r="H166" s="77" t="s">
        <v>540</v>
      </c>
      <c r="I166" s="90">
        <v>88</v>
      </c>
      <c r="J166" s="77">
        <v>253</v>
      </c>
      <c r="K166" s="77">
        <v>359</v>
      </c>
      <c r="L166" s="77" t="s">
        <v>311</v>
      </c>
      <c r="M166" s="39" t="s">
        <v>333</v>
      </c>
      <c r="N166" s="39"/>
      <c r="O166" s="115"/>
      <c r="P166" s="115"/>
      <c r="Q166" s="115"/>
      <c r="R166" s="115"/>
    </row>
    <row r="167" spans="2:18" s="114" customFormat="1" ht="12" customHeight="1">
      <c r="B167" s="77">
        <v>459</v>
      </c>
      <c r="C167" s="78">
        <v>45181</v>
      </c>
      <c r="D167" s="79" t="s">
        <v>388</v>
      </c>
      <c r="E167" s="45" t="s">
        <v>329</v>
      </c>
      <c r="F167" s="77" t="s">
        <v>463</v>
      </c>
      <c r="G167" s="77" t="s">
        <v>507</v>
      </c>
      <c r="H167" s="77" t="s">
        <v>541</v>
      </c>
      <c r="I167" s="90">
        <v>61.8</v>
      </c>
      <c r="J167" s="77">
        <v>92</v>
      </c>
      <c r="K167" s="77">
        <v>358</v>
      </c>
      <c r="L167" s="77" t="s">
        <v>308</v>
      </c>
      <c r="M167" s="39" t="s">
        <v>333</v>
      </c>
      <c r="N167" s="39"/>
      <c r="O167" s="115"/>
      <c r="P167" s="115"/>
      <c r="Q167" s="115"/>
      <c r="R167" s="115"/>
    </row>
    <row r="168" spans="2:18" s="114" customFormat="1" ht="12" customHeight="1">
      <c r="B168" s="77">
        <v>458</v>
      </c>
      <c r="C168" s="78">
        <v>45167</v>
      </c>
      <c r="D168" s="79" t="s">
        <v>388</v>
      </c>
      <c r="E168" s="45" t="s">
        <v>503</v>
      </c>
      <c r="F168" s="77" t="s">
        <v>369</v>
      </c>
      <c r="G168" s="77" t="s">
        <v>408</v>
      </c>
      <c r="H168" s="77" t="s">
        <v>542</v>
      </c>
      <c r="I168" s="90">
        <v>68.95</v>
      </c>
      <c r="J168" s="77">
        <v>91</v>
      </c>
      <c r="K168" s="77">
        <v>357</v>
      </c>
      <c r="L168" s="77" t="s">
        <v>308</v>
      </c>
      <c r="M168" s="39" t="s">
        <v>333</v>
      </c>
      <c r="N168" s="39"/>
      <c r="O168" s="115"/>
      <c r="P168" s="115"/>
      <c r="Q168" s="115"/>
      <c r="R168" s="115"/>
    </row>
    <row r="169" spans="2:18" s="114" customFormat="1" ht="12" customHeight="1">
      <c r="B169" s="77">
        <v>457</v>
      </c>
      <c r="C169" s="78">
        <v>45167</v>
      </c>
      <c r="D169" s="79" t="s">
        <v>388</v>
      </c>
      <c r="E169" s="45" t="s">
        <v>503</v>
      </c>
      <c r="F169" s="77" t="s">
        <v>444</v>
      </c>
      <c r="G169" s="77" t="s">
        <v>543</v>
      </c>
      <c r="H169" s="77" t="s">
        <v>544</v>
      </c>
      <c r="I169" s="90">
        <v>64.08</v>
      </c>
      <c r="J169" s="77">
        <v>90</v>
      </c>
      <c r="K169" s="77">
        <v>356</v>
      </c>
      <c r="L169" s="77" t="s">
        <v>308</v>
      </c>
      <c r="M169" s="39" t="s">
        <v>333</v>
      </c>
      <c r="N169" s="39"/>
      <c r="O169" s="115"/>
      <c r="P169" s="115"/>
      <c r="Q169" s="115"/>
      <c r="R169" s="115"/>
    </row>
    <row r="170" spans="2:18" s="114" customFormat="1" ht="12" customHeight="1">
      <c r="B170" s="77">
        <v>456</v>
      </c>
      <c r="C170" s="78">
        <v>45153</v>
      </c>
      <c r="D170" s="79" t="s">
        <v>388</v>
      </c>
      <c r="E170" s="45" t="s">
        <v>329</v>
      </c>
      <c r="F170" s="77" t="s">
        <v>330</v>
      </c>
      <c r="G170" s="77" t="s">
        <v>436</v>
      </c>
      <c r="H170" s="77" t="s">
        <v>545</v>
      </c>
      <c r="I170" s="90">
        <v>71.599999999999994</v>
      </c>
      <c r="J170" s="77">
        <v>89</v>
      </c>
      <c r="K170" s="77">
        <v>355</v>
      </c>
      <c r="L170" s="77" t="s">
        <v>308</v>
      </c>
      <c r="M170" s="39" t="s">
        <v>333</v>
      </c>
      <c r="N170" s="39"/>
      <c r="O170" s="115"/>
      <c r="P170" s="115"/>
      <c r="Q170" s="115"/>
      <c r="R170" s="115"/>
    </row>
    <row r="171" spans="2:18" s="114" customFormat="1" ht="12" customHeight="1">
      <c r="B171" s="77">
        <v>455</v>
      </c>
      <c r="C171" s="78">
        <v>45153</v>
      </c>
      <c r="D171" s="79" t="s">
        <v>388</v>
      </c>
      <c r="E171" s="45" t="s">
        <v>329</v>
      </c>
      <c r="F171" s="77" t="s">
        <v>362</v>
      </c>
      <c r="G171" s="77" t="s">
        <v>482</v>
      </c>
      <c r="H171" s="77" t="s">
        <v>546</v>
      </c>
      <c r="I171" s="90">
        <v>64.17</v>
      </c>
      <c r="J171" s="77">
        <v>88</v>
      </c>
      <c r="K171" s="77">
        <v>354</v>
      </c>
      <c r="L171" s="77" t="s">
        <v>308</v>
      </c>
      <c r="M171" s="39" t="s">
        <v>333</v>
      </c>
      <c r="N171" s="39"/>
      <c r="O171" s="115"/>
      <c r="P171" s="115"/>
      <c r="Q171" s="115"/>
      <c r="R171" s="115"/>
    </row>
    <row r="172" spans="2:18" s="114" customFormat="1" ht="12" customHeight="1">
      <c r="B172" s="77">
        <v>454</v>
      </c>
      <c r="C172" s="78">
        <v>45146</v>
      </c>
      <c r="D172" s="79" t="s">
        <v>388</v>
      </c>
      <c r="E172" s="45" t="s">
        <v>343</v>
      </c>
      <c r="F172" s="77" t="s">
        <v>547</v>
      </c>
      <c r="G172" s="77" t="s">
        <v>548</v>
      </c>
      <c r="H172" s="77" t="s">
        <v>549</v>
      </c>
      <c r="I172" s="90">
        <v>81.06</v>
      </c>
      <c r="J172" s="77">
        <v>87</v>
      </c>
      <c r="K172" s="77">
        <v>353</v>
      </c>
      <c r="L172" s="77" t="s">
        <v>308</v>
      </c>
      <c r="M172" s="39" t="s">
        <v>333</v>
      </c>
      <c r="N172" s="39"/>
      <c r="O172" s="115"/>
      <c r="P172" s="115"/>
      <c r="Q172" s="115"/>
      <c r="R172" s="115"/>
    </row>
    <row r="173" spans="2:18" s="114" customFormat="1" ht="12" customHeight="1">
      <c r="B173" s="77">
        <v>453</v>
      </c>
      <c r="C173" s="78">
        <v>45135</v>
      </c>
      <c r="D173" s="79" t="s">
        <v>388</v>
      </c>
      <c r="E173" s="45" t="s">
        <v>356</v>
      </c>
      <c r="F173" s="77" t="s">
        <v>357</v>
      </c>
      <c r="G173" s="77" t="s">
        <v>550</v>
      </c>
      <c r="H173" s="77" t="s">
        <v>551</v>
      </c>
      <c r="I173" s="90">
        <v>54.51</v>
      </c>
      <c r="J173" s="77">
        <v>86</v>
      </c>
      <c r="K173" s="77">
        <v>352</v>
      </c>
      <c r="L173" s="77" t="s">
        <v>308</v>
      </c>
      <c r="M173" s="39" t="s">
        <v>333</v>
      </c>
      <c r="N173" s="39"/>
      <c r="O173" s="115"/>
      <c r="P173" s="115"/>
      <c r="Q173" s="115"/>
      <c r="R173" s="115"/>
    </row>
    <row r="174" spans="2:18" s="114" customFormat="1" ht="12" customHeight="1">
      <c r="B174" s="77">
        <v>452</v>
      </c>
      <c r="C174" s="78">
        <v>45132</v>
      </c>
      <c r="D174" s="79" t="s">
        <v>388</v>
      </c>
      <c r="E174" s="45" t="s">
        <v>329</v>
      </c>
      <c r="F174" s="77" t="s">
        <v>330</v>
      </c>
      <c r="G174" s="77" t="s">
        <v>552</v>
      </c>
      <c r="H174" s="77" t="s">
        <v>553</v>
      </c>
      <c r="I174" s="90">
        <v>90.46</v>
      </c>
      <c r="J174" s="77">
        <v>85</v>
      </c>
      <c r="K174" s="77">
        <v>351</v>
      </c>
      <c r="L174" s="77" t="s">
        <v>308</v>
      </c>
      <c r="M174" s="39" t="s">
        <v>333</v>
      </c>
      <c r="N174" s="39"/>
      <c r="O174" s="115"/>
      <c r="P174" s="115"/>
      <c r="Q174" s="115"/>
      <c r="R174" s="115"/>
    </row>
    <row r="175" spans="2:18" s="114" customFormat="1" ht="12" customHeight="1">
      <c r="B175" s="77">
        <v>451</v>
      </c>
      <c r="C175" s="78">
        <v>45129</v>
      </c>
      <c r="D175" s="79" t="s">
        <v>388</v>
      </c>
      <c r="E175" s="45" t="s">
        <v>329</v>
      </c>
      <c r="F175" s="77" t="s">
        <v>362</v>
      </c>
      <c r="G175" s="77" t="s">
        <v>554</v>
      </c>
      <c r="H175" s="77" t="s">
        <v>555</v>
      </c>
      <c r="I175" s="90">
        <v>74.849999999999994</v>
      </c>
      <c r="J175" s="77">
        <v>252</v>
      </c>
      <c r="K175" s="77">
        <v>350</v>
      </c>
      <c r="L175" s="77" t="s">
        <v>311</v>
      </c>
      <c r="M175" s="39" t="s">
        <v>333</v>
      </c>
      <c r="N175" s="39"/>
      <c r="O175" s="115"/>
      <c r="P175" s="115"/>
      <c r="Q175" s="115"/>
      <c r="R175" s="115"/>
    </row>
    <row r="176" spans="2:18" s="114" customFormat="1" ht="12" customHeight="1">
      <c r="B176" s="77">
        <v>450</v>
      </c>
      <c r="C176" s="78">
        <v>45126</v>
      </c>
      <c r="D176" s="79" t="s">
        <v>388</v>
      </c>
      <c r="E176" s="45" t="s">
        <v>336</v>
      </c>
      <c r="F176" s="77" t="s">
        <v>349</v>
      </c>
      <c r="G176" s="77" t="s">
        <v>556</v>
      </c>
      <c r="H176" s="77" t="s">
        <v>557</v>
      </c>
      <c r="I176" s="90">
        <v>105.42</v>
      </c>
      <c r="J176" s="77">
        <v>251</v>
      </c>
      <c r="K176" s="77">
        <v>349</v>
      </c>
      <c r="L176" s="77" t="s">
        <v>311</v>
      </c>
      <c r="M176" s="39" t="s">
        <v>333</v>
      </c>
      <c r="N176" s="39"/>
      <c r="O176" s="115"/>
      <c r="P176" s="115"/>
      <c r="Q176" s="115"/>
      <c r="R176" s="115"/>
    </row>
    <row r="177" spans="2:18" s="114" customFormat="1" ht="12" customHeight="1">
      <c r="B177" s="77">
        <v>449</v>
      </c>
      <c r="C177" s="78">
        <v>45104</v>
      </c>
      <c r="D177" s="79" t="s">
        <v>412</v>
      </c>
      <c r="E177" s="45" t="s">
        <v>356</v>
      </c>
      <c r="F177" s="77" t="s">
        <v>528</v>
      </c>
      <c r="G177" s="77" t="s">
        <v>558</v>
      </c>
      <c r="H177" s="77" t="s">
        <v>559</v>
      </c>
      <c r="I177" s="90">
        <v>79.349999999999994</v>
      </c>
      <c r="J177" s="77">
        <v>84</v>
      </c>
      <c r="K177" s="77">
        <v>348</v>
      </c>
      <c r="L177" s="77" t="s">
        <v>308</v>
      </c>
      <c r="M177" s="39" t="s">
        <v>333</v>
      </c>
      <c r="N177" s="39"/>
      <c r="O177" s="115"/>
      <c r="P177" s="115"/>
      <c r="Q177" s="115"/>
      <c r="R177" s="115"/>
    </row>
    <row r="178" spans="2:18" s="114" customFormat="1" ht="12" customHeight="1">
      <c r="B178" s="77">
        <v>448</v>
      </c>
      <c r="C178" s="78">
        <v>45104</v>
      </c>
      <c r="D178" s="79" t="s">
        <v>412</v>
      </c>
      <c r="E178" s="45" t="s">
        <v>329</v>
      </c>
      <c r="F178" s="77" t="s">
        <v>330</v>
      </c>
      <c r="G178" s="77" t="s">
        <v>415</v>
      </c>
      <c r="H178" s="77" t="s">
        <v>355</v>
      </c>
      <c r="I178" s="90">
        <v>79.63</v>
      </c>
      <c r="J178" s="77">
        <v>250</v>
      </c>
      <c r="K178" s="77">
        <v>347</v>
      </c>
      <c r="L178" s="77" t="s">
        <v>311</v>
      </c>
      <c r="M178" s="39" t="s">
        <v>333</v>
      </c>
      <c r="N178" s="39"/>
      <c r="O178" s="115"/>
      <c r="P178" s="115"/>
      <c r="Q178" s="115"/>
      <c r="R178" s="115"/>
    </row>
    <row r="179" spans="2:18" s="114" customFormat="1" ht="12" customHeight="1">
      <c r="B179" s="77">
        <v>447</v>
      </c>
      <c r="C179" s="78">
        <v>45097</v>
      </c>
      <c r="D179" s="79" t="s">
        <v>412</v>
      </c>
      <c r="E179" s="45" t="s">
        <v>336</v>
      </c>
      <c r="F179" s="77" t="s">
        <v>496</v>
      </c>
      <c r="G179" s="77" t="s">
        <v>497</v>
      </c>
      <c r="H179" s="77" t="s">
        <v>560</v>
      </c>
      <c r="I179" s="90">
        <v>68.02</v>
      </c>
      <c r="J179" s="77">
        <v>83</v>
      </c>
      <c r="K179" s="77">
        <v>346</v>
      </c>
      <c r="L179" s="77" t="s">
        <v>308</v>
      </c>
      <c r="M179" s="39" t="s">
        <v>333</v>
      </c>
      <c r="N179" s="39"/>
      <c r="O179" s="115"/>
      <c r="P179" s="115"/>
      <c r="Q179" s="115"/>
      <c r="R179" s="115"/>
    </row>
    <row r="180" spans="2:18" s="114" customFormat="1" ht="12" customHeight="1">
      <c r="B180" s="77">
        <v>446</v>
      </c>
      <c r="C180" s="78">
        <v>45104</v>
      </c>
      <c r="D180" s="79" t="s">
        <v>412</v>
      </c>
      <c r="E180" s="45" t="s">
        <v>329</v>
      </c>
      <c r="F180" s="77" t="s">
        <v>362</v>
      </c>
      <c r="G180" s="77" t="s">
        <v>561</v>
      </c>
      <c r="H180" s="77" t="s">
        <v>562</v>
      </c>
      <c r="I180" s="90">
        <v>103.96</v>
      </c>
      <c r="J180" s="77">
        <v>249</v>
      </c>
      <c r="K180" s="77">
        <v>345</v>
      </c>
      <c r="L180" s="77" t="s">
        <v>311</v>
      </c>
      <c r="M180" s="39" t="s">
        <v>333</v>
      </c>
      <c r="N180" s="39"/>
      <c r="O180" s="115"/>
      <c r="P180" s="115"/>
      <c r="Q180" s="115"/>
      <c r="R180" s="115"/>
    </row>
    <row r="181" spans="2:18" s="114" customFormat="1" ht="12" customHeight="1">
      <c r="B181" s="77">
        <v>445</v>
      </c>
      <c r="C181" s="78">
        <v>45083</v>
      </c>
      <c r="D181" s="79" t="s">
        <v>412</v>
      </c>
      <c r="E181" s="45" t="s">
        <v>329</v>
      </c>
      <c r="F181" s="77" t="s">
        <v>362</v>
      </c>
      <c r="G181" s="77" t="s">
        <v>482</v>
      </c>
      <c r="H181" s="77" t="s">
        <v>563</v>
      </c>
      <c r="I181" s="90">
        <v>72.349999999999994</v>
      </c>
      <c r="J181" s="77">
        <v>248</v>
      </c>
      <c r="K181" s="77">
        <v>344</v>
      </c>
      <c r="L181" s="77" t="s">
        <v>311</v>
      </c>
      <c r="M181" s="39" t="s">
        <v>333</v>
      </c>
      <c r="N181" s="39"/>
      <c r="O181" s="115"/>
      <c r="P181" s="115"/>
      <c r="Q181" s="115"/>
      <c r="R181" s="115"/>
    </row>
    <row r="182" spans="2:18" s="114" customFormat="1" ht="12" customHeight="1">
      <c r="B182" s="77">
        <v>444</v>
      </c>
      <c r="C182" s="78">
        <v>45083</v>
      </c>
      <c r="D182" s="79" t="s">
        <v>412</v>
      </c>
      <c r="E182" s="45" t="s">
        <v>329</v>
      </c>
      <c r="F182" s="77" t="s">
        <v>362</v>
      </c>
      <c r="G182" s="77" t="s">
        <v>564</v>
      </c>
      <c r="H182" s="77" t="s">
        <v>565</v>
      </c>
      <c r="I182" s="90">
        <v>69.52</v>
      </c>
      <c r="J182" s="77">
        <v>82</v>
      </c>
      <c r="K182" s="77">
        <v>343</v>
      </c>
      <c r="L182" s="77" t="s">
        <v>308</v>
      </c>
      <c r="M182" s="39" t="s">
        <v>333</v>
      </c>
      <c r="N182" s="39"/>
      <c r="O182" s="115"/>
      <c r="P182" s="115"/>
      <c r="Q182" s="115"/>
      <c r="R182" s="115"/>
    </row>
    <row r="183" spans="2:18" s="114" customFormat="1" ht="12" customHeight="1">
      <c r="B183" s="77">
        <v>443</v>
      </c>
      <c r="C183" s="78">
        <v>45069</v>
      </c>
      <c r="D183" s="79" t="s">
        <v>412</v>
      </c>
      <c r="E183" s="45" t="s">
        <v>329</v>
      </c>
      <c r="F183" s="77" t="s">
        <v>330</v>
      </c>
      <c r="G183" s="77" t="s">
        <v>484</v>
      </c>
      <c r="H183" s="77" t="s">
        <v>566</v>
      </c>
      <c r="I183" s="90">
        <v>55</v>
      </c>
      <c r="J183" s="77">
        <v>81</v>
      </c>
      <c r="K183" s="77">
        <v>342</v>
      </c>
      <c r="L183" s="77" t="s">
        <v>308</v>
      </c>
      <c r="M183" s="39" t="s">
        <v>333</v>
      </c>
      <c r="N183" s="39"/>
      <c r="O183" s="115"/>
      <c r="P183" s="115"/>
      <c r="Q183" s="115"/>
      <c r="R183" s="115"/>
    </row>
    <row r="184" spans="2:18" s="114" customFormat="1" ht="12" customHeight="1">
      <c r="B184" s="77">
        <v>442</v>
      </c>
      <c r="C184" s="78">
        <v>45069</v>
      </c>
      <c r="D184" s="79" t="s">
        <v>412</v>
      </c>
      <c r="E184" s="45" t="s">
        <v>356</v>
      </c>
      <c r="F184" s="77" t="s">
        <v>375</v>
      </c>
      <c r="G184" s="77" t="s">
        <v>567</v>
      </c>
      <c r="H184" s="77" t="s">
        <v>568</v>
      </c>
      <c r="I184" s="90">
        <v>75.7</v>
      </c>
      <c r="J184" s="77">
        <v>247</v>
      </c>
      <c r="K184" s="77">
        <v>341</v>
      </c>
      <c r="L184" s="77" t="s">
        <v>311</v>
      </c>
      <c r="M184" s="39" t="s">
        <v>333</v>
      </c>
      <c r="N184" s="39"/>
      <c r="O184" s="115"/>
      <c r="P184" s="115"/>
      <c r="Q184" s="115"/>
      <c r="R184" s="115"/>
    </row>
    <row r="185" spans="2:18" s="114" customFormat="1" ht="12" customHeight="1">
      <c r="B185" s="77">
        <v>441</v>
      </c>
      <c r="C185" s="78">
        <v>45069</v>
      </c>
      <c r="D185" s="79" t="s">
        <v>412</v>
      </c>
      <c r="E185" s="45" t="s">
        <v>329</v>
      </c>
      <c r="F185" s="77" t="s">
        <v>463</v>
      </c>
      <c r="G185" s="77" t="s">
        <v>569</v>
      </c>
      <c r="H185" s="77" t="s">
        <v>342</v>
      </c>
      <c r="I185" s="90">
        <v>99.09</v>
      </c>
      <c r="J185" s="77">
        <v>246</v>
      </c>
      <c r="K185" s="77">
        <v>340</v>
      </c>
      <c r="L185" s="77" t="s">
        <v>311</v>
      </c>
      <c r="M185" s="39" t="s">
        <v>333</v>
      </c>
      <c r="N185" s="39"/>
      <c r="O185" s="115"/>
      <c r="P185" s="115"/>
      <c r="Q185" s="115"/>
      <c r="R185" s="115"/>
    </row>
    <row r="186" spans="2:18" s="114" customFormat="1" ht="12" customHeight="1">
      <c r="B186" s="77">
        <v>440</v>
      </c>
      <c r="C186" s="78">
        <v>45069</v>
      </c>
      <c r="D186" s="79" t="s">
        <v>412</v>
      </c>
      <c r="E186" s="45" t="s">
        <v>336</v>
      </c>
      <c r="F186" s="77" t="s">
        <v>432</v>
      </c>
      <c r="G186" s="77" t="s">
        <v>433</v>
      </c>
      <c r="H186" s="77" t="s">
        <v>570</v>
      </c>
      <c r="I186" s="90">
        <v>68</v>
      </c>
      <c r="J186" s="77">
        <v>80</v>
      </c>
      <c r="K186" s="77">
        <v>339</v>
      </c>
      <c r="L186" s="77" t="s">
        <v>308</v>
      </c>
      <c r="M186" s="39" t="s">
        <v>333</v>
      </c>
      <c r="N186" s="39"/>
      <c r="O186" s="115"/>
      <c r="P186" s="115"/>
      <c r="Q186" s="115"/>
      <c r="R186" s="115"/>
    </row>
    <row r="187" spans="2:18" s="114" customFormat="1" ht="12" customHeight="1">
      <c r="B187" s="77">
        <v>439</v>
      </c>
      <c r="C187" s="78">
        <v>45063</v>
      </c>
      <c r="D187" s="79" t="s">
        <v>412</v>
      </c>
      <c r="E187" s="45" t="s">
        <v>343</v>
      </c>
      <c r="F187" s="77" t="s">
        <v>571</v>
      </c>
      <c r="G187" s="77" t="s">
        <v>572</v>
      </c>
      <c r="H187" s="77" t="s">
        <v>573</v>
      </c>
      <c r="I187" s="90">
        <v>87.48</v>
      </c>
      <c r="J187" s="77">
        <v>245</v>
      </c>
      <c r="K187" s="77">
        <v>338</v>
      </c>
      <c r="L187" s="77" t="s">
        <v>311</v>
      </c>
      <c r="M187" s="39" t="s">
        <v>333</v>
      </c>
      <c r="N187" s="39"/>
      <c r="O187" s="115"/>
      <c r="P187" s="115"/>
      <c r="Q187" s="115"/>
      <c r="R187" s="115"/>
    </row>
    <row r="188" spans="2:18" s="114" customFormat="1" ht="12" customHeight="1">
      <c r="B188" s="77">
        <v>438</v>
      </c>
      <c r="C188" s="78">
        <v>45058</v>
      </c>
      <c r="D188" s="79" t="s">
        <v>412</v>
      </c>
      <c r="E188" s="45" t="s">
        <v>336</v>
      </c>
      <c r="F188" s="77" t="s">
        <v>574</v>
      </c>
      <c r="G188" s="77" t="s">
        <v>575</v>
      </c>
      <c r="H188" s="77" t="s">
        <v>576</v>
      </c>
      <c r="I188" s="90">
        <v>64</v>
      </c>
      <c r="J188" s="77">
        <v>79</v>
      </c>
      <c r="K188" s="77">
        <v>337</v>
      </c>
      <c r="L188" s="77" t="s">
        <v>308</v>
      </c>
      <c r="M188" s="39" t="s">
        <v>333</v>
      </c>
      <c r="N188" s="39"/>
      <c r="O188" s="115"/>
      <c r="P188" s="115"/>
      <c r="Q188" s="115"/>
      <c r="R188" s="115"/>
    </row>
    <row r="189" spans="2:18" s="114" customFormat="1" ht="12" customHeight="1">
      <c r="B189" s="77">
        <v>437</v>
      </c>
      <c r="C189" s="78">
        <v>45041</v>
      </c>
      <c r="D189" s="79" t="s">
        <v>412</v>
      </c>
      <c r="E189" s="45" t="s">
        <v>329</v>
      </c>
      <c r="F189" s="77" t="s">
        <v>330</v>
      </c>
      <c r="G189" s="77" t="s">
        <v>577</v>
      </c>
      <c r="H189" s="77" t="s">
        <v>578</v>
      </c>
      <c r="I189" s="90">
        <v>64.87</v>
      </c>
      <c r="J189" s="77">
        <v>78</v>
      </c>
      <c r="K189" s="77">
        <v>336</v>
      </c>
      <c r="L189" s="77" t="s">
        <v>308</v>
      </c>
      <c r="M189" s="39" t="s">
        <v>333</v>
      </c>
      <c r="N189" s="39"/>
      <c r="O189" s="115"/>
      <c r="P189" s="115"/>
      <c r="Q189" s="115"/>
      <c r="R189" s="115"/>
    </row>
    <row r="190" spans="2:18" s="114" customFormat="1" ht="12" customHeight="1">
      <c r="B190" s="77">
        <v>436</v>
      </c>
      <c r="C190" s="78">
        <v>45020</v>
      </c>
      <c r="D190" s="79" t="s">
        <v>412</v>
      </c>
      <c r="E190" s="45" t="s">
        <v>329</v>
      </c>
      <c r="F190" s="77" t="s">
        <v>330</v>
      </c>
      <c r="G190" s="77" t="s">
        <v>410</v>
      </c>
      <c r="H190" s="77" t="s">
        <v>411</v>
      </c>
      <c r="I190" s="90">
        <v>139.68</v>
      </c>
      <c r="J190" s="77">
        <v>244</v>
      </c>
      <c r="K190" s="77">
        <v>335</v>
      </c>
      <c r="L190" s="77" t="s">
        <v>311</v>
      </c>
      <c r="M190" s="39" t="s">
        <v>333</v>
      </c>
      <c r="N190" s="39"/>
      <c r="O190" s="115"/>
      <c r="P190" s="115"/>
      <c r="Q190" s="115"/>
      <c r="R190" s="115"/>
    </row>
    <row r="191" spans="2:18" s="114" customFormat="1" ht="12" customHeight="1">
      <c r="B191" s="77">
        <v>435</v>
      </c>
      <c r="C191" s="78">
        <v>45014</v>
      </c>
      <c r="D191" s="79" t="s">
        <v>454</v>
      </c>
      <c r="E191" s="45" t="s">
        <v>503</v>
      </c>
      <c r="F191" s="77" t="s">
        <v>395</v>
      </c>
      <c r="G191" s="77" t="s">
        <v>504</v>
      </c>
      <c r="H191" s="77" t="s">
        <v>579</v>
      </c>
      <c r="I191" s="90">
        <v>78.010000000000005</v>
      </c>
      <c r="J191" s="77">
        <v>77</v>
      </c>
      <c r="K191" s="77">
        <v>334</v>
      </c>
      <c r="L191" s="77" t="s">
        <v>308</v>
      </c>
      <c r="M191" s="39" t="s">
        <v>333</v>
      </c>
      <c r="N191" s="39"/>
      <c r="O191" s="115"/>
      <c r="P191" s="115"/>
      <c r="Q191" s="115"/>
      <c r="R191" s="115"/>
    </row>
    <row r="192" spans="2:18" s="114" customFormat="1" ht="12" customHeight="1">
      <c r="B192" s="77">
        <v>434</v>
      </c>
      <c r="C192" s="78">
        <v>45013</v>
      </c>
      <c r="D192" s="79" t="s">
        <v>454</v>
      </c>
      <c r="E192" s="45" t="s">
        <v>329</v>
      </c>
      <c r="F192" s="77" t="s">
        <v>362</v>
      </c>
      <c r="G192" s="77" t="s">
        <v>482</v>
      </c>
      <c r="H192" s="77" t="s">
        <v>580</v>
      </c>
      <c r="I192" s="90">
        <v>59.1</v>
      </c>
      <c r="J192" s="77">
        <v>76</v>
      </c>
      <c r="K192" s="77">
        <v>333</v>
      </c>
      <c r="L192" s="77" t="s">
        <v>308</v>
      </c>
      <c r="M192" s="39" t="s">
        <v>333</v>
      </c>
      <c r="N192" s="39"/>
      <c r="O192" s="115"/>
      <c r="P192" s="115"/>
      <c r="Q192" s="115"/>
      <c r="R192" s="115"/>
    </row>
    <row r="193" spans="2:18" s="114" customFormat="1" ht="12" customHeight="1">
      <c r="B193" s="77">
        <v>433</v>
      </c>
      <c r="C193" s="78">
        <v>45013</v>
      </c>
      <c r="D193" s="79" t="s">
        <v>454</v>
      </c>
      <c r="E193" s="45" t="s">
        <v>503</v>
      </c>
      <c r="F193" s="77" t="s">
        <v>369</v>
      </c>
      <c r="G193" s="77" t="s">
        <v>581</v>
      </c>
      <c r="H193" s="77" t="s">
        <v>582</v>
      </c>
      <c r="I193" s="90">
        <v>72.819999999999993</v>
      </c>
      <c r="J193" s="77">
        <v>243</v>
      </c>
      <c r="K193" s="77">
        <v>332</v>
      </c>
      <c r="L193" s="77" t="s">
        <v>311</v>
      </c>
      <c r="M193" s="39" t="s">
        <v>333</v>
      </c>
      <c r="N193" s="39"/>
      <c r="O193" s="115"/>
      <c r="P193" s="115"/>
      <c r="Q193" s="115"/>
      <c r="R193" s="115"/>
    </row>
    <row r="194" spans="2:18" s="114" customFormat="1" ht="12" customHeight="1">
      <c r="B194" s="77">
        <v>432</v>
      </c>
      <c r="C194" s="78">
        <v>44985</v>
      </c>
      <c r="D194" s="79" t="s">
        <v>454</v>
      </c>
      <c r="E194" s="45" t="s">
        <v>329</v>
      </c>
      <c r="F194" s="77" t="s">
        <v>463</v>
      </c>
      <c r="G194" s="77" t="s">
        <v>583</v>
      </c>
      <c r="H194" s="77" t="s">
        <v>584</v>
      </c>
      <c r="I194" s="90">
        <v>56</v>
      </c>
      <c r="J194" s="77">
        <v>75</v>
      </c>
      <c r="K194" s="77">
        <v>331</v>
      </c>
      <c r="L194" s="77" t="s">
        <v>308</v>
      </c>
      <c r="M194" s="39" t="s">
        <v>333</v>
      </c>
      <c r="N194" s="39"/>
      <c r="O194" s="115"/>
      <c r="P194" s="115"/>
      <c r="Q194" s="115"/>
      <c r="R194" s="115"/>
    </row>
    <row r="195" spans="2:18" s="114" customFormat="1" ht="12" customHeight="1">
      <c r="B195" s="77">
        <v>431</v>
      </c>
      <c r="C195" s="78">
        <v>44971</v>
      </c>
      <c r="D195" s="79" t="s">
        <v>454</v>
      </c>
      <c r="E195" s="45" t="s">
        <v>329</v>
      </c>
      <c r="F195" s="77" t="s">
        <v>330</v>
      </c>
      <c r="G195" s="77" t="s">
        <v>585</v>
      </c>
      <c r="H195" s="77" t="s">
        <v>586</v>
      </c>
      <c r="I195" s="90">
        <v>66.819999999999993</v>
      </c>
      <c r="J195" s="77">
        <v>74</v>
      </c>
      <c r="K195" s="77">
        <v>330</v>
      </c>
      <c r="L195" s="77" t="s">
        <v>308</v>
      </c>
      <c r="M195" s="39" t="s">
        <v>333</v>
      </c>
      <c r="N195" s="39"/>
      <c r="O195" s="115"/>
      <c r="P195" s="115"/>
      <c r="Q195" s="115"/>
      <c r="R195" s="115"/>
    </row>
    <row r="196" spans="2:18" s="114" customFormat="1" ht="12" customHeight="1">
      <c r="B196" s="77">
        <v>430</v>
      </c>
      <c r="C196" s="78">
        <v>44971</v>
      </c>
      <c r="D196" s="79" t="s">
        <v>454</v>
      </c>
      <c r="E196" s="45" t="s">
        <v>336</v>
      </c>
      <c r="F196" s="77" t="s">
        <v>401</v>
      </c>
      <c r="G196" s="77" t="s">
        <v>531</v>
      </c>
      <c r="H196" s="77" t="s">
        <v>587</v>
      </c>
      <c r="I196" s="90">
        <v>112.28</v>
      </c>
      <c r="J196" s="77">
        <v>73</v>
      </c>
      <c r="K196" s="77">
        <v>329</v>
      </c>
      <c r="L196" s="77" t="s">
        <v>308</v>
      </c>
      <c r="M196" s="39" t="s">
        <v>333</v>
      </c>
      <c r="N196" s="39"/>
      <c r="O196" s="115"/>
      <c r="P196" s="115"/>
      <c r="Q196" s="115"/>
      <c r="R196" s="115"/>
    </row>
    <row r="197" spans="2:18" s="114" customFormat="1" ht="12" customHeight="1">
      <c r="B197" s="77">
        <v>429</v>
      </c>
      <c r="C197" s="78">
        <v>44957</v>
      </c>
      <c r="D197" s="79" t="s">
        <v>454</v>
      </c>
      <c r="E197" s="45" t="s">
        <v>329</v>
      </c>
      <c r="F197" s="77" t="s">
        <v>362</v>
      </c>
      <c r="G197" s="77" t="s">
        <v>482</v>
      </c>
      <c r="H197" s="77" t="s">
        <v>588</v>
      </c>
      <c r="I197" s="90">
        <v>115.59</v>
      </c>
      <c r="J197" s="77">
        <v>242</v>
      </c>
      <c r="K197" s="77">
        <v>328</v>
      </c>
      <c r="L197" s="77" t="s">
        <v>311</v>
      </c>
      <c r="M197" s="39" t="s">
        <v>333</v>
      </c>
      <c r="N197" s="39"/>
      <c r="O197" s="115"/>
      <c r="P197" s="115"/>
      <c r="Q197" s="115"/>
      <c r="R197" s="115"/>
    </row>
    <row r="198" spans="2:18" s="114" customFormat="1" ht="12" customHeight="1">
      <c r="B198" s="77">
        <v>428</v>
      </c>
      <c r="C198" s="78">
        <v>44915</v>
      </c>
      <c r="D198" s="79" t="s">
        <v>328</v>
      </c>
      <c r="E198" s="45" t="s">
        <v>336</v>
      </c>
      <c r="F198" s="77" t="s">
        <v>419</v>
      </c>
      <c r="G198" s="77" t="s">
        <v>589</v>
      </c>
      <c r="H198" s="77" t="s">
        <v>590</v>
      </c>
      <c r="I198" s="90">
        <v>81.819999999999993</v>
      </c>
      <c r="J198" s="77">
        <v>241</v>
      </c>
      <c r="K198" s="77">
        <v>334</v>
      </c>
      <c r="L198" s="77" t="s">
        <v>311</v>
      </c>
      <c r="M198" s="39" t="s">
        <v>333</v>
      </c>
      <c r="N198" s="39"/>
      <c r="O198" s="115"/>
      <c r="P198" s="115"/>
      <c r="Q198" s="115"/>
      <c r="R198" s="115"/>
    </row>
    <row r="199" spans="2:18" s="114" customFormat="1" ht="12" customHeight="1">
      <c r="B199" s="77">
        <v>427</v>
      </c>
      <c r="C199" s="78">
        <v>44913</v>
      </c>
      <c r="D199" s="79" t="s">
        <v>328</v>
      </c>
      <c r="E199" s="45" t="s">
        <v>356</v>
      </c>
      <c r="F199" s="77" t="s">
        <v>528</v>
      </c>
      <c r="G199" s="77" t="s">
        <v>591</v>
      </c>
      <c r="H199" s="77" t="s">
        <v>592</v>
      </c>
      <c r="I199" s="90">
        <v>103.57</v>
      </c>
      <c r="J199" s="77">
        <v>72</v>
      </c>
      <c r="K199" s="77">
        <v>326</v>
      </c>
      <c r="L199" s="77" t="s">
        <v>308</v>
      </c>
      <c r="M199" s="39" t="s">
        <v>333</v>
      </c>
      <c r="N199" s="39"/>
      <c r="O199" s="115"/>
      <c r="P199" s="115"/>
      <c r="Q199" s="115"/>
      <c r="R199" s="115"/>
    </row>
    <row r="200" spans="2:18" s="114" customFormat="1" ht="12" customHeight="1">
      <c r="B200" s="77">
        <v>426</v>
      </c>
      <c r="C200" s="78">
        <v>44912</v>
      </c>
      <c r="D200" s="79" t="s">
        <v>328</v>
      </c>
      <c r="E200" s="45" t="s">
        <v>329</v>
      </c>
      <c r="F200" s="77" t="s">
        <v>330</v>
      </c>
      <c r="G200" s="77" t="s">
        <v>415</v>
      </c>
      <c r="H200" s="77" t="s">
        <v>593</v>
      </c>
      <c r="I200" s="90">
        <v>109.98</v>
      </c>
      <c r="J200" s="77">
        <v>71</v>
      </c>
      <c r="K200" s="77">
        <v>325</v>
      </c>
      <c r="L200" s="77" t="s">
        <v>308</v>
      </c>
      <c r="M200" s="39" t="s">
        <v>333</v>
      </c>
      <c r="N200" s="39"/>
      <c r="O200" s="115"/>
      <c r="P200" s="115"/>
      <c r="Q200" s="115"/>
      <c r="R200" s="115"/>
    </row>
    <row r="201" spans="2:18" s="114" customFormat="1" ht="12" customHeight="1">
      <c r="B201" s="77">
        <v>425</v>
      </c>
      <c r="C201" s="78">
        <v>44912</v>
      </c>
      <c r="D201" s="79" t="s">
        <v>328</v>
      </c>
      <c r="E201" s="45" t="s">
        <v>329</v>
      </c>
      <c r="F201" s="77" t="s">
        <v>330</v>
      </c>
      <c r="G201" s="77" t="s">
        <v>415</v>
      </c>
      <c r="H201" s="77" t="s">
        <v>594</v>
      </c>
      <c r="I201" s="90">
        <v>93.95</v>
      </c>
      <c r="J201" s="77">
        <v>70</v>
      </c>
      <c r="K201" s="77">
        <v>324</v>
      </c>
      <c r="L201" s="77" t="s">
        <v>308</v>
      </c>
      <c r="M201" s="39" t="s">
        <v>333</v>
      </c>
      <c r="N201" s="39"/>
      <c r="O201" s="115"/>
      <c r="P201" s="115"/>
      <c r="Q201" s="115"/>
      <c r="R201" s="115"/>
    </row>
    <row r="202" spans="2:18" s="114" customFormat="1" ht="12" customHeight="1">
      <c r="B202" s="77">
        <v>424</v>
      </c>
      <c r="C202" s="78">
        <v>44912</v>
      </c>
      <c r="D202" s="79" t="s">
        <v>328</v>
      </c>
      <c r="E202" s="45" t="s">
        <v>329</v>
      </c>
      <c r="F202" s="77" t="s">
        <v>330</v>
      </c>
      <c r="G202" s="77" t="s">
        <v>415</v>
      </c>
      <c r="H202" s="77" t="s">
        <v>595</v>
      </c>
      <c r="I202" s="90">
        <v>109.64</v>
      </c>
      <c r="J202" s="77">
        <v>69</v>
      </c>
      <c r="K202" s="77">
        <v>323</v>
      </c>
      <c r="L202" s="77" t="s">
        <v>308</v>
      </c>
      <c r="M202" s="39" t="s">
        <v>333</v>
      </c>
      <c r="N202" s="39"/>
      <c r="O202" s="115"/>
      <c r="P202" s="115"/>
      <c r="Q202" s="115"/>
      <c r="R202" s="115"/>
    </row>
    <row r="203" spans="2:18" s="114" customFormat="1" ht="12" customHeight="1">
      <c r="B203" s="77">
        <v>423</v>
      </c>
      <c r="C203" s="78">
        <v>44906</v>
      </c>
      <c r="D203" s="79" t="s">
        <v>328</v>
      </c>
      <c r="E203" s="45" t="s">
        <v>329</v>
      </c>
      <c r="F203" s="77" t="s">
        <v>330</v>
      </c>
      <c r="G203" s="77" t="s">
        <v>596</v>
      </c>
      <c r="H203" s="77" t="s">
        <v>597</v>
      </c>
      <c r="I203" s="90">
        <v>88</v>
      </c>
      <c r="J203" s="77">
        <v>68</v>
      </c>
      <c r="K203" s="77">
        <v>322</v>
      </c>
      <c r="L203" s="77" t="s">
        <v>308</v>
      </c>
      <c r="M203" s="39" t="s">
        <v>333</v>
      </c>
      <c r="N203" s="39"/>
      <c r="O203" s="115"/>
      <c r="P203" s="115"/>
      <c r="Q203" s="115"/>
      <c r="R203" s="115"/>
    </row>
    <row r="204" spans="2:18" s="114" customFormat="1" ht="12" customHeight="1">
      <c r="B204" s="77">
        <v>422</v>
      </c>
      <c r="C204" s="78">
        <v>44905</v>
      </c>
      <c r="D204" s="79" t="s">
        <v>328</v>
      </c>
      <c r="E204" s="45" t="s">
        <v>503</v>
      </c>
      <c r="F204" s="77" t="s">
        <v>598</v>
      </c>
      <c r="G204" s="77" t="s">
        <v>599</v>
      </c>
      <c r="H204" s="77" t="s">
        <v>600</v>
      </c>
      <c r="I204" s="90">
        <v>116.6</v>
      </c>
      <c r="J204" s="77">
        <v>240</v>
      </c>
      <c r="K204" s="77">
        <v>321</v>
      </c>
      <c r="L204" s="77" t="s">
        <v>311</v>
      </c>
      <c r="M204" s="39" t="s">
        <v>333</v>
      </c>
      <c r="N204" s="39"/>
      <c r="O204" s="115"/>
      <c r="P204" s="115"/>
      <c r="Q204" s="115"/>
      <c r="R204" s="115"/>
    </row>
    <row r="205" spans="2:18" s="114" customFormat="1" ht="12" customHeight="1">
      <c r="B205" s="77">
        <v>421</v>
      </c>
      <c r="C205" s="78">
        <v>44898</v>
      </c>
      <c r="D205" s="79" t="s">
        <v>328</v>
      </c>
      <c r="E205" s="45" t="s">
        <v>329</v>
      </c>
      <c r="F205" s="77" t="s">
        <v>330</v>
      </c>
      <c r="G205" s="77" t="s">
        <v>440</v>
      </c>
      <c r="H205" s="77" t="s">
        <v>601</v>
      </c>
      <c r="I205" s="90">
        <v>131</v>
      </c>
      <c r="J205" s="77">
        <v>67</v>
      </c>
      <c r="K205" s="77">
        <v>320</v>
      </c>
      <c r="L205" s="77" t="s">
        <v>308</v>
      </c>
      <c r="M205" s="39" t="s">
        <v>333</v>
      </c>
      <c r="N205" s="39"/>
      <c r="O205" s="115"/>
      <c r="P205" s="115"/>
      <c r="Q205" s="115"/>
      <c r="R205" s="115"/>
    </row>
    <row r="206" spans="2:18" s="114" customFormat="1" ht="12" customHeight="1">
      <c r="B206" s="77">
        <v>420</v>
      </c>
      <c r="C206" s="78">
        <v>44898</v>
      </c>
      <c r="D206" s="79" t="s">
        <v>328</v>
      </c>
      <c r="E206" s="45" t="s">
        <v>356</v>
      </c>
      <c r="F206" s="77" t="s">
        <v>357</v>
      </c>
      <c r="G206" s="77" t="s">
        <v>602</v>
      </c>
      <c r="H206" s="77" t="s">
        <v>603</v>
      </c>
      <c r="I206" s="90">
        <v>72.72</v>
      </c>
      <c r="J206" s="77">
        <v>239</v>
      </c>
      <c r="K206" s="77">
        <v>319</v>
      </c>
      <c r="L206" s="77" t="s">
        <v>311</v>
      </c>
      <c r="M206" s="39" t="s">
        <v>333</v>
      </c>
      <c r="N206" s="39"/>
      <c r="O206" s="115"/>
      <c r="P206" s="115"/>
      <c r="Q206" s="115"/>
      <c r="R206" s="115"/>
    </row>
    <row r="207" spans="2:18" s="114" customFormat="1" ht="12" customHeight="1">
      <c r="B207" s="77">
        <v>419</v>
      </c>
      <c r="C207" s="78">
        <v>44884</v>
      </c>
      <c r="D207" s="79" t="s">
        <v>328</v>
      </c>
      <c r="E207" s="45" t="s">
        <v>329</v>
      </c>
      <c r="F207" s="77" t="s">
        <v>463</v>
      </c>
      <c r="G207" s="77" t="s">
        <v>507</v>
      </c>
      <c r="H207" s="77" t="s">
        <v>604</v>
      </c>
      <c r="I207" s="90">
        <v>64</v>
      </c>
      <c r="J207" s="77">
        <v>66</v>
      </c>
      <c r="K207" s="77">
        <v>318</v>
      </c>
      <c r="L207" s="77" t="s">
        <v>308</v>
      </c>
      <c r="M207" s="39" t="s">
        <v>333</v>
      </c>
      <c r="N207" s="39"/>
      <c r="O207" s="115"/>
      <c r="P207" s="115"/>
      <c r="Q207" s="115"/>
      <c r="R207" s="115"/>
    </row>
    <row r="208" spans="2:18" s="114" customFormat="1" ht="12" customHeight="1">
      <c r="B208" s="77">
        <v>418</v>
      </c>
      <c r="C208" s="78">
        <v>44884</v>
      </c>
      <c r="D208" s="79" t="s">
        <v>328</v>
      </c>
      <c r="E208" s="45" t="s">
        <v>356</v>
      </c>
      <c r="F208" s="77" t="s">
        <v>375</v>
      </c>
      <c r="G208" s="77" t="s">
        <v>605</v>
      </c>
      <c r="H208" s="77" t="s">
        <v>606</v>
      </c>
      <c r="I208" s="90">
        <v>90.78</v>
      </c>
      <c r="J208" s="77">
        <v>65</v>
      </c>
      <c r="K208" s="77">
        <v>317</v>
      </c>
      <c r="L208" s="77" t="s">
        <v>308</v>
      </c>
      <c r="M208" s="39" t="s">
        <v>333</v>
      </c>
      <c r="N208" s="39"/>
      <c r="O208" s="115"/>
      <c r="P208" s="115"/>
      <c r="Q208" s="115"/>
      <c r="R208" s="115"/>
    </row>
    <row r="209" spans="2:18" s="114" customFormat="1" ht="12" customHeight="1">
      <c r="B209" s="77">
        <v>417</v>
      </c>
      <c r="C209" s="78">
        <v>44884</v>
      </c>
      <c r="D209" s="79" t="s">
        <v>328</v>
      </c>
      <c r="E209" s="45" t="s">
        <v>343</v>
      </c>
      <c r="F209" s="77" t="s">
        <v>607</v>
      </c>
      <c r="G209" s="77" t="s">
        <v>608</v>
      </c>
      <c r="H209" s="77" t="s">
        <v>609</v>
      </c>
      <c r="I209" s="90">
        <v>103.8</v>
      </c>
      <c r="J209" s="77">
        <v>64</v>
      </c>
      <c r="K209" s="77">
        <v>316</v>
      </c>
      <c r="L209" s="77" t="s">
        <v>308</v>
      </c>
      <c r="M209" s="39" t="s">
        <v>333</v>
      </c>
      <c r="N209" s="39"/>
      <c r="O209" s="115"/>
      <c r="P209" s="115"/>
      <c r="Q209" s="115"/>
      <c r="R209" s="115"/>
    </row>
    <row r="210" spans="2:18" s="114" customFormat="1" ht="12" hidden="1" customHeight="1">
      <c r="B210" s="42">
        <v>416</v>
      </c>
      <c r="C210" s="43">
        <v>44884</v>
      </c>
      <c r="D210" s="44" t="s">
        <v>328</v>
      </c>
      <c r="E210" s="66" t="s">
        <v>336</v>
      </c>
      <c r="F210" s="42" t="s">
        <v>574</v>
      </c>
      <c r="G210" s="42" t="s">
        <v>610</v>
      </c>
      <c r="H210" s="42" t="s">
        <v>611</v>
      </c>
      <c r="I210" s="92">
        <v>70.819999999999993</v>
      </c>
      <c r="J210" s="42">
        <v>238</v>
      </c>
      <c r="K210" s="42">
        <v>315</v>
      </c>
      <c r="L210" s="42" t="s">
        <v>311</v>
      </c>
      <c r="M210" s="42" t="s">
        <v>612</v>
      </c>
      <c r="N210" s="42"/>
      <c r="O210" s="115">
        <v>0</v>
      </c>
      <c r="P210" s="115" t="b">
        <f t="shared" ref="P210:P234" si="6">O210=I210</f>
        <v>0</v>
      </c>
      <c r="Q210" s="128">
        <v>44879</v>
      </c>
      <c r="R210" s="115" t="b">
        <f t="shared" ref="R210:R234" si="7">Q210=C210</f>
        <v>0</v>
      </c>
    </row>
    <row r="211" spans="2:18" s="114" customFormat="1" ht="12" customHeight="1">
      <c r="B211" s="77">
        <v>415</v>
      </c>
      <c r="C211" s="78">
        <v>44879</v>
      </c>
      <c r="D211" s="79" t="s">
        <v>328</v>
      </c>
      <c r="E211" s="45" t="s">
        <v>356</v>
      </c>
      <c r="F211" s="77" t="s">
        <v>375</v>
      </c>
      <c r="G211" s="77" t="s">
        <v>613</v>
      </c>
      <c r="H211" s="77" t="s">
        <v>614</v>
      </c>
      <c r="I211" s="90">
        <v>65.95</v>
      </c>
      <c r="J211" s="77">
        <v>63</v>
      </c>
      <c r="K211" s="77">
        <v>315</v>
      </c>
      <c r="L211" s="77" t="s">
        <v>308</v>
      </c>
      <c r="M211" s="39" t="s">
        <v>333</v>
      </c>
      <c r="N211" s="39"/>
      <c r="O211" s="115"/>
      <c r="P211" s="115"/>
      <c r="Q211" s="115"/>
      <c r="R211" s="115"/>
    </row>
    <row r="212" spans="2:18" s="114" customFormat="1" ht="12" customHeight="1">
      <c r="B212" s="77">
        <v>414</v>
      </c>
      <c r="C212" s="78">
        <v>44877</v>
      </c>
      <c r="D212" s="79" t="s">
        <v>328</v>
      </c>
      <c r="E212" s="45" t="s">
        <v>343</v>
      </c>
      <c r="F212" s="77" t="s">
        <v>398</v>
      </c>
      <c r="G212" s="77" t="s">
        <v>615</v>
      </c>
      <c r="H212" s="77" t="s">
        <v>616</v>
      </c>
      <c r="I212" s="90">
        <v>70.45</v>
      </c>
      <c r="J212" s="77">
        <v>62</v>
      </c>
      <c r="K212" s="77">
        <v>314</v>
      </c>
      <c r="L212" s="77" t="s">
        <v>308</v>
      </c>
      <c r="M212" s="39" t="s">
        <v>333</v>
      </c>
      <c r="N212" s="39"/>
      <c r="O212" s="115"/>
      <c r="P212" s="115"/>
      <c r="Q212" s="115"/>
      <c r="R212" s="115"/>
    </row>
    <row r="213" spans="2:18" s="114" customFormat="1" ht="12" customHeight="1">
      <c r="B213" s="77">
        <v>413</v>
      </c>
      <c r="C213" s="78">
        <v>44870</v>
      </c>
      <c r="D213" s="79" t="s">
        <v>328</v>
      </c>
      <c r="E213" s="45" t="s">
        <v>329</v>
      </c>
      <c r="F213" s="77" t="s">
        <v>330</v>
      </c>
      <c r="G213" s="77" t="s">
        <v>617</v>
      </c>
      <c r="H213" s="77" t="s">
        <v>618</v>
      </c>
      <c r="I213" s="90">
        <v>90.04</v>
      </c>
      <c r="J213" s="77">
        <v>61</v>
      </c>
      <c r="K213" s="77">
        <v>313</v>
      </c>
      <c r="L213" s="77" t="s">
        <v>308</v>
      </c>
      <c r="M213" s="39" t="s">
        <v>333</v>
      </c>
      <c r="N213" s="39"/>
      <c r="O213" s="115"/>
      <c r="P213" s="115"/>
      <c r="Q213" s="115"/>
      <c r="R213" s="115"/>
    </row>
    <row r="214" spans="2:18" s="114" customFormat="1" ht="12" customHeight="1">
      <c r="B214" s="77">
        <v>412</v>
      </c>
      <c r="C214" s="78">
        <v>44870</v>
      </c>
      <c r="D214" s="79" t="s">
        <v>328</v>
      </c>
      <c r="E214" s="45" t="s">
        <v>329</v>
      </c>
      <c r="F214" s="77" t="s">
        <v>330</v>
      </c>
      <c r="G214" s="77" t="s">
        <v>619</v>
      </c>
      <c r="H214" s="77" t="s">
        <v>620</v>
      </c>
      <c r="I214" s="90">
        <v>99</v>
      </c>
      <c r="J214" s="77">
        <v>238</v>
      </c>
      <c r="K214" s="77">
        <v>312</v>
      </c>
      <c r="L214" s="77" t="s">
        <v>311</v>
      </c>
      <c r="M214" s="39" t="s">
        <v>333</v>
      </c>
      <c r="N214" s="39"/>
      <c r="O214" s="115"/>
      <c r="P214" s="115"/>
      <c r="Q214" s="115"/>
      <c r="R214" s="115"/>
    </row>
    <row r="215" spans="2:18" s="114" customFormat="1" ht="12" customHeight="1">
      <c r="B215" s="77">
        <v>411</v>
      </c>
      <c r="C215" s="78">
        <v>44863</v>
      </c>
      <c r="D215" s="79" t="s">
        <v>328</v>
      </c>
      <c r="E215" s="45" t="s">
        <v>329</v>
      </c>
      <c r="F215" s="77" t="s">
        <v>463</v>
      </c>
      <c r="G215" s="77" t="s">
        <v>621</v>
      </c>
      <c r="H215" s="77" t="s">
        <v>622</v>
      </c>
      <c r="I215" s="90">
        <v>52.62</v>
      </c>
      <c r="J215" s="77">
        <v>60</v>
      </c>
      <c r="K215" s="77">
        <v>311</v>
      </c>
      <c r="L215" s="77" t="s">
        <v>308</v>
      </c>
      <c r="M215" s="39" t="s">
        <v>333</v>
      </c>
      <c r="N215" s="39"/>
      <c r="O215" s="115"/>
      <c r="P215" s="115"/>
      <c r="Q215" s="115"/>
      <c r="R215" s="115"/>
    </row>
    <row r="216" spans="2:18" s="114" customFormat="1" ht="12" customHeight="1">
      <c r="B216" s="77">
        <v>410</v>
      </c>
      <c r="C216" s="78">
        <v>44863</v>
      </c>
      <c r="D216" s="79" t="s">
        <v>328</v>
      </c>
      <c r="E216" s="45" t="s">
        <v>329</v>
      </c>
      <c r="F216" s="77" t="s">
        <v>362</v>
      </c>
      <c r="G216" s="77" t="s">
        <v>623</v>
      </c>
      <c r="H216" s="77" t="s">
        <v>624</v>
      </c>
      <c r="I216" s="90">
        <v>72.42</v>
      </c>
      <c r="J216" s="77">
        <v>237</v>
      </c>
      <c r="K216" s="77">
        <v>310</v>
      </c>
      <c r="L216" s="77" t="s">
        <v>311</v>
      </c>
      <c r="M216" s="39" t="s">
        <v>333</v>
      </c>
      <c r="N216" s="39"/>
      <c r="O216" s="115"/>
      <c r="P216" s="115"/>
      <c r="Q216" s="115"/>
      <c r="R216" s="115"/>
    </row>
    <row r="217" spans="2:18" s="114" customFormat="1" ht="12" customHeight="1">
      <c r="B217" s="77">
        <v>409</v>
      </c>
      <c r="C217" s="78">
        <v>44856</v>
      </c>
      <c r="D217" s="79" t="s">
        <v>328</v>
      </c>
      <c r="E217" s="45" t="s">
        <v>329</v>
      </c>
      <c r="F217" s="77" t="s">
        <v>362</v>
      </c>
      <c r="G217" s="77" t="s">
        <v>625</v>
      </c>
      <c r="H217" s="77" t="s">
        <v>626</v>
      </c>
      <c r="I217" s="90">
        <v>63.77</v>
      </c>
      <c r="J217" s="77">
        <v>59</v>
      </c>
      <c r="K217" s="77">
        <v>309</v>
      </c>
      <c r="L217" s="77" t="s">
        <v>308</v>
      </c>
      <c r="M217" s="39" t="s">
        <v>333</v>
      </c>
      <c r="N217" s="39"/>
      <c r="O217" s="115"/>
      <c r="P217" s="115"/>
      <c r="Q217" s="115"/>
      <c r="R217" s="115"/>
    </row>
    <row r="218" spans="2:18" s="114" customFormat="1" ht="12" customHeight="1">
      <c r="B218" s="77">
        <v>408</v>
      </c>
      <c r="C218" s="78">
        <v>44849</v>
      </c>
      <c r="D218" s="79" t="s">
        <v>328</v>
      </c>
      <c r="E218" s="45" t="s">
        <v>329</v>
      </c>
      <c r="F218" s="77" t="s">
        <v>330</v>
      </c>
      <c r="G218" s="77" t="s">
        <v>627</v>
      </c>
      <c r="H218" s="39" t="s">
        <v>628</v>
      </c>
      <c r="I218" s="90">
        <v>6</v>
      </c>
      <c r="J218" s="77">
        <v>14</v>
      </c>
      <c r="K218" s="77">
        <v>308</v>
      </c>
      <c r="L218" s="77" t="s">
        <v>312</v>
      </c>
      <c r="M218" s="39" t="s">
        <v>333</v>
      </c>
      <c r="N218" s="39"/>
      <c r="O218" s="115"/>
      <c r="P218" s="115"/>
      <c r="Q218" s="115"/>
      <c r="R218" s="115"/>
    </row>
    <row r="219" spans="2:18" s="114" customFormat="1" ht="12" customHeight="1">
      <c r="B219" s="77">
        <v>407</v>
      </c>
      <c r="C219" s="78">
        <v>44842</v>
      </c>
      <c r="D219" s="79" t="s">
        <v>328</v>
      </c>
      <c r="E219" s="45" t="s">
        <v>336</v>
      </c>
      <c r="F219" s="77" t="s">
        <v>496</v>
      </c>
      <c r="G219" s="77" t="s">
        <v>629</v>
      </c>
      <c r="H219" s="77" t="s">
        <v>630</v>
      </c>
      <c r="I219" s="90">
        <v>54.89</v>
      </c>
      <c r="J219" s="77">
        <v>58</v>
      </c>
      <c r="K219" s="77">
        <v>307</v>
      </c>
      <c r="L219" s="77" t="s">
        <v>308</v>
      </c>
      <c r="M219" s="39" t="s">
        <v>333</v>
      </c>
      <c r="N219" s="39"/>
      <c r="O219" s="115"/>
      <c r="P219" s="115"/>
      <c r="Q219" s="115"/>
      <c r="R219" s="115"/>
    </row>
    <row r="220" spans="2:18" s="114" customFormat="1" ht="12" customHeight="1">
      <c r="B220" s="77">
        <v>406</v>
      </c>
      <c r="C220" s="78">
        <v>44842</v>
      </c>
      <c r="D220" s="79" t="s">
        <v>328</v>
      </c>
      <c r="E220" s="45" t="s">
        <v>329</v>
      </c>
      <c r="F220" s="77" t="s">
        <v>463</v>
      </c>
      <c r="G220" s="77" t="s">
        <v>621</v>
      </c>
      <c r="H220" s="77" t="s">
        <v>631</v>
      </c>
      <c r="I220" s="90">
        <v>88.14</v>
      </c>
      <c r="J220" s="77">
        <v>57</v>
      </c>
      <c r="K220" s="77">
        <v>306</v>
      </c>
      <c r="L220" s="77" t="s">
        <v>308</v>
      </c>
      <c r="M220" s="39" t="s">
        <v>333</v>
      </c>
      <c r="N220" s="39"/>
      <c r="O220" s="115"/>
      <c r="P220" s="115"/>
      <c r="Q220" s="115"/>
      <c r="R220" s="115"/>
    </row>
    <row r="221" spans="2:18" s="114" customFormat="1" ht="12" customHeight="1">
      <c r="B221" s="77">
        <v>405</v>
      </c>
      <c r="C221" s="78">
        <v>44828</v>
      </c>
      <c r="D221" s="79" t="s">
        <v>388</v>
      </c>
      <c r="E221" s="45" t="s">
        <v>329</v>
      </c>
      <c r="F221" s="77" t="s">
        <v>362</v>
      </c>
      <c r="G221" s="77" t="s">
        <v>632</v>
      </c>
      <c r="H221" s="77" t="s">
        <v>633</v>
      </c>
      <c r="I221" s="90">
        <v>115.1</v>
      </c>
      <c r="J221" s="77">
        <v>236</v>
      </c>
      <c r="K221" s="77">
        <v>305</v>
      </c>
      <c r="L221" s="77" t="s">
        <v>311</v>
      </c>
      <c r="M221" s="39" t="s">
        <v>333</v>
      </c>
      <c r="N221" s="39"/>
      <c r="O221" s="115"/>
      <c r="P221" s="115"/>
      <c r="Q221" s="115"/>
      <c r="R221" s="115"/>
    </row>
    <row r="222" spans="2:18" s="114" customFormat="1" ht="12" customHeight="1">
      <c r="B222" s="77">
        <v>404</v>
      </c>
      <c r="C222" s="78">
        <v>44828</v>
      </c>
      <c r="D222" s="79" t="s">
        <v>388</v>
      </c>
      <c r="E222" s="45" t="s">
        <v>329</v>
      </c>
      <c r="F222" s="77" t="s">
        <v>330</v>
      </c>
      <c r="G222" s="39" t="s">
        <v>634</v>
      </c>
      <c r="H222" s="77" t="s">
        <v>635</v>
      </c>
      <c r="I222" s="90">
        <v>90.84</v>
      </c>
      <c r="J222" s="77">
        <v>235</v>
      </c>
      <c r="K222" s="77">
        <v>304</v>
      </c>
      <c r="L222" s="77" t="s">
        <v>311</v>
      </c>
      <c r="M222" s="39" t="s">
        <v>333</v>
      </c>
      <c r="N222" s="39"/>
      <c r="O222" s="115"/>
      <c r="P222" s="115"/>
      <c r="Q222" s="115"/>
      <c r="R222" s="115"/>
    </row>
    <row r="223" spans="2:18" s="114" customFormat="1" ht="12" customHeight="1">
      <c r="B223" s="77">
        <v>403</v>
      </c>
      <c r="C223" s="78">
        <v>44821</v>
      </c>
      <c r="D223" s="79" t="s">
        <v>388</v>
      </c>
      <c r="E223" s="45" t="s">
        <v>329</v>
      </c>
      <c r="F223" s="77" t="s">
        <v>362</v>
      </c>
      <c r="G223" s="77" t="s">
        <v>623</v>
      </c>
      <c r="H223" s="77" t="s">
        <v>636</v>
      </c>
      <c r="I223" s="90">
        <v>70.260000000000005</v>
      </c>
      <c r="J223" s="77">
        <v>56</v>
      </c>
      <c r="K223" s="77">
        <v>303</v>
      </c>
      <c r="L223" s="77" t="s">
        <v>308</v>
      </c>
      <c r="M223" s="39" t="s">
        <v>333</v>
      </c>
      <c r="N223" s="39"/>
      <c r="O223" s="115"/>
      <c r="P223" s="115"/>
      <c r="Q223" s="115"/>
      <c r="R223" s="115"/>
    </row>
    <row r="224" spans="2:18" s="114" customFormat="1" ht="12" customHeight="1">
      <c r="B224" s="77">
        <v>402</v>
      </c>
      <c r="C224" s="78">
        <v>44821</v>
      </c>
      <c r="D224" s="79" t="s">
        <v>388</v>
      </c>
      <c r="E224" s="45" t="s">
        <v>336</v>
      </c>
      <c r="F224" s="77" t="s">
        <v>574</v>
      </c>
      <c r="G224" s="77" t="s">
        <v>637</v>
      </c>
      <c r="H224" s="77" t="s">
        <v>638</v>
      </c>
      <c r="I224" s="90">
        <v>51</v>
      </c>
      <c r="J224" s="77">
        <v>55</v>
      </c>
      <c r="K224" s="77">
        <v>302</v>
      </c>
      <c r="L224" s="77" t="s">
        <v>308</v>
      </c>
      <c r="M224" s="39" t="s">
        <v>333</v>
      </c>
      <c r="N224" s="39"/>
      <c r="O224" s="115"/>
      <c r="P224" s="115"/>
      <c r="Q224" s="115"/>
      <c r="R224" s="115"/>
    </row>
    <row r="225" spans="2:18" s="114" customFormat="1" ht="12" customHeight="1">
      <c r="B225" s="77">
        <v>401</v>
      </c>
      <c r="C225" s="78">
        <v>44821</v>
      </c>
      <c r="D225" s="79" t="s">
        <v>388</v>
      </c>
      <c r="E225" s="45" t="s">
        <v>336</v>
      </c>
      <c r="F225" s="77" t="s">
        <v>419</v>
      </c>
      <c r="G225" s="77" t="s">
        <v>420</v>
      </c>
      <c r="H225" s="77" t="s">
        <v>639</v>
      </c>
      <c r="I225" s="90">
        <v>44.53</v>
      </c>
      <c r="J225" s="77">
        <v>54</v>
      </c>
      <c r="K225" s="77">
        <v>301</v>
      </c>
      <c r="L225" s="77" t="s">
        <v>308</v>
      </c>
      <c r="M225" s="39" t="s">
        <v>333</v>
      </c>
      <c r="N225" s="39"/>
      <c r="O225" s="115"/>
      <c r="P225" s="115"/>
      <c r="Q225" s="115"/>
      <c r="R225" s="115"/>
    </row>
    <row r="226" spans="2:18" s="114" customFormat="1" ht="12" customHeight="1">
      <c r="B226" s="77">
        <v>400</v>
      </c>
      <c r="C226" s="78">
        <v>44821</v>
      </c>
      <c r="D226" s="79" t="s">
        <v>388</v>
      </c>
      <c r="E226" s="45" t="s">
        <v>329</v>
      </c>
      <c r="F226" s="77" t="s">
        <v>362</v>
      </c>
      <c r="G226" s="77" t="s">
        <v>623</v>
      </c>
      <c r="H226" s="77" t="s">
        <v>640</v>
      </c>
      <c r="I226" s="90">
        <v>84.1</v>
      </c>
      <c r="J226" s="77">
        <v>234</v>
      </c>
      <c r="K226" s="77">
        <v>300</v>
      </c>
      <c r="L226" s="77" t="s">
        <v>311</v>
      </c>
      <c r="M226" s="39" t="s">
        <v>333</v>
      </c>
      <c r="N226" s="39"/>
      <c r="O226" s="115"/>
      <c r="P226" s="115"/>
      <c r="Q226" s="115"/>
      <c r="R226" s="115"/>
    </row>
    <row r="227" spans="2:18" s="114" customFormat="1" ht="12" customHeight="1">
      <c r="B227" s="77">
        <v>399</v>
      </c>
      <c r="C227" s="78">
        <v>44814</v>
      </c>
      <c r="D227" s="79" t="s">
        <v>388</v>
      </c>
      <c r="E227" s="45" t="s">
        <v>329</v>
      </c>
      <c r="F227" s="77" t="s">
        <v>463</v>
      </c>
      <c r="G227" s="77" t="s">
        <v>641</v>
      </c>
      <c r="H227" s="77" t="s">
        <v>642</v>
      </c>
      <c r="I227" s="90">
        <v>100</v>
      </c>
      <c r="J227" s="77">
        <v>233</v>
      </c>
      <c r="K227" s="77">
        <v>299</v>
      </c>
      <c r="L227" s="77" t="s">
        <v>311</v>
      </c>
      <c r="M227" s="39" t="s">
        <v>333</v>
      </c>
      <c r="N227" s="39"/>
      <c r="O227" s="115"/>
      <c r="P227" s="115"/>
      <c r="Q227" s="115"/>
      <c r="R227" s="115"/>
    </row>
    <row r="228" spans="2:18" s="114" customFormat="1" ht="12" customHeight="1">
      <c r="B228" s="77">
        <v>398</v>
      </c>
      <c r="C228" s="78">
        <v>44814</v>
      </c>
      <c r="D228" s="79" t="s">
        <v>388</v>
      </c>
      <c r="E228" s="45" t="s">
        <v>329</v>
      </c>
      <c r="F228" s="77" t="s">
        <v>330</v>
      </c>
      <c r="G228" s="77" t="s">
        <v>643</v>
      </c>
      <c r="H228" s="77" t="s">
        <v>644</v>
      </c>
      <c r="I228" s="90">
        <v>90.04</v>
      </c>
      <c r="J228" s="77">
        <v>232</v>
      </c>
      <c r="K228" s="77">
        <v>298</v>
      </c>
      <c r="L228" s="77" t="s">
        <v>311</v>
      </c>
      <c r="M228" s="39" t="s">
        <v>333</v>
      </c>
      <c r="N228" s="39"/>
      <c r="O228" s="115"/>
      <c r="P228" s="115"/>
      <c r="Q228" s="115"/>
      <c r="R228" s="115"/>
    </row>
    <row r="229" spans="2:18" s="114" customFormat="1" ht="12" customHeight="1">
      <c r="B229" s="77">
        <v>397</v>
      </c>
      <c r="C229" s="78">
        <v>44814</v>
      </c>
      <c r="D229" s="79" t="s">
        <v>388</v>
      </c>
      <c r="E229" s="45" t="s">
        <v>329</v>
      </c>
      <c r="F229" s="77" t="s">
        <v>330</v>
      </c>
      <c r="G229" s="77" t="s">
        <v>627</v>
      </c>
      <c r="H229" s="77" t="s">
        <v>645</v>
      </c>
      <c r="I229" s="90">
        <v>6</v>
      </c>
      <c r="J229" s="77">
        <v>13</v>
      </c>
      <c r="K229" s="77">
        <v>297</v>
      </c>
      <c r="L229" s="77" t="s">
        <v>312</v>
      </c>
      <c r="M229" s="39" t="s">
        <v>333</v>
      </c>
      <c r="N229" s="39"/>
      <c r="O229" s="115"/>
      <c r="P229" s="115"/>
      <c r="Q229" s="115"/>
      <c r="R229" s="115"/>
    </row>
    <row r="230" spans="2:18" s="114" customFormat="1" ht="12" customHeight="1">
      <c r="B230" s="77">
        <v>396</v>
      </c>
      <c r="C230" s="78">
        <v>44800</v>
      </c>
      <c r="D230" s="79" t="s">
        <v>388</v>
      </c>
      <c r="E230" s="45" t="s">
        <v>368</v>
      </c>
      <c r="F230" s="77" t="s">
        <v>395</v>
      </c>
      <c r="G230" s="77" t="s">
        <v>504</v>
      </c>
      <c r="H230" s="77" t="s">
        <v>646</v>
      </c>
      <c r="I230" s="90">
        <v>55.26</v>
      </c>
      <c r="J230" s="77">
        <v>53</v>
      </c>
      <c r="K230" s="77">
        <v>296</v>
      </c>
      <c r="L230" s="77" t="s">
        <v>308</v>
      </c>
      <c r="M230" s="39" t="s">
        <v>333</v>
      </c>
      <c r="N230" s="39"/>
      <c r="O230" s="115"/>
      <c r="P230" s="115"/>
      <c r="Q230" s="115"/>
      <c r="R230" s="115"/>
    </row>
    <row r="231" spans="2:18" s="114" customFormat="1" ht="12" customHeight="1">
      <c r="B231" s="77">
        <v>395</v>
      </c>
      <c r="C231" s="78">
        <v>44793</v>
      </c>
      <c r="D231" s="79" t="s">
        <v>388</v>
      </c>
      <c r="E231" s="45" t="s">
        <v>329</v>
      </c>
      <c r="F231" s="77" t="s">
        <v>330</v>
      </c>
      <c r="G231" s="77" t="s">
        <v>484</v>
      </c>
      <c r="H231" s="77" t="s">
        <v>647</v>
      </c>
      <c r="I231" s="90">
        <v>123.52</v>
      </c>
      <c r="J231" s="77">
        <v>52</v>
      </c>
      <c r="K231" s="77">
        <v>295</v>
      </c>
      <c r="L231" s="77" t="s">
        <v>308</v>
      </c>
      <c r="M231" s="39" t="s">
        <v>333</v>
      </c>
      <c r="N231" s="39"/>
      <c r="O231" s="115"/>
      <c r="P231" s="115"/>
      <c r="Q231" s="115"/>
      <c r="R231" s="115"/>
    </row>
    <row r="232" spans="2:18" s="114" customFormat="1" ht="12" customHeight="1">
      <c r="B232" s="77">
        <v>394</v>
      </c>
      <c r="C232" s="78">
        <v>44786</v>
      </c>
      <c r="D232" s="79" t="s">
        <v>388</v>
      </c>
      <c r="E232" s="45" t="s">
        <v>329</v>
      </c>
      <c r="F232" s="77" t="s">
        <v>330</v>
      </c>
      <c r="G232" s="77" t="s">
        <v>648</v>
      </c>
      <c r="H232" s="77" t="s">
        <v>649</v>
      </c>
      <c r="I232" s="90">
        <v>90.75</v>
      </c>
      <c r="J232" s="77">
        <v>51</v>
      </c>
      <c r="K232" s="77">
        <v>294</v>
      </c>
      <c r="L232" s="77" t="s">
        <v>308</v>
      </c>
      <c r="M232" s="39" t="s">
        <v>333</v>
      </c>
      <c r="N232" s="39"/>
      <c r="O232" s="115"/>
      <c r="P232" s="115"/>
      <c r="Q232" s="115"/>
      <c r="R232" s="115"/>
    </row>
    <row r="233" spans="2:18" s="114" customFormat="1" ht="12" customHeight="1">
      <c r="B233" s="77">
        <v>393</v>
      </c>
      <c r="C233" s="78">
        <v>44786</v>
      </c>
      <c r="D233" s="79" t="s">
        <v>388</v>
      </c>
      <c r="E233" s="45" t="s">
        <v>356</v>
      </c>
      <c r="F233" s="77" t="s">
        <v>528</v>
      </c>
      <c r="G233" s="77" t="s">
        <v>650</v>
      </c>
      <c r="H233" s="77" t="s">
        <v>651</v>
      </c>
      <c r="I233" s="90">
        <v>82.56</v>
      </c>
      <c r="J233" s="77">
        <v>50</v>
      </c>
      <c r="K233" s="77">
        <v>293</v>
      </c>
      <c r="L233" s="77" t="s">
        <v>308</v>
      </c>
      <c r="M233" s="39" t="s">
        <v>333</v>
      </c>
      <c r="N233" s="39"/>
      <c r="O233" s="115"/>
      <c r="P233" s="115"/>
      <c r="Q233" s="115"/>
      <c r="R233" s="115"/>
    </row>
    <row r="234" spans="2:18" s="114" customFormat="1" ht="12" hidden="1" customHeight="1">
      <c r="B234" s="42">
        <v>392</v>
      </c>
      <c r="C234" s="43">
        <v>44786</v>
      </c>
      <c r="D234" s="44" t="s">
        <v>388</v>
      </c>
      <c r="E234" s="66" t="s">
        <v>329</v>
      </c>
      <c r="F234" s="42" t="s">
        <v>330</v>
      </c>
      <c r="G234" s="42" t="s">
        <v>652</v>
      </c>
      <c r="H234" s="42" t="s">
        <v>495</v>
      </c>
      <c r="I234" s="92">
        <v>9</v>
      </c>
      <c r="J234" s="42">
        <v>12</v>
      </c>
      <c r="K234" s="42">
        <v>292</v>
      </c>
      <c r="L234" s="42" t="s">
        <v>312</v>
      </c>
      <c r="M234" s="42" t="s">
        <v>612</v>
      </c>
      <c r="N234" s="42"/>
      <c r="O234" s="115">
        <v>0</v>
      </c>
      <c r="P234" s="115" t="b">
        <f t="shared" si="6"/>
        <v>0</v>
      </c>
      <c r="Q234" s="128">
        <v>44772</v>
      </c>
      <c r="R234" s="115" t="b">
        <f t="shared" si="7"/>
        <v>0</v>
      </c>
    </row>
    <row r="235" spans="2:18" s="114" customFormat="1" ht="12" customHeight="1">
      <c r="B235" s="77">
        <v>391</v>
      </c>
      <c r="C235" s="78">
        <v>44779</v>
      </c>
      <c r="D235" s="79" t="s">
        <v>388</v>
      </c>
      <c r="E235" s="45" t="s">
        <v>356</v>
      </c>
      <c r="F235" s="77" t="s">
        <v>528</v>
      </c>
      <c r="G235" s="77" t="s">
        <v>653</v>
      </c>
      <c r="H235" s="77" t="s">
        <v>654</v>
      </c>
      <c r="I235" s="90">
        <v>67.430000000000007</v>
      </c>
      <c r="J235" s="77">
        <v>49</v>
      </c>
      <c r="K235" s="77">
        <v>292</v>
      </c>
      <c r="L235" s="77" t="s">
        <v>308</v>
      </c>
      <c r="M235" s="39" t="s">
        <v>333</v>
      </c>
      <c r="N235" s="39"/>
      <c r="O235" s="115"/>
      <c r="P235" s="115"/>
      <c r="Q235" s="115"/>
      <c r="R235" s="115"/>
    </row>
    <row r="236" spans="2:18" s="114" customFormat="1" ht="12" customHeight="1">
      <c r="B236" s="77">
        <v>390</v>
      </c>
      <c r="C236" s="78">
        <v>44772</v>
      </c>
      <c r="D236" s="79" t="s">
        <v>388</v>
      </c>
      <c r="E236" s="45" t="s">
        <v>356</v>
      </c>
      <c r="F236" s="77" t="s">
        <v>528</v>
      </c>
      <c r="G236" s="77" t="s">
        <v>655</v>
      </c>
      <c r="H236" s="77" t="s">
        <v>656</v>
      </c>
      <c r="I236" s="90">
        <v>82.43</v>
      </c>
      <c r="J236" s="77">
        <v>48</v>
      </c>
      <c r="K236" s="77">
        <v>291</v>
      </c>
      <c r="L236" s="77" t="s">
        <v>308</v>
      </c>
      <c r="M236" s="39" t="s">
        <v>333</v>
      </c>
      <c r="N236" s="39"/>
      <c r="O236" s="115"/>
      <c r="P236" s="115"/>
      <c r="Q236" s="115"/>
      <c r="R236" s="115"/>
    </row>
    <row r="237" spans="2:18" s="114" customFormat="1" ht="12" customHeight="1">
      <c r="B237" s="77">
        <v>389</v>
      </c>
      <c r="C237" s="78">
        <v>44772</v>
      </c>
      <c r="D237" s="79" t="s">
        <v>388</v>
      </c>
      <c r="E237" s="45" t="s">
        <v>503</v>
      </c>
      <c r="F237" s="77" t="s">
        <v>395</v>
      </c>
      <c r="G237" s="77" t="s">
        <v>657</v>
      </c>
      <c r="H237" s="77" t="s">
        <v>658</v>
      </c>
      <c r="I237" s="90">
        <v>116.1</v>
      </c>
      <c r="J237" s="77">
        <v>47</v>
      </c>
      <c r="K237" s="77">
        <v>290</v>
      </c>
      <c r="L237" s="77" t="s">
        <v>308</v>
      </c>
      <c r="M237" s="39" t="s">
        <v>333</v>
      </c>
      <c r="N237" s="39"/>
      <c r="O237" s="115"/>
      <c r="P237" s="115"/>
      <c r="Q237" s="115"/>
      <c r="R237" s="115"/>
    </row>
    <row r="238" spans="2:18" s="114" customFormat="1" ht="12" customHeight="1">
      <c r="B238" s="77">
        <v>388</v>
      </c>
      <c r="C238" s="78">
        <v>44765</v>
      </c>
      <c r="D238" s="79" t="s">
        <v>388</v>
      </c>
      <c r="E238" s="45" t="s">
        <v>659</v>
      </c>
      <c r="F238" s="77" t="s">
        <v>330</v>
      </c>
      <c r="G238" s="77" t="s">
        <v>660</v>
      </c>
      <c r="H238" s="77" t="s">
        <v>661</v>
      </c>
      <c r="I238" s="90">
        <v>88.35</v>
      </c>
      <c r="J238" s="77">
        <v>46</v>
      </c>
      <c r="K238" s="77">
        <v>289</v>
      </c>
      <c r="L238" s="77" t="s">
        <v>308</v>
      </c>
      <c r="M238" s="39" t="s">
        <v>333</v>
      </c>
      <c r="N238" s="39"/>
      <c r="O238" s="115"/>
      <c r="P238" s="115"/>
      <c r="Q238" s="115"/>
      <c r="R238" s="115"/>
    </row>
    <row r="239" spans="2:18" s="114" customFormat="1" ht="12" customHeight="1">
      <c r="B239" s="77">
        <v>387</v>
      </c>
      <c r="C239" s="78">
        <v>44751</v>
      </c>
      <c r="D239" s="79" t="s">
        <v>388</v>
      </c>
      <c r="E239" s="45" t="s">
        <v>659</v>
      </c>
      <c r="F239" s="77" t="s">
        <v>330</v>
      </c>
      <c r="G239" s="77" t="s">
        <v>662</v>
      </c>
      <c r="H239" s="77" t="s">
        <v>663</v>
      </c>
      <c r="I239" s="90">
        <v>110.25</v>
      </c>
      <c r="J239" s="77">
        <v>45</v>
      </c>
      <c r="K239" s="77">
        <v>288</v>
      </c>
      <c r="L239" s="77" t="s">
        <v>308</v>
      </c>
      <c r="M239" s="39" t="s">
        <v>333</v>
      </c>
      <c r="N239" s="39"/>
      <c r="O239" s="115"/>
      <c r="P239" s="115"/>
      <c r="Q239" s="115"/>
      <c r="R239" s="115"/>
    </row>
    <row r="240" spans="2:18" s="114" customFormat="1" ht="12" customHeight="1">
      <c r="B240" s="77">
        <v>386</v>
      </c>
      <c r="C240" s="78">
        <v>44744</v>
      </c>
      <c r="D240" s="79" t="s">
        <v>388</v>
      </c>
      <c r="E240" s="45" t="s">
        <v>659</v>
      </c>
      <c r="F240" s="77" t="s">
        <v>330</v>
      </c>
      <c r="G240" s="77" t="s">
        <v>664</v>
      </c>
      <c r="H240" s="77" t="s">
        <v>665</v>
      </c>
      <c r="I240" s="90">
        <v>54.72</v>
      </c>
      <c r="J240" s="77">
        <v>44</v>
      </c>
      <c r="K240" s="77">
        <v>287</v>
      </c>
      <c r="L240" s="77" t="s">
        <v>308</v>
      </c>
      <c r="M240" s="39" t="s">
        <v>333</v>
      </c>
      <c r="N240" s="39"/>
      <c r="O240" s="115"/>
      <c r="P240" s="115"/>
      <c r="Q240" s="115"/>
      <c r="R240" s="115"/>
    </row>
    <row r="241" spans="2:18" s="114" customFormat="1" ht="12" customHeight="1">
      <c r="B241" s="77">
        <v>385</v>
      </c>
      <c r="C241" s="78">
        <v>44737</v>
      </c>
      <c r="D241" s="79" t="s">
        <v>412</v>
      </c>
      <c r="E241" s="45" t="s">
        <v>659</v>
      </c>
      <c r="F241" s="77" t="s">
        <v>330</v>
      </c>
      <c r="G241" s="77" t="s">
        <v>666</v>
      </c>
      <c r="H241" s="77" t="s">
        <v>667</v>
      </c>
      <c r="I241" s="90">
        <v>67.5</v>
      </c>
      <c r="J241" s="77">
        <v>43</v>
      </c>
      <c r="K241" s="77">
        <v>286</v>
      </c>
      <c r="L241" s="77" t="s">
        <v>308</v>
      </c>
      <c r="M241" s="39" t="s">
        <v>333</v>
      </c>
      <c r="N241" s="39"/>
      <c r="O241" s="115"/>
      <c r="P241" s="115"/>
      <c r="Q241" s="115"/>
      <c r="R241" s="115"/>
    </row>
    <row r="242" spans="2:18" s="114" customFormat="1" ht="12" customHeight="1">
      <c r="B242" s="77">
        <v>384</v>
      </c>
      <c r="C242" s="78">
        <v>44737</v>
      </c>
      <c r="D242" s="79" t="s">
        <v>412</v>
      </c>
      <c r="E242" s="45" t="s">
        <v>659</v>
      </c>
      <c r="F242" s="77" t="s">
        <v>330</v>
      </c>
      <c r="G242" s="77" t="s">
        <v>652</v>
      </c>
      <c r="H242" s="77" t="s">
        <v>668</v>
      </c>
      <c r="I242" s="90">
        <v>56.83</v>
      </c>
      <c r="J242" s="77">
        <v>42</v>
      </c>
      <c r="K242" s="77">
        <v>285</v>
      </c>
      <c r="L242" s="77" t="s">
        <v>308</v>
      </c>
      <c r="M242" s="39" t="s">
        <v>333</v>
      </c>
      <c r="N242" s="39"/>
      <c r="O242" s="115"/>
      <c r="P242" s="115"/>
      <c r="Q242" s="115"/>
      <c r="R242" s="115"/>
    </row>
    <row r="243" spans="2:18" s="114" customFormat="1" ht="12" customHeight="1">
      <c r="B243" s="77">
        <v>383</v>
      </c>
      <c r="C243" s="78">
        <v>44730</v>
      </c>
      <c r="D243" s="79" t="s">
        <v>412</v>
      </c>
      <c r="E243" s="45" t="s">
        <v>659</v>
      </c>
      <c r="F243" s="77" t="s">
        <v>330</v>
      </c>
      <c r="G243" s="77" t="s">
        <v>669</v>
      </c>
      <c r="H243" s="77" t="s">
        <v>670</v>
      </c>
      <c r="I243" s="90">
        <v>63</v>
      </c>
      <c r="J243" s="77">
        <v>41</v>
      </c>
      <c r="K243" s="77">
        <v>284</v>
      </c>
      <c r="L243" s="77" t="s">
        <v>308</v>
      </c>
      <c r="M243" s="39" t="s">
        <v>333</v>
      </c>
      <c r="N243" s="39"/>
      <c r="O243" s="115"/>
      <c r="P243" s="115"/>
      <c r="Q243" s="115"/>
      <c r="R243" s="115"/>
    </row>
    <row r="244" spans="2:18" s="114" customFormat="1" ht="12" customHeight="1">
      <c r="B244" s="77">
        <v>382</v>
      </c>
      <c r="C244" s="78">
        <v>44730</v>
      </c>
      <c r="D244" s="79" t="s">
        <v>412</v>
      </c>
      <c r="E244" s="45" t="s">
        <v>659</v>
      </c>
      <c r="F244" s="77" t="s">
        <v>330</v>
      </c>
      <c r="G244" s="77" t="s">
        <v>671</v>
      </c>
      <c r="H244" s="77" t="s">
        <v>672</v>
      </c>
      <c r="I244" s="90">
        <v>102.52</v>
      </c>
      <c r="J244" s="77">
        <v>40</v>
      </c>
      <c r="K244" s="77">
        <v>283</v>
      </c>
      <c r="L244" s="77" t="s">
        <v>308</v>
      </c>
      <c r="M244" s="39" t="s">
        <v>333</v>
      </c>
      <c r="N244" s="39"/>
      <c r="O244" s="115"/>
      <c r="P244" s="115"/>
      <c r="Q244" s="115"/>
      <c r="R244" s="115"/>
    </row>
    <row r="245" spans="2:18" s="114" customFormat="1" ht="12" customHeight="1">
      <c r="B245" s="77">
        <v>381</v>
      </c>
      <c r="C245" s="78">
        <v>44709</v>
      </c>
      <c r="D245" s="79" t="s">
        <v>412</v>
      </c>
      <c r="E245" s="45" t="s">
        <v>356</v>
      </c>
      <c r="F245" s="77" t="s">
        <v>375</v>
      </c>
      <c r="G245" s="77" t="s">
        <v>567</v>
      </c>
      <c r="H245" s="77" t="s">
        <v>673</v>
      </c>
      <c r="I245" s="90">
        <v>52.95</v>
      </c>
      <c r="J245" s="77">
        <v>39</v>
      </c>
      <c r="K245" s="77">
        <v>282</v>
      </c>
      <c r="L245" s="77" t="s">
        <v>308</v>
      </c>
      <c r="M245" s="39" t="s">
        <v>333</v>
      </c>
      <c r="N245" s="39"/>
      <c r="O245" s="115"/>
      <c r="P245" s="115"/>
      <c r="Q245" s="115"/>
      <c r="R245" s="115"/>
    </row>
    <row r="246" spans="2:18" s="114" customFormat="1" ht="12" customHeight="1">
      <c r="B246" s="77">
        <v>380</v>
      </c>
      <c r="C246" s="78">
        <v>44688</v>
      </c>
      <c r="D246" s="79" t="s">
        <v>412</v>
      </c>
      <c r="E246" s="45" t="s">
        <v>659</v>
      </c>
      <c r="F246" s="77" t="s">
        <v>330</v>
      </c>
      <c r="G246" s="77" t="s">
        <v>674</v>
      </c>
      <c r="H246" s="77" t="s">
        <v>675</v>
      </c>
      <c r="I246" s="90">
        <v>57.8</v>
      </c>
      <c r="J246" s="77">
        <v>38</v>
      </c>
      <c r="K246" s="77">
        <v>281</v>
      </c>
      <c r="L246" s="77" t="s">
        <v>308</v>
      </c>
      <c r="M246" s="77" t="s">
        <v>333</v>
      </c>
      <c r="N246" s="77"/>
      <c r="O246" s="115"/>
      <c r="P246" s="115"/>
      <c r="Q246" s="115"/>
      <c r="R246" s="115"/>
    </row>
    <row r="247" spans="2:18" s="114" customFormat="1" ht="12" customHeight="1">
      <c r="B247" s="77">
        <v>379</v>
      </c>
      <c r="C247" s="78">
        <v>44681</v>
      </c>
      <c r="D247" s="79" t="s">
        <v>412</v>
      </c>
      <c r="E247" s="45" t="s">
        <v>659</v>
      </c>
      <c r="F247" s="77" t="s">
        <v>330</v>
      </c>
      <c r="G247" s="77" t="s">
        <v>415</v>
      </c>
      <c r="H247" s="77" t="s">
        <v>676</v>
      </c>
      <c r="I247" s="90">
        <v>57.78</v>
      </c>
      <c r="J247" s="77">
        <v>37</v>
      </c>
      <c r="K247" s="77">
        <v>280</v>
      </c>
      <c r="L247" s="77" t="s">
        <v>308</v>
      </c>
      <c r="M247" s="77" t="s">
        <v>333</v>
      </c>
      <c r="N247" s="77"/>
      <c r="O247" s="115"/>
      <c r="P247" s="115"/>
      <c r="Q247" s="115"/>
      <c r="R247" s="115"/>
    </row>
    <row r="248" spans="2:18" s="114" customFormat="1" ht="12" customHeight="1">
      <c r="B248" s="77">
        <v>378</v>
      </c>
      <c r="C248" s="78">
        <v>44667</v>
      </c>
      <c r="D248" s="79" t="s">
        <v>412</v>
      </c>
      <c r="E248" s="45" t="s">
        <v>659</v>
      </c>
      <c r="F248" s="77" t="s">
        <v>330</v>
      </c>
      <c r="G248" s="77" t="s">
        <v>415</v>
      </c>
      <c r="H248" s="77" t="s">
        <v>677</v>
      </c>
      <c r="I248" s="90">
        <v>109</v>
      </c>
      <c r="J248" s="77">
        <v>36</v>
      </c>
      <c r="K248" s="77">
        <v>279</v>
      </c>
      <c r="L248" s="77" t="s">
        <v>308</v>
      </c>
      <c r="M248" s="77" t="s">
        <v>333</v>
      </c>
      <c r="N248" s="77"/>
      <c r="O248" s="115"/>
      <c r="P248" s="115"/>
      <c r="Q248" s="115"/>
      <c r="R248" s="115"/>
    </row>
    <row r="249" spans="2:18" s="114" customFormat="1" ht="12" customHeight="1">
      <c r="B249" s="77">
        <v>377</v>
      </c>
      <c r="C249" s="78">
        <v>44667</v>
      </c>
      <c r="D249" s="79" t="s">
        <v>412</v>
      </c>
      <c r="E249" s="45" t="s">
        <v>336</v>
      </c>
      <c r="F249" s="77" t="s">
        <v>496</v>
      </c>
      <c r="G249" s="77" t="s">
        <v>678</v>
      </c>
      <c r="H249" s="77" t="s">
        <v>679</v>
      </c>
      <c r="I249" s="90">
        <v>78</v>
      </c>
      <c r="J249" s="77">
        <v>231</v>
      </c>
      <c r="K249" s="77">
        <v>278</v>
      </c>
      <c r="L249" s="77" t="s">
        <v>311</v>
      </c>
      <c r="M249" s="77" t="s">
        <v>333</v>
      </c>
      <c r="N249" s="77"/>
      <c r="O249" s="115"/>
      <c r="P249" s="115"/>
      <c r="Q249" s="115"/>
      <c r="R249" s="115"/>
    </row>
    <row r="250" spans="2:18" s="114" customFormat="1" ht="12" customHeight="1">
      <c r="B250" s="77">
        <v>376</v>
      </c>
      <c r="C250" s="78">
        <v>44639</v>
      </c>
      <c r="D250" s="79" t="s">
        <v>454</v>
      </c>
      <c r="E250" s="45" t="s">
        <v>368</v>
      </c>
      <c r="F250" s="77" t="s">
        <v>444</v>
      </c>
      <c r="G250" s="77" t="s">
        <v>680</v>
      </c>
      <c r="H250" s="77" t="s">
        <v>681</v>
      </c>
      <c r="I250" s="90">
        <v>102</v>
      </c>
      <c r="J250" s="77">
        <v>230</v>
      </c>
      <c r="K250" s="77">
        <v>277</v>
      </c>
      <c r="L250" s="77" t="s">
        <v>311</v>
      </c>
      <c r="M250" s="77" t="s">
        <v>333</v>
      </c>
      <c r="N250" s="77"/>
      <c r="O250" s="115"/>
      <c r="P250" s="115"/>
      <c r="Q250" s="115"/>
      <c r="R250" s="115"/>
    </row>
    <row r="251" spans="2:18" s="114" customFormat="1" ht="12" customHeight="1">
      <c r="B251" s="77">
        <v>375</v>
      </c>
      <c r="C251" s="78">
        <v>44639</v>
      </c>
      <c r="D251" s="79" t="s">
        <v>454</v>
      </c>
      <c r="E251" s="45" t="s">
        <v>659</v>
      </c>
      <c r="F251" s="39" t="s">
        <v>330</v>
      </c>
      <c r="G251" s="77" t="s">
        <v>436</v>
      </c>
      <c r="H251" s="77" t="s">
        <v>682</v>
      </c>
      <c r="I251" s="90">
        <v>76</v>
      </c>
      <c r="J251" s="77">
        <v>229</v>
      </c>
      <c r="K251" s="77">
        <v>276</v>
      </c>
      <c r="L251" s="77" t="s">
        <v>311</v>
      </c>
      <c r="M251" s="77" t="s">
        <v>333</v>
      </c>
      <c r="N251" s="77"/>
      <c r="O251" s="115"/>
      <c r="P251" s="115"/>
      <c r="Q251" s="115"/>
      <c r="R251" s="115"/>
    </row>
    <row r="252" spans="2:18" s="114" customFormat="1" ht="12" customHeight="1">
      <c r="B252" s="77">
        <v>374</v>
      </c>
      <c r="C252" s="78">
        <v>44632</v>
      </c>
      <c r="D252" s="79" t="s">
        <v>454</v>
      </c>
      <c r="E252" s="45" t="s">
        <v>659</v>
      </c>
      <c r="F252" s="39" t="s">
        <v>330</v>
      </c>
      <c r="G252" s="77" t="s">
        <v>683</v>
      </c>
      <c r="H252" s="77" t="s">
        <v>684</v>
      </c>
      <c r="I252" s="90">
        <v>99</v>
      </c>
      <c r="J252" s="77">
        <v>35</v>
      </c>
      <c r="K252" s="77">
        <v>275</v>
      </c>
      <c r="L252" s="77" t="s">
        <v>308</v>
      </c>
      <c r="M252" s="77" t="s">
        <v>333</v>
      </c>
      <c r="N252" s="77"/>
      <c r="O252" s="115"/>
      <c r="P252" s="115"/>
      <c r="Q252" s="115"/>
      <c r="R252" s="115"/>
    </row>
    <row r="253" spans="2:18" s="112" customFormat="1" ht="12" customHeight="1">
      <c r="B253" s="77">
        <v>373</v>
      </c>
      <c r="C253" s="78">
        <v>44569</v>
      </c>
      <c r="D253" s="79" t="s">
        <v>454</v>
      </c>
      <c r="E253" s="45" t="s">
        <v>659</v>
      </c>
      <c r="F253" s="39" t="s">
        <v>685</v>
      </c>
      <c r="G253" s="77" t="s">
        <v>686</v>
      </c>
      <c r="H253" s="77" t="s">
        <v>687</v>
      </c>
      <c r="I253" s="90">
        <v>74.680000000000007</v>
      </c>
      <c r="J253" s="77">
        <v>34</v>
      </c>
      <c r="K253" s="77">
        <v>274</v>
      </c>
      <c r="L253" s="77" t="s">
        <v>308</v>
      </c>
      <c r="M253" s="77" t="s">
        <v>333</v>
      </c>
      <c r="N253" s="77"/>
      <c r="O253" s="115"/>
      <c r="P253" s="115"/>
      <c r="Q253" s="115"/>
      <c r="R253" s="115"/>
    </row>
    <row r="254" spans="2:18" s="114" customFormat="1" ht="12" customHeight="1">
      <c r="B254" s="77">
        <v>372</v>
      </c>
      <c r="C254" s="78">
        <v>44548</v>
      </c>
      <c r="D254" s="79" t="s">
        <v>328</v>
      </c>
      <c r="E254" s="45" t="s">
        <v>356</v>
      </c>
      <c r="F254" s="39" t="s">
        <v>357</v>
      </c>
      <c r="G254" s="77" t="s">
        <v>459</v>
      </c>
      <c r="H254" s="77" t="s">
        <v>688</v>
      </c>
      <c r="I254" s="90">
        <v>72.52</v>
      </c>
      <c r="J254" s="77">
        <v>33</v>
      </c>
      <c r="K254" s="77">
        <v>273</v>
      </c>
      <c r="L254" s="77" t="s">
        <v>308</v>
      </c>
      <c r="M254" s="77" t="s">
        <v>333</v>
      </c>
      <c r="N254" s="77"/>
      <c r="O254" s="115"/>
      <c r="P254" s="115"/>
      <c r="Q254" s="115"/>
      <c r="R254" s="115"/>
    </row>
    <row r="255" spans="2:18" s="114" customFormat="1" ht="12" customHeight="1">
      <c r="B255" s="77">
        <v>371</v>
      </c>
      <c r="C255" s="78">
        <v>44544</v>
      </c>
      <c r="D255" s="79" t="s">
        <v>328</v>
      </c>
      <c r="E255" s="45" t="s">
        <v>329</v>
      </c>
      <c r="F255" s="39" t="s">
        <v>463</v>
      </c>
      <c r="G255" s="77" t="s">
        <v>507</v>
      </c>
      <c r="H255" s="77" t="s">
        <v>689</v>
      </c>
      <c r="I255" s="90">
        <v>68.84</v>
      </c>
      <c r="J255" s="77">
        <v>32</v>
      </c>
      <c r="K255" s="77">
        <v>272</v>
      </c>
      <c r="L255" s="77" t="s">
        <v>308</v>
      </c>
      <c r="M255" s="77" t="s">
        <v>333</v>
      </c>
      <c r="N255" s="77"/>
      <c r="O255" s="115"/>
      <c r="P255" s="115"/>
      <c r="Q255" s="115"/>
      <c r="R255" s="115"/>
    </row>
    <row r="256" spans="2:18" s="114" customFormat="1" ht="12" customHeight="1">
      <c r="B256" s="77">
        <v>370</v>
      </c>
      <c r="C256" s="78">
        <v>44541</v>
      </c>
      <c r="D256" s="79" t="s">
        <v>328</v>
      </c>
      <c r="E256" s="45" t="s">
        <v>329</v>
      </c>
      <c r="F256" s="39" t="s">
        <v>330</v>
      </c>
      <c r="G256" s="77" t="s">
        <v>415</v>
      </c>
      <c r="H256" s="77" t="s">
        <v>690</v>
      </c>
      <c r="I256" s="90">
        <v>84</v>
      </c>
      <c r="J256" s="77">
        <v>31</v>
      </c>
      <c r="K256" s="77">
        <v>271</v>
      </c>
      <c r="L256" s="77" t="s">
        <v>308</v>
      </c>
      <c r="M256" s="77" t="s">
        <v>333</v>
      </c>
      <c r="N256" s="77"/>
      <c r="O256" s="115"/>
      <c r="P256" s="115"/>
      <c r="Q256" s="115"/>
      <c r="R256" s="115"/>
    </row>
    <row r="257" spans="2:18" s="114" customFormat="1" ht="12" customHeight="1">
      <c r="B257" s="77">
        <v>369</v>
      </c>
      <c r="C257" s="78">
        <v>44534</v>
      </c>
      <c r="D257" s="79" t="s">
        <v>328</v>
      </c>
      <c r="E257" s="45" t="s">
        <v>356</v>
      </c>
      <c r="F257" s="39" t="s">
        <v>375</v>
      </c>
      <c r="G257" s="77" t="s">
        <v>691</v>
      </c>
      <c r="H257" s="77" t="s">
        <v>692</v>
      </c>
      <c r="I257" s="90">
        <v>65</v>
      </c>
      <c r="J257" s="77">
        <v>30</v>
      </c>
      <c r="K257" s="77">
        <v>270</v>
      </c>
      <c r="L257" s="77" t="s">
        <v>308</v>
      </c>
      <c r="M257" s="77" t="s">
        <v>333</v>
      </c>
      <c r="N257" s="77"/>
      <c r="O257" s="115"/>
      <c r="P257" s="115"/>
      <c r="Q257" s="115"/>
      <c r="R257" s="115"/>
    </row>
    <row r="258" spans="2:18" s="114" customFormat="1" ht="12" customHeight="1">
      <c r="B258" s="77">
        <v>368</v>
      </c>
      <c r="C258" s="78">
        <v>44526</v>
      </c>
      <c r="D258" s="79" t="s">
        <v>328</v>
      </c>
      <c r="E258" s="45" t="s">
        <v>356</v>
      </c>
      <c r="F258" s="39" t="s">
        <v>357</v>
      </c>
      <c r="G258" s="77" t="s">
        <v>459</v>
      </c>
      <c r="H258" s="77" t="s">
        <v>693</v>
      </c>
      <c r="I258" s="90">
        <v>99.32</v>
      </c>
      <c r="J258" s="77">
        <v>29</v>
      </c>
      <c r="K258" s="77">
        <v>269</v>
      </c>
      <c r="L258" s="77" t="s">
        <v>308</v>
      </c>
      <c r="M258" s="77" t="s">
        <v>333</v>
      </c>
      <c r="N258" s="77"/>
      <c r="O258" s="115"/>
      <c r="P258" s="115"/>
      <c r="Q258" s="115"/>
      <c r="R258" s="115"/>
    </row>
    <row r="259" spans="2:18" s="114" customFormat="1" ht="12" customHeight="1">
      <c r="B259" s="77">
        <v>367</v>
      </c>
      <c r="C259" s="78">
        <v>44525</v>
      </c>
      <c r="D259" s="79" t="s">
        <v>328</v>
      </c>
      <c r="E259" s="45" t="s">
        <v>329</v>
      </c>
      <c r="F259" s="39" t="s">
        <v>362</v>
      </c>
      <c r="G259" s="77" t="s">
        <v>482</v>
      </c>
      <c r="H259" s="77" t="s">
        <v>694</v>
      </c>
      <c r="I259" s="90">
        <v>98.4</v>
      </c>
      <c r="J259" s="77">
        <v>28</v>
      </c>
      <c r="K259" s="77">
        <v>268</v>
      </c>
      <c r="L259" s="77" t="s">
        <v>308</v>
      </c>
      <c r="M259" s="77" t="s">
        <v>333</v>
      </c>
      <c r="N259" s="77"/>
      <c r="O259" s="115"/>
      <c r="P259" s="115"/>
      <c r="Q259" s="115"/>
      <c r="R259" s="115"/>
    </row>
    <row r="260" spans="2:18" s="114" customFormat="1" ht="12" customHeight="1">
      <c r="B260" s="77">
        <v>366</v>
      </c>
      <c r="C260" s="78">
        <v>44519</v>
      </c>
      <c r="D260" s="79" t="s">
        <v>328</v>
      </c>
      <c r="E260" s="45" t="s">
        <v>329</v>
      </c>
      <c r="F260" s="39" t="s">
        <v>362</v>
      </c>
      <c r="G260" s="77" t="s">
        <v>482</v>
      </c>
      <c r="H260" s="77" t="s">
        <v>695</v>
      </c>
      <c r="I260" s="90">
        <v>99.35</v>
      </c>
      <c r="J260" s="77">
        <v>27</v>
      </c>
      <c r="K260" s="77">
        <v>267</v>
      </c>
      <c r="L260" s="77" t="s">
        <v>308</v>
      </c>
      <c r="M260" s="77" t="s">
        <v>333</v>
      </c>
      <c r="N260" s="77"/>
      <c r="O260" s="115"/>
      <c r="P260" s="115"/>
      <c r="Q260" s="115"/>
      <c r="R260" s="115"/>
    </row>
    <row r="261" spans="2:18" s="114" customFormat="1" ht="12" customHeight="1">
      <c r="B261" s="77">
        <v>365</v>
      </c>
      <c r="C261" s="78">
        <v>44519</v>
      </c>
      <c r="D261" s="79" t="s">
        <v>328</v>
      </c>
      <c r="E261" s="45" t="s">
        <v>329</v>
      </c>
      <c r="F261" s="39" t="s">
        <v>362</v>
      </c>
      <c r="G261" s="77" t="s">
        <v>482</v>
      </c>
      <c r="H261" s="77" t="s">
        <v>695</v>
      </c>
      <c r="I261" s="90">
        <v>88.29</v>
      </c>
      <c r="J261" s="77">
        <v>228</v>
      </c>
      <c r="K261" s="77">
        <v>266</v>
      </c>
      <c r="L261" s="77" t="s">
        <v>311</v>
      </c>
      <c r="M261" s="77" t="s">
        <v>333</v>
      </c>
      <c r="N261" s="77"/>
      <c r="O261" s="115"/>
      <c r="P261" s="115"/>
      <c r="Q261" s="115"/>
      <c r="R261" s="115"/>
    </row>
    <row r="262" spans="2:18" s="114" customFormat="1" ht="12" customHeight="1">
      <c r="B262" s="77">
        <v>364</v>
      </c>
      <c r="C262" s="78">
        <v>44513</v>
      </c>
      <c r="D262" s="79" t="s">
        <v>328</v>
      </c>
      <c r="E262" s="45" t="s">
        <v>329</v>
      </c>
      <c r="F262" s="39" t="s">
        <v>330</v>
      </c>
      <c r="G262" s="39" t="s">
        <v>696</v>
      </c>
      <c r="H262" s="77" t="s">
        <v>697</v>
      </c>
      <c r="I262" s="90">
        <v>84</v>
      </c>
      <c r="J262" s="77">
        <v>26</v>
      </c>
      <c r="K262" s="77">
        <v>265</v>
      </c>
      <c r="L262" s="77" t="s">
        <v>308</v>
      </c>
      <c r="M262" s="77" t="s">
        <v>333</v>
      </c>
      <c r="N262" s="77"/>
      <c r="O262" s="115"/>
      <c r="P262" s="115"/>
      <c r="Q262" s="115"/>
      <c r="R262" s="115"/>
    </row>
    <row r="263" spans="2:18" s="114" customFormat="1" ht="12" customHeight="1">
      <c r="B263" s="77">
        <v>363</v>
      </c>
      <c r="C263" s="78">
        <v>44505</v>
      </c>
      <c r="D263" s="79" t="s">
        <v>328</v>
      </c>
      <c r="E263" s="45" t="s">
        <v>336</v>
      </c>
      <c r="F263" s="39" t="s">
        <v>349</v>
      </c>
      <c r="G263" s="39" t="s">
        <v>422</v>
      </c>
      <c r="H263" s="77" t="s">
        <v>698</v>
      </c>
      <c r="I263" s="90">
        <v>87.5</v>
      </c>
      <c r="J263" s="77">
        <v>25</v>
      </c>
      <c r="K263" s="77">
        <v>264</v>
      </c>
      <c r="L263" s="77" t="s">
        <v>308</v>
      </c>
      <c r="M263" s="77" t="s">
        <v>333</v>
      </c>
      <c r="N263" s="77"/>
      <c r="O263" s="115"/>
      <c r="P263" s="115"/>
      <c r="Q263" s="115"/>
      <c r="R263" s="115"/>
    </row>
    <row r="264" spans="2:18" s="114" customFormat="1" ht="12" customHeight="1">
      <c r="B264" s="77">
        <v>362</v>
      </c>
      <c r="C264" s="78">
        <v>44503</v>
      </c>
      <c r="D264" s="79" t="s">
        <v>328</v>
      </c>
      <c r="E264" s="45" t="s">
        <v>368</v>
      </c>
      <c r="F264" s="77" t="s">
        <v>369</v>
      </c>
      <c r="G264" s="77" t="s">
        <v>699</v>
      </c>
      <c r="H264" s="77" t="s">
        <v>700</v>
      </c>
      <c r="I264" s="90">
        <v>107.43</v>
      </c>
      <c r="J264" s="77">
        <v>227</v>
      </c>
      <c r="K264" s="77">
        <v>263</v>
      </c>
      <c r="L264" s="77" t="s">
        <v>311</v>
      </c>
      <c r="M264" s="77" t="s">
        <v>333</v>
      </c>
      <c r="N264" s="77"/>
      <c r="O264" s="115"/>
      <c r="P264" s="115"/>
      <c r="Q264" s="115"/>
      <c r="R264" s="115"/>
    </row>
    <row r="265" spans="2:18" s="114" customFormat="1" ht="12" customHeight="1">
      <c r="B265" s="77">
        <v>361</v>
      </c>
      <c r="C265" s="78">
        <v>44501</v>
      </c>
      <c r="D265" s="79" t="s">
        <v>328</v>
      </c>
      <c r="E265" s="45" t="s">
        <v>368</v>
      </c>
      <c r="F265" s="77" t="s">
        <v>395</v>
      </c>
      <c r="G265" s="77" t="s">
        <v>504</v>
      </c>
      <c r="H265" s="77" t="s">
        <v>701</v>
      </c>
      <c r="I265" s="90">
        <v>75</v>
      </c>
      <c r="J265" s="77">
        <v>24</v>
      </c>
      <c r="K265" s="77">
        <v>262</v>
      </c>
      <c r="L265" s="77" t="s">
        <v>308</v>
      </c>
      <c r="M265" s="77" t="s">
        <v>333</v>
      </c>
      <c r="N265" s="77"/>
      <c r="O265" s="115"/>
      <c r="P265" s="115"/>
      <c r="Q265" s="115"/>
      <c r="R265" s="115"/>
    </row>
    <row r="266" spans="2:18" s="114" customFormat="1" ht="12" customHeight="1">
      <c r="B266" s="77">
        <v>360</v>
      </c>
      <c r="C266" s="78">
        <v>44492</v>
      </c>
      <c r="D266" s="79" t="s">
        <v>328</v>
      </c>
      <c r="E266" s="45" t="s">
        <v>329</v>
      </c>
      <c r="F266" s="77" t="s">
        <v>330</v>
      </c>
      <c r="G266" s="77" t="s">
        <v>674</v>
      </c>
      <c r="H266" s="77" t="s">
        <v>702</v>
      </c>
      <c r="I266" s="90">
        <v>71.400000000000006</v>
      </c>
      <c r="J266" s="77">
        <v>23</v>
      </c>
      <c r="K266" s="77">
        <v>261</v>
      </c>
      <c r="L266" s="77" t="s">
        <v>308</v>
      </c>
      <c r="M266" s="77" t="s">
        <v>333</v>
      </c>
      <c r="N266" s="77"/>
      <c r="O266" s="115"/>
      <c r="P266" s="115"/>
      <c r="Q266" s="115"/>
      <c r="R266" s="115"/>
    </row>
    <row r="267" spans="2:18" s="114" customFormat="1" ht="12" hidden="1" customHeight="1">
      <c r="B267" s="42">
        <v>359</v>
      </c>
      <c r="C267" s="43">
        <v>44491</v>
      </c>
      <c r="D267" s="44" t="s">
        <v>328</v>
      </c>
      <c r="E267" s="66" t="s">
        <v>329</v>
      </c>
      <c r="F267" s="42" t="s">
        <v>362</v>
      </c>
      <c r="G267" s="42" t="s">
        <v>482</v>
      </c>
      <c r="H267" s="42" t="s">
        <v>546</v>
      </c>
      <c r="I267" s="92">
        <v>6</v>
      </c>
      <c r="J267" s="42">
        <v>12</v>
      </c>
      <c r="K267" s="42">
        <v>260</v>
      </c>
      <c r="L267" s="42" t="s">
        <v>312</v>
      </c>
      <c r="M267" s="42" t="s">
        <v>612</v>
      </c>
      <c r="N267" s="42"/>
      <c r="O267" s="115">
        <v>0</v>
      </c>
      <c r="P267" s="115" t="b">
        <f t="shared" ref="P267:P308" si="8">O267=I267</f>
        <v>0</v>
      </c>
      <c r="Q267" s="128">
        <v>44485</v>
      </c>
      <c r="R267" s="115" t="b">
        <f t="shared" ref="R267:R308" si="9">Q267=C267</f>
        <v>0</v>
      </c>
    </row>
    <row r="268" spans="2:18" s="114" customFormat="1" ht="12" customHeight="1">
      <c r="B268" s="77">
        <v>358</v>
      </c>
      <c r="C268" s="78">
        <v>44485</v>
      </c>
      <c r="D268" s="79" t="s">
        <v>328</v>
      </c>
      <c r="E268" s="45" t="s">
        <v>368</v>
      </c>
      <c r="F268" s="77" t="s">
        <v>444</v>
      </c>
      <c r="G268" s="77" t="s">
        <v>703</v>
      </c>
      <c r="H268" s="77" t="s">
        <v>704</v>
      </c>
      <c r="I268" s="90">
        <v>60.87</v>
      </c>
      <c r="J268" s="77">
        <v>22</v>
      </c>
      <c r="K268" s="77">
        <v>260</v>
      </c>
      <c r="L268" s="77" t="s">
        <v>308</v>
      </c>
      <c r="M268" s="77" t="s">
        <v>333</v>
      </c>
      <c r="N268" s="77"/>
      <c r="O268" s="115"/>
      <c r="P268" s="115"/>
      <c r="Q268" s="115"/>
      <c r="R268" s="115"/>
    </row>
    <row r="269" spans="2:18" s="114" customFormat="1" ht="12" customHeight="1">
      <c r="B269" s="77">
        <v>357</v>
      </c>
      <c r="C269" s="78">
        <v>44485</v>
      </c>
      <c r="D269" s="79" t="s">
        <v>328</v>
      </c>
      <c r="E269" s="45" t="s">
        <v>368</v>
      </c>
      <c r="F269" s="77" t="s">
        <v>444</v>
      </c>
      <c r="G269" s="77" t="s">
        <v>703</v>
      </c>
      <c r="H269" s="77" t="s">
        <v>705</v>
      </c>
      <c r="I269" s="90">
        <v>62.36</v>
      </c>
      <c r="J269" s="77">
        <v>21</v>
      </c>
      <c r="K269" s="77">
        <v>259</v>
      </c>
      <c r="L269" s="77" t="s">
        <v>308</v>
      </c>
      <c r="M269" s="77" t="s">
        <v>333</v>
      </c>
      <c r="N269" s="77"/>
      <c r="O269" s="115"/>
      <c r="P269" s="115"/>
      <c r="Q269" s="115"/>
      <c r="R269" s="115"/>
    </row>
    <row r="270" spans="2:18" s="114" customFormat="1" ht="12" customHeight="1">
      <c r="B270" s="77">
        <v>356</v>
      </c>
      <c r="C270" s="78">
        <v>44485</v>
      </c>
      <c r="D270" s="79" t="s">
        <v>328</v>
      </c>
      <c r="E270" s="45" t="s">
        <v>329</v>
      </c>
      <c r="F270" s="77" t="s">
        <v>330</v>
      </c>
      <c r="G270" s="77" t="s">
        <v>415</v>
      </c>
      <c r="H270" s="77" t="s">
        <v>706</v>
      </c>
      <c r="I270" s="90">
        <v>68.89</v>
      </c>
      <c r="J270" s="77">
        <v>20</v>
      </c>
      <c r="K270" s="77">
        <v>258</v>
      </c>
      <c r="L270" s="77" t="s">
        <v>308</v>
      </c>
      <c r="M270" s="77" t="s">
        <v>333</v>
      </c>
      <c r="N270" s="77"/>
      <c r="O270" s="115"/>
      <c r="P270" s="115"/>
      <c r="Q270" s="115"/>
      <c r="R270" s="115"/>
    </row>
    <row r="271" spans="2:18" s="114" customFormat="1" ht="12" customHeight="1">
      <c r="B271" s="77">
        <v>355</v>
      </c>
      <c r="C271" s="78">
        <v>44443</v>
      </c>
      <c r="D271" s="79" t="s">
        <v>388</v>
      </c>
      <c r="E271" s="45" t="s">
        <v>329</v>
      </c>
      <c r="F271" s="77" t="s">
        <v>330</v>
      </c>
      <c r="G271" s="77" t="s">
        <v>415</v>
      </c>
      <c r="H271" s="77" t="s">
        <v>707</v>
      </c>
      <c r="I271" s="90">
        <v>81.89</v>
      </c>
      <c r="J271" s="77">
        <v>19</v>
      </c>
      <c r="K271" s="77">
        <v>257</v>
      </c>
      <c r="L271" s="77" t="s">
        <v>308</v>
      </c>
      <c r="M271" s="77" t="s">
        <v>333</v>
      </c>
      <c r="N271" s="77"/>
      <c r="O271" s="115"/>
      <c r="P271" s="115"/>
      <c r="Q271" s="115"/>
      <c r="R271" s="115"/>
    </row>
    <row r="272" spans="2:18" s="114" customFormat="1" ht="12" customHeight="1">
      <c r="B272" s="77">
        <v>354</v>
      </c>
      <c r="C272" s="78">
        <v>44436</v>
      </c>
      <c r="D272" s="79" t="s">
        <v>388</v>
      </c>
      <c r="E272" s="45" t="s">
        <v>356</v>
      </c>
      <c r="F272" s="77" t="s">
        <v>357</v>
      </c>
      <c r="G272" s="77" t="s">
        <v>459</v>
      </c>
      <c r="H272" s="77" t="s">
        <v>708</v>
      </c>
      <c r="I272" s="90">
        <v>89</v>
      </c>
      <c r="J272" s="77">
        <v>226</v>
      </c>
      <c r="K272" s="77">
        <v>256</v>
      </c>
      <c r="L272" s="77" t="s">
        <v>311</v>
      </c>
      <c r="M272" s="77" t="s">
        <v>333</v>
      </c>
      <c r="N272" s="77"/>
      <c r="O272" s="115"/>
      <c r="P272" s="115"/>
      <c r="Q272" s="115"/>
      <c r="R272" s="115"/>
    </row>
    <row r="273" spans="2:18" s="114" customFormat="1" ht="12" customHeight="1">
      <c r="B273" s="77">
        <v>353</v>
      </c>
      <c r="C273" s="78">
        <v>44429</v>
      </c>
      <c r="D273" s="79" t="s">
        <v>388</v>
      </c>
      <c r="E273" s="45" t="s">
        <v>329</v>
      </c>
      <c r="F273" s="77" t="s">
        <v>330</v>
      </c>
      <c r="G273" s="77" t="s">
        <v>430</v>
      </c>
      <c r="H273" s="77" t="s">
        <v>431</v>
      </c>
      <c r="I273" s="90">
        <v>90</v>
      </c>
      <c r="J273" s="77">
        <v>225</v>
      </c>
      <c r="K273" s="77">
        <v>255</v>
      </c>
      <c r="L273" s="77" t="s">
        <v>311</v>
      </c>
      <c r="M273" s="77" t="s">
        <v>333</v>
      </c>
      <c r="N273" s="77"/>
      <c r="O273" s="115"/>
      <c r="P273" s="115"/>
      <c r="Q273" s="115"/>
      <c r="R273" s="115"/>
    </row>
    <row r="274" spans="2:18" s="114" customFormat="1" ht="12" customHeight="1">
      <c r="B274" s="77">
        <v>352</v>
      </c>
      <c r="C274" s="78">
        <v>44429</v>
      </c>
      <c r="D274" s="79" t="s">
        <v>388</v>
      </c>
      <c r="E274" s="45" t="s">
        <v>356</v>
      </c>
      <c r="F274" s="77" t="s">
        <v>375</v>
      </c>
      <c r="G274" s="77" t="s">
        <v>526</v>
      </c>
      <c r="H274" s="77" t="s">
        <v>709</v>
      </c>
      <c r="I274" s="90">
        <v>68</v>
      </c>
      <c r="J274" s="77">
        <v>224</v>
      </c>
      <c r="K274" s="77">
        <v>254</v>
      </c>
      <c r="L274" s="77" t="s">
        <v>311</v>
      </c>
      <c r="M274" s="77" t="s">
        <v>333</v>
      </c>
      <c r="N274" s="77"/>
      <c r="O274" s="115"/>
      <c r="P274" s="115"/>
      <c r="Q274" s="115"/>
      <c r="R274" s="115"/>
    </row>
    <row r="275" spans="2:18" s="114" customFormat="1" ht="12" hidden="1" customHeight="1">
      <c r="B275" s="42">
        <v>351</v>
      </c>
      <c r="C275" s="43">
        <v>44428</v>
      </c>
      <c r="D275" s="44" t="s">
        <v>388</v>
      </c>
      <c r="E275" s="66" t="s">
        <v>329</v>
      </c>
      <c r="F275" s="42" t="s">
        <v>330</v>
      </c>
      <c r="G275" s="42" t="s">
        <v>415</v>
      </c>
      <c r="H275" s="42" t="s">
        <v>710</v>
      </c>
      <c r="I275" s="92">
        <v>6</v>
      </c>
      <c r="J275" s="42">
        <v>12</v>
      </c>
      <c r="K275" s="42">
        <v>253</v>
      </c>
      <c r="L275" s="42" t="s">
        <v>312</v>
      </c>
      <c r="M275" s="42" t="s">
        <v>612</v>
      </c>
      <c r="N275" s="42"/>
      <c r="O275" s="115">
        <v>0</v>
      </c>
      <c r="P275" s="115" t="b">
        <f t="shared" si="8"/>
        <v>0</v>
      </c>
      <c r="Q275" s="128">
        <v>44392</v>
      </c>
      <c r="R275" s="115" t="b">
        <f t="shared" si="9"/>
        <v>0</v>
      </c>
    </row>
    <row r="276" spans="2:18" s="114" customFormat="1" ht="12" hidden="1" customHeight="1">
      <c r="B276" s="42">
        <v>350</v>
      </c>
      <c r="C276" s="43">
        <v>44407</v>
      </c>
      <c r="D276" s="44" t="s">
        <v>388</v>
      </c>
      <c r="E276" s="66" t="s">
        <v>368</v>
      </c>
      <c r="F276" s="42" t="s">
        <v>395</v>
      </c>
      <c r="G276" s="42" t="s">
        <v>504</v>
      </c>
      <c r="H276" s="42" t="s">
        <v>505</v>
      </c>
      <c r="I276" s="92">
        <v>6</v>
      </c>
      <c r="J276" s="42">
        <v>12</v>
      </c>
      <c r="K276" s="42">
        <v>253</v>
      </c>
      <c r="L276" s="42" t="s">
        <v>312</v>
      </c>
      <c r="M276" s="42" t="s">
        <v>612</v>
      </c>
      <c r="N276" s="42"/>
      <c r="O276" s="115">
        <v>0</v>
      </c>
      <c r="P276" s="115" t="b">
        <f t="shared" si="8"/>
        <v>0</v>
      </c>
      <c r="Q276" s="128">
        <v>44380</v>
      </c>
      <c r="R276" s="115" t="b">
        <f t="shared" si="9"/>
        <v>0</v>
      </c>
    </row>
    <row r="277" spans="2:18" s="114" customFormat="1" ht="12" customHeight="1">
      <c r="B277" s="77">
        <v>349</v>
      </c>
      <c r="C277" s="78">
        <v>44394</v>
      </c>
      <c r="D277" s="79" t="s">
        <v>388</v>
      </c>
      <c r="E277" s="45" t="s">
        <v>356</v>
      </c>
      <c r="F277" s="77" t="s">
        <v>528</v>
      </c>
      <c r="G277" s="77" t="s">
        <v>591</v>
      </c>
      <c r="H277" s="77" t="s">
        <v>711</v>
      </c>
      <c r="I277" s="90">
        <v>107.53</v>
      </c>
      <c r="J277" s="77">
        <v>18</v>
      </c>
      <c r="K277" s="77">
        <v>253</v>
      </c>
      <c r="L277" s="77" t="s">
        <v>308</v>
      </c>
      <c r="M277" s="77" t="s">
        <v>333</v>
      </c>
      <c r="N277" s="77"/>
      <c r="O277" s="115"/>
      <c r="P277" s="115"/>
      <c r="Q277" s="115"/>
      <c r="R277" s="115"/>
    </row>
    <row r="278" spans="2:18" s="114" customFormat="1" ht="12" customHeight="1">
      <c r="B278" s="77">
        <v>348</v>
      </c>
      <c r="C278" s="78">
        <v>44394</v>
      </c>
      <c r="D278" s="79" t="s">
        <v>388</v>
      </c>
      <c r="E278" s="45" t="s">
        <v>329</v>
      </c>
      <c r="F278" s="77" t="s">
        <v>463</v>
      </c>
      <c r="G278" s="77" t="s">
        <v>712</v>
      </c>
      <c r="H278" s="77" t="s">
        <v>713</v>
      </c>
      <c r="I278" s="90">
        <v>110</v>
      </c>
      <c r="J278" s="77">
        <v>223</v>
      </c>
      <c r="K278" s="77">
        <v>252</v>
      </c>
      <c r="L278" s="77" t="s">
        <v>311</v>
      </c>
      <c r="M278" s="77" t="s">
        <v>333</v>
      </c>
      <c r="N278" s="77"/>
      <c r="O278" s="115"/>
      <c r="P278" s="115"/>
      <c r="Q278" s="115"/>
      <c r="R278" s="115"/>
    </row>
    <row r="279" spans="2:18" s="114" customFormat="1" ht="12" customHeight="1">
      <c r="B279" s="77">
        <v>347</v>
      </c>
      <c r="C279" s="78">
        <v>44394</v>
      </c>
      <c r="D279" s="79" t="s">
        <v>388</v>
      </c>
      <c r="E279" s="45" t="s">
        <v>356</v>
      </c>
      <c r="F279" s="77" t="s">
        <v>528</v>
      </c>
      <c r="G279" s="77" t="s">
        <v>591</v>
      </c>
      <c r="H279" s="77" t="s">
        <v>714</v>
      </c>
      <c r="I279" s="90">
        <v>109.5</v>
      </c>
      <c r="J279" s="77">
        <v>222</v>
      </c>
      <c r="K279" s="77">
        <v>251</v>
      </c>
      <c r="L279" s="77" t="s">
        <v>311</v>
      </c>
      <c r="M279" s="77" t="s">
        <v>333</v>
      </c>
      <c r="N279" s="77"/>
      <c r="O279" s="115"/>
      <c r="P279" s="115"/>
      <c r="Q279" s="115"/>
      <c r="R279" s="115"/>
    </row>
    <row r="280" spans="2:18" s="114" customFormat="1" ht="12" customHeight="1">
      <c r="B280" s="77">
        <v>346</v>
      </c>
      <c r="C280" s="78">
        <v>44392</v>
      </c>
      <c r="D280" s="79" t="s">
        <v>388</v>
      </c>
      <c r="E280" s="39" t="s">
        <v>715</v>
      </c>
      <c r="F280" s="77" t="s">
        <v>344</v>
      </c>
      <c r="G280" s="77" t="s">
        <v>513</v>
      </c>
      <c r="H280" s="77" t="s">
        <v>716</v>
      </c>
      <c r="I280" s="90">
        <v>51</v>
      </c>
      <c r="J280" s="77">
        <v>17</v>
      </c>
      <c r="K280" s="77">
        <v>250</v>
      </c>
      <c r="L280" s="77" t="s">
        <v>308</v>
      </c>
      <c r="M280" s="77" t="s">
        <v>333</v>
      </c>
      <c r="N280" s="77"/>
      <c r="O280" s="115"/>
      <c r="P280" s="115"/>
      <c r="Q280" s="115"/>
      <c r="R280" s="115"/>
    </row>
    <row r="281" spans="2:18" s="114" customFormat="1" ht="12" customHeight="1">
      <c r="B281" s="77">
        <v>345</v>
      </c>
      <c r="C281" s="78">
        <v>44380</v>
      </c>
      <c r="D281" s="79" t="s">
        <v>388</v>
      </c>
      <c r="E281" s="45" t="s">
        <v>329</v>
      </c>
      <c r="F281" s="77" t="s">
        <v>330</v>
      </c>
      <c r="G281" s="77" t="s">
        <v>415</v>
      </c>
      <c r="H281" s="77" t="s">
        <v>717</v>
      </c>
      <c r="I281" s="90">
        <v>71.91</v>
      </c>
      <c r="J281" s="77">
        <v>16</v>
      </c>
      <c r="K281" s="77">
        <v>249</v>
      </c>
      <c r="L281" s="77" t="s">
        <v>308</v>
      </c>
      <c r="M281" s="77" t="s">
        <v>333</v>
      </c>
      <c r="N281" s="77"/>
      <c r="O281" s="115"/>
      <c r="P281" s="115"/>
      <c r="Q281" s="115"/>
      <c r="R281" s="115"/>
    </row>
    <row r="282" spans="2:18" s="114" customFormat="1" ht="12" customHeight="1">
      <c r="B282" s="77">
        <v>344</v>
      </c>
      <c r="C282" s="78">
        <v>44380</v>
      </c>
      <c r="D282" s="79" t="s">
        <v>388</v>
      </c>
      <c r="E282" s="45" t="s">
        <v>329</v>
      </c>
      <c r="F282" s="77" t="s">
        <v>330</v>
      </c>
      <c r="G282" s="77" t="s">
        <v>415</v>
      </c>
      <c r="H282" s="77" t="s">
        <v>718</v>
      </c>
      <c r="I282" s="90">
        <v>60.82</v>
      </c>
      <c r="J282" s="77">
        <v>15</v>
      </c>
      <c r="K282" s="77">
        <v>248</v>
      </c>
      <c r="L282" s="77" t="s">
        <v>308</v>
      </c>
      <c r="M282" s="77" t="s">
        <v>333</v>
      </c>
      <c r="N282" s="77"/>
      <c r="O282" s="115"/>
      <c r="P282" s="115"/>
      <c r="Q282" s="115"/>
      <c r="R282" s="115"/>
    </row>
    <row r="283" spans="2:18" s="114" customFormat="1" ht="12" customHeight="1">
      <c r="B283" s="77">
        <v>343</v>
      </c>
      <c r="C283" s="78">
        <v>44380</v>
      </c>
      <c r="D283" s="79" t="s">
        <v>388</v>
      </c>
      <c r="E283" s="45" t="s">
        <v>329</v>
      </c>
      <c r="F283" s="77" t="s">
        <v>463</v>
      </c>
      <c r="G283" s="77" t="s">
        <v>507</v>
      </c>
      <c r="H283" s="77" t="s">
        <v>719</v>
      </c>
      <c r="I283" s="90">
        <v>77.45</v>
      </c>
      <c r="J283" s="77">
        <v>221</v>
      </c>
      <c r="K283" s="77">
        <v>247</v>
      </c>
      <c r="L283" s="77" t="s">
        <v>311</v>
      </c>
      <c r="M283" s="77" t="s">
        <v>333</v>
      </c>
      <c r="N283" s="77"/>
      <c r="O283" s="115"/>
      <c r="P283" s="115"/>
      <c r="Q283" s="115"/>
      <c r="R283" s="115"/>
    </row>
    <row r="284" spans="2:18" s="114" customFormat="1" ht="12" customHeight="1">
      <c r="B284" s="77">
        <v>342</v>
      </c>
      <c r="C284" s="78">
        <v>44366</v>
      </c>
      <c r="D284" s="79" t="s">
        <v>412</v>
      </c>
      <c r="E284" s="45" t="s">
        <v>329</v>
      </c>
      <c r="F284" s="77" t="s">
        <v>463</v>
      </c>
      <c r="G284" s="77" t="s">
        <v>720</v>
      </c>
      <c r="H284" s="77" t="s">
        <v>721</v>
      </c>
      <c r="I284" s="90">
        <v>108.64</v>
      </c>
      <c r="J284" s="77">
        <v>220</v>
      </c>
      <c r="K284" s="77">
        <v>246</v>
      </c>
      <c r="L284" s="77" t="s">
        <v>311</v>
      </c>
      <c r="M284" s="77" t="s">
        <v>333</v>
      </c>
      <c r="N284" s="77"/>
      <c r="O284" s="115"/>
      <c r="P284" s="115"/>
      <c r="Q284" s="115"/>
      <c r="R284" s="115"/>
    </row>
    <row r="285" spans="2:18" s="114" customFormat="1" ht="12" customHeight="1">
      <c r="B285" s="77">
        <v>341</v>
      </c>
      <c r="C285" s="78">
        <v>44352</v>
      </c>
      <c r="D285" s="79" t="s">
        <v>412</v>
      </c>
      <c r="E285" s="45" t="s">
        <v>343</v>
      </c>
      <c r="F285" s="77" t="s">
        <v>432</v>
      </c>
      <c r="G285" s="77" t="s">
        <v>722</v>
      </c>
      <c r="H285" s="77" t="s">
        <v>723</v>
      </c>
      <c r="I285" s="90">
        <v>68.87</v>
      </c>
      <c r="J285" s="77">
        <v>219</v>
      </c>
      <c r="K285" s="77">
        <v>245</v>
      </c>
      <c r="L285" s="77" t="s">
        <v>311</v>
      </c>
      <c r="M285" s="77" t="s">
        <v>333</v>
      </c>
      <c r="N285" s="77"/>
      <c r="O285" s="115"/>
      <c r="P285" s="115"/>
      <c r="Q285" s="115"/>
      <c r="R285" s="115"/>
    </row>
    <row r="286" spans="2:18" s="114" customFormat="1" ht="12" customHeight="1">
      <c r="B286" s="77">
        <v>340</v>
      </c>
      <c r="C286" s="78">
        <v>44352</v>
      </c>
      <c r="D286" s="79" t="s">
        <v>412</v>
      </c>
      <c r="E286" s="45" t="s">
        <v>329</v>
      </c>
      <c r="F286" s="77" t="s">
        <v>362</v>
      </c>
      <c r="G286" s="77" t="s">
        <v>724</v>
      </c>
      <c r="H286" s="77" t="s">
        <v>725</v>
      </c>
      <c r="I286" s="90">
        <v>84</v>
      </c>
      <c r="J286" s="77">
        <v>218</v>
      </c>
      <c r="K286" s="77">
        <v>244</v>
      </c>
      <c r="L286" s="77" t="s">
        <v>311</v>
      </c>
      <c r="M286" s="77" t="s">
        <v>333</v>
      </c>
      <c r="N286" s="77"/>
      <c r="O286" s="115"/>
      <c r="P286" s="115"/>
      <c r="Q286" s="115"/>
      <c r="R286" s="115"/>
    </row>
    <row r="287" spans="2:18" s="114" customFormat="1" ht="12" customHeight="1">
      <c r="B287" s="77">
        <v>339</v>
      </c>
      <c r="C287" s="78">
        <v>44341</v>
      </c>
      <c r="D287" s="79" t="s">
        <v>412</v>
      </c>
      <c r="E287" s="45" t="s">
        <v>368</v>
      </c>
      <c r="F287" s="77" t="s">
        <v>444</v>
      </c>
      <c r="G287" s="77" t="s">
        <v>726</v>
      </c>
      <c r="H287" s="77" t="s">
        <v>727</v>
      </c>
      <c r="I287" s="90">
        <v>80.8</v>
      </c>
      <c r="J287" s="77">
        <v>217</v>
      </c>
      <c r="K287" s="77">
        <v>243</v>
      </c>
      <c r="L287" s="77" t="s">
        <v>311</v>
      </c>
      <c r="M287" s="77" t="s">
        <v>333</v>
      </c>
      <c r="N287" s="77"/>
      <c r="O287" s="115"/>
      <c r="P287" s="115"/>
      <c r="Q287" s="115"/>
      <c r="R287" s="115"/>
    </row>
    <row r="288" spans="2:18" s="114" customFormat="1" ht="12" customHeight="1">
      <c r="B288" s="77">
        <v>338</v>
      </c>
      <c r="C288" s="78">
        <v>44338</v>
      </c>
      <c r="D288" s="79" t="s">
        <v>412</v>
      </c>
      <c r="E288" s="45" t="s">
        <v>336</v>
      </c>
      <c r="F288" s="77" t="s">
        <v>372</v>
      </c>
      <c r="G288" s="77" t="s">
        <v>728</v>
      </c>
      <c r="H288" s="77" t="s">
        <v>374</v>
      </c>
      <c r="I288" s="90">
        <v>103.07</v>
      </c>
      <c r="J288" s="77">
        <v>216</v>
      </c>
      <c r="K288" s="77">
        <v>242</v>
      </c>
      <c r="L288" s="77" t="s">
        <v>311</v>
      </c>
      <c r="M288" s="77" t="s">
        <v>333</v>
      </c>
      <c r="N288" s="77"/>
      <c r="O288" s="115"/>
      <c r="P288" s="115"/>
      <c r="Q288" s="115"/>
      <c r="R288" s="115"/>
    </row>
    <row r="289" spans="2:18" s="114" customFormat="1" ht="12" customHeight="1">
      <c r="B289" s="77">
        <v>337</v>
      </c>
      <c r="C289" s="78">
        <v>44333</v>
      </c>
      <c r="D289" s="79" t="s">
        <v>412</v>
      </c>
      <c r="E289" s="45" t="s">
        <v>329</v>
      </c>
      <c r="F289" s="77" t="s">
        <v>330</v>
      </c>
      <c r="G289" s="77" t="s">
        <v>729</v>
      </c>
      <c r="H289" s="77" t="s">
        <v>730</v>
      </c>
      <c r="I289" s="90">
        <v>88.4</v>
      </c>
      <c r="J289" s="77">
        <v>14</v>
      </c>
      <c r="K289" s="77">
        <v>241</v>
      </c>
      <c r="L289" s="77" t="s">
        <v>308</v>
      </c>
      <c r="M289" s="77" t="s">
        <v>333</v>
      </c>
      <c r="N289" s="77"/>
      <c r="O289" s="115"/>
      <c r="P289" s="115"/>
      <c r="Q289" s="115"/>
      <c r="R289" s="115"/>
    </row>
    <row r="290" spans="2:18" s="114" customFormat="1" ht="12" customHeight="1">
      <c r="B290" s="77">
        <v>336</v>
      </c>
      <c r="C290" s="78">
        <v>44331</v>
      </c>
      <c r="D290" s="79" t="s">
        <v>412</v>
      </c>
      <c r="E290" s="45" t="s">
        <v>368</v>
      </c>
      <c r="F290" s="77" t="s">
        <v>395</v>
      </c>
      <c r="G290" s="77" t="s">
        <v>504</v>
      </c>
      <c r="H290" s="77" t="s">
        <v>731</v>
      </c>
      <c r="I290" s="90">
        <v>85.05</v>
      </c>
      <c r="J290" s="77">
        <v>215</v>
      </c>
      <c r="K290" s="77">
        <v>240</v>
      </c>
      <c r="L290" s="77" t="s">
        <v>311</v>
      </c>
      <c r="M290" s="77" t="s">
        <v>333</v>
      </c>
      <c r="N290" s="77"/>
      <c r="O290" s="115"/>
      <c r="P290" s="115"/>
      <c r="Q290" s="115"/>
      <c r="R290" s="115"/>
    </row>
    <row r="291" spans="2:18" s="114" customFormat="1" ht="12" customHeight="1">
      <c r="B291" s="77">
        <v>335</v>
      </c>
      <c r="C291" s="78">
        <v>44331</v>
      </c>
      <c r="D291" s="79" t="s">
        <v>412</v>
      </c>
      <c r="E291" s="45" t="s">
        <v>343</v>
      </c>
      <c r="F291" s="77" t="s">
        <v>344</v>
      </c>
      <c r="G291" s="77" t="s">
        <v>732</v>
      </c>
      <c r="H291" s="77" t="s">
        <v>733</v>
      </c>
      <c r="I291" s="90">
        <v>91.48</v>
      </c>
      <c r="J291" s="77">
        <v>214</v>
      </c>
      <c r="K291" s="77">
        <v>239</v>
      </c>
      <c r="L291" s="77" t="s">
        <v>311</v>
      </c>
      <c r="M291" s="77" t="s">
        <v>333</v>
      </c>
      <c r="N291" s="77"/>
      <c r="O291" s="115"/>
      <c r="P291" s="115"/>
      <c r="Q291" s="115"/>
      <c r="R291" s="115"/>
    </row>
    <row r="292" spans="2:18" s="114" customFormat="1" ht="12" customHeight="1">
      <c r="B292" s="77">
        <v>334</v>
      </c>
      <c r="C292" s="78">
        <v>44331</v>
      </c>
      <c r="D292" s="79" t="s">
        <v>412</v>
      </c>
      <c r="E292" s="45" t="s">
        <v>356</v>
      </c>
      <c r="F292" s="77" t="s">
        <v>357</v>
      </c>
      <c r="G292" s="77" t="s">
        <v>550</v>
      </c>
      <c r="H292" s="77" t="s">
        <v>551</v>
      </c>
      <c r="I292" s="90">
        <v>80</v>
      </c>
      <c r="J292" s="77">
        <v>213</v>
      </c>
      <c r="K292" s="77">
        <v>238</v>
      </c>
      <c r="L292" s="77" t="s">
        <v>311</v>
      </c>
      <c r="M292" s="77" t="s">
        <v>333</v>
      </c>
      <c r="N292" s="77"/>
      <c r="O292" s="115"/>
      <c r="P292" s="115"/>
      <c r="Q292" s="115"/>
      <c r="R292" s="115"/>
    </row>
    <row r="293" spans="2:18" s="114" customFormat="1" ht="12" customHeight="1">
      <c r="B293" s="77">
        <v>333</v>
      </c>
      <c r="C293" s="78">
        <v>44331</v>
      </c>
      <c r="D293" s="79" t="s">
        <v>412</v>
      </c>
      <c r="E293" s="45" t="s">
        <v>329</v>
      </c>
      <c r="F293" s="77" t="s">
        <v>463</v>
      </c>
      <c r="G293" s="77" t="s">
        <v>475</v>
      </c>
      <c r="H293" s="77" t="s">
        <v>476</v>
      </c>
      <c r="I293" s="90">
        <v>106.52</v>
      </c>
      <c r="J293" s="77">
        <v>212</v>
      </c>
      <c r="K293" s="77">
        <v>237</v>
      </c>
      <c r="L293" s="77" t="s">
        <v>311</v>
      </c>
      <c r="M293" s="77" t="s">
        <v>333</v>
      </c>
      <c r="N293" s="77"/>
      <c r="O293" s="115"/>
      <c r="P293" s="115"/>
      <c r="Q293" s="115"/>
      <c r="R293" s="115"/>
    </row>
    <row r="294" spans="2:18" s="114" customFormat="1" ht="12" hidden="1" customHeight="1">
      <c r="B294" s="42">
        <v>332</v>
      </c>
      <c r="C294" s="43">
        <v>44331</v>
      </c>
      <c r="D294" s="44" t="s">
        <v>412</v>
      </c>
      <c r="E294" s="66" t="s">
        <v>329</v>
      </c>
      <c r="F294" s="42" t="s">
        <v>330</v>
      </c>
      <c r="G294" s="42" t="s">
        <v>471</v>
      </c>
      <c r="H294" s="42" t="s">
        <v>734</v>
      </c>
      <c r="I294" s="92">
        <v>6</v>
      </c>
      <c r="J294" s="42">
        <v>12</v>
      </c>
      <c r="K294" s="42">
        <v>236</v>
      </c>
      <c r="L294" s="42" t="s">
        <v>312</v>
      </c>
      <c r="M294" s="42" t="s">
        <v>612</v>
      </c>
      <c r="N294" s="42"/>
      <c r="O294" s="115">
        <v>0</v>
      </c>
      <c r="P294" s="115" t="b">
        <f t="shared" si="8"/>
        <v>0</v>
      </c>
      <c r="Q294" s="128">
        <v>44177</v>
      </c>
      <c r="R294" s="115" t="b">
        <f t="shared" si="9"/>
        <v>0</v>
      </c>
    </row>
    <row r="295" spans="2:18" s="114" customFormat="1" ht="12" hidden="1" customHeight="1">
      <c r="B295" s="42">
        <v>331</v>
      </c>
      <c r="C295" s="43">
        <v>44331</v>
      </c>
      <c r="D295" s="44" t="s">
        <v>412</v>
      </c>
      <c r="E295" s="66" t="s">
        <v>329</v>
      </c>
      <c r="F295" s="42" t="s">
        <v>330</v>
      </c>
      <c r="G295" s="42" t="s">
        <v>735</v>
      </c>
      <c r="H295" s="42" t="s">
        <v>736</v>
      </c>
      <c r="I295" s="92">
        <v>6</v>
      </c>
      <c r="J295" s="42">
        <v>11</v>
      </c>
      <c r="K295" s="42">
        <v>235</v>
      </c>
      <c r="L295" s="42" t="s">
        <v>312</v>
      </c>
      <c r="M295" s="42" t="s">
        <v>612</v>
      </c>
      <c r="N295" s="42"/>
      <c r="O295" s="115">
        <v>0</v>
      </c>
      <c r="P295" s="115" t="b">
        <f t="shared" si="8"/>
        <v>0</v>
      </c>
      <c r="Q295" s="128">
        <v>44176</v>
      </c>
      <c r="R295" s="115" t="b">
        <f t="shared" si="9"/>
        <v>0</v>
      </c>
    </row>
    <row r="296" spans="2:18" s="114" customFormat="1" ht="12" customHeight="1">
      <c r="B296" s="77">
        <v>330</v>
      </c>
      <c r="C296" s="78">
        <v>44316</v>
      </c>
      <c r="D296" s="79" t="s">
        <v>412</v>
      </c>
      <c r="E296" s="45" t="s">
        <v>715</v>
      </c>
      <c r="F296" s="77" t="s">
        <v>737</v>
      </c>
      <c r="G296" s="77" t="s">
        <v>738</v>
      </c>
      <c r="H296" s="77" t="s">
        <v>739</v>
      </c>
      <c r="I296" s="90">
        <v>90.99</v>
      </c>
      <c r="J296" s="77">
        <v>211</v>
      </c>
      <c r="K296" s="77">
        <v>235</v>
      </c>
      <c r="L296" s="77" t="s">
        <v>311</v>
      </c>
      <c r="M296" s="77" t="s">
        <v>333</v>
      </c>
      <c r="N296" s="77"/>
      <c r="O296" s="115"/>
      <c r="P296" s="115"/>
      <c r="Q296" s="115"/>
      <c r="R296" s="115"/>
    </row>
    <row r="297" spans="2:18" s="114" customFormat="1" ht="12" customHeight="1">
      <c r="B297" s="77">
        <v>329</v>
      </c>
      <c r="C297" s="78">
        <v>44316</v>
      </c>
      <c r="D297" s="79" t="s">
        <v>412</v>
      </c>
      <c r="E297" s="39" t="s">
        <v>715</v>
      </c>
      <c r="F297" s="77" t="s">
        <v>344</v>
      </c>
      <c r="G297" s="77" t="s">
        <v>406</v>
      </c>
      <c r="H297" s="77" t="s">
        <v>407</v>
      </c>
      <c r="I297" s="90">
        <v>94.77</v>
      </c>
      <c r="J297" s="77">
        <v>210</v>
      </c>
      <c r="K297" s="77">
        <v>234</v>
      </c>
      <c r="L297" s="77" t="s">
        <v>311</v>
      </c>
      <c r="M297" s="77" t="s">
        <v>333</v>
      </c>
      <c r="N297" s="77"/>
      <c r="O297" s="115"/>
      <c r="P297" s="115"/>
      <c r="Q297" s="115"/>
      <c r="R297" s="115"/>
    </row>
    <row r="298" spans="2:18" s="114" customFormat="1" ht="12" customHeight="1">
      <c r="B298" s="77">
        <v>328</v>
      </c>
      <c r="C298" s="78">
        <v>44316</v>
      </c>
      <c r="D298" s="79" t="s">
        <v>412</v>
      </c>
      <c r="E298" s="45" t="s">
        <v>356</v>
      </c>
      <c r="F298" s="77" t="s">
        <v>528</v>
      </c>
      <c r="G298" s="77" t="s">
        <v>740</v>
      </c>
      <c r="H298" s="77" t="s">
        <v>741</v>
      </c>
      <c r="I298" s="90">
        <v>77.930000000000007</v>
      </c>
      <c r="J298" s="77">
        <v>209</v>
      </c>
      <c r="K298" s="77">
        <v>233</v>
      </c>
      <c r="L298" s="77" t="s">
        <v>311</v>
      </c>
      <c r="M298" s="77" t="s">
        <v>333</v>
      </c>
      <c r="N298" s="77"/>
      <c r="O298" s="115"/>
      <c r="P298" s="115"/>
      <c r="Q298" s="115"/>
      <c r="R298" s="115"/>
    </row>
    <row r="299" spans="2:18" s="114" customFormat="1" ht="12" customHeight="1">
      <c r="B299" s="77">
        <v>327</v>
      </c>
      <c r="C299" s="78">
        <v>44310</v>
      </c>
      <c r="D299" s="79" t="s">
        <v>412</v>
      </c>
      <c r="E299" s="45" t="s">
        <v>336</v>
      </c>
      <c r="F299" s="77" t="s">
        <v>372</v>
      </c>
      <c r="G299" s="77" t="s">
        <v>533</v>
      </c>
      <c r="H299" s="77" t="s">
        <v>742</v>
      </c>
      <c r="I299" s="90">
        <v>73.89</v>
      </c>
      <c r="J299" s="77">
        <v>208</v>
      </c>
      <c r="K299" s="77">
        <v>232</v>
      </c>
      <c r="L299" s="77" t="s">
        <v>311</v>
      </c>
      <c r="M299" s="77" t="s">
        <v>333</v>
      </c>
      <c r="N299" s="77"/>
      <c r="O299" s="115"/>
      <c r="P299" s="115"/>
      <c r="Q299" s="115"/>
      <c r="R299" s="115"/>
    </row>
    <row r="300" spans="2:18" s="114" customFormat="1" ht="12" customHeight="1">
      <c r="B300" s="77">
        <v>326</v>
      </c>
      <c r="C300" s="78">
        <v>44178</v>
      </c>
      <c r="D300" s="79" t="s">
        <v>328</v>
      </c>
      <c r="E300" s="45" t="s">
        <v>329</v>
      </c>
      <c r="F300" s="77" t="s">
        <v>330</v>
      </c>
      <c r="G300" s="77" t="s">
        <v>415</v>
      </c>
      <c r="H300" s="77" t="s">
        <v>743</v>
      </c>
      <c r="I300" s="90">
        <v>81.39</v>
      </c>
      <c r="J300" s="77">
        <v>13</v>
      </c>
      <c r="K300" s="77">
        <v>231</v>
      </c>
      <c r="L300" s="77" t="s">
        <v>308</v>
      </c>
      <c r="M300" s="77" t="s">
        <v>333</v>
      </c>
      <c r="N300" s="77"/>
      <c r="O300" s="115"/>
      <c r="P300" s="115"/>
      <c r="Q300" s="115"/>
      <c r="R300" s="115"/>
    </row>
    <row r="301" spans="2:18" s="114" customFormat="1" ht="12" customHeight="1">
      <c r="B301" s="77">
        <v>325</v>
      </c>
      <c r="C301" s="78">
        <v>44178</v>
      </c>
      <c r="D301" s="79" t="s">
        <v>328</v>
      </c>
      <c r="E301" s="45" t="s">
        <v>329</v>
      </c>
      <c r="F301" s="77" t="s">
        <v>330</v>
      </c>
      <c r="G301" s="77" t="s">
        <v>744</v>
      </c>
      <c r="H301" s="77" t="s">
        <v>745</v>
      </c>
      <c r="I301" s="90">
        <v>105.06</v>
      </c>
      <c r="J301" s="77">
        <v>207</v>
      </c>
      <c r="K301" s="77">
        <v>230</v>
      </c>
      <c r="L301" s="77" t="s">
        <v>311</v>
      </c>
      <c r="M301" s="77" t="s">
        <v>333</v>
      </c>
      <c r="N301" s="77"/>
      <c r="O301" s="115"/>
      <c r="P301" s="115"/>
      <c r="Q301" s="115"/>
      <c r="R301" s="115"/>
    </row>
    <row r="302" spans="2:18" s="114" customFormat="1" ht="12" customHeight="1">
      <c r="B302" s="77">
        <v>324</v>
      </c>
      <c r="C302" s="78">
        <v>44178</v>
      </c>
      <c r="D302" s="79" t="s">
        <v>328</v>
      </c>
      <c r="E302" s="45" t="s">
        <v>356</v>
      </c>
      <c r="F302" s="77" t="s">
        <v>375</v>
      </c>
      <c r="G302" s="77" t="s">
        <v>746</v>
      </c>
      <c r="H302" s="77" t="s">
        <v>747</v>
      </c>
      <c r="I302" s="90">
        <v>110.07</v>
      </c>
      <c r="J302" s="77">
        <v>206</v>
      </c>
      <c r="K302" s="77">
        <v>229</v>
      </c>
      <c r="L302" s="77" t="s">
        <v>311</v>
      </c>
      <c r="M302" s="77" t="s">
        <v>333</v>
      </c>
      <c r="N302" s="77"/>
      <c r="O302" s="115"/>
      <c r="P302" s="115"/>
      <c r="Q302" s="115"/>
      <c r="R302" s="115"/>
    </row>
    <row r="303" spans="2:18" s="114" customFormat="1" ht="12" customHeight="1">
      <c r="B303" s="77">
        <v>323</v>
      </c>
      <c r="C303" s="78">
        <v>44155</v>
      </c>
      <c r="D303" s="79" t="s">
        <v>328</v>
      </c>
      <c r="E303" s="45" t="s">
        <v>329</v>
      </c>
      <c r="F303" s="77" t="s">
        <v>463</v>
      </c>
      <c r="G303" s="77" t="s">
        <v>507</v>
      </c>
      <c r="H303" s="77" t="s">
        <v>748</v>
      </c>
      <c r="I303" s="90">
        <v>44.19</v>
      </c>
      <c r="J303" s="77">
        <v>12</v>
      </c>
      <c r="K303" s="77">
        <v>228</v>
      </c>
      <c r="L303" s="77" t="s">
        <v>308</v>
      </c>
      <c r="M303" s="77" t="s">
        <v>333</v>
      </c>
      <c r="N303" s="77"/>
      <c r="O303" s="115"/>
      <c r="P303" s="115"/>
      <c r="Q303" s="115"/>
      <c r="R303" s="115"/>
    </row>
    <row r="304" spans="2:18" s="114" customFormat="1" ht="12" hidden="1" customHeight="1">
      <c r="B304" s="42">
        <v>322</v>
      </c>
      <c r="C304" s="43">
        <v>44141</v>
      </c>
      <c r="D304" s="44" t="s">
        <v>328</v>
      </c>
      <c r="E304" s="66" t="s">
        <v>329</v>
      </c>
      <c r="F304" s="42" t="s">
        <v>330</v>
      </c>
      <c r="G304" s="42" t="s">
        <v>415</v>
      </c>
      <c r="H304" s="42" t="s">
        <v>717</v>
      </c>
      <c r="I304" s="92">
        <v>6</v>
      </c>
      <c r="J304" s="42">
        <v>11</v>
      </c>
      <c r="K304" s="42">
        <v>227</v>
      </c>
      <c r="L304" s="42" t="s">
        <v>312</v>
      </c>
      <c r="M304" s="42" t="s">
        <v>612</v>
      </c>
      <c r="N304" s="42"/>
      <c r="O304" s="115">
        <v>0</v>
      </c>
      <c r="P304" s="115" t="b">
        <f t="shared" si="8"/>
        <v>0</v>
      </c>
      <c r="Q304" s="128">
        <v>44001</v>
      </c>
      <c r="R304" s="115" t="b">
        <f t="shared" si="9"/>
        <v>0</v>
      </c>
    </row>
    <row r="305" spans="2:18" s="114" customFormat="1" ht="12" customHeight="1">
      <c r="B305" s="77">
        <v>321</v>
      </c>
      <c r="C305" s="78">
        <v>44048</v>
      </c>
      <c r="D305" s="79" t="s">
        <v>388</v>
      </c>
      <c r="E305" s="45" t="s">
        <v>329</v>
      </c>
      <c r="F305" s="77" t="s">
        <v>330</v>
      </c>
      <c r="G305" s="77" t="s">
        <v>415</v>
      </c>
      <c r="H305" s="77" t="s">
        <v>749</v>
      </c>
      <c r="I305" s="90">
        <v>96</v>
      </c>
      <c r="J305" s="77">
        <v>11</v>
      </c>
      <c r="K305" s="77">
        <v>227</v>
      </c>
      <c r="L305" s="77" t="s">
        <v>308</v>
      </c>
      <c r="M305" s="77" t="s">
        <v>333</v>
      </c>
      <c r="N305" s="77"/>
      <c r="O305" s="115"/>
      <c r="P305" s="115"/>
      <c r="Q305" s="115"/>
      <c r="R305" s="115"/>
    </row>
    <row r="306" spans="2:18" s="114" customFormat="1" ht="12" customHeight="1">
      <c r="B306" s="77">
        <v>320</v>
      </c>
      <c r="C306" s="78">
        <v>44046</v>
      </c>
      <c r="D306" s="79" t="s">
        <v>388</v>
      </c>
      <c r="E306" s="45" t="s">
        <v>336</v>
      </c>
      <c r="F306" s="77" t="s">
        <v>372</v>
      </c>
      <c r="G306" s="77" t="s">
        <v>750</v>
      </c>
      <c r="H306" s="77" t="s">
        <v>751</v>
      </c>
      <c r="I306" s="90">
        <v>112</v>
      </c>
      <c r="J306" s="77">
        <v>205</v>
      </c>
      <c r="K306" s="77">
        <v>226</v>
      </c>
      <c r="L306" s="77" t="s">
        <v>311</v>
      </c>
      <c r="M306" s="77" t="s">
        <v>333</v>
      </c>
      <c r="N306" s="77"/>
      <c r="O306" s="115"/>
      <c r="P306" s="115"/>
      <c r="Q306" s="115"/>
      <c r="R306" s="115"/>
    </row>
    <row r="307" spans="2:18" s="114" customFormat="1" ht="12" customHeight="1">
      <c r="B307" s="77">
        <v>319</v>
      </c>
      <c r="C307" s="78">
        <v>44040</v>
      </c>
      <c r="D307" s="79" t="s">
        <v>388</v>
      </c>
      <c r="E307" s="45" t="s">
        <v>336</v>
      </c>
      <c r="F307" s="77" t="s">
        <v>419</v>
      </c>
      <c r="G307" s="77" t="s">
        <v>420</v>
      </c>
      <c r="H307" s="77" t="s">
        <v>752</v>
      </c>
      <c r="I307" s="90">
        <v>51.3</v>
      </c>
      <c r="J307" s="77">
        <v>10</v>
      </c>
      <c r="K307" s="77">
        <v>225</v>
      </c>
      <c r="L307" s="77" t="s">
        <v>308</v>
      </c>
      <c r="M307" s="77" t="s">
        <v>333</v>
      </c>
      <c r="N307" s="77"/>
      <c r="O307" s="115"/>
      <c r="P307" s="115"/>
      <c r="Q307" s="115"/>
      <c r="R307" s="115"/>
    </row>
    <row r="308" spans="2:18" s="114" customFormat="1" ht="12" hidden="1" customHeight="1">
      <c r="B308" s="42">
        <v>318</v>
      </c>
      <c r="C308" s="43">
        <v>44032</v>
      </c>
      <c r="D308" s="44" t="s">
        <v>388</v>
      </c>
      <c r="E308" s="66" t="s">
        <v>368</v>
      </c>
      <c r="F308" s="42" t="s">
        <v>395</v>
      </c>
      <c r="G308" s="42" t="s">
        <v>504</v>
      </c>
      <c r="H308" s="42" t="s">
        <v>753</v>
      </c>
      <c r="I308" s="92">
        <v>9</v>
      </c>
      <c r="J308" s="42">
        <v>11</v>
      </c>
      <c r="K308" s="42">
        <v>224</v>
      </c>
      <c r="L308" s="42" t="s">
        <v>312</v>
      </c>
      <c r="M308" s="42" t="s">
        <v>612</v>
      </c>
      <c r="N308" s="42"/>
      <c r="O308" s="115">
        <v>0</v>
      </c>
      <c r="P308" s="115" t="b">
        <f t="shared" si="8"/>
        <v>0</v>
      </c>
      <c r="Q308" s="128">
        <v>43903</v>
      </c>
      <c r="R308" s="115" t="b">
        <f t="shared" si="9"/>
        <v>0</v>
      </c>
    </row>
    <row r="309" spans="2:18" s="114" customFormat="1" ht="12" customHeight="1">
      <c r="B309" s="77">
        <v>317</v>
      </c>
      <c r="C309" s="78">
        <v>44030</v>
      </c>
      <c r="D309" s="79" t="s">
        <v>388</v>
      </c>
      <c r="E309" s="45" t="s">
        <v>368</v>
      </c>
      <c r="F309" s="77" t="s">
        <v>444</v>
      </c>
      <c r="G309" s="77" t="s">
        <v>703</v>
      </c>
      <c r="H309" s="80" t="s">
        <v>754</v>
      </c>
      <c r="I309" s="90">
        <v>94.96</v>
      </c>
      <c r="J309" s="77">
        <v>204</v>
      </c>
      <c r="K309" s="77">
        <v>224</v>
      </c>
      <c r="L309" s="77" t="s">
        <v>311</v>
      </c>
      <c r="M309" s="77" t="s">
        <v>333</v>
      </c>
      <c r="N309" s="77"/>
      <c r="O309" s="115"/>
      <c r="P309" s="115"/>
      <c r="Q309" s="115"/>
      <c r="R309" s="115"/>
    </row>
    <row r="310" spans="2:18" s="114" customFormat="1" ht="12" customHeight="1">
      <c r="B310" s="77">
        <v>316</v>
      </c>
      <c r="C310" s="78">
        <v>44012</v>
      </c>
      <c r="D310" s="79" t="s">
        <v>412</v>
      </c>
      <c r="E310" s="45" t="s">
        <v>329</v>
      </c>
      <c r="F310" s="77" t="s">
        <v>330</v>
      </c>
      <c r="G310" s="77" t="s">
        <v>415</v>
      </c>
      <c r="H310" s="77" t="s">
        <v>389</v>
      </c>
      <c r="I310" s="90">
        <v>127.91</v>
      </c>
      <c r="J310" s="77">
        <v>203</v>
      </c>
      <c r="K310" s="77">
        <v>223</v>
      </c>
      <c r="L310" s="77" t="s">
        <v>311</v>
      </c>
      <c r="M310" s="77" t="s">
        <v>333</v>
      </c>
      <c r="N310" s="77"/>
      <c r="O310" s="115"/>
      <c r="P310" s="115"/>
      <c r="Q310" s="115"/>
      <c r="R310" s="115"/>
    </row>
    <row r="311" spans="2:18" s="114" customFormat="1" ht="12" customHeight="1">
      <c r="B311" s="77">
        <v>315</v>
      </c>
      <c r="C311" s="78">
        <v>44011</v>
      </c>
      <c r="D311" s="79" t="s">
        <v>412</v>
      </c>
      <c r="E311" s="45" t="s">
        <v>356</v>
      </c>
      <c r="F311" s="77" t="s">
        <v>375</v>
      </c>
      <c r="G311" s="77" t="s">
        <v>755</v>
      </c>
      <c r="H311" s="39" t="s">
        <v>756</v>
      </c>
      <c r="I311" s="90">
        <v>100</v>
      </c>
      <c r="J311" s="77">
        <v>202</v>
      </c>
      <c r="K311" s="77">
        <v>222</v>
      </c>
      <c r="L311" s="77" t="s">
        <v>311</v>
      </c>
      <c r="M311" s="77" t="s">
        <v>333</v>
      </c>
      <c r="N311" s="77"/>
      <c r="O311" s="115"/>
      <c r="P311" s="115"/>
      <c r="Q311" s="115"/>
      <c r="R311" s="115"/>
    </row>
    <row r="312" spans="2:18" s="114" customFormat="1" ht="12" customHeight="1">
      <c r="B312" s="77">
        <v>314</v>
      </c>
      <c r="C312" s="78">
        <v>44009</v>
      </c>
      <c r="D312" s="79" t="s">
        <v>412</v>
      </c>
      <c r="E312" s="45" t="s">
        <v>329</v>
      </c>
      <c r="F312" s="77" t="s">
        <v>330</v>
      </c>
      <c r="G312" s="77" t="s">
        <v>415</v>
      </c>
      <c r="H312" s="77" t="s">
        <v>757</v>
      </c>
      <c r="I312" s="90">
        <v>6</v>
      </c>
      <c r="J312" s="77">
        <v>11</v>
      </c>
      <c r="K312" s="77">
        <v>221</v>
      </c>
      <c r="L312" s="39" t="s">
        <v>312</v>
      </c>
      <c r="M312" s="77" t="s">
        <v>333</v>
      </c>
      <c r="N312" s="77"/>
      <c r="O312" s="115"/>
      <c r="P312" s="115"/>
      <c r="Q312" s="115"/>
      <c r="R312" s="115"/>
    </row>
    <row r="313" spans="2:18" s="114" customFormat="1" ht="12" customHeight="1">
      <c r="B313" s="77">
        <v>313</v>
      </c>
      <c r="C313" s="78">
        <v>44001</v>
      </c>
      <c r="D313" s="79" t="s">
        <v>412</v>
      </c>
      <c r="E313" s="45" t="s">
        <v>368</v>
      </c>
      <c r="F313" s="39" t="s">
        <v>598</v>
      </c>
      <c r="G313" s="77" t="s">
        <v>758</v>
      </c>
      <c r="H313" s="77" t="s">
        <v>759</v>
      </c>
      <c r="I313" s="90">
        <v>31.96</v>
      </c>
      <c r="J313" s="77">
        <v>9</v>
      </c>
      <c r="K313" s="77">
        <v>220</v>
      </c>
      <c r="L313" s="77" t="s">
        <v>308</v>
      </c>
      <c r="M313" s="77" t="s">
        <v>333</v>
      </c>
      <c r="N313" s="77"/>
      <c r="O313" s="115"/>
      <c r="P313" s="115"/>
      <c r="Q313" s="115"/>
      <c r="R313" s="115"/>
    </row>
    <row r="314" spans="2:18" s="112" customFormat="1" ht="12" customHeight="1">
      <c r="B314" s="77">
        <v>312</v>
      </c>
      <c r="C314" s="78">
        <v>44001</v>
      </c>
      <c r="D314" s="79" t="s">
        <v>412</v>
      </c>
      <c r="E314" s="45" t="s">
        <v>356</v>
      </c>
      <c r="F314" s="77" t="s">
        <v>760</v>
      </c>
      <c r="G314" s="77" t="s">
        <v>761</v>
      </c>
      <c r="H314" s="77" t="s">
        <v>467</v>
      </c>
      <c r="I314" s="90">
        <v>74.319999999999993</v>
      </c>
      <c r="J314" s="77">
        <v>201</v>
      </c>
      <c r="K314" s="77">
        <v>219</v>
      </c>
      <c r="L314" s="77" t="s">
        <v>311</v>
      </c>
      <c r="M314" s="77" t="s">
        <v>333</v>
      </c>
      <c r="N314" s="77"/>
      <c r="O314" s="115"/>
      <c r="P314" s="115"/>
      <c r="Q314" s="115"/>
      <c r="R314" s="115"/>
    </row>
    <row r="315" spans="2:18" s="112" customFormat="1" ht="12" customHeight="1">
      <c r="B315" s="77">
        <v>311</v>
      </c>
      <c r="C315" s="78">
        <v>44000</v>
      </c>
      <c r="D315" s="79" t="s">
        <v>412</v>
      </c>
      <c r="E315" s="45" t="s">
        <v>356</v>
      </c>
      <c r="F315" s="77" t="s">
        <v>357</v>
      </c>
      <c r="G315" s="77" t="s">
        <v>488</v>
      </c>
      <c r="H315" s="77" t="s">
        <v>762</v>
      </c>
      <c r="I315" s="90">
        <v>58</v>
      </c>
      <c r="J315" s="77">
        <v>200</v>
      </c>
      <c r="K315" s="77">
        <v>218</v>
      </c>
      <c r="L315" s="77" t="s">
        <v>311</v>
      </c>
      <c r="M315" s="77" t="s">
        <v>333</v>
      </c>
      <c r="N315" s="77"/>
      <c r="O315" s="115"/>
      <c r="P315" s="115"/>
      <c r="Q315" s="115"/>
      <c r="R315" s="115"/>
    </row>
    <row r="316" spans="2:18" s="112" customFormat="1" ht="12" customHeight="1">
      <c r="B316" s="77">
        <v>310</v>
      </c>
      <c r="C316" s="78">
        <v>43907</v>
      </c>
      <c r="D316" s="79" t="s">
        <v>454</v>
      </c>
      <c r="E316" s="45" t="s">
        <v>336</v>
      </c>
      <c r="F316" s="77" t="s">
        <v>372</v>
      </c>
      <c r="G316" s="77" t="s">
        <v>763</v>
      </c>
      <c r="H316" s="77" t="s">
        <v>764</v>
      </c>
      <c r="I316" s="90">
        <v>70.8</v>
      </c>
      <c r="J316" s="77">
        <v>199</v>
      </c>
      <c r="K316" s="77">
        <v>217</v>
      </c>
      <c r="L316" s="77" t="s">
        <v>311</v>
      </c>
      <c r="M316" s="77" t="s">
        <v>333</v>
      </c>
      <c r="N316" s="77"/>
      <c r="O316" s="115"/>
      <c r="P316" s="115"/>
      <c r="Q316" s="115"/>
      <c r="R316" s="115"/>
    </row>
    <row r="317" spans="2:18" s="112" customFormat="1" ht="12" customHeight="1">
      <c r="B317" s="77">
        <v>309</v>
      </c>
      <c r="C317" s="78">
        <v>43903</v>
      </c>
      <c r="D317" s="79" t="s">
        <v>454</v>
      </c>
      <c r="E317" s="45" t="s">
        <v>329</v>
      </c>
      <c r="F317" s="77" t="s">
        <v>330</v>
      </c>
      <c r="G317" s="77" t="s">
        <v>415</v>
      </c>
      <c r="H317" s="77" t="s">
        <v>765</v>
      </c>
      <c r="I317" s="90">
        <v>65.349999999999994</v>
      </c>
      <c r="J317" s="77">
        <v>8</v>
      </c>
      <c r="K317" s="77">
        <v>216</v>
      </c>
      <c r="L317" s="77" t="s">
        <v>308</v>
      </c>
      <c r="M317" s="77" t="s">
        <v>333</v>
      </c>
      <c r="N317" s="77"/>
      <c r="O317" s="115"/>
      <c r="P317" s="115"/>
      <c r="Q317" s="115"/>
      <c r="R317" s="115"/>
    </row>
    <row r="318" spans="2:18" s="112" customFormat="1" ht="12" customHeight="1">
      <c r="B318" s="77">
        <v>308</v>
      </c>
      <c r="C318" s="78">
        <v>43903</v>
      </c>
      <c r="D318" s="79" t="s">
        <v>454</v>
      </c>
      <c r="E318" s="45" t="s">
        <v>329</v>
      </c>
      <c r="F318" s="77" t="s">
        <v>463</v>
      </c>
      <c r="G318" s="77" t="s">
        <v>464</v>
      </c>
      <c r="H318" s="77" t="s">
        <v>766</v>
      </c>
      <c r="I318" s="90">
        <v>100.64</v>
      </c>
      <c r="J318" s="77">
        <v>198</v>
      </c>
      <c r="K318" s="77">
        <v>215</v>
      </c>
      <c r="L318" s="77" t="s">
        <v>311</v>
      </c>
      <c r="M318" s="77" t="s">
        <v>333</v>
      </c>
      <c r="N318" s="77"/>
      <c r="O318" s="115"/>
      <c r="P318" s="115"/>
      <c r="Q318" s="115"/>
      <c r="R318" s="115"/>
    </row>
    <row r="319" spans="2:18" s="112" customFormat="1" ht="12" customHeight="1">
      <c r="B319" s="77">
        <v>307</v>
      </c>
      <c r="C319" s="78">
        <v>43901</v>
      </c>
      <c r="D319" s="79" t="s">
        <v>454</v>
      </c>
      <c r="E319" s="45" t="s">
        <v>329</v>
      </c>
      <c r="F319" s="77" t="s">
        <v>463</v>
      </c>
      <c r="G319" s="77" t="s">
        <v>507</v>
      </c>
      <c r="H319" s="77" t="s">
        <v>767</v>
      </c>
      <c r="I319" s="90">
        <v>73.39</v>
      </c>
      <c r="J319" s="77">
        <v>197</v>
      </c>
      <c r="K319" s="77">
        <v>214</v>
      </c>
      <c r="L319" s="77" t="s">
        <v>311</v>
      </c>
      <c r="M319" s="77" t="s">
        <v>333</v>
      </c>
      <c r="N319" s="77"/>
      <c r="O319" s="115"/>
      <c r="P319" s="115"/>
      <c r="Q319" s="115"/>
      <c r="R319" s="115"/>
    </row>
    <row r="320" spans="2:18" s="112" customFormat="1" ht="12" customHeight="1">
      <c r="B320" s="77">
        <v>306</v>
      </c>
      <c r="C320" s="78">
        <v>43896</v>
      </c>
      <c r="D320" s="79" t="s">
        <v>454</v>
      </c>
      <c r="E320" s="45" t="s">
        <v>336</v>
      </c>
      <c r="F320" s="77" t="s">
        <v>419</v>
      </c>
      <c r="G320" s="77" t="s">
        <v>420</v>
      </c>
      <c r="H320" s="77" t="s">
        <v>768</v>
      </c>
      <c r="I320" s="90">
        <v>51.34</v>
      </c>
      <c r="J320" s="77">
        <v>7</v>
      </c>
      <c r="K320" s="77">
        <v>213</v>
      </c>
      <c r="L320" s="77" t="s">
        <v>308</v>
      </c>
      <c r="M320" s="77" t="s">
        <v>333</v>
      </c>
      <c r="N320" s="77"/>
      <c r="O320" s="115"/>
      <c r="P320" s="115"/>
      <c r="Q320" s="115"/>
      <c r="R320" s="115"/>
    </row>
    <row r="321" spans="2:18" s="112" customFormat="1" ht="12" customHeight="1">
      <c r="B321" s="77">
        <v>305</v>
      </c>
      <c r="C321" s="78">
        <v>43889</v>
      </c>
      <c r="D321" s="79" t="s">
        <v>454</v>
      </c>
      <c r="E321" s="45" t="s">
        <v>336</v>
      </c>
      <c r="F321" s="77" t="s">
        <v>349</v>
      </c>
      <c r="G321" s="77" t="s">
        <v>769</v>
      </c>
      <c r="H321" s="77" t="s">
        <v>770</v>
      </c>
      <c r="I321" s="90">
        <v>83</v>
      </c>
      <c r="J321" s="77">
        <v>196</v>
      </c>
      <c r="K321" s="77">
        <v>212</v>
      </c>
      <c r="L321" s="77" t="s">
        <v>311</v>
      </c>
      <c r="M321" s="77" t="s">
        <v>333</v>
      </c>
      <c r="N321" s="77"/>
      <c r="O321" s="115"/>
      <c r="P321" s="115"/>
      <c r="Q321" s="115"/>
      <c r="R321" s="115"/>
    </row>
    <row r="322" spans="2:18" s="112" customFormat="1" ht="12" customHeight="1">
      <c r="B322" s="77">
        <v>304</v>
      </c>
      <c r="C322" s="78">
        <v>43880</v>
      </c>
      <c r="D322" s="79" t="s">
        <v>454</v>
      </c>
      <c r="E322" s="45" t="s">
        <v>336</v>
      </c>
      <c r="F322" s="77" t="s">
        <v>349</v>
      </c>
      <c r="G322" s="77" t="s">
        <v>417</v>
      </c>
      <c r="H322" s="77" t="s">
        <v>418</v>
      </c>
      <c r="I322" s="90">
        <v>100</v>
      </c>
      <c r="J322" s="77">
        <v>195</v>
      </c>
      <c r="K322" s="77">
        <v>211</v>
      </c>
      <c r="L322" s="77" t="s">
        <v>311</v>
      </c>
      <c r="M322" s="77" t="s">
        <v>333</v>
      </c>
      <c r="N322" s="77"/>
      <c r="O322" s="115"/>
      <c r="P322" s="115"/>
      <c r="Q322" s="115"/>
      <c r="R322" s="115"/>
    </row>
    <row r="323" spans="2:18" s="112" customFormat="1" ht="12" customHeight="1">
      <c r="B323" s="77">
        <v>303</v>
      </c>
      <c r="C323" s="78">
        <v>43880</v>
      </c>
      <c r="D323" s="79" t="s">
        <v>454</v>
      </c>
      <c r="E323" s="45" t="s">
        <v>329</v>
      </c>
      <c r="F323" s="77" t="s">
        <v>362</v>
      </c>
      <c r="G323" s="77" t="s">
        <v>771</v>
      </c>
      <c r="H323" s="77" t="s">
        <v>772</v>
      </c>
      <c r="I323" s="91">
        <v>80</v>
      </c>
      <c r="J323" s="39">
        <v>194</v>
      </c>
      <c r="K323" s="39">
        <v>210</v>
      </c>
      <c r="L323" s="77" t="s">
        <v>311</v>
      </c>
      <c r="M323" s="77" t="s">
        <v>333</v>
      </c>
      <c r="N323" s="77"/>
      <c r="O323" s="115"/>
      <c r="P323" s="115"/>
      <c r="Q323" s="115"/>
      <c r="R323" s="115"/>
    </row>
    <row r="324" spans="2:18" s="112" customFormat="1" ht="12" customHeight="1">
      <c r="B324" s="77">
        <v>302</v>
      </c>
      <c r="C324" s="78">
        <v>43861</v>
      </c>
      <c r="D324" s="79" t="s">
        <v>454</v>
      </c>
      <c r="E324" s="81" t="s">
        <v>715</v>
      </c>
      <c r="F324" s="77" t="s">
        <v>451</v>
      </c>
      <c r="G324" s="77" t="s">
        <v>452</v>
      </c>
      <c r="H324" s="77" t="s">
        <v>453</v>
      </c>
      <c r="I324" s="90">
        <v>116.18</v>
      </c>
      <c r="J324" s="77">
        <v>193</v>
      </c>
      <c r="K324" s="77">
        <v>209</v>
      </c>
      <c r="L324" s="77" t="s">
        <v>311</v>
      </c>
      <c r="M324" s="77" t="s">
        <v>333</v>
      </c>
      <c r="N324" s="77"/>
      <c r="O324" s="115"/>
      <c r="P324" s="115"/>
      <c r="Q324" s="115"/>
      <c r="R324" s="115"/>
    </row>
    <row r="325" spans="2:18" s="112" customFormat="1" ht="12" customHeight="1">
      <c r="B325" s="77">
        <v>301</v>
      </c>
      <c r="C325" s="78">
        <v>43852</v>
      </c>
      <c r="D325" s="79" t="s">
        <v>454</v>
      </c>
      <c r="E325" s="81" t="s">
        <v>356</v>
      </c>
      <c r="F325" s="77" t="s">
        <v>375</v>
      </c>
      <c r="G325" s="77" t="s">
        <v>773</v>
      </c>
      <c r="H325" s="77" t="s">
        <v>774</v>
      </c>
      <c r="I325" s="90">
        <v>101.55</v>
      </c>
      <c r="J325" s="77">
        <v>192</v>
      </c>
      <c r="K325" s="77">
        <v>208</v>
      </c>
      <c r="L325" s="77" t="s">
        <v>311</v>
      </c>
      <c r="M325" s="77" t="s">
        <v>333</v>
      </c>
      <c r="N325" s="77"/>
      <c r="O325" s="115"/>
      <c r="P325" s="115"/>
      <c r="Q325" s="115"/>
      <c r="R325" s="115"/>
    </row>
    <row r="326" spans="2:18" s="112" customFormat="1" ht="12" customHeight="1">
      <c r="B326" s="77">
        <v>300</v>
      </c>
      <c r="C326" s="78">
        <v>43851</v>
      </c>
      <c r="D326" s="79" t="s">
        <v>454</v>
      </c>
      <c r="E326" s="81" t="s">
        <v>368</v>
      </c>
      <c r="F326" s="77" t="s">
        <v>444</v>
      </c>
      <c r="G326" s="77" t="s">
        <v>447</v>
      </c>
      <c r="H326" s="77" t="s">
        <v>775</v>
      </c>
      <c r="I326" s="90">
        <v>88.1</v>
      </c>
      <c r="J326" s="77">
        <v>191</v>
      </c>
      <c r="K326" s="77">
        <v>207</v>
      </c>
      <c r="L326" s="77" t="s">
        <v>311</v>
      </c>
      <c r="M326" s="77" t="s">
        <v>333</v>
      </c>
      <c r="N326" s="77"/>
      <c r="O326" s="115"/>
      <c r="P326" s="115"/>
      <c r="Q326" s="115"/>
      <c r="R326" s="115"/>
    </row>
    <row r="327" spans="2:18" s="112" customFormat="1" ht="12" customHeight="1">
      <c r="B327" s="77">
        <v>299</v>
      </c>
      <c r="C327" s="78">
        <v>43839</v>
      </c>
      <c r="D327" s="79" t="s">
        <v>454</v>
      </c>
      <c r="E327" s="81" t="s">
        <v>368</v>
      </c>
      <c r="F327" s="77" t="s">
        <v>444</v>
      </c>
      <c r="G327" s="77" t="s">
        <v>543</v>
      </c>
      <c r="H327" s="77" t="s">
        <v>544</v>
      </c>
      <c r="I327" s="90">
        <v>93.7</v>
      </c>
      <c r="J327" s="77">
        <v>190</v>
      </c>
      <c r="K327" s="77">
        <v>206</v>
      </c>
      <c r="L327" s="77" t="s">
        <v>311</v>
      </c>
      <c r="M327" s="77" t="s">
        <v>333</v>
      </c>
      <c r="N327" s="77"/>
      <c r="O327" s="115"/>
      <c r="P327" s="115"/>
      <c r="Q327" s="115"/>
      <c r="R327" s="115"/>
    </row>
    <row r="328" spans="2:18" s="112" customFormat="1" ht="12" customHeight="1">
      <c r="B328" s="77">
        <v>298</v>
      </c>
      <c r="C328" s="40">
        <v>43811</v>
      </c>
      <c r="D328" s="41" t="s">
        <v>328</v>
      </c>
      <c r="E328" s="45" t="s">
        <v>336</v>
      </c>
      <c r="F328" s="39" t="s">
        <v>349</v>
      </c>
      <c r="G328" s="39" t="s">
        <v>422</v>
      </c>
      <c r="H328" s="39" t="s">
        <v>776</v>
      </c>
      <c r="I328" s="91">
        <v>40</v>
      </c>
      <c r="J328" s="39">
        <v>6</v>
      </c>
      <c r="K328" s="39">
        <v>205</v>
      </c>
      <c r="L328" s="39" t="s">
        <v>308</v>
      </c>
      <c r="M328" s="39" t="s">
        <v>333</v>
      </c>
      <c r="N328" s="39"/>
      <c r="O328" s="115"/>
      <c r="P328" s="115"/>
      <c r="Q328" s="115"/>
      <c r="R328" s="115"/>
    </row>
    <row r="329" spans="2:18" s="112" customFormat="1" ht="12" customHeight="1">
      <c r="B329" s="77">
        <v>297</v>
      </c>
      <c r="C329" s="40">
        <v>43811</v>
      </c>
      <c r="D329" s="41" t="s">
        <v>328</v>
      </c>
      <c r="E329" s="45" t="s">
        <v>356</v>
      </c>
      <c r="F329" s="39" t="s">
        <v>357</v>
      </c>
      <c r="G329" s="39" t="s">
        <v>477</v>
      </c>
      <c r="H329" s="39" t="s">
        <v>777</v>
      </c>
      <c r="I329" s="91">
        <v>52.3</v>
      </c>
      <c r="J329" s="39">
        <v>5</v>
      </c>
      <c r="K329" s="39">
        <v>204</v>
      </c>
      <c r="L329" s="39" t="s">
        <v>308</v>
      </c>
      <c r="M329" s="39" t="s">
        <v>333</v>
      </c>
      <c r="N329" s="39"/>
      <c r="O329" s="115"/>
      <c r="P329" s="115"/>
      <c r="Q329" s="115"/>
      <c r="R329" s="115"/>
    </row>
    <row r="330" spans="2:18" s="112" customFormat="1" ht="12" customHeight="1">
      <c r="B330" s="77">
        <v>296</v>
      </c>
      <c r="C330" s="40">
        <v>43811</v>
      </c>
      <c r="D330" s="41" t="s">
        <v>328</v>
      </c>
      <c r="E330" s="45" t="s">
        <v>336</v>
      </c>
      <c r="F330" s="39" t="s">
        <v>372</v>
      </c>
      <c r="G330" s="39" t="s">
        <v>533</v>
      </c>
      <c r="H330" s="39" t="s">
        <v>778</v>
      </c>
      <c r="I330" s="91">
        <v>60</v>
      </c>
      <c r="J330" s="39">
        <v>4</v>
      </c>
      <c r="K330" s="39">
        <v>203</v>
      </c>
      <c r="L330" s="39" t="s">
        <v>308</v>
      </c>
      <c r="M330" s="39" t="s">
        <v>333</v>
      </c>
      <c r="N330" s="39"/>
      <c r="O330" s="115"/>
      <c r="P330" s="115"/>
      <c r="Q330" s="115"/>
      <c r="R330" s="115"/>
    </row>
    <row r="331" spans="2:18" s="112" customFormat="1" ht="12" customHeight="1">
      <c r="B331" s="77">
        <v>295</v>
      </c>
      <c r="C331" s="40">
        <v>43811</v>
      </c>
      <c r="D331" s="41" t="s">
        <v>328</v>
      </c>
      <c r="E331" s="45" t="s">
        <v>329</v>
      </c>
      <c r="F331" s="39" t="s">
        <v>330</v>
      </c>
      <c r="G331" s="39" t="s">
        <v>779</v>
      </c>
      <c r="H331" s="39" t="s">
        <v>348</v>
      </c>
      <c r="I331" s="91">
        <v>70</v>
      </c>
      <c r="J331" s="39">
        <v>189</v>
      </c>
      <c r="K331" s="39">
        <v>202</v>
      </c>
      <c r="L331" s="77" t="s">
        <v>311</v>
      </c>
      <c r="M331" s="39" t="s">
        <v>333</v>
      </c>
      <c r="N331" s="39"/>
      <c r="O331" s="115"/>
      <c r="P331" s="115"/>
      <c r="Q331" s="115"/>
      <c r="R331" s="115"/>
    </row>
    <row r="332" spans="2:18" s="112" customFormat="1" ht="12" customHeight="1">
      <c r="B332" s="77">
        <v>294</v>
      </c>
      <c r="C332" s="40">
        <v>43809</v>
      </c>
      <c r="D332" s="41" t="s">
        <v>328</v>
      </c>
      <c r="E332" s="45" t="s">
        <v>329</v>
      </c>
      <c r="F332" s="39" t="s">
        <v>330</v>
      </c>
      <c r="G332" s="39" t="s">
        <v>473</v>
      </c>
      <c r="H332" s="39" t="s">
        <v>780</v>
      </c>
      <c r="I332" s="91">
        <v>49.28</v>
      </c>
      <c r="J332" s="39">
        <v>3</v>
      </c>
      <c r="K332" s="39">
        <v>201</v>
      </c>
      <c r="L332" s="39" t="s">
        <v>308</v>
      </c>
      <c r="M332" s="39" t="s">
        <v>333</v>
      </c>
      <c r="N332" s="39"/>
      <c r="O332" s="115"/>
      <c r="P332" s="115"/>
      <c r="Q332" s="115"/>
      <c r="R332" s="115"/>
    </row>
    <row r="333" spans="2:18" s="112" customFormat="1" ht="12" customHeight="1">
      <c r="B333" s="77">
        <v>293</v>
      </c>
      <c r="C333" s="40">
        <v>43809</v>
      </c>
      <c r="D333" s="41" t="s">
        <v>328</v>
      </c>
      <c r="E333" s="45" t="s">
        <v>329</v>
      </c>
      <c r="F333" s="39" t="s">
        <v>330</v>
      </c>
      <c r="G333" s="39" t="s">
        <v>436</v>
      </c>
      <c r="H333" s="39" t="s">
        <v>437</v>
      </c>
      <c r="I333" s="91">
        <v>132</v>
      </c>
      <c r="J333" s="39">
        <v>188</v>
      </c>
      <c r="K333" s="39">
        <v>200</v>
      </c>
      <c r="L333" s="77" t="s">
        <v>311</v>
      </c>
      <c r="M333" s="39" t="s">
        <v>333</v>
      </c>
      <c r="N333" s="39"/>
      <c r="O333" s="115"/>
      <c r="P333" s="115"/>
      <c r="Q333" s="115"/>
      <c r="R333" s="115"/>
    </row>
    <row r="334" spans="2:18" s="112" customFormat="1" ht="12" customHeight="1">
      <c r="B334" s="77">
        <v>292</v>
      </c>
      <c r="C334" s="40">
        <v>43805</v>
      </c>
      <c r="D334" s="41" t="s">
        <v>328</v>
      </c>
      <c r="E334" s="45" t="s">
        <v>336</v>
      </c>
      <c r="F334" s="39" t="s">
        <v>372</v>
      </c>
      <c r="G334" s="39" t="s">
        <v>438</v>
      </c>
      <c r="H334" s="39" t="s">
        <v>781</v>
      </c>
      <c r="I334" s="91">
        <v>106.08</v>
      </c>
      <c r="J334" s="39">
        <v>187</v>
      </c>
      <c r="K334" s="39">
        <v>199</v>
      </c>
      <c r="L334" s="77" t="s">
        <v>311</v>
      </c>
      <c r="M334" s="39" t="s">
        <v>333</v>
      </c>
      <c r="N334" s="39"/>
      <c r="O334" s="115"/>
      <c r="P334" s="115"/>
      <c r="Q334" s="115"/>
      <c r="R334" s="115"/>
    </row>
    <row r="335" spans="2:18" s="112" customFormat="1" ht="12" customHeight="1">
      <c r="B335" s="77">
        <v>291</v>
      </c>
      <c r="C335" s="40">
        <v>43805</v>
      </c>
      <c r="D335" s="41" t="s">
        <v>328</v>
      </c>
      <c r="E335" s="45" t="s">
        <v>329</v>
      </c>
      <c r="F335" s="39" t="s">
        <v>362</v>
      </c>
      <c r="G335" s="39" t="s">
        <v>782</v>
      </c>
      <c r="H335" s="39" t="s">
        <v>783</v>
      </c>
      <c r="I335" s="91">
        <v>80</v>
      </c>
      <c r="J335" s="39">
        <v>186</v>
      </c>
      <c r="K335" s="39">
        <v>198</v>
      </c>
      <c r="L335" s="77" t="s">
        <v>311</v>
      </c>
      <c r="M335" s="39" t="s">
        <v>333</v>
      </c>
      <c r="N335" s="39"/>
      <c r="O335" s="115"/>
      <c r="P335" s="115"/>
      <c r="Q335" s="115"/>
      <c r="R335" s="115"/>
    </row>
    <row r="336" spans="2:18" s="112" customFormat="1" ht="12" customHeight="1">
      <c r="B336" s="77">
        <v>290</v>
      </c>
      <c r="C336" s="40">
        <v>43794</v>
      </c>
      <c r="D336" s="41" t="s">
        <v>328</v>
      </c>
      <c r="E336" s="45" t="s">
        <v>356</v>
      </c>
      <c r="F336" s="39" t="s">
        <v>528</v>
      </c>
      <c r="G336" s="39" t="s">
        <v>784</v>
      </c>
      <c r="H336" s="39" t="s">
        <v>785</v>
      </c>
      <c r="I336" s="91">
        <v>76.099999999999994</v>
      </c>
      <c r="J336" s="39">
        <v>185</v>
      </c>
      <c r="K336" s="39">
        <v>197</v>
      </c>
      <c r="L336" s="77" t="s">
        <v>311</v>
      </c>
      <c r="M336" s="39" t="s">
        <v>333</v>
      </c>
      <c r="N336" s="39"/>
      <c r="O336" s="115"/>
      <c r="P336" s="115"/>
      <c r="Q336" s="115"/>
      <c r="R336" s="115"/>
    </row>
    <row r="337" spans="2:18" s="112" customFormat="1" ht="12" hidden="1" customHeight="1">
      <c r="B337" s="42">
        <v>289</v>
      </c>
      <c r="C337" s="43">
        <v>43784</v>
      </c>
      <c r="D337" s="44" t="s">
        <v>328</v>
      </c>
      <c r="E337" s="66" t="s">
        <v>329</v>
      </c>
      <c r="F337" s="42" t="s">
        <v>330</v>
      </c>
      <c r="G337" s="42" t="s">
        <v>415</v>
      </c>
      <c r="H337" s="42" t="s">
        <v>389</v>
      </c>
      <c r="I337" s="92">
        <v>6</v>
      </c>
      <c r="J337" s="42">
        <v>10</v>
      </c>
      <c r="K337" s="42">
        <v>196</v>
      </c>
      <c r="L337" s="42" t="s">
        <v>312</v>
      </c>
      <c r="M337" s="42" t="s">
        <v>612</v>
      </c>
      <c r="N337" s="42"/>
      <c r="O337" s="115">
        <v>0</v>
      </c>
      <c r="P337" s="115" t="b">
        <f t="shared" ref="P337:P385" si="10">O337=I337</f>
        <v>0</v>
      </c>
      <c r="Q337" s="128">
        <v>43607</v>
      </c>
      <c r="R337" s="115" t="b">
        <f t="shared" ref="R337:R385" si="11">Q337=C337</f>
        <v>0</v>
      </c>
    </row>
    <row r="338" spans="2:18" s="112" customFormat="1" ht="12" customHeight="1">
      <c r="B338" s="77">
        <v>288</v>
      </c>
      <c r="C338" s="40">
        <v>43782</v>
      </c>
      <c r="D338" s="41" t="s">
        <v>328</v>
      </c>
      <c r="E338" s="45" t="s">
        <v>329</v>
      </c>
      <c r="F338" s="39" t="s">
        <v>330</v>
      </c>
      <c r="G338" s="39" t="s">
        <v>415</v>
      </c>
      <c r="H338" s="39" t="s">
        <v>394</v>
      </c>
      <c r="I338" s="91">
        <v>79.63</v>
      </c>
      <c r="J338" s="39">
        <v>184</v>
      </c>
      <c r="K338" s="39">
        <v>196</v>
      </c>
      <c r="L338" s="77" t="s">
        <v>311</v>
      </c>
      <c r="M338" s="39" t="s">
        <v>333</v>
      </c>
      <c r="N338" s="39"/>
      <c r="O338" s="115"/>
      <c r="P338" s="115"/>
      <c r="Q338" s="115"/>
      <c r="R338" s="115"/>
    </row>
    <row r="339" spans="2:18" s="112" customFormat="1" ht="12" customHeight="1">
      <c r="B339" s="77">
        <v>287</v>
      </c>
      <c r="C339" s="40">
        <v>43759</v>
      </c>
      <c r="D339" s="41" t="s">
        <v>328</v>
      </c>
      <c r="E339" s="45" t="s">
        <v>329</v>
      </c>
      <c r="F339" s="39" t="s">
        <v>330</v>
      </c>
      <c r="G339" s="39" t="s">
        <v>786</v>
      </c>
      <c r="H339" s="39" t="s">
        <v>787</v>
      </c>
      <c r="I339" s="91">
        <v>100.04</v>
      </c>
      <c r="J339" s="39">
        <v>183</v>
      </c>
      <c r="K339" s="39">
        <v>195</v>
      </c>
      <c r="L339" s="77" t="s">
        <v>311</v>
      </c>
      <c r="M339" s="39" t="s">
        <v>333</v>
      </c>
      <c r="N339" s="39"/>
      <c r="O339" s="115"/>
      <c r="P339" s="115"/>
      <c r="Q339" s="115"/>
      <c r="R339" s="115"/>
    </row>
    <row r="340" spans="2:18" s="112" customFormat="1" ht="12" hidden="1" customHeight="1">
      <c r="B340" s="42">
        <v>286</v>
      </c>
      <c r="C340" s="43">
        <v>43741</v>
      </c>
      <c r="D340" s="44" t="s">
        <v>328</v>
      </c>
      <c r="E340" s="66" t="s">
        <v>336</v>
      </c>
      <c r="F340" s="42" t="s">
        <v>349</v>
      </c>
      <c r="G340" s="42" t="s">
        <v>788</v>
      </c>
      <c r="H340" s="42" t="s">
        <v>789</v>
      </c>
      <c r="I340" s="92">
        <v>9</v>
      </c>
      <c r="J340" s="42">
        <v>10</v>
      </c>
      <c r="K340" s="42">
        <v>194</v>
      </c>
      <c r="L340" s="42" t="s">
        <v>312</v>
      </c>
      <c r="M340" s="42" t="s">
        <v>612</v>
      </c>
      <c r="N340" s="42"/>
      <c r="O340" s="115">
        <v>0</v>
      </c>
      <c r="P340" s="115" t="b">
        <f t="shared" si="10"/>
        <v>0</v>
      </c>
      <c r="Q340" s="128">
        <v>43446</v>
      </c>
      <c r="R340" s="115" t="b">
        <f t="shared" si="11"/>
        <v>0</v>
      </c>
    </row>
    <row r="341" spans="2:18" s="112" customFormat="1" ht="12" hidden="1" customHeight="1">
      <c r="B341" s="42">
        <v>285</v>
      </c>
      <c r="C341" s="43">
        <v>43740</v>
      </c>
      <c r="D341" s="44" t="s">
        <v>328</v>
      </c>
      <c r="E341" s="66" t="s">
        <v>329</v>
      </c>
      <c r="F341" s="42" t="s">
        <v>330</v>
      </c>
      <c r="G341" s="42" t="s">
        <v>790</v>
      </c>
      <c r="H341" s="42" t="s">
        <v>791</v>
      </c>
      <c r="I341" s="92">
        <v>6</v>
      </c>
      <c r="J341" s="42">
        <v>10</v>
      </c>
      <c r="K341" s="42">
        <v>194</v>
      </c>
      <c r="L341" s="42" t="s">
        <v>312</v>
      </c>
      <c r="M341" s="42" t="s">
        <v>612</v>
      </c>
      <c r="N341" s="42"/>
      <c r="O341" s="115">
        <v>0</v>
      </c>
      <c r="P341" s="115" t="b">
        <f t="shared" si="10"/>
        <v>0</v>
      </c>
      <c r="Q341" s="128">
        <v>43396</v>
      </c>
      <c r="R341" s="115" t="b">
        <f t="shared" si="11"/>
        <v>0</v>
      </c>
    </row>
    <row r="342" spans="2:18" s="112" customFormat="1" ht="12" customHeight="1">
      <c r="B342" s="77">
        <v>284</v>
      </c>
      <c r="C342" s="40">
        <v>43733</v>
      </c>
      <c r="D342" s="41" t="s">
        <v>388</v>
      </c>
      <c r="E342" s="45" t="s">
        <v>659</v>
      </c>
      <c r="F342" s="39" t="s">
        <v>330</v>
      </c>
      <c r="G342" s="39" t="s">
        <v>577</v>
      </c>
      <c r="H342" s="39" t="s">
        <v>792</v>
      </c>
      <c r="I342" s="91">
        <v>100</v>
      </c>
      <c r="J342" s="39">
        <v>182</v>
      </c>
      <c r="K342" s="39">
        <v>193</v>
      </c>
      <c r="L342" s="77" t="s">
        <v>311</v>
      </c>
      <c r="M342" s="39" t="s">
        <v>333</v>
      </c>
      <c r="N342" s="39"/>
      <c r="O342" s="115"/>
      <c r="P342" s="115"/>
      <c r="Q342" s="115"/>
      <c r="R342" s="115"/>
    </row>
    <row r="343" spans="2:18" s="112" customFormat="1" ht="12" hidden="1" customHeight="1">
      <c r="B343" s="42">
        <v>283</v>
      </c>
      <c r="C343" s="43">
        <v>43733</v>
      </c>
      <c r="D343" s="44" t="s">
        <v>388</v>
      </c>
      <c r="E343" s="66" t="s">
        <v>356</v>
      </c>
      <c r="F343" s="42" t="s">
        <v>375</v>
      </c>
      <c r="G343" s="42" t="s">
        <v>755</v>
      </c>
      <c r="H343" s="42" t="s">
        <v>756</v>
      </c>
      <c r="I343" s="92">
        <v>6</v>
      </c>
      <c r="J343" s="42">
        <v>9</v>
      </c>
      <c r="K343" s="42">
        <v>192</v>
      </c>
      <c r="L343" s="42" t="s">
        <v>312</v>
      </c>
      <c r="M343" s="42" t="s">
        <v>612</v>
      </c>
      <c r="N343" s="42"/>
      <c r="O343" s="115">
        <v>0</v>
      </c>
      <c r="P343" s="115" t="b">
        <f t="shared" si="10"/>
        <v>0</v>
      </c>
      <c r="Q343" s="128">
        <v>43308</v>
      </c>
      <c r="R343" s="115" t="b">
        <f t="shared" si="11"/>
        <v>0</v>
      </c>
    </row>
    <row r="344" spans="2:18" s="112" customFormat="1" ht="12" hidden="1" customHeight="1">
      <c r="B344" s="42">
        <v>282</v>
      </c>
      <c r="C344" s="43">
        <v>43733</v>
      </c>
      <c r="D344" s="44" t="s">
        <v>388</v>
      </c>
      <c r="E344" s="66" t="s">
        <v>368</v>
      </c>
      <c r="F344" s="42" t="s">
        <v>444</v>
      </c>
      <c r="G344" s="42" t="s">
        <v>680</v>
      </c>
      <c r="H344" s="42" t="s">
        <v>681</v>
      </c>
      <c r="I344" s="92">
        <v>9</v>
      </c>
      <c r="J344" s="42">
        <v>9</v>
      </c>
      <c r="K344" s="42">
        <v>192</v>
      </c>
      <c r="L344" s="42" t="s">
        <v>312</v>
      </c>
      <c r="M344" s="42" t="s">
        <v>612</v>
      </c>
      <c r="N344" s="42"/>
      <c r="O344" s="115">
        <v>0</v>
      </c>
      <c r="P344" s="115" t="b">
        <f t="shared" si="10"/>
        <v>0</v>
      </c>
      <c r="Q344" s="128">
        <v>43278</v>
      </c>
      <c r="R344" s="115" t="b">
        <f t="shared" si="11"/>
        <v>0</v>
      </c>
    </row>
    <row r="345" spans="2:18" s="112" customFormat="1" ht="12" hidden="1" customHeight="1">
      <c r="B345" s="42">
        <v>281</v>
      </c>
      <c r="C345" s="43">
        <v>43729</v>
      </c>
      <c r="D345" s="44" t="s">
        <v>388</v>
      </c>
      <c r="E345" s="66" t="s">
        <v>356</v>
      </c>
      <c r="F345" s="42" t="s">
        <v>375</v>
      </c>
      <c r="G345" s="42" t="s">
        <v>793</v>
      </c>
      <c r="H345" s="42" t="s">
        <v>794</v>
      </c>
      <c r="I345" s="92">
        <v>6</v>
      </c>
      <c r="J345" s="42">
        <v>9</v>
      </c>
      <c r="K345" s="42">
        <v>192</v>
      </c>
      <c r="L345" s="42" t="s">
        <v>312</v>
      </c>
      <c r="M345" s="42" t="s">
        <v>612</v>
      </c>
      <c r="N345" s="42"/>
      <c r="O345" s="115">
        <v>0</v>
      </c>
      <c r="P345" s="115" t="b">
        <f t="shared" si="10"/>
        <v>0</v>
      </c>
      <c r="Q345" s="128">
        <v>43249</v>
      </c>
      <c r="R345" s="115" t="b">
        <f t="shared" si="11"/>
        <v>0</v>
      </c>
    </row>
    <row r="346" spans="2:18" s="112" customFormat="1" ht="12" hidden="1" customHeight="1">
      <c r="B346" s="42">
        <v>280</v>
      </c>
      <c r="C346" s="43">
        <v>43713</v>
      </c>
      <c r="D346" s="44" t="s">
        <v>388</v>
      </c>
      <c r="E346" s="66" t="s">
        <v>329</v>
      </c>
      <c r="F346" s="42" t="s">
        <v>330</v>
      </c>
      <c r="G346" s="42" t="s">
        <v>795</v>
      </c>
      <c r="H346" s="42" t="s">
        <v>796</v>
      </c>
      <c r="I346" s="92">
        <v>6</v>
      </c>
      <c r="J346" s="42">
        <v>9</v>
      </c>
      <c r="K346" s="42">
        <v>192</v>
      </c>
      <c r="L346" s="42" t="s">
        <v>312</v>
      </c>
      <c r="M346" s="42" t="s">
        <v>612</v>
      </c>
      <c r="N346" s="42"/>
      <c r="O346" s="115">
        <v>0</v>
      </c>
      <c r="P346" s="115" t="b">
        <f t="shared" si="10"/>
        <v>0</v>
      </c>
      <c r="Q346" s="128">
        <v>43203</v>
      </c>
      <c r="R346" s="115" t="b">
        <f t="shared" si="11"/>
        <v>0</v>
      </c>
    </row>
    <row r="347" spans="2:18" s="112" customFormat="1" ht="12" hidden="1" customHeight="1">
      <c r="B347" s="42">
        <v>279</v>
      </c>
      <c r="C347" s="43">
        <v>43713</v>
      </c>
      <c r="D347" s="44" t="s">
        <v>388</v>
      </c>
      <c r="E347" s="66" t="s">
        <v>368</v>
      </c>
      <c r="F347" s="42" t="s">
        <v>444</v>
      </c>
      <c r="G347" s="42" t="s">
        <v>447</v>
      </c>
      <c r="H347" s="42" t="s">
        <v>775</v>
      </c>
      <c r="I347" s="92">
        <v>6</v>
      </c>
      <c r="J347" s="42">
        <v>9</v>
      </c>
      <c r="K347" s="42">
        <v>192</v>
      </c>
      <c r="L347" s="42" t="s">
        <v>312</v>
      </c>
      <c r="M347" s="42" t="s">
        <v>612</v>
      </c>
      <c r="N347" s="42"/>
      <c r="O347" s="115">
        <v>0</v>
      </c>
      <c r="P347" s="115" t="b">
        <f t="shared" si="10"/>
        <v>0</v>
      </c>
      <c r="Q347" s="128">
        <v>43189</v>
      </c>
      <c r="R347" s="115" t="b">
        <f t="shared" si="11"/>
        <v>0</v>
      </c>
    </row>
    <row r="348" spans="2:18" s="112" customFormat="1" ht="12" customHeight="1">
      <c r="B348" s="77">
        <v>278</v>
      </c>
      <c r="C348" s="40">
        <v>43711</v>
      </c>
      <c r="D348" s="41" t="s">
        <v>388</v>
      </c>
      <c r="E348" s="45" t="s">
        <v>336</v>
      </c>
      <c r="F348" s="39" t="s">
        <v>419</v>
      </c>
      <c r="G348" s="39" t="s">
        <v>797</v>
      </c>
      <c r="H348" s="39" t="s">
        <v>798</v>
      </c>
      <c r="I348" s="91">
        <v>105.82</v>
      </c>
      <c r="J348" s="39">
        <v>181</v>
      </c>
      <c r="K348" s="39">
        <v>192</v>
      </c>
      <c r="L348" s="77" t="s">
        <v>311</v>
      </c>
      <c r="M348" s="39" t="s">
        <v>333</v>
      </c>
      <c r="N348" s="39"/>
      <c r="O348" s="115"/>
      <c r="P348" s="115"/>
      <c r="Q348" s="115"/>
      <c r="R348" s="115"/>
    </row>
    <row r="349" spans="2:18" s="112" customFormat="1" ht="12" customHeight="1">
      <c r="B349" s="77">
        <v>277</v>
      </c>
      <c r="C349" s="40">
        <v>43704</v>
      </c>
      <c r="D349" s="41" t="s">
        <v>388</v>
      </c>
      <c r="E349" s="45" t="s">
        <v>336</v>
      </c>
      <c r="F349" s="39" t="s">
        <v>574</v>
      </c>
      <c r="G349" s="39" t="s">
        <v>575</v>
      </c>
      <c r="H349" s="39" t="s">
        <v>576</v>
      </c>
      <c r="I349" s="91">
        <v>88.2</v>
      </c>
      <c r="J349" s="39">
        <v>180</v>
      </c>
      <c r="K349" s="39">
        <v>191</v>
      </c>
      <c r="L349" s="77" t="s">
        <v>311</v>
      </c>
      <c r="M349" s="39" t="s">
        <v>333</v>
      </c>
      <c r="N349" s="39"/>
      <c r="O349" s="115"/>
      <c r="P349" s="115"/>
      <c r="Q349" s="115"/>
      <c r="R349" s="115"/>
    </row>
    <row r="350" spans="2:18" s="112" customFormat="1" ht="12" customHeight="1">
      <c r="B350" s="77">
        <v>276</v>
      </c>
      <c r="C350" s="40">
        <v>43676</v>
      </c>
      <c r="D350" s="41" t="s">
        <v>388</v>
      </c>
      <c r="E350" s="45" t="s">
        <v>356</v>
      </c>
      <c r="F350" s="39" t="s">
        <v>357</v>
      </c>
      <c r="G350" s="39" t="s">
        <v>799</v>
      </c>
      <c r="H350" s="39" t="s">
        <v>379</v>
      </c>
      <c r="I350" s="91">
        <v>84.62</v>
      </c>
      <c r="J350" s="39">
        <v>179</v>
      </c>
      <c r="K350" s="39">
        <v>190</v>
      </c>
      <c r="L350" s="77" t="s">
        <v>311</v>
      </c>
      <c r="M350" s="39" t="s">
        <v>333</v>
      </c>
      <c r="N350" s="39"/>
      <c r="O350" s="115"/>
      <c r="P350" s="115"/>
      <c r="Q350" s="115"/>
      <c r="R350" s="115"/>
    </row>
    <row r="351" spans="2:18" s="112" customFormat="1" ht="12" customHeight="1">
      <c r="B351" s="77">
        <v>275</v>
      </c>
      <c r="C351" s="40">
        <v>43666</v>
      </c>
      <c r="D351" s="41" t="s">
        <v>388</v>
      </c>
      <c r="E351" s="45" t="s">
        <v>659</v>
      </c>
      <c r="F351" s="39" t="s">
        <v>330</v>
      </c>
      <c r="G351" s="39" t="s">
        <v>634</v>
      </c>
      <c r="H351" s="39" t="s">
        <v>800</v>
      </c>
      <c r="I351" s="91">
        <v>100.8</v>
      </c>
      <c r="J351" s="39">
        <v>178</v>
      </c>
      <c r="K351" s="39">
        <v>189</v>
      </c>
      <c r="L351" s="77" t="s">
        <v>311</v>
      </c>
      <c r="M351" s="39" t="s">
        <v>333</v>
      </c>
      <c r="N351" s="39"/>
      <c r="O351" s="115"/>
      <c r="P351" s="115"/>
      <c r="Q351" s="115"/>
      <c r="R351" s="115"/>
    </row>
    <row r="352" spans="2:18" s="112" customFormat="1" ht="12" customHeight="1">
      <c r="B352" s="77">
        <v>274</v>
      </c>
      <c r="C352" s="40">
        <v>43664</v>
      </c>
      <c r="D352" s="41" t="s">
        <v>388</v>
      </c>
      <c r="E352" s="45" t="s">
        <v>356</v>
      </c>
      <c r="F352" s="39" t="s">
        <v>357</v>
      </c>
      <c r="G352" s="39" t="s">
        <v>459</v>
      </c>
      <c r="H352" s="39" t="s">
        <v>470</v>
      </c>
      <c r="I352" s="91">
        <v>126.11</v>
      </c>
      <c r="J352" s="39">
        <v>177</v>
      </c>
      <c r="K352" s="39">
        <v>188</v>
      </c>
      <c r="L352" s="77" t="s">
        <v>311</v>
      </c>
      <c r="M352" s="39" t="s">
        <v>333</v>
      </c>
      <c r="N352" s="39"/>
      <c r="O352" s="115"/>
      <c r="P352" s="115"/>
      <c r="Q352" s="115"/>
      <c r="R352" s="115"/>
    </row>
    <row r="353" spans="2:18" s="112" customFormat="1" ht="12" customHeight="1">
      <c r="B353" s="77">
        <v>273</v>
      </c>
      <c r="C353" s="40">
        <v>43613</v>
      </c>
      <c r="D353" s="41" t="s">
        <v>412</v>
      </c>
      <c r="E353" s="39" t="s">
        <v>356</v>
      </c>
      <c r="F353" s="39" t="s">
        <v>528</v>
      </c>
      <c r="G353" s="39" t="s">
        <v>529</v>
      </c>
      <c r="H353" s="39" t="s">
        <v>801</v>
      </c>
      <c r="I353" s="91">
        <v>65</v>
      </c>
      <c r="J353" s="39">
        <v>176</v>
      </c>
      <c r="K353" s="39">
        <v>187</v>
      </c>
      <c r="L353" s="77" t="s">
        <v>311</v>
      </c>
      <c r="M353" s="39" t="s">
        <v>333</v>
      </c>
      <c r="N353" s="39"/>
      <c r="O353" s="115"/>
      <c r="P353" s="115"/>
      <c r="Q353" s="115"/>
      <c r="R353" s="115"/>
    </row>
    <row r="354" spans="2:18" s="112" customFormat="1" ht="12" customHeight="1">
      <c r="B354" s="77">
        <v>272</v>
      </c>
      <c r="C354" s="40">
        <v>43607</v>
      </c>
      <c r="D354" s="41" t="s">
        <v>412</v>
      </c>
      <c r="E354" s="39" t="s">
        <v>659</v>
      </c>
      <c r="F354" s="39" t="s">
        <v>330</v>
      </c>
      <c r="G354" s="39" t="s">
        <v>802</v>
      </c>
      <c r="H354" s="39" t="s">
        <v>803</v>
      </c>
      <c r="I354" s="91">
        <v>62.12</v>
      </c>
      <c r="J354" s="39">
        <v>175</v>
      </c>
      <c r="K354" s="39">
        <v>186</v>
      </c>
      <c r="L354" s="77" t="s">
        <v>311</v>
      </c>
      <c r="M354" s="39" t="s">
        <v>333</v>
      </c>
      <c r="N354" s="39"/>
      <c r="O354" s="115"/>
      <c r="P354" s="115"/>
      <c r="Q354" s="115"/>
      <c r="R354" s="115"/>
    </row>
    <row r="355" spans="2:18" s="112" customFormat="1" ht="12" customHeight="1">
      <c r="B355" s="77">
        <v>271</v>
      </c>
      <c r="C355" s="40">
        <v>43571</v>
      </c>
      <c r="D355" s="41" t="s">
        <v>412</v>
      </c>
      <c r="E355" s="39" t="s">
        <v>368</v>
      </c>
      <c r="F355" s="39" t="s">
        <v>395</v>
      </c>
      <c r="G355" s="39" t="s">
        <v>504</v>
      </c>
      <c r="H355" s="39" t="s">
        <v>804</v>
      </c>
      <c r="I355" s="91">
        <v>68.930000000000007</v>
      </c>
      <c r="J355" s="39">
        <v>174</v>
      </c>
      <c r="K355" s="39">
        <v>185</v>
      </c>
      <c r="L355" s="77" t="s">
        <v>311</v>
      </c>
      <c r="M355" s="39" t="s">
        <v>333</v>
      </c>
      <c r="N355" s="39"/>
      <c r="O355" s="115"/>
      <c r="P355" s="115"/>
      <c r="Q355" s="115"/>
      <c r="R355" s="115"/>
    </row>
    <row r="356" spans="2:18" s="112" customFormat="1" ht="12" customHeight="1">
      <c r="B356" s="77">
        <v>270</v>
      </c>
      <c r="C356" s="40">
        <v>43571</v>
      </c>
      <c r="D356" s="41" t="s">
        <v>412</v>
      </c>
      <c r="E356" s="39" t="s">
        <v>356</v>
      </c>
      <c r="F356" s="39" t="s">
        <v>375</v>
      </c>
      <c r="G356" s="39" t="s">
        <v>605</v>
      </c>
      <c r="H356" s="39" t="s">
        <v>377</v>
      </c>
      <c r="I356" s="91">
        <v>69.72</v>
      </c>
      <c r="J356" s="39">
        <v>173</v>
      </c>
      <c r="K356" s="39">
        <v>184</v>
      </c>
      <c r="L356" s="77" t="s">
        <v>311</v>
      </c>
      <c r="M356" s="39" t="s">
        <v>333</v>
      </c>
      <c r="N356" s="39"/>
      <c r="O356" s="115"/>
      <c r="P356" s="115"/>
      <c r="Q356" s="115"/>
      <c r="R356" s="115"/>
    </row>
    <row r="357" spans="2:18" s="112" customFormat="1" ht="12" hidden="1" customHeight="1">
      <c r="B357" s="42">
        <v>269</v>
      </c>
      <c r="C357" s="43">
        <v>43561</v>
      </c>
      <c r="D357" s="44" t="s">
        <v>412</v>
      </c>
      <c r="E357" s="66" t="s">
        <v>659</v>
      </c>
      <c r="F357" s="42" t="s">
        <v>330</v>
      </c>
      <c r="G357" s="42" t="s">
        <v>577</v>
      </c>
      <c r="H357" s="42" t="s">
        <v>805</v>
      </c>
      <c r="I357" s="92">
        <v>32</v>
      </c>
      <c r="J357" s="42">
        <v>172</v>
      </c>
      <c r="K357" s="42">
        <v>183</v>
      </c>
      <c r="L357" s="42" t="s">
        <v>311</v>
      </c>
      <c r="M357" s="42" t="s">
        <v>612</v>
      </c>
      <c r="N357" s="42"/>
      <c r="O357" s="115">
        <v>0</v>
      </c>
      <c r="P357" s="115" t="b">
        <f t="shared" si="10"/>
        <v>0</v>
      </c>
      <c r="Q357" s="129">
        <v>42294</v>
      </c>
      <c r="R357" s="115" t="b">
        <f t="shared" si="11"/>
        <v>0</v>
      </c>
    </row>
    <row r="358" spans="2:18" s="112" customFormat="1" ht="12" hidden="1" customHeight="1">
      <c r="B358" s="42">
        <v>268</v>
      </c>
      <c r="C358" s="43">
        <v>43545</v>
      </c>
      <c r="D358" s="44" t="s">
        <v>454</v>
      </c>
      <c r="E358" s="66" t="s">
        <v>336</v>
      </c>
      <c r="F358" s="42" t="s">
        <v>349</v>
      </c>
      <c r="G358" s="42" t="s">
        <v>422</v>
      </c>
      <c r="H358" s="42" t="s">
        <v>538</v>
      </c>
      <c r="I358" s="92">
        <v>6</v>
      </c>
      <c r="J358" s="42">
        <v>9</v>
      </c>
      <c r="K358" s="42">
        <v>183</v>
      </c>
      <c r="L358" s="42" t="s">
        <v>312</v>
      </c>
      <c r="M358" s="42" t="s">
        <v>612</v>
      </c>
      <c r="N358" s="42"/>
      <c r="O358" s="115">
        <v>0</v>
      </c>
      <c r="P358" s="115" t="b">
        <f t="shared" si="10"/>
        <v>0</v>
      </c>
      <c r="Q358" s="129">
        <v>42291</v>
      </c>
      <c r="R358" s="115" t="b">
        <f t="shared" si="11"/>
        <v>0</v>
      </c>
    </row>
    <row r="359" spans="2:18" s="112" customFormat="1" ht="12" customHeight="1">
      <c r="B359" s="77">
        <v>267</v>
      </c>
      <c r="C359" s="40">
        <v>43446</v>
      </c>
      <c r="D359" s="41" t="s">
        <v>328</v>
      </c>
      <c r="E359" s="39" t="s">
        <v>356</v>
      </c>
      <c r="F359" s="39" t="s">
        <v>375</v>
      </c>
      <c r="G359" s="39" t="s">
        <v>806</v>
      </c>
      <c r="H359" s="39" t="s">
        <v>807</v>
      </c>
      <c r="I359" s="91">
        <v>61.75</v>
      </c>
      <c r="J359" s="39">
        <v>172</v>
      </c>
      <c r="K359" s="39">
        <v>183</v>
      </c>
      <c r="L359" s="77" t="s">
        <v>311</v>
      </c>
      <c r="M359" s="39" t="s">
        <v>333</v>
      </c>
      <c r="N359" s="39"/>
      <c r="O359" s="115"/>
      <c r="P359" s="115"/>
      <c r="Q359" s="115"/>
      <c r="R359" s="115"/>
    </row>
    <row r="360" spans="2:18" s="112" customFormat="1" ht="12" hidden="1" customHeight="1">
      <c r="B360" s="42">
        <v>266</v>
      </c>
      <c r="C360" s="43">
        <v>43425</v>
      </c>
      <c r="D360" s="44" t="s">
        <v>328</v>
      </c>
      <c r="E360" s="66" t="s">
        <v>336</v>
      </c>
      <c r="F360" s="42" t="s">
        <v>574</v>
      </c>
      <c r="G360" s="42" t="s">
        <v>575</v>
      </c>
      <c r="H360" s="42" t="s">
        <v>576</v>
      </c>
      <c r="I360" s="92">
        <v>6</v>
      </c>
      <c r="J360" s="42">
        <v>9</v>
      </c>
      <c r="K360" s="42">
        <v>182</v>
      </c>
      <c r="L360" s="42" t="s">
        <v>312</v>
      </c>
      <c r="M360" s="42" t="s">
        <v>612</v>
      </c>
      <c r="N360" s="42"/>
      <c r="O360" s="115">
        <v>0</v>
      </c>
      <c r="P360" s="115" t="b">
        <f t="shared" si="10"/>
        <v>0</v>
      </c>
      <c r="Q360" s="129">
        <v>42273</v>
      </c>
      <c r="R360" s="115" t="b">
        <f t="shared" si="11"/>
        <v>0</v>
      </c>
    </row>
    <row r="361" spans="2:18" s="112" customFormat="1" ht="12" hidden="1" customHeight="1">
      <c r="B361" s="42">
        <v>265</v>
      </c>
      <c r="C361" s="43">
        <v>43398</v>
      </c>
      <c r="D361" s="44" t="s">
        <v>328</v>
      </c>
      <c r="E361" s="66" t="s">
        <v>336</v>
      </c>
      <c r="F361" s="42" t="s">
        <v>349</v>
      </c>
      <c r="G361" s="42" t="s">
        <v>417</v>
      </c>
      <c r="H361" s="42" t="s">
        <v>808</v>
      </c>
      <c r="I361" s="92">
        <v>6</v>
      </c>
      <c r="J361" s="42">
        <v>9</v>
      </c>
      <c r="K361" s="42">
        <v>182</v>
      </c>
      <c r="L361" s="42" t="s">
        <v>312</v>
      </c>
      <c r="M361" s="42" t="s">
        <v>612</v>
      </c>
      <c r="N361" s="42"/>
      <c r="O361" s="115">
        <v>0</v>
      </c>
      <c r="P361" s="115" t="b">
        <f t="shared" si="10"/>
        <v>0</v>
      </c>
      <c r="Q361" s="129">
        <v>42223</v>
      </c>
      <c r="R361" s="115" t="b">
        <f t="shared" si="11"/>
        <v>0</v>
      </c>
    </row>
    <row r="362" spans="2:18" s="112" customFormat="1" ht="12" customHeight="1">
      <c r="B362" s="77">
        <v>264</v>
      </c>
      <c r="C362" s="40">
        <v>43396</v>
      </c>
      <c r="D362" s="41" t="s">
        <v>328</v>
      </c>
      <c r="E362" s="39" t="s">
        <v>368</v>
      </c>
      <c r="F362" s="39" t="s">
        <v>369</v>
      </c>
      <c r="G362" s="39" t="s">
        <v>408</v>
      </c>
      <c r="H362" s="39" t="s">
        <v>542</v>
      </c>
      <c r="I362" s="91">
        <v>105.27</v>
      </c>
      <c r="J362" s="39">
        <v>171</v>
      </c>
      <c r="K362" s="39">
        <v>182</v>
      </c>
      <c r="L362" s="77" t="s">
        <v>311</v>
      </c>
      <c r="M362" s="39" t="s">
        <v>333</v>
      </c>
      <c r="N362" s="39"/>
      <c r="O362" s="115"/>
      <c r="P362" s="115"/>
      <c r="Q362" s="115"/>
      <c r="R362" s="115"/>
    </row>
    <row r="363" spans="2:18" s="112" customFormat="1" ht="12" hidden="1" customHeight="1">
      <c r="B363" s="42">
        <v>263</v>
      </c>
      <c r="C363" s="43">
        <v>43390</v>
      </c>
      <c r="D363" s="44" t="s">
        <v>328</v>
      </c>
      <c r="E363" s="66" t="s">
        <v>336</v>
      </c>
      <c r="F363" s="42" t="s">
        <v>574</v>
      </c>
      <c r="G363" s="42" t="s">
        <v>797</v>
      </c>
      <c r="H363" s="42" t="s">
        <v>798</v>
      </c>
      <c r="I363" s="92">
        <v>6</v>
      </c>
      <c r="J363" s="42">
        <v>9</v>
      </c>
      <c r="K363" s="42">
        <v>181</v>
      </c>
      <c r="L363" s="42" t="s">
        <v>312</v>
      </c>
      <c r="M363" s="42" t="s">
        <v>612</v>
      </c>
      <c r="N363" s="42"/>
      <c r="O363" s="115">
        <v>0</v>
      </c>
      <c r="P363" s="115" t="b">
        <f t="shared" si="10"/>
        <v>0</v>
      </c>
      <c r="Q363" s="130">
        <v>42124</v>
      </c>
      <c r="R363" s="115" t="b">
        <f t="shared" si="11"/>
        <v>0</v>
      </c>
    </row>
    <row r="364" spans="2:18" s="112" customFormat="1" ht="12" hidden="1" customHeight="1">
      <c r="B364" s="42">
        <v>262</v>
      </c>
      <c r="C364" s="43">
        <v>43383</v>
      </c>
      <c r="D364" s="44" t="s">
        <v>328</v>
      </c>
      <c r="E364" s="66" t="s">
        <v>715</v>
      </c>
      <c r="F364" s="42" t="s">
        <v>344</v>
      </c>
      <c r="G364" s="42" t="s">
        <v>809</v>
      </c>
      <c r="H364" s="42" t="s">
        <v>810</v>
      </c>
      <c r="I364" s="92">
        <v>6</v>
      </c>
      <c r="J364" s="42">
        <v>9</v>
      </c>
      <c r="K364" s="42">
        <v>181</v>
      </c>
      <c r="L364" s="42" t="s">
        <v>312</v>
      </c>
      <c r="M364" s="42" t="s">
        <v>612</v>
      </c>
      <c r="N364" s="42"/>
      <c r="O364" s="115">
        <v>0</v>
      </c>
      <c r="P364" s="115" t="b">
        <f t="shared" si="10"/>
        <v>0</v>
      </c>
      <c r="Q364" s="128">
        <v>42110</v>
      </c>
      <c r="R364" s="115" t="b">
        <f t="shared" si="11"/>
        <v>0</v>
      </c>
    </row>
    <row r="365" spans="2:18" s="112" customFormat="1" ht="12" customHeight="1">
      <c r="B365" s="77">
        <v>261</v>
      </c>
      <c r="C365" s="40">
        <v>43378</v>
      </c>
      <c r="D365" s="41" t="s">
        <v>328</v>
      </c>
      <c r="E365" s="39" t="s">
        <v>368</v>
      </c>
      <c r="F365" s="39" t="s">
        <v>444</v>
      </c>
      <c r="G365" s="39" t="s">
        <v>811</v>
      </c>
      <c r="H365" s="39" t="s">
        <v>812</v>
      </c>
      <c r="I365" s="91">
        <v>80.239999999999995</v>
      </c>
      <c r="J365" s="39">
        <v>170</v>
      </c>
      <c r="K365" s="39">
        <v>181</v>
      </c>
      <c r="L365" s="77" t="s">
        <v>311</v>
      </c>
      <c r="M365" s="39" t="s">
        <v>333</v>
      </c>
      <c r="N365" s="39"/>
      <c r="O365" s="115"/>
      <c r="P365" s="115"/>
      <c r="Q365" s="115"/>
      <c r="R365" s="115"/>
    </row>
    <row r="366" spans="2:18" s="112" customFormat="1" ht="12" hidden="1" customHeight="1">
      <c r="B366" s="42">
        <v>260</v>
      </c>
      <c r="C366" s="43">
        <v>43363</v>
      </c>
      <c r="D366" s="44" t="s">
        <v>388</v>
      </c>
      <c r="E366" s="42" t="s">
        <v>659</v>
      </c>
      <c r="F366" s="42" t="s">
        <v>330</v>
      </c>
      <c r="G366" s="42" t="s">
        <v>404</v>
      </c>
      <c r="H366" s="42" t="s">
        <v>405</v>
      </c>
      <c r="I366" s="92">
        <v>6</v>
      </c>
      <c r="J366" s="42">
        <v>9</v>
      </c>
      <c r="K366" s="42">
        <v>180</v>
      </c>
      <c r="L366" s="42" t="s">
        <v>312</v>
      </c>
      <c r="M366" s="42" t="s">
        <v>612</v>
      </c>
      <c r="N366" s="42"/>
      <c r="O366" s="115">
        <v>0</v>
      </c>
      <c r="P366" s="115" t="b">
        <f t="shared" si="10"/>
        <v>0</v>
      </c>
      <c r="Q366" s="131">
        <v>41967</v>
      </c>
      <c r="R366" s="115" t="b">
        <f t="shared" si="11"/>
        <v>0</v>
      </c>
    </row>
    <row r="367" spans="2:18" s="112" customFormat="1" ht="12" customHeight="1">
      <c r="B367" s="77">
        <v>259</v>
      </c>
      <c r="C367" s="40">
        <v>43308</v>
      </c>
      <c r="D367" s="41" t="s">
        <v>388</v>
      </c>
      <c r="E367" s="39" t="s">
        <v>336</v>
      </c>
      <c r="F367" s="39" t="s">
        <v>372</v>
      </c>
      <c r="G367" s="39" t="s">
        <v>442</v>
      </c>
      <c r="H367" s="39" t="s">
        <v>813</v>
      </c>
      <c r="I367" s="91">
        <v>62.35</v>
      </c>
      <c r="J367" s="39">
        <v>169</v>
      </c>
      <c r="K367" s="39">
        <v>179</v>
      </c>
      <c r="L367" s="77" t="s">
        <v>311</v>
      </c>
      <c r="M367" s="39" t="s">
        <v>333</v>
      </c>
      <c r="N367" s="39"/>
      <c r="O367" s="115"/>
      <c r="P367" s="115"/>
      <c r="Q367" s="115"/>
      <c r="R367" s="115"/>
    </row>
    <row r="368" spans="2:18" s="112" customFormat="1" ht="12" customHeight="1">
      <c r="B368" s="77">
        <v>258</v>
      </c>
      <c r="C368" s="40">
        <v>43278</v>
      </c>
      <c r="D368" s="41" t="s">
        <v>412</v>
      </c>
      <c r="E368" s="39" t="s">
        <v>659</v>
      </c>
      <c r="F368" s="39" t="s">
        <v>330</v>
      </c>
      <c r="G368" s="39" t="s">
        <v>814</v>
      </c>
      <c r="H368" s="39" t="s">
        <v>815</v>
      </c>
      <c r="I368" s="91">
        <v>96</v>
      </c>
      <c r="J368" s="39">
        <v>168</v>
      </c>
      <c r="K368" s="39">
        <v>178</v>
      </c>
      <c r="L368" s="77" t="s">
        <v>311</v>
      </c>
      <c r="M368" s="39" t="s">
        <v>333</v>
      </c>
      <c r="N368" s="39"/>
      <c r="O368" s="115"/>
      <c r="P368" s="115"/>
      <c r="Q368" s="115"/>
      <c r="R368" s="115"/>
    </row>
    <row r="369" spans="2:18" s="112" customFormat="1" ht="12" customHeight="1">
      <c r="B369" s="77">
        <v>257</v>
      </c>
      <c r="C369" s="40">
        <v>43249</v>
      </c>
      <c r="D369" s="41" t="s">
        <v>412</v>
      </c>
      <c r="E369" s="39" t="s">
        <v>336</v>
      </c>
      <c r="F369" s="39" t="s">
        <v>510</v>
      </c>
      <c r="G369" s="39" t="s">
        <v>816</v>
      </c>
      <c r="H369" s="39" t="s">
        <v>512</v>
      </c>
      <c r="I369" s="91">
        <v>84.34</v>
      </c>
      <c r="J369" s="39">
        <v>167</v>
      </c>
      <c r="K369" s="39">
        <v>177</v>
      </c>
      <c r="L369" s="77" t="s">
        <v>311</v>
      </c>
      <c r="M369" s="39" t="s">
        <v>333</v>
      </c>
      <c r="N369" s="39"/>
      <c r="O369" s="115"/>
      <c r="P369" s="115"/>
      <c r="Q369" s="115"/>
      <c r="R369" s="115"/>
    </row>
    <row r="370" spans="2:18" s="112" customFormat="1" ht="12" hidden="1" customHeight="1">
      <c r="B370" s="42">
        <v>256</v>
      </c>
      <c r="C370" s="43">
        <v>43238</v>
      </c>
      <c r="D370" s="44" t="s">
        <v>412</v>
      </c>
      <c r="E370" s="42" t="s">
        <v>659</v>
      </c>
      <c r="F370" s="42" t="s">
        <v>330</v>
      </c>
      <c r="G370" s="42" t="s">
        <v>517</v>
      </c>
      <c r="H370" s="42" t="s">
        <v>519</v>
      </c>
      <c r="I370" s="92">
        <v>9</v>
      </c>
      <c r="J370" s="42">
        <v>8</v>
      </c>
      <c r="K370" s="42">
        <v>176</v>
      </c>
      <c r="L370" s="42" t="s">
        <v>312</v>
      </c>
      <c r="M370" s="42" t="s">
        <v>612</v>
      </c>
      <c r="N370" s="42"/>
      <c r="O370" s="115">
        <v>0</v>
      </c>
      <c r="P370" s="115" t="b">
        <f t="shared" si="10"/>
        <v>0</v>
      </c>
      <c r="Q370" s="129">
        <v>41817</v>
      </c>
      <c r="R370" s="115" t="b">
        <f t="shared" si="11"/>
        <v>0</v>
      </c>
    </row>
    <row r="371" spans="2:18" s="112" customFormat="1" ht="12" hidden="1" customHeight="1">
      <c r="B371" s="42">
        <v>255</v>
      </c>
      <c r="C371" s="43">
        <v>43238</v>
      </c>
      <c r="D371" s="44" t="s">
        <v>412</v>
      </c>
      <c r="E371" s="66" t="s">
        <v>659</v>
      </c>
      <c r="F371" s="42" t="s">
        <v>362</v>
      </c>
      <c r="G371" s="42" t="s">
        <v>482</v>
      </c>
      <c r="H371" s="42" t="s">
        <v>817</v>
      </c>
      <c r="I371" s="92">
        <v>6</v>
      </c>
      <c r="J371" s="42">
        <v>8</v>
      </c>
      <c r="K371" s="42">
        <v>176</v>
      </c>
      <c r="L371" s="42" t="s">
        <v>312</v>
      </c>
      <c r="M371" s="42" t="s">
        <v>612</v>
      </c>
      <c r="N371" s="42"/>
      <c r="O371" s="115">
        <v>0</v>
      </c>
      <c r="P371" s="115" t="b">
        <f t="shared" si="10"/>
        <v>0</v>
      </c>
      <c r="Q371" s="131">
        <v>41789</v>
      </c>
      <c r="R371" s="115" t="b">
        <f t="shared" si="11"/>
        <v>0</v>
      </c>
    </row>
    <row r="372" spans="2:18" s="112" customFormat="1" ht="12" customHeight="1">
      <c r="B372" s="77">
        <v>254</v>
      </c>
      <c r="C372" s="40">
        <v>43203</v>
      </c>
      <c r="D372" s="41" t="s">
        <v>412</v>
      </c>
      <c r="E372" s="39" t="s">
        <v>659</v>
      </c>
      <c r="F372" s="39" t="s">
        <v>362</v>
      </c>
      <c r="G372" s="39" t="s">
        <v>482</v>
      </c>
      <c r="H372" s="39" t="s">
        <v>818</v>
      </c>
      <c r="I372" s="91">
        <v>63</v>
      </c>
      <c r="J372" s="39">
        <v>166</v>
      </c>
      <c r="K372" s="39">
        <v>176</v>
      </c>
      <c r="L372" s="77" t="s">
        <v>311</v>
      </c>
      <c r="M372" s="39" t="s">
        <v>333</v>
      </c>
      <c r="N372" s="39"/>
      <c r="O372" s="115"/>
      <c r="P372" s="115"/>
      <c r="Q372" s="115"/>
      <c r="R372" s="115"/>
    </row>
    <row r="373" spans="2:18" s="112" customFormat="1" ht="12" customHeight="1">
      <c r="B373" s="77">
        <v>253</v>
      </c>
      <c r="C373" s="40">
        <v>43189</v>
      </c>
      <c r="D373" s="41" t="s">
        <v>454</v>
      </c>
      <c r="E373" s="39" t="s">
        <v>659</v>
      </c>
      <c r="F373" s="39" t="s">
        <v>330</v>
      </c>
      <c r="G373" s="39" t="s">
        <v>473</v>
      </c>
      <c r="H373" s="39" t="s">
        <v>819</v>
      </c>
      <c r="I373" s="91">
        <v>89.93</v>
      </c>
      <c r="J373" s="39">
        <v>165</v>
      </c>
      <c r="K373" s="39">
        <v>175</v>
      </c>
      <c r="L373" s="77" t="s">
        <v>311</v>
      </c>
      <c r="M373" s="39" t="s">
        <v>333</v>
      </c>
      <c r="N373" s="39"/>
      <c r="O373" s="115"/>
      <c r="P373" s="115"/>
      <c r="Q373" s="115"/>
      <c r="R373" s="115"/>
    </row>
    <row r="374" spans="2:18" s="112" customFormat="1" ht="12" hidden="1" customHeight="1">
      <c r="B374" s="42">
        <v>252</v>
      </c>
      <c r="C374" s="43">
        <v>43170</v>
      </c>
      <c r="D374" s="44" t="s">
        <v>454</v>
      </c>
      <c r="E374" s="42" t="s">
        <v>659</v>
      </c>
      <c r="F374" s="42" t="s">
        <v>362</v>
      </c>
      <c r="G374" s="42" t="s">
        <v>820</v>
      </c>
      <c r="H374" s="42" t="s">
        <v>821</v>
      </c>
      <c r="I374" s="92">
        <v>85.12</v>
      </c>
      <c r="J374" s="42">
        <v>164</v>
      </c>
      <c r="K374" s="42">
        <v>174</v>
      </c>
      <c r="L374" s="42" t="s">
        <v>311</v>
      </c>
      <c r="M374" s="42" t="s">
        <v>612</v>
      </c>
      <c r="N374" s="42"/>
      <c r="O374" s="115">
        <v>0</v>
      </c>
      <c r="P374" s="115" t="b">
        <f t="shared" si="10"/>
        <v>0</v>
      </c>
      <c r="Q374" s="131">
        <v>41708</v>
      </c>
      <c r="R374" s="115" t="b">
        <f t="shared" si="11"/>
        <v>0</v>
      </c>
    </row>
    <row r="375" spans="2:18" s="112" customFormat="1" ht="12" customHeight="1">
      <c r="B375" s="77">
        <v>251</v>
      </c>
      <c r="C375" s="40">
        <v>43087</v>
      </c>
      <c r="D375" s="41" t="s">
        <v>328</v>
      </c>
      <c r="E375" s="39" t="s">
        <v>336</v>
      </c>
      <c r="F375" s="39" t="s">
        <v>372</v>
      </c>
      <c r="G375" s="39" t="s">
        <v>533</v>
      </c>
      <c r="H375" s="39" t="s">
        <v>822</v>
      </c>
      <c r="I375" s="91">
        <v>100.21</v>
      </c>
      <c r="J375" s="39">
        <v>164</v>
      </c>
      <c r="K375" s="39">
        <v>174</v>
      </c>
      <c r="L375" s="77" t="s">
        <v>311</v>
      </c>
      <c r="M375" s="39" t="s">
        <v>333</v>
      </c>
      <c r="N375" s="39"/>
      <c r="O375" s="115"/>
      <c r="P375" s="115"/>
      <c r="Q375" s="115"/>
      <c r="R375" s="115"/>
    </row>
    <row r="376" spans="2:18" s="112" customFormat="1" ht="12" customHeight="1">
      <c r="B376" s="77">
        <v>250</v>
      </c>
      <c r="C376" s="40">
        <v>43076</v>
      </c>
      <c r="D376" s="41" t="s">
        <v>328</v>
      </c>
      <c r="E376" s="39" t="s">
        <v>336</v>
      </c>
      <c r="F376" s="39" t="s">
        <v>349</v>
      </c>
      <c r="G376" s="39" t="s">
        <v>422</v>
      </c>
      <c r="H376" s="39" t="s">
        <v>823</v>
      </c>
      <c r="I376" s="91">
        <v>59.05</v>
      </c>
      <c r="J376" s="39">
        <v>163</v>
      </c>
      <c r="K376" s="39">
        <v>173</v>
      </c>
      <c r="L376" s="77" t="s">
        <v>311</v>
      </c>
      <c r="M376" s="39" t="s">
        <v>333</v>
      </c>
      <c r="N376" s="39"/>
      <c r="O376" s="115"/>
      <c r="P376" s="115"/>
      <c r="Q376" s="115"/>
      <c r="R376" s="115"/>
    </row>
    <row r="377" spans="2:18" s="112" customFormat="1" ht="12" customHeight="1">
      <c r="B377" s="77">
        <v>249</v>
      </c>
      <c r="C377" s="40">
        <v>43070</v>
      </c>
      <c r="D377" s="41" t="s">
        <v>328</v>
      </c>
      <c r="E377" s="39" t="s">
        <v>659</v>
      </c>
      <c r="F377" s="39" t="s">
        <v>330</v>
      </c>
      <c r="G377" s="39" t="s">
        <v>415</v>
      </c>
      <c r="H377" s="39" t="s">
        <v>824</v>
      </c>
      <c r="I377" s="91">
        <v>84.88</v>
      </c>
      <c r="J377" s="39">
        <v>162</v>
      </c>
      <c r="K377" s="39">
        <v>172</v>
      </c>
      <c r="L377" s="77" t="s">
        <v>311</v>
      </c>
      <c r="M377" s="39" t="s">
        <v>333</v>
      </c>
      <c r="N377" s="39"/>
      <c r="O377" s="115"/>
      <c r="P377" s="115"/>
      <c r="Q377" s="115"/>
      <c r="R377" s="115"/>
    </row>
    <row r="378" spans="2:18" s="112" customFormat="1" ht="12" customHeight="1">
      <c r="B378" s="77">
        <v>248</v>
      </c>
      <c r="C378" s="40">
        <v>43063</v>
      </c>
      <c r="D378" s="41" t="s">
        <v>328</v>
      </c>
      <c r="E378" s="39" t="s">
        <v>356</v>
      </c>
      <c r="F378" s="39" t="s">
        <v>528</v>
      </c>
      <c r="G378" s="39" t="s">
        <v>825</v>
      </c>
      <c r="H378" s="39" t="s">
        <v>826</v>
      </c>
      <c r="I378" s="91">
        <v>82.21</v>
      </c>
      <c r="J378" s="39">
        <v>161</v>
      </c>
      <c r="K378" s="39">
        <v>171</v>
      </c>
      <c r="L378" s="77" t="s">
        <v>311</v>
      </c>
      <c r="M378" s="39" t="s">
        <v>333</v>
      </c>
      <c r="N378" s="39"/>
      <c r="O378" s="115"/>
      <c r="P378" s="115"/>
      <c r="Q378" s="115"/>
      <c r="R378" s="115"/>
    </row>
    <row r="379" spans="2:18" s="112" customFormat="1" ht="12" customHeight="1">
      <c r="B379" s="77">
        <v>247</v>
      </c>
      <c r="C379" s="40">
        <v>43038</v>
      </c>
      <c r="D379" s="41" t="s">
        <v>328</v>
      </c>
      <c r="E379" s="39" t="s">
        <v>659</v>
      </c>
      <c r="F379" s="39" t="s">
        <v>330</v>
      </c>
      <c r="G379" s="39" t="s">
        <v>493</v>
      </c>
      <c r="H379" s="39" t="s">
        <v>494</v>
      </c>
      <c r="I379" s="91">
        <v>101.93</v>
      </c>
      <c r="J379" s="39">
        <v>160</v>
      </c>
      <c r="K379" s="39">
        <v>170</v>
      </c>
      <c r="L379" s="77" t="s">
        <v>311</v>
      </c>
      <c r="M379" s="39" t="s">
        <v>333</v>
      </c>
      <c r="N379" s="39"/>
      <c r="O379" s="115"/>
      <c r="P379" s="115"/>
      <c r="Q379" s="115"/>
      <c r="R379" s="115"/>
    </row>
    <row r="380" spans="2:18" s="112" customFormat="1" ht="12" hidden="1" customHeight="1">
      <c r="B380" s="42">
        <v>246</v>
      </c>
      <c r="C380" s="43">
        <v>43020</v>
      </c>
      <c r="D380" s="44" t="s">
        <v>328</v>
      </c>
      <c r="E380" s="66" t="s">
        <v>659</v>
      </c>
      <c r="F380" s="42" t="s">
        <v>330</v>
      </c>
      <c r="G380" s="42" t="s">
        <v>802</v>
      </c>
      <c r="H380" s="42" t="s">
        <v>803</v>
      </c>
      <c r="I380" s="92">
        <v>6</v>
      </c>
      <c r="J380" s="42">
        <v>8</v>
      </c>
      <c r="K380" s="42">
        <v>169</v>
      </c>
      <c r="L380" s="42" t="s">
        <v>312</v>
      </c>
      <c r="M380" s="42" t="s">
        <v>612</v>
      </c>
      <c r="N380" s="42"/>
      <c r="O380" s="115">
        <v>0</v>
      </c>
      <c r="P380" s="115" t="b">
        <f t="shared" si="10"/>
        <v>0</v>
      </c>
      <c r="Q380" s="131">
        <v>41615</v>
      </c>
      <c r="R380" s="115" t="b">
        <f t="shared" si="11"/>
        <v>0</v>
      </c>
    </row>
    <row r="381" spans="2:18" s="112" customFormat="1" ht="12" hidden="1" customHeight="1">
      <c r="B381" s="42">
        <v>245</v>
      </c>
      <c r="C381" s="43">
        <v>43019</v>
      </c>
      <c r="D381" s="44" t="s">
        <v>328</v>
      </c>
      <c r="E381" s="66" t="s">
        <v>659</v>
      </c>
      <c r="F381" s="42" t="s">
        <v>330</v>
      </c>
      <c r="G381" s="42" t="s">
        <v>814</v>
      </c>
      <c r="H381" s="42" t="s">
        <v>827</v>
      </c>
      <c r="I381" s="92">
        <v>6</v>
      </c>
      <c r="J381" s="42">
        <v>8</v>
      </c>
      <c r="K381" s="42">
        <v>169</v>
      </c>
      <c r="L381" s="42" t="s">
        <v>312</v>
      </c>
      <c r="M381" s="42" t="s">
        <v>612</v>
      </c>
      <c r="N381" s="42"/>
      <c r="O381" s="115">
        <v>0</v>
      </c>
      <c r="P381" s="115" t="b">
        <f t="shared" si="10"/>
        <v>0</v>
      </c>
      <c r="Q381" s="131">
        <v>41585</v>
      </c>
      <c r="R381" s="115" t="b">
        <f t="shared" si="11"/>
        <v>0</v>
      </c>
    </row>
    <row r="382" spans="2:18" s="112" customFormat="1" ht="12" hidden="1" customHeight="1">
      <c r="B382" s="42">
        <v>244</v>
      </c>
      <c r="C382" s="43">
        <v>43015</v>
      </c>
      <c r="D382" s="44" t="s">
        <v>328</v>
      </c>
      <c r="E382" s="66" t="s">
        <v>356</v>
      </c>
      <c r="F382" s="42" t="s">
        <v>528</v>
      </c>
      <c r="G382" s="42" t="s">
        <v>828</v>
      </c>
      <c r="H382" s="42" t="s">
        <v>829</v>
      </c>
      <c r="I382" s="92">
        <v>12</v>
      </c>
      <c r="J382" s="42">
        <v>8</v>
      </c>
      <c r="K382" s="42">
        <v>169</v>
      </c>
      <c r="L382" s="42" t="s">
        <v>312</v>
      </c>
      <c r="M382" s="42" t="s">
        <v>612</v>
      </c>
      <c r="N382" s="42"/>
      <c r="O382" s="115">
        <v>0</v>
      </c>
      <c r="P382" s="115" t="b">
        <f t="shared" si="10"/>
        <v>0</v>
      </c>
      <c r="Q382" s="131">
        <v>41572</v>
      </c>
      <c r="R382" s="115" t="b">
        <f t="shared" si="11"/>
        <v>0</v>
      </c>
    </row>
    <row r="383" spans="2:18" s="112" customFormat="1" ht="12" hidden="1" customHeight="1">
      <c r="B383" s="42">
        <v>243</v>
      </c>
      <c r="C383" s="43">
        <v>43014</v>
      </c>
      <c r="D383" s="44" t="s">
        <v>328</v>
      </c>
      <c r="E383" s="42" t="s">
        <v>659</v>
      </c>
      <c r="F383" s="42" t="s">
        <v>330</v>
      </c>
      <c r="G383" s="42" t="s">
        <v>520</v>
      </c>
      <c r="H383" s="42" t="s">
        <v>521</v>
      </c>
      <c r="I383" s="92">
        <v>6</v>
      </c>
      <c r="J383" s="42">
        <v>8</v>
      </c>
      <c r="K383" s="42">
        <v>169</v>
      </c>
      <c r="L383" s="42" t="s">
        <v>312</v>
      </c>
      <c r="M383" s="42" t="s">
        <v>612</v>
      </c>
      <c r="N383" s="42"/>
      <c r="O383" s="115">
        <v>0</v>
      </c>
      <c r="P383" s="115" t="b">
        <f t="shared" si="10"/>
        <v>0</v>
      </c>
      <c r="Q383" s="131">
        <v>41550</v>
      </c>
      <c r="R383" s="115" t="b">
        <f t="shared" si="11"/>
        <v>0</v>
      </c>
    </row>
    <row r="384" spans="2:18" s="112" customFormat="1" ht="12" customHeight="1">
      <c r="B384" s="77">
        <v>242</v>
      </c>
      <c r="C384" s="40">
        <v>42997</v>
      </c>
      <c r="D384" s="41" t="s">
        <v>388</v>
      </c>
      <c r="E384" s="39" t="s">
        <v>368</v>
      </c>
      <c r="F384" s="39" t="s">
        <v>395</v>
      </c>
      <c r="G384" s="39" t="s">
        <v>504</v>
      </c>
      <c r="H384" s="39" t="s">
        <v>830</v>
      </c>
      <c r="I384" s="91">
        <v>56.23</v>
      </c>
      <c r="J384" s="39">
        <v>159</v>
      </c>
      <c r="K384" s="39">
        <v>169</v>
      </c>
      <c r="L384" s="77" t="s">
        <v>311</v>
      </c>
      <c r="M384" s="39" t="s">
        <v>333</v>
      </c>
      <c r="N384" s="39"/>
      <c r="O384" s="115"/>
      <c r="P384" s="115"/>
      <c r="Q384" s="115"/>
      <c r="R384" s="115"/>
    </row>
    <row r="385" spans="2:18" s="112" customFormat="1" ht="12" hidden="1" customHeight="1">
      <c r="B385" s="42">
        <v>241</v>
      </c>
      <c r="C385" s="43">
        <v>42979</v>
      </c>
      <c r="D385" s="44" t="s">
        <v>388</v>
      </c>
      <c r="E385" s="66" t="s">
        <v>715</v>
      </c>
      <c r="F385" s="42" t="s">
        <v>398</v>
      </c>
      <c r="G385" s="42" t="s">
        <v>831</v>
      </c>
      <c r="H385" s="42" t="s">
        <v>400</v>
      </c>
      <c r="I385" s="92">
        <v>6</v>
      </c>
      <c r="J385" s="42">
        <v>8</v>
      </c>
      <c r="K385" s="42">
        <v>168</v>
      </c>
      <c r="L385" s="42" t="s">
        <v>312</v>
      </c>
      <c r="M385" s="42" t="s">
        <v>612</v>
      </c>
      <c r="N385" s="42"/>
      <c r="O385" s="115">
        <v>0</v>
      </c>
      <c r="P385" s="115" t="b">
        <f t="shared" si="10"/>
        <v>0</v>
      </c>
      <c r="Q385" s="131">
        <v>41533</v>
      </c>
      <c r="R385" s="115" t="b">
        <f t="shared" si="11"/>
        <v>0</v>
      </c>
    </row>
    <row r="386" spans="2:18" s="112" customFormat="1" ht="12" hidden="1" customHeight="1">
      <c r="B386" s="42">
        <v>240</v>
      </c>
      <c r="C386" s="43">
        <v>42972</v>
      </c>
      <c r="D386" s="44" t="s">
        <v>388</v>
      </c>
      <c r="E386" s="66" t="s">
        <v>356</v>
      </c>
      <c r="F386" s="42" t="s">
        <v>357</v>
      </c>
      <c r="G386" s="42" t="s">
        <v>550</v>
      </c>
      <c r="H386" s="42" t="s">
        <v>832</v>
      </c>
      <c r="I386" s="92">
        <v>6</v>
      </c>
      <c r="J386" s="42">
        <v>8</v>
      </c>
      <c r="K386" s="42">
        <v>168</v>
      </c>
      <c r="L386" s="42" t="s">
        <v>312</v>
      </c>
      <c r="M386" s="42" t="s">
        <v>612</v>
      </c>
      <c r="N386" s="42"/>
      <c r="O386" s="115">
        <v>0</v>
      </c>
      <c r="P386" s="115" t="b">
        <f t="shared" ref="P386:P449" si="12">O386=I386</f>
        <v>0</v>
      </c>
      <c r="Q386" s="131">
        <v>41531</v>
      </c>
      <c r="R386" s="115" t="b">
        <f t="shared" ref="R386:R449" si="13">Q386=C386</f>
        <v>0</v>
      </c>
    </row>
    <row r="387" spans="2:18" s="112" customFormat="1" ht="12" customHeight="1">
      <c r="B387" s="77">
        <v>239</v>
      </c>
      <c r="C387" s="40">
        <v>42913</v>
      </c>
      <c r="D387" s="41" t="s">
        <v>412</v>
      </c>
      <c r="E387" s="39" t="s">
        <v>356</v>
      </c>
      <c r="F387" s="39" t="s">
        <v>357</v>
      </c>
      <c r="G387" s="39" t="s">
        <v>833</v>
      </c>
      <c r="H387" s="39" t="s">
        <v>834</v>
      </c>
      <c r="I387" s="91">
        <v>6</v>
      </c>
      <c r="J387" s="39">
        <v>8</v>
      </c>
      <c r="K387" s="39">
        <v>168</v>
      </c>
      <c r="L387" s="39" t="s">
        <v>312</v>
      </c>
      <c r="M387" s="39" t="s">
        <v>333</v>
      </c>
      <c r="N387" s="39"/>
      <c r="O387" s="115"/>
      <c r="P387" s="115"/>
      <c r="Q387" s="115"/>
      <c r="R387" s="115"/>
    </row>
    <row r="388" spans="2:18" s="112" customFormat="1" ht="12" customHeight="1">
      <c r="B388" s="77">
        <v>238</v>
      </c>
      <c r="C388" s="40">
        <v>42894</v>
      </c>
      <c r="D388" s="41" t="s">
        <v>412</v>
      </c>
      <c r="E388" s="39" t="s">
        <v>336</v>
      </c>
      <c r="F388" s="39" t="s">
        <v>419</v>
      </c>
      <c r="G388" s="39" t="s">
        <v>499</v>
      </c>
      <c r="H388" s="39" t="s">
        <v>500</v>
      </c>
      <c r="I388" s="91">
        <v>81.72</v>
      </c>
      <c r="J388" s="39">
        <v>158</v>
      </c>
      <c r="K388" s="39">
        <v>167</v>
      </c>
      <c r="L388" s="77" t="s">
        <v>311</v>
      </c>
      <c r="M388" s="39" t="s">
        <v>333</v>
      </c>
      <c r="N388" s="39"/>
      <c r="O388" s="115"/>
      <c r="P388" s="115"/>
      <c r="Q388" s="115"/>
      <c r="R388" s="115"/>
    </row>
    <row r="389" spans="2:18" s="112" customFormat="1" ht="12" hidden="1" customHeight="1">
      <c r="B389" s="42">
        <v>237</v>
      </c>
      <c r="C389" s="43">
        <v>42804</v>
      </c>
      <c r="D389" s="44" t="s">
        <v>454</v>
      </c>
      <c r="E389" s="66" t="s">
        <v>659</v>
      </c>
      <c r="F389" s="42" t="s">
        <v>330</v>
      </c>
      <c r="G389" s="42" t="s">
        <v>779</v>
      </c>
      <c r="H389" s="42" t="s">
        <v>348</v>
      </c>
      <c r="I389" s="92">
        <v>6</v>
      </c>
      <c r="J389" s="42">
        <v>7</v>
      </c>
      <c r="K389" s="42">
        <v>166</v>
      </c>
      <c r="L389" s="42" t="s">
        <v>312</v>
      </c>
      <c r="M389" s="42" t="s">
        <v>612</v>
      </c>
      <c r="N389" s="42"/>
      <c r="O389" s="115">
        <v>0</v>
      </c>
      <c r="P389" s="115" t="b">
        <f t="shared" si="12"/>
        <v>0</v>
      </c>
      <c r="Q389" s="131">
        <v>41408</v>
      </c>
      <c r="R389" s="115" t="b">
        <f t="shared" si="13"/>
        <v>0</v>
      </c>
    </row>
    <row r="390" spans="2:18" s="112" customFormat="1" ht="12" hidden="1" customHeight="1">
      <c r="B390" s="42">
        <v>236</v>
      </c>
      <c r="C390" s="43">
        <v>42802</v>
      </c>
      <c r="D390" s="44" t="s">
        <v>454</v>
      </c>
      <c r="E390" s="66" t="s">
        <v>659</v>
      </c>
      <c r="F390" s="42" t="s">
        <v>330</v>
      </c>
      <c r="G390" s="42" t="s">
        <v>473</v>
      </c>
      <c r="H390" s="42" t="s">
        <v>835</v>
      </c>
      <c r="I390" s="92">
        <v>6</v>
      </c>
      <c r="J390" s="42">
        <v>7</v>
      </c>
      <c r="K390" s="42">
        <v>166</v>
      </c>
      <c r="L390" s="42" t="s">
        <v>312</v>
      </c>
      <c r="M390" s="42" t="s">
        <v>612</v>
      </c>
      <c r="N390" s="42"/>
      <c r="O390" s="115">
        <v>0</v>
      </c>
      <c r="P390" s="115" t="b">
        <f t="shared" si="12"/>
        <v>0</v>
      </c>
      <c r="Q390" s="131">
        <v>41400</v>
      </c>
      <c r="R390" s="115" t="b">
        <f t="shared" si="13"/>
        <v>0</v>
      </c>
    </row>
    <row r="391" spans="2:18" s="112" customFormat="1" ht="12" hidden="1" customHeight="1">
      <c r="B391" s="42">
        <v>235</v>
      </c>
      <c r="C391" s="43">
        <v>42791</v>
      </c>
      <c r="D391" s="44" t="s">
        <v>454</v>
      </c>
      <c r="E391" s="66" t="s">
        <v>356</v>
      </c>
      <c r="F391" s="42" t="s">
        <v>357</v>
      </c>
      <c r="G391" s="42" t="s">
        <v>459</v>
      </c>
      <c r="H391" s="42" t="s">
        <v>836</v>
      </c>
      <c r="I391" s="92">
        <v>6</v>
      </c>
      <c r="J391" s="42">
        <v>7</v>
      </c>
      <c r="K391" s="42">
        <v>166</v>
      </c>
      <c r="L391" s="42" t="s">
        <v>312</v>
      </c>
      <c r="M391" s="42" t="s">
        <v>612</v>
      </c>
      <c r="N391" s="42"/>
      <c r="O391" s="115">
        <v>0</v>
      </c>
      <c r="P391" s="115" t="b">
        <f t="shared" si="12"/>
        <v>0</v>
      </c>
      <c r="Q391" s="131">
        <v>41382</v>
      </c>
      <c r="R391" s="115" t="b">
        <f t="shared" si="13"/>
        <v>0</v>
      </c>
    </row>
    <row r="392" spans="2:18" s="112" customFormat="1" ht="12" customHeight="1">
      <c r="B392" s="77">
        <v>234</v>
      </c>
      <c r="C392" s="40">
        <v>42592</v>
      </c>
      <c r="D392" s="41" t="s">
        <v>388</v>
      </c>
      <c r="E392" s="39" t="s">
        <v>356</v>
      </c>
      <c r="F392" s="39" t="s">
        <v>837</v>
      </c>
      <c r="G392" s="39" t="s">
        <v>490</v>
      </c>
      <c r="H392" s="39" t="s">
        <v>838</v>
      </c>
      <c r="I392" s="91">
        <v>100.19</v>
      </c>
      <c r="J392" s="39">
        <v>157</v>
      </c>
      <c r="K392" s="39">
        <v>166</v>
      </c>
      <c r="L392" s="77" t="s">
        <v>311</v>
      </c>
      <c r="M392" s="39" t="s">
        <v>333</v>
      </c>
      <c r="N392" s="39"/>
      <c r="O392" s="115"/>
      <c r="P392" s="115"/>
      <c r="Q392" s="115"/>
      <c r="R392" s="115"/>
    </row>
    <row r="393" spans="2:18" s="112" customFormat="1" ht="12" hidden="1" customHeight="1">
      <c r="B393" s="42">
        <v>233</v>
      </c>
      <c r="C393" s="43">
        <v>42565</v>
      </c>
      <c r="D393" s="44" t="s">
        <v>388</v>
      </c>
      <c r="E393" s="66" t="s">
        <v>659</v>
      </c>
      <c r="F393" s="42" t="s">
        <v>330</v>
      </c>
      <c r="G393" s="42" t="s">
        <v>415</v>
      </c>
      <c r="H393" s="42" t="s">
        <v>594</v>
      </c>
      <c r="I393" s="92">
        <v>6</v>
      </c>
      <c r="J393" s="42">
        <v>7</v>
      </c>
      <c r="K393" s="42">
        <v>165</v>
      </c>
      <c r="L393" s="42" t="s">
        <v>312</v>
      </c>
      <c r="M393" s="42" t="s">
        <v>612</v>
      </c>
      <c r="N393" s="42"/>
      <c r="O393" s="115">
        <v>0</v>
      </c>
      <c r="P393" s="115" t="b">
        <f t="shared" si="12"/>
        <v>0</v>
      </c>
      <c r="Q393" s="131">
        <v>41334</v>
      </c>
      <c r="R393" s="115" t="b">
        <f t="shared" si="13"/>
        <v>0</v>
      </c>
    </row>
    <row r="394" spans="2:18" s="112" customFormat="1" ht="12" hidden="1" customHeight="1">
      <c r="B394" s="42">
        <v>232</v>
      </c>
      <c r="C394" s="43">
        <v>42544</v>
      </c>
      <c r="D394" s="44" t="s">
        <v>412</v>
      </c>
      <c r="E394" s="66" t="s">
        <v>356</v>
      </c>
      <c r="F394" s="42" t="s">
        <v>375</v>
      </c>
      <c r="G394" s="42" t="s">
        <v>613</v>
      </c>
      <c r="H394" s="42" t="s">
        <v>839</v>
      </c>
      <c r="I394" s="92">
        <v>6</v>
      </c>
      <c r="J394" s="42">
        <v>7</v>
      </c>
      <c r="K394" s="42">
        <v>165</v>
      </c>
      <c r="L394" s="42" t="s">
        <v>312</v>
      </c>
      <c r="M394" s="42" t="s">
        <v>612</v>
      </c>
      <c r="N394" s="42"/>
      <c r="O394" s="115">
        <v>0</v>
      </c>
      <c r="P394" s="115" t="b">
        <f t="shared" si="12"/>
        <v>0</v>
      </c>
      <c r="Q394" s="131">
        <v>41291</v>
      </c>
      <c r="R394" s="115" t="b">
        <f t="shared" si="13"/>
        <v>0</v>
      </c>
    </row>
    <row r="395" spans="2:18" s="112" customFormat="1" ht="12" hidden="1" customHeight="1">
      <c r="B395" s="42">
        <v>231</v>
      </c>
      <c r="C395" s="43">
        <v>42339</v>
      </c>
      <c r="D395" s="44" t="s">
        <v>328</v>
      </c>
      <c r="E395" s="66" t="s">
        <v>368</v>
      </c>
      <c r="F395" s="42" t="s">
        <v>395</v>
      </c>
      <c r="G395" s="42" t="s">
        <v>504</v>
      </c>
      <c r="H395" s="42" t="s">
        <v>840</v>
      </c>
      <c r="I395" s="92">
        <v>6</v>
      </c>
      <c r="J395" s="42">
        <v>7</v>
      </c>
      <c r="K395" s="42">
        <v>165</v>
      </c>
      <c r="L395" s="42" t="s">
        <v>312</v>
      </c>
      <c r="M395" s="42" t="s">
        <v>612</v>
      </c>
      <c r="N395" s="42"/>
      <c r="O395" s="115">
        <v>0</v>
      </c>
      <c r="P395" s="115" t="b">
        <f t="shared" si="12"/>
        <v>0</v>
      </c>
      <c r="Q395" s="131">
        <v>41280</v>
      </c>
      <c r="R395" s="115" t="b">
        <f t="shared" si="13"/>
        <v>0</v>
      </c>
    </row>
    <row r="396" spans="2:18" s="112" customFormat="1" ht="12" hidden="1" customHeight="1">
      <c r="B396" s="42">
        <v>230</v>
      </c>
      <c r="C396" s="43">
        <v>42325</v>
      </c>
      <c r="D396" s="44" t="s">
        <v>328</v>
      </c>
      <c r="E396" s="66" t="s">
        <v>336</v>
      </c>
      <c r="F396" s="42" t="s">
        <v>401</v>
      </c>
      <c r="G396" s="42" t="s">
        <v>531</v>
      </c>
      <c r="H396" s="42" t="s">
        <v>403</v>
      </c>
      <c r="I396" s="92">
        <v>6</v>
      </c>
      <c r="J396" s="42">
        <v>7</v>
      </c>
      <c r="K396" s="42">
        <v>165</v>
      </c>
      <c r="L396" s="42" t="s">
        <v>312</v>
      </c>
      <c r="M396" s="42" t="s">
        <v>612</v>
      </c>
      <c r="N396" s="42"/>
      <c r="O396" s="115">
        <v>0</v>
      </c>
      <c r="P396" s="115" t="b">
        <f t="shared" si="12"/>
        <v>0</v>
      </c>
      <c r="Q396" s="131">
        <v>41274</v>
      </c>
      <c r="R396" s="115" t="b">
        <f t="shared" si="13"/>
        <v>0</v>
      </c>
    </row>
    <row r="397" spans="2:18" s="112" customFormat="1" ht="12" customHeight="1">
      <c r="B397" s="77">
        <v>229</v>
      </c>
      <c r="C397" s="40">
        <v>42294</v>
      </c>
      <c r="D397" s="41" t="s">
        <v>328</v>
      </c>
      <c r="E397" s="39" t="s">
        <v>659</v>
      </c>
      <c r="F397" s="39" t="s">
        <v>841</v>
      </c>
      <c r="G397" s="39" t="s">
        <v>415</v>
      </c>
      <c r="H397" s="39" t="s">
        <v>789</v>
      </c>
      <c r="I397" s="91">
        <v>60</v>
      </c>
      <c r="J397" s="39">
        <v>156</v>
      </c>
      <c r="K397" s="39">
        <v>165</v>
      </c>
      <c r="L397" s="77" t="s">
        <v>311</v>
      </c>
      <c r="M397" s="39" t="s">
        <v>333</v>
      </c>
      <c r="N397" s="39"/>
      <c r="O397" s="115"/>
      <c r="P397" s="115"/>
      <c r="Q397" s="115"/>
      <c r="R397" s="115"/>
    </row>
    <row r="398" spans="2:18" s="112" customFormat="1" ht="12" customHeight="1">
      <c r="B398" s="77">
        <v>228</v>
      </c>
      <c r="C398" s="40">
        <v>42291</v>
      </c>
      <c r="D398" s="41" t="s">
        <v>328</v>
      </c>
      <c r="E398" s="39" t="s">
        <v>715</v>
      </c>
      <c r="F398" s="39" t="s">
        <v>344</v>
      </c>
      <c r="G398" s="39" t="s">
        <v>809</v>
      </c>
      <c r="H398" s="39" t="s">
        <v>514</v>
      </c>
      <c r="I398" s="91">
        <v>103</v>
      </c>
      <c r="J398" s="39">
        <v>155</v>
      </c>
      <c r="K398" s="39">
        <v>164</v>
      </c>
      <c r="L398" s="77" t="s">
        <v>311</v>
      </c>
      <c r="M398" s="39" t="s">
        <v>333</v>
      </c>
      <c r="N398" s="39"/>
      <c r="O398" s="115"/>
      <c r="P398" s="115"/>
      <c r="Q398" s="115"/>
      <c r="R398" s="115"/>
    </row>
    <row r="399" spans="2:18" s="112" customFormat="1" ht="12" customHeight="1">
      <c r="B399" s="77">
        <v>227</v>
      </c>
      <c r="C399" s="40">
        <v>42290</v>
      </c>
      <c r="D399" s="41" t="s">
        <v>328</v>
      </c>
      <c r="E399" s="39" t="s">
        <v>659</v>
      </c>
      <c r="F399" s="39" t="s">
        <v>330</v>
      </c>
      <c r="G399" s="39" t="s">
        <v>473</v>
      </c>
      <c r="H399" s="39" t="s">
        <v>842</v>
      </c>
      <c r="I399" s="91">
        <v>64.02</v>
      </c>
      <c r="J399" s="39">
        <v>2</v>
      </c>
      <c r="K399" s="39">
        <v>163</v>
      </c>
      <c r="L399" s="39" t="s">
        <v>308</v>
      </c>
      <c r="M399" s="39" t="s">
        <v>333</v>
      </c>
      <c r="N399" s="39"/>
      <c r="O399" s="115"/>
      <c r="P399" s="115"/>
      <c r="Q399" s="115"/>
      <c r="R399" s="115"/>
    </row>
    <row r="400" spans="2:18" s="112" customFormat="1" ht="12" hidden="1" customHeight="1">
      <c r="B400" s="42">
        <v>226</v>
      </c>
      <c r="C400" s="43">
        <v>42283</v>
      </c>
      <c r="D400" s="44" t="s">
        <v>328</v>
      </c>
      <c r="E400" s="42" t="s">
        <v>715</v>
      </c>
      <c r="F400" s="42" t="s">
        <v>398</v>
      </c>
      <c r="G400" s="42" t="s">
        <v>831</v>
      </c>
      <c r="H400" s="42" t="s">
        <v>616</v>
      </c>
      <c r="I400" s="92">
        <v>6</v>
      </c>
      <c r="J400" s="42">
        <v>7</v>
      </c>
      <c r="K400" s="42">
        <v>162</v>
      </c>
      <c r="L400" s="42" t="s">
        <v>312</v>
      </c>
      <c r="M400" s="42" t="s">
        <v>612</v>
      </c>
      <c r="N400" s="42"/>
      <c r="O400" s="115">
        <v>0</v>
      </c>
      <c r="P400" s="115" t="b">
        <f t="shared" si="12"/>
        <v>0</v>
      </c>
      <c r="Q400" s="131">
        <v>41212</v>
      </c>
      <c r="R400" s="115" t="b">
        <f t="shared" si="13"/>
        <v>0</v>
      </c>
    </row>
    <row r="401" spans="2:18" s="112" customFormat="1" ht="12" hidden="1" customHeight="1">
      <c r="B401" s="42">
        <v>225</v>
      </c>
      <c r="C401" s="43">
        <v>42278</v>
      </c>
      <c r="D401" s="44" t="s">
        <v>328</v>
      </c>
      <c r="E401" s="66" t="s">
        <v>336</v>
      </c>
      <c r="F401" s="42" t="s">
        <v>496</v>
      </c>
      <c r="G401" s="42" t="s">
        <v>497</v>
      </c>
      <c r="H401" s="42" t="s">
        <v>843</v>
      </c>
      <c r="I401" s="92">
        <v>6</v>
      </c>
      <c r="J401" s="42">
        <v>7</v>
      </c>
      <c r="K401" s="42">
        <v>162</v>
      </c>
      <c r="L401" s="42" t="s">
        <v>312</v>
      </c>
      <c r="M401" s="42" t="s">
        <v>612</v>
      </c>
      <c r="N401" s="42"/>
      <c r="O401" s="115">
        <v>0</v>
      </c>
      <c r="P401" s="115" t="b">
        <f t="shared" si="12"/>
        <v>0</v>
      </c>
      <c r="Q401" s="131">
        <v>41209</v>
      </c>
      <c r="R401" s="115" t="b">
        <f t="shared" si="13"/>
        <v>0</v>
      </c>
    </row>
    <row r="402" spans="2:18" s="112" customFormat="1" ht="12" customHeight="1">
      <c r="B402" s="77">
        <v>224</v>
      </c>
      <c r="C402" s="40">
        <v>42273</v>
      </c>
      <c r="D402" s="41" t="s">
        <v>388</v>
      </c>
      <c r="E402" s="39" t="s">
        <v>659</v>
      </c>
      <c r="F402" s="39" t="s">
        <v>330</v>
      </c>
      <c r="G402" s="39" t="s">
        <v>415</v>
      </c>
      <c r="H402" s="39" t="s">
        <v>844</v>
      </c>
      <c r="I402" s="91">
        <v>61.38</v>
      </c>
      <c r="J402" s="39">
        <v>154</v>
      </c>
      <c r="K402" s="39">
        <v>162</v>
      </c>
      <c r="L402" s="77" t="s">
        <v>311</v>
      </c>
      <c r="M402" s="39" t="s">
        <v>333</v>
      </c>
      <c r="N402" s="39"/>
      <c r="O402" s="115"/>
      <c r="P402" s="115"/>
      <c r="Q402" s="115"/>
      <c r="R402" s="115"/>
    </row>
    <row r="403" spans="2:18" s="112" customFormat="1" ht="12" hidden="1" customHeight="1">
      <c r="B403" s="42">
        <v>223</v>
      </c>
      <c r="C403" s="43">
        <v>42265</v>
      </c>
      <c r="D403" s="44" t="s">
        <v>388</v>
      </c>
      <c r="E403" s="66" t="s">
        <v>659</v>
      </c>
      <c r="F403" s="42" t="s">
        <v>845</v>
      </c>
      <c r="G403" s="42" t="s">
        <v>507</v>
      </c>
      <c r="H403" s="42" t="s">
        <v>846</v>
      </c>
      <c r="I403" s="92">
        <v>6</v>
      </c>
      <c r="J403" s="42">
        <v>7</v>
      </c>
      <c r="K403" s="42">
        <v>161</v>
      </c>
      <c r="L403" s="42" t="s">
        <v>312</v>
      </c>
      <c r="M403" s="42" t="s">
        <v>612</v>
      </c>
      <c r="N403" s="42"/>
      <c r="O403" s="115">
        <v>0</v>
      </c>
      <c r="P403" s="115" t="b">
        <f t="shared" si="12"/>
        <v>0</v>
      </c>
      <c r="Q403" s="131">
        <v>41166</v>
      </c>
      <c r="R403" s="115" t="b">
        <f t="shared" si="13"/>
        <v>0</v>
      </c>
    </row>
    <row r="404" spans="2:18" s="112" customFormat="1" ht="12" customHeight="1">
      <c r="B404" s="77">
        <v>222</v>
      </c>
      <c r="C404" s="40">
        <v>42223</v>
      </c>
      <c r="D404" s="41" t="s">
        <v>388</v>
      </c>
      <c r="E404" s="39" t="s">
        <v>659</v>
      </c>
      <c r="F404" s="39" t="s">
        <v>841</v>
      </c>
      <c r="G404" s="39" t="s">
        <v>415</v>
      </c>
      <c r="H404" s="39" t="s">
        <v>847</v>
      </c>
      <c r="I404" s="91">
        <v>102.6</v>
      </c>
      <c r="J404" s="39">
        <v>1</v>
      </c>
      <c r="K404" s="39">
        <v>161</v>
      </c>
      <c r="L404" s="39" t="s">
        <v>308</v>
      </c>
      <c r="M404" s="39" t="s">
        <v>333</v>
      </c>
      <c r="N404" s="39"/>
      <c r="O404" s="115"/>
      <c r="P404" s="115"/>
      <c r="Q404" s="115"/>
      <c r="R404" s="115"/>
    </row>
    <row r="405" spans="2:18" s="112" customFormat="1" ht="12" hidden="1" customHeight="1">
      <c r="B405" s="42">
        <v>221</v>
      </c>
      <c r="C405" s="43">
        <v>42208</v>
      </c>
      <c r="D405" s="44" t="s">
        <v>388</v>
      </c>
      <c r="E405" s="66" t="s">
        <v>368</v>
      </c>
      <c r="F405" s="42" t="s">
        <v>444</v>
      </c>
      <c r="G405" s="42" t="s">
        <v>703</v>
      </c>
      <c r="H405" s="42" t="s">
        <v>848</v>
      </c>
      <c r="I405" s="92">
        <v>6</v>
      </c>
      <c r="J405" s="42">
        <v>7</v>
      </c>
      <c r="K405" s="42">
        <v>160</v>
      </c>
      <c r="L405" s="42" t="s">
        <v>312</v>
      </c>
      <c r="M405" s="42" t="s">
        <v>612</v>
      </c>
      <c r="N405" s="42"/>
      <c r="O405" s="115">
        <v>0</v>
      </c>
      <c r="P405" s="115" t="b">
        <f t="shared" si="12"/>
        <v>0</v>
      </c>
      <c r="Q405" s="131">
        <v>41082</v>
      </c>
      <c r="R405" s="115" t="b">
        <f t="shared" si="13"/>
        <v>0</v>
      </c>
    </row>
    <row r="406" spans="2:18" s="112" customFormat="1" ht="12" hidden="1" customHeight="1">
      <c r="B406" s="42">
        <v>220</v>
      </c>
      <c r="C406" s="43">
        <v>42188</v>
      </c>
      <c r="D406" s="44" t="s">
        <v>388</v>
      </c>
      <c r="E406" s="66" t="s">
        <v>356</v>
      </c>
      <c r="F406" s="42" t="s">
        <v>357</v>
      </c>
      <c r="G406" s="42" t="s">
        <v>459</v>
      </c>
      <c r="H406" s="42" t="s">
        <v>849</v>
      </c>
      <c r="I406" s="92">
        <v>6</v>
      </c>
      <c r="J406" s="42">
        <v>7</v>
      </c>
      <c r="K406" s="42">
        <v>160</v>
      </c>
      <c r="L406" s="42" t="s">
        <v>312</v>
      </c>
      <c r="M406" s="42" t="s">
        <v>612</v>
      </c>
      <c r="N406" s="42"/>
      <c r="O406" s="115">
        <v>0</v>
      </c>
      <c r="P406" s="115" t="b">
        <f t="shared" si="12"/>
        <v>0</v>
      </c>
      <c r="Q406" s="131">
        <v>41069</v>
      </c>
      <c r="R406" s="115" t="b">
        <f t="shared" si="13"/>
        <v>0</v>
      </c>
    </row>
    <row r="407" spans="2:18" s="112" customFormat="1" ht="12" customHeight="1">
      <c r="B407" s="77">
        <v>219</v>
      </c>
      <c r="C407" s="40">
        <v>42186</v>
      </c>
      <c r="D407" s="41" t="s">
        <v>388</v>
      </c>
      <c r="E407" s="39" t="s">
        <v>659</v>
      </c>
      <c r="F407" s="39" t="s">
        <v>330</v>
      </c>
      <c r="G407" s="39" t="s">
        <v>415</v>
      </c>
      <c r="H407" s="39" t="s">
        <v>850</v>
      </c>
      <c r="I407" s="91">
        <v>6</v>
      </c>
      <c r="J407" s="39">
        <v>7</v>
      </c>
      <c r="K407" s="39">
        <v>160</v>
      </c>
      <c r="L407" s="39" t="s">
        <v>312</v>
      </c>
      <c r="M407" s="39" t="s">
        <v>333</v>
      </c>
      <c r="N407" s="39"/>
      <c r="O407" s="115"/>
      <c r="P407" s="115"/>
      <c r="Q407" s="115"/>
      <c r="R407" s="115"/>
    </row>
    <row r="408" spans="2:18" s="112" customFormat="1" ht="12" hidden="1" customHeight="1">
      <c r="B408" s="42">
        <v>218</v>
      </c>
      <c r="C408" s="43">
        <v>42157</v>
      </c>
      <c r="D408" s="44" t="s">
        <v>412</v>
      </c>
      <c r="E408" s="66" t="s">
        <v>715</v>
      </c>
      <c r="F408" s="42" t="s">
        <v>547</v>
      </c>
      <c r="G408" s="42" t="s">
        <v>548</v>
      </c>
      <c r="H408" s="42" t="s">
        <v>549</v>
      </c>
      <c r="I408" s="92">
        <v>6</v>
      </c>
      <c r="J408" s="42">
        <v>6</v>
      </c>
      <c r="K408" s="42">
        <v>159</v>
      </c>
      <c r="L408" s="42" t="s">
        <v>312</v>
      </c>
      <c r="M408" s="42" t="s">
        <v>612</v>
      </c>
      <c r="N408" s="42"/>
      <c r="O408" s="115">
        <v>0</v>
      </c>
      <c r="P408" s="115" t="b">
        <f t="shared" si="12"/>
        <v>0</v>
      </c>
      <c r="Q408" s="132">
        <v>40976</v>
      </c>
      <c r="R408" s="115" t="b">
        <f t="shared" si="13"/>
        <v>0</v>
      </c>
    </row>
    <row r="409" spans="2:18" s="112" customFormat="1" ht="12" hidden="1" customHeight="1">
      <c r="B409" s="42">
        <v>217</v>
      </c>
      <c r="C409" s="43">
        <v>42157</v>
      </c>
      <c r="D409" s="44" t="s">
        <v>412</v>
      </c>
      <c r="E409" s="66" t="s">
        <v>368</v>
      </c>
      <c r="F409" s="42" t="s">
        <v>395</v>
      </c>
      <c r="G409" s="42" t="s">
        <v>504</v>
      </c>
      <c r="H409" s="42" t="s">
        <v>658</v>
      </c>
      <c r="I409" s="92">
        <v>6</v>
      </c>
      <c r="J409" s="42">
        <v>6</v>
      </c>
      <c r="K409" s="42">
        <v>159</v>
      </c>
      <c r="L409" s="42" t="s">
        <v>312</v>
      </c>
      <c r="M409" s="42" t="s">
        <v>612</v>
      </c>
      <c r="N409" s="42"/>
      <c r="O409" s="115">
        <v>0</v>
      </c>
      <c r="P409" s="115" t="b">
        <f t="shared" si="12"/>
        <v>0</v>
      </c>
      <c r="Q409" s="132">
        <v>40943</v>
      </c>
      <c r="R409" s="115" t="b">
        <f t="shared" si="13"/>
        <v>0</v>
      </c>
    </row>
    <row r="410" spans="2:18" s="112" customFormat="1" ht="12" hidden="1" customHeight="1">
      <c r="B410" s="42">
        <v>216</v>
      </c>
      <c r="C410" s="43">
        <v>42157</v>
      </c>
      <c r="D410" s="44" t="s">
        <v>412</v>
      </c>
      <c r="E410" s="66" t="s">
        <v>659</v>
      </c>
      <c r="F410" s="42" t="s">
        <v>330</v>
      </c>
      <c r="G410" s="42" t="s">
        <v>415</v>
      </c>
      <c r="H410" s="42" t="s">
        <v>851</v>
      </c>
      <c r="I410" s="92">
        <v>9</v>
      </c>
      <c r="J410" s="42">
        <v>6</v>
      </c>
      <c r="K410" s="42">
        <v>159</v>
      </c>
      <c r="L410" s="42" t="s">
        <v>312</v>
      </c>
      <c r="M410" s="42" t="s">
        <v>612</v>
      </c>
      <c r="N410" s="42"/>
      <c r="O410" s="115">
        <v>0</v>
      </c>
      <c r="P410" s="115" t="b">
        <f t="shared" si="12"/>
        <v>0</v>
      </c>
      <c r="Q410" s="131">
        <v>40923</v>
      </c>
      <c r="R410" s="115" t="b">
        <f t="shared" si="13"/>
        <v>0</v>
      </c>
    </row>
    <row r="411" spans="2:18" s="112" customFormat="1" ht="12" hidden="1" customHeight="1">
      <c r="B411" s="42">
        <v>215</v>
      </c>
      <c r="C411" s="43">
        <v>42153</v>
      </c>
      <c r="D411" s="44" t="s">
        <v>412</v>
      </c>
      <c r="E411" s="66" t="s">
        <v>659</v>
      </c>
      <c r="F411" s="42" t="s">
        <v>845</v>
      </c>
      <c r="G411" s="42" t="s">
        <v>507</v>
      </c>
      <c r="H411" s="42" t="s">
        <v>852</v>
      </c>
      <c r="I411" s="92">
        <v>6</v>
      </c>
      <c r="J411" s="42">
        <v>6</v>
      </c>
      <c r="K411" s="42">
        <v>159</v>
      </c>
      <c r="L411" s="42" t="s">
        <v>312</v>
      </c>
      <c r="M411" s="42" t="s">
        <v>612</v>
      </c>
      <c r="N411" s="42"/>
      <c r="O411" s="115">
        <v>0</v>
      </c>
      <c r="P411" s="115" t="b">
        <f t="shared" si="12"/>
        <v>0</v>
      </c>
      <c r="Q411" s="131">
        <v>40909</v>
      </c>
      <c r="R411" s="115" t="b">
        <f t="shared" si="13"/>
        <v>0</v>
      </c>
    </row>
    <row r="412" spans="2:18" s="112" customFormat="1" ht="12" hidden="1" customHeight="1">
      <c r="B412" s="42">
        <v>214</v>
      </c>
      <c r="C412" s="43">
        <v>42152</v>
      </c>
      <c r="D412" s="44" t="s">
        <v>412</v>
      </c>
      <c r="E412" s="66" t="s">
        <v>659</v>
      </c>
      <c r="F412" s="42" t="s">
        <v>845</v>
      </c>
      <c r="G412" s="42" t="s">
        <v>507</v>
      </c>
      <c r="H412" s="42" t="s">
        <v>853</v>
      </c>
      <c r="I412" s="92">
        <v>6</v>
      </c>
      <c r="J412" s="42">
        <v>6</v>
      </c>
      <c r="K412" s="42">
        <v>159</v>
      </c>
      <c r="L412" s="42" t="s">
        <v>312</v>
      </c>
      <c r="M412" s="42" t="s">
        <v>612</v>
      </c>
      <c r="N412" s="42"/>
      <c r="O412" s="115">
        <v>0</v>
      </c>
      <c r="P412" s="115" t="b">
        <f t="shared" si="12"/>
        <v>0</v>
      </c>
      <c r="Q412" s="131">
        <v>40876</v>
      </c>
      <c r="R412" s="115" t="b">
        <f t="shared" si="13"/>
        <v>0</v>
      </c>
    </row>
    <row r="413" spans="2:18" s="112" customFormat="1" ht="12" hidden="1" customHeight="1">
      <c r="B413" s="42">
        <v>213</v>
      </c>
      <c r="C413" s="43">
        <v>42150</v>
      </c>
      <c r="D413" s="44" t="s">
        <v>412</v>
      </c>
      <c r="E413" s="66" t="s">
        <v>659</v>
      </c>
      <c r="F413" s="42" t="s">
        <v>330</v>
      </c>
      <c r="G413" s="42" t="s">
        <v>577</v>
      </c>
      <c r="H413" s="42" t="s">
        <v>854</v>
      </c>
      <c r="I413" s="92">
        <v>6</v>
      </c>
      <c r="J413" s="42">
        <v>6</v>
      </c>
      <c r="K413" s="42">
        <v>159</v>
      </c>
      <c r="L413" s="42" t="s">
        <v>312</v>
      </c>
      <c r="M413" s="42" t="s">
        <v>612</v>
      </c>
      <c r="N413" s="42"/>
      <c r="O413" s="115">
        <v>0</v>
      </c>
      <c r="P413" s="115" t="b">
        <f t="shared" si="12"/>
        <v>0</v>
      </c>
      <c r="Q413" s="131">
        <v>40856</v>
      </c>
      <c r="R413" s="115" t="b">
        <f t="shared" si="13"/>
        <v>0</v>
      </c>
    </row>
    <row r="414" spans="2:18" s="112" customFormat="1" ht="12" customHeight="1">
      <c r="B414" s="77">
        <v>212</v>
      </c>
      <c r="C414" s="40">
        <v>42124</v>
      </c>
      <c r="D414" s="41" t="s">
        <v>412</v>
      </c>
      <c r="E414" s="39" t="s">
        <v>659</v>
      </c>
      <c r="F414" s="39" t="s">
        <v>330</v>
      </c>
      <c r="G414" s="39" t="s">
        <v>415</v>
      </c>
      <c r="H414" s="39" t="s">
        <v>710</v>
      </c>
      <c r="I414" s="91">
        <v>82.07</v>
      </c>
      <c r="J414" s="39">
        <v>153</v>
      </c>
      <c r="K414" s="39">
        <v>159</v>
      </c>
      <c r="L414" s="77" t="s">
        <v>311</v>
      </c>
      <c r="M414" s="39" t="s">
        <v>333</v>
      </c>
      <c r="N414" s="39"/>
      <c r="O414" s="115"/>
      <c r="P414" s="115"/>
      <c r="Q414" s="115"/>
      <c r="R414" s="115"/>
    </row>
    <row r="415" spans="2:18" s="112" customFormat="1" ht="12" hidden="1" customHeight="1">
      <c r="B415" s="42">
        <v>211</v>
      </c>
      <c r="C415" s="43">
        <v>42123</v>
      </c>
      <c r="D415" s="44" t="s">
        <v>412</v>
      </c>
      <c r="E415" s="66" t="s">
        <v>659</v>
      </c>
      <c r="F415" s="42" t="s">
        <v>330</v>
      </c>
      <c r="G415" s="42" t="s">
        <v>415</v>
      </c>
      <c r="H415" s="42" t="s">
        <v>850</v>
      </c>
      <c r="I415" s="92">
        <v>6</v>
      </c>
      <c r="J415" s="42">
        <v>6</v>
      </c>
      <c r="K415" s="42">
        <v>158</v>
      </c>
      <c r="L415" s="42" t="s">
        <v>312</v>
      </c>
      <c r="M415" s="42" t="s">
        <v>612</v>
      </c>
      <c r="N415" s="42"/>
      <c r="O415" s="115">
        <v>6</v>
      </c>
      <c r="P415" s="115" t="b">
        <f t="shared" si="12"/>
        <v>1</v>
      </c>
      <c r="Q415" s="131">
        <v>40696</v>
      </c>
      <c r="R415" s="115" t="b">
        <f t="shared" si="13"/>
        <v>0</v>
      </c>
    </row>
    <row r="416" spans="2:18" s="112" customFormat="1" ht="12" hidden="1" customHeight="1">
      <c r="B416" s="42">
        <v>210</v>
      </c>
      <c r="C416" s="43">
        <v>42118</v>
      </c>
      <c r="D416" s="44" t="s">
        <v>412</v>
      </c>
      <c r="E416" s="66" t="s">
        <v>715</v>
      </c>
      <c r="F416" s="42" t="s">
        <v>344</v>
      </c>
      <c r="G416" s="42" t="s">
        <v>513</v>
      </c>
      <c r="H416" s="42" t="s">
        <v>716</v>
      </c>
      <c r="I416" s="92">
        <v>6</v>
      </c>
      <c r="J416" s="42">
        <v>6</v>
      </c>
      <c r="K416" s="42">
        <v>158</v>
      </c>
      <c r="L416" s="42" t="s">
        <v>312</v>
      </c>
      <c r="M416" s="42" t="s">
        <v>612</v>
      </c>
      <c r="N416" s="42"/>
      <c r="O416" s="115">
        <v>6</v>
      </c>
      <c r="P416" s="115" t="b">
        <f t="shared" si="12"/>
        <v>1</v>
      </c>
      <c r="Q416" s="133">
        <v>40661</v>
      </c>
      <c r="R416" s="115" t="b">
        <f t="shared" si="13"/>
        <v>0</v>
      </c>
    </row>
    <row r="417" spans="2:18" s="112" customFormat="1" ht="12" customHeight="1">
      <c r="B417" s="77">
        <v>209</v>
      </c>
      <c r="C417" s="40">
        <v>42110</v>
      </c>
      <c r="D417" s="41" t="s">
        <v>412</v>
      </c>
      <c r="E417" s="39" t="s">
        <v>659</v>
      </c>
      <c r="F417" s="39" t="s">
        <v>330</v>
      </c>
      <c r="G417" s="39" t="s">
        <v>577</v>
      </c>
      <c r="H417" s="39" t="s">
        <v>855</v>
      </c>
      <c r="I417" s="91">
        <v>91.17</v>
      </c>
      <c r="J417" s="39">
        <v>152</v>
      </c>
      <c r="K417" s="39">
        <v>158</v>
      </c>
      <c r="L417" s="77" t="s">
        <v>311</v>
      </c>
      <c r="M417" s="39" t="s">
        <v>333</v>
      </c>
      <c r="N417" s="39"/>
      <c r="O417" s="115"/>
      <c r="P417" s="115"/>
      <c r="Q417" s="115"/>
      <c r="R417" s="115"/>
    </row>
    <row r="418" spans="2:18" s="112" customFormat="1" ht="12" hidden="1" customHeight="1">
      <c r="B418" s="42">
        <v>208</v>
      </c>
      <c r="C418" s="43">
        <v>42110</v>
      </c>
      <c r="D418" s="44" t="s">
        <v>412</v>
      </c>
      <c r="E418" s="66" t="s">
        <v>368</v>
      </c>
      <c r="F418" s="42" t="s">
        <v>444</v>
      </c>
      <c r="G418" s="42" t="s">
        <v>703</v>
      </c>
      <c r="H418" s="42" t="s">
        <v>856</v>
      </c>
      <c r="I418" s="92">
        <v>6</v>
      </c>
      <c r="J418" s="42">
        <v>6</v>
      </c>
      <c r="K418" s="42">
        <v>157</v>
      </c>
      <c r="L418" s="42" t="s">
        <v>312</v>
      </c>
      <c r="M418" s="42" t="s">
        <v>612</v>
      </c>
      <c r="N418" s="42"/>
      <c r="O418" s="115">
        <v>0</v>
      </c>
      <c r="P418" s="115" t="b">
        <f t="shared" si="12"/>
        <v>0</v>
      </c>
      <c r="Q418" s="133">
        <v>40531</v>
      </c>
      <c r="R418" s="115" t="b">
        <f t="shared" si="13"/>
        <v>0</v>
      </c>
    </row>
    <row r="419" spans="2:18" s="112" customFormat="1" ht="12" hidden="1" customHeight="1">
      <c r="B419" s="42">
        <v>207</v>
      </c>
      <c r="C419" s="43">
        <v>42089</v>
      </c>
      <c r="D419" s="44" t="s">
        <v>454</v>
      </c>
      <c r="E419" s="66" t="s">
        <v>659</v>
      </c>
      <c r="F419" s="42" t="s">
        <v>330</v>
      </c>
      <c r="G419" s="42" t="s">
        <v>473</v>
      </c>
      <c r="H419" s="42" t="s">
        <v>842</v>
      </c>
      <c r="I419" s="92">
        <v>6</v>
      </c>
      <c r="J419" s="42">
        <v>6</v>
      </c>
      <c r="K419" s="42">
        <v>157</v>
      </c>
      <c r="L419" s="42" t="s">
        <v>312</v>
      </c>
      <c r="M419" s="42" t="s">
        <v>612</v>
      </c>
      <c r="N419" s="42"/>
      <c r="O419" s="115">
        <v>0</v>
      </c>
      <c r="P419" s="115" t="b">
        <f t="shared" si="12"/>
        <v>0</v>
      </c>
      <c r="Q419" s="131">
        <v>40523</v>
      </c>
      <c r="R419" s="115" t="b">
        <f t="shared" si="13"/>
        <v>0</v>
      </c>
    </row>
    <row r="420" spans="2:18" s="112" customFormat="1" ht="12" hidden="1" customHeight="1">
      <c r="B420" s="42">
        <v>206</v>
      </c>
      <c r="C420" s="43">
        <v>42069</v>
      </c>
      <c r="D420" s="44" t="s">
        <v>454</v>
      </c>
      <c r="E420" s="66" t="s">
        <v>659</v>
      </c>
      <c r="F420" s="42" t="s">
        <v>330</v>
      </c>
      <c r="G420" s="42" t="s">
        <v>696</v>
      </c>
      <c r="H420" s="42" t="s">
        <v>697</v>
      </c>
      <c r="I420" s="92">
        <v>6</v>
      </c>
      <c r="J420" s="42">
        <v>6</v>
      </c>
      <c r="K420" s="42">
        <v>157</v>
      </c>
      <c r="L420" s="42" t="s">
        <v>312</v>
      </c>
      <c r="M420" s="42" t="s">
        <v>612</v>
      </c>
      <c r="N420" s="42"/>
      <c r="O420" s="115">
        <v>0</v>
      </c>
      <c r="P420" s="115" t="b">
        <f t="shared" si="12"/>
        <v>0</v>
      </c>
      <c r="Q420" s="133">
        <v>40506</v>
      </c>
      <c r="R420" s="115" t="b">
        <f t="shared" si="13"/>
        <v>0</v>
      </c>
    </row>
    <row r="421" spans="2:18" s="112" customFormat="1" ht="12" hidden="1" customHeight="1">
      <c r="B421" s="42">
        <v>205</v>
      </c>
      <c r="C421" s="43">
        <v>42068</v>
      </c>
      <c r="D421" s="44" t="s">
        <v>454</v>
      </c>
      <c r="E421" s="66" t="s">
        <v>659</v>
      </c>
      <c r="F421" s="42" t="s">
        <v>845</v>
      </c>
      <c r="G421" s="42" t="s">
        <v>507</v>
      </c>
      <c r="H421" s="42" t="s">
        <v>857</v>
      </c>
      <c r="I421" s="92">
        <v>6</v>
      </c>
      <c r="J421" s="42">
        <v>6</v>
      </c>
      <c r="K421" s="42">
        <v>157</v>
      </c>
      <c r="L421" s="42" t="s">
        <v>312</v>
      </c>
      <c r="M421" s="42" t="s">
        <v>612</v>
      </c>
      <c r="N421" s="42"/>
      <c r="O421" s="115">
        <v>0</v>
      </c>
      <c r="P421" s="115" t="b">
        <f t="shared" si="12"/>
        <v>0</v>
      </c>
      <c r="Q421" s="133">
        <v>40398</v>
      </c>
      <c r="R421" s="115" t="b">
        <f t="shared" si="13"/>
        <v>0</v>
      </c>
    </row>
    <row r="422" spans="2:18" s="112" customFormat="1" ht="12" hidden="1" customHeight="1">
      <c r="B422" s="42">
        <v>204</v>
      </c>
      <c r="C422" s="43">
        <v>42036</v>
      </c>
      <c r="D422" s="44" t="s">
        <v>454</v>
      </c>
      <c r="E422" s="66" t="s">
        <v>659</v>
      </c>
      <c r="F422" s="42" t="s">
        <v>845</v>
      </c>
      <c r="G422" s="42" t="s">
        <v>858</v>
      </c>
      <c r="H422" s="42" t="s">
        <v>859</v>
      </c>
      <c r="I422" s="92">
        <v>6</v>
      </c>
      <c r="J422" s="42">
        <v>6</v>
      </c>
      <c r="K422" s="42">
        <v>157</v>
      </c>
      <c r="L422" s="42" t="s">
        <v>312</v>
      </c>
      <c r="M422" s="42" t="s">
        <v>612</v>
      </c>
      <c r="N422" s="42"/>
      <c r="O422" s="115">
        <v>0</v>
      </c>
      <c r="P422" s="115" t="b">
        <f t="shared" si="12"/>
        <v>0</v>
      </c>
      <c r="Q422" s="133">
        <v>40311</v>
      </c>
      <c r="R422" s="115" t="b">
        <f t="shared" si="13"/>
        <v>0</v>
      </c>
    </row>
    <row r="423" spans="2:18" s="112" customFormat="1" ht="12" customHeight="1">
      <c r="B423" s="77">
        <v>203</v>
      </c>
      <c r="C423" s="40">
        <v>41997</v>
      </c>
      <c r="D423" s="41" t="s">
        <v>328</v>
      </c>
      <c r="E423" s="39" t="s">
        <v>336</v>
      </c>
      <c r="F423" s="39" t="s">
        <v>574</v>
      </c>
      <c r="G423" s="39" t="s">
        <v>860</v>
      </c>
      <c r="H423" s="39" t="s">
        <v>861</v>
      </c>
      <c r="I423" s="91">
        <v>124.5</v>
      </c>
      <c r="J423" s="39">
        <v>151</v>
      </c>
      <c r="K423" s="39">
        <v>157</v>
      </c>
      <c r="L423" s="77" t="s">
        <v>311</v>
      </c>
      <c r="M423" s="39" t="s">
        <v>333</v>
      </c>
      <c r="N423" s="39"/>
      <c r="O423" s="115"/>
      <c r="P423" s="115"/>
      <c r="Q423" s="115"/>
      <c r="R423" s="115"/>
    </row>
    <row r="424" spans="2:18" s="112" customFormat="1" ht="12" hidden="1" customHeight="1">
      <c r="B424" s="42">
        <v>202</v>
      </c>
      <c r="C424" s="43">
        <v>41991</v>
      </c>
      <c r="D424" s="44" t="s">
        <v>328</v>
      </c>
      <c r="E424" s="66" t="s">
        <v>356</v>
      </c>
      <c r="F424" s="42" t="s">
        <v>528</v>
      </c>
      <c r="G424" s="42" t="s">
        <v>591</v>
      </c>
      <c r="H424" s="42" t="s">
        <v>862</v>
      </c>
      <c r="I424" s="92">
        <v>6</v>
      </c>
      <c r="J424" s="42">
        <v>6</v>
      </c>
      <c r="K424" s="42">
        <v>156</v>
      </c>
      <c r="L424" s="42" t="s">
        <v>312</v>
      </c>
      <c r="M424" s="42" t="s">
        <v>612</v>
      </c>
      <c r="N424" s="42"/>
      <c r="O424" s="115">
        <v>0</v>
      </c>
      <c r="P424" s="115" t="b">
        <f t="shared" si="12"/>
        <v>0</v>
      </c>
      <c r="Q424" s="131">
        <v>40292</v>
      </c>
      <c r="R424" s="115" t="b">
        <f t="shared" si="13"/>
        <v>0</v>
      </c>
    </row>
    <row r="425" spans="2:18" s="112" customFormat="1" ht="12" hidden="1" customHeight="1">
      <c r="B425" s="42">
        <v>201</v>
      </c>
      <c r="C425" s="43">
        <v>41985</v>
      </c>
      <c r="D425" s="44" t="s">
        <v>328</v>
      </c>
      <c r="E425" s="66" t="s">
        <v>659</v>
      </c>
      <c r="F425" s="42" t="s">
        <v>330</v>
      </c>
      <c r="G425" s="42" t="s">
        <v>415</v>
      </c>
      <c r="H425" s="42" t="s">
        <v>749</v>
      </c>
      <c r="I425" s="92">
        <v>6</v>
      </c>
      <c r="J425" s="42">
        <v>6</v>
      </c>
      <c r="K425" s="42">
        <v>156</v>
      </c>
      <c r="L425" s="42" t="s">
        <v>312</v>
      </c>
      <c r="M425" s="42" t="s">
        <v>612</v>
      </c>
      <c r="N425" s="42"/>
      <c r="O425" s="115">
        <v>6</v>
      </c>
      <c r="P425" s="115" t="b">
        <f t="shared" si="12"/>
        <v>1</v>
      </c>
      <c r="Q425" s="131">
        <v>40166</v>
      </c>
      <c r="R425" s="115" t="b">
        <f t="shared" si="13"/>
        <v>0</v>
      </c>
    </row>
    <row r="426" spans="2:18" s="112" customFormat="1" ht="12" hidden="1" customHeight="1">
      <c r="B426" s="42">
        <v>200</v>
      </c>
      <c r="C426" s="43">
        <v>41985</v>
      </c>
      <c r="D426" s="44" t="s">
        <v>328</v>
      </c>
      <c r="E426" s="66" t="s">
        <v>659</v>
      </c>
      <c r="F426" s="42" t="s">
        <v>841</v>
      </c>
      <c r="G426" s="42" t="s">
        <v>415</v>
      </c>
      <c r="H426" s="42" t="s">
        <v>593</v>
      </c>
      <c r="I426" s="92">
        <v>6</v>
      </c>
      <c r="J426" s="42">
        <v>6</v>
      </c>
      <c r="K426" s="42">
        <v>156</v>
      </c>
      <c r="L426" s="42" t="s">
        <v>312</v>
      </c>
      <c r="M426" s="42" t="s">
        <v>612</v>
      </c>
      <c r="N426" s="42"/>
      <c r="O426" s="115">
        <v>0</v>
      </c>
      <c r="P426" s="115" t="b">
        <f t="shared" si="12"/>
        <v>0</v>
      </c>
      <c r="Q426" s="133">
        <v>40159</v>
      </c>
      <c r="R426" s="115" t="b">
        <f t="shared" si="13"/>
        <v>0</v>
      </c>
    </row>
    <row r="427" spans="2:18" s="112" customFormat="1" ht="12" hidden="1" customHeight="1">
      <c r="B427" s="42">
        <v>199</v>
      </c>
      <c r="C427" s="43">
        <v>41975</v>
      </c>
      <c r="D427" s="44" t="s">
        <v>328</v>
      </c>
      <c r="E427" s="66" t="s">
        <v>659</v>
      </c>
      <c r="F427" s="42" t="s">
        <v>863</v>
      </c>
      <c r="G427" s="42" t="s">
        <v>482</v>
      </c>
      <c r="H427" s="42" t="s">
        <v>864</v>
      </c>
      <c r="I427" s="92">
        <v>6</v>
      </c>
      <c r="J427" s="42">
        <v>6</v>
      </c>
      <c r="K427" s="42">
        <v>156</v>
      </c>
      <c r="L427" s="42" t="s">
        <v>312</v>
      </c>
      <c r="M427" s="42" t="s">
        <v>612</v>
      </c>
      <c r="N427" s="42"/>
      <c r="O427" s="115">
        <v>0</v>
      </c>
      <c r="P427" s="115" t="b">
        <f t="shared" si="12"/>
        <v>0</v>
      </c>
      <c r="Q427" s="133">
        <v>40138</v>
      </c>
      <c r="R427" s="115" t="b">
        <f t="shared" si="13"/>
        <v>0</v>
      </c>
    </row>
    <row r="428" spans="2:18" s="112" customFormat="1" ht="12" hidden="1" customHeight="1">
      <c r="B428" s="42">
        <v>198</v>
      </c>
      <c r="C428" s="43">
        <v>41975</v>
      </c>
      <c r="D428" s="44" t="s">
        <v>328</v>
      </c>
      <c r="E428" s="66" t="s">
        <v>659</v>
      </c>
      <c r="F428" s="42" t="s">
        <v>863</v>
      </c>
      <c r="G428" s="42" t="s">
        <v>482</v>
      </c>
      <c r="H428" s="42" t="s">
        <v>865</v>
      </c>
      <c r="I428" s="92">
        <v>6</v>
      </c>
      <c r="J428" s="42">
        <v>6</v>
      </c>
      <c r="K428" s="42">
        <v>156</v>
      </c>
      <c r="L428" s="42" t="s">
        <v>312</v>
      </c>
      <c r="M428" s="42" t="s">
        <v>612</v>
      </c>
      <c r="N428" s="42"/>
      <c r="O428" s="115">
        <v>0</v>
      </c>
      <c r="P428" s="115" t="b">
        <f t="shared" si="12"/>
        <v>0</v>
      </c>
      <c r="Q428" s="131">
        <v>39973</v>
      </c>
      <c r="R428" s="115" t="b">
        <f t="shared" si="13"/>
        <v>0</v>
      </c>
    </row>
    <row r="429" spans="2:18" s="112" customFormat="1" ht="12" hidden="1" customHeight="1">
      <c r="B429" s="42">
        <v>197</v>
      </c>
      <c r="C429" s="43">
        <v>41974</v>
      </c>
      <c r="D429" s="44" t="s">
        <v>328</v>
      </c>
      <c r="E429" s="66" t="s">
        <v>336</v>
      </c>
      <c r="F429" s="42" t="s">
        <v>419</v>
      </c>
      <c r="G429" s="42" t="s">
        <v>420</v>
      </c>
      <c r="H429" s="42" t="s">
        <v>768</v>
      </c>
      <c r="I429" s="92">
        <v>6</v>
      </c>
      <c r="J429" s="42">
        <v>6</v>
      </c>
      <c r="K429" s="42">
        <v>156</v>
      </c>
      <c r="L429" s="42" t="s">
        <v>312</v>
      </c>
      <c r="M429" s="42" t="s">
        <v>612</v>
      </c>
      <c r="N429" s="42"/>
      <c r="O429" s="115">
        <v>0</v>
      </c>
      <c r="P429" s="115" t="b">
        <f t="shared" si="12"/>
        <v>0</v>
      </c>
      <c r="Q429" s="131">
        <v>39939</v>
      </c>
      <c r="R429" s="115" t="b">
        <f t="shared" si="13"/>
        <v>0</v>
      </c>
    </row>
    <row r="430" spans="2:18" s="112" customFormat="1" ht="12" customHeight="1">
      <c r="B430" s="77">
        <v>196</v>
      </c>
      <c r="C430" s="40">
        <v>41967</v>
      </c>
      <c r="D430" s="41" t="s">
        <v>328</v>
      </c>
      <c r="E430" s="39" t="s">
        <v>659</v>
      </c>
      <c r="F430" s="39" t="s">
        <v>685</v>
      </c>
      <c r="G430" s="39" t="s">
        <v>866</v>
      </c>
      <c r="H430" s="39" t="s">
        <v>867</v>
      </c>
      <c r="I430" s="91">
        <v>115</v>
      </c>
      <c r="J430" s="39">
        <v>150</v>
      </c>
      <c r="K430" s="39">
        <v>156</v>
      </c>
      <c r="L430" s="77" t="s">
        <v>311</v>
      </c>
      <c r="M430" s="39" t="s">
        <v>333</v>
      </c>
      <c r="N430" s="39"/>
      <c r="O430" s="115"/>
      <c r="P430" s="115"/>
      <c r="Q430" s="115"/>
      <c r="R430" s="115"/>
    </row>
    <row r="431" spans="2:18" s="112" customFormat="1" ht="12" hidden="1" customHeight="1">
      <c r="B431" s="42">
        <v>195</v>
      </c>
      <c r="C431" s="43">
        <v>41957</v>
      </c>
      <c r="D431" s="44" t="s">
        <v>328</v>
      </c>
      <c r="E431" s="66" t="s">
        <v>659</v>
      </c>
      <c r="F431" s="42" t="s">
        <v>685</v>
      </c>
      <c r="G431" s="42" t="s">
        <v>686</v>
      </c>
      <c r="H431" s="42" t="s">
        <v>868</v>
      </c>
      <c r="I431" s="92">
        <v>6</v>
      </c>
      <c r="J431" s="42">
        <v>6</v>
      </c>
      <c r="K431" s="42">
        <v>155</v>
      </c>
      <c r="L431" s="42" t="s">
        <v>312</v>
      </c>
      <c r="M431" s="42" t="s">
        <v>612</v>
      </c>
      <c r="N431" s="42"/>
      <c r="O431" s="115">
        <v>0</v>
      </c>
      <c r="P431" s="115" t="b">
        <f t="shared" si="12"/>
        <v>0</v>
      </c>
      <c r="Q431" s="131">
        <v>39787</v>
      </c>
      <c r="R431" s="115" t="b">
        <f t="shared" si="13"/>
        <v>0</v>
      </c>
    </row>
    <row r="432" spans="2:18" s="112" customFormat="1" ht="12" hidden="1" customHeight="1">
      <c r="B432" s="42">
        <v>194</v>
      </c>
      <c r="C432" s="43">
        <v>41956</v>
      </c>
      <c r="D432" s="44" t="s">
        <v>328</v>
      </c>
      <c r="E432" s="66" t="s">
        <v>659</v>
      </c>
      <c r="F432" s="42" t="s">
        <v>330</v>
      </c>
      <c r="G432" s="42" t="s">
        <v>577</v>
      </c>
      <c r="H432" s="42" t="s">
        <v>869</v>
      </c>
      <c r="I432" s="92">
        <v>6</v>
      </c>
      <c r="J432" s="42">
        <v>6</v>
      </c>
      <c r="K432" s="42">
        <v>155</v>
      </c>
      <c r="L432" s="42" t="s">
        <v>312</v>
      </c>
      <c r="M432" s="42" t="s">
        <v>612</v>
      </c>
      <c r="N432" s="42"/>
      <c r="O432" s="115">
        <v>0</v>
      </c>
      <c r="P432" s="115" t="b">
        <f t="shared" si="12"/>
        <v>0</v>
      </c>
      <c r="Q432" s="131">
        <v>39787</v>
      </c>
      <c r="R432" s="115" t="b">
        <f t="shared" si="13"/>
        <v>0</v>
      </c>
    </row>
    <row r="433" spans="2:18" s="112" customFormat="1" ht="12" hidden="1" customHeight="1">
      <c r="B433" s="42">
        <v>193</v>
      </c>
      <c r="C433" s="43">
        <v>41950</v>
      </c>
      <c r="D433" s="44" t="s">
        <v>328</v>
      </c>
      <c r="E433" s="66" t="s">
        <v>659</v>
      </c>
      <c r="F433" s="42" t="s">
        <v>330</v>
      </c>
      <c r="G433" s="42" t="s">
        <v>415</v>
      </c>
      <c r="H433" s="42" t="s">
        <v>389</v>
      </c>
      <c r="I433" s="92">
        <v>6</v>
      </c>
      <c r="J433" s="42">
        <v>6</v>
      </c>
      <c r="K433" s="42">
        <v>155</v>
      </c>
      <c r="L433" s="42" t="s">
        <v>312</v>
      </c>
      <c r="M433" s="42" t="s">
        <v>612</v>
      </c>
      <c r="N433" s="42"/>
      <c r="O433" s="115">
        <v>0</v>
      </c>
      <c r="P433" s="115" t="b">
        <f t="shared" si="12"/>
        <v>0</v>
      </c>
      <c r="Q433" s="131">
        <v>39783</v>
      </c>
      <c r="R433" s="115" t="b">
        <f t="shared" si="13"/>
        <v>0</v>
      </c>
    </row>
    <row r="434" spans="2:18" s="112" customFormat="1" ht="12" hidden="1" customHeight="1">
      <c r="B434" s="42">
        <v>192</v>
      </c>
      <c r="C434" s="43">
        <v>41949</v>
      </c>
      <c r="D434" s="44" t="s">
        <v>328</v>
      </c>
      <c r="E434" s="66" t="s">
        <v>368</v>
      </c>
      <c r="F434" s="42" t="s">
        <v>598</v>
      </c>
      <c r="G434" s="42" t="s">
        <v>870</v>
      </c>
      <c r="H434" s="42" t="s">
        <v>759</v>
      </c>
      <c r="I434" s="92">
        <v>6</v>
      </c>
      <c r="J434" s="42">
        <v>6</v>
      </c>
      <c r="K434" s="42">
        <v>155</v>
      </c>
      <c r="L434" s="42" t="s">
        <v>312</v>
      </c>
      <c r="M434" s="42" t="s">
        <v>612</v>
      </c>
      <c r="N434" s="42"/>
      <c r="O434" s="115">
        <v>0</v>
      </c>
      <c r="P434" s="115" t="b">
        <f t="shared" si="12"/>
        <v>0</v>
      </c>
      <c r="Q434" s="129">
        <v>39783</v>
      </c>
      <c r="R434" s="115" t="b">
        <f t="shared" si="13"/>
        <v>0</v>
      </c>
    </row>
    <row r="435" spans="2:18" s="112" customFormat="1" ht="12" customHeight="1">
      <c r="B435" s="77">
        <v>191</v>
      </c>
      <c r="C435" s="40">
        <v>41947</v>
      </c>
      <c r="D435" s="41" t="s">
        <v>328</v>
      </c>
      <c r="E435" s="39" t="s">
        <v>336</v>
      </c>
      <c r="F435" s="39" t="s">
        <v>510</v>
      </c>
      <c r="G435" s="39" t="s">
        <v>816</v>
      </c>
      <c r="H435" s="39" t="s">
        <v>871</v>
      </c>
      <c r="I435" s="91">
        <v>132.88999999999999</v>
      </c>
      <c r="J435" s="39">
        <v>149</v>
      </c>
      <c r="K435" s="39">
        <v>155</v>
      </c>
      <c r="L435" s="77" t="s">
        <v>311</v>
      </c>
      <c r="M435" s="39" t="s">
        <v>333</v>
      </c>
      <c r="N435" s="39"/>
      <c r="O435" s="115"/>
      <c r="P435" s="115"/>
      <c r="Q435" s="115"/>
      <c r="R435" s="115"/>
    </row>
    <row r="436" spans="2:18" s="112" customFormat="1" ht="12" hidden="1" customHeight="1">
      <c r="B436" s="42">
        <v>190</v>
      </c>
      <c r="C436" s="43">
        <v>41944</v>
      </c>
      <c r="D436" s="44" t="s">
        <v>328</v>
      </c>
      <c r="E436" s="42" t="s">
        <v>659</v>
      </c>
      <c r="F436" s="42" t="s">
        <v>330</v>
      </c>
      <c r="G436" s="42" t="s">
        <v>415</v>
      </c>
      <c r="H436" s="42" t="s">
        <v>872</v>
      </c>
      <c r="I436" s="92">
        <v>6</v>
      </c>
      <c r="J436" s="42">
        <v>6</v>
      </c>
      <c r="K436" s="42">
        <v>154</v>
      </c>
      <c r="L436" s="42" t="s">
        <v>312</v>
      </c>
      <c r="M436" s="42" t="s">
        <v>612</v>
      </c>
      <c r="N436" s="42"/>
      <c r="O436" s="115"/>
      <c r="P436" s="115"/>
      <c r="Q436" s="115"/>
      <c r="R436" s="115"/>
    </row>
    <row r="437" spans="2:18" s="112" customFormat="1" ht="12" customHeight="1">
      <c r="B437" s="77">
        <v>189</v>
      </c>
      <c r="C437" s="40">
        <v>41943</v>
      </c>
      <c r="D437" s="41" t="s">
        <v>328</v>
      </c>
      <c r="E437" s="39" t="s">
        <v>336</v>
      </c>
      <c r="F437" s="39" t="s">
        <v>349</v>
      </c>
      <c r="G437" s="39" t="s">
        <v>422</v>
      </c>
      <c r="H437" s="39" t="s">
        <v>873</v>
      </c>
      <c r="I437" s="91">
        <v>86</v>
      </c>
      <c r="J437" s="39">
        <v>148</v>
      </c>
      <c r="K437" s="39">
        <v>153</v>
      </c>
      <c r="L437" s="77" t="s">
        <v>311</v>
      </c>
      <c r="M437" s="39" t="s">
        <v>333</v>
      </c>
      <c r="N437" s="39"/>
      <c r="O437" s="115"/>
      <c r="P437" s="115"/>
      <c r="Q437" s="115"/>
      <c r="R437" s="115"/>
    </row>
    <row r="438" spans="2:18" s="112" customFormat="1" ht="12" hidden="1" customHeight="1">
      <c r="B438" s="42">
        <v>188</v>
      </c>
      <c r="C438" s="43">
        <v>41943</v>
      </c>
      <c r="D438" s="44" t="s">
        <v>328</v>
      </c>
      <c r="E438" s="66" t="s">
        <v>336</v>
      </c>
      <c r="F438" s="42" t="s">
        <v>372</v>
      </c>
      <c r="G438" s="42" t="s">
        <v>533</v>
      </c>
      <c r="H438" s="42" t="s">
        <v>778</v>
      </c>
      <c r="I438" s="92">
        <v>9</v>
      </c>
      <c r="J438" s="42">
        <v>5</v>
      </c>
      <c r="K438" s="42">
        <v>152</v>
      </c>
      <c r="L438" s="42" t="s">
        <v>312</v>
      </c>
      <c r="M438" s="42" t="s">
        <v>612</v>
      </c>
      <c r="N438" s="42"/>
      <c r="O438" s="115">
        <v>0</v>
      </c>
      <c r="P438" s="115" t="b">
        <f t="shared" si="12"/>
        <v>0</v>
      </c>
      <c r="Q438" s="131">
        <v>39608</v>
      </c>
      <c r="R438" s="115" t="b">
        <f t="shared" si="13"/>
        <v>0</v>
      </c>
    </row>
    <row r="439" spans="2:18" s="112" customFormat="1" ht="12" hidden="1" customHeight="1">
      <c r="B439" s="42">
        <v>187</v>
      </c>
      <c r="C439" s="43">
        <v>41940</v>
      </c>
      <c r="D439" s="44" t="s">
        <v>328</v>
      </c>
      <c r="E439" s="66" t="s">
        <v>368</v>
      </c>
      <c r="F439" s="42" t="s">
        <v>598</v>
      </c>
      <c r="G439" s="42" t="s">
        <v>870</v>
      </c>
      <c r="H439" s="42" t="s">
        <v>759</v>
      </c>
      <c r="I439" s="92">
        <v>6</v>
      </c>
      <c r="J439" s="42">
        <v>5</v>
      </c>
      <c r="K439" s="42">
        <v>152</v>
      </c>
      <c r="L439" s="42" t="s">
        <v>312</v>
      </c>
      <c r="M439" s="42" t="s">
        <v>612</v>
      </c>
      <c r="N439" s="42"/>
      <c r="O439" s="115">
        <v>0</v>
      </c>
      <c r="P439" s="115" t="b">
        <f t="shared" si="12"/>
        <v>0</v>
      </c>
      <c r="Q439" s="131">
        <v>39578</v>
      </c>
      <c r="R439" s="115" t="b">
        <f t="shared" si="13"/>
        <v>0</v>
      </c>
    </row>
    <row r="440" spans="2:18" s="112" customFormat="1" ht="12" hidden="1" customHeight="1">
      <c r="B440" s="42">
        <v>186</v>
      </c>
      <c r="C440" s="43">
        <v>41929</v>
      </c>
      <c r="D440" s="44" t="s">
        <v>328</v>
      </c>
      <c r="E440" s="66" t="s">
        <v>659</v>
      </c>
      <c r="F440" s="42" t="s">
        <v>330</v>
      </c>
      <c r="G440" s="42" t="s">
        <v>415</v>
      </c>
      <c r="H440" s="42" t="s">
        <v>743</v>
      </c>
      <c r="I440" s="92">
        <v>6</v>
      </c>
      <c r="J440" s="42">
        <v>5</v>
      </c>
      <c r="K440" s="42">
        <v>152</v>
      </c>
      <c r="L440" s="42" t="s">
        <v>312</v>
      </c>
      <c r="M440" s="42" t="s">
        <v>612</v>
      </c>
      <c r="N440" s="42"/>
      <c r="O440" s="115">
        <v>0</v>
      </c>
      <c r="P440" s="115" t="b">
        <f t="shared" si="12"/>
        <v>0</v>
      </c>
      <c r="Q440" s="131">
        <v>39575</v>
      </c>
      <c r="R440" s="115" t="b">
        <f t="shared" si="13"/>
        <v>0</v>
      </c>
    </row>
    <row r="441" spans="2:18" s="112" customFormat="1" ht="12" hidden="1" customHeight="1">
      <c r="B441" s="42">
        <v>185</v>
      </c>
      <c r="C441" s="43">
        <v>41928</v>
      </c>
      <c r="D441" s="44" t="s">
        <v>328</v>
      </c>
      <c r="E441" s="66" t="s">
        <v>659</v>
      </c>
      <c r="F441" s="42" t="s">
        <v>863</v>
      </c>
      <c r="G441" s="42" t="s">
        <v>482</v>
      </c>
      <c r="H441" s="42" t="s">
        <v>694</v>
      </c>
      <c r="I441" s="92">
        <v>6</v>
      </c>
      <c r="J441" s="42">
        <v>5</v>
      </c>
      <c r="K441" s="42">
        <v>152</v>
      </c>
      <c r="L441" s="42" t="s">
        <v>312</v>
      </c>
      <c r="M441" s="42" t="s">
        <v>612</v>
      </c>
      <c r="N441" s="42"/>
      <c r="O441" s="115">
        <v>0</v>
      </c>
      <c r="P441" s="115" t="b">
        <f t="shared" si="12"/>
        <v>0</v>
      </c>
      <c r="Q441" s="131">
        <v>39539</v>
      </c>
      <c r="R441" s="115" t="b">
        <f t="shared" si="13"/>
        <v>0</v>
      </c>
    </row>
    <row r="442" spans="2:18" s="112" customFormat="1" ht="12" hidden="1" customHeight="1">
      <c r="B442" s="42">
        <v>184</v>
      </c>
      <c r="C442" s="43">
        <v>41912</v>
      </c>
      <c r="D442" s="44" t="s">
        <v>388</v>
      </c>
      <c r="E442" s="66" t="s">
        <v>356</v>
      </c>
      <c r="F442" s="42" t="s">
        <v>528</v>
      </c>
      <c r="G442" s="42" t="s">
        <v>591</v>
      </c>
      <c r="H442" s="42" t="s">
        <v>711</v>
      </c>
      <c r="I442" s="92">
        <v>6</v>
      </c>
      <c r="J442" s="42">
        <v>5</v>
      </c>
      <c r="K442" s="42">
        <v>152</v>
      </c>
      <c r="L442" s="42" t="s">
        <v>312</v>
      </c>
      <c r="M442" s="42" t="s">
        <v>612</v>
      </c>
      <c r="N442" s="42"/>
      <c r="O442" s="115">
        <v>0</v>
      </c>
      <c r="P442" s="115" t="b">
        <f t="shared" si="12"/>
        <v>0</v>
      </c>
      <c r="Q442" s="131">
        <v>39433</v>
      </c>
      <c r="R442" s="115" t="b">
        <f t="shared" si="13"/>
        <v>0</v>
      </c>
    </row>
    <row r="443" spans="2:18" s="112" customFormat="1" ht="12" hidden="1" customHeight="1">
      <c r="B443" s="42">
        <v>183</v>
      </c>
      <c r="C443" s="43">
        <v>41911</v>
      </c>
      <c r="D443" s="44" t="s">
        <v>388</v>
      </c>
      <c r="E443" s="66" t="s">
        <v>659</v>
      </c>
      <c r="F443" s="42" t="s">
        <v>863</v>
      </c>
      <c r="G443" s="42" t="s">
        <v>482</v>
      </c>
      <c r="H443" s="42" t="s">
        <v>694</v>
      </c>
      <c r="I443" s="92">
        <v>6</v>
      </c>
      <c r="J443" s="42">
        <v>5</v>
      </c>
      <c r="K443" s="42">
        <v>152</v>
      </c>
      <c r="L443" s="42" t="s">
        <v>312</v>
      </c>
      <c r="M443" s="42" t="s">
        <v>612</v>
      </c>
      <c r="N443" s="42"/>
      <c r="O443" s="115">
        <v>0</v>
      </c>
      <c r="P443" s="115" t="b">
        <f t="shared" si="12"/>
        <v>0</v>
      </c>
      <c r="Q443" s="131">
        <v>39417</v>
      </c>
      <c r="R443" s="115" t="b">
        <f t="shared" si="13"/>
        <v>0</v>
      </c>
    </row>
    <row r="444" spans="2:18" s="112" customFormat="1" ht="12" hidden="1" customHeight="1">
      <c r="B444" s="42">
        <v>182</v>
      </c>
      <c r="C444" s="43">
        <v>41908</v>
      </c>
      <c r="D444" s="44" t="s">
        <v>388</v>
      </c>
      <c r="E444" s="66" t="s">
        <v>659</v>
      </c>
      <c r="F444" s="42" t="s">
        <v>330</v>
      </c>
      <c r="G444" s="42" t="s">
        <v>473</v>
      </c>
      <c r="H444" s="42" t="s">
        <v>780</v>
      </c>
      <c r="I444" s="92">
        <v>6</v>
      </c>
      <c r="J444" s="42">
        <v>5</v>
      </c>
      <c r="K444" s="42">
        <v>152</v>
      </c>
      <c r="L444" s="42" t="s">
        <v>312</v>
      </c>
      <c r="M444" s="42" t="s">
        <v>612</v>
      </c>
      <c r="N444" s="42"/>
      <c r="O444" s="115">
        <v>6</v>
      </c>
      <c r="P444" s="115" t="b">
        <f t="shared" si="12"/>
        <v>1</v>
      </c>
      <c r="Q444" s="131">
        <v>39417</v>
      </c>
      <c r="R444" s="115" t="b">
        <f t="shared" si="13"/>
        <v>0</v>
      </c>
    </row>
    <row r="445" spans="2:18" s="112" customFormat="1" ht="12" hidden="1" customHeight="1">
      <c r="B445" s="42">
        <v>181</v>
      </c>
      <c r="C445" s="43">
        <v>41906</v>
      </c>
      <c r="D445" s="44" t="s">
        <v>388</v>
      </c>
      <c r="E445" s="66" t="s">
        <v>659</v>
      </c>
      <c r="F445" s="42" t="s">
        <v>362</v>
      </c>
      <c r="G445" s="42" t="s">
        <v>482</v>
      </c>
      <c r="H445" s="42" t="s">
        <v>874</v>
      </c>
      <c r="I445" s="92">
        <v>6</v>
      </c>
      <c r="J445" s="42">
        <v>5</v>
      </c>
      <c r="K445" s="42">
        <v>152</v>
      </c>
      <c r="L445" s="42" t="s">
        <v>312</v>
      </c>
      <c r="M445" s="42" t="s">
        <v>612</v>
      </c>
      <c r="N445" s="42"/>
      <c r="O445" s="115">
        <v>0</v>
      </c>
      <c r="P445" s="115" t="b">
        <f t="shared" si="12"/>
        <v>0</v>
      </c>
      <c r="Q445" s="131">
        <v>39417</v>
      </c>
      <c r="R445" s="115" t="b">
        <f t="shared" si="13"/>
        <v>0</v>
      </c>
    </row>
    <row r="446" spans="2:18" s="112" customFormat="1" ht="12" hidden="1" customHeight="1">
      <c r="B446" s="42">
        <v>180</v>
      </c>
      <c r="C446" s="43">
        <v>41892</v>
      </c>
      <c r="D446" s="44" t="s">
        <v>388</v>
      </c>
      <c r="E446" s="66" t="s">
        <v>336</v>
      </c>
      <c r="F446" s="42" t="s">
        <v>419</v>
      </c>
      <c r="G446" s="42" t="s">
        <v>420</v>
      </c>
      <c r="H446" s="42" t="s">
        <v>768</v>
      </c>
      <c r="I446" s="92">
        <v>6</v>
      </c>
      <c r="J446" s="42">
        <v>5</v>
      </c>
      <c r="K446" s="42">
        <v>152</v>
      </c>
      <c r="L446" s="42" t="s">
        <v>312</v>
      </c>
      <c r="M446" s="42" t="s">
        <v>612</v>
      </c>
      <c r="N446" s="42"/>
      <c r="O446" s="115">
        <v>0</v>
      </c>
      <c r="P446" s="115" t="b">
        <f t="shared" si="12"/>
        <v>0</v>
      </c>
      <c r="Q446" s="131">
        <v>39412</v>
      </c>
      <c r="R446" s="115" t="b">
        <f t="shared" si="13"/>
        <v>0</v>
      </c>
    </row>
    <row r="447" spans="2:18" s="112" customFormat="1" ht="12" hidden="1" customHeight="1">
      <c r="B447" s="42">
        <v>179</v>
      </c>
      <c r="C447" s="43">
        <v>41887</v>
      </c>
      <c r="D447" s="44" t="s">
        <v>388</v>
      </c>
      <c r="E447" s="66" t="s">
        <v>659</v>
      </c>
      <c r="F447" s="42" t="s">
        <v>330</v>
      </c>
      <c r="G447" s="42" t="s">
        <v>415</v>
      </c>
      <c r="H447" s="42" t="s">
        <v>875</v>
      </c>
      <c r="I447" s="92">
        <v>6</v>
      </c>
      <c r="J447" s="42">
        <v>5</v>
      </c>
      <c r="K447" s="42">
        <v>152</v>
      </c>
      <c r="L447" s="42" t="s">
        <v>312</v>
      </c>
      <c r="M447" s="42" t="s">
        <v>612</v>
      </c>
      <c r="N447" s="42"/>
      <c r="O447" s="115">
        <v>0</v>
      </c>
      <c r="P447" s="115" t="b">
        <f t="shared" si="12"/>
        <v>0</v>
      </c>
      <c r="Q447" s="131">
        <v>39203</v>
      </c>
      <c r="R447" s="115" t="b">
        <f t="shared" si="13"/>
        <v>0</v>
      </c>
    </row>
    <row r="448" spans="2:18" s="112" customFormat="1" ht="12" hidden="1" customHeight="1">
      <c r="B448" s="42">
        <v>178</v>
      </c>
      <c r="C448" s="43">
        <v>41865</v>
      </c>
      <c r="D448" s="44" t="s">
        <v>388</v>
      </c>
      <c r="E448" s="66" t="s">
        <v>336</v>
      </c>
      <c r="F448" s="42" t="s">
        <v>372</v>
      </c>
      <c r="G448" s="42" t="s">
        <v>533</v>
      </c>
      <c r="H448" s="42" t="s">
        <v>778</v>
      </c>
      <c r="I448" s="92">
        <v>6</v>
      </c>
      <c r="J448" s="42">
        <v>5</v>
      </c>
      <c r="K448" s="42">
        <v>152</v>
      </c>
      <c r="L448" s="42" t="s">
        <v>312</v>
      </c>
      <c r="M448" s="42" t="s">
        <v>612</v>
      </c>
      <c r="N448" s="42"/>
      <c r="O448" s="115">
        <v>0</v>
      </c>
      <c r="P448" s="115" t="b">
        <f t="shared" si="12"/>
        <v>0</v>
      </c>
      <c r="Q448" s="133">
        <v>39203</v>
      </c>
      <c r="R448" s="115" t="b">
        <f t="shared" si="13"/>
        <v>0</v>
      </c>
    </row>
    <row r="449" spans="2:18" s="112" customFormat="1" ht="12" hidden="1" customHeight="1">
      <c r="B449" s="42">
        <v>177</v>
      </c>
      <c r="C449" s="43">
        <v>41863</v>
      </c>
      <c r="D449" s="44" t="s">
        <v>388</v>
      </c>
      <c r="E449" s="66" t="s">
        <v>659</v>
      </c>
      <c r="F449" s="42" t="s">
        <v>330</v>
      </c>
      <c r="G449" s="42" t="s">
        <v>415</v>
      </c>
      <c r="H449" s="42" t="s">
        <v>876</v>
      </c>
      <c r="I449" s="92">
        <v>6</v>
      </c>
      <c r="J449" s="42">
        <v>5</v>
      </c>
      <c r="K449" s="42">
        <v>152</v>
      </c>
      <c r="L449" s="42" t="s">
        <v>312</v>
      </c>
      <c r="M449" s="42" t="s">
        <v>612</v>
      </c>
      <c r="N449" s="42"/>
      <c r="O449" s="115">
        <v>0</v>
      </c>
      <c r="P449" s="115" t="b">
        <f t="shared" si="12"/>
        <v>0</v>
      </c>
      <c r="Q449" s="131">
        <v>39203</v>
      </c>
      <c r="R449" s="115" t="b">
        <f t="shared" si="13"/>
        <v>0</v>
      </c>
    </row>
    <row r="450" spans="2:18" s="112" customFormat="1" ht="12" hidden="1" customHeight="1">
      <c r="B450" s="42">
        <v>176</v>
      </c>
      <c r="C450" s="43">
        <v>41845</v>
      </c>
      <c r="D450" s="44" t="s">
        <v>388</v>
      </c>
      <c r="E450" s="66" t="s">
        <v>368</v>
      </c>
      <c r="F450" s="42" t="s">
        <v>395</v>
      </c>
      <c r="G450" s="42" t="s">
        <v>504</v>
      </c>
      <c r="H450" s="42" t="s">
        <v>658</v>
      </c>
      <c r="I450" s="92">
        <v>6</v>
      </c>
      <c r="J450" s="42">
        <v>5</v>
      </c>
      <c r="K450" s="42">
        <v>152</v>
      </c>
      <c r="L450" s="42" t="s">
        <v>312</v>
      </c>
      <c r="M450" s="42" t="s">
        <v>612</v>
      </c>
      <c r="N450" s="42"/>
      <c r="O450" s="115">
        <v>0</v>
      </c>
      <c r="P450" s="115" t="b">
        <f t="shared" ref="P450:P502" si="14">O450=I450</f>
        <v>0</v>
      </c>
      <c r="Q450" s="131">
        <v>39173</v>
      </c>
      <c r="R450" s="115" t="b">
        <f t="shared" ref="R450:R502" si="15">Q450=C450</f>
        <v>0</v>
      </c>
    </row>
    <row r="451" spans="2:18" s="112" customFormat="1" ht="12" customHeight="1">
      <c r="B451" s="77">
        <v>175</v>
      </c>
      <c r="C451" s="40">
        <v>41817</v>
      </c>
      <c r="D451" s="41" t="s">
        <v>412</v>
      </c>
      <c r="E451" s="39" t="s">
        <v>659</v>
      </c>
      <c r="F451" s="39" t="s">
        <v>330</v>
      </c>
      <c r="G451" s="39" t="s">
        <v>473</v>
      </c>
      <c r="H451" s="39" t="s">
        <v>780</v>
      </c>
      <c r="I451" s="91">
        <v>6</v>
      </c>
      <c r="J451" s="39">
        <v>5</v>
      </c>
      <c r="K451" s="39">
        <v>152</v>
      </c>
      <c r="L451" s="39" t="s">
        <v>312</v>
      </c>
      <c r="M451" s="39" t="s">
        <v>333</v>
      </c>
      <c r="N451" s="39"/>
      <c r="O451" s="115"/>
      <c r="P451" s="115"/>
      <c r="Q451" s="115"/>
      <c r="R451" s="115"/>
    </row>
    <row r="452" spans="2:18" s="112" customFormat="1" ht="12" hidden="1" customHeight="1">
      <c r="B452" s="42">
        <v>174</v>
      </c>
      <c r="C452" s="43">
        <v>41817</v>
      </c>
      <c r="D452" s="44" t="s">
        <v>412</v>
      </c>
      <c r="E452" s="66" t="s">
        <v>356</v>
      </c>
      <c r="F452" s="42" t="s">
        <v>357</v>
      </c>
      <c r="G452" s="42" t="s">
        <v>459</v>
      </c>
      <c r="H452" s="42" t="s">
        <v>877</v>
      </c>
      <c r="I452" s="92">
        <v>6</v>
      </c>
      <c r="J452" s="42">
        <v>4</v>
      </c>
      <c r="K452" s="42">
        <v>151</v>
      </c>
      <c r="L452" s="42" t="s">
        <v>312</v>
      </c>
      <c r="M452" s="42" t="s">
        <v>612</v>
      </c>
      <c r="N452" s="42"/>
      <c r="O452" s="115">
        <v>0</v>
      </c>
      <c r="P452" s="115" t="b">
        <f t="shared" si="14"/>
        <v>0</v>
      </c>
      <c r="Q452" s="131">
        <v>39007</v>
      </c>
      <c r="R452" s="115" t="b">
        <f t="shared" si="15"/>
        <v>0</v>
      </c>
    </row>
    <row r="453" spans="2:18" s="112" customFormat="1" ht="12" hidden="1" customHeight="1">
      <c r="B453" s="42">
        <v>173</v>
      </c>
      <c r="C453" s="43">
        <v>41807</v>
      </c>
      <c r="D453" s="44" t="s">
        <v>412</v>
      </c>
      <c r="E453" s="66" t="s">
        <v>715</v>
      </c>
      <c r="F453" s="42" t="s">
        <v>344</v>
      </c>
      <c r="G453" s="42" t="s">
        <v>513</v>
      </c>
      <c r="H453" s="42" t="s">
        <v>878</v>
      </c>
      <c r="I453" s="92">
        <v>111.55</v>
      </c>
      <c r="J453" s="42">
        <v>147</v>
      </c>
      <c r="K453" s="42">
        <v>151</v>
      </c>
      <c r="L453" s="42" t="s">
        <v>311</v>
      </c>
      <c r="M453" s="42" t="s">
        <v>612</v>
      </c>
      <c r="N453" s="42"/>
      <c r="O453" s="115">
        <v>0</v>
      </c>
      <c r="P453" s="115" t="b">
        <f t="shared" si="14"/>
        <v>0</v>
      </c>
      <c r="Q453" s="131">
        <v>38991</v>
      </c>
      <c r="R453" s="115" t="b">
        <f t="shared" si="15"/>
        <v>0</v>
      </c>
    </row>
    <row r="454" spans="2:18" s="112" customFormat="1" ht="12" customHeight="1">
      <c r="B454" s="77">
        <v>172</v>
      </c>
      <c r="C454" s="40">
        <v>41789</v>
      </c>
      <c r="D454" s="41" t="s">
        <v>412</v>
      </c>
      <c r="E454" s="39" t="s">
        <v>659</v>
      </c>
      <c r="F454" s="39" t="s">
        <v>362</v>
      </c>
      <c r="G454" s="39" t="s">
        <v>482</v>
      </c>
      <c r="H454" s="39" t="s">
        <v>879</v>
      </c>
      <c r="I454" s="91">
        <v>77.72</v>
      </c>
      <c r="J454" s="39">
        <v>147</v>
      </c>
      <c r="K454" s="39">
        <v>151</v>
      </c>
      <c r="L454" s="77" t="s">
        <v>311</v>
      </c>
      <c r="M454" s="39" t="s">
        <v>333</v>
      </c>
      <c r="N454" s="39"/>
      <c r="O454" s="115"/>
      <c r="P454" s="115"/>
      <c r="Q454" s="115"/>
      <c r="R454" s="115"/>
    </row>
    <row r="455" spans="2:18" s="112" customFormat="1" ht="12" customHeight="1">
      <c r="B455" s="77">
        <v>171</v>
      </c>
      <c r="C455" s="40">
        <v>41776</v>
      </c>
      <c r="D455" s="41" t="s">
        <v>412</v>
      </c>
      <c r="E455" s="39" t="s">
        <v>659</v>
      </c>
      <c r="F455" s="39" t="s">
        <v>463</v>
      </c>
      <c r="G455" s="39" t="s">
        <v>507</v>
      </c>
      <c r="H455" s="39" t="s">
        <v>508</v>
      </c>
      <c r="I455" s="91">
        <v>72</v>
      </c>
      <c r="J455" s="39">
        <v>146</v>
      </c>
      <c r="K455" s="39">
        <v>150</v>
      </c>
      <c r="L455" s="77" t="s">
        <v>311</v>
      </c>
      <c r="M455" s="39" t="s">
        <v>333</v>
      </c>
      <c r="N455" s="39"/>
      <c r="O455" s="115"/>
      <c r="P455" s="115"/>
      <c r="Q455" s="115"/>
      <c r="R455" s="115"/>
    </row>
    <row r="456" spans="2:18" s="112" customFormat="1" ht="12" hidden="1" customHeight="1">
      <c r="B456" s="42">
        <v>170</v>
      </c>
      <c r="C456" s="43">
        <v>41774</v>
      </c>
      <c r="D456" s="44" t="s">
        <v>412</v>
      </c>
      <c r="E456" s="66" t="s">
        <v>659</v>
      </c>
      <c r="F456" s="42" t="s">
        <v>330</v>
      </c>
      <c r="G456" s="42" t="s">
        <v>415</v>
      </c>
      <c r="H456" s="42" t="s">
        <v>749</v>
      </c>
      <c r="I456" s="92">
        <v>6</v>
      </c>
      <c r="J456" s="42">
        <v>4</v>
      </c>
      <c r="K456" s="42">
        <v>149</v>
      </c>
      <c r="L456" s="42" t="s">
        <v>312</v>
      </c>
      <c r="M456" s="42" t="s">
        <v>612</v>
      </c>
      <c r="N456" s="42"/>
      <c r="O456" s="115">
        <v>6</v>
      </c>
      <c r="P456" s="115" t="b">
        <f t="shared" si="14"/>
        <v>1</v>
      </c>
      <c r="Q456" s="131">
        <v>38839</v>
      </c>
      <c r="R456" s="115" t="b">
        <f t="shared" si="15"/>
        <v>0</v>
      </c>
    </row>
    <row r="457" spans="2:18" s="112" customFormat="1" ht="12" hidden="1" customHeight="1">
      <c r="B457" s="42">
        <v>169</v>
      </c>
      <c r="C457" s="43">
        <v>41774</v>
      </c>
      <c r="D457" s="44" t="s">
        <v>412</v>
      </c>
      <c r="E457" s="66" t="s">
        <v>659</v>
      </c>
      <c r="F457" s="42" t="s">
        <v>330</v>
      </c>
      <c r="G457" s="42" t="s">
        <v>880</v>
      </c>
      <c r="H457" s="42" t="s">
        <v>881</v>
      </c>
      <c r="I457" s="92">
        <v>6</v>
      </c>
      <c r="J457" s="42">
        <v>4</v>
      </c>
      <c r="K457" s="42">
        <v>149</v>
      </c>
      <c r="L457" s="42" t="s">
        <v>312</v>
      </c>
      <c r="M457" s="42" t="s">
        <v>612</v>
      </c>
      <c r="N457" s="42"/>
      <c r="O457" s="115">
        <v>0</v>
      </c>
      <c r="P457" s="115" t="b">
        <f t="shared" si="14"/>
        <v>0</v>
      </c>
      <c r="Q457" s="129">
        <v>38808</v>
      </c>
      <c r="R457" s="115" t="b">
        <f t="shared" si="15"/>
        <v>0</v>
      </c>
    </row>
    <row r="458" spans="2:18" s="112" customFormat="1" ht="12" hidden="1" customHeight="1">
      <c r="B458" s="42">
        <v>168</v>
      </c>
      <c r="C458" s="43">
        <v>41745</v>
      </c>
      <c r="D458" s="44" t="s">
        <v>412</v>
      </c>
      <c r="E458" s="66" t="s">
        <v>659</v>
      </c>
      <c r="F458" s="42" t="s">
        <v>330</v>
      </c>
      <c r="G458" s="42" t="s">
        <v>415</v>
      </c>
      <c r="H458" s="42" t="s">
        <v>717</v>
      </c>
      <c r="I458" s="92">
        <v>9</v>
      </c>
      <c r="J458" s="42">
        <v>4</v>
      </c>
      <c r="K458" s="42">
        <v>149</v>
      </c>
      <c r="L458" s="42" t="s">
        <v>312</v>
      </c>
      <c r="M458" s="42" t="s">
        <v>612</v>
      </c>
      <c r="N458" s="42"/>
      <c r="O458" s="115">
        <v>0</v>
      </c>
      <c r="P458" s="115" t="b">
        <f t="shared" si="14"/>
        <v>0</v>
      </c>
      <c r="Q458" s="131">
        <v>38802</v>
      </c>
      <c r="R458" s="115" t="b">
        <f t="shared" si="15"/>
        <v>0</v>
      </c>
    </row>
    <row r="459" spans="2:18" s="112" customFormat="1" ht="12" hidden="1" customHeight="1">
      <c r="B459" s="42">
        <v>167</v>
      </c>
      <c r="C459" s="43">
        <v>41741</v>
      </c>
      <c r="D459" s="44" t="s">
        <v>412</v>
      </c>
      <c r="E459" s="66" t="s">
        <v>368</v>
      </c>
      <c r="F459" s="42" t="s">
        <v>444</v>
      </c>
      <c r="G459" s="42" t="s">
        <v>703</v>
      </c>
      <c r="H459" s="42" t="s">
        <v>848</v>
      </c>
      <c r="I459" s="92">
        <v>6</v>
      </c>
      <c r="J459" s="42">
        <v>4</v>
      </c>
      <c r="K459" s="42">
        <v>149</v>
      </c>
      <c r="L459" s="42" t="s">
        <v>312</v>
      </c>
      <c r="M459" s="42" t="s">
        <v>612</v>
      </c>
      <c r="N459" s="42"/>
      <c r="O459" s="115">
        <v>0</v>
      </c>
      <c r="P459" s="115" t="b">
        <f t="shared" si="14"/>
        <v>0</v>
      </c>
      <c r="Q459" s="131">
        <v>38791</v>
      </c>
      <c r="R459" s="115" t="b">
        <f t="shared" si="15"/>
        <v>0</v>
      </c>
    </row>
    <row r="460" spans="2:18" s="112" customFormat="1" ht="12" customHeight="1">
      <c r="B460" s="77">
        <v>166</v>
      </c>
      <c r="C460" s="40">
        <v>41716</v>
      </c>
      <c r="D460" s="41" t="s">
        <v>454</v>
      </c>
      <c r="E460" s="39" t="s">
        <v>659</v>
      </c>
      <c r="F460" s="39" t="s">
        <v>362</v>
      </c>
      <c r="G460" s="39" t="s">
        <v>482</v>
      </c>
      <c r="H460" s="39" t="s">
        <v>636</v>
      </c>
      <c r="I460" s="91">
        <v>87.1</v>
      </c>
      <c r="J460" s="39">
        <v>145</v>
      </c>
      <c r="K460" s="39">
        <v>149</v>
      </c>
      <c r="L460" s="77" t="s">
        <v>311</v>
      </c>
      <c r="M460" s="39" t="s">
        <v>333</v>
      </c>
      <c r="N460" s="39"/>
      <c r="O460" s="115"/>
      <c r="P460" s="115"/>
      <c r="Q460" s="115"/>
      <c r="R460" s="115"/>
    </row>
    <row r="461" spans="2:18" s="112" customFormat="1" ht="12" customHeight="1">
      <c r="B461" s="77">
        <v>165</v>
      </c>
      <c r="C461" s="40">
        <v>41708</v>
      </c>
      <c r="D461" s="41" t="s">
        <v>454</v>
      </c>
      <c r="E461" s="39" t="s">
        <v>336</v>
      </c>
      <c r="F461" s="39" t="s">
        <v>401</v>
      </c>
      <c r="G461" s="39" t="s">
        <v>531</v>
      </c>
      <c r="H461" s="39" t="s">
        <v>587</v>
      </c>
      <c r="I461" s="91">
        <v>104.75</v>
      </c>
      <c r="J461" s="39">
        <v>144</v>
      </c>
      <c r="K461" s="39">
        <v>148</v>
      </c>
      <c r="L461" s="77" t="s">
        <v>311</v>
      </c>
      <c r="M461" s="39" t="s">
        <v>333</v>
      </c>
      <c r="N461" s="39"/>
      <c r="O461" s="115"/>
      <c r="P461" s="115"/>
      <c r="Q461" s="115"/>
      <c r="R461" s="115"/>
    </row>
    <row r="462" spans="2:18" s="112" customFormat="1" ht="12" hidden="1" customHeight="1">
      <c r="B462" s="42">
        <v>164</v>
      </c>
      <c r="C462" s="43">
        <v>41695</v>
      </c>
      <c r="D462" s="44" t="s">
        <v>454</v>
      </c>
      <c r="E462" s="66" t="s">
        <v>336</v>
      </c>
      <c r="F462" s="42" t="s">
        <v>349</v>
      </c>
      <c r="G462" s="42" t="s">
        <v>422</v>
      </c>
      <c r="H462" s="42" t="s">
        <v>882</v>
      </c>
      <c r="I462" s="92">
        <v>10.96</v>
      </c>
      <c r="J462" s="42">
        <v>4</v>
      </c>
      <c r="K462" s="42">
        <v>147</v>
      </c>
      <c r="L462" s="42" t="s">
        <v>312</v>
      </c>
      <c r="M462" s="42" t="s">
        <v>612</v>
      </c>
      <c r="N462" s="42"/>
      <c r="O462" s="115">
        <v>6</v>
      </c>
      <c r="P462" s="115" t="b">
        <f t="shared" si="14"/>
        <v>0</v>
      </c>
      <c r="Q462" s="131">
        <v>38657</v>
      </c>
      <c r="R462" s="115" t="b">
        <f t="shared" si="15"/>
        <v>0</v>
      </c>
    </row>
    <row r="463" spans="2:18" s="112" customFormat="1" ht="12" customHeight="1">
      <c r="B463" s="77">
        <v>163</v>
      </c>
      <c r="C463" s="40">
        <v>41641</v>
      </c>
      <c r="D463" s="41" t="s">
        <v>454</v>
      </c>
      <c r="E463" s="39" t="s">
        <v>336</v>
      </c>
      <c r="F463" s="39" t="s">
        <v>419</v>
      </c>
      <c r="G463" s="39" t="s">
        <v>420</v>
      </c>
      <c r="H463" s="39" t="s">
        <v>883</v>
      </c>
      <c r="I463" s="91">
        <v>83.4</v>
      </c>
      <c r="J463" s="39">
        <v>143</v>
      </c>
      <c r="K463" s="39">
        <v>147</v>
      </c>
      <c r="L463" s="77" t="s">
        <v>311</v>
      </c>
      <c r="M463" s="39" t="s">
        <v>333</v>
      </c>
      <c r="N463" s="39"/>
      <c r="O463" s="115"/>
      <c r="P463" s="115"/>
      <c r="Q463" s="115"/>
      <c r="R463" s="115"/>
    </row>
    <row r="464" spans="2:18" s="112" customFormat="1" ht="12" customHeight="1">
      <c r="B464" s="77">
        <v>162</v>
      </c>
      <c r="C464" s="40">
        <v>41636</v>
      </c>
      <c r="D464" s="41" t="s">
        <v>328</v>
      </c>
      <c r="E464" s="39" t="s">
        <v>659</v>
      </c>
      <c r="F464" s="39" t="s">
        <v>330</v>
      </c>
      <c r="G464" s="39" t="s">
        <v>415</v>
      </c>
      <c r="H464" s="39" t="s">
        <v>884</v>
      </c>
      <c r="I464" s="91">
        <v>90.02</v>
      </c>
      <c r="J464" s="39">
        <v>142</v>
      </c>
      <c r="K464" s="39">
        <v>146</v>
      </c>
      <c r="L464" s="77" t="s">
        <v>311</v>
      </c>
      <c r="M464" s="39" t="s">
        <v>333</v>
      </c>
      <c r="N464" s="39"/>
      <c r="O464" s="115"/>
      <c r="P464" s="115"/>
      <c r="Q464" s="115"/>
      <c r="R464" s="115"/>
    </row>
    <row r="465" spans="2:18" s="112" customFormat="1" ht="12" customHeight="1">
      <c r="B465" s="77">
        <v>161</v>
      </c>
      <c r="C465" s="40">
        <v>41628</v>
      </c>
      <c r="D465" s="41" t="s">
        <v>328</v>
      </c>
      <c r="E465" s="39" t="s">
        <v>715</v>
      </c>
      <c r="F465" s="39" t="s">
        <v>344</v>
      </c>
      <c r="G465" s="39" t="s">
        <v>513</v>
      </c>
      <c r="H465" s="39" t="s">
        <v>716</v>
      </c>
      <c r="I465" s="91">
        <v>6</v>
      </c>
      <c r="J465" s="39">
        <v>4</v>
      </c>
      <c r="K465" s="39">
        <v>145</v>
      </c>
      <c r="L465" s="39" t="s">
        <v>312</v>
      </c>
      <c r="M465" s="39" t="s">
        <v>333</v>
      </c>
      <c r="N465" s="39"/>
      <c r="O465" s="115"/>
      <c r="P465" s="115"/>
      <c r="Q465" s="115"/>
      <c r="R465" s="115"/>
    </row>
    <row r="466" spans="2:18" s="112" customFormat="1" ht="12" customHeight="1">
      <c r="B466" s="77">
        <v>160</v>
      </c>
      <c r="C466" s="40">
        <v>41621</v>
      </c>
      <c r="D466" s="41" t="s">
        <v>328</v>
      </c>
      <c r="E466" s="39" t="s">
        <v>368</v>
      </c>
      <c r="F466" s="39" t="s">
        <v>444</v>
      </c>
      <c r="G466" s="39" t="s">
        <v>703</v>
      </c>
      <c r="H466" s="39" t="s">
        <v>446</v>
      </c>
      <c r="I466" s="91">
        <v>85.56</v>
      </c>
      <c r="J466" s="39">
        <v>141</v>
      </c>
      <c r="K466" s="39">
        <v>144</v>
      </c>
      <c r="L466" s="77" t="s">
        <v>311</v>
      </c>
      <c r="M466" s="39" t="s">
        <v>333</v>
      </c>
      <c r="N466" s="39"/>
      <c r="O466" s="115"/>
      <c r="P466" s="115"/>
      <c r="Q466" s="115"/>
      <c r="R466" s="115"/>
    </row>
    <row r="467" spans="2:18" s="112" customFormat="1" ht="12" customHeight="1">
      <c r="B467" s="77">
        <v>159</v>
      </c>
      <c r="C467" s="40">
        <v>41621</v>
      </c>
      <c r="D467" s="41" t="s">
        <v>328</v>
      </c>
      <c r="E467" s="39" t="s">
        <v>659</v>
      </c>
      <c r="F467" s="39" t="s">
        <v>463</v>
      </c>
      <c r="G467" s="39" t="s">
        <v>712</v>
      </c>
      <c r="H467" s="39" t="s">
        <v>885</v>
      </c>
      <c r="I467" s="91">
        <v>94.76</v>
      </c>
      <c r="J467" s="39">
        <v>140</v>
      </c>
      <c r="K467" s="39">
        <v>143</v>
      </c>
      <c r="L467" s="77" t="s">
        <v>311</v>
      </c>
      <c r="M467" s="39" t="s">
        <v>333</v>
      </c>
      <c r="N467" s="39"/>
      <c r="O467" s="115"/>
      <c r="P467" s="115"/>
      <c r="Q467" s="115"/>
      <c r="R467" s="115"/>
    </row>
    <row r="468" spans="2:18" s="112" customFormat="1" ht="12" hidden="1" customHeight="1">
      <c r="B468" s="42">
        <v>158</v>
      </c>
      <c r="C468" s="43">
        <v>41618</v>
      </c>
      <c r="D468" s="44" t="s">
        <v>328</v>
      </c>
      <c r="E468" s="66" t="s">
        <v>659</v>
      </c>
      <c r="F468" s="42" t="s">
        <v>362</v>
      </c>
      <c r="G468" s="42" t="s">
        <v>482</v>
      </c>
      <c r="H468" s="42" t="s">
        <v>694</v>
      </c>
      <c r="I468" s="92">
        <v>6</v>
      </c>
      <c r="J468" s="42">
        <v>3</v>
      </c>
      <c r="K468" s="42">
        <v>142</v>
      </c>
      <c r="L468" s="42" t="s">
        <v>312</v>
      </c>
      <c r="M468" s="42" t="s">
        <v>612</v>
      </c>
      <c r="N468" s="42"/>
      <c r="O468" s="115">
        <v>0</v>
      </c>
      <c r="P468" s="115" t="b">
        <f t="shared" si="14"/>
        <v>0</v>
      </c>
      <c r="Q468" s="131">
        <v>38469</v>
      </c>
      <c r="R468" s="115" t="b">
        <f t="shared" si="15"/>
        <v>0</v>
      </c>
    </row>
    <row r="469" spans="2:18" s="112" customFormat="1" ht="12" customHeight="1">
      <c r="B469" s="77">
        <v>157</v>
      </c>
      <c r="C469" s="40">
        <v>41615</v>
      </c>
      <c r="D469" s="41" t="s">
        <v>328</v>
      </c>
      <c r="E469" s="39" t="s">
        <v>659</v>
      </c>
      <c r="F469" s="39" t="s">
        <v>330</v>
      </c>
      <c r="G469" s="39" t="s">
        <v>886</v>
      </c>
      <c r="H469" s="39" t="s">
        <v>597</v>
      </c>
      <c r="I469" s="91">
        <v>83</v>
      </c>
      <c r="J469" s="39">
        <v>139</v>
      </c>
      <c r="K469" s="39">
        <v>142</v>
      </c>
      <c r="L469" s="77" t="s">
        <v>311</v>
      </c>
      <c r="M469" s="39" t="s">
        <v>333</v>
      </c>
      <c r="N469" s="39"/>
      <c r="O469" s="115"/>
      <c r="P469" s="115"/>
      <c r="Q469" s="115"/>
      <c r="R469" s="115"/>
    </row>
    <row r="470" spans="2:18" s="112" customFormat="1" ht="12" customHeight="1">
      <c r="B470" s="77">
        <v>156</v>
      </c>
      <c r="C470" s="40">
        <v>41585</v>
      </c>
      <c r="D470" s="41" t="s">
        <v>328</v>
      </c>
      <c r="E470" s="39" t="s">
        <v>659</v>
      </c>
      <c r="F470" s="39" t="s">
        <v>330</v>
      </c>
      <c r="G470" s="39" t="s">
        <v>648</v>
      </c>
      <c r="H470" s="39" t="s">
        <v>335</v>
      </c>
      <c r="I470" s="91">
        <v>115.47</v>
      </c>
      <c r="J470" s="39">
        <v>138</v>
      </c>
      <c r="K470" s="39">
        <v>141</v>
      </c>
      <c r="L470" s="77" t="s">
        <v>311</v>
      </c>
      <c r="M470" s="39" t="s">
        <v>333</v>
      </c>
      <c r="N470" s="39"/>
      <c r="O470" s="115"/>
      <c r="P470" s="115"/>
      <c r="Q470" s="115"/>
      <c r="R470" s="115"/>
    </row>
    <row r="471" spans="2:18" s="112" customFormat="1" ht="12" customHeight="1">
      <c r="B471" s="77">
        <v>155</v>
      </c>
      <c r="C471" s="40">
        <v>41572</v>
      </c>
      <c r="D471" s="41" t="s">
        <v>328</v>
      </c>
      <c r="E471" s="39" t="s">
        <v>336</v>
      </c>
      <c r="F471" s="39" t="s">
        <v>496</v>
      </c>
      <c r="G471" s="39" t="s">
        <v>497</v>
      </c>
      <c r="H471" s="39" t="s">
        <v>630</v>
      </c>
      <c r="I471" s="91">
        <v>112.1</v>
      </c>
      <c r="J471" s="39">
        <v>137</v>
      </c>
      <c r="K471" s="39">
        <v>140</v>
      </c>
      <c r="L471" s="77" t="s">
        <v>311</v>
      </c>
      <c r="M471" s="39" t="s">
        <v>333</v>
      </c>
      <c r="N471" s="39"/>
      <c r="O471" s="115"/>
      <c r="P471" s="115"/>
      <c r="Q471" s="115"/>
      <c r="R471" s="115"/>
    </row>
    <row r="472" spans="2:18" s="112" customFormat="1" ht="12" customHeight="1">
      <c r="B472" s="77">
        <v>154</v>
      </c>
      <c r="C472" s="40">
        <v>41550</v>
      </c>
      <c r="D472" s="41" t="s">
        <v>328</v>
      </c>
      <c r="E472" s="39" t="s">
        <v>356</v>
      </c>
      <c r="F472" s="39" t="s">
        <v>887</v>
      </c>
      <c r="G472" s="39" t="s">
        <v>558</v>
      </c>
      <c r="H472" s="39" t="s">
        <v>559</v>
      </c>
      <c r="I472" s="91">
        <v>92.4</v>
      </c>
      <c r="J472" s="39">
        <v>136</v>
      </c>
      <c r="K472" s="39">
        <v>139</v>
      </c>
      <c r="L472" s="77" t="s">
        <v>311</v>
      </c>
      <c r="M472" s="39" t="s">
        <v>333</v>
      </c>
      <c r="N472" s="39"/>
      <c r="O472" s="115"/>
      <c r="P472" s="115"/>
      <c r="Q472" s="115"/>
      <c r="R472" s="115"/>
    </row>
    <row r="473" spans="2:18" s="112" customFormat="1" ht="12" customHeight="1">
      <c r="B473" s="77">
        <v>153</v>
      </c>
      <c r="C473" s="40">
        <v>41547</v>
      </c>
      <c r="D473" s="41" t="s">
        <v>388</v>
      </c>
      <c r="E473" s="39" t="s">
        <v>659</v>
      </c>
      <c r="F473" s="39" t="s">
        <v>330</v>
      </c>
      <c r="G473" s="39" t="s">
        <v>634</v>
      </c>
      <c r="H473" s="39" t="s">
        <v>888</v>
      </c>
      <c r="I473" s="91">
        <v>93</v>
      </c>
      <c r="J473" s="39">
        <v>135</v>
      </c>
      <c r="K473" s="39">
        <v>138</v>
      </c>
      <c r="L473" s="77" t="s">
        <v>311</v>
      </c>
      <c r="M473" s="39" t="s">
        <v>333</v>
      </c>
      <c r="N473" s="39"/>
      <c r="O473" s="115"/>
      <c r="P473" s="115"/>
      <c r="Q473" s="115"/>
      <c r="R473" s="115"/>
    </row>
    <row r="474" spans="2:18" s="112" customFormat="1" ht="12" customHeight="1">
      <c r="B474" s="77">
        <v>152</v>
      </c>
      <c r="C474" s="40">
        <v>41533</v>
      </c>
      <c r="D474" s="41" t="s">
        <v>388</v>
      </c>
      <c r="E474" s="39" t="s">
        <v>368</v>
      </c>
      <c r="F474" s="39" t="s">
        <v>598</v>
      </c>
      <c r="G474" s="39" t="s">
        <v>870</v>
      </c>
      <c r="H474" s="39" t="s">
        <v>889</v>
      </c>
      <c r="I474" s="91">
        <v>81.83</v>
      </c>
      <c r="J474" s="39">
        <v>134</v>
      </c>
      <c r="K474" s="39">
        <v>137</v>
      </c>
      <c r="L474" s="77" t="s">
        <v>311</v>
      </c>
      <c r="M474" s="39" t="s">
        <v>333</v>
      </c>
      <c r="N474" s="39"/>
      <c r="O474" s="115"/>
      <c r="P474" s="115"/>
      <c r="Q474" s="115"/>
      <c r="R474" s="115"/>
    </row>
    <row r="475" spans="2:18" s="112" customFormat="1" ht="12" customHeight="1">
      <c r="B475" s="77">
        <v>151</v>
      </c>
      <c r="C475" s="40">
        <v>41531</v>
      </c>
      <c r="D475" s="41" t="s">
        <v>388</v>
      </c>
      <c r="E475" s="39" t="s">
        <v>356</v>
      </c>
      <c r="F475" s="39" t="s">
        <v>357</v>
      </c>
      <c r="G475" s="39" t="s">
        <v>459</v>
      </c>
      <c r="H475" s="39" t="s">
        <v>487</v>
      </c>
      <c r="I475" s="91">
        <v>134</v>
      </c>
      <c r="J475" s="39">
        <v>133</v>
      </c>
      <c r="K475" s="39">
        <v>136</v>
      </c>
      <c r="L475" s="77" t="s">
        <v>311</v>
      </c>
      <c r="M475" s="39" t="s">
        <v>333</v>
      </c>
      <c r="N475" s="39"/>
      <c r="O475" s="115"/>
      <c r="P475" s="115"/>
      <c r="Q475" s="115"/>
      <c r="R475" s="115"/>
    </row>
    <row r="476" spans="2:18" s="112" customFormat="1" ht="12" customHeight="1">
      <c r="B476" s="77">
        <v>150</v>
      </c>
      <c r="C476" s="40">
        <v>41496</v>
      </c>
      <c r="D476" s="41" t="s">
        <v>388</v>
      </c>
      <c r="E476" s="39" t="s">
        <v>715</v>
      </c>
      <c r="F476" s="39" t="s">
        <v>398</v>
      </c>
      <c r="G476" s="39" t="s">
        <v>831</v>
      </c>
      <c r="H476" s="39" t="s">
        <v>890</v>
      </c>
      <c r="I476" s="91">
        <v>99.52</v>
      </c>
      <c r="J476" s="39">
        <v>132</v>
      </c>
      <c r="K476" s="39">
        <v>135</v>
      </c>
      <c r="L476" s="77" t="s">
        <v>311</v>
      </c>
      <c r="M476" s="39" t="s">
        <v>333</v>
      </c>
      <c r="N476" s="39"/>
      <c r="O476" s="115"/>
      <c r="P476" s="115"/>
      <c r="Q476" s="115"/>
      <c r="R476" s="115"/>
    </row>
    <row r="477" spans="2:18" s="112" customFormat="1" ht="12" customHeight="1">
      <c r="B477" s="77">
        <v>149</v>
      </c>
      <c r="C477" s="40">
        <v>41465</v>
      </c>
      <c r="D477" s="41" t="s">
        <v>388</v>
      </c>
      <c r="E477" s="39" t="s">
        <v>659</v>
      </c>
      <c r="F477" s="39" t="s">
        <v>463</v>
      </c>
      <c r="G477" s="39" t="s">
        <v>891</v>
      </c>
      <c r="H477" s="39" t="s">
        <v>892</v>
      </c>
      <c r="I477" s="91">
        <v>85.19</v>
      </c>
      <c r="J477" s="39">
        <v>131</v>
      </c>
      <c r="K477" s="39">
        <v>134</v>
      </c>
      <c r="L477" s="77" t="s">
        <v>311</v>
      </c>
      <c r="M477" s="39" t="s">
        <v>333</v>
      </c>
      <c r="N477" s="39"/>
      <c r="O477" s="115"/>
      <c r="P477" s="115"/>
      <c r="Q477" s="115"/>
      <c r="R477" s="115"/>
    </row>
    <row r="478" spans="2:18" s="112" customFormat="1" ht="12" hidden="1" customHeight="1">
      <c r="B478" s="42">
        <v>148</v>
      </c>
      <c r="C478" s="43">
        <v>41411</v>
      </c>
      <c r="D478" s="44" t="s">
        <v>412</v>
      </c>
      <c r="E478" s="66" t="s">
        <v>368</v>
      </c>
      <c r="F478" s="42" t="s">
        <v>395</v>
      </c>
      <c r="G478" s="42" t="s">
        <v>504</v>
      </c>
      <c r="H478" s="42" t="s">
        <v>893</v>
      </c>
      <c r="I478" s="92">
        <v>6</v>
      </c>
      <c r="J478" s="42">
        <v>3</v>
      </c>
      <c r="K478" s="42">
        <v>133</v>
      </c>
      <c r="L478" s="42" t="s">
        <v>312</v>
      </c>
      <c r="M478" s="42" t="s">
        <v>612</v>
      </c>
      <c r="N478" s="42"/>
      <c r="O478" s="115">
        <v>0</v>
      </c>
      <c r="P478" s="115" t="b">
        <f t="shared" si="14"/>
        <v>0</v>
      </c>
      <c r="Q478" s="131">
        <v>38018</v>
      </c>
      <c r="R478" s="115" t="b">
        <f t="shared" si="15"/>
        <v>0</v>
      </c>
    </row>
    <row r="479" spans="2:18" s="112" customFormat="1" ht="12" customHeight="1">
      <c r="B479" s="77">
        <v>147</v>
      </c>
      <c r="C479" s="40">
        <v>41408</v>
      </c>
      <c r="D479" s="41" t="s">
        <v>412</v>
      </c>
      <c r="E479" s="39" t="s">
        <v>356</v>
      </c>
      <c r="F479" s="39" t="s">
        <v>357</v>
      </c>
      <c r="G479" s="39" t="s">
        <v>477</v>
      </c>
      <c r="H479" s="39" t="s">
        <v>894</v>
      </c>
      <c r="I479" s="91">
        <v>97.01</v>
      </c>
      <c r="J479" s="39">
        <v>130</v>
      </c>
      <c r="K479" s="39">
        <v>133</v>
      </c>
      <c r="L479" s="77" t="s">
        <v>311</v>
      </c>
      <c r="M479" s="39" t="s">
        <v>333</v>
      </c>
      <c r="N479" s="39"/>
      <c r="O479" s="115"/>
      <c r="P479" s="115"/>
      <c r="Q479" s="115"/>
      <c r="R479" s="115"/>
    </row>
    <row r="480" spans="2:18" s="112" customFormat="1" ht="12" customHeight="1">
      <c r="B480" s="77">
        <v>146</v>
      </c>
      <c r="C480" s="40">
        <v>41400</v>
      </c>
      <c r="D480" s="41" t="s">
        <v>412</v>
      </c>
      <c r="E480" s="39" t="s">
        <v>659</v>
      </c>
      <c r="F480" s="39" t="s">
        <v>362</v>
      </c>
      <c r="G480" s="39" t="s">
        <v>482</v>
      </c>
      <c r="H480" s="39" t="s">
        <v>895</v>
      </c>
      <c r="I480" s="91">
        <v>59</v>
      </c>
      <c r="J480" s="39">
        <v>129</v>
      </c>
      <c r="K480" s="39">
        <v>132</v>
      </c>
      <c r="L480" s="77" t="s">
        <v>311</v>
      </c>
      <c r="M480" s="39" t="s">
        <v>333</v>
      </c>
      <c r="N480" s="39"/>
      <c r="O480" s="115"/>
      <c r="P480" s="115"/>
      <c r="Q480" s="115"/>
      <c r="R480" s="115"/>
    </row>
    <row r="481" spans="2:18" s="112" customFormat="1" ht="12" customHeight="1">
      <c r="B481" s="77">
        <v>145</v>
      </c>
      <c r="C481" s="40">
        <v>41382</v>
      </c>
      <c r="D481" s="41" t="s">
        <v>412</v>
      </c>
      <c r="E481" s="39" t="s">
        <v>659</v>
      </c>
      <c r="F481" s="39" t="s">
        <v>330</v>
      </c>
      <c r="G481" s="39" t="s">
        <v>415</v>
      </c>
      <c r="H481" s="39" t="s">
        <v>896</v>
      </c>
      <c r="I481" s="91">
        <v>86.6</v>
      </c>
      <c r="J481" s="39">
        <v>128</v>
      </c>
      <c r="K481" s="39">
        <v>131</v>
      </c>
      <c r="L481" s="77" t="s">
        <v>311</v>
      </c>
      <c r="M481" s="39" t="s">
        <v>333</v>
      </c>
      <c r="N481" s="39"/>
      <c r="O481" s="115"/>
      <c r="P481" s="115"/>
      <c r="Q481" s="115"/>
      <c r="R481" s="115"/>
    </row>
    <row r="482" spans="2:18" s="112" customFormat="1" ht="12" hidden="1" customHeight="1">
      <c r="B482" s="42">
        <v>144</v>
      </c>
      <c r="C482" s="43">
        <v>41380</v>
      </c>
      <c r="D482" s="44" t="s">
        <v>412</v>
      </c>
      <c r="E482" s="66" t="s">
        <v>336</v>
      </c>
      <c r="F482" s="42" t="s">
        <v>419</v>
      </c>
      <c r="G482" s="42" t="s">
        <v>420</v>
      </c>
      <c r="H482" s="42" t="s">
        <v>897</v>
      </c>
      <c r="I482" s="92">
        <v>6</v>
      </c>
      <c r="J482" s="42">
        <v>3</v>
      </c>
      <c r="K482" s="42">
        <v>130</v>
      </c>
      <c r="L482" s="42" t="s">
        <v>312</v>
      </c>
      <c r="M482" s="42" t="s">
        <v>612</v>
      </c>
      <c r="N482" s="42"/>
      <c r="O482" s="115">
        <v>0</v>
      </c>
      <c r="P482" s="115" t="b">
        <f t="shared" si="14"/>
        <v>0</v>
      </c>
      <c r="Q482" s="131">
        <v>37834</v>
      </c>
      <c r="R482" s="115" t="b">
        <f t="shared" si="15"/>
        <v>0</v>
      </c>
    </row>
    <row r="483" spans="2:18" s="112" customFormat="1" ht="12" customHeight="1">
      <c r="B483" s="77">
        <v>143</v>
      </c>
      <c r="C483" s="40">
        <v>41365</v>
      </c>
      <c r="D483" s="41" t="s">
        <v>412</v>
      </c>
      <c r="E483" s="39" t="s">
        <v>659</v>
      </c>
      <c r="F483" s="39" t="s">
        <v>330</v>
      </c>
      <c r="G483" s="39" t="s">
        <v>415</v>
      </c>
      <c r="H483" s="39" t="s">
        <v>847</v>
      </c>
      <c r="I483" s="91">
        <v>8</v>
      </c>
      <c r="J483" s="39">
        <v>3</v>
      </c>
      <c r="K483" s="39">
        <v>130</v>
      </c>
      <c r="L483" s="39" t="s">
        <v>312</v>
      </c>
      <c r="M483" s="39" t="s">
        <v>333</v>
      </c>
      <c r="N483" s="39"/>
      <c r="O483" s="115"/>
      <c r="P483" s="115"/>
      <c r="Q483" s="115"/>
      <c r="R483" s="115"/>
    </row>
    <row r="484" spans="2:18" s="112" customFormat="1" ht="12" hidden="1" customHeight="1">
      <c r="B484" s="42">
        <v>142</v>
      </c>
      <c r="C484" s="43">
        <v>41348</v>
      </c>
      <c r="D484" s="44" t="s">
        <v>454</v>
      </c>
      <c r="E484" s="66" t="s">
        <v>659</v>
      </c>
      <c r="F484" s="42" t="s">
        <v>330</v>
      </c>
      <c r="G484" s="42" t="s">
        <v>898</v>
      </c>
      <c r="H484" s="42" t="s">
        <v>899</v>
      </c>
      <c r="I484" s="92">
        <v>6</v>
      </c>
      <c r="J484" s="42">
        <v>2</v>
      </c>
      <c r="K484" s="42">
        <v>129</v>
      </c>
      <c r="L484" s="42" t="s">
        <v>312</v>
      </c>
      <c r="M484" s="42" t="s">
        <v>612</v>
      </c>
      <c r="N484" s="42"/>
      <c r="O484" s="115">
        <v>0</v>
      </c>
      <c r="P484" s="115" t="b">
        <f t="shared" si="14"/>
        <v>0</v>
      </c>
      <c r="Q484" s="131">
        <v>37754</v>
      </c>
      <c r="R484" s="115" t="b">
        <f t="shared" si="15"/>
        <v>0</v>
      </c>
    </row>
    <row r="485" spans="2:18" s="112" customFormat="1" ht="12" customHeight="1">
      <c r="B485" s="77">
        <v>141</v>
      </c>
      <c r="C485" s="40">
        <v>41334</v>
      </c>
      <c r="D485" s="41" t="s">
        <v>454</v>
      </c>
      <c r="E485" s="39" t="s">
        <v>659</v>
      </c>
      <c r="F485" s="39" t="s">
        <v>463</v>
      </c>
      <c r="G485" s="39" t="s">
        <v>583</v>
      </c>
      <c r="H485" s="39" t="s">
        <v>584</v>
      </c>
      <c r="I485" s="91">
        <v>60</v>
      </c>
      <c r="J485" s="39">
        <v>127</v>
      </c>
      <c r="K485" s="39">
        <v>129</v>
      </c>
      <c r="L485" s="77" t="s">
        <v>311</v>
      </c>
      <c r="M485" s="39" t="s">
        <v>333</v>
      </c>
      <c r="N485" s="39"/>
      <c r="O485" s="115"/>
      <c r="P485" s="115"/>
      <c r="Q485" s="115"/>
      <c r="R485" s="115"/>
    </row>
    <row r="486" spans="2:18" s="112" customFormat="1" ht="12" hidden="1" customHeight="1">
      <c r="B486" s="42">
        <v>140</v>
      </c>
      <c r="C486" s="43">
        <v>41334</v>
      </c>
      <c r="D486" s="44" t="s">
        <v>454</v>
      </c>
      <c r="E486" s="66" t="s">
        <v>659</v>
      </c>
      <c r="F486" s="42" t="s">
        <v>330</v>
      </c>
      <c r="G486" s="42" t="s">
        <v>415</v>
      </c>
      <c r="H486" s="42" t="s">
        <v>668</v>
      </c>
      <c r="I486" s="92">
        <v>8</v>
      </c>
      <c r="J486" s="42">
        <v>2</v>
      </c>
      <c r="K486" s="42">
        <v>128</v>
      </c>
      <c r="L486" s="42" t="s">
        <v>312</v>
      </c>
      <c r="M486" s="42" t="s">
        <v>612</v>
      </c>
      <c r="N486" s="42"/>
      <c r="O486" s="115">
        <v>0</v>
      </c>
      <c r="P486" s="115" t="b">
        <f t="shared" si="14"/>
        <v>0</v>
      </c>
      <c r="Q486" s="131">
        <v>37653</v>
      </c>
      <c r="R486" s="115" t="b">
        <f t="shared" si="15"/>
        <v>0</v>
      </c>
    </row>
    <row r="487" spans="2:18" s="112" customFormat="1" ht="12" hidden="1" customHeight="1">
      <c r="B487" s="42">
        <v>139</v>
      </c>
      <c r="C487" s="43">
        <v>41300</v>
      </c>
      <c r="D487" s="44" t="s">
        <v>454</v>
      </c>
      <c r="E487" s="66" t="s">
        <v>659</v>
      </c>
      <c r="F487" s="42" t="s">
        <v>330</v>
      </c>
      <c r="G487" s="42" t="s">
        <v>493</v>
      </c>
      <c r="H487" s="42" t="s">
        <v>900</v>
      </c>
      <c r="I487" s="92">
        <v>101.4</v>
      </c>
      <c r="J487" s="42">
        <v>126</v>
      </c>
      <c r="K487" s="42">
        <v>128</v>
      </c>
      <c r="L487" s="42" t="s">
        <v>311</v>
      </c>
      <c r="M487" s="42" t="s">
        <v>612</v>
      </c>
      <c r="N487" s="42"/>
      <c r="O487" s="115">
        <v>0</v>
      </c>
      <c r="P487" s="115" t="b">
        <f t="shared" si="14"/>
        <v>0</v>
      </c>
      <c r="Q487" s="131">
        <v>37628</v>
      </c>
      <c r="R487" s="115" t="b">
        <f t="shared" si="15"/>
        <v>0</v>
      </c>
    </row>
    <row r="488" spans="2:18" s="112" customFormat="1" ht="12" customHeight="1">
      <c r="B488" s="77">
        <v>138</v>
      </c>
      <c r="C488" s="40">
        <v>41291</v>
      </c>
      <c r="D488" s="41" t="s">
        <v>454</v>
      </c>
      <c r="E488" s="39" t="s">
        <v>336</v>
      </c>
      <c r="F488" s="39" t="s">
        <v>337</v>
      </c>
      <c r="G488" s="39" t="s">
        <v>901</v>
      </c>
      <c r="H488" s="39" t="s">
        <v>902</v>
      </c>
      <c r="I488" s="91">
        <v>117.8</v>
      </c>
      <c r="J488" s="39">
        <v>126</v>
      </c>
      <c r="K488" s="39">
        <v>128</v>
      </c>
      <c r="L488" s="77" t="s">
        <v>311</v>
      </c>
      <c r="M488" s="39" t="s">
        <v>333</v>
      </c>
      <c r="N488" s="39"/>
      <c r="O488" s="115"/>
      <c r="P488" s="115"/>
      <c r="Q488" s="115"/>
      <c r="R488" s="115"/>
    </row>
    <row r="489" spans="2:18" s="112" customFormat="1" ht="12" hidden="1" customHeight="1">
      <c r="B489" s="42">
        <v>137</v>
      </c>
      <c r="C489" s="43">
        <v>41290</v>
      </c>
      <c r="D489" s="44" t="s">
        <v>454</v>
      </c>
      <c r="E489" s="66" t="s">
        <v>659</v>
      </c>
      <c r="F489" s="42" t="s">
        <v>362</v>
      </c>
      <c r="G489" s="42" t="s">
        <v>482</v>
      </c>
      <c r="H489" s="42" t="s">
        <v>588</v>
      </c>
      <c r="I489" s="92">
        <v>85.07</v>
      </c>
      <c r="J489" s="42">
        <v>125</v>
      </c>
      <c r="K489" s="42">
        <v>127</v>
      </c>
      <c r="L489" s="42" t="s">
        <v>311</v>
      </c>
      <c r="M489" s="42" t="s">
        <v>612</v>
      </c>
      <c r="N489" s="42"/>
      <c r="O489" s="115">
        <v>115.59</v>
      </c>
      <c r="P489" s="115" t="b">
        <f t="shared" si="14"/>
        <v>0</v>
      </c>
      <c r="Q489" s="131">
        <v>37347</v>
      </c>
      <c r="R489" s="115" t="b">
        <f t="shared" si="15"/>
        <v>0</v>
      </c>
    </row>
    <row r="490" spans="2:18" s="112" customFormat="1" ht="12" customHeight="1">
      <c r="B490" s="77">
        <v>136</v>
      </c>
      <c r="C490" s="40">
        <v>41280</v>
      </c>
      <c r="D490" s="41" t="s">
        <v>454</v>
      </c>
      <c r="E490" s="39" t="s">
        <v>659</v>
      </c>
      <c r="F490" s="39" t="s">
        <v>330</v>
      </c>
      <c r="G490" s="39" t="s">
        <v>520</v>
      </c>
      <c r="H490" s="39" t="s">
        <v>618</v>
      </c>
      <c r="I490" s="91">
        <v>93.16</v>
      </c>
      <c r="J490" s="39">
        <v>125</v>
      </c>
      <c r="K490" s="39">
        <v>127</v>
      </c>
      <c r="L490" s="77" t="s">
        <v>311</v>
      </c>
      <c r="M490" s="39" t="s">
        <v>333</v>
      </c>
      <c r="N490" s="39"/>
      <c r="O490" s="115"/>
      <c r="P490" s="115"/>
      <c r="Q490" s="115"/>
      <c r="R490" s="115"/>
    </row>
    <row r="491" spans="2:18" s="112" customFormat="1" ht="12" customHeight="1">
      <c r="B491" s="77">
        <v>135</v>
      </c>
      <c r="C491" s="40">
        <v>41274</v>
      </c>
      <c r="D491" s="41" t="s">
        <v>328</v>
      </c>
      <c r="E491" s="39" t="s">
        <v>715</v>
      </c>
      <c r="F491" s="39" t="s">
        <v>344</v>
      </c>
      <c r="G491" s="39" t="s">
        <v>513</v>
      </c>
      <c r="H491" s="39" t="s">
        <v>716</v>
      </c>
      <c r="I491" s="91">
        <v>102.6</v>
      </c>
      <c r="J491" s="39">
        <v>124</v>
      </c>
      <c r="K491" s="39">
        <v>126</v>
      </c>
      <c r="L491" s="77" t="s">
        <v>311</v>
      </c>
      <c r="M491" s="39" t="s">
        <v>333</v>
      </c>
      <c r="N491" s="39" t="s">
        <v>903</v>
      </c>
      <c r="O491" s="115"/>
      <c r="P491" s="115"/>
      <c r="Q491" s="115"/>
      <c r="R491" s="115"/>
    </row>
    <row r="492" spans="2:18" s="112" customFormat="1" ht="12" customHeight="1">
      <c r="B492" s="77">
        <v>134</v>
      </c>
      <c r="C492" s="40">
        <v>41270</v>
      </c>
      <c r="D492" s="41" t="s">
        <v>328</v>
      </c>
      <c r="E492" s="39" t="s">
        <v>356</v>
      </c>
      <c r="F492" s="39" t="s">
        <v>375</v>
      </c>
      <c r="G492" s="39" t="s">
        <v>605</v>
      </c>
      <c r="H492" s="39" t="s">
        <v>606</v>
      </c>
      <c r="I492" s="91">
        <v>118.97</v>
      </c>
      <c r="J492" s="39">
        <v>123</v>
      </c>
      <c r="K492" s="39">
        <v>125</v>
      </c>
      <c r="L492" s="77" t="s">
        <v>311</v>
      </c>
      <c r="M492" s="39" t="s">
        <v>333</v>
      </c>
      <c r="N492" s="39"/>
      <c r="O492" s="115"/>
      <c r="P492" s="115"/>
      <c r="Q492" s="115"/>
      <c r="R492" s="115"/>
    </row>
    <row r="493" spans="2:18" s="112" customFormat="1" ht="12" hidden="1" customHeight="1">
      <c r="B493" s="42">
        <v>133</v>
      </c>
      <c r="C493" s="43">
        <v>41266</v>
      </c>
      <c r="D493" s="44" t="s">
        <v>328</v>
      </c>
      <c r="E493" s="66" t="s">
        <v>659</v>
      </c>
      <c r="F493" s="42" t="s">
        <v>330</v>
      </c>
      <c r="G493" s="42" t="s">
        <v>473</v>
      </c>
      <c r="H493" s="42" t="s">
        <v>474</v>
      </c>
      <c r="I493" s="92">
        <v>101.31</v>
      </c>
      <c r="J493" s="42">
        <v>122</v>
      </c>
      <c r="K493" s="42">
        <v>124</v>
      </c>
      <c r="L493" s="42" t="s">
        <v>311</v>
      </c>
      <c r="M493" s="42" t="s">
        <v>612</v>
      </c>
      <c r="N493" s="42"/>
      <c r="O493" s="115">
        <v>0</v>
      </c>
      <c r="P493" s="115" t="b">
        <f t="shared" si="14"/>
        <v>0</v>
      </c>
      <c r="Q493" s="131">
        <v>37230</v>
      </c>
      <c r="R493" s="115" t="b">
        <f t="shared" si="15"/>
        <v>0</v>
      </c>
    </row>
    <row r="494" spans="2:18" s="112" customFormat="1" ht="12" hidden="1" customHeight="1">
      <c r="B494" s="42">
        <v>132</v>
      </c>
      <c r="C494" s="43">
        <v>41258</v>
      </c>
      <c r="D494" s="44" t="s">
        <v>328</v>
      </c>
      <c r="E494" s="66" t="s">
        <v>659</v>
      </c>
      <c r="F494" s="42" t="s">
        <v>330</v>
      </c>
      <c r="G494" s="42" t="s">
        <v>415</v>
      </c>
      <c r="H494" s="42" t="s">
        <v>904</v>
      </c>
      <c r="I494" s="92">
        <v>30.72</v>
      </c>
      <c r="J494" s="42">
        <v>2</v>
      </c>
      <c r="K494" s="42">
        <v>124</v>
      </c>
      <c r="L494" s="42" t="s">
        <v>312</v>
      </c>
      <c r="M494" s="42" t="s">
        <v>612</v>
      </c>
      <c r="N494" s="42"/>
      <c r="O494" s="115">
        <v>0</v>
      </c>
      <c r="P494" s="115" t="b">
        <f t="shared" si="14"/>
        <v>0</v>
      </c>
      <c r="Q494" s="131">
        <v>37196</v>
      </c>
      <c r="R494" s="115" t="b">
        <f t="shared" si="15"/>
        <v>0</v>
      </c>
    </row>
    <row r="495" spans="2:18" s="112" customFormat="1" ht="12" customHeight="1">
      <c r="B495" s="77">
        <v>131</v>
      </c>
      <c r="C495" s="40">
        <v>41233</v>
      </c>
      <c r="D495" s="41" t="s">
        <v>328</v>
      </c>
      <c r="E495" s="39" t="s">
        <v>659</v>
      </c>
      <c r="F495" s="39" t="s">
        <v>330</v>
      </c>
      <c r="G495" s="39" t="s">
        <v>648</v>
      </c>
      <c r="H495" s="39" t="s">
        <v>905</v>
      </c>
      <c r="I495" s="91">
        <v>84.4</v>
      </c>
      <c r="J495" s="39">
        <v>122</v>
      </c>
      <c r="K495" s="39">
        <v>124</v>
      </c>
      <c r="L495" s="77" t="s">
        <v>311</v>
      </c>
      <c r="M495" s="39" t="s">
        <v>333</v>
      </c>
      <c r="N495" s="39"/>
      <c r="O495" s="115"/>
      <c r="P495" s="115"/>
      <c r="Q495" s="115"/>
      <c r="R495" s="115"/>
    </row>
    <row r="496" spans="2:18" s="112" customFormat="1" ht="12" customHeight="1">
      <c r="B496" s="77">
        <v>130</v>
      </c>
      <c r="C496" s="40">
        <v>41213</v>
      </c>
      <c r="D496" s="41" t="s">
        <v>328</v>
      </c>
      <c r="E496" s="39" t="s">
        <v>368</v>
      </c>
      <c r="F496" s="39" t="s">
        <v>395</v>
      </c>
      <c r="G496" s="39" t="s">
        <v>504</v>
      </c>
      <c r="H496" s="39" t="s">
        <v>505</v>
      </c>
      <c r="I496" s="91">
        <v>98.26</v>
      </c>
      <c r="J496" s="39">
        <v>121</v>
      </c>
      <c r="K496" s="39">
        <v>123</v>
      </c>
      <c r="L496" s="77" t="s">
        <v>311</v>
      </c>
      <c r="M496" s="39" t="s">
        <v>333</v>
      </c>
      <c r="N496" s="39"/>
      <c r="O496" s="115"/>
      <c r="P496" s="115"/>
      <c r="Q496" s="115"/>
      <c r="R496" s="115"/>
    </row>
    <row r="497" spans="2:18" s="112" customFormat="1" ht="12" customHeight="1">
      <c r="B497" s="77">
        <v>129</v>
      </c>
      <c r="C497" s="40">
        <v>41212</v>
      </c>
      <c r="D497" s="41" t="s">
        <v>328</v>
      </c>
      <c r="E497" s="39" t="s">
        <v>336</v>
      </c>
      <c r="F497" s="39" t="s">
        <v>419</v>
      </c>
      <c r="G497" s="39" t="s">
        <v>420</v>
      </c>
      <c r="H497" s="39" t="s">
        <v>906</v>
      </c>
      <c r="I497" s="91">
        <v>115.8</v>
      </c>
      <c r="J497" s="39">
        <v>120</v>
      </c>
      <c r="K497" s="39">
        <v>122</v>
      </c>
      <c r="L497" s="77" t="s">
        <v>311</v>
      </c>
      <c r="M497" s="39" t="s">
        <v>333</v>
      </c>
      <c r="N497" s="39"/>
      <c r="O497" s="115"/>
      <c r="P497" s="115"/>
      <c r="Q497" s="115"/>
      <c r="R497" s="115"/>
    </row>
    <row r="498" spans="2:18" s="112" customFormat="1" ht="12" customHeight="1">
      <c r="B498" s="77">
        <v>128</v>
      </c>
      <c r="C498" s="40">
        <v>41209</v>
      </c>
      <c r="D498" s="41" t="s">
        <v>328</v>
      </c>
      <c r="E498" s="39" t="s">
        <v>659</v>
      </c>
      <c r="F498" s="39" t="s">
        <v>463</v>
      </c>
      <c r="G498" s="39" t="s">
        <v>507</v>
      </c>
      <c r="H498" s="39" t="s">
        <v>604</v>
      </c>
      <c r="I498" s="91">
        <v>82.62</v>
      </c>
      <c r="J498" s="39">
        <v>119</v>
      </c>
      <c r="K498" s="39">
        <v>121</v>
      </c>
      <c r="L498" s="77" t="s">
        <v>311</v>
      </c>
      <c r="M498" s="39" t="s">
        <v>333</v>
      </c>
      <c r="N498" s="39"/>
      <c r="O498" s="115"/>
      <c r="P498" s="115"/>
      <c r="Q498" s="115"/>
      <c r="R498" s="115"/>
    </row>
    <row r="499" spans="2:18" s="112" customFormat="1" ht="12" customHeight="1">
      <c r="B499" s="77">
        <v>127</v>
      </c>
      <c r="C499" s="40">
        <v>41201</v>
      </c>
      <c r="D499" s="41" t="s">
        <v>328</v>
      </c>
      <c r="E499" s="39" t="s">
        <v>659</v>
      </c>
      <c r="F499" s="39" t="s">
        <v>330</v>
      </c>
      <c r="G499" s="39" t="s">
        <v>907</v>
      </c>
      <c r="H499" s="39" t="s">
        <v>667</v>
      </c>
      <c r="I499" s="91">
        <v>106.56</v>
      </c>
      <c r="J499" s="39">
        <v>118</v>
      </c>
      <c r="K499" s="39">
        <v>120</v>
      </c>
      <c r="L499" s="77" t="s">
        <v>311</v>
      </c>
      <c r="M499" s="39" t="s">
        <v>333</v>
      </c>
      <c r="N499" s="39"/>
      <c r="O499" s="115"/>
      <c r="P499" s="115"/>
      <c r="Q499" s="115"/>
      <c r="R499" s="115"/>
    </row>
    <row r="500" spans="2:18" s="112" customFormat="1" ht="12" customHeight="1">
      <c r="B500" s="77">
        <v>126</v>
      </c>
      <c r="C500" s="40">
        <v>41166</v>
      </c>
      <c r="D500" s="41" t="s">
        <v>388</v>
      </c>
      <c r="E500" s="39" t="s">
        <v>659</v>
      </c>
      <c r="F500" s="39" t="s">
        <v>330</v>
      </c>
      <c r="G500" s="39" t="s">
        <v>484</v>
      </c>
      <c r="H500" s="39" t="s">
        <v>485</v>
      </c>
      <c r="I500" s="91">
        <v>118.54</v>
      </c>
      <c r="J500" s="39">
        <v>117</v>
      </c>
      <c r="K500" s="39">
        <v>119</v>
      </c>
      <c r="L500" s="77" t="s">
        <v>311</v>
      </c>
      <c r="M500" s="39" t="s">
        <v>333</v>
      </c>
      <c r="N500" s="39"/>
      <c r="O500" s="115"/>
      <c r="P500" s="115"/>
      <c r="Q500" s="115"/>
      <c r="R500" s="115"/>
    </row>
    <row r="501" spans="2:18" s="112" customFormat="1" ht="12" hidden="1" customHeight="1">
      <c r="B501" s="42">
        <v>125</v>
      </c>
      <c r="C501" s="43">
        <v>41143</v>
      </c>
      <c r="D501" s="44" t="s">
        <v>388</v>
      </c>
      <c r="E501" s="66" t="s">
        <v>659</v>
      </c>
      <c r="F501" s="42" t="s">
        <v>685</v>
      </c>
      <c r="G501" s="42" t="s">
        <v>686</v>
      </c>
      <c r="H501" s="42" t="s">
        <v>868</v>
      </c>
      <c r="I501" s="92">
        <v>6</v>
      </c>
      <c r="J501" s="42">
        <v>2</v>
      </c>
      <c r="K501" s="42">
        <v>118</v>
      </c>
      <c r="L501" s="42" t="s">
        <v>312</v>
      </c>
      <c r="M501" s="42" t="s">
        <v>612</v>
      </c>
      <c r="N501" s="42"/>
      <c r="O501" s="115">
        <v>0</v>
      </c>
      <c r="P501" s="115" t="b">
        <f t="shared" si="14"/>
        <v>0</v>
      </c>
      <c r="Q501" s="131">
        <v>36373</v>
      </c>
      <c r="R501" s="115" t="b">
        <f t="shared" si="15"/>
        <v>0</v>
      </c>
    </row>
    <row r="502" spans="2:18" s="112" customFormat="1" ht="12" hidden="1" customHeight="1">
      <c r="B502" s="42">
        <v>124</v>
      </c>
      <c r="C502" s="43">
        <v>41124</v>
      </c>
      <c r="D502" s="44" t="s">
        <v>388</v>
      </c>
      <c r="E502" s="66" t="s">
        <v>336</v>
      </c>
      <c r="F502" s="42" t="s">
        <v>372</v>
      </c>
      <c r="G502" s="42" t="s">
        <v>533</v>
      </c>
      <c r="H502" s="42" t="s">
        <v>908</v>
      </c>
      <c r="I502" s="92">
        <v>100.21</v>
      </c>
      <c r="J502" s="42">
        <v>116</v>
      </c>
      <c r="K502" s="42">
        <v>118</v>
      </c>
      <c r="L502" s="42" t="s">
        <v>311</v>
      </c>
      <c r="M502" s="42" t="s">
        <v>612</v>
      </c>
      <c r="N502" s="42"/>
      <c r="O502" s="115">
        <v>0</v>
      </c>
      <c r="P502" s="115" t="b">
        <f t="shared" si="14"/>
        <v>0</v>
      </c>
      <c r="Q502" s="131">
        <v>36349</v>
      </c>
      <c r="R502" s="115" t="b">
        <f t="shared" si="15"/>
        <v>0</v>
      </c>
    </row>
    <row r="503" spans="2:18" s="112" customFormat="1" ht="12" customHeight="1">
      <c r="B503" s="77">
        <v>123</v>
      </c>
      <c r="C503" s="40">
        <v>41090</v>
      </c>
      <c r="D503" s="41" t="s">
        <v>412</v>
      </c>
      <c r="E503" s="39" t="s">
        <v>356</v>
      </c>
      <c r="F503" s="39" t="s">
        <v>528</v>
      </c>
      <c r="G503" s="39" t="s">
        <v>591</v>
      </c>
      <c r="H503" s="39" t="s">
        <v>909</v>
      </c>
      <c r="I503" s="91">
        <v>106.62</v>
      </c>
      <c r="J503" s="39">
        <v>116</v>
      </c>
      <c r="K503" s="39">
        <v>118</v>
      </c>
      <c r="L503" s="77" t="s">
        <v>311</v>
      </c>
      <c r="M503" s="39" t="s">
        <v>333</v>
      </c>
      <c r="N503" s="39"/>
      <c r="O503" s="115"/>
      <c r="P503" s="115"/>
      <c r="Q503" s="115"/>
      <c r="R503" s="115"/>
    </row>
    <row r="504" spans="2:18" s="112" customFormat="1" ht="12" customHeight="1">
      <c r="B504" s="77">
        <v>122</v>
      </c>
      <c r="C504" s="40">
        <v>41082</v>
      </c>
      <c r="D504" s="41" t="s">
        <v>412</v>
      </c>
      <c r="E504" s="39" t="s">
        <v>659</v>
      </c>
      <c r="F504" s="39" t="s">
        <v>330</v>
      </c>
      <c r="G504" s="39" t="s">
        <v>415</v>
      </c>
      <c r="H504" s="39" t="s">
        <v>910</v>
      </c>
      <c r="I504" s="91">
        <v>105</v>
      </c>
      <c r="J504" s="39">
        <v>115</v>
      </c>
      <c r="K504" s="39">
        <v>117</v>
      </c>
      <c r="L504" s="77" t="s">
        <v>311</v>
      </c>
      <c r="M504" s="39" t="s">
        <v>333</v>
      </c>
      <c r="N504" s="39"/>
      <c r="O504" s="115"/>
      <c r="P504" s="115"/>
      <c r="Q504" s="115"/>
      <c r="R504" s="115"/>
    </row>
    <row r="505" spans="2:18" s="112" customFormat="1" ht="12" customHeight="1">
      <c r="B505" s="77">
        <v>121</v>
      </c>
      <c r="C505" s="40">
        <v>41069</v>
      </c>
      <c r="D505" s="41" t="s">
        <v>412</v>
      </c>
      <c r="E505" s="39" t="s">
        <v>659</v>
      </c>
      <c r="F505" s="39" t="s">
        <v>463</v>
      </c>
      <c r="G505" s="39" t="s">
        <v>911</v>
      </c>
      <c r="H505" s="39" t="s">
        <v>631</v>
      </c>
      <c r="I505" s="91">
        <v>100.36</v>
      </c>
      <c r="J505" s="39">
        <v>114</v>
      </c>
      <c r="K505" s="39">
        <v>116</v>
      </c>
      <c r="L505" s="77" t="s">
        <v>311</v>
      </c>
      <c r="M505" s="39" t="s">
        <v>333</v>
      </c>
      <c r="N505" s="39"/>
      <c r="O505" s="115"/>
      <c r="P505" s="115"/>
      <c r="Q505" s="115"/>
      <c r="R505" s="115"/>
    </row>
    <row r="506" spans="2:18" s="112" customFormat="1" ht="12" customHeight="1">
      <c r="B506" s="77">
        <v>120</v>
      </c>
      <c r="C506" s="40">
        <v>41027</v>
      </c>
      <c r="D506" s="41" t="s">
        <v>412</v>
      </c>
      <c r="E506" s="39" t="s">
        <v>336</v>
      </c>
      <c r="F506" s="39" t="s">
        <v>419</v>
      </c>
      <c r="G506" s="39" t="s">
        <v>420</v>
      </c>
      <c r="H506" s="39" t="s">
        <v>912</v>
      </c>
      <c r="I506" s="91">
        <v>73.37</v>
      </c>
      <c r="J506" s="39">
        <v>113</v>
      </c>
      <c r="K506" s="39">
        <v>115</v>
      </c>
      <c r="L506" s="77" t="s">
        <v>311</v>
      </c>
      <c r="M506" s="39" t="s">
        <v>333</v>
      </c>
      <c r="N506" s="39"/>
      <c r="O506" s="115"/>
      <c r="P506" s="115"/>
      <c r="Q506" s="115"/>
      <c r="R506" s="115"/>
    </row>
    <row r="507" spans="2:18" s="112" customFormat="1" ht="12" customHeight="1">
      <c r="B507" s="77">
        <v>119</v>
      </c>
      <c r="C507" s="40">
        <v>40976</v>
      </c>
      <c r="D507" s="41" t="s">
        <v>454</v>
      </c>
      <c r="E507" s="39" t="s">
        <v>336</v>
      </c>
      <c r="F507" s="39" t="s">
        <v>432</v>
      </c>
      <c r="G507" s="39" t="s">
        <v>433</v>
      </c>
      <c r="H507" s="39" t="s">
        <v>515</v>
      </c>
      <c r="I507" s="91">
        <v>87.89</v>
      </c>
      <c r="J507" s="39">
        <v>112</v>
      </c>
      <c r="K507" s="39">
        <v>114</v>
      </c>
      <c r="L507" s="77" t="s">
        <v>311</v>
      </c>
      <c r="M507" s="39" t="s">
        <v>333</v>
      </c>
      <c r="N507" s="39"/>
      <c r="O507" s="115"/>
      <c r="P507" s="115"/>
      <c r="Q507" s="115"/>
      <c r="R507" s="115"/>
    </row>
    <row r="508" spans="2:18" s="112" customFormat="1" ht="12" customHeight="1">
      <c r="B508" s="77">
        <v>118</v>
      </c>
      <c r="C508" s="40">
        <v>40943</v>
      </c>
      <c r="D508" s="41" t="s">
        <v>454</v>
      </c>
      <c r="E508" s="39" t="s">
        <v>368</v>
      </c>
      <c r="F508" s="39" t="s">
        <v>395</v>
      </c>
      <c r="G508" s="39" t="s">
        <v>504</v>
      </c>
      <c r="H508" s="39" t="s">
        <v>579</v>
      </c>
      <c r="I508" s="91">
        <v>67</v>
      </c>
      <c r="J508" s="39">
        <v>111</v>
      </c>
      <c r="K508" s="39">
        <v>113</v>
      </c>
      <c r="L508" s="77" t="s">
        <v>311</v>
      </c>
      <c r="M508" s="39" t="s">
        <v>333</v>
      </c>
      <c r="N508" s="39"/>
      <c r="O508" s="115"/>
      <c r="P508" s="115"/>
      <c r="Q508" s="115"/>
      <c r="R508" s="115"/>
    </row>
    <row r="509" spans="2:18" s="112" customFormat="1" ht="12" customHeight="1">
      <c r="B509" s="77">
        <v>117</v>
      </c>
      <c r="C509" s="40">
        <v>40923</v>
      </c>
      <c r="D509" s="41" t="s">
        <v>454</v>
      </c>
      <c r="E509" s="39" t="s">
        <v>659</v>
      </c>
      <c r="F509" s="39" t="s">
        <v>685</v>
      </c>
      <c r="G509" s="39" t="s">
        <v>913</v>
      </c>
      <c r="H509" s="39" t="s">
        <v>914</v>
      </c>
      <c r="I509" s="91">
        <v>102.5</v>
      </c>
      <c r="J509" s="39">
        <v>110</v>
      </c>
      <c r="K509" s="39">
        <v>112</v>
      </c>
      <c r="L509" s="77" t="s">
        <v>311</v>
      </c>
      <c r="M509" s="39" t="s">
        <v>333</v>
      </c>
      <c r="N509" s="39"/>
      <c r="O509" s="115"/>
      <c r="P509" s="115"/>
      <c r="Q509" s="115"/>
      <c r="R509" s="115"/>
    </row>
    <row r="510" spans="2:18" s="112" customFormat="1" ht="12" customHeight="1">
      <c r="B510" s="77">
        <v>116</v>
      </c>
      <c r="C510" s="40">
        <v>40909</v>
      </c>
      <c r="D510" s="41" t="s">
        <v>454</v>
      </c>
      <c r="E510" s="39" t="s">
        <v>659</v>
      </c>
      <c r="F510" s="39" t="s">
        <v>330</v>
      </c>
      <c r="G510" s="39" t="s">
        <v>634</v>
      </c>
      <c r="H510" s="77" t="s">
        <v>586</v>
      </c>
      <c r="I510" s="91">
        <v>123.4</v>
      </c>
      <c r="J510" s="39">
        <v>109</v>
      </c>
      <c r="K510" s="39">
        <v>111</v>
      </c>
      <c r="L510" s="77" t="s">
        <v>311</v>
      </c>
      <c r="M510" s="39" t="s">
        <v>333</v>
      </c>
      <c r="N510" s="39"/>
      <c r="O510" s="115"/>
      <c r="P510" s="115"/>
      <c r="Q510" s="115"/>
      <c r="R510" s="115"/>
    </row>
    <row r="511" spans="2:18" s="112" customFormat="1" ht="12" customHeight="1">
      <c r="B511" s="77">
        <v>115</v>
      </c>
      <c r="C511" s="40">
        <v>40876</v>
      </c>
      <c r="D511" s="41" t="s">
        <v>328</v>
      </c>
      <c r="E511" s="39" t="s">
        <v>659</v>
      </c>
      <c r="F511" s="39" t="s">
        <v>330</v>
      </c>
      <c r="G511" s="39" t="s">
        <v>415</v>
      </c>
      <c r="H511" s="39" t="s">
        <v>915</v>
      </c>
      <c r="I511" s="91">
        <v>109.31</v>
      </c>
      <c r="J511" s="39">
        <v>108</v>
      </c>
      <c r="K511" s="39">
        <v>110</v>
      </c>
      <c r="L511" s="77" t="s">
        <v>311</v>
      </c>
      <c r="M511" s="39" t="s">
        <v>333</v>
      </c>
      <c r="N511" s="39"/>
      <c r="O511" s="115"/>
      <c r="P511" s="115"/>
      <c r="Q511" s="115"/>
      <c r="R511" s="115"/>
    </row>
    <row r="512" spans="2:18" s="112" customFormat="1" ht="12" customHeight="1">
      <c r="B512" s="77">
        <v>114</v>
      </c>
      <c r="C512" s="40">
        <v>40856</v>
      </c>
      <c r="D512" s="41" t="s">
        <v>328</v>
      </c>
      <c r="E512" s="39" t="s">
        <v>659</v>
      </c>
      <c r="F512" s="39" t="s">
        <v>330</v>
      </c>
      <c r="G512" s="39" t="s">
        <v>696</v>
      </c>
      <c r="H512" s="39" t="s">
        <v>697</v>
      </c>
      <c r="I512" s="91">
        <v>119.84</v>
      </c>
      <c r="J512" s="39">
        <v>107</v>
      </c>
      <c r="K512" s="39">
        <v>109</v>
      </c>
      <c r="L512" s="77" t="s">
        <v>311</v>
      </c>
      <c r="M512" s="39" t="s">
        <v>333</v>
      </c>
      <c r="N512" s="39"/>
      <c r="O512" s="115"/>
      <c r="P512" s="115"/>
      <c r="Q512" s="115"/>
      <c r="R512" s="115"/>
    </row>
    <row r="513" spans="2:18" s="112" customFormat="1" ht="12" customHeight="1">
      <c r="B513" s="77">
        <v>113</v>
      </c>
      <c r="C513" s="40">
        <v>40801</v>
      </c>
      <c r="D513" s="41" t="s">
        <v>388</v>
      </c>
      <c r="E513" s="39" t="s">
        <v>715</v>
      </c>
      <c r="F513" s="39" t="s">
        <v>607</v>
      </c>
      <c r="G513" s="39" t="s">
        <v>608</v>
      </c>
      <c r="H513" s="39" t="s">
        <v>609</v>
      </c>
      <c r="I513" s="91">
        <v>79.400000000000006</v>
      </c>
      <c r="J513" s="39">
        <v>106</v>
      </c>
      <c r="K513" s="39">
        <v>108</v>
      </c>
      <c r="L513" s="77" t="s">
        <v>311</v>
      </c>
      <c r="M513" s="39" t="s">
        <v>333</v>
      </c>
      <c r="N513" s="39" t="s">
        <v>916</v>
      </c>
      <c r="O513" s="115"/>
      <c r="P513" s="115"/>
      <c r="Q513" s="115"/>
      <c r="R513" s="115"/>
    </row>
    <row r="514" spans="2:18" s="112" customFormat="1" ht="12" customHeight="1">
      <c r="B514" s="77">
        <v>112</v>
      </c>
      <c r="C514" s="40">
        <v>40696</v>
      </c>
      <c r="D514" s="41" t="s">
        <v>412</v>
      </c>
      <c r="E514" s="39" t="s">
        <v>368</v>
      </c>
      <c r="F514" s="39" t="s">
        <v>598</v>
      </c>
      <c r="G514" s="39" t="s">
        <v>870</v>
      </c>
      <c r="H514" s="39" t="s">
        <v>917</v>
      </c>
      <c r="I514" s="91">
        <v>100.7</v>
      </c>
      <c r="J514" s="39">
        <v>105</v>
      </c>
      <c r="K514" s="39">
        <v>107</v>
      </c>
      <c r="L514" s="77" t="s">
        <v>311</v>
      </c>
      <c r="M514" s="39" t="s">
        <v>333</v>
      </c>
      <c r="N514" s="39"/>
      <c r="O514" s="115"/>
      <c r="P514" s="115"/>
      <c r="Q514" s="115"/>
      <c r="R514" s="115"/>
    </row>
    <row r="515" spans="2:18" s="112" customFormat="1" ht="12" customHeight="1">
      <c r="B515" s="77">
        <v>111</v>
      </c>
      <c r="C515" s="40">
        <v>40661</v>
      </c>
      <c r="D515" s="41" t="s">
        <v>412</v>
      </c>
      <c r="E515" s="39" t="s">
        <v>659</v>
      </c>
      <c r="F515" s="39" t="s">
        <v>330</v>
      </c>
      <c r="G515" s="39" t="s">
        <v>440</v>
      </c>
      <c r="H515" s="39" t="s">
        <v>918</v>
      </c>
      <c r="I515" s="91">
        <v>108</v>
      </c>
      <c r="J515" s="39">
        <v>104</v>
      </c>
      <c r="K515" s="39">
        <v>106</v>
      </c>
      <c r="L515" s="77" t="s">
        <v>311</v>
      </c>
      <c r="M515" s="39" t="s">
        <v>333</v>
      </c>
      <c r="N515" s="39"/>
      <c r="O515" s="115"/>
      <c r="P515" s="115"/>
      <c r="Q515" s="115"/>
      <c r="R515" s="115"/>
    </row>
    <row r="516" spans="2:18" s="112" customFormat="1" ht="12" customHeight="1">
      <c r="B516" s="77">
        <v>110</v>
      </c>
      <c r="C516" s="40">
        <v>40586</v>
      </c>
      <c r="D516" s="41" t="s">
        <v>454</v>
      </c>
      <c r="E516" s="39" t="s">
        <v>659</v>
      </c>
      <c r="F516" s="39" t="s">
        <v>463</v>
      </c>
      <c r="G516" s="39" t="s">
        <v>507</v>
      </c>
      <c r="H516" s="39" t="s">
        <v>919</v>
      </c>
      <c r="I516" s="91">
        <v>75</v>
      </c>
      <c r="J516" s="39">
        <v>103</v>
      </c>
      <c r="K516" s="39">
        <v>105</v>
      </c>
      <c r="L516" s="77" t="s">
        <v>311</v>
      </c>
      <c r="M516" s="39" t="s">
        <v>333</v>
      </c>
      <c r="N516" s="39"/>
      <c r="O516" s="115"/>
      <c r="P516" s="115"/>
      <c r="Q516" s="115"/>
      <c r="R516" s="115"/>
    </row>
    <row r="517" spans="2:18" s="112" customFormat="1" ht="12" customHeight="1">
      <c r="B517" s="77">
        <v>109</v>
      </c>
      <c r="C517" s="40">
        <v>40531</v>
      </c>
      <c r="D517" s="41" t="s">
        <v>328</v>
      </c>
      <c r="E517" s="39" t="s">
        <v>336</v>
      </c>
      <c r="F517" s="39" t="s">
        <v>372</v>
      </c>
      <c r="G517" s="39" t="s">
        <v>533</v>
      </c>
      <c r="H517" s="39" t="s">
        <v>920</v>
      </c>
      <c r="I517" s="91">
        <v>83.9</v>
      </c>
      <c r="J517" s="39">
        <v>102</v>
      </c>
      <c r="K517" s="39">
        <v>104</v>
      </c>
      <c r="L517" s="77" t="s">
        <v>311</v>
      </c>
      <c r="M517" s="39" t="s">
        <v>333</v>
      </c>
      <c r="N517" s="39"/>
      <c r="O517" s="115"/>
      <c r="P517" s="115"/>
      <c r="Q517" s="115"/>
      <c r="R517" s="115"/>
    </row>
    <row r="518" spans="2:18" s="112" customFormat="1" ht="12" customHeight="1">
      <c r="B518" s="77">
        <v>108</v>
      </c>
      <c r="C518" s="40">
        <v>40523</v>
      </c>
      <c r="D518" s="41" t="s">
        <v>328</v>
      </c>
      <c r="E518" s="39" t="s">
        <v>356</v>
      </c>
      <c r="F518" s="39" t="s">
        <v>357</v>
      </c>
      <c r="G518" s="39" t="s">
        <v>833</v>
      </c>
      <c r="H518" s="39" t="s">
        <v>921</v>
      </c>
      <c r="I518" s="91">
        <v>77.14</v>
      </c>
      <c r="J518" s="39">
        <v>101</v>
      </c>
      <c r="K518" s="39">
        <v>103</v>
      </c>
      <c r="L518" s="77" t="s">
        <v>311</v>
      </c>
      <c r="M518" s="39" t="s">
        <v>333</v>
      </c>
      <c r="N518" s="39"/>
      <c r="O518" s="115"/>
      <c r="P518" s="115"/>
      <c r="Q518" s="115"/>
      <c r="R518" s="115"/>
    </row>
    <row r="519" spans="2:18" s="112" customFormat="1" ht="12" customHeight="1">
      <c r="B519" s="77">
        <v>107</v>
      </c>
      <c r="C519" s="40">
        <v>40506</v>
      </c>
      <c r="D519" s="41" t="s">
        <v>328</v>
      </c>
      <c r="E519" s="39" t="s">
        <v>659</v>
      </c>
      <c r="F519" s="39" t="s">
        <v>330</v>
      </c>
      <c r="G519" s="39" t="s">
        <v>922</v>
      </c>
      <c r="H519" s="39" t="s">
        <v>923</v>
      </c>
      <c r="I519" s="91">
        <v>94.72</v>
      </c>
      <c r="J519" s="39">
        <v>100</v>
      </c>
      <c r="K519" s="39">
        <v>102</v>
      </c>
      <c r="L519" s="77" t="s">
        <v>311</v>
      </c>
      <c r="M519" s="39" t="s">
        <v>333</v>
      </c>
      <c r="N519" s="39"/>
      <c r="O519" s="115"/>
      <c r="P519" s="115"/>
      <c r="Q519" s="115"/>
      <c r="R519" s="115"/>
    </row>
    <row r="520" spans="2:18" s="112" customFormat="1" ht="12" customHeight="1">
      <c r="B520" s="77">
        <v>106</v>
      </c>
      <c r="C520" s="40">
        <v>40398</v>
      </c>
      <c r="D520" s="41" t="s">
        <v>388</v>
      </c>
      <c r="E520" s="39" t="s">
        <v>659</v>
      </c>
      <c r="F520" s="39" t="s">
        <v>330</v>
      </c>
      <c r="G520" s="39" t="s">
        <v>473</v>
      </c>
      <c r="H520" s="39" t="s">
        <v>924</v>
      </c>
      <c r="I520" s="91">
        <v>119.85</v>
      </c>
      <c r="J520" s="39">
        <v>99</v>
      </c>
      <c r="K520" s="39">
        <v>101</v>
      </c>
      <c r="L520" s="77" t="s">
        <v>311</v>
      </c>
      <c r="M520" s="39" t="s">
        <v>333</v>
      </c>
      <c r="N520" s="39"/>
      <c r="O520" s="115"/>
      <c r="P520" s="115"/>
      <c r="Q520" s="115"/>
      <c r="R520" s="115"/>
    </row>
    <row r="521" spans="2:18" s="112" customFormat="1" ht="12" customHeight="1">
      <c r="B521" s="77">
        <v>105</v>
      </c>
      <c r="C521" s="40">
        <v>40311</v>
      </c>
      <c r="D521" s="41" t="s">
        <v>412</v>
      </c>
      <c r="E521" s="39" t="s">
        <v>659</v>
      </c>
      <c r="F521" s="39" t="s">
        <v>330</v>
      </c>
      <c r="G521" s="39" t="s">
        <v>415</v>
      </c>
      <c r="H521" s="39" t="s">
        <v>925</v>
      </c>
      <c r="I521" s="91">
        <v>61.29</v>
      </c>
      <c r="J521" s="39">
        <v>98</v>
      </c>
      <c r="K521" s="39">
        <v>100</v>
      </c>
      <c r="L521" s="77" t="s">
        <v>311</v>
      </c>
      <c r="M521" s="39" t="s">
        <v>333</v>
      </c>
      <c r="N521" s="39"/>
      <c r="O521" s="115"/>
      <c r="P521" s="115"/>
      <c r="Q521" s="115"/>
      <c r="R521" s="115"/>
    </row>
    <row r="522" spans="2:18" s="112" customFormat="1" ht="12" customHeight="1">
      <c r="B522" s="77">
        <v>104</v>
      </c>
      <c r="C522" s="40">
        <v>40292</v>
      </c>
      <c r="D522" s="41" t="s">
        <v>412</v>
      </c>
      <c r="E522" s="39" t="s">
        <v>368</v>
      </c>
      <c r="F522" s="39" t="s">
        <v>395</v>
      </c>
      <c r="G522" s="39" t="s">
        <v>504</v>
      </c>
      <c r="H522" s="77" t="s">
        <v>701</v>
      </c>
      <c r="I522" s="91">
        <v>140</v>
      </c>
      <c r="J522" s="39">
        <v>97</v>
      </c>
      <c r="K522" s="39">
        <v>99</v>
      </c>
      <c r="L522" s="77" t="s">
        <v>311</v>
      </c>
      <c r="M522" s="39" t="s">
        <v>333</v>
      </c>
      <c r="N522" s="39"/>
      <c r="O522" s="115"/>
      <c r="P522" s="115"/>
      <c r="Q522" s="115"/>
      <c r="R522" s="115"/>
    </row>
    <row r="523" spans="2:18" s="112" customFormat="1" ht="12" customHeight="1">
      <c r="B523" s="77">
        <v>103</v>
      </c>
      <c r="C523" s="40">
        <v>40292</v>
      </c>
      <c r="D523" s="41" t="s">
        <v>412</v>
      </c>
      <c r="E523" s="39" t="s">
        <v>356</v>
      </c>
      <c r="F523" s="39" t="s">
        <v>375</v>
      </c>
      <c r="G523" s="39" t="s">
        <v>691</v>
      </c>
      <c r="H523" s="39" t="s">
        <v>926</v>
      </c>
      <c r="I523" s="91">
        <v>105.44</v>
      </c>
      <c r="J523" s="39">
        <v>96</v>
      </c>
      <c r="K523" s="39">
        <v>98</v>
      </c>
      <c r="L523" s="77" t="s">
        <v>311</v>
      </c>
      <c r="M523" s="39" t="s">
        <v>333</v>
      </c>
      <c r="N523" s="39"/>
      <c r="O523" s="115"/>
      <c r="P523" s="115"/>
      <c r="Q523" s="115"/>
      <c r="R523" s="115"/>
    </row>
    <row r="524" spans="2:18" s="112" customFormat="1" ht="12" customHeight="1">
      <c r="B524" s="77">
        <v>102</v>
      </c>
      <c r="C524" s="78">
        <v>40166</v>
      </c>
      <c r="D524" s="79" t="s">
        <v>328</v>
      </c>
      <c r="E524" s="77" t="s">
        <v>356</v>
      </c>
      <c r="F524" s="77" t="s">
        <v>375</v>
      </c>
      <c r="G524" s="77" t="s">
        <v>613</v>
      </c>
      <c r="H524" s="39" t="s">
        <v>927</v>
      </c>
      <c r="I524" s="90">
        <v>104</v>
      </c>
      <c r="J524" s="77">
        <v>95</v>
      </c>
      <c r="K524" s="77">
        <v>97</v>
      </c>
      <c r="L524" s="77" t="s">
        <v>311</v>
      </c>
      <c r="M524" s="77" t="s">
        <v>333</v>
      </c>
      <c r="N524" s="77"/>
      <c r="O524" s="115"/>
      <c r="P524" s="115"/>
      <c r="Q524" s="115"/>
      <c r="R524" s="115"/>
    </row>
    <row r="525" spans="2:18" s="112" customFormat="1" ht="12" customHeight="1">
      <c r="B525" s="77">
        <v>101</v>
      </c>
      <c r="C525" s="40">
        <v>40159</v>
      </c>
      <c r="D525" s="41" t="s">
        <v>328</v>
      </c>
      <c r="E525" s="39" t="s">
        <v>659</v>
      </c>
      <c r="F525" s="39" t="s">
        <v>330</v>
      </c>
      <c r="G525" s="39" t="s">
        <v>729</v>
      </c>
      <c r="H525" s="39" t="s">
        <v>928</v>
      </c>
      <c r="I525" s="91">
        <v>89.9</v>
      </c>
      <c r="J525" s="39">
        <v>94</v>
      </c>
      <c r="K525" s="39">
        <v>96</v>
      </c>
      <c r="L525" s="77" t="s">
        <v>311</v>
      </c>
      <c r="M525" s="39" t="s">
        <v>333</v>
      </c>
      <c r="N525" s="39"/>
      <c r="O525" s="115"/>
      <c r="P525" s="115"/>
      <c r="Q525" s="115"/>
      <c r="R525" s="115"/>
    </row>
    <row r="526" spans="2:18" s="112" customFormat="1" ht="12" customHeight="1">
      <c r="B526" s="77">
        <v>100</v>
      </c>
      <c r="C526" s="40">
        <v>40138</v>
      </c>
      <c r="D526" s="41" t="s">
        <v>328</v>
      </c>
      <c r="E526" s="39" t="s">
        <v>659</v>
      </c>
      <c r="F526" s="39" t="s">
        <v>330</v>
      </c>
      <c r="G526" s="39" t="s">
        <v>484</v>
      </c>
      <c r="H526" s="39" t="s">
        <v>929</v>
      </c>
      <c r="I526" s="91">
        <v>100</v>
      </c>
      <c r="J526" s="39">
        <v>93</v>
      </c>
      <c r="K526" s="39">
        <v>95</v>
      </c>
      <c r="L526" s="77" t="s">
        <v>311</v>
      </c>
      <c r="M526" s="39" t="s">
        <v>333</v>
      </c>
      <c r="N526" s="39"/>
      <c r="O526" s="115"/>
      <c r="P526" s="115"/>
      <c r="Q526" s="115"/>
      <c r="R526" s="115"/>
    </row>
    <row r="527" spans="2:18" s="112" customFormat="1" ht="12" customHeight="1">
      <c r="B527" s="77">
        <v>99</v>
      </c>
      <c r="C527" s="40">
        <v>39973</v>
      </c>
      <c r="D527" s="41" t="s">
        <v>412</v>
      </c>
      <c r="E527" s="39" t="s">
        <v>715</v>
      </c>
      <c r="F527" s="39" t="s">
        <v>398</v>
      </c>
      <c r="G527" s="39" t="s">
        <v>831</v>
      </c>
      <c r="H527" s="39" t="s">
        <v>930</v>
      </c>
      <c r="I527" s="91">
        <v>135.15</v>
      </c>
      <c r="J527" s="39">
        <v>92</v>
      </c>
      <c r="K527" s="39">
        <v>94</v>
      </c>
      <c r="L527" s="77" t="s">
        <v>311</v>
      </c>
      <c r="M527" s="39" t="s">
        <v>333</v>
      </c>
      <c r="N527" s="39"/>
      <c r="O527" s="115"/>
      <c r="P527" s="115"/>
      <c r="Q527" s="115"/>
      <c r="R527" s="115"/>
    </row>
    <row r="528" spans="2:18" s="112" customFormat="1" ht="12" customHeight="1">
      <c r="B528" s="77">
        <v>98</v>
      </c>
      <c r="C528" s="40">
        <v>39939</v>
      </c>
      <c r="D528" s="41" t="s">
        <v>412</v>
      </c>
      <c r="E528" s="39" t="s">
        <v>336</v>
      </c>
      <c r="F528" s="39" t="s">
        <v>349</v>
      </c>
      <c r="G528" s="39" t="s">
        <v>422</v>
      </c>
      <c r="H528" s="39" t="s">
        <v>931</v>
      </c>
      <c r="I528" s="91">
        <v>71.59</v>
      </c>
      <c r="J528" s="39">
        <v>91</v>
      </c>
      <c r="K528" s="39">
        <v>93</v>
      </c>
      <c r="L528" s="77" t="s">
        <v>311</v>
      </c>
      <c r="M528" s="39" t="s">
        <v>333</v>
      </c>
      <c r="N528" s="39"/>
      <c r="O528" s="115"/>
      <c r="P528" s="115"/>
      <c r="Q528" s="115"/>
      <c r="R528" s="115"/>
    </row>
    <row r="529" spans="2:18" s="112" customFormat="1" ht="12" customHeight="1">
      <c r="B529" s="77">
        <v>97</v>
      </c>
      <c r="C529" s="40">
        <v>39934</v>
      </c>
      <c r="D529" s="41" t="s">
        <v>412</v>
      </c>
      <c r="E529" s="39" t="s">
        <v>368</v>
      </c>
      <c r="F529" s="39" t="s">
        <v>444</v>
      </c>
      <c r="G529" s="39" t="s">
        <v>703</v>
      </c>
      <c r="H529" s="39" t="s">
        <v>856</v>
      </c>
      <c r="I529" s="91">
        <v>122.73</v>
      </c>
      <c r="J529" s="39">
        <v>90</v>
      </c>
      <c r="K529" s="39">
        <v>92</v>
      </c>
      <c r="L529" s="77" t="s">
        <v>311</v>
      </c>
      <c r="M529" s="39" t="s">
        <v>333</v>
      </c>
      <c r="N529" s="39"/>
      <c r="O529" s="115"/>
      <c r="P529" s="115"/>
      <c r="Q529" s="115"/>
      <c r="R529" s="115"/>
    </row>
    <row r="530" spans="2:18" s="112" customFormat="1" ht="12" customHeight="1">
      <c r="B530" s="77">
        <v>96</v>
      </c>
      <c r="C530" s="78">
        <v>39787</v>
      </c>
      <c r="D530" s="41" t="s">
        <v>328</v>
      </c>
      <c r="E530" s="39" t="s">
        <v>356</v>
      </c>
      <c r="F530" s="77" t="s">
        <v>357</v>
      </c>
      <c r="G530" s="77" t="s">
        <v>490</v>
      </c>
      <c r="H530" s="39" t="s">
        <v>932</v>
      </c>
      <c r="I530" s="91">
        <v>115</v>
      </c>
      <c r="J530" s="39">
        <v>89</v>
      </c>
      <c r="K530" s="39">
        <v>91</v>
      </c>
      <c r="L530" s="77" t="s">
        <v>311</v>
      </c>
      <c r="M530" s="39" t="s">
        <v>333</v>
      </c>
      <c r="N530" s="39"/>
      <c r="O530" s="115"/>
      <c r="P530" s="115"/>
      <c r="Q530" s="115"/>
      <c r="R530" s="115"/>
    </row>
    <row r="531" spans="2:18" s="112" customFormat="1" ht="12" customHeight="1">
      <c r="B531" s="77">
        <v>95</v>
      </c>
      <c r="C531" s="40">
        <v>39787</v>
      </c>
      <c r="D531" s="41" t="s">
        <v>328</v>
      </c>
      <c r="E531" s="39" t="s">
        <v>659</v>
      </c>
      <c r="F531" s="39" t="s">
        <v>330</v>
      </c>
      <c r="G531" s="39" t="s">
        <v>552</v>
      </c>
      <c r="H531" s="39" t="s">
        <v>553</v>
      </c>
      <c r="I531" s="91">
        <v>110.88</v>
      </c>
      <c r="J531" s="39">
        <v>88</v>
      </c>
      <c r="K531" s="39">
        <v>90</v>
      </c>
      <c r="L531" s="77" t="s">
        <v>311</v>
      </c>
      <c r="M531" s="39" t="s">
        <v>333</v>
      </c>
      <c r="N531" s="39"/>
      <c r="O531" s="115"/>
      <c r="P531" s="115"/>
      <c r="Q531" s="115"/>
      <c r="R531" s="115"/>
    </row>
    <row r="532" spans="2:18" s="112" customFormat="1" ht="12" customHeight="1">
      <c r="B532" s="77">
        <v>94</v>
      </c>
      <c r="C532" s="40">
        <v>39783</v>
      </c>
      <c r="D532" s="41" t="s">
        <v>328</v>
      </c>
      <c r="E532" s="39" t="s">
        <v>715</v>
      </c>
      <c r="F532" s="39" t="s">
        <v>547</v>
      </c>
      <c r="G532" s="39" t="s">
        <v>548</v>
      </c>
      <c r="H532" s="39" t="s">
        <v>549</v>
      </c>
      <c r="I532" s="91">
        <v>98.83</v>
      </c>
      <c r="J532" s="39">
        <v>87</v>
      </c>
      <c r="K532" s="39">
        <v>89</v>
      </c>
      <c r="L532" s="77" t="s">
        <v>311</v>
      </c>
      <c r="M532" s="39" t="s">
        <v>333</v>
      </c>
      <c r="N532" s="39"/>
      <c r="O532" s="115"/>
      <c r="P532" s="115"/>
      <c r="Q532" s="115"/>
      <c r="R532" s="115"/>
    </row>
    <row r="533" spans="2:18" s="112" customFormat="1" ht="12" customHeight="1">
      <c r="B533" s="77">
        <v>93</v>
      </c>
      <c r="C533" s="40">
        <v>39783</v>
      </c>
      <c r="D533" s="41" t="s">
        <v>328</v>
      </c>
      <c r="E533" s="39" t="s">
        <v>336</v>
      </c>
      <c r="F533" s="39" t="s">
        <v>349</v>
      </c>
      <c r="G533" s="39" t="s">
        <v>422</v>
      </c>
      <c r="H533" s="39" t="s">
        <v>698</v>
      </c>
      <c r="I533" s="91">
        <v>6</v>
      </c>
      <c r="J533" s="39">
        <v>2</v>
      </c>
      <c r="K533" s="39">
        <v>88</v>
      </c>
      <c r="L533" s="39" t="s">
        <v>312</v>
      </c>
      <c r="M533" s="39" t="s">
        <v>333</v>
      </c>
      <c r="N533" s="39"/>
      <c r="O533" s="115"/>
      <c r="P533" s="115"/>
      <c r="Q533" s="115"/>
      <c r="R533" s="115"/>
    </row>
    <row r="534" spans="2:18" s="112" customFormat="1" ht="12" customHeight="1">
      <c r="B534" s="77">
        <v>92</v>
      </c>
      <c r="C534" s="40">
        <v>39770</v>
      </c>
      <c r="D534" s="41" t="s">
        <v>328</v>
      </c>
      <c r="E534" s="39" t="s">
        <v>356</v>
      </c>
      <c r="F534" s="39" t="s">
        <v>528</v>
      </c>
      <c r="G534" s="39" t="s">
        <v>591</v>
      </c>
      <c r="H534" s="39" t="s">
        <v>654</v>
      </c>
      <c r="I534" s="91">
        <v>102.65</v>
      </c>
      <c r="J534" s="39">
        <v>86</v>
      </c>
      <c r="K534" s="39">
        <v>87</v>
      </c>
      <c r="L534" s="77" t="s">
        <v>311</v>
      </c>
      <c r="M534" s="39" t="s">
        <v>333</v>
      </c>
      <c r="N534" s="39"/>
      <c r="O534" s="115"/>
      <c r="P534" s="115"/>
      <c r="Q534" s="115"/>
      <c r="R534" s="115"/>
    </row>
    <row r="535" spans="2:18" s="112" customFormat="1" ht="12" customHeight="1">
      <c r="B535" s="77">
        <v>91</v>
      </c>
      <c r="C535" s="40">
        <v>39766</v>
      </c>
      <c r="D535" s="41" t="s">
        <v>328</v>
      </c>
      <c r="E535" s="39" t="s">
        <v>659</v>
      </c>
      <c r="F535" s="39" t="s">
        <v>330</v>
      </c>
      <c r="G535" s="39" t="s">
        <v>455</v>
      </c>
      <c r="H535" s="39" t="s">
        <v>933</v>
      </c>
      <c r="I535" s="91">
        <v>90.9</v>
      </c>
      <c r="J535" s="39">
        <v>85</v>
      </c>
      <c r="K535" s="39">
        <v>86</v>
      </c>
      <c r="L535" s="77" t="s">
        <v>311</v>
      </c>
      <c r="M535" s="39" t="s">
        <v>333</v>
      </c>
      <c r="N535" s="39"/>
      <c r="O535" s="115"/>
      <c r="P535" s="115"/>
      <c r="Q535" s="115"/>
      <c r="R535" s="115"/>
    </row>
    <row r="536" spans="2:18" s="112" customFormat="1" ht="12" customHeight="1">
      <c r="B536" s="77">
        <v>90</v>
      </c>
      <c r="C536" s="40">
        <v>39756</v>
      </c>
      <c r="D536" s="41" t="s">
        <v>328</v>
      </c>
      <c r="E536" s="39" t="s">
        <v>356</v>
      </c>
      <c r="F536" s="39" t="s">
        <v>357</v>
      </c>
      <c r="G536" s="39" t="s">
        <v>934</v>
      </c>
      <c r="H536" s="39" t="s">
        <v>935</v>
      </c>
      <c r="I536" s="91">
        <v>112</v>
      </c>
      <c r="J536" s="39">
        <v>84</v>
      </c>
      <c r="K536" s="39">
        <v>85</v>
      </c>
      <c r="L536" s="77" t="s">
        <v>311</v>
      </c>
      <c r="M536" s="39" t="s">
        <v>333</v>
      </c>
      <c r="N536" s="39"/>
      <c r="O536" s="115"/>
      <c r="P536" s="115"/>
      <c r="Q536" s="115"/>
      <c r="R536" s="115"/>
    </row>
    <row r="537" spans="2:18" s="112" customFormat="1" ht="12" customHeight="1">
      <c r="B537" s="77">
        <v>89</v>
      </c>
      <c r="C537" s="78">
        <v>39608</v>
      </c>
      <c r="D537" s="41" t="s">
        <v>412</v>
      </c>
      <c r="E537" s="39" t="s">
        <v>356</v>
      </c>
      <c r="F537" s="77" t="s">
        <v>375</v>
      </c>
      <c r="G537" s="77" t="s">
        <v>567</v>
      </c>
      <c r="H537" s="39" t="s">
        <v>936</v>
      </c>
      <c r="I537" s="91">
        <v>69</v>
      </c>
      <c r="J537" s="39">
        <v>83</v>
      </c>
      <c r="K537" s="39">
        <v>84</v>
      </c>
      <c r="L537" s="77" t="s">
        <v>311</v>
      </c>
      <c r="M537" s="39" t="s">
        <v>333</v>
      </c>
      <c r="N537" s="39"/>
      <c r="O537" s="115"/>
      <c r="P537" s="115"/>
      <c r="Q537" s="115"/>
      <c r="R537" s="115"/>
    </row>
    <row r="538" spans="2:18" s="112" customFormat="1" ht="12" customHeight="1">
      <c r="B538" s="77">
        <v>88</v>
      </c>
      <c r="C538" s="40">
        <v>39578</v>
      </c>
      <c r="D538" s="41" t="s">
        <v>412</v>
      </c>
      <c r="E538" s="39" t="s">
        <v>356</v>
      </c>
      <c r="F538" s="39" t="s">
        <v>357</v>
      </c>
      <c r="G538" s="39" t="s">
        <v>459</v>
      </c>
      <c r="H538" s="39" t="s">
        <v>516</v>
      </c>
      <c r="I538" s="91">
        <v>86.03</v>
      </c>
      <c r="J538" s="39">
        <v>82</v>
      </c>
      <c r="K538" s="39">
        <v>83</v>
      </c>
      <c r="L538" s="77" t="s">
        <v>311</v>
      </c>
      <c r="M538" s="39" t="s">
        <v>333</v>
      </c>
      <c r="N538" s="39"/>
      <c r="O538" s="115"/>
      <c r="P538" s="115"/>
      <c r="Q538" s="115"/>
      <c r="R538" s="115"/>
    </row>
    <row r="539" spans="2:18" s="112" customFormat="1" ht="12" customHeight="1">
      <c r="B539" s="77">
        <v>87</v>
      </c>
      <c r="C539" s="40">
        <v>39575</v>
      </c>
      <c r="D539" s="41" t="s">
        <v>412</v>
      </c>
      <c r="E539" s="39" t="s">
        <v>659</v>
      </c>
      <c r="F539" s="39" t="s">
        <v>463</v>
      </c>
      <c r="G539" s="39" t="s">
        <v>464</v>
      </c>
      <c r="H539" s="39" t="s">
        <v>465</v>
      </c>
      <c r="I539" s="91">
        <v>75.290000000000006</v>
      </c>
      <c r="J539" s="39">
        <v>81</v>
      </c>
      <c r="K539" s="39">
        <v>82</v>
      </c>
      <c r="L539" s="77" t="s">
        <v>311</v>
      </c>
      <c r="M539" s="39" t="s">
        <v>333</v>
      </c>
      <c r="N539" s="39"/>
      <c r="O539" s="115"/>
      <c r="P539" s="115"/>
      <c r="Q539" s="115"/>
      <c r="R539" s="115"/>
    </row>
    <row r="540" spans="2:18" s="112" customFormat="1" ht="12" customHeight="1">
      <c r="B540" s="77">
        <v>86</v>
      </c>
      <c r="C540" s="40">
        <v>39539</v>
      </c>
      <c r="D540" s="41" t="s">
        <v>412</v>
      </c>
      <c r="E540" s="39" t="s">
        <v>659</v>
      </c>
      <c r="F540" s="39" t="s">
        <v>330</v>
      </c>
      <c r="G540" s="39" t="s">
        <v>415</v>
      </c>
      <c r="H540" s="77" t="s">
        <v>593</v>
      </c>
      <c r="I540" s="91">
        <v>146.47999999999999</v>
      </c>
      <c r="J540" s="39">
        <v>80</v>
      </c>
      <c r="K540" s="39">
        <v>81</v>
      </c>
      <c r="L540" s="77" t="s">
        <v>311</v>
      </c>
      <c r="M540" s="39" t="s">
        <v>333</v>
      </c>
      <c r="N540" s="39" t="s">
        <v>937</v>
      </c>
      <c r="O540" s="115"/>
      <c r="P540" s="115"/>
      <c r="Q540" s="115"/>
      <c r="R540" s="115"/>
    </row>
    <row r="541" spans="2:18" s="112" customFormat="1" ht="12" hidden="1" customHeight="1">
      <c r="B541" s="42">
        <v>85</v>
      </c>
      <c r="C541" s="43">
        <v>39448</v>
      </c>
      <c r="D541" s="44" t="s">
        <v>454</v>
      </c>
      <c r="E541" s="66" t="s">
        <v>659</v>
      </c>
      <c r="F541" s="42" t="s">
        <v>330</v>
      </c>
      <c r="G541" s="42" t="s">
        <v>415</v>
      </c>
      <c r="H541" s="42" t="s">
        <v>938</v>
      </c>
      <c r="I541" s="92">
        <v>6</v>
      </c>
      <c r="J541" s="42">
        <v>1</v>
      </c>
      <c r="K541" s="42">
        <v>80</v>
      </c>
      <c r="L541" s="42" t="s">
        <v>312</v>
      </c>
      <c r="M541" s="42" t="s">
        <v>612</v>
      </c>
      <c r="N541" s="42"/>
      <c r="O541" s="115">
        <v>0</v>
      </c>
      <c r="P541" s="115" t="b">
        <f t="shared" ref="P541:P573" si="16">O541=I541</f>
        <v>0</v>
      </c>
    </row>
    <row r="542" spans="2:18" s="112" customFormat="1" ht="12" customHeight="1">
      <c r="B542" s="77">
        <v>84</v>
      </c>
      <c r="C542" s="40">
        <v>39433</v>
      </c>
      <c r="D542" s="41" t="s">
        <v>328</v>
      </c>
      <c r="E542" s="39" t="s">
        <v>659</v>
      </c>
      <c r="F542" s="39" t="s">
        <v>330</v>
      </c>
      <c r="G542" s="39" t="s">
        <v>415</v>
      </c>
      <c r="H542" s="39" t="s">
        <v>939</v>
      </c>
      <c r="I542" s="91">
        <v>66.3</v>
      </c>
      <c r="J542" s="39">
        <v>79</v>
      </c>
      <c r="K542" s="39">
        <v>80</v>
      </c>
      <c r="L542" s="77" t="s">
        <v>311</v>
      </c>
      <c r="M542" s="39" t="s">
        <v>333</v>
      </c>
      <c r="N542" s="39"/>
      <c r="O542" s="115"/>
      <c r="P542" s="115"/>
      <c r="Q542" s="115"/>
      <c r="R542" s="115"/>
    </row>
    <row r="543" spans="2:18" s="112" customFormat="1" ht="12" customHeight="1">
      <c r="B543" s="77">
        <v>83</v>
      </c>
      <c r="C543" s="40">
        <v>39417</v>
      </c>
      <c r="D543" s="41" t="s">
        <v>328</v>
      </c>
      <c r="E543" s="39" t="s">
        <v>659</v>
      </c>
      <c r="F543" s="39" t="s">
        <v>330</v>
      </c>
      <c r="G543" s="39" t="s">
        <v>907</v>
      </c>
      <c r="H543" s="39" t="s">
        <v>940</v>
      </c>
      <c r="I543" s="91">
        <v>72.37</v>
      </c>
      <c r="J543" s="39">
        <v>78</v>
      </c>
      <c r="K543" s="39">
        <v>79</v>
      </c>
      <c r="L543" s="77" t="s">
        <v>311</v>
      </c>
      <c r="M543" s="39" t="s">
        <v>333</v>
      </c>
      <c r="N543" s="39"/>
      <c r="O543" s="115"/>
      <c r="P543" s="115"/>
      <c r="Q543" s="115"/>
      <c r="R543" s="115"/>
    </row>
    <row r="544" spans="2:18" s="112" customFormat="1" ht="12" customHeight="1">
      <c r="B544" s="77">
        <v>82</v>
      </c>
      <c r="C544" s="40">
        <v>39417</v>
      </c>
      <c r="D544" s="41" t="s">
        <v>328</v>
      </c>
      <c r="E544" s="39" t="s">
        <v>659</v>
      </c>
      <c r="F544" s="39" t="s">
        <v>330</v>
      </c>
      <c r="G544" s="39" t="s">
        <v>415</v>
      </c>
      <c r="H544" s="39" t="s">
        <v>850</v>
      </c>
      <c r="I544" s="91">
        <v>145.54</v>
      </c>
      <c r="J544" s="39">
        <v>77</v>
      </c>
      <c r="K544" s="39">
        <v>78</v>
      </c>
      <c r="L544" s="77" t="s">
        <v>311</v>
      </c>
      <c r="M544" s="39" t="s">
        <v>333</v>
      </c>
      <c r="N544" s="39"/>
      <c r="O544" s="115"/>
      <c r="P544" s="115"/>
      <c r="Q544" s="115"/>
      <c r="R544" s="115"/>
    </row>
    <row r="545" spans="2:18" s="112" customFormat="1" ht="12" customHeight="1">
      <c r="B545" s="77">
        <v>81</v>
      </c>
      <c r="C545" s="40">
        <v>39417</v>
      </c>
      <c r="D545" s="41" t="s">
        <v>328</v>
      </c>
      <c r="E545" s="39" t="s">
        <v>336</v>
      </c>
      <c r="F545" s="39" t="s">
        <v>432</v>
      </c>
      <c r="G545" s="39" t="s">
        <v>433</v>
      </c>
      <c r="H545" s="39" t="s">
        <v>941</v>
      </c>
      <c r="I545" s="91">
        <v>102.57</v>
      </c>
      <c r="J545" s="39">
        <v>76</v>
      </c>
      <c r="K545" s="39">
        <v>77</v>
      </c>
      <c r="L545" s="77" t="s">
        <v>311</v>
      </c>
      <c r="M545" s="39" t="s">
        <v>333</v>
      </c>
      <c r="N545" s="39"/>
      <c r="O545" s="115"/>
      <c r="P545" s="115"/>
      <c r="Q545" s="115"/>
      <c r="R545" s="115"/>
    </row>
    <row r="546" spans="2:18" s="112" customFormat="1" ht="12" customHeight="1">
      <c r="B546" s="77">
        <v>80</v>
      </c>
      <c r="C546" s="40">
        <v>39412</v>
      </c>
      <c r="D546" s="41" t="s">
        <v>328</v>
      </c>
      <c r="E546" s="39" t="s">
        <v>659</v>
      </c>
      <c r="F546" s="39" t="s">
        <v>330</v>
      </c>
      <c r="G546" s="39" t="s">
        <v>942</v>
      </c>
      <c r="H546" s="39" t="s">
        <v>943</v>
      </c>
      <c r="I546" s="91">
        <v>62.14</v>
      </c>
      <c r="J546" s="39">
        <v>75</v>
      </c>
      <c r="K546" s="39">
        <v>76</v>
      </c>
      <c r="L546" s="77" t="s">
        <v>311</v>
      </c>
      <c r="M546" s="39" t="s">
        <v>333</v>
      </c>
      <c r="N546" s="39" t="s">
        <v>944</v>
      </c>
      <c r="O546" s="115"/>
      <c r="P546" s="115"/>
      <c r="Q546" s="115"/>
      <c r="R546" s="115"/>
    </row>
    <row r="547" spans="2:18" s="112" customFormat="1" ht="12" hidden="1" customHeight="1">
      <c r="B547" s="42">
        <v>79</v>
      </c>
      <c r="C547" s="43">
        <v>39301</v>
      </c>
      <c r="D547" s="44" t="s">
        <v>388</v>
      </c>
      <c r="E547" s="66" t="s">
        <v>659</v>
      </c>
      <c r="F547" s="42" t="s">
        <v>362</v>
      </c>
      <c r="G547" s="42" t="s">
        <v>482</v>
      </c>
      <c r="H547" s="42" t="s">
        <v>945</v>
      </c>
      <c r="I547" s="92">
        <v>6</v>
      </c>
      <c r="J547" s="42">
        <v>1</v>
      </c>
      <c r="K547" s="42">
        <v>75</v>
      </c>
      <c r="L547" s="42" t="s">
        <v>312</v>
      </c>
      <c r="M547" s="42" t="s">
        <v>612</v>
      </c>
      <c r="N547" s="42"/>
      <c r="O547" s="115">
        <v>0</v>
      </c>
      <c r="P547" s="115" t="b">
        <f t="shared" si="16"/>
        <v>0</v>
      </c>
    </row>
    <row r="548" spans="2:18" s="112" customFormat="1" ht="12" customHeight="1">
      <c r="B548" s="77">
        <v>78</v>
      </c>
      <c r="C548" s="40">
        <v>39203</v>
      </c>
      <c r="D548" s="41" t="s">
        <v>412</v>
      </c>
      <c r="E548" s="39" t="s">
        <v>356</v>
      </c>
      <c r="F548" s="39" t="s">
        <v>375</v>
      </c>
      <c r="G548" s="39" t="s">
        <v>526</v>
      </c>
      <c r="H548" s="39" t="s">
        <v>946</v>
      </c>
      <c r="I548" s="91">
        <v>91.7</v>
      </c>
      <c r="J548" s="39">
        <v>74</v>
      </c>
      <c r="K548" s="39">
        <v>75</v>
      </c>
      <c r="L548" s="77" t="s">
        <v>311</v>
      </c>
      <c r="M548" s="39" t="s">
        <v>333</v>
      </c>
      <c r="N548" s="39"/>
      <c r="O548" s="115"/>
      <c r="P548" s="115"/>
      <c r="Q548" s="115"/>
      <c r="R548" s="115"/>
    </row>
    <row r="549" spans="2:18" s="112" customFormat="1" ht="12" customHeight="1">
      <c r="B549" s="77">
        <v>77</v>
      </c>
      <c r="C549" s="40">
        <v>39203</v>
      </c>
      <c r="D549" s="41" t="s">
        <v>412</v>
      </c>
      <c r="E549" s="39" t="s">
        <v>336</v>
      </c>
      <c r="F549" s="39" t="s">
        <v>372</v>
      </c>
      <c r="G549" s="39" t="s">
        <v>533</v>
      </c>
      <c r="H549" s="39" t="s">
        <v>778</v>
      </c>
      <c r="I549" s="91">
        <v>96.05</v>
      </c>
      <c r="J549" s="39">
        <v>73</v>
      </c>
      <c r="K549" s="39">
        <v>74</v>
      </c>
      <c r="L549" s="77" t="s">
        <v>311</v>
      </c>
      <c r="M549" s="39" t="s">
        <v>333</v>
      </c>
      <c r="N549" s="39"/>
      <c r="O549" s="115"/>
      <c r="P549" s="115"/>
      <c r="Q549" s="115"/>
      <c r="R549" s="115"/>
    </row>
    <row r="550" spans="2:18" s="112" customFormat="1" ht="12" customHeight="1">
      <c r="B550" s="77">
        <v>76</v>
      </c>
      <c r="C550" s="40">
        <v>39203</v>
      </c>
      <c r="D550" s="41" t="s">
        <v>412</v>
      </c>
      <c r="E550" s="39" t="s">
        <v>659</v>
      </c>
      <c r="F550" s="39" t="s">
        <v>330</v>
      </c>
      <c r="G550" s="39" t="s">
        <v>415</v>
      </c>
      <c r="H550" s="39" t="s">
        <v>947</v>
      </c>
      <c r="I550" s="91">
        <v>70</v>
      </c>
      <c r="J550" s="39">
        <v>72</v>
      </c>
      <c r="K550" s="39">
        <v>73</v>
      </c>
      <c r="L550" s="77" t="s">
        <v>311</v>
      </c>
      <c r="M550" s="39" t="s">
        <v>333</v>
      </c>
      <c r="N550" s="39"/>
      <c r="O550" s="115"/>
      <c r="P550" s="115"/>
      <c r="Q550" s="115"/>
      <c r="R550" s="115"/>
    </row>
    <row r="551" spans="2:18" s="112" customFormat="1" ht="12" customHeight="1">
      <c r="B551" s="77">
        <v>75</v>
      </c>
      <c r="C551" s="40">
        <v>39173</v>
      </c>
      <c r="D551" s="41" t="s">
        <v>412</v>
      </c>
      <c r="E551" s="39" t="s">
        <v>356</v>
      </c>
      <c r="F551" s="39" t="s">
        <v>357</v>
      </c>
      <c r="G551" s="39" t="s">
        <v>477</v>
      </c>
      <c r="H551" s="39" t="s">
        <v>948</v>
      </c>
      <c r="I551" s="91">
        <v>63</v>
      </c>
      <c r="J551" s="39">
        <v>71</v>
      </c>
      <c r="K551" s="39">
        <v>72</v>
      </c>
      <c r="L551" s="77" t="s">
        <v>311</v>
      </c>
      <c r="M551" s="39" t="s">
        <v>333</v>
      </c>
      <c r="N551" s="39" t="s">
        <v>949</v>
      </c>
      <c r="O551" s="115"/>
      <c r="P551" s="115"/>
      <c r="Q551" s="115"/>
      <c r="R551" s="115"/>
    </row>
    <row r="552" spans="2:18" s="112" customFormat="1" ht="12" hidden="1" customHeight="1">
      <c r="B552" s="42">
        <v>74</v>
      </c>
      <c r="C552" s="43">
        <v>39056</v>
      </c>
      <c r="D552" s="44" t="s">
        <v>328</v>
      </c>
      <c r="E552" s="66" t="s">
        <v>659</v>
      </c>
      <c r="F552" s="42" t="s">
        <v>330</v>
      </c>
      <c r="G552" s="42" t="s">
        <v>415</v>
      </c>
      <c r="H552" s="42" t="s">
        <v>743</v>
      </c>
      <c r="I552" s="92">
        <v>6</v>
      </c>
      <c r="J552" s="42">
        <v>1</v>
      </c>
      <c r="K552" s="42">
        <v>71</v>
      </c>
      <c r="L552" s="42" t="s">
        <v>312</v>
      </c>
      <c r="M552" s="42" t="s">
        <v>612</v>
      </c>
      <c r="N552" s="42"/>
      <c r="O552" s="115">
        <v>0</v>
      </c>
      <c r="P552" s="115" t="b">
        <f t="shared" si="16"/>
        <v>0</v>
      </c>
    </row>
    <row r="553" spans="2:18" s="112" customFormat="1" ht="12" customHeight="1">
      <c r="B553" s="77">
        <v>73</v>
      </c>
      <c r="C553" s="40">
        <v>39051</v>
      </c>
      <c r="D553" s="41" t="s">
        <v>328</v>
      </c>
      <c r="E553" s="39" t="s">
        <v>659</v>
      </c>
      <c r="F553" s="39" t="s">
        <v>362</v>
      </c>
      <c r="G553" s="39" t="s">
        <v>482</v>
      </c>
      <c r="H553" s="39" t="s">
        <v>380</v>
      </c>
      <c r="I553" s="91">
        <v>83.6</v>
      </c>
      <c r="J553" s="39">
        <v>70</v>
      </c>
      <c r="K553" s="39">
        <v>71</v>
      </c>
      <c r="L553" s="77" t="s">
        <v>311</v>
      </c>
      <c r="M553" s="39" t="s">
        <v>333</v>
      </c>
      <c r="N553" s="39"/>
      <c r="O553" s="115"/>
      <c r="P553" s="115"/>
      <c r="Q553" s="115"/>
      <c r="R553" s="115"/>
    </row>
    <row r="554" spans="2:18" s="112" customFormat="1" ht="12" hidden="1" customHeight="1">
      <c r="B554" s="42">
        <v>72</v>
      </c>
      <c r="C554" s="43">
        <v>39043</v>
      </c>
      <c r="D554" s="44" t="s">
        <v>328</v>
      </c>
      <c r="E554" s="66" t="s">
        <v>659</v>
      </c>
      <c r="F554" s="42" t="s">
        <v>330</v>
      </c>
      <c r="G554" s="42" t="s">
        <v>415</v>
      </c>
      <c r="H554" s="42" t="s">
        <v>875</v>
      </c>
      <c r="I554" s="92">
        <v>6</v>
      </c>
      <c r="J554" s="42">
        <v>1</v>
      </c>
      <c r="K554" s="42">
        <v>70</v>
      </c>
      <c r="L554" s="42" t="s">
        <v>312</v>
      </c>
      <c r="M554" s="42" t="s">
        <v>612</v>
      </c>
      <c r="N554" s="42"/>
      <c r="O554" s="115">
        <v>0</v>
      </c>
      <c r="P554" s="115" t="b">
        <f t="shared" si="16"/>
        <v>0</v>
      </c>
    </row>
    <row r="555" spans="2:18" s="112" customFormat="1" ht="12" customHeight="1">
      <c r="B555" s="77">
        <v>71</v>
      </c>
      <c r="C555" s="40">
        <v>39007</v>
      </c>
      <c r="D555" s="41" t="s">
        <v>328</v>
      </c>
      <c r="E555" s="39" t="s">
        <v>368</v>
      </c>
      <c r="F555" s="39" t="s">
        <v>369</v>
      </c>
      <c r="G555" s="39" t="s">
        <v>408</v>
      </c>
      <c r="H555" s="39" t="s">
        <v>950</v>
      </c>
      <c r="I555" s="91">
        <v>76.849999999999994</v>
      </c>
      <c r="J555" s="39">
        <v>69</v>
      </c>
      <c r="K555" s="39">
        <v>70</v>
      </c>
      <c r="L555" s="77" t="s">
        <v>311</v>
      </c>
      <c r="M555" s="39" t="s">
        <v>333</v>
      </c>
      <c r="N555" s="39"/>
      <c r="O555" s="115"/>
      <c r="P555" s="115"/>
      <c r="Q555" s="115"/>
      <c r="R555" s="115"/>
    </row>
    <row r="556" spans="2:18" s="112" customFormat="1" ht="12" customHeight="1">
      <c r="B556" s="77">
        <v>70</v>
      </c>
      <c r="C556" s="40">
        <v>38991</v>
      </c>
      <c r="D556" s="41" t="s">
        <v>328</v>
      </c>
      <c r="E556" s="39" t="s">
        <v>659</v>
      </c>
      <c r="F556" s="39" t="s">
        <v>330</v>
      </c>
      <c r="G556" s="39" t="s">
        <v>415</v>
      </c>
      <c r="H556" s="39" t="s">
        <v>424</v>
      </c>
      <c r="I556" s="91">
        <v>80.78</v>
      </c>
      <c r="J556" s="39">
        <v>68</v>
      </c>
      <c r="K556" s="39">
        <v>69</v>
      </c>
      <c r="L556" s="77" t="s">
        <v>311</v>
      </c>
      <c r="M556" s="39" t="s">
        <v>333</v>
      </c>
      <c r="N556" s="39"/>
      <c r="O556" s="115"/>
      <c r="P556" s="115"/>
      <c r="Q556" s="115"/>
      <c r="R556" s="115"/>
    </row>
    <row r="557" spans="2:18" s="112" customFormat="1" ht="12" customHeight="1">
      <c r="B557" s="77">
        <v>69</v>
      </c>
      <c r="C557" s="40">
        <v>38853</v>
      </c>
      <c r="D557" s="41" t="s">
        <v>412</v>
      </c>
      <c r="E557" s="39" t="s">
        <v>659</v>
      </c>
      <c r="F557" s="39" t="s">
        <v>685</v>
      </c>
      <c r="G557" s="39" t="s">
        <v>866</v>
      </c>
      <c r="H557" s="39" t="s">
        <v>951</v>
      </c>
      <c r="I557" s="91">
        <v>86.03</v>
      </c>
      <c r="J557" s="39">
        <v>67</v>
      </c>
      <c r="K557" s="39">
        <v>68</v>
      </c>
      <c r="L557" s="77" t="s">
        <v>311</v>
      </c>
      <c r="M557" s="39" t="s">
        <v>333</v>
      </c>
      <c r="N557" s="39"/>
      <c r="O557" s="115"/>
      <c r="P557" s="115"/>
      <c r="Q557" s="115"/>
      <c r="R557" s="115"/>
    </row>
    <row r="558" spans="2:18" s="112" customFormat="1" ht="12" customHeight="1">
      <c r="B558" s="77">
        <v>68</v>
      </c>
      <c r="C558" s="40">
        <v>38852</v>
      </c>
      <c r="D558" s="41" t="s">
        <v>412</v>
      </c>
      <c r="E558" s="39" t="s">
        <v>659</v>
      </c>
      <c r="F558" s="39" t="s">
        <v>463</v>
      </c>
      <c r="G558" s="39" t="s">
        <v>507</v>
      </c>
      <c r="H558" s="39" t="s">
        <v>952</v>
      </c>
      <c r="I558" s="91">
        <v>69</v>
      </c>
      <c r="J558" s="39">
        <v>66</v>
      </c>
      <c r="K558" s="39">
        <v>67</v>
      </c>
      <c r="L558" s="77" t="s">
        <v>311</v>
      </c>
      <c r="M558" s="39" t="s">
        <v>333</v>
      </c>
      <c r="N558" s="39"/>
      <c r="O558" s="115"/>
      <c r="P558" s="115"/>
      <c r="Q558" s="115"/>
      <c r="R558" s="115"/>
    </row>
    <row r="559" spans="2:18" s="112" customFormat="1" ht="12" customHeight="1">
      <c r="B559" s="77">
        <v>67</v>
      </c>
      <c r="C559" s="40">
        <v>38839</v>
      </c>
      <c r="D559" s="41" t="s">
        <v>412</v>
      </c>
      <c r="E559" s="39" t="s">
        <v>659</v>
      </c>
      <c r="F559" s="39" t="s">
        <v>330</v>
      </c>
      <c r="G559" s="39" t="s">
        <v>440</v>
      </c>
      <c r="H559" s="39" t="s">
        <v>665</v>
      </c>
      <c r="I559" s="91">
        <v>75.41</v>
      </c>
      <c r="J559" s="39">
        <v>65</v>
      </c>
      <c r="K559" s="39">
        <v>66</v>
      </c>
      <c r="L559" s="77" t="s">
        <v>311</v>
      </c>
      <c r="M559" s="39" t="s">
        <v>333</v>
      </c>
      <c r="N559" s="39"/>
      <c r="O559" s="115"/>
      <c r="P559" s="115"/>
      <c r="Q559" s="115"/>
      <c r="R559" s="115"/>
    </row>
    <row r="560" spans="2:18" s="112" customFormat="1" ht="12" customHeight="1">
      <c r="B560" s="77">
        <v>66</v>
      </c>
      <c r="C560" s="40">
        <v>38808</v>
      </c>
      <c r="D560" s="41" t="s">
        <v>412</v>
      </c>
      <c r="E560" s="39" t="s">
        <v>659</v>
      </c>
      <c r="F560" s="39" t="s">
        <v>330</v>
      </c>
      <c r="G560" s="39" t="s">
        <v>415</v>
      </c>
      <c r="H560" s="39" t="s">
        <v>749</v>
      </c>
      <c r="I560" s="91">
        <v>6</v>
      </c>
      <c r="J560" s="39">
        <v>1</v>
      </c>
      <c r="K560" s="39">
        <v>65</v>
      </c>
      <c r="L560" s="39" t="s">
        <v>312</v>
      </c>
      <c r="M560" s="39" t="s">
        <v>333</v>
      </c>
      <c r="N560" s="39"/>
      <c r="O560" s="115"/>
      <c r="P560" s="115"/>
      <c r="Q560" s="115"/>
      <c r="R560" s="115"/>
    </row>
    <row r="561" spans="2:18" s="112" customFormat="1" ht="12" customHeight="1">
      <c r="B561" s="77">
        <v>65</v>
      </c>
      <c r="C561" s="40">
        <v>38802</v>
      </c>
      <c r="D561" s="41" t="s">
        <v>454</v>
      </c>
      <c r="E561" s="39" t="s">
        <v>659</v>
      </c>
      <c r="F561" s="39" t="s">
        <v>330</v>
      </c>
      <c r="G561" s="39" t="s">
        <v>683</v>
      </c>
      <c r="H561" s="39" t="s">
        <v>953</v>
      </c>
      <c r="I561" s="91">
        <v>82.99</v>
      </c>
      <c r="J561" s="39">
        <v>64</v>
      </c>
      <c r="K561" s="39">
        <v>64</v>
      </c>
      <c r="L561" s="77" t="s">
        <v>311</v>
      </c>
      <c r="M561" s="39" t="s">
        <v>333</v>
      </c>
      <c r="N561" s="39"/>
      <c r="O561" s="115"/>
      <c r="P561" s="115"/>
      <c r="Q561" s="115"/>
      <c r="R561" s="115"/>
    </row>
    <row r="562" spans="2:18" s="112" customFormat="1" ht="12" customHeight="1">
      <c r="B562" s="77">
        <v>64</v>
      </c>
      <c r="C562" s="40">
        <v>38791</v>
      </c>
      <c r="D562" s="41" t="s">
        <v>454</v>
      </c>
      <c r="E562" s="39" t="s">
        <v>356</v>
      </c>
      <c r="F562" s="39" t="s">
        <v>375</v>
      </c>
      <c r="G562" s="39" t="s">
        <v>691</v>
      </c>
      <c r="H562" s="39" t="s">
        <v>954</v>
      </c>
      <c r="I562" s="91">
        <v>48.6</v>
      </c>
      <c r="J562" s="39">
        <v>63</v>
      </c>
      <c r="K562" s="39">
        <v>63</v>
      </c>
      <c r="L562" s="77" t="s">
        <v>311</v>
      </c>
      <c r="M562" s="39" t="s">
        <v>333</v>
      </c>
      <c r="N562" s="39"/>
      <c r="O562" s="115"/>
      <c r="P562" s="115"/>
      <c r="Q562" s="115"/>
      <c r="R562" s="115"/>
    </row>
    <row r="563" spans="2:18" s="112" customFormat="1" ht="12" customHeight="1">
      <c r="B563" s="77">
        <v>63</v>
      </c>
      <c r="C563" s="40">
        <v>38784</v>
      </c>
      <c r="D563" s="41" t="s">
        <v>454</v>
      </c>
      <c r="E563" s="39" t="s">
        <v>659</v>
      </c>
      <c r="F563" s="39" t="s">
        <v>362</v>
      </c>
      <c r="G563" s="39" t="s">
        <v>482</v>
      </c>
      <c r="H563" s="39" t="s">
        <v>955</v>
      </c>
      <c r="I563" s="91">
        <v>95.5</v>
      </c>
      <c r="J563" s="39">
        <v>62</v>
      </c>
      <c r="K563" s="39">
        <v>62</v>
      </c>
      <c r="L563" s="77" t="s">
        <v>311</v>
      </c>
      <c r="M563" s="39" t="s">
        <v>333</v>
      </c>
      <c r="N563" s="39"/>
      <c r="O563" s="115"/>
      <c r="P563" s="115"/>
      <c r="Q563" s="115"/>
      <c r="R563" s="115"/>
    </row>
    <row r="564" spans="2:18" s="112" customFormat="1" ht="12" customHeight="1">
      <c r="B564" s="77">
        <v>62</v>
      </c>
      <c r="C564" s="40">
        <v>38777</v>
      </c>
      <c r="D564" s="41" t="s">
        <v>454</v>
      </c>
      <c r="E564" s="39" t="s">
        <v>659</v>
      </c>
      <c r="F564" s="39" t="s">
        <v>362</v>
      </c>
      <c r="G564" s="39" t="s">
        <v>482</v>
      </c>
      <c r="H564" s="39" t="s">
        <v>580</v>
      </c>
      <c r="I564" s="91">
        <v>169.22</v>
      </c>
      <c r="J564" s="39">
        <v>61</v>
      </c>
      <c r="K564" s="39">
        <v>61</v>
      </c>
      <c r="L564" s="77" t="s">
        <v>311</v>
      </c>
      <c r="M564" s="39" t="s">
        <v>333</v>
      </c>
      <c r="N564" s="39"/>
      <c r="O564" s="115"/>
      <c r="P564" s="115"/>
      <c r="Q564" s="115"/>
      <c r="R564" s="115"/>
    </row>
    <row r="565" spans="2:18" s="112" customFormat="1" ht="12" customHeight="1">
      <c r="B565" s="77">
        <v>61</v>
      </c>
      <c r="C565" s="40">
        <v>38657</v>
      </c>
      <c r="D565" s="41" t="s">
        <v>328</v>
      </c>
      <c r="E565" s="39" t="s">
        <v>659</v>
      </c>
      <c r="F565" s="39" t="s">
        <v>362</v>
      </c>
      <c r="G565" s="39" t="s">
        <v>482</v>
      </c>
      <c r="H565" s="39" t="s">
        <v>387</v>
      </c>
      <c r="I565" s="91">
        <v>66</v>
      </c>
      <c r="J565" s="39">
        <v>60</v>
      </c>
      <c r="K565" s="39">
        <v>60</v>
      </c>
      <c r="L565" s="77" t="s">
        <v>311</v>
      </c>
      <c r="M565" s="39" t="s">
        <v>333</v>
      </c>
      <c r="N565" s="39"/>
      <c r="O565" s="115"/>
      <c r="P565" s="115"/>
      <c r="Q565" s="115"/>
      <c r="R565" s="115"/>
    </row>
    <row r="566" spans="2:18" s="112" customFormat="1" ht="12" customHeight="1">
      <c r="B566" s="77">
        <v>60</v>
      </c>
      <c r="C566" s="78">
        <v>38635</v>
      </c>
      <c r="D566" s="41" t="s">
        <v>328</v>
      </c>
      <c r="E566" s="39" t="s">
        <v>356</v>
      </c>
      <c r="F566" s="77" t="s">
        <v>528</v>
      </c>
      <c r="G566" s="77" t="s">
        <v>650</v>
      </c>
      <c r="H566" s="39" t="s">
        <v>956</v>
      </c>
      <c r="I566" s="91">
        <v>80</v>
      </c>
      <c r="J566" s="39">
        <v>59</v>
      </c>
      <c r="K566" s="39">
        <v>59</v>
      </c>
      <c r="L566" s="77" t="s">
        <v>311</v>
      </c>
      <c r="M566" s="39" t="s">
        <v>333</v>
      </c>
      <c r="N566" s="39" t="s">
        <v>957</v>
      </c>
      <c r="O566" s="115"/>
      <c r="P566" s="115"/>
      <c r="Q566" s="115"/>
      <c r="R566" s="115"/>
    </row>
    <row r="567" spans="2:18" s="112" customFormat="1" ht="12" customHeight="1">
      <c r="B567" s="77">
        <v>59</v>
      </c>
      <c r="C567" s="40">
        <v>38596</v>
      </c>
      <c r="D567" s="41" t="s">
        <v>388</v>
      </c>
      <c r="E567" s="39" t="s">
        <v>659</v>
      </c>
      <c r="F567" s="39" t="s">
        <v>330</v>
      </c>
      <c r="G567" s="39" t="s">
        <v>415</v>
      </c>
      <c r="H567" s="39" t="s">
        <v>958</v>
      </c>
      <c r="I567" s="91">
        <v>71.13</v>
      </c>
      <c r="J567" s="39">
        <v>58</v>
      </c>
      <c r="K567" s="39">
        <v>58</v>
      </c>
      <c r="L567" s="77" t="s">
        <v>311</v>
      </c>
      <c r="M567" s="39" t="s">
        <v>333</v>
      </c>
      <c r="N567" s="39"/>
      <c r="O567" s="115"/>
      <c r="P567" s="115"/>
      <c r="Q567" s="115"/>
      <c r="R567" s="115"/>
    </row>
    <row r="568" spans="2:18" s="112" customFormat="1" ht="12" customHeight="1">
      <c r="B568" s="77">
        <v>58</v>
      </c>
      <c r="C568" s="40">
        <v>38565</v>
      </c>
      <c r="D568" s="41" t="s">
        <v>388</v>
      </c>
      <c r="E568" s="39" t="s">
        <v>659</v>
      </c>
      <c r="F568" s="39" t="s">
        <v>330</v>
      </c>
      <c r="G568" s="39" t="s">
        <v>415</v>
      </c>
      <c r="H568" s="39" t="s">
        <v>959</v>
      </c>
      <c r="I568" s="91">
        <v>56.97</v>
      </c>
      <c r="J568" s="39">
        <v>57</v>
      </c>
      <c r="K568" s="39">
        <v>57</v>
      </c>
      <c r="L568" s="77" t="s">
        <v>311</v>
      </c>
      <c r="M568" s="39" t="s">
        <v>333</v>
      </c>
      <c r="N568" s="39"/>
      <c r="O568" s="115"/>
      <c r="P568" s="115"/>
      <c r="Q568" s="115"/>
      <c r="R568" s="115"/>
    </row>
    <row r="569" spans="2:18" s="112" customFormat="1" ht="12" customHeight="1">
      <c r="B569" s="77">
        <v>57</v>
      </c>
      <c r="C569" s="40">
        <v>38473</v>
      </c>
      <c r="D569" s="41" t="s">
        <v>412</v>
      </c>
      <c r="E569" s="39" t="s">
        <v>336</v>
      </c>
      <c r="F569" s="39" t="s">
        <v>401</v>
      </c>
      <c r="G569" s="39" t="s">
        <v>531</v>
      </c>
      <c r="H569" s="39" t="s">
        <v>403</v>
      </c>
      <c r="I569" s="91">
        <v>110</v>
      </c>
      <c r="J569" s="39">
        <v>56</v>
      </c>
      <c r="K569" s="39">
        <v>56</v>
      </c>
      <c r="L569" s="77" t="s">
        <v>311</v>
      </c>
      <c r="M569" s="39" t="s">
        <v>333</v>
      </c>
      <c r="N569" s="39"/>
      <c r="O569" s="115"/>
      <c r="P569" s="115"/>
      <c r="Q569" s="115"/>
      <c r="R569" s="115"/>
    </row>
    <row r="570" spans="2:18" s="112" customFormat="1" ht="12" customHeight="1">
      <c r="B570" s="77">
        <v>56</v>
      </c>
      <c r="C570" s="40">
        <v>38473</v>
      </c>
      <c r="D570" s="41" t="s">
        <v>412</v>
      </c>
      <c r="E570" s="39" t="s">
        <v>659</v>
      </c>
      <c r="F570" s="39" t="s">
        <v>463</v>
      </c>
      <c r="G570" s="39" t="s">
        <v>911</v>
      </c>
      <c r="H570" s="39" t="s">
        <v>960</v>
      </c>
      <c r="I570" s="91">
        <v>73.08</v>
      </c>
      <c r="J570" s="39">
        <v>55</v>
      </c>
      <c r="K570" s="39">
        <v>55</v>
      </c>
      <c r="L570" s="77" t="s">
        <v>311</v>
      </c>
      <c r="M570" s="39" t="s">
        <v>333</v>
      </c>
      <c r="N570" s="39"/>
      <c r="O570" s="115"/>
      <c r="P570" s="115"/>
      <c r="Q570" s="115"/>
      <c r="R570" s="115"/>
    </row>
    <row r="571" spans="2:18" s="112" customFormat="1" ht="12" customHeight="1">
      <c r="B571" s="77">
        <v>55</v>
      </c>
      <c r="C571" s="40">
        <v>38469</v>
      </c>
      <c r="D571" s="41" t="s">
        <v>412</v>
      </c>
      <c r="E571" s="39" t="s">
        <v>336</v>
      </c>
      <c r="F571" s="39" t="s">
        <v>496</v>
      </c>
      <c r="G571" s="39" t="s">
        <v>497</v>
      </c>
      <c r="H571" s="39" t="s">
        <v>498</v>
      </c>
      <c r="I571" s="91">
        <v>72</v>
      </c>
      <c r="J571" s="39">
        <v>54</v>
      </c>
      <c r="K571" s="39">
        <v>54</v>
      </c>
      <c r="L571" s="77" t="s">
        <v>311</v>
      </c>
      <c r="M571" s="39" t="s">
        <v>333</v>
      </c>
      <c r="N571" s="39"/>
      <c r="O571" s="115"/>
      <c r="P571" s="115"/>
      <c r="Q571" s="115"/>
      <c r="R571" s="115"/>
    </row>
    <row r="572" spans="2:18" s="112" customFormat="1" ht="12" customHeight="1">
      <c r="B572" s="77">
        <v>54</v>
      </c>
      <c r="C572" s="40">
        <v>38457</v>
      </c>
      <c r="D572" s="41" t="s">
        <v>412</v>
      </c>
      <c r="E572" s="39" t="s">
        <v>368</v>
      </c>
      <c r="F572" s="39" t="s">
        <v>395</v>
      </c>
      <c r="G572" s="39" t="s">
        <v>504</v>
      </c>
      <c r="H572" s="39" t="s">
        <v>961</v>
      </c>
      <c r="I572" s="91">
        <v>81.93</v>
      </c>
      <c r="J572" s="39">
        <v>53</v>
      </c>
      <c r="K572" s="39">
        <v>53</v>
      </c>
      <c r="L572" s="77" t="s">
        <v>311</v>
      </c>
      <c r="M572" s="39" t="s">
        <v>333</v>
      </c>
      <c r="N572" s="39"/>
      <c r="O572" s="115"/>
      <c r="P572" s="115"/>
      <c r="Q572" s="115"/>
      <c r="R572" s="115"/>
    </row>
    <row r="573" spans="2:18" s="112" customFormat="1" ht="12" hidden="1" customHeight="1">
      <c r="B573" s="42">
        <v>53</v>
      </c>
      <c r="C573" s="43">
        <v>38457</v>
      </c>
      <c r="D573" s="44" t="s">
        <v>412</v>
      </c>
      <c r="E573" s="66" t="s">
        <v>368</v>
      </c>
      <c r="F573" s="42" t="s">
        <v>395</v>
      </c>
      <c r="G573" s="42" t="s">
        <v>504</v>
      </c>
      <c r="H573" s="42" t="s">
        <v>962</v>
      </c>
      <c r="I573" s="92">
        <v>0</v>
      </c>
      <c r="J573" s="42">
        <v>0</v>
      </c>
      <c r="K573" s="42">
        <v>52</v>
      </c>
      <c r="L573" s="42" t="s">
        <v>312</v>
      </c>
      <c r="M573" s="42" t="s">
        <v>612</v>
      </c>
      <c r="N573" s="42"/>
      <c r="O573" s="115">
        <v>0</v>
      </c>
      <c r="P573" s="115" t="b">
        <f t="shared" si="16"/>
        <v>1</v>
      </c>
    </row>
    <row r="574" spans="2:18" s="112" customFormat="1" ht="12" customHeight="1">
      <c r="B574" s="77">
        <v>52</v>
      </c>
      <c r="C574" s="40">
        <v>38428</v>
      </c>
      <c r="D574" s="41" t="s">
        <v>454</v>
      </c>
      <c r="E574" s="39" t="s">
        <v>659</v>
      </c>
      <c r="F574" s="39" t="s">
        <v>362</v>
      </c>
      <c r="G574" s="39" t="s">
        <v>963</v>
      </c>
      <c r="H574" s="39" t="s">
        <v>964</v>
      </c>
      <c r="I574" s="91">
        <v>88.15</v>
      </c>
      <c r="J574" s="39">
        <v>52</v>
      </c>
      <c r="K574" s="39">
        <v>52</v>
      </c>
      <c r="L574" s="77" t="s">
        <v>311</v>
      </c>
      <c r="M574" s="39" t="s">
        <v>333</v>
      </c>
      <c r="N574" s="39"/>
      <c r="O574" s="115"/>
      <c r="P574" s="115"/>
      <c r="Q574" s="115"/>
      <c r="R574" s="115"/>
    </row>
    <row r="575" spans="2:18" s="112" customFormat="1" ht="12" customHeight="1">
      <c r="B575" s="77">
        <v>51</v>
      </c>
      <c r="C575" s="40">
        <v>38418</v>
      </c>
      <c r="D575" s="41" t="s">
        <v>454</v>
      </c>
      <c r="E575" s="39" t="s">
        <v>356</v>
      </c>
      <c r="F575" s="39" t="s">
        <v>375</v>
      </c>
      <c r="G575" s="39" t="s">
        <v>526</v>
      </c>
      <c r="H575" s="39" t="s">
        <v>965</v>
      </c>
      <c r="I575" s="91">
        <v>81.7</v>
      </c>
      <c r="J575" s="39">
        <v>51</v>
      </c>
      <c r="K575" s="39">
        <v>51</v>
      </c>
      <c r="L575" s="77" t="s">
        <v>311</v>
      </c>
      <c r="M575" s="39" t="s">
        <v>333</v>
      </c>
      <c r="N575" s="39"/>
      <c r="O575" s="115"/>
      <c r="P575" s="115"/>
      <c r="Q575" s="115"/>
      <c r="R575" s="115"/>
    </row>
    <row r="576" spans="2:18" s="112" customFormat="1" ht="12" customHeight="1">
      <c r="B576" s="77">
        <v>50</v>
      </c>
      <c r="C576" s="40">
        <v>38353</v>
      </c>
      <c r="D576" s="41" t="s">
        <v>454</v>
      </c>
      <c r="E576" s="39" t="s">
        <v>336</v>
      </c>
      <c r="F576" s="39" t="s">
        <v>337</v>
      </c>
      <c r="G576" s="39" t="s">
        <v>901</v>
      </c>
      <c r="H576" s="39" t="s">
        <v>966</v>
      </c>
      <c r="I576" s="91">
        <v>80</v>
      </c>
      <c r="J576" s="39">
        <v>50</v>
      </c>
      <c r="K576" s="39">
        <v>50</v>
      </c>
      <c r="L576" s="77" t="s">
        <v>311</v>
      </c>
      <c r="M576" s="39" t="s">
        <v>333</v>
      </c>
      <c r="N576" s="39"/>
      <c r="O576" s="115"/>
      <c r="P576" s="115"/>
      <c r="Q576" s="115"/>
      <c r="R576" s="115"/>
    </row>
    <row r="577" spans="2:18" s="112" customFormat="1" ht="12" customHeight="1">
      <c r="B577" s="77">
        <v>49</v>
      </c>
      <c r="C577" s="40">
        <v>38200</v>
      </c>
      <c r="D577" s="41" t="s">
        <v>388</v>
      </c>
      <c r="E577" s="39" t="s">
        <v>336</v>
      </c>
      <c r="F577" s="39" t="s">
        <v>372</v>
      </c>
      <c r="G577" s="39" t="s">
        <v>533</v>
      </c>
      <c r="H577" s="39" t="s">
        <v>967</v>
      </c>
      <c r="I577" s="91">
        <v>84</v>
      </c>
      <c r="J577" s="39">
        <v>49</v>
      </c>
      <c r="K577" s="39">
        <v>49</v>
      </c>
      <c r="L577" s="77" t="s">
        <v>311</v>
      </c>
      <c r="M577" s="39" t="s">
        <v>333</v>
      </c>
      <c r="N577" s="39"/>
      <c r="O577" s="115"/>
      <c r="P577" s="115"/>
      <c r="Q577" s="115"/>
      <c r="R577" s="115"/>
    </row>
    <row r="578" spans="2:18" s="112" customFormat="1" ht="12" customHeight="1">
      <c r="B578" s="77">
        <v>48</v>
      </c>
      <c r="C578" s="40">
        <v>38169</v>
      </c>
      <c r="D578" s="41" t="s">
        <v>388</v>
      </c>
      <c r="E578" s="39" t="s">
        <v>659</v>
      </c>
      <c r="F578" s="39" t="s">
        <v>330</v>
      </c>
      <c r="G578" s="39" t="s">
        <v>886</v>
      </c>
      <c r="H578" s="39" t="s">
        <v>968</v>
      </c>
      <c r="I578" s="91">
        <v>58</v>
      </c>
      <c r="J578" s="39">
        <v>48</v>
      </c>
      <c r="K578" s="39">
        <v>48</v>
      </c>
      <c r="L578" s="77" t="s">
        <v>311</v>
      </c>
      <c r="M578" s="39" t="s">
        <v>333</v>
      </c>
      <c r="N578" s="39"/>
      <c r="O578" s="115"/>
      <c r="P578" s="115"/>
      <c r="Q578" s="115"/>
      <c r="R578" s="115"/>
    </row>
    <row r="579" spans="2:18" s="112" customFormat="1" ht="12" customHeight="1">
      <c r="B579" s="77">
        <v>47</v>
      </c>
      <c r="C579" s="40">
        <v>38154</v>
      </c>
      <c r="D579" s="41" t="s">
        <v>412</v>
      </c>
      <c r="E579" s="39" t="s">
        <v>659</v>
      </c>
      <c r="F579" s="39" t="s">
        <v>330</v>
      </c>
      <c r="G579" s="39" t="s">
        <v>436</v>
      </c>
      <c r="H579" s="39" t="s">
        <v>969</v>
      </c>
      <c r="I579" s="91">
        <v>66.8</v>
      </c>
      <c r="J579" s="39">
        <v>47</v>
      </c>
      <c r="K579" s="39">
        <v>47</v>
      </c>
      <c r="L579" s="77" t="s">
        <v>311</v>
      </c>
      <c r="M579" s="39" t="s">
        <v>333</v>
      </c>
      <c r="N579" s="39"/>
      <c r="O579" s="115"/>
      <c r="P579" s="115"/>
      <c r="Q579" s="115"/>
      <c r="R579" s="115"/>
    </row>
    <row r="580" spans="2:18" s="112" customFormat="1" ht="12" customHeight="1">
      <c r="B580" s="77">
        <v>46</v>
      </c>
      <c r="C580" s="40">
        <v>38021</v>
      </c>
      <c r="D580" s="41" t="s">
        <v>454</v>
      </c>
      <c r="E580" s="39" t="s">
        <v>659</v>
      </c>
      <c r="F580" s="39" t="s">
        <v>330</v>
      </c>
      <c r="G580" s="39" t="s">
        <v>577</v>
      </c>
      <c r="H580" s="39" t="s">
        <v>578</v>
      </c>
      <c r="I580" s="91">
        <v>78.84</v>
      </c>
      <c r="J580" s="39">
        <v>46</v>
      </c>
      <c r="K580" s="39">
        <v>46</v>
      </c>
      <c r="L580" s="77" t="s">
        <v>311</v>
      </c>
      <c r="M580" s="39" t="s">
        <v>333</v>
      </c>
      <c r="N580" s="39"/>
      <c r="O580" s="115"/>
      <c r="P580" s="115"/>
      <c r="Q580" s="115"/>
      <c r="R580" s="115"/>
    </row>
    <row r="581" spans="2:18" s="112" customFormat="1" ht="12" customHeight="1">
      <c r="B581" s="77">
        <v>45</v>
      </c>
      <c r="C581" s="40">
        <v>38018</v>
      </c>
      <c r="D581" s="41" t="s">
        <v>454</v>
      </c>
      <c r="E581" s="39" t="s">
        <v>659</v>
      </c>
      <c r="F581" s="39" t="s">
        <v>330</v>
      </c>
      <c r="G581" s="39" t="s">
        <v>880</v>
      </c>
      <c r="H581" s="39" t="s">
        <v>970</v>
      </c>
      <c r="I581" s="91">
        <v>61.66</v>
      </c>
      <c r="J581" s="39">
        <v>45</v>
      </c>
      <c r="K581" s="39">
        <v>45</v>
      </c>
      <c r="L581" s="77" t="s">
        <v>311</v>
      </c>
      <c r="M581" s="39" t="s">
        <v>333</v>
      </c>
      <c r="N581" s="39" t="s">
        <v>957</v>
      </c>
      <c r="O581" s="115"/>
      <c r="P581" s="115"/>
      <c r="Q581" s="115"/>
      <c r="R581" s="115"/>
    </row>
    <row r="582" spans="2:18" s="112" customFormat="1" ht="12" customHeight="1">
      <c r="B582" s="77">
        <v>44</v>
      </c>
      <c r="C582" s="40">
        <v>38018</v>
      </c>
      <c r="D582" s="41" t="s">
        <v>454</v>
      </c>
      <c r="E582" s="39" t="s">
        <v>715</v>
      </c>
      <c r="F582" s="39" t="s">
        <v>344</v>
      </c>
      <c r="G582" s="39" t="s">
        <v>513</v>
      </c>
      <c r="H582" s="39" t="s">
        <v>971</v>
      </c>
      <c r="I582" s="91">
        <v>118</v>
      </c>
      <c r="J582" s="39">
        <v>44</v>
      </c>
      <c r="K582" s="39">
        <v>44</v>
      </c>
      <c r="L582" s="77" t="s">
        <v>311</v>
      </c>
      <c r="M582" s="39" t="s">
        <v>333</v>
      </c>
      <c r="N582" s="39"/>
      <c r="O582" s="115"/>
      <c r="P582" s="115"/>
      <c r="Q582" s="115"/>
      <c r="R582" s="115"/>
    </row>
    <row r="583" spans="2:18" s="112" customFormat="1" ht="12" customHeight="1">
      <c r="B583" s="77">
        <v>43</v>
      </c>
      <c r="C583" s="40">
        <v>37938</v>
      </c>
      <c r="D583" s="41" t="s">
        <v>328</v>
      </c>
      <c r="E583" s="39" t="s">
        <v>356</v>
      </c>
      <c r="F583" s="39" t="s">
        <v>357</v>
      </c>
      <c r="G583" s="39" t="s">
        <v>459</v>
      </c>
      <c r="H583" s="39" t="s">
        <v>877</v>
      </c>
      <c r="I583" s="91">
        <v>106</v>
      </c>
      <c r="J583" s="39">
        <v>43</v>
      </c>
      <c r="K583" s="39">
        <v>43</v>
      </c>
      <c r="L583" s="77" t="s">
        <v>311</v>
      </c>
      <c r="M583" s="39" t="s">
        <v>333</v>
      </c>
      <c r="N583" s="39"/>
      <c r="O583" s="115"/>
      <c r="P583" s="115"/>
      <c r="Q583" s="115"/>
      <c r="R583" s="115"/>
    </row>
    <row r="584" spans="2:18" s="112" customFormat="1" ht="12" customHeight="1">
      <c r="B584" s="77">
        <v>42</v>
      </c>
      <c r="C584" s="40">
        <v>37895</v>
      </c>
      <c r="D584" s="41" t="s">
        <v>328</v>
      </c>
      <c r="E584" s="39" t="s">
        <v>356</v>
      </c>
      <c r="F584" s="39" t="s">
        <v>357</v>
      </c>
      <c r="G584" s="39" t="s">
        <v>459</v>
      </c>
      <c r="H584" s="39" t="s">
        <v>972</v>
      </c>
      <c r="I584" s="91">
        <v>107</v>
      </c>
      <c r="J584" s="39">
        <v>42</v>
      </c>
      <c r="K584" s="39">
        <v>42</v>
      </c>
      <c r="L584" s="77" t="s">
        <v>311</v>
      </c>
      <c r="M584" s="39" t="s">
        <v>333</v>
      </c>
      <c r="N584" s="39"/>
      <c r="O584" s="115"/>
      <c r="P584" s="115"/>
      <c r="Q584" s="115"/>
      <c r="R584" s="115"/>
    </row>
    <row r="585" spans="2:18" s="112" customFormat="1" ht="12" customHeight="1">
      <c r="B585" s="77">
        <v>41</v>
      </c>
      <c r="C585" s="40">
        <v>37844</v>
      </c>
      <c r="D585" s="41" t="s">
        <v>388</v>
      </c>
      <c r="E585" s="39" t="s">
        <v>659</v>
      </c>
      <c r="F585" s="39" t="s">
        <v>330</v>
      </c>
      <c r="G585" s="39" t="s">
        <v>415</v>
      </c>
      <c r="H585" s="39" t="s">
        <v>904</v>
      </c>
      <c r="I585" s="91">
        <v>74.72</v>
      </c>
      <c r="J585" s="39">
        <v>41</v>
      </c>
      <c r="K585" s="39">
        <v>41</v>
      </c>
      <c r="L585" s="77" t="s">
        <v>311</v>
      </c>
      <c r="M585" s="39" t="s">
        <v>333</v>
      </c>
      <c r="N585" s="39"/>
      <c r="O585" s="115"/>
      <c r="P585" s="115"/>
      <c r="Q585" s="115"/>
      <c r="R585" s="115"/>
    </row>
    <row r="586" spans="2:18" s="112" customFormat="1" ht="12" customHeight="1">
      <c r="B586" s="77">
        <v>40</v>
      </c>
      <c r="C586" s="40">
        <v>37834</v>
      </c>
      <c r="D586" s="41" t="s">
        <v>388</v>
      </c>
      <c r="E586" s="39" t="s">
        <v>659</v>
      </c>
      <c r="F586" s="39" t="s">
        <v>330</v>
      </c>
      <c r="G586" s="39" t="s">
        <v>415</v>
      </c>
      <c r="H586" s="39" t="s">
        <v>973</v>
      </c>
      <c r="I586" s="91">
        <v>102</v>
      </c>
      <c r="J586" s="39">
        <v>40</v>
      </c>
      <c r="K586" s="39">
        <v>40</v>
      </c>
      <c r="L586" s="77" t="s">
        <v>311</v>
      </c>
      <c r="M586" s="39" t="s">
        <v>333</v>
      </c>
      <c r="N586" s="39"/>
      <c r="O586" s="115"/>
      <c r="P586" s="115"/>
      <c r="Q586" s="115"/>
      <c r="R586" s="115"/>
    </row>
    <row r="587" spans="2:18" s="112" customFormat="1" ht="12" customHeight="1">
      <c r="B587" s="77">
        <v>39</v>
      </c>
      <c r="C587" s="40">
        <v>37803</v>
      </c>
      <c r="D587" s="41" t="s">
        <v>388</v>
      </c>
      <c r="E587" s="39" t="s">
        <v>368</v>
      </c>
      <c r="F587" s="39" t="s">
        <v>369</v>
      </c>
      <c r="G587" s="39" t="s">
        <v>408</v>
      </c>
      <c r="H587" s="39" t="s">
        <v>974</v>
      </c>
      <c r="I587" s="91">
        <v>68</v>
      </c>
      <c r="J587" s="39">
        <v>39</v>
      </c>
      <c r="K587" s="39">
        <v>39</v>
      </c>
      <c r="L587" s="77" t="s">
        <v>311</v>
      </c>
      <c r="M587" s="39" t="s">
        <v>333</v>
      </c>
      <c r="N587" s="39"/>
      <c r="O587" s="115"/>
      <c r="P587" s="115"/>
      <c r="Q587" s="115"/>
      <c r="R587" s="115"/>
    </row>
    <row r="588" spans="2:18" s="112" customFormat="1" ht="12" customHeight="1">
      <c r="B588" s="77">
        <v>38</v>
      </c>
      <c r="C588" s="40">
        <v>37754</v>
      </c>
      <c r="D588" s="41" t="s">
        <v>412</v>
      </c>
      <c r="E588" s="39" t="s">
        <v>368</v>
      </c>
      <c r="F588" s="39" t="s">
        <v>395</v>
      </c>
      <c r="G588" s="39" t="s">
        <v>504</v>
      </c>
      <c r="H588" s="39" t="s">
        <v>975</v>
      </c>
      <c r="I588" s="91">
        <v>154.97999999999999</v>
      </c>
      <c r="J588" s="39">
        <v>38</v>
      </c>
      <c r="K588" s="39">
        <v>38</v>
      </c>
      <c r="L588" s="77" t="s">
        <v>311</v>
      </c>
      <c r="M588" s="39" t="s">
        <v>333</v>
      </c>
      <c r="N588" s="39"/>
      <c r="O588" s="115"/>
      <c r="P588" s="115"/>
      <c r="Q588" s="115"/>
      <c r="R588" s="115"/>
    </row>
    <row r="589" spans="2:18" s="112" customFormat="1" ht="12" customHeight="1">
      <c r="B589" s="77">
        <v>37</v>
      </c>
      <c r="C589" s="40">
        <v>37695</v>
      </c>
      <c r="D589" s="41" t="s">
        <v>454</v>
      </c>
      <c r="E589" s="39" t="s">
        <v>659</v>
      </c>
      <c r="F589" s="39" t="s">
        <v>463</v>
      </c>
      <c r="G589" s="39" t="s">
        <v>507</v>
      </c>
      <c r="H589" s="39" t="s">
        <v>976</v>
      </c>
      <c r="I589" s="91">
        <v>104</v>
      </c>
      <c r="J589" s="39">
        <v>37</v>
      </c>
      <c r="K589" s="39">
        <v>37</v>
      </c>
      <c r="L589" s="77" t="s">
        <v>311</v>
      </c>
      <c r="M589" s="39" t="s">
        <v>333</v>
      </c>
      <c r="N589" s="39"/>
      <c r="O589" s="115"/>
      <c r="P589" s="115"/>
      <c r="Q589" s="115"/>
      <c r="R589" s="115"/>
    </row>
    <row r="590" spans="2:18" s="112" customFormat="1" ht="12" customHeight="1">
      <c r="B590" s="77">
        <v>36</v>
      </c>
      <c r="C590" s="40">
        <v>37653</v>
      </c>
      <c r="D590" s="41" t="s">
        <v>454</v>
      </c>
      <c r="E590" s="39" t="s">
        <v>659</v>
      </c>
      <c r="F590" s="39" t="s">
        <v>330</v>
      </c>
      <c r="G590" s="39" t="s">
        <v>415</v>
      </c>
      <c r="H590" s="39" t="s">
        <v>977</v>
      </c>
      <c r="I590" s="91">
        <v>195.88</v>
      </c>
      <c r="J590" s="39">
        <v>36</v>
      </c>
      <c r="K590" s="39">
        <v>36</v>
      </c>
      <c r="L590" s="77" t="s">
        <v>311</v>
      </c>
      <c r="M590" s="39" t="s">
        <v>333</v>
      </c>
      <c r="N590" s="39"/>
      <c r="O590" s="115"/>
      <c r="P590" s="115"/>
      <c r="Q590" s="115"/>
      <c r="R590" s="115"/>
    </row>
    <row r="591" spans="2:18" s="112" customFormat="1" ht="12" customHeight="1">
      <c r="B591" s="77">
        <v>35</v>
      </c>
      <c r="C591" s="40">
        <v>37628</v>
      </c>
      <c r="D591" s="41" t="s">
        <v>454</v>
      </c>
      <c r="E591" s="39" t="s">
        <v>336</v>
      </c>
      <c r="F591" s="39" t="s">
        <v>574</v>
      </c>
      <c r="G591" s="39" t="s">
        <v>860</v>
      </c>
      <c r="H591" s="39" t="s">
        <v>978</v>
      </c>
      <c r="I591" s="91">
        <v>90.83</v>
      </c>
      <c r="J591" s="39">
        <v>35</v>
      </c>
      <c r="K591" s="39">
        <v>35</v>
      </c>
      <c r="L591" s="77" t="s">
        <v>311</v>
      </c>
      <c r="M591" s="39" t="s">
        <v>333</v>
      </c>
      <c r="N591" s="39" t="s">
        <v>957</v>
      </c>
      <c r="O591" s="115"/>
      <c r="P591" s="115"/>
      <c r="Q591" s="115"/>
      <c r="R591" s="115"/>
    </row>
    <row r="592" spans="2:18" s="112" customFormat="1" ht="12" customHeight="1">
      <c r="B592" s="77">
        <v>34</v>
      </c>
      <c r="C592" s="40">
        <v>37368</v>
      </c>
      <c r="D592" s="41" t="s">
        <v>412</v>
      </c>
      <c r="E592" s="39" t="s">
        <v>659</v>
      </c>
      <c r="F592" s="39" t="s">
        <v>685</v>
      </c>
      <c r="G592" s="39" t="s">
        <v>686</v>
      </c>
      <c r="H592" s="39" t="s">
        <v>868</v>
      </c>
      <c r="I592" s="91">
        <v>93.75</v>
      </c>
      <c r="J592" s="39">
        <v>34</v>
      </c>
      <c r="K592" s="39">
        <v>34</v>
      </c>
      <c r="L592" s="77" t="s">
        <v>311</v>
      </c>
      <c r="M592" s="39" t="s">
        <v>333</v>
      </c>
      <c r="N592" s="39"/>
      <c r="O592" s="115"/>
      <c r="P592" s="115"/>
      <c r="Q592" s="115"/>
      <c r="R592" s="115"/>
    </row>
    <row r="593" spans="2:18" s="112" customFormat="1" ht="12" customHeight="1">
      <c r="B593" s="77">
        <v>33</v>
      </c>
      <c r="C593" s="40">
        <v>37347</v>
      </c>
      <c r="D593" s="41" t="s">
        <v>412</v>
      </c>
      <c r="E593" s="39" t="s">
        <v>659</v>
      </c>
      <c r="F593" s="39" t="s">
        <v>362</v>
      </c>
      <c r="G593" s="39" t="s">
        <v>482</v>
      </c>
      <c r="H593" s="39" t="s">
        <v>483</v>
      </c>
      <c r="I593" s="91">
        <v>58</v>
      </c>
      <c r="J593" s="39">
        <v>33</v>
      </c>
      <c r="K593" s="39">
        <v>33</v>
      </c>
      <c r="L593" s="77" t="s">
        <v>311</v>
      </c>
      <c r="M593" s="39" t="s">
        <v>333</v>
      </c>
      <c r="N593" s="39"/>
      <c r="O593" s="115"/>
      <c r="P593" s="115"/>
      <c r="Q593" s="115"/>
      <c r="R593" s="115"/>
    </row>
    <row r="594" spans="2:18" s="112" customFormat="1" ht="12" customHeight="1">
      <c r="B594" s="77">
        <v>32</v>
      </c>
      <c r="C594" s="40">
        <v>37345</v>
      </c>
      <c r="D594" s="41" t="s">
        <v>454</v>
      </c>
      <c r="E594" s="39" t="s">
        <v>659</v>
      </c>
      <c r="F594" s="39" t="s">
        <v>330</v>
      </c>
      <c r="G594" s="39" t="s">
        <v>473</v>
      </c>
      <c r="H594" s="39" t="s">
        <v>979</v>
      </c>
      <c r="I594" s="91">
        <v>132.35</v>
      </c>
      <c r="J594" s="39">
        <v>32</v>
      </c>
      <c r="K594" s="39">
        <v>32</v>
      </c>
      <c r="L594" s="77" t="s">
        <v>311</v>
      </c>
      <c r="M594" s="39" t="s">
        <v>333</v>
      </c>
      <c r="N594" s="39"/>
      <c r="O594" s="115"/>
      <c r="P594" s="115"/>
      <c r="Q594" s="115"/>
      <c r="R594" s="115"/>
    </row>
    <row r="595" spans="2:18" s="112" customFormat="1" ht="12" customHeight="1">
      <c r="B595" s="77">
        <v>31</v>
      </c>
      <c r="C595" s="40">
        <v>37335</v>
      </c>
      <c r="D595" s="41" t="s">
        <v>454</v>
      </c>
      <c r="E595" s="39" t="s">
        <v>659</v>
      </c>
      <c r="F595" s="39" t="s">
        <v>362</v>
      </c>
      <c r="G595" s="39" t="s">
        <v>482</v>
      </c>
      <c r="H595" s="39" t="s">
        <v>980</v>
      </c>
      <c r="I595" s="91">
        <v>77.48</v>
      </c>
      <c r="J595" s="39">
        <v>31</v>
      </c>
      <c r="K595" s="39">
        <v>31</v>
      </c>
      <c r="L595" s="77" t="s">
        <v>311</v>
      </c>
      <c r="M595" s="39" t="s">
        <v>333</v>
      </c>
      <c r="N595" s="39"/>
      <c r="O595" s="115"/>
      <c r="P595" s="115"/>
      <c r="Q595" s="115"/>
      <c r="R595" s="115"/>
    </row>
    <row r="596" spans="2:18" s="112" customFormat="1" ht="12" customHeight="1">
      <c r="B596" s="77">
        <v>30</v>
      </c>
      <c r="C596" s="40">
        <v>37240</v>
      </c>
      <c r="D596" s="41" t="s">
        <v>328</v>
      </c>
      <c r="E596" s="39" t="s">
        <v>659</v>
      </c>
      <c r="F596" s="39" t="s">
        <v>330</v>
      </c>
      <c r="G596" s="39" t="s">
        <v>415</v>
      </c>
      <c r="H596" s="39" t="s">
        <v>743</v>
      </c>
      <c r="I596" s="91">
        <v>125.36</v>
      </c>
      <c r="J596" s="39">
        <v>30</v>
      </c>
      <c r="K596" s="39">
        <v>30</v>
      </c>
      <c r="L596" s="77" t="s">
        <v>311</v>
      </c>
      <c r="M596" s="39" t="s">
        <v>333</v>
      </c>
      <c r="N596" s="39" t="s">
        <v>981</v>
      </c>
      <c r="O596" s="115"/>
      <c r="P596" s="115"/>
      <c r="Q596" s="115"/>
      <c r="R596" s="115"/>
    </row>
    <row r="597" spans="2:18" s="112" customFormat="1" ht="12" customHeight="1">
      <c r="B597" s="77">
        <v>29</v>
      </c>
      <c r="C597" s="40">
        <v>37230</v>
      </c>
      <c r="D597" s="41" t="s">
        <v>328</v>
      </c>
      <c r="E597" s="39" t="s">
        <v>368</v>
      </c>
      <c r="F597" s="39" t="s">
        <v>444</v>
      </c>
      <c r="G597" s="39" t="s">
        <v>703</v>
      </c>
      <c r="H597" s="39" t="s">
        <v>982</v>
      </c>
      <c r="I597" s="91">
        <v>108.3</v>
      </c>
      <c r="J597" s="39">
        <v>29</v>
      </c>
      <c r="K597" s="39">
        <v>29</v>
      </c>
      <c r="L597" s="77" t="s">
        <v>311</v>
      </c>
      <c r="M597" s="39" t="s">
        <v>333</v>
      </c>
      <c r="N597" s="39"/>
      <c r="O597" s="115"/>
      <c r="P597" s="115"/>
      <c r="Q597" s="115"/>
      <c r="R597" s="115"/>
    </row>
    <row r="598" spans="2:18" s="112" customFormat="1" ht="12" customHeight="1">
      <c r="B598" s="77">
        <v>28</v>
      </c>
      <c r="C598" s="40">
        <v>37196</v>
      </c>
      <c r="D598" s="41" t="s">
        <v>328</v>
      </c>
      <c r="E598" s="39" t="s">
        <v>336</v>
      </c>
      <c r="F598" s="39" t="s">
        <v>419</v>
      </c>
      <c r="G598" s="39" t="s">
        <v>420</v>
      </c>
      <c r="H598" s="39" t="s">
        <v>421</v>
      </c>
      <c r="I598" s="91">
        <v>96</v>
      </c>
      <c r="J598" s="39">
        <v>28</v>
      </c>
      <c r="K598" s="39">
        <v>28</v>
      </c>
      <c r="L598" s="77" t="s">
        <v>311</v>
      </c>
      <c r="M598" s="39" t="s">
        <v>333</v>
      </c>
      <c r="N598" s="39"/>
      <c r="O598" s="115"/>
      <c r="P598" s="115"/>
      <c r="Q598" s="115"/>
      <c r="R598" s="115"/>
    </row>
    <row r="599" spans="2:18" s="112" customFormat="1" ht="12" customHeight="1">
      <c r="B599" s="77">
        <v>27</v>
      </c>
      <c r="C599" s="40">
        <v>36800</v>
      </c>
      <c r="D599" s="41" t="s">
        <v>328</v>
      </c>
      <c r="E599" s="39" t="s">
        <v>659</v>
      </c>
      <c r="F599" s="39" t="s">
        <v>330</v>
      </c>
      <c r="G599" s="39" t="s">
        <v>484</v>
      </c>
      <c r="H599" s="39" t="s">
        <v>983</v>
      </c>
      <c r="I599" s="91">
        <v>105.27</v>
      </c>
      <c r="J599" s="39">
        <v>27</v>
      </c>
      <c r="K599" s="39">
        <v>27</v>
      </c>
      <c r="L599" s="77" t="s">
        <v>311</v>
      </c>
      <c r="M599" s="39" t="s">
        <v>333</v>
      </c>
      <c r="N599" s="39"/>
      <c r="O599" s="115"/>
      <c r="P599" s="115"/>
      <c r="Q599" s="115"/>
      <c r="R599" s="115"/>
    </row>
    <row r="600" spans="2:18" s="112" customFormat="1" ht="12" customHeight="1">
      <c r="B600" s="77">
        <v>26</v>
      </c>
      <c r="C600" s="40">
        <v>36789</v>
      </c>
      <c r="D600" s="41" t="s">
        <v>388</v>
      </c>
      <c r="E600" s="39" t="s">
        <v>715</v>
      </c>
      <c r="F600" s="39" t="s">
        <v>398</v>
      </c>
      <c r="G600" s="39" t="s">
        <v>831</v>
      </c>
      <c r="H600" s="39" t="s">
        <v>984</v>
      </c>
      <c r="I600" s="91">
        <v>74.5</v>
      </c>
      <c r="J600" s="39">
        <v>26</v>
      </c>
      <c r="K600" s="39">
        <v>26</v>
      </c>
      <c r="L600" s="77" t="s">
        <v>311</v>
      </c>
      <c r="M600" s="39" t="s">
        <v>333</v>
      </c>
      <c r="N600" s="39"/>
      <c r="O600" s="115"/>
      <c r="P600" s="115"/>
      <c r="Q600" s="115"/>
      <c r="R600" s="115"/>
    </row>
    <row r="601" spans="2:18" s="112" customFormat="1" ht="12" customHeight="1">
      <c r="B601" s="77">
        <v>25</v>
      </c>
      <c r="C601" s="40">
        <v>36771</v>
      </c>
      <c r="D601" s="41" t="s">
        <v>388</v>
      </c>
      <c r="E601" s="39" t="s">
        <v>659</v>
      </c>
      <c r="F601" s="39" t="s">
        <v>330</v>
      </c>
      <c r="G601" s="39" t="s">
        <v>648</v>
      </c>
      <c r="H601" s="39" t="s">
        <v>649</v>
      </c>
      <c r="I601" s="91">
        <v>70.319999999999993</v>
      </c>
      <c r="J601" s="39">
        <v>25</v>
      </c>
      <c r="K601" s="39">
        <v>25</v>
      </c>
      <c r="L601" s="77" t="s">
        <v>311</v>
      </c>
      <c r="M601" s="39" t="s">
        <v>333</v>
      </c>
      <c r="N601" s="39"/>
      <c r="O601" s="115"/>
      <c r="P601" s="115"/>
      <c r="Q601" s="115"/>
      <c r="R601" s="115"/>
    </row>
    <row r="602" spans="2:18" s="112" customFormat="1" ht="12" customHeight="1">
      <c r="B602" s="77">
        <v>24</v>
      </c>
      <c r="C602" s="40">
        <v>36739</v>
      </c>
      <c r="D602" s="41" t="s">
        <v>388</v>
      </c>
      <c r="E602" s="39" t="s">
        <v>368</v>
      </c>
      <c r="F602" s="39" t="s">
        <v>598</v>
      </c>
      <c r="G602" s="39" t="s">
        <v>870</v>
      </c>
      <c r="H602" s="39" t="s">
        <v>759</v>
      </c>
      <c r="I602" s="91">
        <v>130.33000000000001</v>
      </c>
      <c r="J602" s="39">
        <v>24</v>
      </c>
      <c r="K602" s="39">
        <v>24</v>
      </c>
      <c r="L602" s="77" t="s">
        <v>311</v>
      </c>
      <c r="M602" s="39" t="s">
        <v>333</v>
      </c>
      <c r="N602" s="39"/>
      <c r="O602" s="115"/>
      <c r="P602" s="115"/>
      <c r="Q602" s="115"/>
      <c r="R602" s="115"/>
    </row>
    <row r="603" spans="2:18" s="112" customFormat="1" ht="12" customHeight="1">
      <c r="B603" s="77">
        <v>23</v>
      </c>
      <c r="C603" s="40">
        <v>36434</v>
      </c>
      <c r="D603" s="41" t="s">
        <v>328</v>
      </c>
      <c r="E603" s="39" t="s">
        <v>336</v>
      </c>
      <c r="F603" s="39" t="s">
        <v>372</v>
      </c>
      <c r="G603" s="39" t="s">
        <v>533</v>
      </c>
      <c r="H603" s="39" t="s">
        <v>534</v>
      </c>
      <c r="I603" s="91">
        <v>112.5</v>
      </c>
      <c r="J603" s="39">
        <v>23</v>
      </c>
      <c r="K603" s="39">
        <v>23</v>
      </c>
      <c r="L603" s="77" t="s">
        <v>311</v>
      </c>
      <c r="M603" s="39" t="s">
        <v>333</v>
      </c>
      <c r="N603" s="39"/>
      <c r="O603" s="115"/>
      <c r="P603" s="115"/>
      <c r="Q603" s="115"/>
      <c r="R603" s="115"/>
    </row>
    <row r="604" spans="2:18" s="112" customFormat="1" ht="12" customHeight="1">
      <c r="B604" s="77">
        <v>22</v>
      </c>
      <c r="C604" s="40">
        <v>36412</v>
      </c>
      <c r="D604" s="41" t="s">
        <v>388</v>
      </c>
      <c r="E604" s="39" t="s">
        <v>659</v>
      </c>
      <c r="F604" s="39" t="s">
        <v>330</v>
      </c>
      <c r="G604" s="39" t="s">
        <v>415</v>
      </c>
      <c r="H604" s="39" t="s">
        <v>985</v>
      </c>
      <c r="I604" s="91">
        <v>113.72</v>
      </c>
      <c r="J604" s="39">
        <v>22</v>
      </c>
      <c r="K604" s="39">
        <v>22</v>
      </c>
      <c r="L604" s="77" t="s">
        <v>311</v>
      </c>
      <c r="M604" s="39" t="s">
        <v>333</v>
      </c>
      <c r="N604" s="39"/>
      <c r="O604" s="115"/>
      <c r="P604" s="115"/>
      <c r="Q604" s="115"/>
      <c r="R604" s="115"/>
    </row>
    <row r="605" spans="2:18" s="112" customFormat="1" ht="12" customHeight="1">
      <c r="B605" s="77">
        <v>21</v>
      </c>
      <c r="C605" s="40">
        <v>36373</v>
      </c>
      <c r="D605" s="41" t="s">
        <v>388</v>
      </c>
      <c r="E605" s="39" t="s">
        <v>356</v>
      </c>
      <c r="F605" s="39" t="s">
        <v>528</v>
      </c>
      <c r="G605" s="39" t="s">
        <v>591</v>
      </c>
      <c r="H605" s="39" t="s">
        <v>986</v>
      </c>
      <c r="I605" s="91">
        <v>82.45</v>
      </c>
      <c r="J605" s="39">
        <v>21</v>
      </c>
      <c r="K605" s="39">
        <v>21</v>
      </c>
      <c r="L605" s="77" t="s">
        <v>311</v>
      </c>
      <c r="M605" s="39" t="s">
        <v>333</v>
      </c>
      <c r="N605" s="39" t="s">
        <v>987</v>
      </c>
      <c r="O605" s="115"/>
      <c r="P605" s="115"/>
      <c r="Q605" s="115"/>
      <c r="R605" s="115"/>
    </row>
    <row r="606" spans="2:18" s="112" customFormat="1" ht="12" customHeight="1">
      <c r="B606" s="77">
        <v>20</v>
      </c>
      <c r="C606" s="40">
        <v>36349</v>
      </c>
      <c r="D606" s="41" t="s">
        <v>388</v>
      </c>
      <c r="E606" s="39" t="s">
        <v>659</v>
      </c>
      <c r="F606" s="39" t="s">
        <v>330</v>
      </c>
      <c r="G606" s="39" t="s">
        <v>415</v>
      </c>
      <c r="H606" s="39" t="s">
        <v>988</v>
      </c>
      <c r="I606" s="91">
        <v>73.45</v>
      </c>
      <c r="J606" s="39">
        <v>20</v>
      </c>
      <c r="K606" s="39">
        <v>20</v>
      </c>
      <c r="L606" s="77" t="s">
        <v>311</v>
      </c>
      <c r="M606" s="39" t="s">
        <v>333</v>
      </c>
      <c r="N606" s="39"/>
      <c r="O606" s="115"/>
      <c r="P606" s="115"/>
      <c r="Q606" s="115"/>
      <c r="R606" s="115"/>
    </row>
    <row r="607" spans="2:18" s="112" customFormat="1" ht="12" customHeight="1">
      <c r="B607" s="77">
        <v>19</v>
      </c>
      <c r="C607" s="40">
        <v>36192</v>
      </c>
      <c r="D607" s="41" t="s">
        <v>454</v>
      </c>
      <c r="E607" s="39" t="s">
        <v>368</v>
      </c>
      <c r="F607" s="39" t="s">
        <v>395</v>
      </c>
      <c r="G607" s="39" t="s">
        <v>504</v>
      </c>
      <c r="H607" s="39" t="s">
        <v>989</v>
      </c>
      <c r="I607" s="91">
        <v>73.73</v>
      </c>
      <c r="J607" s="39">
        <v>19</v>
      </c>
      <c r="K607" s="39">
        <v>19</v>
      </c>
      <c r="L607" s="77" t="s">
        <v>311</v>
      </c>
      <c r="M607" s="39" t="s">
        <v>333</v>
      </c>
      <c r="N607" s="39"/>
      <c r="O607" s="115"/>
      <c r="P607" s="115"/>
      <c r="Q607" s="115"/>
      <c r="R607" s="115"/>
    </row>
    <row r="608" spans="2:18" s="112" customFormat="1" ht="12" customHeight="1">
      <c r="B608" s="77">
        <v>18</v>
      </c>
      <c r="C608" s="40">
        <v>36083</v>
      </c>
      <c r="D608" s="41" t="s">
        <v>328</v>
      </c>
      <c r="E608" s="39" t="s">
        <v>356</v>
      </c>
      <c r="F608" s="39" t="s">
        <v>528</v>
      </c>
      <c r="G608" s="39" t="s">
        <v>591</v>
      </c>
      <c r="H608" s="39" t="s">
        <v>592</v>
      </c>
      <c r="I608" s="91">
        <v>105</v>
      </c>
      <c r="J608" s="39">
        <v>18</v>
      </c>
      <c r="K608" s="39">
        <v>18</v>
      </c>
      <c r="L608" s="77" t="s">
        <v>311</v>
      </c>
      <c r="M608" s="39" t="s">
        <v>333</v>
      </c>
      <c r="N608" s="39"/>
      <c r="O608" s="115"/>
      <c r="P608" s="115"/>
      <c r="Q608" s="115"/>
      <c r="R608" s="115"/>
    </row>
    <row r="609" spans="2:18" s="112" customFormat="1" ht="12" customHeight="1">
      <c r="B609" s="77">
        <v>17</v>
      </c>
      <c r="C609" s="40">
        <v>36079</v>
      </c>
      <c r="D609" s="41" t="s">
        <v>328</v>
      </c>
      <c r="E609" s="39" t="s">
        <v>659</v>
      </c>
      <c r="F609" s="39" t="s">
        <v>330</v>
      </c>
      <c r="G609" s="39" t="s">
        <v>729</v>
      </c>
      <c r="H609" s="39" t="s">
        <v>730</v>
      </c>
      <c r="I609" s="91">
        <v>98.4</v>
      </c>
      <c r="J609" s="39">
        <v>17</v>
      </c>
      <c r="K609" s="39">
        <v>17</v>
      </c>
      <c r="L609" s="77" t="s">
        <v>311</v>
      </c>
      <c r="M609" s="39" t="s">
        <v>333</v>
      </c>
      <c r="N609" s="39"/>
      <c r="O609" s="115"/>
      <c r="P609" s="115"/>
      <c r="Q609" s="115"/>
      <c r="R609" s="115"/>
    </row>
    <row r="610" spans="2:18" s="112" customFormat="1" ht="12" customHeight="1">
      <c r="B610" s="77">
        <v>16</v>
      </c>
      <c r="C610" s="40">
        <v>35731</v>
      </c>
      <c r="D610" s="41" t="s">
        <v>328</v>
      </c>
      <c r="E610" s="39" t="s">
        <v>659</v>
      </c>
      <c r="F610" s="39" t="s">
        <v>330</v>
      </c>
      <c r="G610" s="39" t="s">
        <v>415</v>
      </c>
      <c r="H610" s="39" t="s">
        <v>706</v>
      </c>
      <c r="I610" s="91">
        <v>102.09</v>
      </c>
      <c r="J610" s="39">
        <v>16</v>
      </c>
      <c r="K610" s="39">
        <v>16</v>
      </c>
      <c r="L610" s="77" t="s">
        <v>311</v>
      </c>
      <c r="M610" s="39" t="s">
        <v>333</v>
      </c>
      <c r="N610" s="39"/>
      <c r="O610" s="115"/>
      <c r="P610" s="115"/>
      <c r="Q610" s="115"/>
      <c r="R610" s="115"/>
    </row>
    <row r="611" spans="2:18" s="112" customFormat="1" ht="12" customHeight="1">
      <c r="B611" s="77">
        <v>15</v>
      </c>
      <c r="C611" s="40">
        <v>35530</v>
      </c>
      <c r="D611" s="41" t="s">
        <v>412</v>
      </c>
      <c r="E611" s="39" t="s">
        <v>336</v>
      </c>
      <c r="F611" s="39" t="s">
        <v>349</v>
      </c>
      <c r="G611" s="39" t="s">
        <v>422</v>
      </c>
      <c r="H611" s="39" t="s">
        <v>698</v>
      </c>
      <c r="I611" s="91">
        <v>146.47</v>
      </c>
      <c r="J611" s="39">
        <v>15</v>
      </c>
      <c r="K611" s="39">
        <v>15</v>
      </c>
      <c r="L611" s="77" t="s">
        <v>311</v>
      </c>
      <c r="M611" s="39" t="s">
        <v>333</v>
      </c>
      <c r="N611" s="39"/>
      <c r="O611" s="115"/>
      <c r="P611" s="115"/>
      <c r="Q611" s="115"/>
      <c r="R611" s="115"/>
    </row>
    <row r="612" spans="2:18" s="112" customFormat="1" ht="12" customHeight="1">
      <c r="B612" s="77">
        <v>14</v>
      </c>
      <c r="C612" s="40">
        <v>35521</v>
      </c>
      <c r="D612" s="41" t="s">
        <v>412</v>
      </c>
      <c r="E612" s="39" t="s">
        <v>659</v>
      </c>
      <c r="F612" s="39" t="s">
        <v>330</v>
      </c>
      <c r="G612" s="39" t="s">
        <v>473</v>
      </c>
      <c r="H612" s="39" t="s">
        <v>990</v>
      </c>
      <c r="I612" s="91">
        <v>112.5</v>
      </c>
      <c r="J612" s="39">
        <v>14</v>
      </c>
      <c r="K612" s="39">
        <v>14</v>
      </c>
      <c r="L612" s="77" t="s">
        <v>311</v>
      </c>
      <c r="M612" s="39" t="s">
        <v>333</v>
      </c>
      <c r="N612" s="39"/>
      <c r="O612" s="115"/>
      <c r="P612" s="115"/>
      <c r="Q612" s="115"/>
      <c r="R612" s="115"/>
    </row>
    <row r="613" spans="2:18" s="112" customFormat="1" ht="12" customHeight="1">
      <c r="B613" s="77">
        <v>13</v>
      </c>
      <c r="C613" s="40">
        <v>35327</v>
      </c>
      <c r="D613" s="41" t="s">
        <v>388</v>
      </c>
      <c r="E613" s="39" t="s">
        <v>659</v>
      </c>
      <c r="F613" s="39" t="s">
        <v>463</v>
      </c>
      <c r="G613" s="39" t="s">
        <v>507</v>
      </c>
      <c r="H613" s="39" t="s">
        <v>748</v>
      </c>
      <c r="I613" s="91">
        <v>97</v>
      </c>
      <c r="J613" s="39">
        <v>13</v>
      </c>
      <c r="K613" s="39">
        <v>13</v>
      </c>
      <c r="L613" s="77" t="s">
        <v>311</v>
      </c>
      <c r="M613" s="39" t="s">
        <v>333</v>
      </c>
      <c r="N613" s="39"/>
      <c r="O613" s="115"/>
      <c r="P613" s="115"/>
      <c r="Q613" s="115"/>
      <c r="R613" s="115"/>
    </row>
    <row r="614" spans="2:18" s="112" customFormat="1" ht="12" customHeight="1">
      <c r="B614" s="77">
        <v>12</v>
      </c>
      <c r="C614" s="40">
        <v>35232</v>
      </c>
      <c r="D614" s="41" t="s">
        <v>412</v>
      </c>
      <c r="E614" s="39" t="s">
        <v>659</v>
      </c>
      <c r="F614" s="39" t="s">
        <v>362</v>
      </c>
      <c r="G614" s="39" t="s">
        <v>482</v>
      </c>
      <c r="H614" s="39" t="s">
        <v>694</v>
      </c>
      <c r="I614" s="91">
        <v>122.96</v>
      </c>
      <c r="J614" s="39">
        <v>12</v>
      </c>
      <c r="K614" s="39">
        <v>12</v>
      </c>
      <c r="L614" s="77" t="s">
        <v>311</v>
      </c>
      <c r="M614" s="39" t="s">
        <v>333</v>
      </c>
      <c r="N614" s="39"/>
      <c r="O614" s="115"/>
      <c r="P614" s="115"/>
      <c r="Q614" s="115"/>
      <c r="R614" s="115"/>
    </row>
    <row r="615" spans="2:18" s="112" customFormat="1" ht="12" customHeight="1">
      <c r="B615" s="77">
        <v>11</v>
      </c>
      <c r="C615" s="40">
        <v>35116</v>
      </c>
      <c r="D615" s="41" t="s">
        <v>454</v>
      </c>
      <c r="E615" s="39" t="s">
        <v>659</v>
      </c>
      <c r="F615" s="39" t="s">
        <v>330</v>
      </c>
      <c r="G615" s="39" t="s">
        <v>880</v>
      </c>
      <c r="H615" s="39" t="s">
        <v>881</v>
      </c>
      <c r="I615" s="91">
        <v>72</v>
      </c>
      <c r="J615" s="39">
        <v>11</v>
      </c>
      <c r="K615" s="39">
        <v>11</v>
      </c>
      <c r="L615" s="77" t="s">
        <v>311</v>
      </c>
      <c r="M615" s="39" t="s">
        <v>333</v>
      </c>
      <c r="N615" s="39"/>
      <c r="O615" s="115"/>
      <c r="P615" s="115"/>
      <c r="Q615" s="115"/>
      <c r="R615" s="115"/>
    </row>
    <row r="616" spans="2:18" s="112" customFormat="1" ht="12" customHeight="1">
      <c r="B616" s="77">
        <v>10</v>
      </c>
      <c r="C616" s="40">
        <v>34862</v>
      </c>
      <c r="D616" s="41" t="s">
        <v>412</v>
      </c>
      <c r="E616" s="39" t="s">
        <v>356</v>
      </c>
      <c r="F616" s="39" t="s">
        <v>357</v>
      </c>
      <c r="G616" s="39" t="s">
        <v>459</v>
      </c>
      <c r="H616" s="39" t="s">
        <v>954</v>
      </c>
      <c r="I616" s="91">
        <v>77.040000000000006</v>
      </c>
      <c r="J616" s="39">
        <v>10</v>
      </c>
      <c r="K616" s="39">
        <v>10</v>
      </c>
      <c r="L616" s="77" t="s">
        <v>311</v>
      </c>
      <c r="M616" s="39" t="s">
        <v>333</v>
      </c>
      <c r="N616" s="39" t="s">
        <v>987</v>
      </c>
      <c r="O616" s="115"/>
      <c r="P616" s="115"/>
      <c r="Q616" s="115"/>
      <c r="R616" s="115"/>
    </row>
    <row r="617" spans="2:18" s="112" customFormat="1" ht="12" customHeight="1">
      <c r="B617" s="77">
        <v>9</v>
      </c>
      <c r="C617" s="40">
        <v>34471</v>
      </c>
      <c r="D617" s="41" t="s">
        <v>412</v>
      </c>
      <c r="E617" s="39" t="s">
        <v>659</v>
      </c>
      <c r="F617" s="39" t="s">
        <v>330</v>
      </c>
      <c r="G617" s="39" t="s">
        <v>415</v>
      </c>
      <c r="H617" s="39" t="s">
        <v>991</v>
      </c>
      <c r="I617" s="91">
        <v>59.29</v>
      </c>
      <c r="J617" s="39">
        <v>9</v>
      </c>
      <c r="K617" s="39">
        <v>9</v>
      </c>
      <c r="L617" s="77" t="s">
        <v>311</v>
      </c>
      <c r="M617" s="39" t="s">
        <v>333</v>
      </c>
      <c r="N617" s="39"/>
      <c r="O617" s="115"/>
      <c r="P617" s="115"/>
      <c r="Q617" s="115"/>
      <c r="R617" s="115"/>
    </row>
    <row r="618" spans="2:18" s="112" customFormat="1" ht="12" customHeight="1">
      <c r="B618" s="77">
        <v>8</v>
      </c>
      <c r="C618" s="40">
        <v>34279</v>
      </c>
      <c r="D618" s="41" t="s">
        <v>328</v>
      </c>
      <c r="E618" s="39" t="s">
        <v>336</v>
      </c>
      <c r="F618" s="39" t="s">
        <v>419</v>
      </c>
      <c r="G618" s="39" t="s">
        <v>420</v>
      </c>
      <c r="H618" s="39" t="s">
        <v>768</v>
      </c>
      <c r="I618" s="91">
        <v>144</v>
      </c>
      <c r="J618" s="39">
        <v>8</v>
      </c>
      <c r="K618" s="39">
        <v>8</v>
      </c>
      <c r="L618" s="77" t="s">
        <v>311</v>
      </c>
      <c r="M618" s="39" t="s">
        <v>333</v>
      </c>
      <c r="N618" s="39"/>
      <c r="O618" s="115"/>
      <c r="P618" s="115"/>
      <c r="Q618" s="115"/>
      <c r="R618" s="115"/>
    </row>
    <row r="619" spans="2:18" s="112" customFormat="1" ht="12" customHeight="1">
      <c r="B619" s="77">
        <v>7</v>
      </c>
      <c r="C619" s="40">
        <v>34000</v>
      </c>
      <c r="D619" s="41" t="s">
        <v>454</v>
      </c>
      <c r="E619" s="39" t="s">
        <v>659</v>
      </c>
      <c r="F619" s="39" t="s">
        <v>330</v>
      </c>
      <c r="G619" s="39" t="s">
        <v>415</v>
      </c>
      <c r="H619" s="39" t="s">
        <v>847</v>
      </c>
      <c r="I619" s="91">
        <v>83.42</v>
      </c>
      <c r="J619" s="39">
        <v>7</v>
      </c>
      <c r="K619" s="39">
        <v>7</v>
      </c>
      <c r="L619" s="77" t="s">
        <v>311</v>
      </c>
      <c r="M619" s="39" t="s">
        <v>333</v>
      </c>
      <c r="N619" s="39"/>
      <c r="O619" s="115"/>
      <c r="P619" s="115"/>
      <c r="Q619" s="115"/>
      <c r="R619" s="115"/>
    </row>
    <row r="620" spans="2:18" s="112" customFormat="1" ht="12" customHeight="1">
      <c r="B620" s="77">
        <v>6</v>
      </c>
      <c r="C620" s="40">
        <v>33508</v>
      </c>
      <c r="D620" s="41" t="s">
        <v>388</v>
      </c>
      <c r="E620" s="39" t="s">
        <v>659</v>
      </c>
      <c r="F620" s="39" t="s">
        <v>330</v>
      </c>
      <c r="G620" s="39" t="s">
        <v>415</v>
      </c>
      <c r="H620" s="39" t="s">
        <v>992</v>
      </c>
      <c r="I620" s="91">
        <v>82.07</v>
      </c>
      <c r="J620" s="39">
        <v>6</v>
      </c>
      <c r="K620" s="39">
        <v>6</v>
      </c>
      <c r="L620" s="77" t="s">
        <v>311</v>
      </c>
      <c r="M620" s="39" t="s">
        <v>333</v>
      </c>
      <c r="N620" s="39"/>
      <c r="O620" s="115"/>
      <c r="P620" s="115"/>
      <c r="Q620" s="115"/>
      <c r="R620" s="115"/>
    </row>
    <row r="621" spans="2:18" s="112" customFormat="1" ht="12" customHeight="1">
      <c r="B621" s="77">
        <v>5</v>
      </c>
      <c r="C621" s="40">
        <v>33501</v>
      </c>
      <c r="D621" s="41" t="s">
        <v>388</v>
      </c>
      <c r="E621" s="39" t="s">
        <v>659</v>
      </c>
      <c r="F621" s="39" t="s">
        <v>330</v>
      </c>
      <c r="G621" s="39" t="s">
        <v>415</v>
      </c>
      <c r="H621" s="39" t="s">
        <v>875</v>
      </c>
      <c r="I621" s="91">
        <v>161.66</v>
      </c>
      <c r="J621" s="39">
        <v>5</v>
      </c>
      <c r="K621" s="39">
        <v>5</v>
      </c>
      <c r="L621" s="77" t="s">
        <v>311</v>
      </c>
      <c r="M621" s="39" t="s">
        <v>333</v>
      </c>
      <c r="N621" s="39" t="s">
        <v>993</v>
      </c>
      <c r="O621" s="115"/>
      <c r="P621" s="115"/>
      <c r="Q621" s="115"/>
      <c r="R621" s="115"/>
    </row>
    <row r="622" spans="2:18" s="112" customFormat="1" ht="12" customHeight="1">
      <c r="B622" s="77">
        <v>4</v>
      </c>
      <c r="C622" s="40">
        <v>33170</v>
      </c>
      <c r="D622" s="41" t="s">
        <v>328</v>
      </c>
      <c r="E622" s="39" t="s">
        <v>659</v>
      </c>
      <c r="F622" s="39" t="s">
        <v>330</v>
      </c>
      <c r="G622" s="39" t="s">
        <v>415</v>
      </c>
      <c r="H622" s="39" t="s">
        <v>749</v>
      </c>
      <c r="I622" s="91">
        <v>130.35</v>
      </c>
      <c r="J622" s="39">
        <v>4</v>
      </c>
      <c r="K622" s="39">
        <v>4</v>
      </c>
      <c r="L622" s="77" t="s">
        <v>311</v>
      </c>
      <c r="M622" s="39" t="s">
        <v>333</v>
      </c>
      <c r="N622" s="39"/>
      <c r="O622" s="115"/>
      <c r="P622" s="115"/>
      <c r="Q622" s="115"/>
      <c r="R622" s="115"/>
    </row>
    <row r="623" spans="2:18" s="112" customFormat="1" ht="12" customHeight="1">
      <c r="B623" s="77">
        <v>3</v>
      </c>
      <c r="C623" s="40">
        <v>32872</v>
      </c>
      <c r="D623" s="41" t="s">
        <v>328</v>
      </c>
      <c r="E623" s="39" t="s">
        <v>659</v>
      </c>
      <c r="F623" s="39" t="s">
        <v>330</v>
      </c>
      <c r="G623" s="39" t="s">
        <v>415</v>
      </c>
      <c r="H623" s="39" t="s">
        <v>594</v>
      </c>
      <c r="I623" s="91">
        <v>59</v>
      </c>
      <c r="J623" s="39">
        <v>3</v>
      </c>
      <c r="K623" s="39">
        <v>3</v>
      </c>
      <c r="L623" s="77" t="s">
        <v>311</v>
      </c>
      <c r="M623" s="39" t="s">
        <v>333</v>
      </c>
      <c r="N623" s="39" t="s">
        <v>994</v>
      </c>
      <c r="O623" s="115"/>
      <c r="P623" s="115"/>
      <c r="Q623" s="115"/>
      <c r="R623" s="115"/>
    </row>
    <row r="624" spans="2:18" s="112" customFormat="1" ht="12" customHeight="1">
      <c r="B624" s="77">
        <v>2</v>
      </c>
      <c r="C624" s="40">
        <v>32414</v>
      </c>
      <c r="D624" s="41" t="s">
        <v>388</v>
      </c>
      <c r="E624" s="39" t="s">
        <v>659</v>
      </c>
      <c r="F624" s="39" t="s">
        <v>330</v>
      </c>
      <c r="G624" s="39" t="s">
        <v>415</v>
      </c>
      <c r="H624" s="39" t="s">
        <v>435</v>
      </c>
      <c r="I624" s="91">
        <v>49</v>
      </c>
      <c r="J624" s="39">
        <v>2</v>
      </c>
      <c r="K624" s="39">
        <v>2</v>
      </c>
      <c r="L624" s="77" t="s">
        <v>311</v>
      </c>
      <c r="M624" s="39" t="s">
        <v>333</v>
      </c>
      <c r="N624" s="39"/>
      <c r="O624" s="115"/>
      <c r="P624" s="115"/>
      <c r="Q624" s="115"/>
      <c r="R624" s="115"/>
    </row>
    <row r="625" spans="2:18" s="112" customFormat="1" ht="12" customHeight="1">
      <c r="B625" s="77">
        <v>1</v>
      </c>
      <c r="C625" s="40">
        <v>29839</v>
      </c>
      <c r="D625" s="41" t="s">
        <v>388</v>
      </c>
      <c r="E625" s="39" t="s">
        <v>659</v>
      </c>
      <c r="F625" s="39" t="s">
        <v>330</v>
      </c>
      <c r="G625" s="39" t="s">
        <v>415</v>
      </c>
      <c r="H625" s="39" t="s">
        <v>717</v>
      </c>
      <c r="I625" s="91">
        <v>111.61</v>
      </c>
      <c r="J625" s="39">
        <v>1</v>
      </c>
      <c r="K625" s="39">
        <v>1</v>
      </c>
      <c r="L625" s="77" t="s">
        <v>311</v>
      </c>
      <c r="M625" s="39" t="s">
        <v>333</v>
      </c>
      <c r="N625" s="39" t="s">
        <v>937</v>
      </c>
      <c r="O625" s="115"/>
      <c r="P625" s="115"/>
      <c r="Q625" s="115"/>
      <c r="R625" s="115"/>
    </row>
    <row r="627" spans="2:18" ht="12" customHeight="1">
      <c r="I627" s="5"/>
    </row>
    <row r="628" spans="2:18" ht="12" customHeight="1">
      <c r="I628" s="5"/>
    </row>
    <row r="629" spans="2:18" ht="12" customHeight="1">
      <c r="I629" s="5"/>
    </row>
    <row r="630" spans="2:18" ht="12" customHeight="1">
      <c r="I630" s="5"/>
    </row>
    <row r="631" spans="2:18" ht="12" customHeight="1">
      <c r="I631" s="5"/>
    </row>
    <row r="632" spans="2:18" ht="12" customHeight="1">
      <c r="I632" s="5"/>
    </row>
    <row r="633" spans="2:18" ht="12" customHeight="1">
      <c r="I633" s="5"/>
    </row>
    <row r="634" spans="2:18" ht="12" customHeight="1">
      <c r="I634" s="5"/>
    </row>
  </sheetData>
  <autoFilter ref="B7:N625" xr:uid="{00000000-0001-0000-0400-000000000000}">
    <filterColumn colId="11">
      <filters>
        <filter val="Aberto"/>
      </filters>
    </filterColumn>
  </autoFilter>
  <sortState xmlns:xlrd2="http://schemas.microsoft.com/office/spreadsheetml/2017/richdata2" ref="B245:M602">
    <sortCondition descending="1" ref="C7:C602"/>
  </sortState>
  <phoneticPr fontId="224" type="noConversion"/>
  <dataValidations disablePrompts="1" count="1">
    <dataValidation allowBlank="1" showInputMessage="1" showErrorMessage="1" sqref="I302:I306 I182:I183 I178" xr:uid="{33D786D2-134F-4A0B-A836-D461ED9262F6}"/>
  </dataValidations>
  <pageMargins left="0.511811024" right="0.511811024" top="0.78740157499999996" bottom="0.78740157499999996" header="0.31496062000000002" footer="0.31496062000000002"/>
  <pageSetup paperSize="9" orientation="portrait" r:id="rId1"/>
  <headerFooter>
    <oddFooter>&amp;L_x000D_&amp;1#&amp;"Calibri"&amp;10&amp;K000000 Informação Interna</oddFooter>
  </headerFooter>
  <ignoredErrors>
    <ignoredError sqref="K3" formula="1"/>
  </ignoredErrors>
  <drawing r:id="rId2"/>
  <legacyDrawing r:id="rId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1b1c130d-6c95-4902-b8f2-6705c1f8d8a4">
      <Terms xmlns="http://schemas.microsoft.com/office/infopath/2007/PartnerControls"/>
    </lcf76f155ced4ddcb4097134ff3c332f>
    <TaxCatchAll xmlns="c333fe97-0e54-4666-bbaf-f50a743f4ea0" xsi:nil="true"/>
    <_Flow_SignoffStatus xmlns="1b1c130d-6c95-4902-b8f2-6705c1f8d8a4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730BF5D2931A9547A53D62B68D701521" ma:contentTypeVersion="17" ma:contentTypeDescription="Crie um novo documento." ma:contentTypeScope="" ma:versionID="53721dd3b83c8c912aa00e35005a662f">
  <xsd:schema xmlns:xsd="http://www.w3.org/2001/XMLSchema" xmlns:xs="http://www.w3.org/2001/XMLSchema" xmlns:p="http://schemas.microsoft.com/office/2006/metadata/properties" xmlns:ns2="1b1c130d-6c95-4902-b8f2-6705c1f8d8a4" xmlns:ns3="c333fe97-0e54-4666-bbaf-f50a743f4ea0" targetNamespace="http://schemas.microsoft.com/office/2006/metadata/properties" ma:root="true" ma:fieldsID="134bb54d2700513cef5007b95617e86f" ns2:_="" ns3:_="">
    <xsd:import namespace="1b1c130d-6c95-4902-b8f2-6705c1f8d8a4"/>
    <xsd:import namespace="c333fe97-0e54-4666-bbaf-f50a743f4ea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LengthInSeconds" minOccurs="0"/>
                <xsd:element ref="ns2:MediaServiceDateTaken" minOccurs="0"/>
                <xsd:element ref="ns2:lcf76f155ced4ddcb4097134ff3c332f" minOccurs="0"/>
                <xsd:element ref="ns3:TaxCatchAll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Location" minOccurs="0"/>
                <xsd:element ref="ns3:SharedWithUsers" minOccurs="0"/>
                <xsd:element ref="ns3:SharedWithDetails" minOccurs="0"/>
                <xsd:element ref="ns2:MediaServiceObjectDetectorVersions" minOccurs="0"/>
                <xsd:element ref="ns2:MediaServiceSearchProperties" minOccurs="0"/>
                <xsd:element ref="ns2:_Flow_SignoffStatus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b1c130d-6c95-4902-b8f2-6705c1f8d8a4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LengthInSeconds" ma:index="10" nillable="true" ma:displayName="MediaLengthInSeconds" ma:hidden="true" ma:internalName="MediaLengthInSeconds" ma:readOnly="true">
      <xsd:simpleType>
        <xsd:restriction base="dms:Unknown"/>
      </xsd:simpleType>
    </xsd:element>
    <xsd:element name="MediaServiceDateTaken" ma:index="11" nillable="true" ma:displayName="MediaServiceDateTaken" ma:hidden="true" ma:internalName="MediaServiceDateTaken" ma:readOnly="true">
      <xsd:simpleType>
        <xsd:restriction base="dms:Text"/>
      </xsd:simpleType>
    </xsd:element>
    <xsd:element name="lcf76f155ced4ddcb4097134ff3c332f" ma:index="13" nillable="true" ma:taxonomy="true" ma:internalName="lcf76f155ced4ddcb4097134ff3c332f" ma:taxonomyFieldName="MediaServiceImageTags" ma:displayName="Marcações de imagem" ma:readOnly="false" ma:fieldId="{5cf76f15-5ced-4ddc-b409-7134ff3c332f}" ma:taxonomyMulti="true" ma:sspId="4e07ff47-abb7-41e8-8239-a9bcaff270b2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18" nillable="true" ma:displayName="Location" ma:internalName="MediaServiceLocation" ma:readOnly="true">
      <xsd:simpleType>
        <xsd:restriction base="dms:Text"/>
      </xsd:simpleType>
    </xsd:element>
    <xsd:element name="MediaServiceObjectDetectorVersions" ma:index="21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2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_Flow_SignoffStatus" ma:index="23" nillable="true" ma:displayName="Status de liberação" ma:internalName="_x0024_Resources_x003a_core_x002c_Signoff_Status">
      <xsd:simpleType>
        <xsd:restriction base="dms:Text"/>
      </xsd:simpleType>
    </xsd:element>
    <xsd:element name="MediaServiceBillingMetadata" ma:index="24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333fe97-0e54-4666-bbaf-f50a743f4ea0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d4cb11c5-58d5-4424-b7ea-55935c589158}" ma:internalName="TaxCatchAll" ma:showField="CatchAllData" ma:web="c333fe97-0e54-4666-bbaf-f50a743f4ea0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19" nillable="true" ma:displayName="Compartilhado com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0" nillable="true" ma:displayName="Detalhes de Compartilhado Com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ú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A59536EF-E1DD-40E1-B9DE-FD3A668006A8}">
  <ds:schemaRefs>
    <ds:schemaRef ds:uri="http://schemas.microsoft.com/office/2006/metadata/properties"/>
    <ds:schemaRef ds:uri="http://schemas.microsoft.com/office/infopath/2007/PartnerControls"/>
    <ds:schemaRef ds:uri="1b1c130d-6c95-4902-b8f2-6705c1f8d8a4"/>
    <ds:schemaRef ds:uri="c333fe97-0e54-4666-bbaf-f50a743f4ea0"/>
  </ds:schemaRefs>
</ds:datastoreItem>
</file>

<file path=customXml/itemProps2.xml><?xml version="1.0" encoding="utf-8"?>
<ds:datastoreItem xmlns:ds="http://schemas.openxmlformats.org/officeDocument/2006/customXml" ds:itemID="{4BF10BCC-5C39-46FD-94E9-6C95601703F4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8D07503C-05D7-4BEC-B980-6E78CD21B238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1b1c130d-6c95-4902-b8f2-6705c1f8d8a4"/>
    <ds:schemaRef ds:uri="c333fe97-0e54-4666-bbaf-f50a743f4ea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9</vt:i4>
      </vt:variant>
    </vt:vector>
  </HeadingPairs>
  <TitlesOfParts>
    <vt:vector size="9" baseType="lpstr">
      <vt:lpstr>Capa | Cover</vt:lpstr>
      <vt:lpstr>DRE | FinancialStatement</vt:lpstr>
      <vt:lpstr>DRE | sub. est.</vt:lpstr>
      <vt:lpstr>DRE | Ex-IFRS 16</vt:lpstr>
      <vt:lpstr>BP | BalanceSheet</vt:lpstr>
      <vt:lpstr>Fluxo de Caixa | CashFlow</vt:lpstr>
      <vt:lpstr>DadosOperacionais|OperatingData</vt:lpstr>
      <vt:lpstr>ROIC</vt:lpstr>
      <vt:lpstr>Lojas | Stores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Melina Afonso</dc:creator>
  <cp:keywords/>
  <dc:description/>
  <cp:lastModifiedBy>Gabriela Cristina Luz Silva</cp:lastModifiedBy>
  <cp:revision/>
  <dcterms:created xsi:type="dcterms:W3CDTF">2019-08-13T00:44:03Z</dcterms:created>
  <dcterms:modified xsi:type="dcterms:W3CDTF">2026-06-12T19:42:33Z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0x010100730BF5D2931A9547A53D62B68D701521</vt:lpwstr>
  </property>
  <property fmtid="{D5CDD505-2E9C-101B-9397-08002B2CF9AE}" pid="3" name="Order">
    <vt:r8>4481500</vt:r8>
  </property>
  <property fmtid="{D5CDD505-2E9C-101B-9397-08002B2CF9AE}" pid="4" name="_ExtendedDescription">
    <vt:lpwstr/>
  </property>
  <property fmtid="{D5CDD505-2E9C-101B-9397-08002B2CF9AE}" pid="5" name="TriggerFlowInfo">
    <vt:lpwstr/>
  </property>
  <property fmtid="{D5CDD505-2E9C-101B-9397-08002B2CF9AE}" pid="6" name="ComplianceAssetId">
    <vt:lpwstr/>
  </property>
  <property fmtid="{D5CDD505-2E9C-101B-9397-08002B2CF9AE}" pid="7" name="MediaServiceImageTags">
    <vt:lpwstr/>
  </property>
  <property fmtid="{D5CDD505-2E9C-101B-9397-08002B2CF9AE}" pid="8" name="{A44787D4-0540-4523-9961-78E4036D8C6D}">
    <vt:lpwstr>{9F5149E5-F091-40CF-8864-742FC154C118}</vt:lpwstr>
  </property>
  <property fmtid="{D5CDD505-2E9C-101B-9397-08002B2CF9AE}" pid="9" name="MSIP_Label_e5c83679-b6e3-4d52-97b5-8ec5e1d5ca0a_Enabled">
    <vt:lpwstr>true</vt:lpwstr>
  </property>
  <property fmtid="{D5CDD505-2E9C-101B-9397-08002B2CF9AE}" pid="10" name="MSIP_Label_e5c83679-b6e3-4d52-97b5-8ec5e1d5ca0a_SetDate">
    <vt:lpwstr>2025-05-05T12:46:09Z</vt:lpwstr>
  </property>
  <property fmtid="{D5CDD505-2E9C-101B-9397-08002B2CF9AE}" pid="11" name="MSIP_Label_e5c83679-b6e3-4d52-97b5-8ec5e1d5ca0a_Method">
    <vt:lpwstr>Standard</vt:lpwstr>
  </property>
  <property fmtid="{D5CDD505-2E9C-101B-9397-08002B2CF9AE}" pid="12" name="MSIP_Label_e5c83679-b6e3-4d52-97b5-8ec5e1d5ca0a_Name">
    <vt:lpwstr>Informação Interna</vt:lpwstr>
  </property>
  <property fmtid="{D5CDD505-2E9C-101B-9397-08002B2CF9AE}" pid="13" name="MSIP_Label_e5c83679-b6e3-4d52-97b5-8ec5e1d5ca0a_SiteId">
    <vt:lpwstr>7037e9bb-281b-4949-9098-72081e7584f8</vt:lpwstr>
  </property>
  <property fmtid="{D5CDD505-2E9C-101B-9397-08002B2CF9AE}" pid="14" name="MSIP_Label_e5c83679-b6e3-4d52-97b5-8ec5e1d5ca0a_ActionId">
    <vt:lpwstr>5915d7fd-208f-41b9-b0a9-ea96f16b7c41</vt:lpwstr>
  </property>
  <property fmtid="{D5CDD505-2E9C-101B-9397-08002B2CF9AE}" pid="15" name="MSIP_Label_e5c83679-b6e3-4d52-97b5-8ec5e1d5ca0a_ContentBits">
    <vt:lpwstr>2</vt:lpwstr>
  </property>
  <property fmtid="{D5CDD505-2E9C-101B-9397-08002B2CF9AE}" pid="16" name="MSIP_Label_e5c83679-b6e3-4d52-97b5-8ec5e1d5ca0a_Tag">
    <vt:lpwstr>10, 3, 0, 1</vt:lpwstr>
  </property>
</Properties>
</file>